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https://co2balance.sharepoint.com/Shared Documents/Projects/GS1247 - IKR/8. Mozambique/Manica Province Safe Water/6_Verification/MP3/R2/To Submit/"/>
    </mc:Choice>
  </mc:AlternateContent>
  <xr:revisionPtr revIDLastSave="7846" documentId="13_ncr:20001_{D5D47A57-04E5-44D4-8444-F605D0088689}" xr6:coauthVersionLast="47" xr6:coauthVersionMax="47" xr10:uidLastSave="{6B495474-37FC-404E-B1F5-65D9261D15C8}"/>
  <bookViews>
    <workbookView xWindow="-80" yWindow="30" windowWidth="10440" windowHeight="7270" xr2:uid="{5C0BF9A6-2C9B-4396-A47B-D659096A2579}"/>
  </bookViews>
  <sheets>
    <sheet name="ALL VPAs Summary" sheetId="73" r:id="rId1"/>
    <sheet name="GS7132-Summary" sheetId="31" r:id="rId2"/>
    <sheet name="GS7132-PTDs" sheetId="32" r:id="rId3"/>
    <sheet name="GS7132- ER Calcs" sheetId="33" r:id="rId4"/>
    <sheet name="GS7132-Household List" sheetId="34" r:id="rId5"/>
    <sheet name="GS7132-SDGs Calculations" sheetId="35" r:id="rId6"/>
    <sheet name="GS7133-Summary" sheetId="38" r:id="rId7"/>
    <sheet name="GS7133- PTDs" sheetId="39" r:id="rId8"/>
    <sheet name="GS7133-ER Calcs" sheetId="40" r:id="rId9"/>
    <sheet name="GS7133 Household List" sheetId="41" r:id="rId10"/>
    <sheet name="GS7133-SDGs Calculations" sheetId="42" r:id="rId11"/>
    <sheet name="GS7134-Summary" sheetId="45" r:id="rId12"/>
    <sheet name="GS7134-PTDs" sheetId="46" r:id="rId13"/>
    <sheet name="GS7134-ER Calcs" sheetId="47" r:id="rId14"/>
    <sheet name="GS7134 Household List" sheetId="48" r:id="rId15"/>
    <sheet name="GS7134-SDGs Calculations" sheetId="49" r:id="rId16"/>
    <sheet name="GS7135-Summary" sheetId="52" r:id="rId17"/>
    <sheet name="GS7135-PTDs" sheetId="53" r:id="rId18"/>
    <sheet name="GS7135-ER Calcs" sheetId="54" r:id="rId19"/>
    <sheet name="GS7135 Household List" sheetId="55" r:id="rId20"/>
    <sheet name="GS7135-SDGs Calculations" sheetId="56" r:id="rId21"/>
    <sheet name="GS7136-Summary" sheetId="59" r:id="rId22"/>
    <sheet name="GS7136-PTDs" sheetId="60" r:id="rId23"/>
    <sheet name="GS7136-ER Calcs" sheetId="61" r:id="rId24"/>
    <sheet name="GS7136-Household List" sheetId="83" r:id="rId25"/>
    <sheet name="GS7136-SDGs Calculations" sheetId="63" r:id="rId26"/>
    <sheet name="GS7470-Summary" sheetId="66" r:id="rId27"/>
    <sheet name="GS7470-PTDs" sheetId="67" r:id="rId28"/>
    <sheet name="GS7470-ER Calcs" sheetId="68" r:id="rId29"/>
    <sheet name="GS7470-Household List" sheetId="69" r:id="rId30"/>
    <sheet name="GS7470-SDGs Calculations" sheetId="70" r:id="rId31"/>
    <sheet name="GS7471-Summary" sheetId="3" r:id="rId32"/>
    <sheet name="GS7471-PTDs" sheetId="1" r:id="rId33"/>
    <sheet name="GS7471-ER Calcs" sheetId="2" r:id="rId34"/>
    <sheet name="GS7471-Household List" sheetId="6" r:id="rId35"/>
    <sheet name="GS7471-SDGs Calculations" sheetId="5" r:id="rId36"/>
    <sheet name="GS7472-Summary" sheetId="10" r:id="rId37"/>
    <sheet name="GS7472-PTDs" sheetId="11" r:id="rId38"/>
    <sheet name="GS7472-ER Calcs" sheetId="12" r:id="rId39"/>
    <sheet name="GS7472-Household List" sheetId="13" r:id="rId40"/>
    <sheet name="GS7472-SDGs Calculations" sheetId="14" r:id="rId41"/>
    <sheet name="GS7473-Summary" sheetId="17" r:id="rId42"/>
    <sheet name="GS7473-PTDs" sheetId="18" r:id="rId43"/>
    <sheet name="GS7473-ER Calcs" sheetId="19" r:id="rId44"/>
    <sheet name="GS7473-Household List" sheetId="20" r:id="rId45"/>
    <sheet name="GS7473-SDGs Calculations" sheetId="21" r:id="rId46"/>
    <sheet name="GS7474-Summary" sheetId="24" r:id="rId47"/>
    <sheet name="GS7474-PTDs" sheetId="25" r:id="rId48"/>
    <sheet name="GS7474-ER Calcs" sheetId="26" r:id="rId49"/>
    <sheet name="GS7474-Household List" sheetId="84" r:id="rId50"/>
    <sheet name="GS7474- SDGs Calculations" sheetId="28" r:id="rId51"/>
    <sheet name="Maintenance and RCF" sheetId="90" r:id="rId52"/>
    <sheet name="WQT FAILS" sheetId="87" r:id="rId53"/>
  </sheets>
  <externalReferences>
    <externalReference r:id="rId54"/>
  </externalReferences>
  <definedNames>
    <definedName name="_xlnm._FilterDatabase" localSheetId="2" hidden="1">'GS7132-PTDs'!$B$2:$J$2</definedName>
    <definedName name="_xlnm._FilterDatabase" localSheetId="7" hidden="1">'GS7133- PTDs'!$B$2:$J$2</definedName>
    <definedName name="_xlnm._FilterDatabase" localSheetId="12" hidden="1">'GS7134-PTDs'!$B$2:$J$2</definedName>
    <definedName name="_xlnm._FilterDatabase" localSheetId="17" hidden="1">'GS7135-PTDs'!$B$2:$J$2</definedName>
    <definedName name="_xlnm._FilterDatabase" localSheetId="22" hidden="1">'GS7136-PTDs'!$B$2:$J$2</definedName>
    <definedName name="_xlnm._FilterDatabase" localSheetId="27" hidden="1">'GS7470-PTDs'!$B$2:$J$2</definedName>
    <definedName name="_xlnm._FilterDatabase" localSheetId="32" hidden="1">'GS7471-PTDs'!$B$2:$J$2</definedName>
    <definedName name="_xlnm._FilterDatabase" localSheetId="37" hidden="1">'GS7472-PTDs'!$B$2:$J$2</definedName>
    <definedName name="_xlnm._FilterDatabase" localSheetId="42" hidden="1">'GS7473-PTDs'!$B$2:$J$2</definedName>
    <definedName name="_xlnm._FilterDatabase" localSheetId="47" hidden="1">'GS7474-PTDs'!$B$2:$J$2</definedName>
    <definedName name="_xlnm._FilterDatabase" localSheetId="51" hidden="1">'Maintenance and RCF'!$A$1:$O$1</definedName>
    <definedName name="_xlnm._FilterDatabase" localSheetId="52" hidden="1">'WQT FAILS'!$A$1:$U$1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4" i="25" l="1"/>
  <c r="Q5" i="25"/>
  <c r="Q6" i="25"/>
  <c r="Q7" i="25"/>
  <c r="Q8" i="25"/>
  <c r="Q9" i="25"/>
  <c r="Q10" i="25"/>
  <c r="Q11" i="25"/>
  <c r="Q12" i="25"/>
  <c r="Q13" i="25"/>
  <c r="Q14" i="25"/>
  <c r="Q15" i="25"/>
  <c r="Q16" i="25"/>
  <c r="Q17" i="25"/>
  <c r="Q18" i="25"/>
  <c r="Q19" i="25"/>
  <c r="Q20" i="25"/>
  <c r="Q21" i="25"/>
  <c r="Q22" i="25"/>
  <c r="Q23" i="25"/>
  <c r="Q24" i="25"/>
  <c r="Q25" i="25"/>
  <c r="Q26" i="25"/>
  <c r="Q3" i="25"/>
  <c r="N4" i="25"/>
  <c r="N5" i="25"/>
  <c r="N6" i="25"/>
  <c r="N7" i="25"/>
  <c r="N8" i="25"/>
  <c r="N9" i="25"/>
  <c r="N10" i="25"/>
  <c r="N3" i="25"/>
  <c r="Q4" i="18"/>
  <c r="Q5" i="18"/>
  <c r="Q6" i="18"/>
  <c r="Q7" i="18"/>
  <c r="Q8" i="18"/>
  <c r="Q9" i="18"/>
  <c r="Q10" i="18"/>
  <c r="Q11" i="18"/>
  <c r="Q12" i="18"/>
  <c r="Q13" i="18"/>
  <c r="Q14" i="18"/>
  <c r="Q15" i="18"/>
  <c r="Q16" i="18"/>
  <c r="Q17" i="18"/>
  <c r="Q18" i="18"/>
  <c r="Q19" i="18"/>
  <c r="Q20" i="18"/>
  <c r="Q21" i="18"/>
  <c r="Q22" i="18"/>
  <c r="Q23" i="18"/>
  <c r="Q24" i="18"/>
  <c r="Q25" i="18"/>
  <c r="Q26" i="18"/>
  <c r="Q3" i="18"/>
  <c r="N4" i="18"/>
  <c r="N5" i="18"/>
  <c r="N6" i="18"/>
  <c r="N7" i="18"/>
  <c r="N8" i="18"/>
  <c r="N9" i="18"/>
  <c r="N3" i="18"/>
  <c r="Q4" i="11"/>
  <c r="Q5" i="11"/>
  <c r="Q6" i="11"/>
  <c r="Q7" i="11"/>
  <c r="Q8" i="11"/>
  <c r="Q9" i="11"/>
  <c r="Q10" i="11"/>
  <c r="Q11" i="11"/>
  <c r="Q12" i="11"/>
  <c r="Q13" i="11"/>
  <c r="Q14" i="11"/>
  <c r="Q15" i="11"/>
  <c r="Q16" i="11"/>
  <c r="Q17" i="11"/>
  <c r="Q18" i="11"/>
  <c r="Q19" i="11"/>
  <c r="Q20" i="11"/>
  <c r="Q21" i="11"/>
  <c r="Q22" i="11"/>
  <c r="Q23" i="11"/>
  <c r="Q24" i="11"/>
  <c r="Q25" i="11"/>
  <c r="Q26" i="11"/>
  <c r="Q3" i="11"/>
  <c r="N4" i="11"/>
  <c r="N5" i="11"/>
  <c r="N6" i="11"/>
  <c r="N7" i="11"/>
  <c r="N8" i="11"/>
  <c r="N9" i="11"/>
  <c r="N10" i="11"/>
  <c r="N3" i="11"/>
  <c r="Q4" i="1"/>
  <c r="Q5" i="1"/>
  <c r="Q6" i="1"/>
  <c r="Q7" i="1"/>
  <c r="Q8" i="1"/>
  <c r="Q9" i="1"/>
  <c r="Q10" i="1"/>
  <c r="Q11" i="1"/>
  <c r="Q12" i="1"/>
  <c r="Q13" i="1"/>
  <c r="Q14" i="1"/>
  <c r="Q15" i="1"/>
  <c r="Q16" i="1"/>
  <c r="Q17" i="1"/>
  <c r="Q18" i="1"/>
  <c r="Q19" i="1"/>
  <c r="Q20" i="1"/>
  <c r="Q21" i="1"/>
  <c r="Q22" i="1"/>
  <c r="Q23" i="1"/>
  <c r="Q24" i="1"/>
  <c r="Q25" i="1"/>
  <c r="Q3" i="1"/>
  <c r="N4" i="1"/>
  <c r="N5" i="1"/>
  <c r="N6" i="1"/>
  <c r="N7" i="1"/>
  <c r="N8" i="1"/>
  <c r="N9" i="1"/>
  <c r="N10" i="1"/>
  <c r="N3" i="1"/>
  <c r="Q4" i="67"/>
  <c r="Q5" i="67"/>
  <c r="Q6" i="67"/>
  <c r="Q7" i="67"/>
  <c r="Q8" i="67"/>
  <c r="Q9" i="67"/>
  <c r="Q10" i="67"/>
  <c r="Q11" i="67"/>
  <c r="Q12" i="67"/>
  <c r="Q13" i="67"/>
  <c r="Q14" i="67"/>
  <c r="Q15" i="67"/>
  <c r="Q16" i="67"/>
  <c r="Q17" i="67"/>
  <c r="Q18" i="67"/>
  <c r="Q19" i="67"/>
  <c r="Q20" i="67"/>
  <c r="Q21" i="67"/>
  <c r="Q22" i="67"/>
  <c r="Q23" i="67"/>
  <c r="Q24" i="67"/>
  <c r="Q25" i="67"/>
  <c r="Q26" i="67"/>
  <c r="Q3" i="67"/>
  <c r="N4" i="67"/>
  <c r="N5" i="67"/>
  <c r="N6" i="67"/>
  <c r="N7" i="67"/>
  <c r="N8" i="67"/>
  <c r="N9" i="67"/>
  <c r="N10" i="67"/>
  <c r="N3" i="67"/>
  <c r="Q4" i="60"/>
  <c r="Q5" i="60"/>
  <c r="Q6" i="60"/>
  <c r="Q7" i="60"/>
  <c r="Q8" i="60"/>
  <c r="Q9" i="60"/>
  <c r="Q10" i="60"/>
  <c r="Q11" i="60"/>
  <c r="Q12" i="60"/>
  <c r="Q13" i="60"/>
  <c r="Q14" i="60"/>
  <c r="Q15" i="60"/>
  <c r="Q16" i="60"/>
  <c r="Q17" i="60"/>
  <c r="Q18" i="60"/>
  <c r="Q19" i="60"/>
  <c r="Q20" i="60"/>
  <c r="Q21" i="60"/>
  <c r="Q22" i="60"/>
  <c r="Q23" i="60"/>
  <c r="Q24" i="60"/>
  <c r="Q25" i="60"/>
  <c r="Q26" i="60"/>
  <c r="Q27" i="60"/>
  <c r="Q3" i="60"/>
  <c r="N4" i="60"/>
  <c r="N5" i="60"/>
  <c r="N6" i="60"/>
  <c r="N7" i="60"/>
  <c r="N8" i="60"/>
  <c r="N9" i="60"/>
  <c r="N10" i="60"/>
  <c r="N3" i="60"/>
  <c r="Q4" i="53"/>
  <c r="Q5" i="53"/>
  <c r="Q6" i="53"/>
  <c r="Q7" i="53"/>
  <c r="Q8" i="53"/>
  <c r="Q9" i="53"/>
  <c r="Q10" i="53"/>
  <c r="Q11" i="53"/>
  <c r="Q12" i="53"/>
  <c r="Q13" i="53"/>
  <c r="Q14" i="53"/>
  <c r="Q15" i="53"/>
  <c r="Q16" i="53"/>
  <c r="Q17" i="53"/>
  <c r="Q18" i="53"/>
  <c r="Q19" i="53"/>
  <c r="Q20" i="53"/>
  <c r="Q21" i="53"/>
  <c r="Q22" i="53"/>
  <c r="Q23" i="53"/>
  <c r="Q24" i="53"/>
  <c r="Q25" i="53"/>
  <c r="Q26" i="53"/>
  <c r="Q3" i="53"/>
  <c r="N4" i="53"/>
  <c r="N5" i="53"/>
  <c r="N6" i="53"/>
  <c r="N7" i="53"/>
  <c r="N8" i="53"/>
  <c r="N9" i="53"/>
  <c r="N10" i="53"/>
  <c r="N3" i="53"/>
  <c r="Q6" i="46"/>
  <c r="Q7" i="46"/>
  <c r="Q8" i="46"/>
  <c r="Q9" i="46"/>
  <c r="Q10" i="46"/>
  <c r="Q11" i="46"/>
  <c r="Q12" i="46"/>
  <c r="Q13" i="46"/>
  <c r="Q14" i="46"/>
  <c r="Q15" i="46"/>
  <c r="Q16" i="46"/>
  <c r="Q17" i="46"/>
  <c r="Q18" i="46"/>
  <c r="Q19" i="46"/>
  <c r="Q20" i="46"/>
  <c r="Q21" i="46"/>
  <c r="Q22" i="46"/>
  <c r="Q23" i="46"/>
  <c r="Q24" i="46"/>
  <c r="Q25" i="46"/>
  <c r="Q26" i="46"/>
  <c r="N6" i="46"/>
  <c r="N7" i="46"/>
  <c r="N8" i="46"/>
  <c r="N9" i="46"/>
  <c r="N10" i="46"/>
  <c r="N11" i="46"/>
  <c r="N12" i="46"/>
  <c r="N13" i="46"/>
  <c r="N14" i="46"/>
  <c r="N15" i="46"/>
  <c r="N16" i="46"/>
  <c r="N17" i="46"/>
  <c r="N18" i="46"/>
  <c r="N19" i="46"/>
  <c r="N20" i="46"/>
  <c r="Q4" i="39"/>
  <c r="Q5" i="39"/>
  <c r="Q6" i="39"/>
  <c r="Q7" i="39"/>
  <c r="Q8" i="39"/>
  <c r="Q9" i="39"/>
  <c r="Q10" i="39"/>
  <c r="Q11" i="39"/>
  <c r="Q12" i="39"/>
  <c r="Q13" i="39"/>
  <c r="Q14" i="39"/>
  <c r="Q15" i="39"/>
  <c r="Q16" i="39"/>
  <c r="Q17" i="39"/>
  <c r="Q18" i="39"/>
  <c r="Q19" i="39"/>
  <c r="Q20" i="39"/>
  <c r="Q21" i="39"/>
  <c r="Q22" i="39"/>
  <c r="Q23" i="39"/>
  <c r="Q24" i="39"/>
  <c r="Q25" i="39"/>
  <c r="Q26" i="39"/>
  <c r="Q3" i="39"/>
  <c r="N4" i="39"/>
  <c r="N5" i="39"/>
  <c r="N6" i="39"/>
  <c r="N7" i="39"/>
  <c r="N8" i="39"/>
  <c r="N9" i="39"/>
  <c r="N10" i="39"/>
  <c r="N11" i="39"/>
  <c r="N12" i="39"/>
  <c r="N13" i="39"/>
  <c r="N14" i="39"/>
  <c r="N15" i="39"/>
  <c r="N16" i="39"/>
  <c r="N17" i="39"/>
  <c r="N18" i="39"/>
  <c r="N19" i="39"/>
  <c r="N20" i="39"/>
  <c r="N21" i="39"/>
  <c r="N22" i="39"/>
  <c r="N23" i="39"/>
  <c r="N24" i="39"/>
  <c r="N25" i="39"/>
  <c r="N26" i="39"/>
  <c r="N3" i="39"/>
  <c r="Q4" i="32"/>
  <c r="Q5" i="32"/>
  <c r="Q6" i="32"/>
  <c r="Q7" i="32"/>
  <c r="Q8" i="32"/>
  <c r="Q9" i="32"/>
  <c r="Q10" i="32"/>
  <c r="Q11" i="32"/>
  <c r="Q12" i="32"/>
  <c r="Q13" i="32"/>
  <c r="Q14" i="32"/>
  <c r="Q15" i="32"/>
  <c r="Q16" i="32"/>
  <c r="Q17" i="32"/>
  <c r="Q18" i="32"/>
  <c r="Q19" i="32"/>
  <c r="Q20" i="32"/>
  <c r="Q21" i="32"/>
  <c r="Q22" i="32"/>
  <c r="Q23" i="32"/>
  <c r="Q24" i="32"/>
  <c r="Q25" i="32"/>
  <c r="Q26" i="32"/>
  <c r="Q3" i="32"/>
  <c r="N4" i="32"/>
  <c r="N5" i="32"/>
  <c r="N6" i="32"/>
  <c r="N7" i="32"/>
  <c r="N8" i="32"/>
  <c r="N9" i="32"/>
  <c r="N10" i="32"/>
  <c r="N11" i="32"/>
  <c r="N12" i="32"/>
  <c r="N13" i="32"/>
  <c r="N14" i="32"/>
  <c r="N15" i="32"/>
  <c r="N16" i="32"/>
  <c r="N17" i="32"/>
  <c r="N18" i="32"/>
  <c r="N19" i="32"/>
  <c r="N20" i="32"/>
  <c r="N21" i="32"/>
  <c r="N22" i="32"/>
  <c r="N23" i="32"/>
  <c r="N24" i="32"/>
  <c r="N25" i="32"/>
  <c r="N26" i="32"/>
  <c r="N3" i="32"/>
  <c r="H4" i="32"/>
  <c r="H5" i="32"/>
  <c r="H6" i="32"/>
  <c r="H7" i="32"/>
  <c r="H8" i="32"/>
  <c r="H9" i="32"/>
  <c r="H10" i="32"/>
  <c r="H11" i="32"/>
  <c r="H12" i="32"/>
  <c r="H13" i="32"/>
  <c r="H14" i="32"/>
  <c r="H15" i="32"/>
  <c r="H16" i="32"/>
  <c r="H17" i="32"/>
  <c r="H18" i="32"/>
  <c r="H19" i="32"/>
  <c r="H20" i="32"/>
  <c r="H21" i="32"/>
  <c r="H22" i="32"/>
  <c r="H23" i="32"/>
  <c r="H24" i="32"/>
  <c r="H25" i="32"/>
  <c r="H26" i="32"/>
  <c r="I26" i="32"/>
  <c r="I25" i="32"/>
  <c r="I24" i="32"/>
  <c r="I23" i="32"/>
  <c r="H4" i="39"/>
  <c r="H5" i="39"/>
  <c r="H6" i="39"/>
  <c r="H7" i="39"/>
  <c r="H8" i="39"/>
  <c r="H9" i="39"/>
  <c r="H10" i="39"/>
  <c r="H11" i="39"/>
  <c r="H12" i="39"/>
  <c r="H13" i="39"/>
  <c r="H14" i="39"/>
  <c r="H15" i="39"/>
  <c r="H16" i="39"/>
  <c r="H17" i="39"/>
  <c r="H18" i="39"/>
  <c r="H19" i="39"/>
  <c r="H20" i="39"/>
  <c r="H21" i="39"/>
  <c r="H22" i="39"/>
  <c r="H23" i="39"/>
  <c r="H24" i="39"/>
  <c r="H25" i="39"/>
  <c r="H26" i="39"/>
  <c r="I26" i="39"/>
  <c r="I25" i="39"/>
  <c r="I24" i="39"/>
  <c r="I23" i="39"/>
  <c r="I22" i="39"/>
  <c r="I21" i="39"/>
  <c r="I20" i="39"/>
  <c r="I19" i="39"/>
  <c r="I18" i="39"/>
  <c r="I17" i="39"/>
  <c r="I16" i="39"/>
  <c r="I15" i="39"/>
  <c r="I14" i="39"/>
  <c r="I13" i="39"/>
  <c r="I12" i="39"/>
  <c r="I11" i="39"/>
  <c r="H4" i="46"/>
  <c r="H5" i="46"/>
  <c r="H6" i="46"/>
  <c r="H7" i="46"/>
  <c r="H8" i="46"/>
  <c r="H9" i="46"/>
  <c r="H10" i="46"/>
  <c r="H11" i="46"/>
  <c r="H12" i="46"/>
  <c r="H13" i="46"/>
  <c r="H14" i="46"/>
  <c r="H15" i="46"/>
  <c r="H16" i="46"/>
  <c r="H17" i="46"/>
  <c r="H18" i="46"/>
  <c r="H19" i="46"/>
  <c r="H20" i="46"/>
  <c r="H21" i="46"/>
  <c r="H22" i="46"/>
  <c r="H23" i="46"/>
  <c r="H24" i="46"/>
  <c r="H25" i="46"/>
  <c r="H26" i="46"/>
  <c r="I26" i="46"/>
  <c r="I25" i="46"/>
  <c r="I24" i="46"/>
  <c r="I23" i="46"/>
  <c r="I22" i="46"/>
  <c r="I21" i="46"/>
  <c r="I20" i="46"/>
  <c r="I19" i="46"/>
  <c r="I18" i="46"/>
  <c r="I17" i="46"/>
  <c r="I16" i="46"/>
  <c r="I15" i="46"/>
  <c r="I14" i="46"/>
  <c r="I13" i="46"/>
  <c r="I12" i="46"/>
  <c r="I11" i="46"/>
  <c r="H4" i="53"/>
  <c r="H5" i="53"/>
  <c r="H6" i="53"/>
  <c r="H7" i="53"/>
  <c r="H8" i="53"/>
  <c r="H9" i="53"/>
  <c r="H10" i="53"/>
  <c r="H11" i="53"/>
  <c r="H12" i="53"/>
  <c r="H13" i="53"/>
  <c r="H14" i="53"/>
  <c r="H15" i="53"/>
  <c r="H16" i="53"/>
  <c r="H17" i="53"/>
  <c r="H18" i="53"/>
  <c r="H19" i="53"/>
  <c r="H20" i="53"/>
  <c r="H21" i="53"/>
  <c r="H22" i="53"/>
  <c r="H23" i="53"/>
  <c r="H24" i="53"/>
  <c r="H25" i="53"/>
  <c r="H26" i="53"/>
  <c r="I26" i="53"/>
  <c r="I25" i="53"/>
  <c r="I24" i="53"/>
  <c r="I23" i="53"/>
  <c r="I22" i="53"/>
  <c r="I27" i="60" l="1"/>
  <c r="I26" i="60"/>
  <c r="I25" i="60"/>
  <c r="I24" i="60"/>
  <c r="I23" i="60"/>
  <c r="I22" i="60"/>
  <c r="I21" i="60"/>
  <c r="I20" i="60"/>
  <c r="I19" i="60"/>
  <c r="I18" i="60"/>
  <c r="I17" i="60"/>
  <c r="I16" i="60"/>
  <c r="I15" i="60"/>
  <c r="I14" i="60"/>
  <c r="I13" i="60"/>
  <c r="I12" i="60"/>
  <c r="I11" i="60"/>
  <c r="H4" i="60"/>
  <c r="H5" i="60"/>
  <c r="H6" i="60"/>
  <c r="H7" i="60"/>
  <c r="H8" i="60"/>
  <c r="H9" i="60"/>
  <c r="H10" i="60"/>
  <c r="H11" i="60"/>
  <c r="H12" i="60"/>
  <c r="H13" i="60"/>
  <c r="H14" i="60"/>
  <c r="H15" i="60"/>
  <c r="H16" i="60"/>
  <c r="H17" i="60"/>
  <c r="H18" i="60"/>
  <c r="H19" i="60"/>
  <c r="H20" i="60"/>
  <c r="H21" i="60"/>
  <c r="H22" i="60"/>
  <c r="H23" i="60"/>
  <c r="H24" i="60"/>
  <c r="H25" i="60"/>
  <c r="H26" i="60"/>
  <c r="H27" i="60"/>
  <c r="I26" i="67"/>
  <c r="I25" i="67"/>
  <c r="I24" i="67"/>
  <c r="I23" i="67"/>
  <c r="I22" i="67"/>
  <c r="I21" i="67"/>
  <c r="I20" i="67"/>
  <c r="I19" i="67"/>
  <c r="I18" i="67"/>
  <c r="I17" i="67"/>
  <c r="I16" i="67"/>
  <c r="I15" i="67"/>
  <c r="I14" i="67"/>
  <c r="I13" i="67"/>
  <c r="I12" i="67"/>
  <c r="I11" i="67"/>
  <c r="H4" i="67"/>
  <c r="H5" i="67"/>
  <c r="H6" i="67"/>
  <c r="H7" i="67"/>
  <c r="H8" i="67"/>
  <c r="H9" i="67"/>
  <c r="H10" i="67"/>
  <c r="H11" i="67"/>
  <c r="H12" i="67"/>
  <c r="H13" i="67"/>
  <c r="H14" i="67"/>
  <c r="H15" i="67"/>
  <c r="H16" i="67"/>
  <c r="H17" i="67"/>
  <c r="H18" i="67"/>
  <c r="H19" i="67"/>
  <c r="H20" i="67"/>
  <c r="H21" i="67"/>
  <c r="H22" i="67"/>
  <c r="H23" i="67"/>
  <c r="H24" i="67"/>
  <c r="H25" i="67"/>
  <c r="H26" i="67"/>
  <c r="I25" i="1"/>
  <c r="I24" i="1"/>
  <c r="I23" i="1"/>
  <c r="I22" i="1"/>
  <c r="I21" i="1"/>
  <c r="I20" i="1"/>
  <c r="I19" i="1"/>
  <c r="I18" i="1"/>
  <c r="I17" i="1"/>
  <c r="I16" i="1"/>
  <c r="I15" i="1"/>
  <c r="I14" i="1"/>
  <c r="I13" i="1"/>
  <c r="I12" i="1"/>
  <c r="I11" i="1"/>
  <c r="H4" i="1"/>
  <c r="H5" i="1"/>
  <c r="H6" i="1"/>
  <c r="H7" i="1"/>
  <c r="H8" i="1"/>
  <c r="H9" i="1"/>
  <c r="H10" i="1"/>
  <c r="H11" i="1"/>
  <c r="H12" i="1"/>
  <c r="H13" i="1"/>
  <c r="H14" i="1"/>
  <c r="H15" i="1"/>
  <c r="H16" i="1"/>
  <c r="H17" i="1"/>
  <c r="H18" i="1"/>
  <c r="H19" i="1"/>
  <c r="H20" i="1"/>
  <c r="H21" i="1"/>
  <c r="H22" i="1"/>
  <c r="H23" i="1"/>
  <c r="H24" i="1"/>
  <c r="H25" i="1"/>
  <c r="I26" i="11"/>
  <c r="I25" i="11"/>
  <c r="I24" i="11"/>
  <c r="I23" i="11"/>
  <c r="I22" i="11"/>
  <c r="I21" i="11"/>
  <c r="I20" i="11"/>
  <c r="I19" i="11"/>
  <c r="I18" i="11"/>
  <c r="I17" i="11"/>
  <c r="I16" i="11"/>
  <c r="I15" i="11"/>
  <c r="I14" i="11"/>
  <c r="I13" i="11"/>
  <c r="I12" i="11"/>
  <c r="I11" i="11"/>
  <c r="I10" i="11"/>
  <c r="I9" i="11"/>
  <c r="I8" i="11"/>
  <c r="I7" i="11"/>
  <c r="I6" i="11"/>
  <c r="I5" i="11"/>
  <c r="I4" i="11"/>
  <c r="I3" i="11"/>
  <c r="H4" i="11"/>
  <c r="H5" i="11"/>
  <c r="H6" i="11"/>
  <c r="H7" i="11"/>
  <c r="H8" i="11"/>
  <c r="H9" i="11"/>
  <c r="H10" i="11"/>
  <c r="H11" i="11"/>
  <c r="H12" i="11"/>
  <c r="H13" i="11"/>
  <c r="H14" i="11"/>
  <c r="H15" i="11"/>
  <c r="H16" i="11"/>
  <c r="H17" i="11"/>
  <c r="H18" i="11"/>
  <c r="H19" i="11"/>
  <c r="H20" i="11"/>
  <c r="H21" i="11"/>
  <c r="H22" i="11"/>
  <c r="H23" i="11"/>
  <c r="H24" i="11"/>
  <c r="H25" i="11"/>
  <c r="H26" i="11"/>
  <c r="I26" i="18"/>
  <c r="I25" i="18"/>
  <c r="I24" i="18"/>
  <c r="I23" i="18"/>
  <c r="I22" i="18"/>
  <c r="I21" i="18"/>
  <c r="I20" i="18"/>
  <c r="I19" i="18"/>
  <c r="I18" i="18"/>
  <c r="I15" i="18"/>
  <c r="I14" i="18"/>
  <c r="I13" i="18"/>
  <c r="I12" i="18"/>
  <c r="I11" i="18"/>
  <c r="I10" i="18"/>
  <c r="I9" i="18"/>
  <c r="I8" i="18"/>
  <c r="I7" i="18"/>
  <c r="I6" i="18"/>
  <c r="I5" i="18"/>
  <c r="I4" i="18"/>
  <c r="I3" i="18"/>
  <c r="I26" i="25"/>
  <c r="I25" i="25"/>
  <c r="I24" i="25"/>
  <c r="I23" i="25"/>
  <c r="I22" i="25"/>
  <c r="I21" i="25"/>
  <c r="I20" i="25"/>
  <c r="I19" i="25"/>
  <c r="I18" i="25"/>
  <c r="I17" i="25"/>
  <c r="I16" i="25"/>
  <c r="I15" i="25"/>
  <c r="I14" i="25"/>
  <c r="I13" i="25"/>
  <c r="I12" i="25"/>
  <c r="I11" i="25"/>
  <c r="I10" i="25"/>
  <c r="I9" i="25"/>
  <c r="I8" i="25"/>
  <c r="I7" i="25"/>
  <c r="I6" i="25"/>
  <c r="I5" i="25"/>
  <c r="I4" i="25"/>
  <c r="I3" i="25"/>
  <c r="H4" i="25"/>
  <c r="H5" i="25"/>
  <c r="H6" i="25"/>
  <c r="H7" i="25"/>
  <c r="H8" i="25"/>
  <c r="H9" i="25"/>
  <c r="H10" i="25"/>
  <c r="H11" i="25"/>
  <c r="H12" i="25"/>
  <c r="H13" i="25"/>
  <c r="H14" i="25"/>
  <c r="H15" i="25"/>
  <c r="H16" i="25"/>
  <c r="H17" i="25"/>
  <c r="H18" i="25"/>
  <c r="H19" i="25"/>
  <c r="H20" i="25"/>
  <c r="H21" i="25"/>
  <c r="H22" i="25"/>
  <c r="H23" i="25"/>
  <c r="H24" i="25"/>
  <c r="H25" i="25"/>
  <c r="H26" i="25"/>
  <c r="P25" i="32"/>
  <c r="P18" i="32"/>
  <c r="P11" i="32"/>
  <c r="M25" i="32"/>
  <c r="M18" i="32"/>
  <c r="M11" i="32"/>
  <c r="P11" i="39"/>
  <c r="M11" i="39"/>
  <c r="P23" i="39"/>
  <c r="M23" i="39"/>
  <c r="P13" i="53"/>
  <c r="P15" i="53"/>
  <c r="P16" i="53"/>
  <c r="P19" i="53"/>
  <c r="P26" i="53"/>
  <c r="P13" i="67"/>
  <c r="P18" i="67"/>
  <c r="P26" i="60"/>
  <c r="P16" i="60"/>
  <c r="P18" i="60"/>
  <c r="P11" i="25"/>
  <c r="P23" i="25"/>
  <c r="P25" i="25"/>
  <c r="P24" i="25"/>
  <c r="P20" i="25"/>
  <c r="P21" i="25"/>
  <c r="H4" i="18"/>
  <c r="H5" i="18"/>
  <c r="H6" i="18"/>
  <c r="H7" i="18"/>
  <c r="H8" i="18"/>
  <c r="H9" i="18"/>
  <c r="H10" i="18"/>
  <c r="H11" i="18"/>
  <c r="H12" i="18"/>
  <c r="H13" i="18"/>
  <c r="H14" i="18"/>
  <c r="H16" i="18"/>
  <c r="H17" i="18"/>
  <c r="H18" i="18"/>
  <c r="H19" i="18"/>
  <c r="H20" i="18"/>
  <c r="H21" i="18"/>
  <c r="H22" i="18"/>
  <c r="H23" i="18"/>
  <c r="H24" i="18"/>
  <c r="H25" i="18"/>
  <c r="H26" i="18"/>
  <c r="P15" i="18"/>
  <c r="H15" i="18" s="1"/>
  <c r="P12" i="1"/>
  <c r="X52" i="87"/>
  <c r="X50" i="87"/>
  <c r="X48" i="87"/>
  <c r="X46" i="87"/>
  <c r="X44" i="87"/>
  <c r="X42" i="87"/>
  <c r="X40" i="87"/>
  <c r="W54" i="87"/>
  <c r="V54" i="87"/>
  <c r="W52" i="87"/>
  <c r="W50" i="87"/>
  <c r="W48" i="87"/>
  <c r="W46" i="87"/>
  <c r="W44" i="87"/>
  <c r="W42" i="87"/>
  <c r="W40" i="87"/>
  <c r="K26" i="25"/>
  <c r="K25" i="25"/>
  <c r="K24" i="25"/>
  <c r="K23" i="25"/>
  <c r="K22" i="25"/>
  <c r="K21" i="25"/>
  <c r="K20" i="25"/>
  <c r="K19" i="25"/>
  <c r="K18" i="25"/>
  <c r="K17" i="25"/>
  <c r="K16" i="25"/>
  <c r="K15" i="25"/>
  <c r="K14" i="25"/>
  <c r="K13" i="25"/>
  <c r="K12" i="25"/>
  <c r="K11" i="25"/>
  <c r="K10" i="25"/>
  <c r="K9" i="25"/>
  <c r="K8" i="25"/>
  <c r="K7" i="25"/>
  <c r="K6" i="25"/>
  <c r="K5" i="25"/>
  <c r="K4" i="25"/>
  <c r="K3" i="25"/>
  <c r="K26" i="18"/>
  <c r="K25" i="18"/>
  <c r="K24" i="18"/>
  <c r="K23" i="18"/>
  <c r="K22" i="18"/>
  <c r="K21" i="18"/>
  <c r="K20" i="18"/>
  <c r="K19" i="18"/>
  <c r="K18" i="18"/>
  <c r="I810" i="20"/>
  <c r="F810" i="20"/>
  <c r="G810" i="20"/>
  <c r="E810" i="20"/>
  <c r="D810" i="20"/>
  <c r="I17" i="18" s="1"/>
  <c r="I748" i="20"/>
  <c r="F748" i="20"/>
  <c r="G748" i="20"/>
  <c r="E748" i="20"/>
  <c r="D748" i="20"/>
  <c r="I16" i="18" s="1"/>
  <c r="K26" i="11"/>
  <c r="K25" i="11"/>
  <c r="K24" i="11"/>
  <c r="K23" i="11"/>
  <c r="K22" i="11"/>
  <c r="K21" i="11"/>
  <c r="K20" i="11"/>
  <c r="K19" i="11"/>
  <c r="K18" i="11"/>
  <c r="K17" i="11"/>
  <c r="K16" i="11"/>
  <c r="K15" i="11"/>
  <c r="K14" i="11"/>
  <c r="K13" i="11"/>
  <c r="K12" i="11"/>
  <c r="K11" i="11"/>
  <c r="K10" i="11"/>
  <c r="K9" i="11"/>
  <c r="K8" i="11"/>
  <c r="K7" i="11"/>
  <c r="K6" i="11"/>
  <c r="K5" i="11"/>
  <c r="K4" i="11"/>
  <c r="K3" i="11"/>
  <c r="K25" i="1"/>
  <c r="K24" i="1"/>
  <c r="K23" i="1"/>
  <c r="K22" i="1"/>
  <c r="K21" i="1"/>
  <c r="K20" i="1"/>
  <c r="K19" i="1"/>
  <c r="K18" i="1"/>
  <c r="K17" i="1"/>
  <c r="K16" i="1"/>
  <c r="K15" i="1"/>
  <c r="K14" i="1"/>
  <c r="K13" i="1"/>
  <c r="K12" i="1"/>
  <c r="K11" i="1"/>
  <c r="K10" i="1"/>
  <c r="K9" i="1"/>
  <c r="K8" i="1"/>
  <c r="K7" i="1"/>
  <c r="K6" i="1"/>
  <c r="K5" i="1"/>
  <c r="K4" i="1"/>
  <c r="K3" i="1"/>
  <c r="K26" i="67"/>
  <c r="K25" i="67"/>
  <c r="K24" i="67"/>
  <c r="K23" i="67"/>
  <c r="K22" i="67"/>
  <c r="K21" i="67"/>
  <c r="K20" i="67"/>
  <c r="K19" i="67"/>
  <c r="K18" i="67"/>
  <c r="K17" i="67"/>
  <c r="K16" i="67"/>
  <c r="K15" i="67"/>
  <c r="K14" i="67"/>
  <c r="K13" i="67"/>
  <c r="K12" i="67"/>
  <c r="K11" i="67"/>
  <c r="K10" i="67"/>
  <c r="K9" i="67"/>
  <c r="K8" i="67"/>
  <c r="K7" i="67"/>
  <c r="K6" i="67"/>
  <c r="K5" i="67"/>
  <c r="K4" i="67"/>
  <c r="K3" i="67"/>
  <c r="K27" i="60"/>
  <c r="K26" i="60"/>
  <c r="K25" i="60"/>
  <c r="K24" i="60"/>
  <c r="K23" i="60"/>
  <c r="K22" i="60"/>
  <c r="K21" i="60"/>
  <c r="K20" i="60"/>
  <c r="K19" i="60"/>
  <c r="K18" i="60"/>
  <c r="K17" i="60"/>
  <c r="K16" i="60"/>
  <c r="K15" i="60"/>
  <c r="K14" i="60"/>
  <c r="K13" i="60"/>
  <c r="K12" i="60"/>
  <c r="K11" i="60"/>
  <c r="K10" i="60"/>
  <c r="K9" i="60"/>
  <c r="K8" i="60"/>
  <c r="K7" i="60"/>
  <c r="K6" i="60"/>
  <c r="K5" i="60"/>
  <c r="K4" i="60"/>
  <c r="K3" i="60"/>
  <c r="K26" i="53"/>
  <c r="K25" i="53"/>
  <c r="K24" i="53"/>
  <c r="K23" i="53"/>
  <c r="K22" i="53"/>
  <c r="K21" i="53"/>
  <c r="K20" i="53"/>
  <c r="K19" i="53"/>
  <c r="K18" i="53"/>
  <c r="K17" i="53"/>
  <c r="K16" i="53"/>
  <c r="K15" i="53"/>
  <c r="K14" i="53"/>
  <c r="K13" i="53"/>
  <c r="K12" i="53"/>
  <c r="K11" i="53"/>
  <c r="K10" i="53"/>
  <c r="K9" i="53"/>
  <c r="K8" i="53"/>
  <c r="K7" i="53"/>
  <c r="K6" i="53"/>
  <c r="K5" i="53"/>
  <c r="K4" i="53"/>
  <c r="K3" i="53"/>
  <c r="K26" i="46"/>
  <c r="K25" i="46"/>
  <c r="K24" i="46"/>
  <c r="K23" i="46"/>
  <c r="K22" i="46"/>
  <c r="K21" i="46"/>
  <c r="K20" i="46"/>
  <c r="K19" i="46"/>
  <c r="K18" i="46"/>
  <c r="K17" i="46"/>
  <c r="K16" i="46"/>
  <c r="K15" i="46"/>
  <c r="K14" i="46"/>
  <c r="K13" i="46"/>
  <c r="K12" i="46"/>
  <c r="K11" i="46"/>
  <c r="K10" i="46"/>
  <c r="K9" i="46"/>
  <c r="K8" i="46"/>
  <c r="K7" i="46"/>
  <c r="K6" i="46"/>
  <c r="K26" i="39"/>
  <c r="K25" i="39"/>
  <c r="K24" i="39"/>
  <c r="K23" i="39"/>
  <c r="K22" i="39"/>
  <c r="K21" i="39"/>
  <c r="K20" i="39"/>
  <c r="K19" i="39"/>
  <c r="K18" i="39"/>
  <c r="K17" i="39"/>
  <c r="K16" i="39"/>
  <c r="K15" i="39"/>
  <c r="K14" i="39"/>
  <c r="K13" i="39"/>
  <c r="K12" i="39"/>
  <c r="K11" i="39"/>
  <c r="K10" i="39"/>
  <c r="K9" i="39"/>
  <c r="K8" i="39"/>
  <c r="K7" i="39"/>
  <c r="K6" i="39"/>
  <c r="K5" i="39"/>
  <c r="K4" i="39"/>
  <c r="K3" i="39"/>
  <c r="K26" i="32"/>
  <c r="K25" i="32"/>
  <c r="K24" i="32"/>
  <c r="K23" i="32"/>
  <c r="K22" i="32"/>
  <c r="K21" i="32"/>
  <c r="K20" i="32"/>
  <c r="K19" i="32"/>
  <c r="K18" i="32"/>
  <c r="K17" i="32"/>
  <c r="K16" i="32"/>
  <c r="K15" i="32"/>
  <c r="K14" i="32"/>
  <c r="K13" i="32"/>
  <c r="K12" i="32"/>
  <c r="K11" i="32"/>
  <c r="K10" i="32"/>
  <c r="K9" i="32"/>
  <c r="K8" i="32"/>
  <c r="K7" i="32"/>
  <c r="K6" i="32"/>
  <c r="K5" i="32"/>
  <c r="K4" i="32"/>
  <c r="K3" i="32"/>
  <c r="J1333" i="34"/>
  <c r="J1281" i="34"/>
  <c r="J1230" i="34"/>
  <c r="J1189" i="34"/>
  <c r="J1146" i="34"/>
  <c r="J1078" i="34"/>
  <c r="J1003" i="34"/>
  <c r="J962" i="34"/>
  <c r="J909" i="34"/>
  <c r="J840" i="34"/>
  <c r="J777" i="34"/>
  <c r="J728" i="34"/>
  <c r="J686" i="34"/>
  <c r="J632" i="34"/>
  <c r="J591" i="34"/>
  <c r="J537" i="34"/>
  <c r="J486" i="34"/>
  <c r="J427" i="34"/>
  <c r="J347" i="34"/>
  <c r="J154" i="34"/>
  <c r="J83" i="34"/>
  <c r="J39" i="34"/>
  <c r="J231" i="34"/>
  <c r="J232" i="34"/>
  <c r="J233" i="34"/>
  <c r="J234" i="34"/>
  <c r="J235" i="34"/>
  <c r="J236" i="34"/>
  <c r="J237" i="34"/>
  <c r="J238" i="34"/>
  <c r="J239" i="34"/>
  <c r="J240" i="34"/>
  <c r="J241" i="34"/>
  <c r="J242" i="34"/>
  <c r="J243" i="34"/>
  <c r="J245" i="34"/>
  <c r="J246" i="34"/>
  <c r="J247" i="34"/>
  <c r="J250" i="34"/>
  <c r="J251" i="34"/>
  <c r="J252" i="34"/>
  <c r="J254" i="34"/>
  <c r="J255" i="34"/>
  <c r="J256" i="34"/>
  <c r="J257" i="34"/>
  <c r="J258" i="34"/>
  <c r="J259" i="34"/>
  <c r="J260" i="34"/>
  <c r="J261" i="34"/>
  <c r="J262" i="34"/>
  <c r="J263" i="34"/>
  <c r="J264" i="34"/>
  <c r="J265" i="34"/>
  <c r="J266" i="34"/>
  <c r="J267" i="34"/>
  <c r="J268" i="34"/>
  <c r="J269" i="34"/>
  <c r="J270" i="34"/>
  <c r="J271" i="34"/>
  <c r="J272" i="34"/>
  <c r="J487" i="34"/>
  <c r="J488" i="34"/>
  <c r="J489" i="34"/>
  <c r="J490" i="34"/>
  <c r="J491" i="34"/>
  <c r="J492" i="34"/>
  <c r="J493" i="34"/>
  <c r="J494" i="34"/>
  <c r="J495" i="34"/>
  <c r="J496" i="34"/>
  <c r="J497" i="34"/>
  <c r="J498" i="34"/>
  <c r="J499" i="34"/>
  <c r="J500" i="34"/>
  <c r="J501" i="34"/>
  <c r="J502" i="34"/>
  <c r="J503" i="34"/>
  <c r="J504" i="34"/>
  <c r="J505" i="34"/>
  <c r="J506" i="34"/>
  <c r="J507" i="34"/>
  <c r="J508" i="34"/>
  <c r="J509" i="34"/>
  <c r="J510" i="34"/>
  <c r="J511" i="34"/>
  <c r="J512" i="34"/>
  <c r="J513" i="34"/>
  <c r="J514" i="34"/>
  <c r="J515" i="34"/>
  <c r="J516" i="34"/>
  <c r="J517" i="34"/>
  <c r="J518" i="34"/>
  <c r="J519" i="34"/>
  <c r="J520" i="34"/>
  <c r="J521" i="34"/>
  <c r="J522" i="34"/>
  <c r="J523" i="34"/>
  <c r="J524" i="34"/>
  <c r="J525" i="34"/>
  <c r="J526" i="34"/>
  <c r="J527" i="34"/>
  <c r="J528" i="34"/>
  <c r="J529" i="34"/>
  <c r="J530" i="34"/>
  <c r="J531" i="34"/>
  <c r="J532" i="34"/>
  <c r="J533" i="34"/>
  <c r="J534" i="34"/>
  <c r="J535" i="34"/>
  <c r="J536" i="34"/>
  <c r="J538" i="34"/>
  <c r="J539" i="34"/>
  <c r="J540" i="34"/>
  <c r="J541" i="34"/>
  <c r="J542" i="34"/>
  <c r="J543" i="34"/>
  <c r="J544" i="34"/>
  <c r="J545" i="34"/>
  <c r="J546" i="34"/>
  <c r="J547" i="34"/>
  <c r="J548" i="34"/>
  <c r="J549" i="34"/>
  <c r="J550" i="34"/>
  <c r="J551" i="34"/>
  <c r="J552" i="34"/>
  <c r="J553" i="34"/>
  <c r="J554" i="34"/>
  <c r="J555" i="34"/>
  <c r="J556" i="34"/>
  <c r="J557" i="34"/>
  <c r="J558" i="34"/>
  <c r="J559" i="34"/>
  <c r="J560" i="34"/>
  <c r="J561" i="34"/>
  <c r="J562" i="34"/>
  <c r="J563" i="34"/>
  <c r="J564" i="34"/>
  <c r="J565" i="34"/>
  <c r="J566" i="34"/>
  <c r="J567" i="34"/>
  <c r="J568" i="34"/>
  <c r="J569" i="34"/>
  <c r="J570" i="34"/>
  <c r="J571" i="34"/>
  <c r="J572" i="34"/>
  <c r="J573" i="34"/>
  <c r="J574" i="34"/>
  <c r="J575" i="34"/>
  <c r="J576" i="34"/>
  <c r="J577" i="34"/>
  <c r="J578" i="34"/>
  <c r="J579" i="34"/>
  <c r="J580" i="34"/>
  <c r="J581" i="34"/>
  <c r="J582" i="34"/>
  <c r="J583" i="34"/>
  <c r="J584" i="34"/>
  <c r="J585" i="34"/>
  <c r="J586" i="34"/>
  <c r="J587" i="34"/>
  <c r="J588" i="34"/>
  <c r="J589" i="34"/>
  <c r="J590" i="34"/>
  <c r="J592" i="34"/>
  <c r="J593" i="34"/>
  <c r="J594" i="34"/>
  <c r="J595" i="34"/>
  <c r="J596" i="34"/>
  <c r="J597" i="34"/>
  <c r="J598" i="34"/>
  <c r="J599" i="34"/>
  <c r="J600" i="34"/>
  <c r="J601" i="34"/>
  <c r="J602" i="34"/>
  <c r="J603" i="34"/>
  <c r="J604" i="34"/>
  <c r="J605" i="34"/>
  <c r="J606" i="34"/>
  <c r="J607" i="34"/>
  <c r="J608" i="34"/>
  <c r="J609" i="34"/>
  <c r="J610" i="34"/>
  <c r="J611" i="34"/>
  <c r="J612" i="34"/>
  <c r="J613" i="34"/>
  <c r="J614" i="34"/>
  <c r="J615" i="34"/>
  <c r="J616" i="34"/>
  <c r="J617" i="34"/>
  <c r="J618" i="34"/>
  <c r="J619" i="34"/>
  <c r="J620" i="34"/>
  <c r="J621" i="34"/>
  <c r="J622" i="34"/>
  <c r="J623" i="34"/>
  <c r="J624" i="34"/>
  <c r="J625" i="34"/>
  <c r="J626" i="34"/>
  <c r="J627" i="34"/>
  <c r="J628" i="34"/>
  <c r="J629" i="34"/>
  <c r="J630" i="34"/>
  <c r="J631" i="34"/>
  <c r="J633" i="34"/>
  <c r="J634" i="34"/>
  <c r="J635" i="34"/>
  <c r="J636" i="34"/>
  <c r="J637" i="34"/>
  <c r="J638" i="34"/>
  <c r="J639" i="34"/>
  <c r="J640" i="34"/>
  <c r="J641" i="34"/>
  <c r="J642" i="34"/>
  <c r="J643" i="34"/>
  <c r="J644" i="34"/>
  <c r="J645" i="34"/>
  <c r="J646" i="34"/>
  <c r="J647" i="34"/>
  <c r="J648" i="34"/>
  <c r="J649" i="34"/>
  <c r="J650" i="34"/>
  <c r="J651" i="34"/>
  <c r="J652" i="34"/>
  <c r="J653" i="34"/>
  <c r="J654" i="34"/>
  <c r="J655" i="34"/>
  <c r="J656" i="34"/>
  <c r="J657" i="34"/>
  <c r="J658" i="34"/>
  <c r="J659" i="34"/>
  <c r="J660" i="34"/>
  <c r="J661" i="34"/>
  <c r="J662" i="34"/>
  <c r="J663" i="34"/>
  <c r="J664" i="34"/>
  <c r="J665" i="34"/>
  <c r="J666" i="34"/>
  <c r="J667" i="34"/>
  <c r="J668" i="34"/>
  <c r="J669" i="34"/>
  <c r="J670" i="34"/>
  <c r="J671" i="34"/>
  <c r="J672" i="34"/>
  <c r="J673" i="34"/>
  <c r="J674" i="34"/>
  <c r="J675" i="34"/>
  <c r="J676" i="34"/>
  <c r="J677" i="34"/>
  <c r="J678" i="34"/>
  <c r="J679" i="34"/>
  <c r="J680" i="34"/>
  <c r="J681" i="34"/>
  <c r="J682" i="34"/>
  <c r="J683" i="34"/>
  <c r="J684" i="34"/>
  <c r="J685" i="34"/>
  <c r="J687" i="34"/>
  <c r="J688" i="34"/>
  <c r="J689" i="34"/>
  <c r="J690" i="34"/>
  <c r="J691" i="34"/>
  <c r="J692" i="34"/>
  <c r="J693" i="34"/>
  <c r="J694" i="34"/>
  <c r="J695" i="34"/>
  <c r="J696" i="34"/>
  <c r="J697" i="34"/>
  <c r="J698" i="34"/>
  <c r="J699" i="34"/>
  <c r="J700" i="34"/>
  <c r="J701" i="34"/>
  <c r="J702" i="34"/>
  <c r="J703" i="34"/>
  <c r="J704" i="34"/>
  <c r="J705" i="34"/>
  <c r="J706" i="34"/>
  <c r="J707" i="34"/>
  <c r="J708" i="34"/>
  <c r="J709" i="34"/>
  <c r="J710" i="34"/>
  <c r="J711" i="34"/>
  <c r="J712" i="34"/>
  <c r="J713" i="34"/>
  <c r="J714" i="34"/>
  <c r="J715" i="34"/>
  <c r="J716" i="34"/>
  <c r="J717" i="34"/>
  <c r="J718" i="34"/>
  <c r="J719" i="34"/>
  <c r="J720" i="34"/>
  <c r="J721" i="34"/>
  <c r="J722" i="34"/>
  <c r="J723" i="34"/>
  <c r="J724" i="34"/>
  <c r="J725" i="34"/>
  <c r="J726" i="34"/>
  <c r="J727" i="34"/>
  <c r="J729" i="34"/>
  <c r="J730" i="34"/>
  <c r="J731" i="34"/>
  <c r="J732" i="34"/>
  <c r="J733" i="34"/>
  <c r="J734" i="34"/>
  <c r="J735" i="34"/>
  <c r="J736" i="34"/>
  <c r="J737" i="34"/>
  <c r="J738" i="34"/>
  <c r="J739" i="34"/>
  <c r="J740" i="34"/>
  <c r="J741" i="34"/>
  <c r="J742" i="34"/>
  <c r="J743" i="34"/>
  <c r="J744" i="34"/>
  <c r="J745" i="34"/>
  <c r="J746" i="34"/>
  <c r="J747" i="34"/>
  <c r="J748" i="34"/>
  <c r="J749" i="34"/>
  <c r="J750" i="34"/>
  <c r="J751" i="34"/>
  <c r="J752" i="34"/>
  <c r="J753" i="34"/>
  <c r="J754" i="34"/>
  <c r="J755" i="34"/>
  <c r="J756" i="34"/>
  <c r="J757" i="34"/>
  <c r="J758" i="34"/>
  <c r="J759" i="34"/>
  <c r="J760" i="34"/>
  <c r="J761" i="34"/>
  <c r="J762" i="34"/>
  <c r="J763" i="34"/>
  <c r="J764" i="34"/>
  <c r="J765" i="34"/>
  <c r="J766" i="34"/>
  <c r="J767" i="34"/>
  <c r="J768" i="34"/>
  <c r="J769" i="34"/>
  <c r="J770" i="34"/>
  <c r="J771" i="34"/>
  <c r="J772" i="34"/>
  <c r="J773" i="34"/>
  <c r="J774" i="34"/>
  <c r="J775" i="34"/>
  <c r="J776" i="34"/>
  <c r="J778" i="34"/>
  <c r="J779" i="34"/>
  <c r="J780" i="34"/>
  <c r="J781" i="34"/>
  <c r="J782" i="34"/>
  <c r="J783" i="34"/>
  <c r="J784" i="34"/>
  <c r="J785" i="34"/>
  <c r="J786" i="34"/>
  <c r="J787" i="34"/>
  <c r="J788" i="34"/>
  <c r="J789" i="34"/>
  <c r="J790" i="34"/>
  <c r="J791" i="34"/>
  <c r="J792" i="34"/>
  <c r="J793" i="34"/>
  <c r="J794" i="34"/>
  <c r="J795" i="34"/>
  <c r="J796" i="34"/>
  <c r="J797" i="34"/>
  <c r="J798" i="34"/>
  <c r="J799" i="34"/>
  <c r="J800" i="34"/>
  <c r="J801" i="34"/>
  <c r="J802" i="34"/>
  <c r="J803" i="34"/>
  <c r="J804" i="34"/>
  <c r="J805" i="34"/>
  <c r="J806" i="34"/>
  <c r="J807" i="34"/>
  <c r="J808" i="34"/>
  <c r="J809" i="34"/>
  <c r="J810" i="34"/>
  <c r="J811" i="34"/>
  <c r="J812" i="34"/>
  <c r="J813" i="34"/>
  <c r="J814" i="34"/>
  <c r="J815" i="34"/>
  <c r="J816" i="34"/>
  <c r="J817" i="34"/>
  <c r="J818" i="34"/>
  <c r="J819" i="34"/>
  <c r="J820" i="34"/>
  <c r="J821" i="34"/>
  <c r="J822" i="34"/>
  <c r="J823" i="34"/>
  <c r="J824" i="34"/>
  <c r="J825" i="34"/>
  <c r="J826" i="34"/>
  <c r="J827" i="34"/>
  <c r="J828" i="34"/>
  <c r="J829" i="34"/>
  <c r="J830" i="34"/>
  <c r="J831" i="34"/>
  <c r="J832" i="34"/>
  <c r="J833" i="34"/>
  <c r="J834" i="34"/>
  <c r="J835" i="34"/>
  <c r="J836" i="34"/>
  <c r="J837" i="34"/>
  <c r="J838" i="34"/>
  <c r="J839" i="34"/>
  <c r="J841" i="34"/>
  <c r="J842" i="34"/>
  <c r="J843" i="34"/>
  <c r="J844" i="34"/>
  <c r="J845" i="34"/>
  <c r="J846" i="34"/>
  <c r="J847" i="34"/>
  <c r="J848" i="34"/>
  <c r="J849" i="34"/>
  <c r="J850" i="34"/>
  <c r="J851" i="34"/>
  <c r="J852" i="34"/>
  <c r="J853" i="34"/>
  <c r="J854" i="34"/>
  <c r="J855" i="34"/>
  <c r="J856" i="34"/>
  <c r="J857" i="34"/>
  <c r="J858" i="34"/>
  <c r="J859" i="34"/>
  <c r="J860" i="34"/>
  <c r="J861" i="34"/>
  <c r="J862" i="34"/>
  <c r="J863" i="34"/>
  <c r="J864" i="34"/>
  <c r="J865" i="34"/>
  <c r="J866" i="34"/>
  <c r="J867" i="34"/>
  <c r="J868" i="34"/>
  <c r="J869" i="34"/>
  <c r="J870" i="34"/>
  <c r="J871" i="34"/>
  <c r="J872" i="34"/>
  <c r="J873" i="34"/>
  <c r="J874" i="34"/>
  <c r="J875" i="34"/>
  <c r="J876" i="34"/>
  <c r="J877" i="34"/>
  <c r="J878" i="34"/>
  <c r="J879" i="34"/>
  <c r="J880" i="34"/>
  <c r="J881" i="34"/>
  <c r="J882" i="34"/>
  <c r="J883" i="34"/>
  <c r="J884" i="34"/>
  <c r="J885" i="34"/>
  <c r="J886" i="34"/>
  <c r="J887" i="34"/>
  <c r="J888" i="34"/>
  <c r="J889" i="34"/>
  <c r="J890" i="34"/>
  <c r="J891" i="34"/>
  <c r="J892" i="34"/>
  <c r="J893" i="34"/>
  <c r="J894" i="34"/>
  <c r="J895" i="34"/>
  <c r="J896" i="34"/>
  <c r="J897" i="34"/>
  <c r="J898" i="34"/>
  <c r="J899" i="34"/>
  <c r="J900" i="34"/>
  <c r="J901" i="34"/>
  <c r="J902" i="34"/>
  <c r="J903" i="34"/>
  <c r="J904" i="34"/>
  <c r="J905" i="34"/>
  <c r="J906" i="34"/>
  <c r="J907" i="34"/>
  <c r="J908" i="34"/>
  <c r="J910" i="34"/>
  <c r="J911" i="34"/>
  <c r="J912" i="34"/>
  <c r="J913" i="34"/>
  <c r="J914" i="34"/>
  <c r="J915" i="34"/>
  <c r="J916" i="34"/>
  <c r="J917" i="34"/>
  <c r="J918" i="34"/>
  <c r="J919" i="34"/>
  <c r="J920" i="34"/>
  <c r="J921" i="34"/>
  <c r="J922" i="34"/>
  <c r="J923" i="34"/>
  <c r="J924" i="34"/>
  <c r="J925" i="34"/>
  <c r="J926" i="34"/>
  <c r="J927" i="34"/>
  <c r="J928" i="34"/>
  <c r="J929" i="34"/>
  <c r="J930" i="34"/>
  <c r="J931" i="34"/>
  <c r="J932" i="34"/>
  <c r="J933" i="34"/>
  <c r="J934" i="34"/>
  <c r="J935" i="34"/>
  <c r="J936" i="34"/>
  <c r="J937" i="34"/>
  <c r="J938" i="34"/>
  <c r="J939" i="34"/>
  <c r="J940" i="34"/>
  <c r="J941" i="34"/>
  <c r="J942" i="34"/>
  <c r="J943" i="34"/>
  <c r="J944" i="34"/>
  <c r="J945" i="34"/>
  <c r="J946" i="34"/>
  <c r="J947" i="34"/>
  <c r="J948" i="34"/>
  <c r="J949" i="34"/>
  <c r="J950" i="34"/>
  <c r="J951" i="34"/>
  <c r="J952" i="34"/>
  <c r="J953" i="34"/>
  <c r="J954" i="34"/>
  <c r="J955" i="34"/>
  <c r="J956" i="34"/>
  <c r="J957" i="34"/>
  <c r="J958" i="34"/>
  <c r="J959" i="34"/>
  <c r="J960" i="34"/>
  <c r="J961" i="34"/>
  <c r="J963" i="34"/>
  <c r="J964" i="34"/>
  <c r="J965" i="34"/>
  <c r="J966" i="34"/>
  <c r="J967" i="34"/>
  <c r="J968" i="34"/>
  <c r="J969" i="34"/>
  <c r="J970" i="34"/>
  <c r="J971" i="34"/>
  <c r="J972" i="34"/>
  <c r="J973" i="34"/>
  <c r="J974" i="34"/>
  <c r="J975" i="34"/>
  <c r="J976" i="34"/>
  <c r="J977" i="34"/>
  <c r="J978" i="34"/>
  <c r="J979" i="34"/>
  <c r="J980" i="34"/>
  <c r="J981" i="34"/>
  <c r="J982" i="34"/>
  <c r="J983" i="34"/>
  <c r="J984" i="34"/>
  <c r="J985" i="34"/>
  <c r="J986" i="34"/>
  <c r="J987" i="34"/>
  <c r="J988" i="34"/>
  <c r="J989" i="34"/>
  <c r="J990" i="34"/>
  <c r="J991" i="34"/>
  <c r="J992" i="34"/>
  <c r="J993" i="34"/>
  <c r="J994" i="34"/>
  <c r="J995" i="34"/>
  <c r="J996" i="34"/>
  <c r="J997" i="34"/>
  <c r="J998" i="34"/>
  <c r="J999" i="34"/>
  <c r="J1000" i="34"/>
  <c r="J1001" i="34"/>
  <c r="J1002" i="34"/>
  <c r="J1004" i="34"/>
  <c r="J1005" i="34"/>
  <c r="J1006" i="34"/>
  <c r="J1007" i="34"/>
  <c r="J1008" i="34"/>
  <c r="J1009" i="34"/>
  <c r="J1010" i="34"/>
  <c r="J1011" i="34"/>
  <c r="J1012" i="34"/>
  <c r="J1013" i="34"/>
  <c r="J1014" i="34"/>
  <c r="J1015" i="34"/>
  <c r="J1016" i="34"/>
  <c r="J1017" i="34"/>
  <c r="J1018" i="34"/>
  <c r="J1019" i="34"/>
  <c r="J1020" i="34"/>
  <c r="J1021" i="34"/>
  <c r="J1022" i="34"/>
  <c r="J1023" i="34"/>
  <c r="J1024" i="34"/>
  <c r="J1025" i="34"/>
  <c r="J1026" i="34"/>
  <c r="J1027" i="34"/>
  <c r="J1028" i="34"/>
  <c r="J1029" i="34"/>
  <c r="J1030" i="34"/>
  <c r="J1031" i="34"/>
  <c r="J1032" i="34"/>
  <c r="J1033" i="34"/>
  <c r="J1034" i="34"/>
  <c r="J1035" i="34"/>
  <c r="J1036" i="34"/>
  <c r="J1037" i="34"/>
  <c r="J1038" i="34"/>
  <c r="J1039" i="34"/>
  <c r="J1040" i="34"/>
  <c r="J1041" i="34"/>
  <c r="J1042" i="34"/>
  <c r="J1043" i="34"/>
  <c r="J1044" i="34"/>
  <c r="J1045" i="34"/>
  <c r="J1046" i="34"/>
  <c r="J1047" i="34"/>
  <c r="J1048" i="34"/>
  <c r="J1049" i="34"/>
  <c r="J1050" i="34"/>
  <c r="J1051" i="34"/>
  <c r="J1052" i="34"/>
  <c r="J1053" i="34"/>
  <c r="J1054" i="34"/>
  <c r="J1055" i="34"/>
  <c r="J1056" i="34"/>
  <c r="J1057" i="34"/>
  <c r="J1058" i="34"/>
  <c r="J1059" i="34"/>
  <c r="J1060" i="34"/>
  <c r="J1061" i="34"/>
  <c r="J1062" i="34"/>
  <c r="J1063" i="34"/>
  <c r="J1064" i="34"/>
  <c r="J1065" i="34"/>
  <c r="J1066" i="34"/>
  <c r="J1067" i="34"/>
  <c r="J1068" i="34"/>
  <c r="J1069" i="34"/>
  <c r="J1070" i="34"/>
  <c r="J1071" i="34"/>
  <c r="J1072" i="34"/>
  <c r="J1073" i="34"/>
  <c r="J1074" i="34"/>
  <c r="J1075" i="34"/>
  <c r="J1076" i="34"/>
  <c r="J1077" i="34"/>
  <c r="J1079" i="34"/>
  <c r="J1080" i="34"/>
  <c r="J1081" i="34"/>
  <c r="J1082" i="34"/>
  <c r="J1083" i="34"/>
  <c r="J1084" i="34"/>
  <c r="J1085" i="34"/>
  <c r="J1086" i="34"/>
  <c r="J1087" i="34"/>
  <c r="J1088" i="34"/>
  <c r="J1089" i="34"/>
  <c r="J1090" i="34"/>
  <c r="J1091" i="34"/>
  <c r="J1092" i="34"/>
  <c r="J1093" i="34"/>
  <c r="J1094" i="34"/>
  <c r="J1095" i="34"/>
  <c r="J1096" i="34"/>
  <c r="J1097" i="34"/>
  <c r="J1098" i="34"/>
  <c r="J1099" i="34"/>
  <c r="J1100" i="34"/>
  <c r="J1101" i="34"/>
  <c r="J1102" i="34"/>
  <c r="J1103" i="34"/>
  <c r="J1104" i="34"/>
  <c r="J1105" i="34"/>
  <c r="J1106" i="34"/>
  <c r="J1107" i="34"/>
  <c r="J1108" i="34"/>
  <c r="J1109" i="34"/>
  <c r="J1110" i="34"/>
  <c r="J1111" i="34"/>
  <c r="J1112" i="34"/>
  <c r="J1113" i="34"/>
  <c r="J1114" i="34"/>
  <c r="J1115" i="34"/>
  <c r="J1116" i="34"/>
  <c r="J1117" i="34"/>
  <c r="J1118" i="34"/>
  <c r="J1119" i="34"/>
  <c r="J1120" i="34"/>
  <c r="J1121" i="34"/>
  <c r="J1122" i="34"/>
  <c r="J1123" i="34"/>
  <c r="J1124" i="34"/>
  <c r="J1125" i="34"/>
  <c r="J1126" i="34"/>
  <c r="J1127" i="34"/>
  <c r="J1128" i="34"/>
  <c r="J1129" i="34"/>
  <c r="J1130" i="34"/>
  <c r="J1131" i="34"/>
  <c r="J1132" i="34"/>
  <c r="J1133" i="34"/>
  <c r="J1134" i="34"/>
  <c r="J1135" i="34"/>
  <c r="J1136" i="34"/>
  <c r="J1137" i="34"/>
  <c r="J1138" i="34"/>
  <c r="J1139" i="34"/>
  <c r="J1140" i="34"/>
  <c r="J1141" i="34"/>
  <c r="J1142" i="34"/>
  <c r="J1143" i="34"/>
  <c r="J1144" i="34"/>
  <c r="J1145" i="34"/>
  <c r="J1147" i="34"/>
  <c r="J1148" i="34"/>
  <c r="J1149" i="34"/>
  <c r="J1150" i="34"/>
  <c r="J1151" i="34"/>
  <c r="J1152" i="34"/>
  <c r="J1153" i="34"/>
  <c r="J1154" i="34"/>
  <c r="J1155" i="34"/>
  <c r="J1156" i="34"/>
  <c r="J1157" i="34"/>
  <c r="J1158" i="34"/>
  <c r="J1159" i="34"/>
  <c r="J1160" i="34"/>
  <c r="J1161" i="34"/>
  <c r="J1162" i="34"/>
  <c r="J1163" i="34"/>
  <c r="J1164" i="34"/>
  <c r="J1165" i="34"/>
  <c r="J1166" i="34"/>
  <c r="J1167" i="34"/>
  <c r="J1168" i="34"/>
  <c r="J1169" i="34"/>
  <c r="J1170" i="34"/>
  <c r="J1171" i="34"/>
  <c r="J1172" i="34"/>
  <c r="J1173" i="34"/>
  <c r="J1174" i="34"/>
  <c r="J1175" i="34"/>
  <c r="J1176" i="34"/>
  <c r="J1177" i="34"/>
  <c r="J1178" i="34"/>
  <c r="J1179" i="34"/>
  <c r="J1180" i="34"/>
  <c r="J1181" i="34"/>
  <c r="J1182" i="34"/>
  <c r="J1183" i="34"/>
  <c r="J1184" i="34"/>
  <c r="J1185" i="34"/>
  <c r="J1186" i="34"/>
  <c r="J1187" i="34"/>
  <c r="J1188" i="34"/>
  <c r="J1190" i="34"/>
  <c r="J1191" i="34"/>
  <c r="J1192" i="34"/>
  <c r="J1193" i="34"/>
  <c r="J1194" i="34"/>
  <c r="J1195" i="34"/>
  <c r="J1196" i="34"/>
  <c r="J1197" i="34"/>
  <c r="J1198" i="34"/>
  <c r="J1199" i="34"/>
  <c r="J1200" i="34"/>
  <c r="J1201" i="34"/>
  <c r="J1202" i="34"/>
  <c r="J1203" i="34"/>
  <c r="J1204" i="34"/>
  <c r="J1205" i="34"/>
  <c r="J1206" i="34"/>
  <c r="J1207" i="34"/>
  <c r="J1208" i="34"/>
  <c r="J1209" i="34"/>
  <c r="J1210" i="34"/>
  <c r="J1211" i="34"/>
  <c r="J1212" i="34"/>
  <c r="J1213" i="34"/>
  <c r="J1214" i="34"/>
  <c r="J1215" i="34"/>
  <c r="J1216" i="34"/>
  <c r="J1217" i="34"/>
  <c r="J1218" i="34"/>
  <c r="J1219" i="34"/>
  <c r="J1220" i="34"/>
  <c r="J1221" i="34"/>
  <c r="J1222" i="34"/>
  <c r="J1223" i="34"/>
  <c r="J1224" i="34"/>
  <c r="J1225" i="34"/>
  <c r="J1226" i="34"/>
  <c r="J1227" i="34"/>
  <c r="J1228" i="34"/>
  <c r="J1229" i="34"/>
  <c r="J1231" i="34"/>
  <c r="J1232" i="34"/>
  <c r="J1233" i="34"/>
  <c r="J1234" i="34"/>
  <c r="J1235" i="34"/>
  <c r="J1236" i="34"/>
  <c r="J1237" i="34"/>
  <c r="J1238" i="34"/>
  <c r="J1239" i="34"/>
  <c r="J1240" i="34"/>
  <c r="J1241" i="34"/>
  <c r="J1242" i="34"/>
  <c r="J1243" i="34"/>
  <c r="J1244" i="34"/>
  <c r="J1245" i="34"/>
  <c r="J1246" i="34"/>
  <c r="J1247" i="34"/>
  <c r="J1248" i="34"/>
  <c r="J1249" i="34"/>
  <c r="J1250" i="34"/>
  <c r="J1251" i="34"/>
  <c r="J1252" i="34"/>
  <c r="J1253" i="34"/>
  <c r="J1254" i="34"/>
  <c r="J1255" i="34"/>
  <c r="J1256" i="34"/>
  <c r="J1257" i="34"/>
  <c r="J1258" i="34"/>
  <c r="J1259" i="34"/>
  <c r="J1260" i="34"/>
  <c r="J1261" i="34"/>
  <c r="J1262" i="34"/>
  <c r="J1263" i="34"/>
  <c r="J1264" i="34"/>
  <c r="J1265" i="34"/>
  <c r="J1266" i="34"/>
  <c r="J1267" i="34"/>
  <c r="J1268" i="34"/>
  <c r="J1269" i="34"/>
  <c r="J1270" i="34"/>
  <c r="J1271" i="34"/>
  <c r="J1272" i="34"/>
  <c r="J1273" i="34"/>
  <c r="J1274" i="34"/>
  <c r="J1275" i="34"/>
  <c r="J1276" i="34"/>
  <c r="J1277" i="34"/>
  <c r="J1278" i="34"/>
  <c r="J1279" i="34"/>
  <c r="J1280" i="34"/>
  <c r="J1282" i="34"/>
  <c r="J1283" i="34"/>
  <c r="J1284" i="34"/>
  <c r="J1285" i="34"/>
  <c r="J1286" i="34"/>
  <c r="J1287" i="34"/>
  <c r="J1288" i="34"/>
  <c r="J1289" i="34"/>
  <c r="J1290" i="34"/>
  <c r="J1291" i="34"/>
  <c r="J1292" i="34"/>
  <c r="J1293" i="34"/>
  <c r="J1294" i="34"/>
  <c r="J1295" i="34"/>
  <c r="J1296" i="34"/>
  <c r="J1297" i="34"/>
  <c r="J1298" i="34"/>
  <c r="J1299" i="34"/>
  <c r="J1300" i="34"/>
  <c r="J1301" i="34"/>
  <c r="J1302" i="34"/>
  <c r="J1303" i="34"/>
  <c r="J1304" i="34"/>
  <c r="J1305" i="34"/>
  <c r="J1306" i="34"/>
  <c r="J1307" i="34"/>
  <c r="J1308" i="34"/>
  <c r="J1309" i="34"/>
  <c r="J1310" i="34"/>
  <c r="J1311" i="34"/>
  <c r="J1312" i="34"/>
  <c r="J1313" i="34"/>
  <c r="J1314" i="34"/>
  <c r="J1315" i="34"/>
  <c r="J1316" i="34"/>
  <c r="J1317" i="34"/>
  <c r="J1318" i="34"/>
  <c r="J1319" i="34"/>
  <c r="J1320" i="34"/>
  <c r="J1321" i="34"/>
  <c r="J1322" i="34"/>
  <c r="J1323" i="34"/>
  <c r="J1324" i="34"/>
  <c r="J1325" i="34"/>
  <c r="J1326" i="34"/>
  <c r="J1327" i="34"/>
  <c r="J1328" i="34"/>
  <c r="J1329" i="34"/>
  <c r="J1330" i="34"/>
  <c r="J1331" i="34"/>
  <c r="J1332" i="34"/>
  <c r="J1336" i="41"/>
  <c r="J1282" i="41"/>
  <c r="J1237" i="41"/>
  <c r="J1183" i="41"/>
  <c r="J1129" i="41"/>
  <c r="J1089" i="41"/>
  <c r="J1048" i="41"/>
  <c r="J984" i="41"/>
  <c r="J922" i="41"/>
  <c r="J848" i="41"/>
  <c r="J794" i="41"/>
  <c r="J757" i="41"/>
  <c r="J724" i="41"/>
  <c r="J639" i="41"/>
  <c r="J587" i="41"/>
  <c r="J529" i="41"/>
  <c r="J465" i="41"/>
  <c r="J410" i="41"/>
  <c r="J358" i="41"/>
  <c r="J294" i="41"/>
  <c r="J244" i="41"/>
  <c r="J150" i="41"/>
  <c r="J105" i="41"/>
  <c r="J45" i="41"/>
  <c r="J466" i="41"/>
  <c r="J467" i="41"/>
  <c r="J468" i="41"/>
  <c r="J469" i="41"/>
  <c r="J470" i="41"/>
  <c r="J471" i="41"/>
  <c r="J472" i="41"/>
  <c r="J473" i="41"/>
  <c r="J474" i="41"/>
  <c r="J475" i="41"/>
  <c r="J476" i="41"/>
  <c r="J477" i="41"/>
  <c r="J478" i="41"/>
  <c r="J479" i="41"/>
  <c r="J480" i="41"/>
  <c r="J481" i="41"/>
  <c r="J482" i="41"/>
  <c r="J483" i="41"/>
  <c r="J484" i="41"/>
  <c r="J485" i="41"/>
  <c r="J486" i="41"/>
  <c r="J487" i="41"/>
  <c r="J488" i="41"/>
  <c r="J489" i="41"/>
  <c r="J490" i="41"/>
  <c r="J491" i="41"/>
  <c r="J492" i="41"/>
  <c r="J493" i="41"/>
  <c r="J494" i="41"/>
  <c r="J495" i="41"/>
  <c r="J496" i="41"/>
  <c r="J497" i="41"/>
  <c r="J498" i="41"/>
  <c r="J499" i="41"/>
  <c r="J500" i="41"/>
  <c r="J501" i="41"/>
  <c r="J502" i="41"/>
  <c r="J503" i="41"/>
  <c r="J504" i="41"/>
  <c r="J505" i="41"/>
  <c r="J506" i="41"/>
  <c r="J507" i="41"/>
  <c r="J508" i="41"/>
  <c r="J509" i="41"/>
  <c r="J510" i="41"/>
  <c r="J511" i="41"/>
  <c r="J512" i="41"/>
  <c r="J513" i="41"/>
  <c r="J514" i="41"/>
  <c r="J515" i="41"/>
  <c r="J516" i="41"/>
  <c r="J517" i="41"/>
  <c r="J518" i="41"/>
  <c r="J519" i="41"/>
  <c r="J520" i="41"/>
  <c r="J521" i="41"/>
  <c r="J522" i="41"/>
  <c r="J523" i="41"/>
  <c r="J524" i="41"/>
  <c r="J525" i="41"/>
  <c r="J526" i="41"/>
  <c r="J527" i="41"/>
  <c r="J528" i="41"/>
  <c r="J530" i="41"/>
  <c r="J531" i="41"/>
  <c r="J532" i="41"/>
  <c r="J533" i="41"/>
  <c r="J534" i="41"/>
  <c r="J535" i="41"/>
  <c r="J536" i="41"/>
  <c r="J537" i="41"/>
  <c r="J538" i="41"/>
  <c r="J539" i="41"/>
  <c r="J540" i="41"/>
  <c r="J541" i="41"/>
  <c r="J542" i="41"/>
  <c r="J543" i="41"/>
  <c r="J544" i="41"/>
  <c r="J545" i="41"/>
  <c r="J546" i="41"/>
  <c r="J547" i="41"/>
  <c r="J548" i="41"/>
  <c r="J549" i="41"/>
  <c r="J550" i="41"/>
  <c r="J551" i="41"/>
  <c r="J552" i="41"/>
  <c r="J553" i="41"/>
  <c r="J554" i="41"/>
  <c r="J555" i="41"/>
  <c r="J556" i="41"/>
  <c r="J557" i="41"/>
  <c r="J558" i="41"/>
  <c r="J559" i="41"/>
  <c r="J560" i="41"/>
  <c r="J561" i="41"/>
  <c r="J562" i="41"/>
  <c r="J563" i="41"/>
  <c r="J564" i="41"/>
  <c r="J565" i="41"/>
  <c r="J566" i="41"/>
  <c r="J567" i="41"/>
  <c r="J568" i="41"/>
  <c r="J569" i="41"/>
  <c r="J570" i="41"/>
  <c r="J571" i="41"/>
  <c r="J572" i="41"/>
  <c r="J573" i="41"/>
  <c r="J574" i="41"/>
  <c r="J575" i="41"/>
  <c r="J576" i="41"/>
  <c r="J577" i="41"/>
  <c r="J578" i="41"/>
  <c r="J579" i="41"/>
  <c r="J580" i="41"/>
  <c r="J581" i="41"/>
  <c r="J582" i="41"/>
  <c r="J583" i="41"/>
  <c r="J584" i="41"/>
  <c r="J585" i="41"/>
  <c r="J586" i="41"/>
  <c r="J588" i="41"/>
  <c r="J589" i="41"/>
  <c r="J590" i="41"/>
  <c r="J591" i="41"/>
  <c r="J592" i="41"/>
  <c r="J593" i="41"/>
  <c r="J594" i="41"/>
  <c r="J595" i="41"/>
  <c r="J596" i="41"/>
  <c r="J597" i="41"/>
  <c r="J598" i="41"/>
  <c r="J599" i="41"/>
  <c r="J600" i="41"/>
  <c r="J601" i="41"/>
  <c r="J602" i="41"/>
  <c r="J603" i="41"/>
  <c r="J604" i="41"/>
  <c r="J605" i="41"/>
  <c r="J606" i="41"/>
  <c r="J607" i="41"/>
  <c r="J608" i="41"/>
  <c r="J609" i="41"/>
  <c r="J610" i="41"/>
  <c r="J611" i="41"/>
  <c r="J612" i="41"/>
  <c r="J613" i="41"/>
  <c r="J614" i="41"/>
  <c r="J615" i="41"/>
  <c r="J616" i="41"/>
  <c r="J617" i="41"/>
  <c r="J618" i="41"/>
  <c r="J619" i="41"/>
  <c r="J620" i="41"/>
  <c r="J621" i="41"/>
  <c r="J622" i="41"/>
  <c r="J623" i="41"/>
  <c r="J624" i="41"/>
  <c r="J625" i="41"/>
  <c r="J626" i="41"/>
  <c r="J627" i="41"/>
  <c r="J628" i="41"/>
  <c r="J629" i="41"/>
  <c r="J630" i="41"/>
  <c r="J631" i="41"/>
  <c r="J632" i="41"/>
  <c r="J633" i="41"/>
  <c r="J634" i="41"/>
  <c r="J635" i="41"/>
  <c r="J636" i="41"/>
  <c r="J637" i="41"/>
  <c r="J638" i="41"/>
  <c r="J640" i="41"/>
  <c r="J641" i="41"/>
  <c r="J642" i="41"/>
  <c r="J643" i="41"/>
  <c r="J644" i="41"/>
  <c r="J645" i="41"/>
  <c r="J646" i="41"/>
  <c r="J647" i="41"/>
  <c r="J648" i="41"/>
  <c r="J649" i="41"/>
  <c r="J650" i="41"/>
  <c r="J651" i="41"/>
  <c r="J652" i="41"/>
  <c r="J653" i="41"/>
  <c r="J654" i="41"/>
  <c r="J655" i="41"/>
  <c r="J656" i="41"/>
  <c r="J657" i="41"/>
  <c r="J658" i="41"/>
  <c r="J659" i="41"/>
  <c r="J660" i="41"/>
  <c r="J661" i="41"/>
  <c r="J662" i="41"/>
  <c r="J663" i="41"/>
  <c r="J664" i="41"/>
  <c r="J665" i="41"/>
  <c r="J666" i="41"/>
  <c r="J667" i="41"/>
  <c r="J668" i="41"/>
  <c r="J669" i="41"/>
  <c r="J670" i="41"/>
  <c r="J671" i="41"/>
  <c r="J672" i="41"/>
  <c r="J673" i="41"/>
  <c r="J674" i="41"/>
  <c r="J675" i="41"/>
  <c r="J676" i="41"/>
  <c r="J677" i="41"/>
  <c r="J678" i="41"/>
  <c r="J679" i="41"/>
  <c r="J680" i="41"/>
  <c r="J681" i="41"/>
  <c r="J682" i="41"/>
  <c r="J683" i="41"/>
  <c r="J684" i="41"/>
  <c r="J685" i="41"/>
  <c r="J686" i="41"/>
  <c r="J687" i="41"/>
  <c r="J688" i="41"/>
  <c r="J689" i="41"/>
  <c r="J690" i="41"/>
  <c r="J691" i="41"/>
  <c r="J692" i="41"/>
  <c r="J693" i="41"/>
  <c r="J694" i="41"/>
  <c r="J695" i="41"/>
  <c r="J696" i="41"/>
  <c r="J697" i="41"/>
  <c r="J698" i="41"/>
  <c r="J699" i="41"/>
  <c r="J700" i="41"/>
  <c r="J701" i="41"/>
  <c r="J702" i="41"/>
  <c r="J703" i="41"/>
  <c r="J704" i="41"/>
  <c r="J705" i="41"/>
  <c r="J706" i="41"/>
  <c r="J707" i="41"/>
  <c r="J708" i="41"/>
  <c r="J709" i="41"/>
  <c r="J710" i="41"/>
  <c r="J711" i="41"/>
  <c r="J712" i="41"/>
  <c r="J713" i="41"/>
  <c r="J714" i="41"/>
  <c r="J715" i="41"/>
  <c r="J716" i="41"/>
  <c r="J717" i="41"/>
  <c r="J718" i="41"/>
  <c r="J719" i="41"/>
  <c r="J720" i="41"/>
  <c r="J721" i="41"/>
  <c r="J722" i="41"/>
  <c r="J723" i="41"/>
  <c r="J725" i="41"/>
  <c r="J726" i="41"/>
  <c r="J727" i="41"/>
  <c r="J728" i="41"/>
  <c r="J729" i="41"/>
  <c r="J730" i="41"/>
  <c r="J731" i="41"/>
  <c r="J732" i="41"/>
  <c r="J733" i="41"/>
  <c r="J734" i="41"/>
  <c r="J735" i="41"/>
  <c r="J736" i="41"/>
  <c r="J737" i="41"/>
  <c r="J738" i="41"/>
  <c r="J739" i="41"/>
  <c r="J740" i="41"/>
  <c r="J741" i="41"/>
  <c r="J742" i="41"/>
  <c r="J743" i="41"/>
  <c r="J744" i="41"/>
  <c r="J745" i="41"/>
  <c r="J746" i="41"/>
  <c r="J747" i="41"/>
  <c r="J748" i="41"/>
  <c r="J749" i="41"/>
  <c r="J750" i="41"/>
  <c r="J751" i="41"/>
  <c r="J752" i="41"/>
  <c r="J753" i="41"/>
  <c r="J754" i="41"/>
  <c r="J755" i="41"/>
  <c r="J756" i="41"/>
  <c r="J758" i="41"/>
  <c r="J759" i="41"/>
  <c r="J760" i="41"/>
  <c r="J761" i="41"/>
  <c r="J762" i="41"/>
  <c r="J763" i="41"/>
  <c r="J764" i="41"/>
  <c r="J765" i="41"/>
  <c r="J766" i="41"/>
  <c r="J767" i="41"/>
  <c r="J768" i="41"/>
  <c r="J769" i="41"/>
  <c r="J770" i="41"/>
  <c r="J771" i="41"/>
  <c r="J772" i="41"/>
  <c r="J773" i="41"/>
  <c r="J774" i="41"/>
  <c r="J775" i="41"/>
  <c r="J776" i="41"/>
  <c r="J777" i="41"/>
  <c r="J778" i="41"/>
  <c r="J779" i="41"/>
  <c r="J780" i="41"/>
  <c r="J781" i="41"/>
  <c r="J782" i="41"/>
  <c r="J783" i="41"/>
  <c r="J784" i="41"/>
  <c r="J785" i="41"/>
  <c r="J786" i="41"/>
  <c r="J787" i="41"/>
  <c r="J788" i="41"/>
  <c r="J789" i="41"/>
  <c r="J790" i="41"/>
  <c r="J791" i="41"/>
  <c r="J792" i="41"/>
  <c r="J793" i="41"/>
  <c r="J795" i="41"/>
  <c r="J796" i="41"/>
  <c r="J797" i="41"/>
  <c r="J798" i="41"/>
  <c r="J799" i="41"/>
  <c r="J800" i="41"/>
  <c r="J801" i="41"/>
  <c r="J802" i="41"/>
  <c r="J803" i="41"/>
  <c r="J804" i="41"/>
  <c r="J805" i="41"/>
  <c r="J806" i="41"/>
  <c r="J807" i="41"/>
  <c r="J808" i="41"/>
  <c r="J809" i="41"/>
  <c r="J810" i="41"/>
  <c r="J811" i="41"/>
  <c r="J812" i="41"/>
  <c r="J813" i="41"/>
  <c r="J814" i="41"/>
  <c r="J815" i="41"/>
  <c r="J816" i="41"/>
  <c r="J817" i="41"/>
  <c r="J818" i="41"/>
  <c r="J819" i="41"/>
  <c r="J820" i="41"/>
  <c r="J821" i="41"/>
  <c r="J822" i="41"/>
  <c r="J823" i="41"/>
  <c r="J824" i="41"/>
  <c r="J825" i="41"/>
  <c r="J826" i="41"/>
  <c r="J827" i="41"/>
  <c r="J828" i="41"/>
  <c r="J829" i="41"/>
  <c r="J830" i="41"/>
  <c r="J831" i="41"/>
  <c r="J832" i="41"/>
  <c r="J833" i="41"/>
  <c r="J834" i="41"/>
  <c r="J835" i="41"/>
  <c r="J836" i="41"/>
  <c r="J837" i="41"/>
  <c r="J838" i="41"/>
  <c r="J839" i="41"/>
  <c r="J840" i="41"/>
  <c r="J841" i="41"/>
  <c r="J842" i="41"/>
  <c r="J843" i="41"/>
  <c r="J844" i="41"/>
  <c r="J845" i="41"/>
  <c r="J846" i="41"/>
  <c r="J847" i="41"/>
  <c r="J849" i="41"/>
  <c r="J850" i="41"/>
  <c r="J851" i="41"/>
  <c r="J852" i="41"/>
  <c r="J853" i="41"/>
  <c r="J854" i="41"/>
  <c r="J855" i="41"/>
  <c r="J856" i="41"/>
  <c r="J857" i="41"/>
  <c r="J858" i="41"/>
  <c r="J859" i="41"/>
  <c r="J860" i="41"/>
  <c r="J861" i="41"/>
  <c r="J862" i="41"/>
  <c r="J863" i="41"/>
  <c r="J864" i="41"/>
  <c r="J865" i="41"/>
  <c r="J866" i="41"/>
  <c r="J867" i="41"/>
  <c r="J868" i="41"/>
  <c r="J869" i="41"/>
  <c r="J870" i="41"/>
  <c r="J871" i="41"/>
  <c r="J872" i="41"/>
  <c r="J873" i="41"/>
  <c r="J874" i="41"/>
  <c r="J875" i="41"/>
  <c r="J876" i="41"/>
  <c r="J877" i="41"/>
  <c r="J878" i="41"/>
  <c r="J879" i="41"/>
  <c r="J880" i="41"/>
  <c r="J881" i="41"/>
  <c r="J882" i="41"/>
  <c r="J883" i="41"/>
  <c r="J884" i="41"/>
  <c r="J885" i="41"/>
  <c r="J886" i="41"/>
  <c r="J887" i="41"/>
  <c r="J888" i="41"/>
  <c r="J889" i="41"/>
  <c r="J890" i="41"/>
  <c r="J891" i="41"/>
  <c r="J892" i="41"/>
  <c r="J893" i="41"/>
  <c r="J894" i="41"/>
  <c r="J895" i="41"/>
  <c r="J896" i="41"/>
  <c r="J897" i="41"/>
  <c r="J898" i="41"/>
  <c r="J899" i="41"/>
  <c r="J900" i="41"/>
  <c r="J901" i="41"/>
  <c r="J902" i="41"/>
  <c r="J903" i="41"/>
  <c r="J904" i="41"/>
  <c r="J905" i="41"/>
  <c r="J906" i="41"/>
  <c r="J907" i="41"/>
  <c r="J908" i="41"/>
  <c r="J909" i="41"/>
  <c r="J910" i="41"/>
  <c r="J911" i="41"/>
  <c r="J912" i="41"/>
  <c r="J913" i="41"/>
  <c r="J914" i="41"/>
  <c r="J915" i="41"/>
  <c r="J916" i="41"/>
  <c r="J917" i="41"/>
  <c r="J918" i="41"/>
  <c r="J919" i="41"/>
  <c r="J920" i="41"/>
  <c r="J921" i="41"/>
  <c r="J923" i="41"/>
  <c r="J924" i="41"/>
  <c r="J925" i="41"/>
  <c r="J926" i="41"/>
  <c r="J927" i="41"/>
  <c r="J928" i="41"/>
  <c r="J929" i="41"/>
  <c r="J930" i="41"/>
  <c r="J931" i="41"/>
  <c r="J932" i="41"/>
  <c r="J933" i="41"/>
  <c r="J934" i="41"/>
  <c r="J935" i="41"/>
  <c r="J936" i="41"/>
  <c r="J937" i="41"/>
  <c r="J938" i="41"/>
  <c r="J939" i="41"/>
  <c r="J940" i="41"/>
  <c r="J941" i="41"/>
  <c r="J942" i="41"/>
  <c r="J943" i="41"/>
  <c r="J944" i="41"/>
  <c r="J945" i="41"/>
  <c r="J946" i="41"/>
  <c r="J947" i="41"/>
  <c r="J948" i="41"/>
  <c r="J949" i="41"/>
  <c r="J950" i="41"/>
  <c r="J951" i="41"/>
  <c r="J952" i="41"/>
  <c r="J953" i="41"/>
  <c r="J954" i="41"/>
  <c r="J955" i="41"/>
  <c r="J956" i="41"/>
  <c r="J957" i="41"/>
  <c r="J958" i="41"/>
  <c r="J959" i="41"/>
  <c r="J960" i="41"/>
  <c r="J961" i="41"/>
  <c r="J962" i="41"/>
  <c r="J963" i="41"/>
  <c r="J964" i="41"/>
  <c r="J965" i="41"/>
  <c r="J966" i="41"/>
  <c r="J967" i="41"/>
  <c r="J968" i="41"/>
  <c r="J969" i="41"/>
  <c r="J970" i="41"/>
  <c r="J971" i="41"/>
  <c r="J972" i="41"/>
  <c r="J973" i="41"/>
  <c r="J974" i="41"/>
  <c r="J975" i="41"/>
  <c r="J976" i="41"/>
  <c r="J977" i="41"/>
  <c r="J978" i="41"/>
  <c r="J979" i="41"/>
  <c r="J980" i="41"/>
  <c r="J981" i="41"/>
  <c r="J982" i="41"/>
  <c r="J983" i="41"/>
  <c r="J985" i="41"/>
  <c r="J986" i="41"/>
  <c r="J987" i="41"/>
  <c r="J988" i="41"/>
  <c r="J989" i="41"/>
  <c r="J990" i="41"/>
  <c r="J991" i="41"/>
  <c r="J992" i="41"/>
  <c r="J993" i="41"/>
  <c r="J994" i="41"/>
  <c r="J995" i="41"/>
  <c r="J996" i="41"/>
  <c r="J997" i="41"/>
  <c r="J998" i="41"/>
  <c r="J999" i="41"/>
  <c r="J1000" i="41"/>
  <c r="J1001" i="41"/>
  <c r="J1002" i="41"/>
  <c r="J1003" i="41"/>
  <c r="J1004" i="41"/>
  <c r="J1005" i="41"/>
  <c r="J1006" i="41"/>
  <c r="J1007" i="41"/>
  <c r="J1008" i="41"/>
  <c r="J1009" i="41"/>
  <c r="J1010" i="41"/>
  <c r="J1011" i="41"/>
  <c r="J1012" i="41"/>
  <c r="J1013" i="41"/>
  <c r="J1014" i="41"/>
  <c r="J1015" i="41"/>
  <c r="J1016" i="41"/>
  <c r="J1017" i="41"/>
  <c r="J1018" i="41"/>
  <c r="J1019" i="41"/>
  <c r="J1020" i="41"/>
  <c r="J1021" i="41"/>
  <c r="J1022" i="41"/>
  <c r="J1023" i="41"/>
  <c r="J1024" i="41"/>
  <c r="J1025" i="41"/>
  <c r="J1026" i="41"/>
  <c r="J1027" i="41"/>
  <c r="J1028" i="41"/>
  <c r="J1029" i="41"/>
  <c r="J1030" i="41"/>
  <c r="J1031" i="41"/>
  <c r="J1032" i="41"/>
  <c r="J1033" i="41"/>
  <c r="J1034" i="41"/>
  <c r="J1035" i="41"/>
  <c r="J1036" i="41"/>
  <c r="J1037" i="41"/>
  <c r="J1038" i="41"/>
  <c r="J1039" i="41"/>
  <c r="J1040" i="41"/>
  <c r="J1041" i="41"/>
  <c r="J1042" i="41"/>
  <c r="J1043" i="41"/>
  <c r="J1044" i="41"/>
  <c r="J1045" i="41"/>
  <c r="J1046" i="41"/>
  <c r="J1047" i="41"/>
  <c r="J1049" i="41"/>
  <c r="J1050" i="41"/>
  <c r="J1051" i="41"/>
  <c r="J1052" i="41"/>
  <c r="J1053" i="41"/>
  <c r="J1054" i="41"/>
  <c r="J1055" i="41"/>
  <c r="J1056" i="41"/>
  <c r="J1057" i="41"/>
  <c r="J1058" i="41"/>
  <c r="J1059" i="41"/>
  <c r="J1060" i="41"/>
  <c r="J1061" i="41"/>
  <c r="J1062" i="41"/>
  <c r="J1063" i="41"/>
  <c r="J1064" i="41"/>
  <c r="J1065" i="41"/>
  <c r="J1066" i="41"/>
  <c r="J1067" i="41"/>
  <c r="J1068" i="41"/>
  <c r="J1069" i="41"/>
  <c r="J1070" i="41"/>
  <c r="J1071" i="41"/>
  <c r="J1072" i="41"/>
  <c r="J1073" i="41"/>
  <c r="J1074" i="41"/>
  <c r="J1075" i="41"/>
  <c r="J1076" i="41"/>
  <c r="J1077" i="41"/>
  <c r="J1078" i="41"/>
  <c r="J1079" i="41"/>
  <c r="J1080" i="41"/>
  <c r="J1081" i="41"/>
  <c r="J1082" i="41"/>
  <c r="J1083" i="41"/>
  <c r="J1084" i="41"/>
  <c r="J1085" i="41"/>
  <c r="J1086" i="41"/>
  <c r="J1087" i="41"/>
  <c r="J1088" i="41"/>
  <c r="J1090" i="41"/>
  <c r="J1091" i="41"/>
  <c r="J1092" i="41"/>
  <c r="J1093" i="41"/>
  <c r="J1094" i="41"/>
  <c r="J1095" i="41"/>
  <c r="J1096" i="41"/>
  <c r="J1097" i="41"/>
  <c r="J1098" i="41"/>
  <c r="J1099" i="41"/>
  <c r="J1100" i="41"/>
  <c r="J1101" i="41"/>
  <c r="J1102" i="41"/>
  <c r="J1103" i="41"/>
  <c r="J1104" i="41"/>
  <c r="J1105" i="41"/>
  <c r="J1106" i="41"/>
  <c r="J1107" i="41"/>
  <c r="J1108" i="41"/>
  <c r="J1109" i="41"/>
  <c r="J1110" i="41"/>
  <c r="J1111" i="41"/>
  <c r="J1112" i="41"/>
  <c r="J1113" i="41"/>
  <c r="J1114" i="41"/>
  <c r="J1115" i="41"/>
  <c r="J1116" i="41"/>
  <c r="J1117" i="41"/>
  <c r="J1118" i="41"/>
  <c r="J1119" i="41"/>
  <c r="J1120" i="41"/>
  <c r="J1121" i="41"/>
  <c r="J1122" i="41"/>
  <c r="J1123" i="41"/>
  <c r="J1124" i="41"/>
  <c r="J1125" i="41"/>
  <c r="J1126" i="41"/>
  <c r="J1127" i="41"/>
  <c r="J1128" i="41"/>
  <c r="J1130" i="41"/>
  <c r="J1131" i="41"/>
  <c r="J1132" i="41"/>
  <c r="J1133" i="41"/>
  <c r="J1134" i="41"/>
  <c r="J1135" i="41"/>
  <c r="J1136" i="41"/>
  <c r="J1137" i="41"/>
  <c r="J1138" i="41"/>
  <c r="J1139" i="41"/>
  <c r="J1140" i="41"/>
  <c r="J1141" i="41"/>
  <c r="J1142" i="41"/>
  <c r="J1143" i="41"/>
  <c r="J1144" i="41"/>
  <c r="J1145" i="41"/>
  <c r="J1146" i="41"/>
  <c r="J1147" i="41"/>
  <c r="J1148" i="41"/>
  <c r="J1149" i="41"/>
  <c r="J1150" i="41"/>
  <c r="J1151" i="41"/>
  <c r="J1152" i="41"/>
  <c r="J1153" i="41"/>
  <c r="J1154" i="41"/>
  <c r="J1155" i="41"/>
  <c r="J1156" i="41"/>
  <c r="J1157" i="41"/>
  <c r="J1158" i="41"/>
  <c r="J1159" i="41"/>
  <c r="J1160" i="41"/>
  <c r="J1161" i="41"/>
  <c r="J1162" i="41"/>
  <c r="J1163" i="41"/>
  <c r="J1164" i="41"/>
  <c r="J1165" i="41"/>
  <c r="J1166" i="41"/>
  <c r="J1167" i="41"/>
  <c r="J1168" i="41"/>
  <c r="J1169" i="41"/>
  <c r="J1170" i="41"/>
  <c r="J1171" i="41"/>
  <c r="J1172" i="41"/>
  <c r="J1173" i="41"/>
  <c r="J1174" i="41"/>
  <c r="J1175" i="41"/>
  <c r="J1176" i="41"/>
  <c r="J1177" i="41"/>
  <c r="J1178" i="41"/>
  <c r="J1179" i="41"/>
  <c r="J1180" i="41"/>
  <c r="J1181" i="41"/>
  <c r="J1182" i="41"/>
  <c r="J1184" i="41"/>
  <c r="J1185" i="41"/>
  <c r="J1186" i="41"/>
  <c r="J1187" i="41"/>
  <c r="J1188" i="41"/>
  <c r="J1189" i="41"/>
  <c r="J1190" i="41"/>
  <c r="J1191" i="41"/>
  <c r="J1192" i="41"/>
  <c r="J1193" i="41"/>
  <c r="J1194" i="41"/>
  <c r="J1195" i="41"/>
  <c r="J1196" i="41"/>
  <c r="J1197" i="41"/>
  <c r="J1198" i="41"/>
  <c r="J1199" i="41"/>
  <c r="J1200" i="41"/>
  <c r="J1201" i="41"/>
  <c r="J1202" i="41"/>
  <c r="J1203" i="41"/>
  <c r="J1204" i="41"/>
  <c r="J1205" i="41"/>
  <c r="J1206" i="41"/>
  <c r="J1207" i="41"/>
  <c r="J1208" i="41"/>
  <c r="J1209" i="41"/>
  <c r="J1210" i="41"/>
  <c r="J1211" i="41"/>
  <c r="J1212" i="41"/>
  <c r="J1213" i="41"/>
  <c r="J1214" i="41"/>
  <c r="J1215" i="41"/>
  <c r="J1216" i="41"/>
  <c r="J1217" i="41"/>
  <c r="J1218" i="41"/>
  <c r="J1219" i="41"/>
  <c r="J1220" i="41"/>
  <c r="J1221" i="41"/>
  <c r="J1222" i="41"/>
  <c r="J1223" i="41"/>
  <c r="J1224" i="41"/>
  <c r="J1225" i="41"/>
  <c r="J1226" i="41"/>
  <c r="J1227" i="41"/>
  <c r="J1228" i="41"/>
  <c r="J1229" i="41"/>
  <c r="J1230" i="41"/>
  <c r="J1231" i="41"/>
  <c r="J1232" i="41"/>
  <c r="J1233" i="41"/>
  <c r="J1234" i="41"/>
  <c r="J1235" i="41"/>
  <c r="J1236" i="41"/>
  <c r="J1238" i="41"/>
  <c r="J1239" i="41"/>
  <c r="J1240" i="41"/>
  <c r="J1241" i="41"/>
  <c r="J1242" i="41"/>
  <c r="J1243" i="41"/>
  <c r="J1244" i="41"/>
  <c r="J1245" i="41"/>
  <c r="J1246" i="41"/>
  <c r="J1247" i="41"/>
  <c r="J1248" i="41"/>
  <c r="J1249" i="41"/>
  <c r="J1250" i="41"/>
  <c r="J1251" i="41"/>
  <c r="J1252" i="41"/>
  <c r="J1253" i="41"/>
  <c r="J1254" i="41"/>
  <c r="J1255" i="41"/>
  <c r="J1256" i="41"/>
  <c r="J1257" i="41"/>
  <c r="J1258" i="41"/>
  <c r="J1259" i="41"/>
  <c r="J1260" i="41"/>
  <c r="J1261" i="41"/>
  <c r="J1262" i="41"/>
  <c r="J1263" i="41"/>
  <c r="J1264" i="41"/>
  <c r="J1265" i="41"/>
  <c r="J1266" i="41"/>
  <c r="J1267" i="41"/>
  <c r="J1268" i="41"/>
  <c r="J1269" i="41"/>
  <c r="J1270" i="41"/>
  <c r="J1271" i="41"/>
  <c r="J1272" i="41"/>
  <c r="J1273" i="41"/>
  <c r="J1274" i="41"/>
  <c r="J1275" i="41"/>
  <c r="J1276" i="41"/>
  <c r="J1277" i="41"/>
  <c r="J1278" i="41"/>
  <c r="J1279" i="41"/>
  <c r="J1280" i="41"/>
  <c r="J1281" i="41"/>
  <c r="J1283" i="41"/>
  <c r="J1284" i="41"/>
  <c r="J1285" i="41"/>
  <c r="J1286" i="41"/>
  <c r="J1287" i="41"/>
  <c r="J1288" i="41"/>
  <c r="J1289" i="41"/>
  <c r="J1290" i="41"/>
  <c r="J1291" i="41"/>
  <c r="J1292" i="41"/>
  <c r="J1293" i="41"/>
  <c r="J1294" i="41"/>
  <c r="J1295" i="41"/>
  <c r="J1296" i="41"/>
  <c r="J1297" i="41"/>
  <c r="J1298" i="41"/>
  <c r="J1299" i="41"/>
  <c r="J1300" i="41"/>
  <c r="J1301" i="41"/>
  <c r="J1302" i="41"/>
  <c r="J1303" i="41"/>
  <c r="J1304" i="41"/>
  <c r="J1305" i="41"/>
  <c r="J1306" i="41"/>
  <c r="J1307" i="41"/>
  <c r="J1308" i="41"/>
  <c r="J1309" i="41"/>
  <c r="J1310" i="41"/>
  <c r="J1311" i="41"/>
  <c r="J1312" i="41"/>
  <c r="J1313" i="41"/>
  <c r="J1314" i="41"/>
  <c r="J1315" i="41"/>
  <c r="J1316" i="41"/>
  <c r="J1317" i="41"/>
  <c r="J1318" i="41"/>
  <c r="J1319" i="41"/>
  <c r="J1320" i="41"/>
  <c r="J1321" i="41"/>
  <c r="J1322" i="41"/>
  <c r="J1323" i="41"/>
  <c r="J1324" i="41"/>
  <c r="J1325" i="41"/>
  <c r="J1326" i="41"/>
  <c r="J1327" i="41"/>
  <c r="J1328" i="41"/>
  <c r="J1329" i="41"/>
  <c r="J1330" i="41"/>
  <c r="J1331" i="41"/>
  <c r="J1332" i="41"/>
  <c r="J1333" i="41"/>
  <c r="J1334" i="41"/>
  <c r="J1335" i="41"/>
  <c r="J1408" i="48"/>
  <c r="J1352" i="48"/>
  <c r="J1306" i="48"/>
  <c r="J1229" i="48"/>
  <c r="J1183" i="48"/>
  <c r="J1149" i="48"/>
  <c r="J1112" i="48"/>
  <c r="J1070" i="48"/>
  <c r="J1019" i="48"/>
  <c r="J965" i="48"/>
  <c r="J911" i="48"/>
  <c r="J857" i="48"/>
  <c r="J820" i="48"/>
  <c r="J766" i="48"/>
  <c r="J712" i="48"/>
  <c r="J675" i="48"/>
  <c r="J634" i="48"/>
  <c r="J592" i="48"/>
  <c r="J502" i="48"/>
  <c r="J429" i="48"/>
  <c r="J339" i="48"/>
  <c r="G592" i="48"/>
  <c r="G502" i="48"/>
  <c r="G245" i="48"/>
  <c r="J635" i="48"/>
  <c r="J636" i="48"/>
  <c r="J637" i="48"/>
  <c r="J638" i="48"/>
  <c r="J639" i="48"/>
  <c r="J640" i="48"/>
  <c r="J641" i="48"/>
  <c r="J642" i="48"/>
  <c r="J643" i="48"/>
  <c r="J644" i="48"/>
  <c r="J645" i="48"/>
  <c r="J646" i="48"/>
  <c r="J647" i="48"/>
  <c r="J648" i="48"/>
  <c r="J649" i="48"/>
  <c r="J650" i="48"/>
  <c r="J651" i="48"/>
  <c r="J652" i="48"/>
  <c r="J653" i="48"/>
  <c r="J654" i="48"/>
  <c r="J655" i="48"/>
  <c r="J656" i="48"/>
  <c r="J657" i="48"/>
  <c r="J658" i="48"/>
  <c r="J659" i="48"/>
  <c r="J660" i="48"/>
  <c r="J661" i="48"/>
  <c r="J662" i="48"/>
  <c r="J663" i="48"/>
  <c r="J664" i="48"/>
  <c r="J665" i="48"/>
  <c r="J666" i="48"/>
  <c r="J667" i="48"/>
  <c r="J668" i="48"/>
  <c r="J669" i="48"/>
  <c r="J670" i="48"/>
  <c r="J671" i="48"/>
  <c r="J672" i="48"/>
  <c r="J673" i="48"/>
  <c r="J674" i="48"/>
  <c r="J676" i="48"/>
  <c r="J677" i="48"/>
  <c r="J678" i="48"/>
  <c r="J679" i="48"/>
  <c r="J680" i="48"/>
  <c r="J681" i="48"/>
  <c r="J682" i="48"/>
  <c r="J683" i="48"/>
  <c r="J684" i="48"/>
  <c r="J685" i="48"/>
  <c r="J686" i="48"/>
  <c r="J687" i="48"/>
  <c r="J688" i="48"/>
  <c r="J689" i="48"/>
  <c r="J690" i="48"/>
  <c r="J691" i="48"/>
  <c r="J692" i="48"/>
  <c r="J693" i="48"/>
  <c r="J694" i="48"/>
  <c r="J695" i="48"/>
  <c r="J696" i="48"/>
  <c r="J697" i="48"/>
  <c r="J698" i="48"/>
  <c r="J699" i="48"/>
  <c r="J700" i="48"/>
  <c r="J701" i="48"/>
  <c r="J702" i="48"/>
  <c r="J703" i="48"/>
  <c r="J704" i="48"/>
  <c r="J705" i="48"/>
  <c r="J706" i="48"/>
  <c r="J707" i="48"/>
  <c r="J708" i="48"/>
  <c r="J709" i="48"/>
  <c r="J710" i="48"/>
  <c r="J711" i="48"/>
  <c r="J713" i="48"/>
  <c r="J714" i="48"/>
  <c r="J715" i="48"/>
  <c r="J716" i="48"/>
  <c r="J717" i="48"/>
  <c r="J718" i="48"/>
  <c r="J719" i="48"/>
  <c r="J720" i="48"/>
  <c r="J721" i="48"/>
  <c r="J722" i="48"/>
  <c r="J723" i="48"/>
  <c r="J724" i="48"/>
  <c r="J725" i="48"/>
  <c r="J726" i="48"/>
  <c r="J727" i="48"/>
  <c r="J728" i="48"/>
  <c r="J729" i="48"/>
  <c r="J730" i="48"/>
  <c r="J731" i="48"/>
  <c r="J732" i="48"/>
  <c r="J733" i="48"/>
  <c r="J734" i="48"/>
  <c r="J735" i="48"/>
  <c r="J736" i="48"/>
  <c r="J737" i="48"/>
  <c r="J738" i="48"/>
  <c r="J739" i="48"/>
  <c r="J740" i="48"/>
  <c r="J741" i="48"/>
  <c r="J742" i="48"/>
  <c r="J743" i="48"/>
  <c r="J744" i="48"/>
  <c r="J745" i="48"/>
  <c r="J746" i="48"/>
  <c r="J747" i="48"/>
  <c r="J748" i="48"/>
  <c r="J749" i="48"/>
  <c r="J750" i="48"/>
  <c r="J751" i="48"/>
  <c r="J752" i="48"/>
  <c r="J753" i="48"/>
  <c r="J754" i="48"/>
  <c r="J755" i="48"/>
  <c r="J756" i="48"/>
  <c r="J757" i="48"/>
  <c r="J758" i="48"/>
  <c r="J759" i="48"/>
  <c r="J760" i="48"/>
  <c r="J761" i="48"/>
  <c r="J762" i="48"/>
  <c r="J763" i="48"/>
  <c r="J764" i="48"/>
  <c r="J765" i="48"/>
  <c r="J767" i="48"/>
  <c r="J768" i="48"/>
  <c r="J769" i="48"/>
  <c r="J770" i="48"/>
  <c r="J771" i="48"/>
  <c r="J772" i="48"/>
  <c r="J773" i="48"/>
  <c r="J774" i="48"/>
  <c r="J775" i="48"/>
  <c r="J776" i="48"/>
  <c r="J777" i="48"/>
  <c r="J778" i="48"/>
  <c r="J779" i="48"/>
  <c r="J780" i="48"/>
  <c r="J781" i="48"/>
  <c r="J782" i="48"/>
  <c r="J783" i="48"/>
  <c r="J784" i="48"/>
  <c r="J785" i="48"/>
  <c r="J786" i="48"/>
  <c r="J787" i="48"/>
  <c r="J788" i="48"/>
  <c r="J789" i="48"/>
  <c r="J790" i="48"/>
  <c r="J791" i="48"/>
  <c r="J792" i="48"/>
  <c r="J793" i="48"/>
  <c r="J794" i="48"/>
  <c r="J795" i="48"/>
  <c r="J796" i="48"/>
  <c r="J797" i="48"/>
  <c r="J798" i="48"/>
  <c r="J799" i="48"/>
  <c r="J800" i="48"/>
  <c r="J801" i="48"/>
  <c r="J802" i="48"/>
  <c r="J803" i="48"/>
  <c r="J804" i="48"/>
  <c r="J805" i="48"/>
  <c r="J806" i="48"/>
  <c r="J807" i="48"/>
  <c r="J808" i="48"/>
  <c r="J809" i="48"/>
  <c r="J810" i="48"/>
  <c r="J811" i="48"/>
  <c r="J812" i="48"/>
  <c r="J813" i="48"/>
  <c r="J814" i="48"/>
  <c r="J815" i="48"/>
  <c r="J816" i="48"/>
  <c r="J817" i="48"/>
  <c r="J818" i="48"/>
  <c r="J819" i="48"/>
  <c r="J821" i="48"/>
  <c r="J822" i="48"/>
  <c r="J823" i="48"/>
  <c r="J824" i="48"/>
  <c r="J825" i="48"/>
  <c r="J826" i="48"/>
  <c r="J827" i="48"/>
  <c r="J828" i="48"/>
  <c r="J829" i="48"/>
  <c r="J830" i="48"/>
  <c r="J831" i="48"/>
  <c r="J832" i="48"/>
  <c r="J833" i="48"/>
  <c r="J834" i="48"/>
  <c r="J835" i="48"/>
  <c r="J836" i="48"/>
  <c r="J837" i="48"/>
  <c r="J838" i="48"/>
  <c r="J839" i="48"/>
  <c r="J840" i="48"/>
  <c r="J841" i="48"/>
  <c r="J842" i="48"/>
  <c r="J843" i="48"/>
  <c r="J844" i="48"/>
  <c r="J845" i="48"/>
  <c r="J846" i="48"/>
  <c r="J847" i="48"/>
  <c r="J848" i="48"/>
  <c r="J849" i="48"/>
  <c r="J850" i="48"/>
  <c r="J851" i="48"/>
  <c r="J852" i="48"/>
  <c r="J853" i="48"/>
  <c r="J854" i="48"/>
  <c r="J855" i="48"/>
  <c r="J856" i="48"/>
  <c r="J858" i="48"/>
  <c r="J859" i="48"/>
  <c r="J860" i="48"/>
  <c r="J861" i="48"/>
  <c r="J862" i="48"/>
  <c r="J863" i="48"/>
  <c r="J864" i="48"/>
  <c r="J865" i="48"/>
  <c r="J866" i="48"/>
  <c r="J867" i="48"/>
  <c r="J868" i="48"/>
  <c r="J869" i="48"/>
  <c r="J870" i="48"/>
  <c r="J871" i="48"/>
  <c r="J872" i="48"/>
  <c r="J873" i="48"/>
  <c r="J874" i="48"/>
  <c r="J875" i="48"/>
  <c r="J876" i="48"/>
  <c r="J877" i="48"/>
  <c r="J878" i="48"/>
  <c r="J879" i="48"/>
  <c r="J880" i="48"/>
  <c r="J881" i="48"/>
  <c r="J882" i="48"/>
  <c r="J883" i="48"/>
  <c r="J884" i="48"/>
  <c r="J885" i="48"/>
  <c r="J886" i="48"/>
  <c r="J887" i="48"/>
  <c r="J888" i="48"/>
  <c r="J889" i="48"/>
  <c r="J890" i="48"/>
  <c r="J891" i="48"/>
  <c r="J892" i="48"/>
  <c r="J893" i="48"/>
  <c r="J894" i="48"/>
  <c r="J895" i="48"/>
  <c r="J896" i="48"/>
  <c r="J897" i="48"/>
  <c r="J898" i="48"/>
  <c r="J899" i="48"/>
  <c r="J900" i="48"/>
  <c r="J901" i="48"/>
  <c r="J902" i="48"/>
  <c r="J903" i="48"/>
  <c r="J904" i="48"/>
  <c r="J905" i="48"/>
  <c r="J906" i="48"/>
  <c r="J907" i="48"/>
  <c r="J908" i="48"/>
  <c r="J909" i="48"/>
  <c r="J910" i="48"/>
  <c r="J912" i="48"/>
  <c r="J913" i="48"/>
  <c r="J914" i="48"/>
  <c r="J915" i="48"/>
  <c r="J916" i="48"/>
  <c r="J917" i="48"/>
  <c r="J918" i="48"/>
  <c r="J919" i="48"/>
  <c r="J920" i="48"/>
  <c r="J921" i="48"/>
  <c r="J922" i="48"/>
  <c r="J923" i="48"/>
  <c r="J924" i="48"/>
  <c r="J925" i="48"/>
  <c r="J926" i="48"/>
  <c r="J927" i="48"/>
  <c r="J928" i="48"/>
  <c r="J929" i="48"/>
  <c r="J930" i="48"/>
  <c r="J931" i="48"/>
  <c r="J932" i="48"/>
  <c r="J933" i="48"/>
  <c r="J934" i="48"/>
  <c r="J935" i="48"/>
  <c r="J936" i="48"/>
  <c r="J937" i="48"/>
  <c r="J938" i="48"/>
  <c r="J939" i="48"/>
  <c r="J940" i="48"/>
  <c r="J941" i="48"/>
  <c r="J942" i="48"/>
  <c r="J943" i="48"/>
  <c r="J944" i="48"/>
  <c r="J945" i="48"/>
  <c r="J946" i="48"/>
  <c r="J947" i="48"/>
  <c r="J948" i="48"/>
  <c r="J949" i="48"/>
  <c r="J950" i="48"/>
  <c r="J951" i="48"/>
  <c r="J952" i="48"/>
  <c r="J953" i="48"/>
  <c r="J954" i="48"/>
  <c r="J955" i="48"/>
  <c r="J956" i="48"/>
  <c r="J957" i="48"/>
  <c r="J958" i="48"/>
  <c r="J959" i="48"/>
  <c r="J960" i="48"/>
  <c r="J961" i="48"/>
  <c r="J962" i="48"/>
  <c r="J963" i="48"/>
  <c r="J964" i="48"/>
  <c r="J966" i="48"/>
  <c r="J967" i="48"/>
  <c r="J968" i="48"/>
  <c r="J969" i="48"/>
  <c r="J970" i="48"/>
  <c r="J971" i="48"/>
  <c r="J972" i="48"/>
  <c r="J973" i="48"/>
  <c r="J974" i="48"/>
  <c r="J975" i="48"/>
  <c r="J976" i="48"/>
  <c r="J977" i="48"/>
  <c r="J978" i="48"/>
  <c r="J979" i="48"/>
  <c r="J980" i="48"/>
  <c r="J981" i="48"/>
  <c r="J982" i="48"/>
  <c r="J983" i="48"/>
  <c r="J984" i="48"/>
  <c r="J985" i="48"/>
  <c r="J986" i="48"/>
  <c r="J987" i="48"/>
  <c r="J988" i="48"/>
  <c r="J989" i="48"/>
  <c r="J990" i="48"/>
  <c r="J991" i="48"/>
  <c r="J992" i="48"/>
  <c r="J993" i="48"/>
  <c r="J994" i="48"/>
  <c r="J995" i="48"/>
  <c r="J996" i="48"/>
  <c r="J997" i="48"/>
  <c r="J998" i="48"/>
  <c r="J999" i="48"/>
  <c r="J1000" i="48"/>
  <c r="J1001" i="48"/>
  <c r="J1002" i="48"/>
  <c r="J1003" i="48"/>
  <c r="J1004" i="48"/>
  <c r="J1005" i="48"/>
  <c r="J1006" i="48"/>
  <c r="J1007" i="48"/>
  <c r="J1008" i="48"/>
  <c r="J1009" i="48"/>
  <c r="J1010" i="48"/>
  <c r="J1011" i="48"/>
  <c r="J1012" i="48"/>
  <c r="J1013" i="48"/>
  <c r="J1014" i="48"/>
  <c r="J1015" i="48"/>
  <c r="J1016" i="48"/>
  <c r="J1017" i="48"/>
  <c r="J1018" i="48"/>
  <c r="J1020" i="48"/>
  <c r="J1021" i="48"/>
  <c r="J1022" i="48"/>
  <c r="J1023" i="48"/>
  <c r="J1024" i="48"/>
  <c r="J1025" i="48"/>
  <c r="J1026" i="48"/>
  <c r="J1027" i="48"/>
  <c r="J1028" i="48"/>
  <c r="J1029" i="48"/>
  <c r="J1030" i="48"/>
  <c r="J1031" i="48"/>
  <c r="J1032" i="48"/>
  <c r="J1033" i="48"/>
  <c r="J1034" i="48"/>
  <c r="J1035" i="48"/>
  <c r="J1036" i="48"/>
  <c r="J1037" i="48"/>
  <c r="J1038" i="48"/>
  <c r="J1039" i="48"/>
  <c r="J1040" i="48"/>
  <c r="J1041" i="48"/>
  <c r="J1042" i="48"/>
  <c r="J1043" i="48"/>
  <c r="J1044" i="48"/>
  <c r="J1045" i="48"/>
  <c r="J1046" i="48"/>
  <c r="J1047" i="48"/>
  <c r="J1048" i="48"/>
  <c r="J1049" i="48"/>
  <c r="J1050" i="48"/>
  <c r="J1051" i="48"/>
  <c r="J1052" i="48"/>
  <c r="J1053" i="48"/>
  <c r="J1054" i="48"/>
  <c r="J1055" i="48"/>
  <c r="J1056" i="48"/>
  <c r="J1057" i="48"/>
  <c r="J1058" i="48"/>
  <c r="J1059" i="48"/>
  <c r="J1060" i="48"/>
  <c r="J1061" i="48"/>
  <c r="J1062" i="48"/>
  <c r="J1063" i="48"/>
  <c r="J1064" i="48"/>
  <c r="J1065" i="48"/>
  <c r="J1066" i="48"/>
  <c r="J1067" i="48"/>
  <c r="J1068" i="48"/>
  <c r="J1069" i="48"/>
  <c r="J1071" i="48"/>
  <c r="J1072" i="48"/>
  <c r="J1073" i="48"/>
  <c r="J1074" i="48"/>
  <c r="J1075" i="48"/>
  <c r="J1076" i="48"/>
  <c r="J1077" i="48"/>
  <c r="J1078" i="48"/>
  <c r="J1079" i="48"/>
  <c r="J1080" i="48"/>
  <c r="J1081" i="48"/>
  <c r="J1082" i="48"/>
  <c r="J1083" i="48"/>
  <c r="J1084" i="48"/>
  <c r="J1085" i="48"/>
  <c r="J1086" i="48"/>
  <c r="J1087" i="48"/>
  <c r="J1088" i="48"/>
  <c r="J1089" i="48"/>
  <c r="J1090" i="48"/>
  <c r="J1091" i="48"/>
  <c r="J1092" i="48"/>
  <c r="J1093" i="48"/>
  <c r="J1094" i="48"/>
  <c r="J1095" i="48"/>
  <c r="J1096" i="48"/>
  <c r="J1097" i="48"/>
  <c r="J1098" i="48"/>
  <c r="J1099" i="48"/>
  <c r="J1100" i="48"/>
  <c r="J1101" i="48"/>
  <c r="J1102" i="48"/>
  <c r="J1103" i="48"/>
  <c r="J1104" i="48"/>
  <c r="J1105" i="48"/>
  <c r="J1106" i="48"/>
  <c r="J1107" i="48"/>
  <c r="J1108" i="48"/>
  <c r="J1109" i="48"/>
  <c r="J1110" i="48"/>
  <c r="J1111" i="48"/>
  <c r="J1113" i="48"/>
  <c r="J1114" i="48"/>
  <c r="J1115" i="48"/>
  <c r="J1116" i="48"/>
  <c r="J1117" i="48"/>
  <c r="J1118" i="48"/>
  <c r="J1119" i="48"/>
  <c r="J1120" i="48"/>
  <c r="J1121" i="48"/>
  <c r="J1122" i="48"/>
  <c r="J1123" i="48"/>
  <c r="J1124" i="48"/>
  <c r="J1125" i="48"/>
  <c r="J1126" i="48"/>
  <c r="J1127" i="48"/>
  <c r="J1128" i="48"/>
  <c r="J1129" i="48"/>
  <c r="J1130" i="48"/>
  <c r="J1131" i="48"/>
  <c r="J1132" i="48"/>
  <c r="J1133" i="48"/>
  <c r="J1134" i="48"/>
  <c r="J1135" i="48"/>
  <c r="J1136" i="48"/>
  <c r="J1137" i="48"/>
  <c r="J1138" i="48"/>
  <c r="J1139" i="48"/>
  <c r="J1140" i="48"/>
  <c r="J1141" i="48"/>
  <c r="J1142" i="48"/>
  <c r="J1143" i="48"/>
  <c r="J1144" i="48"/>
  <c r="J1145" i="48"/>
  <c r="J1146" i="48"/>
  <c r="J1147" i="48"/>
  <c r="J1148" i="48"/>
  <c r="J1150" i="48"/>
  <c r="J1151" i="48"/>
  <c r="J1152" i="48"/>
  <c r="J1153" i="48"/>
  <c r="J1154" i="48"/>
  <c r="J1155" i="48"/>
  <c r="J1156" i="48"/>
  <c r="J1157" i="48"/>
  <c r="J1158" i="48"/>
  <c r="J1159" i="48"/>
  <c r="J1160" i="48"/>
  <c r="J1161" i="48"/>
  <c r="J1162" i="48"/>
  <c r="J1163" i="48"/>
  <c r="J1164" i="48"/>
  <c r="J1165" i="48"/>
  <c r="J1166" i="48"/>
  <c r="J1167" i="48"/>
  <c r="J1168" i="48"/>
  <c r="J1169" i="48"/>
  <c r="J1170" i="48"/>
  <c r="J1171" i="48"/>
  <c r="J1172" i="48"/>
  <c r="J1173" i="48"/>
  <c r="J1174" i="48"/>
  <c r="J1175" i="48"/>
  <c r="J1176" i="48"/>
  <c r="J1177" i="48"/>
  <c r="J1178" i="48"/>
  <c r="J1179" i="48"/>
  <c r="J1180" i="48"/>
  <c r="J1181" i="48"/>
  <c r="J1182" i="48"/>
  <c r="J1184" i="48"/>
  <c r="J1185" i="48"/>
  <c r="J1186" i="48"/>
  <c r="J1187" i="48"/>
  <c r="J1188" i="48"/>
  <c r="J1189" i="48"/>
  <c r="J1190" i="48"/>
  <c r="J1191" i="48"/>
  <c r="J1192" i="48"/>
  <c r="J1193" i="48"/>
  <c r="J1194" i="48"/>
  <c r="J1195" i="48"/>
  <c r="J1196" i="48"/>
  <c r="J1197" i="48"/>
  <c r="J1198" i="48"/>
  <c r="J1199" i="48"/>
  <c r="J1200" i="48"/>
  <c r="J1201" i="48"/>
  <c r="J1202" i="48"/>
  <c r="J1203" i="48"/>
  <c r="J1204" i="48"/>
  <c r="J1205" i="48"/>
  <c r="J1206" i="48"/>
  <c r="J1207" i="48"/>
  <c r="J1208" i="48"/>
  <c r="J1209" i="48"/>
  <c r="J1210" i="48"/>
  <c r="J1211" i="48"/>
  <c r="J1212" i="48"/>
  <c r="J1213" i="48"/>
  <c r="J1214" i="48"/>
  <c r="J1215" i="48"/>
  <c r="J1216" i="48"/>
  <c r="J1217" i="48"/>
  <c r="J1218" i="48"/>
  <c r="J1219" i="48"/>
  <c r="J1220" i="48"/>
  <c r="J1221" i="48"/>
  <c r="J1222" i="48"/>
  <c r="J1223" i="48"/>
  <c r="J1224" i="48"/>
  <c r="J1225" i="48"/>
  <c r="J1226" i="48"/>
  <c r="J1227" i="48"/>
  <c r="J1228" i="48"/>
  <c r="J1230" i="48"/>
  <c r="J1231" i="48"/>
  <c r="J1232" i="48"/>
  <c r="J1233" i="48"/>
  <c r="J1234" i="48"/>
  <c r="J1235" i="48"/>
  <c r="J1236" i="48"/>
  <c r="J1237" i="48"/>
  <c r="J1238" i="48"/>
  <c r="J1239" i="48"/>
  <c r="J1240" i="48"/>
  <c r="J1241" i="48"/>
  <c r="J1242" i="48"/>
  <c r="J1243" i="48"/>
  <c r="J1244" i="48"/>
  <c r="J1245" i="48"/>
  <c r="J1246" i="48"/>
  <c r="J1247" i="48"/>
  <c r="J1248" i="48"/>
  <c r="J1249" i="48"/>
  <c r="J1250" i="48"/>
  <c r="J1251" i="48"/>
  <c r="J1252" i="48"/>
  <c r="J1253" i="48"/>
  <c r="J1254" i="48"/>
  <c r="J1255" i="48"/>
  <c r="J1256" i="48"/>
  <c r="J1257" i="48"/>
  <c r="J1258" i="48"/>
  <c r="J1259" i="48"/>
  <c r="J1260" i="48"/>
  <c r="J1261" i="48"/>
  <c r="J1262" i="48"/>
  <c r="J1263" i="48"/>
  <c r="J1264" i="48"/>
  <c r="J1265" i="48"/>
  <c r="J1266" i="48"/>
  <c r="J1267" i="48"/>
  <c r="J1268" i="48"/>
  <c r="J1269" i="48"/>
  <c r="J1270" i="48"/>
  <c r="J1271" i="48"/>
  <c r="J1272" i="48"/>
  <c r="J1273" i="48"/>
  <c r="J1274" i="48"/>
  <c r="J1275" i="48"/>
  <c r="J1276" i="48"/>
  <c r="J1277" i="48"/>
  <c r="J1278" i="48"/>
  <c r="J1279" i="48"/>
  <c r="J1280" i="48"/>
  <c r="J1281" i="48"/>
  <c r="J1282" i="48"/>
  <c r="J1283" i="48"/>
  <c r="J1284" i="48"/>
  <c r="J1285" i="48"/>
  <c r="J1286" i="48"/>
  <c r="J1287" i="48"/>
  <c r="J1288" i="48"/>
  <c r="J1289" i="48"/>
  <c r="J1290" i="48"/>
  <c r="J1291" i="48"/>
  <c r="J1292" i="48"/>
  <c r="J1293" i="48"/>
  <c r="J1294" i="48"/>
  <c r="J1295" i="48"/>
  <c r="J1296" i="48"/>
  <c r="J1297" i="48"/>
  <c r="J1298" i="48"/>
  <c r="J1299" i="48"/>
  <c r="J1300" i="48"/>
  <c r="J1301" i="48"/>
  <c r="J1302" i="48"/>
  <c r="J1303" i="48"/>
  <c r="J1304" i="48"/>
  <c r="J1305" i="48"/>
  <c r="J1307" i="48"/>
  <c r="J1308" i="48"/>
  <c r="J1309" i="48"/>
  <c r="J1310" i="48"/>
  <c r="J1311" i="48"/>
  <c r="J1312" i="48"/>
  <c r="J1313" i="48"/>
  <c r="J1314" i="48"/>
  <c r="J1315" i="48"/>
  <c r="J1316" i="48"/>
  <c r="J1317" i="48"/>
  <c r="J1318" i="48"/>
  <c r="J1319" i="48"/>
  <c r="J1320" i="48"/>
  <c r="J1321" i="48"/>
  <c r="J1322" i="48"/>
  <c r="J1323" i="48"/>
  <c r="J1324" i="48"/>
  <c r="J1325" i="48"/>
  <c r="J1326" i="48"/>
  <c r="J1327" i="48"/>
  <c r="J1328" i="48"/>
  <c r="J1329" i="48"/>
  <c r="J1330" i="48"/>
  <c r="J1331" i="48"/>
  <c r="J1332" i="48"/>
  <c r="J1333" i="48"/>
  <c r="J1334" i="48"/>
  <c r="J1335" i="48"/>
  <c r="J1336" i="48"/>
  <c r="J1337" i="48"/>
  <c r="J1338" i="48"/>
  <c r="J1339" i="48"/>
  <c r="J1340" i="48"/>
  <c r="J1341" i="48"/>
  <c r="J1342" i="48"/>
  <c r="J1343" i="48"/>
  <c r="J1344" i="48"/>
  <c r="J1345" i="48"/>
  <c r="J1346" i="48"/>
  <c r="J1347" i="48"/>
  <c r="J1348" i="48"/>
  <c r="J1349" i="48"/>
  <c r="J1350" i="48"/>
  <c r="J1351" i="48"/>
  <c r="J1353" i="48"/>
  <c r="J1354" i="48"/>
  <c r="J1355" i="48"/>
  <c r="J1356" i="48"/>
  <c r="J1357" i="48"/>
  <c r="J1358" i="48"/>
  <c r="J1359" i="48"/>
  <c r="J1360" i="48"/>
  <c r="J1361" i="48"/>
  <c r="J1362" i="48"/>
  <c r="J1363" i="48"/>
  <c r="J1364" i="48"/>
  <c r="J1365" i="48"/>
  <c r="J1366" i="48"/>
  <c r="J1367" i="48"/>
  <c r="J1368" i="48"/>
  <c r="J1369" i="48"/>
  <c r="J1370" i="48"/>
  <c r="J1371" i="48"/>
  <c r="J1372" i="48"/>
  <c r="J1373" i="48"/>
  <c r="J1374" i="48"/>
  <c r="J1375" i="48"/>
  <c r="J1376" i="48"/>
  <c r="J1377" i="48"/>
  <c r="J1378" i="48"/>
  <c r="J1379" i="48"/>
  <c r="J1380" i="48"/>
  <c r="J1381" i="48"/>
  <c r="J1382" i="48"/>
  <c r="J1383" i="48"/>
  <c r="J1384" i="48"/>
  <c r="J1385" i="48"/>
  <c r="J1386" i="48"/>
  <c r="J1387" i="48"/>
  <c r="J1388" i="48"/>
  <c r="J1389" i="48"/>
  <c r="J1390" i="48"/>
  <c r="J1391" i="48"/>
  <c r="J1392" i="48"/>
  <c r="J1393" i="48"/>
  <c r="J1394" i="48"/>
  <c r="J1395" i="48"/>
  <c r="J1396" i="48"/>
  <c r="J1397" i="48"/>
  <c r="J1398" i="48"/>
  <c r="J1399" i="48"/>
  <c r="J1400" i="48"/>
  <c r="J1401" i="48"/>
  <c r="J1402" i="48"/>
  <c r="J1403" i="48"/>
  <c r="J1404" i="48"/>
  <c r="J1405" i="48"/>
  <c r="J1406" i="48"/>
  <c r="J1407" i="48"/>
  <c r="J1451" i="55"/>
  <c r="J1397" i="55"/>
  <c r="J1365" i="55"/>
  <c r="J1330" i="55"/>
  <c r="J1287" i="55"/>
  <c r="J1245" i="55"/>
  <c r="J1203" i="55"/>
  <c r="J1118" i="55"/>
  <c r="J1066" i="55"/>
  <c r="J1012" i="55"/>
  <c r="J968" i="55"/>
  <c r="J891" i="55"/>
  <c r="J853" i="55"/>
  <c r="J799" i="55"/>
  <c r="J720" i="55"/>
  <c r="J677" i="55"/>
  <c r="J623" i="55"/>
  <c r="J529" i="55"/>
  <c r="J435" i="55"/>
  <c r="J369" i="55"/>
  <c r="J300" i="55"/>
  <c r="J216" i="55"/>
  <c r="J172" i="55"/>
  <c r="J78" i="55"/>
  <c r="G623" i="55"/>
  <c r="G529" i="55"/>
  <c r="G435" i="55"/>
  <c r="G369" i="55"/>
  <c r="G300" i="55"/>
  <c r="G216" i="55"/>
  <c r="G172" i="55"/>
  <c r="G78" i="55"/>
  <c r="J624" i="55"/>
  <c r="J625" i="55"/>
  <c r="J626" i="55"/>
  <c r="J627" i="55"/>
  <c r="J628" i="55"/>
  <c r="J629" i="55"/>
  <c r="J630" i="55"/>
  <c r="J631" i="55"/>
  <c r="J632" i="55"/>
  <c r="J633" i="55"/>
  <c r="J634" i="55"/>
  <c r="J635" i="55"/>
  <c r="J636" i="55"/>
  <c r="J637" i="55"/>
  <c r="J638" i="55"/>
  <c r="J639" i="55"/>
  <c r="J640" i="55"/>
  <c r="J641" i="55"/>
  <c r="J642" i="55"/>
  <c r="J643" i="55"/>
  <c r="J644" i="55"/>
  <c r="J645" i="55"/>
  <c r="J646" i="55"/>
  <c r="J647" i="55"/>
  <c r="J648" i="55"/>
  <c r="J649" i="55"/>
  <c r="J650" i="55"/>
  <c r="J651" i="55"/>
  <c r="J652" i="55"/>
  <c r="J653" i="55"/>
  <c r="J654" i="55"/>
  <c r="J655" i="55"/>
  <c r="J656" i="55"/>
  <c r="J657" i="55"/>
  <c r="J658" i="55"/>
  <c r="J659" i="55"/>
  <c r="J660" i="55"/>
  <c r="J661" i="55"/>
  <c r="J662" i="55"/>
  <c r="J663" i="55"/>
  <c r="J664" i="55"/>
  <c r="J665" i="55"/>
  <c r="J666" i="55"/>
  <c r="J667" i="55"/>
  <c r="J668" i="55"/>
  <c r="J669" i="55"/>
  <c r="J670" i="55"/>
  <c r="J671" i="55"/>
  <c r="J672" i="55"/>
  <c r="J673" i="55"/>
  <c r="J674" i="55"/>
  <c r="J675" i="55"/>
  <c r="J676" i="55"/>
  <c r="J678" i="55"/>
  <c r="J679" i="55"/>
  <c r="J680" i="55"/>
  <c r="J681" i="55"/>
  <c r="J682" i="55"/>
  <c r="J683" i="55"/>
  <c r="J684" i="55"/>
  <c r="J685" i="55"/>
  <c r="J686" i="55"/>
  <c r="J687" i="55"/>
  <c r="J688" i="55"/>
  <c r="J689" i="55"/>
  <c r="J690" i="55"/>
  <c r="J691" i="55"/>
  <c r="J692" i="55"/>
  <c r="J693" i="55"/>
  <c r="J694" i="55"/>
  <c r="J695" i="55"/>
  <c r="J696" i="55"/>
  <c r="J697" i="55"/>
  <c r="J698" i="55"/>
  <c r="J699" i="55"/>
  <c r="J700" i="55"/>
  <c r="J701" i="55"/>
  <c r="J702" i="55"/>
  <c r="J703" i="55"/>
  <c r="J704" i="55"/>
  <c r="J705" i="55"/>
  <c r="J706" i="55"/>
  <c r="J707" i="55"/>
  <c r="J708" i="55"/>
  <c r="J709" i="55"/>
  <c r="J710" i="55"/>
  <c r="J711" i="55"/>
  <c r="J712" i="55"/>
  <c r="J713" i="55"/>
  <c r="J714" i="55"/>
  <c r="J715" i="55"/>
  <c r="J716" i="55"/>
  <c r="J717" i="55"/>
  <c r="J718" i="55"/>
  <c r="J719" i="55"/>
  <c r="J721" i="55"/>
  <c r="J722" i="55"/>
  <c r="J723" i="55"/>
  <c r="J724" i="55"/>
  <c r="J725" i="55"/>
  <c r="J726" i="55"/>
  <c r="J727" i="55"/>
  <c r="J728" i="55"/>
  <c r="J729" i="55"/>
  <c r="J730" i="55"/>
  <c r="J731" i="55"/>
  <c r="J732" i="55"/>
  <c r="J733" i="55"/>
  <c r="J734" i="55"/>
  <c r="J735" i="55"/>
  <c r="J736" i="55"/>
  <c r="J737" i="55"/>
  <c r="J738" i="55"/>
  <c r="J739" i="55"/>
  <c r="J740" i="55"/>
  <c r="J741" i="55"/>
  <c r="J742" i="55"/>
  <c r="J743" i="55"/>
  <c r="J744" i="55"/>
  <c r="J745" i="55"/>
  <c r="J746" i="55"/>
  <c r="J747" i="55"/>
  <c r="J748" i="55"/>
  <c r="J749" i="55"/>
  <c r="J750" i="55"/>
  <c r="J751" i="55"/>
  <c r="J752" i="55"/>
  <c r="J753" i="55"/>
  <c r="J754" i="55"/>
  <c r="J755" i="55"/>
  <c r="J756" i="55"/>
  <c r="J757" i="55"/>
  <c r="J758" i="55"/>
  <c r="J759" i="55"/>
  <c r="J760" i="55"/>
  <c r="J761" i="55"/>
  <c r="J762" i="55"/>
  <c r="J763" i="55"/>
  <c r="J764" i="55"/>
  <c r="J765" i="55"/>
  <c r="J766" i="55"/>
  <c r="J767" i="55"/>
  <c r="J768" i="55"/>
  <c r="J769" i="55"/>
  <c r="J770" i="55"/>
  <c r="J771" i="55"/>
  <c r="J772" i="55"/>
  <c r="J773" i="55"/>
  <c r="J774" i="55"/>
  <c r="J775" i="55"/>
  <c r="J776" i="55"/>
  <c r="J777" i="55"/>
  <c r="J778" i="55"/>
  <c r="J779" i="55"/>
  <c r="J780" i="55"/>
  <c r="J781" i="55"/>
  <c r="J782" i="55"/>
  <c r="J783" i="55"/>
  <c r="J784" i="55"/>
  <c r="J785" i="55"/>
  <c r="J786" i="55"/>
  <c r="J787" i="55"/>
  <c r="J788" i="55"/>
  <c r="J789" i="55"/>
  <c r="J790" i="55"/>
  <c r="J791" i="55"/>
  <c r="J792" i="55"/>
  <c r="J793" i="55"/>
  <c r="J794" i="55"/>
  <c r="J795" i="55"/>
  <c r="J796" i="55"/>
  <c r="J797" i="55"/>
  <c r="J798" i="55"/>
  <c r="J800" i="55"/>
  <c r="J801" i="55"/>
  <c r="J802" i="55"/>
  <c r="J803" i="55"/>
  <c r="J804" i="55"/>
  <c r="J805" i="55"/>
  <c r="J806" i="55"/>
  <c r="J807" i="55"/>
  <c r="J808" i="55"/>
  <c r="J809" i="55"/>
  <c r="J810" i="55"/>
  <c r="J811" i="55"/>
  <c r="J812" i="55"/>
  <c r="J813" i="55"/>
  <c r="J814" i="55"/>
  <c r="J815" i="55"/>
  <c r="J816" i="55"/>
  <c r="J817" i="55"/>
  <c r="J818" i="55"/>
  <c r="J819" i="55"/>
  <c r="J820" i="55"/>
  <c r="J821" i="55"/>
  <c r="J822" i="55"/>
  <c r="J823" i="55"/>
  <c r="J824" i="55"/>
  <c r="J825" i="55"/>
  <c r="J826" i="55"/>
  <c r="J827" i="55"/>
  <c r="J828" i="55"/>
  <c r="J829" i="55"/>
  <c r="J830" i="55"/>
  <c r="J831" i="55"/>
  <c r="J832" i="55"/>
  <c r="J833" i="55"/>
  <c r="J834" i="55"/>
  <c r="J835" i="55"/>
  <c r="J836" i="55"/>
  <c r="J837" i="55"/>
  <c r="J838" i="55"/>
  <c r="J839" i="55"/>
  <c r="J840" i="55"/>
  <c r="J841" i="55"/>
  <c r="J842" i="55"/>
  <c r="J843" i="55"/>
  <c r="J844" i="55"/>
  <c r="J845" i="55"/>
  <c r="J846" i="55"/>
  <c r="J847" i="55"/>
  <c r="J848" i="55"/>
  <c r="J849" i="55"/>
  <c r="J850" i="55"/>
  <c r="J851" i="55"/>
  <c r="J852" i="55"/>
  <c r="J854" i="55"/>
  <c r="J855" i="55"/>
  <c r="J856" i="55"/>
  <c r="J857" i="55"/>
  <c r="J858" i="55"/>
  <c r="J859" i="55"/>
  <c r="J860" i="55"/>
  <c r="J861" i="55"/>
  <c r="J862" i="55"/>
  <c r="J863" i="55"/>
  <c r="J864" i="55"/>
  <c r="J865" i="55"/>
  <c r="J866" i="55"/>
  <c r="J867" i="55"/>
  <c r="J868" i="55"/>
  <c r="J869" i="55"/>
  <c r="J870" i="55"/>
  <c r="J871" i="55"/>
  <c r="J872" i="55"/>
  <c r="J873" i="55"/>
  <c r="J874" i="55"/>
  <c r="J875" i="55"/>
  <c r="J876" i="55"/>
  <c r="J877" i="55"/>
  <c r="J878" i="55"/>
  <c r="J879" i="55"/>
  <c r="J880" i="55"/>
  <c r="J881" i="55"/>
  <c r="J882" i="55"/>
  <c r="J883" i="55"/>
  <c r="J884" i="55"/>
  <c r="J885" i="55"/>
  <c r="J886" i="55"/>
  <c r="J887" i="55"/>
  <c r="J888" i="55"/>
  <c r="J889" i="55"/>
  <c r="J890" i="55"/>
  <c r="J892" i="55"/>
  <c r="J893" i="55"/>
  <c r="J894" i="55"/>
  <c r="J895" i="55"/>
  <c r="J896" i="55"/>
  <c r="J897" i="55"/>
  <c r="J898" i="55"/>
  <c r="J899" i="55"/>
  <c r="J900" i="55"/>
  <c r="J901" i="55"/>
  <c r="J902" i="55"/>
  <c r="J903" i="55"/>
  <c r="J904" i="55"/>
  <c r="J905" i="55"/>
  <c r="J906" i="55"/>
  <c r="J907" i="55"/>
  <c r="J908" i="55"/>
  <c r="J909" i="55"/>
  <c r="J910" i="55"/>
  <c r="J911" i="55"/>
  <c r="J912" i="55"/>
  <c r="J913" i="55"/>
  <c r="J914" i="55"/>
  <c r="J915" i="55"/>
  <c r="J916" i="55"/>
  <c r="J917" i="55"/>
  <c r="J918" i="55"/>
  <c r="J919" i="55"/>
  <c r="J920" i="55"/>
  <c r="J921" i="55"/>
  <c r="J922" i="55"/>
  <c r="J923" i="55"/>
  <c r="J924" i="55"/>
  <c r="J925" i="55"/>
  <c r="J926" i="55"/>
  <c r="J927" i="55"/>
  <c r="J928" i="55"/>
  <c r="J929" i="55"/>
  <c r="J930" i="55"/>
  <c r="J931" i="55"/>
  <c r="J932" i="55"/>
  <c r="J933" i="55"/>
  <c r="J934" i="55"/>
  <c r="J935" i="55"/>
  <c r="J936" i="55"/>
  <c r="J937" i="55"/>
  <c r="J938" i="55"/>
  <c r="J939" i="55"/>
  <c r="J940" i="55"/>
  <c r="J941" i="55"/>
  <c r="J942" i="55"/>
  <c r="J943" i="55"/>
  <c r="J944" i="55"/>
  <c r="J945" i="55"/>
  <c r="J946" i="55"/>
  <c r="J947" i="55"/>
  <c r="J948" i="55"/>
  <c r="J949" i="55"/>
  <c r="J950" i="55"/>
  <c r="J951" i="55"/>
  <c r="J952" i="55"/>
  <c r="J953" i="55"/>
  <c r="J954" i="55"/>
  <c r="J955" i="55"/>
  <c r="J956" i="55"/>
  <c r="J957" i="55"/>
  <c r="J958" i="55"/>
  <c r="J959" i="55"/>
  <c r="J960" i="55"/>
  <c r="J961" i="55"/>
  <c r="J962" i="55"/>
  <c r="J963" i="55"/>
  <c r="J964" i="55"/>
  <c r="J965" i="55"/>
  <c r="J966" i="55"/>
  <c r="J967" i="55"/>
  <c r="J969" i="55"/>
  <c r="J970" i="55"/>
  <c r="J971" i="55"/>
  <c r="J972" i="55"/>
  <c r="J973" i="55"/>
  <c r="J974" i="55"/>
  <c r="J975" i="55"/>
  <c r="J976" i="55"/>
  <c r="J977" i="55"/>
  <c r="J978" i="55"/>
  <c r="J979" i="55"/>
  <c r="J980" i="55"/>
  <c r="J981" i="55"/>
  <c r="J982" i="55"/>
  <c r="J983" i="55"/>
  <c r="J984" i="55"/>
  <c r="J985" i="55"/>
  <c r="J986" i="55"/>
  <c r="J987" i="55"/>
  <c r="J988" i="55"/>
  <c r="J989" i="55"/>
  <c r="J990" i="55"/>
  <c r="J991" i="55"/>
  <c r="J992" i="55"/>
  <c r="J993" i="55"/>
  <c r="J994" i="55"/>
  <c r="J995" i="55"/>
  <c r="J996" i="55"/>
  <c r="J997" i="55"/>
  <c r="J998" i="55"/>
  <c r="J999" i="55"/>
  <c r="J1000" i="55"/>
  <c r="J1001" i="55"/>
  <c r="J1002" i="55"/>
  <c r="J1003" i="55"/>
  <c r="J1004" i="55"/>
  <c r="J1005" i="55"/>
  <c r="J1006" i="55"/>
  <c r="J1007" i="55"/>
  <c r="J1008" i="55"/>
  <c r="J1009" i="55"/>
  <c r="J1010" i="55"/>
  <c r="J1011" i="55"/>
  <c r="J1013" i="55"/>
  <c r="J1014" i="55"/>
  <c r="J1015" i="55"/>
  <c r="J1016" i="55"/>
  <c r="J1017" i="55"/>
  <c r="J1018" i="55"/>
  <c r="J1019" i="55"/>
  <c r="J1020" i="55"/>
  <c r="J1021" i="55"/>
  <c r="J1022" i="55"/>
  <c r="J1023" i="55"/>
  <c r="J1024" i="55"/>
  <c r="J1025" i="55"/>
  <c r="J1026" i="55"/>
  <c r="J1027" i="55"/>
  <c r="J1028" i="55"/>
  <c r="J1029" i="55"/>
  <c r="J1030" i="55"/>
  <c r="J1031" i="55"/>
  <c r="J1032" i="55"/>
  <c r="J1033" i="55"/>
  <c r="J1034" i="55"/>
  <c r="J1035" i="55"/>
  <c r="J1036" i="55"/>
  <c r="J1037" i="55"/>
  <c r="J1038" i="55"/>
  <c r="J1039" i="55"/>
  <c r="J1040" i="55"/>
  <c r="J1041" i="55"/>
  <c r="J1042" i="55"/>
  <c r="J1043" i="55"/>
  <c r="J1044" i="55"/>
  <c r="J1045" i="55"/>
  <c r="J1046" i="55"/>
  <c r="J1047" i="55"/>
  <c r="J1048" i="55"/>
  <c r="J1049" i="55"/>
  <c r="J1050" i="55"/>
  <c r="J1051" i="55"/>
  <c r="J1052" i="55"/>
  <c r="J1053" i="55"/>
  <c r="J1054" i="55"/>
  <c r="J1055" i="55"/>
  <c r="J1056" i="55"/>
  <c r="J1057" i="55"/>
  <c r="J1058" i="55"/>
  <c r="J1059" i="55"/>
  <c r="J1060" i="55"/>
  <c r="J1061" i="55"/>
  <c r="J1062" i="55"/>
  <c r="J1063" i="55"/>
  <c r="J1064" i="55"/>
  <c r="J1065" i="55"/>
  <c r="J1067" i="55"/>
  <c r="J1068" i="55"/>
  <c r="J1069" i="55"/>
  <c r="J1070" i="55"/>
  <c r="J1071" i="55"/>
  <c r="J1072" i="55"/>
  <c r="J1073" i="55"/>
  <c r="J1074" i="55"/>
  <c r="J1075" i="55"/>
  <c r="J1076" i="55"/>
  <c r="J1077" i="55"/>
  <c r="J1078" i="55"/>
  <c r="J1079" i="55"/>
  <c r="J1080" i="55"/>
  <c r="J1081" i="55"/>
  <c r="J1082" i="55"/>
  <c r="J1083" i="55"/>
  <c r="J1084" i="55"/>
  <c r="J1085" i="55"/>
  <c r="J1086" i="55"/>
  <c r="J1087" i="55"/>
  <c r="J1088" i="55"/>
  <c r="J1089" i="55"/>
  <c r="J1090" i="55"/>
  <c r="J1091" i="55"/>
  <c r="J1092" i="55"/>
  <c r="J1093" i="55"/>
  <c r="J1094" i="55"/>
  <c r="J1095" i="55"/>
  <c r="J1096" i="55"/>
  <c r="J1097" i="55"/>
  <c r="J1098" i="55"/>
  <c r="J1099" i="55"/>
  <c r="J1100" i="55"/>
  <c r="J1101" i="55"/>
  <c r="J1102" i="55"/>
  <c r="J1103" i="55"/>
  <c r="J1104" i="55"/>
  <c r="J1105" i="55"/>
  <c r="J1106" i="55"/>
  <c r="J1107" i="55"/>
  <c r="J1108" i="55"/>
  <c r="J1109" i="55"/>
  <c r="J1110" i="55"/>
  <c r="J1111" i="55"/>
  <c r="J1112" i="55"/>
  <c r="J1113" i="55"/>
  <c r="J1114" i="55"/>
  <c r="J1115" i="55"/>
  <c r="J1116" i="55"/>
  <c r="J1117" i="55"/>
  <c r="J1119" i="55"/>
  <c r="J1120" i="55"/>
  <c r="J1121" i="55"/>
  <c r="J1122" i="55"/>
  <c r="J1123" i="55"/>
  <c r="J1124" i="55"/>
  <c r="J1125" i="55"/>
  <c r="J1126" i="55"/>
  <c r="J1127" i="55"/>
  <c r="J1128" i="55"/>
  <c r="J1129" i="55"/>
  <c r="J1130" i="55"/>
  <c r="J1131" i="55"/>
  <c r="J1132" i="55"/>
  <c r="J1133" i="55"/>
  <c r="J1134" i="55"/>
  <c r="J1135" i="55"/>
  <c r="J1136" i="55"/>
  <c r="J1137" i="55"/>
  <c r="J1138" i="55"/>
  <c r="J1139" i="55"/>
  <c r="J1140" i="55"/>
  <c r="J1141" i="55"/>
  <c r="J1142" i="55"/>
  <c r="J1143" i="55"/>
  <c r="J1144" i="55"/>
  <c r="J1145" i="55"/>
  <c r="J1146" i="55"/>
  <c r="J1147" i="55"/>
  <c r="J1148" i="55"/>
  <c r="J1149" i="55"/>
  <c r="J1150" i="55"/>
  <c r="J1151" i="55"/>
  <c r="J1152" i="55"/>
  <c r="J1153" i="55"/>
  <c r="J1154" i="55"/>
  <c r="J1155" i="55"/>
  <c r="J1156" i="55"/>
  <c r="J1157" i="55"/>
  <c r="J1158" i="55"/>
  <c r="J1159" i="55"/>
  <c r="J1160" i="55"/>
  <c r="J1161" i="55"/>
  <c r="J1162" i="55"/>
  <c r="J1163" i="55"/>
  <c r="J1164" i="55"/>
  <c r="J1165" i="55"/>
  <c r="J1166" i="55"/>
  <c r="J1167" i="55"/>
  <c r="J1168" i="55"/>
  <c r="J1169" i="55"/>
  <c r="J1170" i="55"/>
  <c r="J1171" i="55"/>
  <c r="J1172" i="55"/>
  <c r="J1173" i="55"/>
  <c r="J1174" i="55"/>
  <c r="J1175" i="55"/>
  <c r="J1176" i="55"/>
  <c r="J1177" i="55"/>
  <c r="J1178" i="55"/>
  <c r="J1179" i="55"/>
  <c r="J1180" i="55"/>
  <c r="J1181" i="55"/>
  <c r="J1182" i="55"/>
  <c r="J1183" i="55"/>
  <c r="J1184" i="55"/>
  <c r="J1185" i="55"/>
  <c r="J1186" i="55"/>
  <c r="J1187" i="55"/>
  <c r="J1188" i="55"/>
  <c r="J1189" i="55"/>
  <c r="J1190" i="55"/>
  <c r="J1191" i="55"/>
  <c r="J1192" i="55"/>
  <c r="J1193" i="55"/>
  <c r="J1194" i="55"/>
  <c r="J1195" i="55"/>
  <c r="J1196" i="55"/>
  <c r="J1197" i="55"/>
  <c r="J1198" i="55"/>
  <c r="J1199" i="55"/>
  <c r="J1200" i="55"/>
  <c r="J1201" i="55"/>
  <c r="J1202" i="55"/>
  <c r="J1204" i="55"/>
  <c r="J1205" i="55"/>
  <c r="J1206" i="55"/>
  <c r="J1207" i="55"/>
  <c r="J1208" i="55"/>
  <c r="J1209" i="55"/>
  <c r="J1210" i="55"/>
  <c r="J1211" i="55"/>
  <c r="J1212" i="55"/>
  <c r="J1213" i="55"/>
  <c r="J1214" i="55"/>
  <c r="J1215" i="55"/>
  <c r="J1216" i="55"/>
  <c r="J1217" i="55"/>
  <c r="J1218" i="55"/>
  <c r="J1219" i="55"/>
  <c r="J1220" i="55"/>
  <c r="J1221" i="55"/>
  <c r="J1222" i="55"/>
  <c r="J1223" i="55"/>
  <c r="J1224" i="55"/>
  <c r="J1225" i="55"/>
  <c r="J1226" i="55"/>
  <c r="J1227" i="55"/>
  <c r="J1228" i="55"/>
  <c r="J1229" i="55"/>
  <c r="J1230" i="55"/>
  <c r="J1231" i="55"/>
  <c r="J1232" i="55"/>
  <c r="J1233" i="55"/>
  <c r="J1234" i="55"/>
  <c r="J1235" i="55"/>
  <c r="J1236" i="55"/>
  <c r="J1237" i="55"/>
  <c r="J1238" i="55"/>
  <c r="J1239" i="55"/>
  <c r="J1240" i="55"/>
  <c r="J1241" i="55"/>
  <c r="J1242" i="55"/>
  <c r="J1243" i="55"/>
  <c r="J1244" i="55"/>
  <c r="J1246" i="55"/>
  <c r="J1247" i="55"/>
  <c r="J1248" i="55"/>
  <c r="J1249" i="55"/>
  <c r="J1250" i="55"/>
  <c r="J1251" i="55"/>
  <c r="J1252" i="55"/>
  <c r="J1253" i="55"/>
  <c r="J1254" i="55"/>
  <c r="J1255" i="55"/>
  <c r="J1256" i="55"/>
  <c r="J1257" i="55"/>
  <c r="J1258" i="55"/>
  <c r="J1259" i="55"/>
  <c r="J1260" i="55"/>
  <c r="J1261" i="55"/>
  <c r="J1262" i="55"/>
  <c r="J1263" i="55"/>
  <c r="J1264" i="55"/>
  <c r="J1265" i="55"/>
  <c r="J1266" i="55"/>
  <c r="J1267" i="55"/>
  <c r="J1268" i="55"/>
  <c r="J1269" i="55"/>
  <c r="J1270" i="55"/>
  <c r="J1271" i="55"/>
  <c r="J1272" i="55"/>
  <c r="J1273" i="55"/>
  <c r="J1274" i="55"/>
  <c r="J1275" i="55"/>
  <c r="J1276" i="55"/>
  <c r="J1277" i="55"/>
  <c r="J1278" i="55"/>
  <c r="J1279" i="55"/>
  <c r="J1280" i="55"/>
  <c r="J1281" i="55"/>
  <c r="J1282" i="55"/>
  <c r="J1283" i="55"/>
  <c r="J1284" i="55"/>
  <c r="J1285" i="55"/>
  <c r="J1286" i="55"/>
  <c r="J1288" i="55"/>
  <c r="J1289" i="55"/>
  <c r="J1290" i="55"/>
  <c r="J1291" i="55"/>
  <c r="J1292" i="55"/>
  <c r="J1293" i="55"/>
  <c r="J1294" i="55"/>
  <c r="J1295" i="55"/>
  <c r="J1296" i="55"/>
  <c r="J1297" i="55"/>
  <c r="J1298" i="55"/>
  <c r="J1299" i="55"/>
  <c r="J1300" i="55"/>
  <c r="J1301" i="55"/>
  <c r="J1302" i="55"/>
  <c r="J1303" i="55"/>
  <c r="J1304" i="55"/>
  <c r="J1305" i="55"/>
  <c r="J1306" i="55"/>
  <c r="J1307" i="55"/>
  <c r="J1308" i="55"/>
  <c r="J1309" i="55"/>
  <c r="J1310" i="55"/>
  <c r="J1311" i="55"/>
  <c r="J1312" i="55"/>
  <c r="J1313" i="55"/>
  <c r="J1314" i="55"/>
  <c r="J1315" i="55"/>
  <c r="J1316" i="55"/>
  <c r="J1317" i="55"/>
  <c r="J1318" i="55"/>
  <c r="J1319" i="55"/>
  <c r="J1320" i="55"/>
  <c r="J1321" i="55"/>
  <c r="J1322" i="55"/>
  <c r="J1323" i="55"/>
  <c r="J1324" i="55"/>
  <c r="J1325" i="55"/>
  <c r="J1326" i="55"/>
  <c r="J1327" i="55"/>
  <c r="J1328" i="55"/>
  <c r="J1329" i="55"/>
  <c r="J1331" i="55"/>
  <c r="J1332" i="55"/>
  <c r="J1333" i="55"/>
  <c r="J1334" i="55"/>
  <c r="J1335" i="55"/>
  <c r="J1336" i="55"/>
  <c r="J1337" i="55"/>
  <c r="J1338" i="55"/>
  <c r="J1339" i="55"/>
  <c r="J1340" i="55"/>
  <c r="J1341" i="55"/>
  <c r="J1342" i="55"/>
  <c r="J1343" i="55"/>
  <c r="J1344" i="55"/>
  <c r="J1345" i="55"/>
  <c r="J1346" i="55"/>
  <c r="J1347" i="55"/>
  <c r="J1348" i="55"/>
  <c r="J1349" i="55"/>
  <c r="J1350" i="55"/>
  <c r="J1351" i="55"/>
  <c r="J1352" i="55"/>
  <c r="J1353" i="55"/>
  <c r="J1354" i="55"/>
  <c r="J1355" i="55"/>
  <c r="J1356" i="55"/>
  <c r="J1357" i="55"/>
  <c r="J1358" i="55"/>
  <c r="J1359" i="55"/>
  <c r="J1360" i="55"/>
  <c r="J1361" i="55"/>
  <c r="J1362" i="55"/>
  <c r="J1363" i="55"/>
  <c r="J1364" i="55"/>
  <c r="J1366" i="55"/>
  <c r="J1367" i="55"/>
  <c r="J1368" i="55"/>
  <c r="J1369" i="55"/>
  <c r="J1370" i="55"/>
  <c r="J1371" i="55"/>
  <c r="J1372" i="55"/>
  <c r="J1373" i="55"/>
  <c r="J1374" i="55"/>
  <c r="J1375" i="55"/>
  <c r="J1376" i="55"/>
  <c r="J1377" i="55"/>
  <c r="J1378" i="55"/>
  <c r="J1379" i="55"/>
  <c r="J1380" i="55"/>
  <c r="J1381" i="55"/>
  <c r="J1382" i="55"/>
  <c r="J1383" i="55"/>
  <c r="J1384" i="55"/>
  <c r="J1385" i="55"/>
  <c r="J1386" i="55"/>
  <c r="J1387" i="55"/>
  <c r="J1388" i="55"/>
  <c r="J1389" i="55"/>
  <c r="J1390" i="55"/>
  <c r="J1391" i="55"/>
  <c r="J1392" i="55"/>
  <c r="J1393" i="55"/>
  <c r="J1394" i="55"/>
  <c r="J1395" i="55"/>
  <c r="J1396" i="55"/>
  <c r="J1398" i="55"/>
  <c r="J1399" i="55"/>
  <c r="J1400" i="55"/>
  <c r="J1401" i="55"/>
  <c r="J1402" i="55"/>
  <c r="J1403" i="55"/>
  <c r="J1404" i="55"/>
  <c r="J1405" i="55"/>
  <c r="J1406" i="55"/>
  <c r="J1407" i="55"/>
  <c r="J1408" i="55"/>
  <c r="J1409" i="55"/>
  <c r="J1410" i="55"/>
  <c r="J1411" i="55"/>
  <c r="J1412" i="55"/>
  <c r="J1413" i="55"/>
  <c r="J1414" i="55"/>
  <c r="J1415" i="55"/>
  <c r="J1416" i="55"/>
  <c r="J1417" i="55"/>
  <c r="J1418" i="55"/>
  <c r="J1419" i="55"/>
  <c r="J1420" i="55"/>
  <c r="J1421" i="55"/>
  <c r="J1422" i="55"/>
  <c r="J1423" i="55"/>
  <c r="J1424" i="55"/>
  <c r="J1425" i="55"/>
  <c r="J1426" i="55"/>
  <c r="J1427" i="55"/>
  <c r="J1428" i="55"/>
  <c r="J1429" i="55"/>
  <c r="J1430" i="55"/>
  <c r="J1431" i="55"/>
  <c r="J1432" i="55"/>
  <c r="J1433" i="55"/>
  <c r="J1434" i="55"/>
  <c r="J1435" i="55"/>
  <c r="J1436" i="55"/>
  <c r="J1437" i="55"/>
  <c r="J1438" i="55"/>
  <c r="J1439" i="55"/>
  <c r="J1440" i="55"/>
  <c r="J1441" i="55"/>
  <c r="J1442" i="55"/>
  <c r="J1443" i="55"/>
  <c r="J1444" i="55"/>
  <c r="J1445" i="55"/>
  <c r="J1446" i="55"/>
  <c r="J1447" i="55"/>
  <c r="J1448" i="55"/>
  <c r="J1449" i="55"/>
  <c r="J1450" i="55"/>
  <c r="J145" i="83"/>
  <c r="J149" i="83"/>
  <c r="J150" i="83"/>
  <c r="J151" i="83"/>
  <c r="J154" i="83"/>
  <c r="J157" i="83"/>
  <c r="J170" i="83"/>
  <c r="J179" i="83"/>
  <c r="J436" i="83"/>
  <c r="J437" i="83"/>
  <c r="J438" i="83"/>
  <c r="J439" i="83"/>
  <c r="J440" i="83"/>
  <c r="J441" i="83"/>
  <c r="J442" i="83"/>
  <c r="J443" i="83"/>
  <c r="J444" i="83"/>
  <c r="J445" i="83"/>
  <c r="J446" i="83"/>
  <c r="J447" i="83"/>
  <c r="J448" i="83"/>
  <c r="J449" i="83"/>
  <c r="J450" i="83"/>
  <c r="J451" i="83"/>
  <c r="J452" i="83"/>
  <c r="J453" i="83"/>
  <c r="J454" i="83"/>
  <c r="J455" i="83"/>
  <c r="J456" i="83"/>
  <c r="J457" i="83"/>
  <c r="J458" i="83"/>
  <c r="J459" i="83"/>
  <c r="J460" i="83"/>
  <c r="J461" i="83"/>
  <c r="J462" i="83"/>
  <c r="J463" i="83"/>
  <c r="J464" i="83"/>
  <c r="J465" i="83"/>
  <c r="J466" i="83"/>
  <c r="J467" i="83"/>
  <c r="J468" i="83"/>
  <c r="J469" i="83"/>
  <c r="J470" i="83"/>
  <c r="J471" i="83"/>
  <c r="J472" i="83"/>
  <c r="J473" i="83"/>
  <c r="J474" i="83"/>
  <c r="J475" i="83"/>
  <c r="J476" i="83"/>
  <c r="J477" i="83"/>
  <c r="J478" i="83"/>
  <c r="J479" i="83"/>
  <c r="J480" i="83"/>
  <c r="J481" i="83"/>
  <c r="J482" i="83"/>
  <c r="J483" i="83"/>
  <c r="J484" i="83"/>
  <c r="J485" i="83"/>
  <c r="J486" i="83"/>
  <c r="J487" i="83"/>
  <c r="J488" i="83"/>
  <c r="J489" i="83"/>
  <c r="J490" i="83"/>
  <c r="J491" i="83"/>
  <c r="J492" i="83"/>
  <c r="J493" i="83"/>
  <c r="J494" i="83"/>
  <c r="J495" i="83"/>
  <c r="J496" i="83"/>
  <c r="J497" i="83"/>
  <c r="J498" i="83"/>
  <c r="J499" i="83"/>
  <c r="J500" i="83"/>
  <c r="J501" i="83"/>
  <c r="J502" i="83"/>
  <c r="J503" i="83"/>
  <c r="J504" i="83"/>
  <c r="J505" i="83"/>
  <c r="J506" i="83"/>
  <c r="J507" i="83"/>
  <c r="J508" i="83"/>
  <c r="J509" i="83"/>
  <c r="J510" i="83"/>
  <c r="J511" i="83"/>
  <c r="J512" i="83"/>
  <c r="J513" i="83"/>
  <c r="J514" i="83"/>
  <c r="J515" i="83"/>
  <c r="J516" i="83"/>
  <c r="J517" i="83"/>
  <c r="J518" i="83"/>
  <c r="J519" i="83"/>
  <c r="J521" i="83"/>
  <c r="J522" i="83"/>
  <c r="J523" i="83"/>
  <c r="J524" i="83"/>
  <c r="J525" i="83"/>
  <c r="J526" i="83"/>
  <c r="J527" i="83"/>
  <c r="J528" i="83"/>
  <c r="J529" i="83"/>
  <c r="J530" i="83"/>
  <c r="J531" i="83"/>
  <c r="J532" i="83"/>
  <c r="J533" i="83"/>
  <c r="J534" i="83"/>
  <c r="J535" i="83"/>
  <c r="J536" i="83"/>
  <c r="J537" i="83"/>
  <c r="J538" i="83"/>
  <c r="J539" i="83"/>
  <c r="J540" i="83"/>
  <c r="J541" i="83"/>
  <c r="J542" i="83"/>
  <c r="J543" i="83"/>
  <c r="J544" i="83"/>
  <c r="J545" i="83"/>
  <c r="J546" i="83"/>
  <c r="J547" i="83"/>
  <c r="J548" i="83"/>
  <c r="J549" i="83"/>
  <c r="J550" i="83"/>
  <c r="J551" i="83"/>
  <c r="J552" i="83"/>
  <c r="J553" i="83"/>
  <c r="J554" i="83"/>
  <c r="J555" i="83"/>
  <c r="J556" i="83"/>
  <c r="J557" i="83"/>
  <c r="J558" i="83"/>
  <c r="J559" i="83"/>
  <c r="J560" i="83"/>
  <c r="J561" i="83"/>
  <c r="J562" i="83"/>
  <c r="J563" i="83"/>
  <c r="J564" i="83"/>
  <c r="J565" i="83"/>
  <c r="J566" i="83"/>
  <c r="J567" i="83"/>
  <c r="J568" i="83"/>
  <c r="J569" i="83"/>
  <c r="J570" i="83"/>
  <c r="J571" i="83"/>
  <c r="J572" i="83"/>
  <c r="J573" i="83"/>
  <c r="J575" i="83"/>
  <c r="J576" i="83"/>
  <c r="J577" i="83"/>
  <c r="J578" i="83"/>
  <c r="J579" i="83"/>
  <c r="J580" i="83"/>
  <c r="J581" i="83"/>
  <c r="J582" i="83"/>
  <c r="J583" i="83"/>
  <c r="J584" i="83"/>
  <c r="J585" i="83"/>
  <c r="J586" i="83"/>
  <c r="J587" i="83"/>
  <c r="J588" i="83"/>
  <c r="J589" i="83"/>
  <c r="J590" i="83"/>
  <c r="J591" i="83"/>
  <c r="J592" i="83"/>
  <c r="J593" i="83"/>
  <c r="J594" i="83"/>
  <c r="J595" i="83"/>
  <c r="J596" i="83"/>
  <c r="J597" i="83"/>
  <c r="J598" i="83"/>
  <c r="J599" i="83"/>
  <c r="J600" i="83"/>
  <c r="J601" i="83"/>
  <c r="J602" i="83"/>
  <c r="J603" i="83"/>
  <c r="J604" i="83"/>
  <c r="J605" i="83"/>
  <c r="J606" i="83"/>
  <c r="J607" i="83"/>
  <c r="J608" i="83"/>
  <c r="J609" i="83"/>
  <c r="J610" i="83"/>
  <c r="J611" i="83"/>
  <c r="J612" i="83"/>
  <c r="J613" i="83"/>
  <c r="J614" i="83"/>
  <c r="J615" i="83"/>
  <c r="J616" i="83"/>
  <c r="J617" i="83"/>
  <c r="J618" i="83"/>
  <c r="J619" i="83"/>
  <c r="J620" i="83"/>
  <c r="J621" i="83"/>
  <c r="J622" i="83"/>
  <c r="J623" i="83"/>
  <c r="J624" i="83"/>
  <c r="J625" i="83"/>
  <c r="J626" i="83"/>
  <c r="J627" i="83"/>
  <c r="J628" i="83"/>
  <c r="J629" i="83"/>
  <c r="J630" i="83"/>
  <c r="J631" i="83"/>
  <c r="J632" i="83"/>
  <c r="J633" i="83"/>
  <c r="J634" i="83"/>
  <c r="J635" i="83"/>
  <c r="J636" i="83"/>
  <c r="J637" i="83"/>
  <c r="J638" i="83"/>
  <c r="J639" i="83"/>
  <c r="J640" i="83"/>
  <c r="J641" i="83"/>
  <c r="J642" i="83"/>
  <c r="J643" i="83"/>
  <c r="J644" i="83"/>
  <c r="J646" i="83"/>
  <c r="J647" i="83"/>
  <c r="J648" i="83"/>
  <c r="J649" i="83"/>
  <c r="J650" i="83"/>
  <c r="J651" i="83"/>
  <c r="J652" i="83"/>
  <c r="J653" i="83"/>
  <c r="J654" i="83"/>
  <c r="J655" i="83"/>
  <c r="J656" i="83"/>
  <c r="J657" i="83"/>
  <c r="J658" i="83"/>
  <c r="J659" i="83"/>
  <c r="J660" i="83"/>
  <c r="J661" i="83"/>
  <c r="J662" i="83"/>
  <c r="J663" i="83"/>
  <c r="J664" i="83"/>
  <c r="J665" i="83"/>
  <c r="J666" i="83"/>
  <c r="J667" i="83"/>
  <c r="J668" i="83"/>
  <c r="J669" i="83"/>
  <c r="J670" i="83"/>
  <c r="J671" i="83"/>
  <c r="J672" i="83"/>
  <c r="J673" i="83"/>
  <c r="J674" i="83"/>
  <c r="J675" i="83"/>
  <c r="J676" i="83"/>
  <c r="J677" i="83"/>
  <c r="J678" i="83"/>
  <c r="J679" i="83"/>
  <c r="J680" i="83"/>
  <c r="J681" i="83"/>
  <c r="J683" i="83"/>
  <c r="J684" i="83"/>
  <c r="J685" i="83"/>
  <c r="J686" i="83"/>
  <c r="J687" i="83"/>
  <c r="J688" i="83"/>
  <c r="J689" i="83"/>
  <c r="J690" i="83"/>
  <c r="J691" i="83"/>
  <c r="J692" i="83"/>
  <c r="J693" i="83"/>
  <c r="J694" i="83"/>
  <c r="J695" i="83"/>
  <c r="J696" i="83"/>
  <c r="J697" i="83"/>
  <c r="J698" i="83"/>
  <c r="J699" i="83"/>
  <c r="J700" i="83"/>
  <c r="J701" i="83"/>
  <c r="J702" i="83"/>
  <c r="J703" i="83"/>
  <c r="J704" i="83"/>
  <c r="J705" i="83"/>
  <c r="J706" i="83"/>
  <c r="J707" i="83"/>
  <c r="J708" i="83"/>
  <c r="J709" i="83"/>
  <c r="J710" i="83"/>
  <c r="J711" i="83"/>
  <c r="J712" i="83"/>
  <c r="J713" i="83"/>
  <c r="J714" i="83"/>
  <c r="J715" i="83"/>
  <c r="J716" i="83"/>
  <c r="J717" i="83"/>
  <c r="J718" i="83"/>
  <c r="J719" i="83"/>
  <c r="J720" i="83"/>
  <c r="J721" i="83"/>
  <c r="J722" i="83"/>
  <c r="J723" i="83"/>
  <c r="J724" i="83"/>
  <c r="J725" i="83"/>
  <c r="J726" i="83"/>
  <c r="J727" i="83"/>
  <c r="J728" i="83"/>
  <c r="J729" i="83"/>
  <c r="J730" i="83"/>
  <c r="J731" i="83"/>
  <c r="J732" i="83"/>
  <c r="J733" i="83"/>
  <c r="J734" i="83"/>
  <c r="J735" i="83"/>
  <c r="J736" i="83"/>
  <c r="J737" i="83"/>
  <c r="J738" i="83"/>
  <c r="J739" i="83"/>
  <c r="J740" i="83"/>
  <c r="J741" i="83"/>
  <c r="J742" i="83"/>
  <c r="J743" i="83"/>
  <c r="J745" i="83"/>
  <c r="J746" i="83"/>
  <c r="J747" i="83"/>
  <c r="J748" i="83"/>
  <c r="J749" i="83"/>
  <c r="J750" i="83"/>
  <c r="J751" i="83"/>
  <c r="J752" i="83"/>
  <c r="J753" i="83"/>
  <c r="J754" i="83"/>
  <c r="J755" i="83"/>
  <c r="J756" i="83"/>
  <c r="J757" i="83"/>
  <c r="J758" i="83"/>
  <c r="J759" i="83"/>
  <c r="J760" i="83"/>
  <c r="J761" i="83"/>
  <c r="J762" i="83"/>
  <c r="J763" i="83"/>
  <c r="J764" i="83"/>
  <c r="J765" i="83"/>
  <c r="J766" i="83"/>
  <c r="J767" i="83"/>
  <c r="J768" i="83"/>
  <c r="J769" i="83"/>
  <c r="J770" i="83"/>
  <c r="J771" i="83"/>
  <c r="J772" i="83"/>
  <c r="J773" i="83"/>
  <c r="J774" i="83"/>
  <c r="J775" i="83"/>
  <c r="J776" i="83"/>
  <c r="J777" i="83"/>
  <c r="J778" i="83"/>
  <c r="J779" i="83"/>
  <c r="J780" i="83"/>
  <c r="J781" i="83"/>
  <c r="J782" i="83"/>
  <c r="J783" i="83"/>
  <c r="J784" i="83"/>
  <c r="J785" i="83"/>
  <c r="J786" i="83"/>
  <c r="J787" i="83"/>
  <c r="J788" i="83"/>
  <c r="J789" i="83"/>
  <c r="J790" i="83"/>
  <c r="J791" i="83"/>
  <c r="J792" i="83"/>
  <c r="J793" i="83"/>
  <c r="J794" i="83"/>
  <c r="J795" i="83"/>
  <c r="J796" i="83"/>
  <c r="J797" i="83"/>
  <c r="J798" i="83"/>
  <c r="J799" i="83"/>
  <c r="J800" i="83"/>
  <c r="J801" i="83"/>
  <c r="J802" i="83"/>
  <c r="J803" i="83"/>
  <c r="J804" i="83"/>
  <c r="J805" i="83"/>
  <c r="J806" i="83"/>
  <c r="J808" i="83"/>
  <c r="J809" i="83"/>
  <c r="J810" i="83"/>
  <c r="J811" i="83"/>
  <c r="J812" i="83"/>
  <c r="J813" i="83"/>
  <c r="J814" i="83"/>
  <c r="J815" i="83"/>
  <c r="J816" i="83"/>
  <c r="J817" i="83"/>
  <c r="J818" i="83"/>
  <c r="J819" i="83"/>
  <c r="J820" i="83"/>
  <c r="J821" i="83"/>
  <c r="J822" i="83"/>
  <c r="J823" i="83"/>
  <c r="J824" i="83"/>
  <c r="J825" i="83"/>
  <c r="J826" i="83"/>
  <c r="J827" i="83"/>
  <c r="J828" i="83"/>
  <c r="J829" i="83"/>
  <c r="J830" i="83"/>
  <c r="J831" i="83"/>
  <c r="J832" i="83"/>
  <c r="J833" i="83"/>
  <c r="J834" i="83"/>
  <c r="J835" i="83"/>
  <c r="J836" i="83"/>
  <c r="J837" i="83"/>
  <c r="J838" i="83"/>
  <c r="J839" i="83"/>
  <c r="J840" i="83"/>
  <c r="J841" i="83"/>
  <c r="J842" i="83"/>
  <c r="J843" i="83"/>
  <c r="J844" i="83"/>
  <c r="J845" i="83"/>
  <c r="J846" i="83"/>
  <c r="J847" i="83"/>
  <c r="J848" i="83"/>
  <c r="J849" i="83"/>
  <c r="J850" i="83"/>
  <c r="J851" i="83"/>
  <c r="J852" i="83"/>
  <c r="J854" i="83"/>
  <c r="J855" i="83"/>
  <c r="J856" i="83"/>
  <c r="J857" i="83"/>
  <c r="J858" i="83"/>
  <c r="J859" i="83"/>
  <c r="J860" i="83"/>
  <c r="J861" i="83"/>
  <c r="J862" i="83"/>
  <c r="J863" i="83"/>
  <c r="J864" i="83"/>
  <c r="J865" i="83"/>
  <c r="J866" i="83"/>
  <c r="J867" i="83"/>
  <c r="J868" i="83"/>
  <c r="J869" i="83"/>
  <c r="J870" i="83"/>
  <c r="J871" i="83"/>
  <c r="J872" i="83"/>
  <c r="J873" i="83"/>
  <c r="J874" i="83"/>
  <c r="J875" i="83"/>
  <c r="J876" i="83"/>
  <c r="J877" i="83"/>
  <c r="J878" i="83"/>
  <c r="J879" i="83"/>
  <c r="J880" i="83"/>
  <c r="J881" i="83"/>
  <c r="J882" i="83"/>
  <c r="J883" i="83"/>
  <c r="J884" i="83"/>
  <c r="J885" i="83"/>
  <c r="J886" i="83"/>
  <c r="J887" i="83"/>
  <c r="J888" i="83"/>
  <c r="J889" i="83"/>
  <c r="J890" i="83"/>
  <c r="J892" i="83"/>
  <c r="J893" i="83"/>
  <c r="J894" i="83"/>
  <c r="J895" i="83"/>
  <c r="J896" i="83"/>
  <c r="J897" i="83"/>
  <c r="J898" i="83"/>
  <c r="J899" i="83"/>
  <c r="J900" i="83"/>
  <c r="J901" i="83"/>
  <c r="J902" i="83"/>
  <c r="J903" i="83"/>
  <c r="J904" i="83"/>
  <c r="J905" i="83"/>
  <c r="J906" i="83"/>
  <c r="J907" i="83"/>
  <c r="J908" i="83"/>
  <c r="J909" i="83"/>
  <c r="J910" i="83"/>
  <c r="J911" i="83"/>
  <c r="J912" i="83"/>
  <c r="J913" i="83"/>
  <c r="J914" i="83"/>
  <c r="J915" i="83"/>
  <c r="J916" i="83"/>
  <c r="J917" i="83"/>
  <c r="J918" i="83"/>
  <c r="J919" i="83"/>
  <c r="J920" i="83"/>
  <c r="J921" i="83"/>
  <c r="J922" i="83"/>
  <c r="J923" i="83"/>
  <c r="J924" i="83"/>
  <c r="J925" i="83"/>
  <c r="J926" i="83"/>
  <c r="J927" i="83"/>
  <c r="J928" i="83"/>
  <c r="J929" i="83"/>
  <c r="J930" i="83"/>
  <c r="J931" i="83"/>
  <c r="J932" i="83"/>
  <c r="J933" i="83"/>
  <c r="J934" i="83"/>
  <c r="J935" i="83"/>
  <c r="J936" i="83"/>
  <c r="J937" i="83"/>
  <c r="J939" i="83"/>
  <c r="J940" i="83"/>
  <c r="J941" i="83"/>
  <c r="J942" i="83"/>
  <c r="J943" i="83"/>
  <c r="J944" i="83"/>
  <c r="J945" i="83"/>
  <c r="J946" i="83"/>
  <c r="J947" i="83"/>
  <c r="J948" i="83"/>
  <c r="J949" i="83"/>
  <c r="J950" i="83"/>
  <c r="J951" i="83"/>
  <c r="J952" i="83"/>
  <c r="J953" i="83"/>
  <c r="J954" i="83"/>
  <c r="J955" i="83"/>
  <c r="J956" i="83"/>
  <c r="J957" i="83"/>
  <c r="J958" i="83"/>
  <c r="J959" i="83"/>
  <c r="J960" i="83"/>
  <c r="J961" i="83"/>
  <c r="J962" i="83"/>
  <c r="J963" i="83"/>
  <c r="J964" i="83"/>
  <c r="J965" i="83"/>
  <c r="J966" i="83"/>
  <c r="J967" i="83"/>
  <c r="J968" i="83"/>
  <c r="J969" i="83"/>
  <c r="J971" i="83"/>
  <c r="J972" i="83"/>
  <c r="J973" i="83"/>
  <c r="J974" i="83"/>
  <c r="J975" i="83"/>
  <c r="J976" i="83"/>
  <c r="J977" i="83"/>
  <c r="J978" i="83"/>
  <c r="J979" i="83"/>
  <c r="J980" i="83"/>
  <c r="J981" i="83"/>
  <c r="J982" i="83"/>
  <c r="J983" i="83"/>
  <c r="J984" i="83"/>
  <c r="J985" i="83"/>
  <c r="J986" i="83"/>
  <c r="J987" i="83"/>
  <c r="J988" i="83"/>
  <c r="J989" i="83"/>
  <c r="J990" i="83"/>
  <c r="J991" i="83"/>
  <c r="J992" i="83"/>
  <c r="J993" i="83"/>
  <c r="J994" i="83"/>
  <c r="J995" i="83"/>
  <c r="J996" i="83"/>
  <c r="J997" i="83"/>
  <c r="J998" i="83"/>
  <c r="J999" i="83"/>
  <c r="J1000" i="83"/>
  <c r="J1001" i="83"/>
  <c r="J1002" i="83"/>
  <c r="J1003" i="83"/>
  <c r="J1005" i="83"/>
  <c r="J1006" i="83"/>
  <c r="J1007" i="83"/>
  <c r="J1008" i="83"/>
  <c r="J1009" i="83"/>
  <c r="J1010" i="83"/>
  <c r="J1011" i="83"/>
  <c r="J1012" i="83"/>
  <c r="J1013" i="83"/>
  <c r="J1014" i="83"/>
  <c r="J1015" i="83"/>
  <c r="J1016" i="83"/>
  <c r="J1017" i="83"/>
  <c r="J1018" i="83"/>
  <c r="J1019" i="83"/>
  <c r="J1020" i="83"/>
  <c r="J1021" i="83"/>
  <c r="J1022" i="83"/>
  <c r="J1023" i="83"/>
  <c r="J1024" i="83"/>
  <c r="J1025" i="83"/>
  <c r="J1026" i="83"/>
  <c r="J1027" i="83"/>
  <c r="J1028" i="83"/>
  <c r="J1029" i="83"/>
  <c r="J1030" i="83"/>
  <c r="J1031" i="83"/>
  <c r="J1032" i="83"/>
  <c r="J1033" i="83"/>
  <c r="J1034" i="83"/>
  <c r="J1035" i="83"/>
  <c r="J1036" i="83"/>
  <c r="J1037" i="83"/>
  <c r="J1038" i="83"/>
  <c r="J1039" i="83"/>
  <c r="J1040" i="83"/>
  <c r="J1041" i="83"/>
  <c r="J1042" i="83"/>
  <c r="J1044" i="83"/>
  <c r="J1045" i="83"/>
  <c r="J1046" i="83"/>
  <c r="J1047" i="83"/>
  <c r="J1048" i="83"/>
  <c r="J1049" i="83"/>
  <c r="J1050" i="83"/>
  <c r="J1051" i="83"/>
  <c r="J1052" i="83"/>
  <c r="J1053" i="83"/>
  <c r="J1054" i="83"/>
  <c r="J1055" i="83"/>
  <c r="J1056" i="83"/>
  <c r="J1057" i="83"/>
  <c r="J1058" i="83"/>
  <c r="J1059" i="83"/>
  <c r="J1060" i="83"/>
  <c r="J1061" i="83"/>
  <c r="J1062" i="83"/>
  <c r="J1063" i="83"/>
  <c r="J1064" i="83"/>
  <c r="J1065" i="83"/>
  <c r="J1066" i="83"/>
  <c r="J1067" i="83"/>
  <c r="J1068" i="83"/>
  <c r="J1069" i="83"/>
  <c r="J1070" i="83"/>
  <c r="J1071" i="83"/>
  <c r="J1072" i="83"/>
  <c r="J1073" i="83"/>
  <c r="J1074" i="83"/>
  <c r="J1075" i="83"/>
  <c r="J1076" i="83"/>
  <c r="J1077" i="83"/>
  <c r="J1078" i="83"/>
  <c r="J1079" i="83"/>
  <c r="J1080" i="83"/>
  <c r="J1081" i="83"/>
  <c r="J1082" i="83"/>
  <c r="J1083" i="83"/>
  <c r="J1084" i="83"/>
  <c r="J1085" i="83"/>
  <c r="J1086" i="83"/>
  <c r="J1087" i="83"/>
  <c r="J1088" i="83"/>
  <c r="J1089" i="83"/>
  <c r="J1090" i="83"/>
  <c r="J1091" i="83"/>
  <c r="J1092" i="83"/>
  <c r="J1093" i="83"/>
  <c r="J1094" i="83"/>
  <c r="J1095" i="83"/>
  <c r="J1096" i="83"/>
  <c r="J1098" i="83"/>
  <c r="J1099" i="83"/>
  <c r="J1100" i="83"/>
  <c r="J1101" i="83"/>
  <c r="J1102" i="83"/>
  <c r="J1103" i="83"/>
  <c r="J1104" i="83"/>
  <c r="J1105" i="83"/>
  <c r="J1106" i="83"/>
  <c r="J1107" i="83"/>
  <c r="J1108" i="83"/>
  <c r="J1109" i="83"/>
  <c r="J1110" i="83"/>
  <c r="J1111" i="83"/>
  <c r="J1112" i="83"/>
  <c r="J1113" i="83"/>
  <c r="J1114" i="83"/>
  <c r="J1115" i="83"/>
  <c r="J1116" i="83"/>
  <c r="J1117" i="83"/>
  <c r="J1118" i="83"/>
  <c r="J1119" i="83"/>
  <c r="J1120" i="83"/>
  <c r="J1121" i="83"/>
  <c r="J1122" i="83"/>
  <c r="J1123" i="83"/>
  <c r="J1124" i="83"/>
  <c r="J1125" i="83"/>
  <c r="J1126" i="83"/>
  <c r="J1127" i="83"/>
  <c r="J1128" i="83"/>
  <c r="J1129" i="83"/>
  <c r="J1130" i="83"/>
  <c r="J1131" i="83"/>
  <c r="J1132" i="83"/>
  <c r="J1133" i="83"/>
  <c r="J1134" i="83"/>
  <c r="J1135" i="83"/>
  <c r="J1136" i="83"/>
  <c r="J1137" i="83"/>
  <c r="J1138" i="83"/>
  <c r="J1139" i="83"/>
  <c r="J1140" i="83"/>
  <c r="J1141" i="83"/>
  <c r="J1142" i="83"/>
  <c r="J1143" i="83"/>
  <c r="J1144" i="83"/>
  <c r="J1145" i="83"/>
  <c r="J1146" i="83"/>
  <c r="J1147" i="83"/>
  <c r="J1148" i="83"/>
  <c r="J1149" i="83"/>
  <c r="J1151" i="83"/>
  <c r="J1152" i="83"/>
  <c r="J1153" i="83"/>
  <c r="J1154" i="83"/>
  <c r="J1155" i="83"/>
  <c r="J1156" i="83"/>
  <c r="J1157" i="83"/>
  <c r="J1158" i="83"/>
  <c r="J1159" i="83"/>
  <c r="J1160" i="83"/>
  <c r="J1161" i="83"/>
  <c r="J1162" i="83"/>
  <c r="J1163" i="83"/>
  <c r="J1164" i="83"/>
  <c r="J1165" i="83"/>
  <c r="J1166" i="83"/>
  <c r="J1167" i="83"/>
  <c r="J1168" i="83"/>
  <c r="J1169" i="83"/>
  <c r="J1170" i="83"/>
  <c r="J1171" i="83"/>
  <c r="J1172" i="83"/>
  <c r="J1173" i="83"/>
  <c r="J1174" i="83"/>
  <c r="J1175" i="83"/>
  <c r="J1176" i="83"/>
  <c r="J1177" i="83"/>
  <c r="J1178" i="83"/>
  <c r="J1179" i="83"/>
  <c r="J1180" i="83"/>
  <c r="J1181" i="83"/>
  <c r="J1182" i="83"/>
  <c r="J1183" i="83"/>
  <c r="J1184" i="83"/>
  <c r="J1185" i="83"/>
  <c r="J1186" i="83"/>
  <c r="J1187" i="83"/>
  <c r="J1188" i="83"/>
  <c r="J1189" i="83"/>
  <c r="J1190" i="83"/>
  <c r="J1191" i="83"/>
  <c r="J1192" i="83"/>
  <c r="J1193" i="83"/>
  <c r="J1194" i="83"/>
  <c r="J1195" i="83"/>
  <c r="J1196" i="83"/>
  <c r="J1197" i="83"/>
  <c r="J1198" i="83"/>
  <c r="J1199" i="83"/>
  <c r="J1200" i="83"/>
  <c r="J1201" i="83"/>
  <c r="J1202" i="83"/>
  <c r="J1203" i="83"/>
  <c r="J1204" i="83"/>
  <c r="J1205" i="83"/>
  <c r="J1206" i="83"/>
  <c r="J1208" i="83"/>
  <c r="J1209" i="83"/>
  <c r="J1210" i="83"/>
  <c r="J1211" i="83"/>
  <c r="J1212" i="83"/>
  <c r="J1213" i="83"/>
  <c r="J1214" i="83"/>
  <c r="J1215" i="83"/>
  <c r="J1216" i="83"/>
  <c r="J1217" i="83"/>
  <c r="J1218" i="83"/>
  <c r="J1219" i="83"/>
  <c r="J1220" i="83"/>
  <c r="J1221" i="83"/>
  <c r="J1222" i="83"/>
  <c r="J1223" i="83"/>
  <c r="J1224" i="83"/>
  <c r="J1225" i="83"/>
  <c r="J1226" i="83"/>
  <c r="J1227" i="83"/>
  <c r="J1228" i="83"/>
  <c r="J1229" i="83"/>
  <c r="J1230" i="83"/>
  <c r="J1231" i="83"/>
  <c r="J1232" i="83"/>
  <c r="J1233" i="83"/>
  <c r="J1234" i="83"/>
  <c r="J1235" i="83"/>
  <c r="J1236" i="83"/>
  <c r="J1237" i="83"/>
  <c r="J1238" i="83"/>
  <c r="J1239" i="83"/>
  <c r="J1240" i="83"/>
  <c r="J1241" i="83"/>
  <c r="J1242" i="83"/>
  <c r="J1243" i="83"/>
  <c r="J1244" i="83"/>
  <c r="J1245" i="83"/>
  <c r="J1246" i="83"/>
  <c r="J1247" i="83"/>
  <c r="J1248" i="83"/>
  <c r="J1249" i="83"/>
  <c r="J1250" i="83"/>
  <c r="J1251" i="83"/>
  <c r="J1252" i="83"/>
  <c r="J1253" i="83"/>
  <c r="J1254" i="83"/>
  <c r="J1255" i="83"/>
  <c r="J1256" i="83"/>
  <c r="J1257" i="83"/>
  <c r="J1258" i="83"/>
  <c r="J1259" i="83"/>
  <c r="J1260" i="83"/>
  <c r="J1261" i="83"/>
  <c r="J1262" i="83"/>
  <c r="J1263" i="83"/>
  <c r="J1264" i="83"/>
  <c r="J1265" i="83"/>
  <c r="J1266" i="83"/>
  <c r="J1267" i="83"/>
  <c r="J1268" i="83"/>
  <c r="J1269" i="83"/>
  <c r="J1270" i="83"/>
  <c r="J1271" i="83"/>
  <c r="J1272" i="83"/>
  <c r="J1273" i="83"/>
  <c r="J1274" i="83"/>
  <c r="J1275" i="83"/>
  <c r="J1276" i="83"/>
  <c r="J1277" i="83"/>
  <c r="J1278" i="83"/>
  <c r="J1279" i="83"/>
  <c r="J1280" i="83"/>
  <c r="J1281" i="83"/>
  <c r="J1282" i="83"/>
  <c r="J1283" i="83"/>
  <c r="J1284" i="83"/>
  <c r="J1285" i="83"/>
  <c r="J1286" i="83"/>
  <c r="J1287" i="83"/>
  <c r="J1288" i="83"/>
  <c r="J1289" i="83"/>
  <c r="J1290" i="83"/>
  <c r="J1291" i="83"/>
  <c r="J1293" i="83"/>
  <c r="J1294" i="83"/>
  <c r="J1295" i="83"/>
  <c r="J1296" i="83"/>
  <c r="J1297" i="83"/>
  <c r="J1298" i="83"/>
  <c r="J1299" i="83"/>
  <c r="J1300" i="83"/>
  <c r="J1301" i="83"/>
  <c r="J1302" i="83"/>
  <c r="J1303" i="83"/>
  <c r="J1304" i="83"/>
  <c r="J1305" i="83"/>
  <c r="J1306" i="83"/>
  <c r="J1307" i="83"/>
  <c r="J1308" i="83"/>
  <c r="J1309" i="83"/>
  <c r="J1310" i="83"/>
  <c r="J1311" i="83"/>
  <c r="J1312" i="83"/>
  <c r="J1313" i="83"/>
  <c r="J1314" i="83"/>
  <c r="J1315" i="83"/>
  <c r="J1316" i="83"/>
  <c r="J1317" i="83"/>
  <c r="J1318" i="83"/>
  <c r="J1319" i="83"/>
  <c r="J1320" i="83"/>
  <c r="J1321" i="83"/>
  <c r="J1322" i="83"/>
  <c r="J1323" i="83"/>
  <c r="J1324" i="83"/>
  <c r="J1325" i="83"/>
  <c r="J1326" i="83"/>
  <c r="J1327" i="83"/>
  <c r="J1328" i="83"/>
  <c r="J1329" i="83"/>
  <c r="J1330" i="83"/>
  <c r="J1331" i="83"/>
  <c r="J1332" i="83"/>
  <c r="J1333" i="83"/>
  <c r="J1334" i="83"/>
  <c r="J1335" i="83"/>
  <c r="J1336" i="83"/>
  <c r="J1337" i="83"/>
  <c r="J1338" i="83"/>
  <c r="J4" i="84"/>
  <c r="J5" i="84"/>
  <c r="J8" i="84"/>
  <c r="J9" i="84"/>
  <c r="J17" i="84"/>
  <c r="J18" i="84"/>
  <c r="J19" i="84"/>
  <c r="J20" i="84"/>
  <c r="J21" i="84"/>
  <c r="J22" i="84"/>
  <c r="J23" i="84"/>
  <c r="J24" i="84"/>
  <c r="J450" i="84"/>
  <c r="J451" i="84"/>
  <c r="J452" i="84"/>
  <c r="J453" i="84"/>
  <c r="J454" i="84"/>
  <c r="J455" i="84"/>
  <c r="J456" i="84"/>
  <c r="J457" i="84"/>
  <c r="J458" i="84"/>
  <c r="J459" i="84"/>
  <c r="J460" i="84"/>
  <c r="J461" i="84"/>
  <c r="J462" i="84"/>
  <c r="J463" i="84"/>
  <c r="J464" i="84"/>
  <c r="J465" i="84"/>
  <c r="J466" i="84"/>
  <c r="J467" i="84"/>
  <c r="J468" i="84"/>
  <c r="J469" i="84"/>
  <c r="J470" i="84"/>
  <c r="J471" i="84"/>
  <c r="J472" i="84"/>
  <c r="J473" i="84"/>
  <c r="J474" i="84"/>
  <c r="J475" i="84"/>
  <c r="J476" i="84"/>
  <c r="J477" i="84"/>
  <c r="J478" i="84"/>
  <c r="J479" i="84"/>
  <c r="J480" i="84"/>
  <c r="J481" i="84"/>
  <c r="J482" i="84"/>
  <c r="J483" i="84"/>
  <c r="J484" i="84"/>
  <c r="J485" i="84"/>
  <c r="J486" i="84"/>
  <c r="J487" i="84"/>
  <c r="J488" i="84"/>
  <c r="J489" i="84"/>
  <c r="J490" i="84"/>
  <c r="J491" i="84"/>
  <c r="J492" i="84"/>
  <c r="J493" i="84"/>
  <c r="J494" i="84"/>
  <c r="J495" i="84"/>
  <c r="J496" i="84"/>
  <c r="J497" i="84"/>
  <c r="J498" i="84"/>
  <c r="J499" i="84"/>
  <c r="J500" i="84"/>
  <c r="J501" i="84"/>
  <c r="J502" i="84"/>
  <c r="J503" i="84"/>
  <c r="J504" i="84"/>
  <c r="J505" i="84"/>
  <c r="J506" i="84"/>
  <c r="J507" i="84"/>
  <c r="J508" i="84"/>
  <c r="J509" i="84"/>
  <c r="J510" i="84"/>
  <c r="J511" i="84"/>
  <c r="J512" i="84"/>
  <c r="J513" i="84"/>
  <c r="J514" i="84"/>
  <c r="J515" i="84"/>
  <c r="J516" i="84"/>
  <c r="J517" i="84"/>
  <c r="J518" i="84"/>
  <c r="J519" i="84"/>
  <c r="J520" i="84"/>
  <c r="J521" i="84"/>
  <c r="J522" i="84"/>
  <c r="J523" i="84"/>
  <c r="J524" i="84"/>
  <c r="J525" i="84"/>
  <c r="J526" i="84"/>
  <c r="J527" i="84"/>
  <c r="J528" i="84"/>
  <c r="J529" i="84"/>
  <c r="J530" i="84"/>
  <c r="J531" i="84"/>
  <c r="J532" i="84"/>
  <c r="J533" i="84"/>
  <c r="J535" i="84"/>
  <c r="J536" i="84"/>
  <c r="J537" i="84"/>
  <c r="J538" i="84"/>
  <c r="J539" i="84"/>
  <c r="J540" i="84"/>
  <c r="J541" i="84"/>
  <c r="J542" i="84"/>
  <c r="J543" i="84"/>
  <c r="J544" i="84"/>
  <c r="J545" i="84"/>
  <c r="J546" i="84"/>
  <c r="J547" i="84"/>
  <c r="J548" i="84"/>
  <c r="J549" i="84"/>
  <c r="J550" i="84"/>
  <c r="J551" i="84"/>
  <c r="J552" i="84"/>
  <c r="J553" i="84"/>
  <c r="J554" i="84"/>
  <c r="J555" i="84"/>
  <c r="J556" i="84"/>
  <c r="J557" i="84"/>
  <c r="J558" i="84"/>
  <c r="J559" i="84"/>
  <c r="J560" i="84"/>
  <c r="J561" i="84"/>
  <c r="J562" i="84"/>
  <c r="J563" i="84"/>
  <c r="J564" i="84"/>
  <c r="J565" i="84"/>
  <c r="J566" i="84"/>
  <c r="J567" i="84"/>
  <c r="J568" i="84"/>
  <c r="J569" i="84"/>
  <c r="J570" i="84"/>
  <c r="J571" i="84"/>
  <c r="J572" i="84"/>
  <c r="J573" i="84"/>
  <c r="J574" i="84"/>
  <c r="J575" i="84"/>
  <c r="J576" i="84"/>
  <c r="J577" i="84"/>
  <c r="J578" i="84"/>
  <c r="J579" i="84"/>
  <c r="J580" i="84"/>
  <c r="J581" i="84"/>
  <c r="J582" i="84"/>
  <c r="J583" i="84"/>
  <c r="J584" i="84"/>
  <c r="J585" i="84"/>
  <c r="J586" i="84"/>
  <c r="J587" i="84"/>
  <c r="J589" i="84"/>
  <c r="J590" i="84"/>
  <c r="J591" i="84"/>
  <c r="J592" i="84"/>
  <c r="J593" i="84"/>
  <c r="J594" i="84"/>
  <c r="J595" i="84"/>
  <c r="J596" i="84"/>
  <c r="J597" i="84"/>
  <c r="J598" i="84"/>
  <c r="J599" i="84"/>
  <c r="J600" i="84"/>
  <c r="J601" i="84"/>
  <c r="J602" i="84"/>
  <c r="J603" i="84"/>
  <c r="J604" i="84"/>
  <c r="J605" i="84"/>
  <c r="J606" i="84"/>
  <c r="J607" i="84"/>
  <c r="J608" i="84"/>
  <c r="J609" i="84"/>
  <c r="J610" i="84"/>
  <c r="J611" i="84"/>
  <c r="J612" i="84"/>
  <c r="J613" i="84"/>
  <c r="J614" i="84"/>
  <c r="J615" i="84"/>
  <c r="J616" i="84"/>
  <c r="J617" i="84"/>
  <c r="J618" i="84"/>
  <c r="J619" i="84"/>
  <c r="J620" i="84"/>
  <c r="J621" i="84"/>
  <c r="J622" i="84"/>
  <c r="J623" i="84"/>
  <c r="J624" i="84"/>
  <c r="J625" i="84"/>
  <c r="J626" i="84"/>
  <c r="J627" i="84"/>
  <c r="J628" i="84"/>
  <c r="J629" i="84"/>
  <c r="J630" i="84"/>
  <c r="J631" i="84"/>
  <c r="J632" i="84"/>
  <c r="J633" i="84"/>
  <c r="J635" i="84"/>
  <c r="J636" i="84"/>
  <c r="J637" i="84"/>
  <c r="J638" i="84"/>
  <c r="J639" i="84"/>
  <c r="J640" i="84"/>
  <c r="J641" i="84"/>
  <c r="J642" i="84"/>
  <c r="J643" i="84"/>
  <c r="J644" i="84"/>
  <c r="J645" i="84"/>
  <c r="J646" i="84"/>
  <c r="J647" i="84"/>
  <c r="J648" i="84"/>
  <c r="J649" i="84"/>
  <c r="J650" i="84"/>
  <c r="J651" i="84"/>
  <c r="J652" i="84"/>
  <c r="J653" i="84"/>
  <c r="J654" i="84"/>
  <c r="J655" i="84"/>
  <c r="J656" i="84"/>
  <c r="J657" i="84"/>
  <c r="J658" i="84"/>
  <c r="J659" i="84"/>
  <c r="J660" i="84"/>
  <c r="J661" i="84"/>
  <c r="J662" i="84"/>
  <c r="J663" i="84"/>
  <c r="J664" i="84"/>
  <c r="J665" i="84"/>
  <c r="J666" i="84"/>
  <c r="J669" i="84"/>
  <c r="J670" i="84"/>
  <c r="J671" i="84"/>
  <c r="J672" i="84"/>
  <c r="J673" i="84"/>
  <c r="J674" i="84"/>
  <c r="J675" i="84"/>
  <c r="J676" i="84"/>
  <c r="J677" i="84"/>
  <c r="J678" i="84"/>
  <c r="J679" i="84"/>
  <c r="J680" i="84"/>
  <c r="J681" i="84"/>
  <c r="J682" i="84"/>
  <c r="J683" i="84"/>
  <c r="J684" i="84"/>
  <c r="J685" i="84"/>
  <c r="J686" i="84"/>
  <c r="J687" i="84"/>
  <c r="J688" i="84"/>
  <c r="J689" i="84"/>
  <c r="J690" i="84"/>
  <c r="J691" i="84"/>
  <c r="J692" i="84"/>
  <c r="J693" i="84"/>
  <c r="J694" i="84"/>
  <c r="J695" i="84"/>
  <c r="J696" i="84"/>
  <c r="J697" i="84"/>
  <c r="J698" i="84"/>
  <c r="J699" i="84"/>
  <c r="J700" i="84"/>
  <c r="J701" i="84"/>
  <c r="J702" i="84"/>
  <c r="J703" i="84"/>
  <c r="J704" i="84"/>
  <c r="J705" i="84"/>
  <c r="J706" i="84"/>
  <c r="J707" i="84"/>
  <c r="J708" i="84"/>
  <c r="J709" i="84"/>
  <c r="J711" i="84"/>
  <c r="J712" i="84"/>
  <c r="J713" i="84"/>
  <c r="J714" i="84"/>
  <c r="J715" i="84"/>
  <c r="J716" i="84"/>
  <c r="J717" i="84"/>
  <c r="J718" i="84"/>
  <c r="J719" i="84"/>
  <c r="J720" i="84"/>
  <c r="J721" i="84"/>
  <c r="J722" i="84"/>
  <c r="J723" i="84"/>
  <c r="J724" i="84"/>
  <c r="J725" i="84"/>
  <c r="J726" i="84"/>
  <c r="J727" i="84"/>
  <c r="J728" i="84"/>
  <c r="J729" i="84"/>
  <c r="J730" i="84"/>
  <c r="J731" i="84"/>
  <c r="J732" i="84"/>
  <c r="J733" i="84"/>
  <c r="J734" i="84"/>
  <c r="J735" i="84"/>
  <c r="J736" i="84"/>
  <c r="J737" i="84"/>
  <c r="J738" i="84"/>
  <c r="J739" i="84"/>
  <c r="J740" i="84"/>
  <c r="J741" i="84"/>
  <c r="J742" i="84"/>
  <c r="J743" i="84"/>
  <c r="J744" i="84"/>
  <c r="J745" i="84"/>
  <c r="J746" i="84"/>
  <c r="J747" i="84"/>
  <c r="J748" i="84"/>
  <c r="J749" i="84"/>
  <c r="J750" i="84"/>
  <c r="J751" i="84"/>
  <c r="J752" i="84"/>
  <c r="J753" i="84"/>
  <c r="J754" i="84"/>
  <c r="J755" i="84"/>
  <c r="J756" i="84"/>
  <c r="J757" i="84"/>
  <c r="J758" i="84"/>
  <c r="J759" i="84"/>
  <c r="J760" i="84"/>
  <c r="J761" i="84"/>
  <c r="J762" i="84"/>
  <c r="J763" i="84"/>
  <c r="J764" i="84"/>
  <c r="J765" i="84"/>
  <c r="J766" i="84"/>
  <c r="J767" i="84"/>
  <c r="J769" i="84"/>
  <c r="J770" i="84"/>
  <c r="J771" i="84"/>
  <c r="J772" i="84"/>
  <c r="J773" i="84"/>
  <c r="J774" i="84"/>
  <c r="J775" i="84"/>
  <c r="J776" i="84"/>
  <c r="J777" i="84"/>
  <c r="J778" i="84"/>
  <c r="J779" i="84"/>
  <c r="J780" i="84"/>
  <c r="J781" i="84"/>
  <c r="J782" i="84"/>
  <c r="J783" i="84"/>
  <c r="J784" i="84"/>
  <c r="J785" i="84"/>
  <c r="J786" i="84"/>
  <c r="J787" i="84"/>
  <c r="J788" i="84"/>
  <c r="J789" i="84"/>
  <c r="J790" i="84"/>
  <c r="J791" i="84"/>
  <c r="J792" i="84"/>
  <c r="J793" i="84"/>
  <c r="J794" i="84"/>
  <c r="J795" i="84"/>
  <c r="J796" i="84"/>
  <c r="J797" i="84"/>
  <c r="J798" i="84"/>
  <c r="J799" i="84"/>
  <c r="J800" i="84"/>
  <c r="J801" i="84"/>
  <c r="J802" i="84"/>
  <c r="J803" i="84"/>
  <c r="J804" i="84"/>
  <c r="J805" i="84"/>
  <c r="J806" i="84"/>
  <c r="J807" i="84"/>
  <c r="J808" i="84"/>
  <c r="J809" i="84"/>
  <c r="J810" i="84"/>
  <c r="J811" i="84"/>
  <c r="J812" i="84"/>
  <c r="J813" i="84"/>
  <c r="J814" i="84"/>
  <c r="J815" i="84"/>
  <c r="J816" i="84"/>
  <c r="J817" i="84"/>
  <c r="J818" i="84"/>
  <c r="J819" i="84"/>
  <c r="J820" i="84"/>
  <c r="J821" i="84"/>
  <c r="J822" i="84"/>
  <c r="J823" i="84"/>
  <c r="J824" i="84"/>
  <c r="J825" i="84"/>
  <c r="J826" i="84"/>
  <c r="J827" i="84"/>
  <c r="J828" i="84"/>
  <c r="J829" i="84"/>
  <c r="J830" i="84"/>
  <c r="J831" i="84"/>
  <c r="J832" i="84"/>
  <c r="J833" i="84"/>
  <c r="J834" i="84"/>
  <c r="J835" i="84"/>
  <c r="J836" i="84"/>
  <c r="J838" i="84"/>
  <c r="J839" i="84"/>
  <c r="J840" i="84"/>
  <c r="J841" i="84"/>
  <c r="J842" i="84"/>
  <c r="J843" i="84"/>
  <c r="J844" i="84"/>
  <c r="J845" i="84"/>
  <c r="J846" i="84"/>
  <c r="J847" i="84"/>
  <c r="J848" i="84"/>
  <c r="J849" i="84"/>
  <c r="J850" i="84"/>
  <c r="J851" i="84"/>
  <c r="J852" i="84"/>
  <c r="J853" i="84"/>
  <c r="J854" i="84"/>
  <c r="J855" i="84"/>
  <c r="J856" i="84"/>
  <c r="J857" i="84"/>
  <c r="J858" i="84"/>
  <c r="J859" i="84"/>
  <c r="J860" i="84"/>
  <c r="J861" i="84"/>
  <c r="J862" i="84"/>
  <c r="J863" i="84"/>
  <c r="J864" i="84"/>
  <c r="J865" i="84"/>
  <c r="J866" i="84"/>
  <c r="J867" i="84"/>
  <c r="J868" i="84"/>
  <c r="J869" i="84"/>
  <c r="J870" i="84"/>
  <c r="J871" i="84"/>
  <c r="J872" i="84"/>
  <c r="J873" i="84"/>
  <c r="J874" i="84"/>
  <c r="J875" i="84"/>
  <c r="J876" i="84"/>
  <c r="J877" i="84"/>
  <c r="J879" i="84"/>
  <c r="J880" i="84"/>
  <c r="J881" i="84"/>
  <c r="J882" i="84"/>
  <c r="J883" i="84"/>
  <c r="J884" i="84"/>
  <c r="J885" i="84"/>
  <c r="J886" i="84"/>
  <c r="J887" i="84"/>
  <c r="J888" i="84"/>
  <c r="J889" i="84"/>
  <c r="J890" i="84"/>
  <c r="J891" i="84"/>
  <c r="J892" i="84"/>
  <c r="J893" i="84"/>
  <c r="J894" i="84"/>
  <c r="J895" i="84"/>
  <c r="J896" i="84"/>
  <c r="J897" i="84"/>
  <c r="J898" i="84"/>
  <c r="J899" i="84"/>
  <c r="J900" i="84"/>
  <c r="J901" i="84"/>
  <c r="J902" i="84"/>
  <c r="J903" i="84"/>
  <c r="J904" i="84"/>
  <c r="J905" i="84"/>
  <c r="J906" i="84"/>
  <c r="J907" i="84"/>
  <c r="J908" i="84"/>
  <c r="J909" i="84"/>
  <c r="J910" i="84"/>
  <c r="J911" i="84"/>
  <c r="J912" i="84"/>
  <c r="J913" i="84"/>
  <c r="J914" i="84"/>
  <c r="J915" i="84"/>
  <c r="J916" i="84"/>
  <c r="J917" i="84"/>
  <c r="J918" i="84"/>
  <c r="J919" i="84"/>
  <c r="J920" i="84"/>
  <c r="J921" i="84"/>
  <c r="J923" i="84"/>
  <c r="J924" i="84"/>
  <c r="J925" i="84"/>
  <c r="J926" i="84"/>
  <c r="J927" i="84"/>
  <c r="J928" i="84"/>
  <c r="J929" i="84"/>
  <c r="J930" i="84"/>
  <c r="J931" i="84"/>
  <c r="J932" i="84"/>
  <c r="J933" i="84"/>
  <c r="J934" i="84"/>
  <c r="J935" i="84"/>
  <c r="J936" i="84"/>
  <c r="J937" i="84"/>
  <c r="J938" i="84"/>
  <c r="J939" i="84"/>
  <c r="J940" i="84"/>
  <c r="J941" i="84"/>
  <c r="J942" i="84"/>
  <c r="J943" i="84"/>
  <c r="J944" i="84"/>
  <c r="J945" i="84"/>
  <c r="J946" i="84"/>
  <c r="J947" i="84"/>
  <c r="J948" i="84"/>
  <c r="J949" i="84"/>
  <c r="J950" i="84"/>
  <c r="J951" i="84"/>
  <c r="J952" i="84"/>
  <c r="J953" i="84"/>
  <c r="J954" i="84"/>
  <c r="J955" i="84"/>
  <c r="J956" i="84"/>
  <c r="J957" i="84"/>
  <c r="J958" i="84"/>
  <c r="J959" i="84"/>
  <c r="J960" i="84"/>
  <c r="J961" i="84"/>
  <c r="J962" i="84"/>
  <c r="J963" i="84"/>
  <c r="J964" i="84"/>
  <c r="J965" i="84"/>
  <c r="J966" i="84"/>
  <c r="J967" i="84"/>
  <c r="J968" i="84"/>
  <c r="J969" i="84"/>
  <c r="J970" i="84"/>
  <c r="J971" i="84"/>
  <c r="J972" i="84"/>
  <c r="J973" i="84"/>
  <c r="J974" i="84"/>
  <c r="J975" i="84"/>
  <c r="J976" i="84"/>
  <c r="J978" i="84"/>
  <c r="J979" i="84"/>
  <c r="J980" i="84"/>
  <c r="J981" i="84"/>
  <c r="J982" i="84"/>
  <c r="J983" i="84"/>
  <c r="J984" i="84"/>
  <c r="J985" i="84"/>
  <c r="J986" i="84"/>
  <c r="J987" i="84"/>
  <c r="J988" i="84"/>
  <c r="J989" i="84"/>
  <c r="J990" i="84"/>
  <c r="J991" i="84"/>
  <c r="J992" i="84"/>
  <c r="J993" i="84"/>
  <c r="J994" i="84"/>
  <c r="J995" i="84"/>
  <c r="J996" i="84"/>
  <c r="J997" i="84"/>
  <c r="J998" i="84"/>
  <c r="J999" i="84"/>
  <c r="J1000" i="84"/>
  <c r="J1001" i="84"/>
  <c r="J1002" i="84"/>
  <c r="J1003" i="84"/>
  <c r="J1004" i="84"/>
  <c r="J1005" i="84"/>
  <c r="J1006" i="84"/>
  <c r="J1007" i="84"/>
  <c r="J1008" i="84"/>
  <c r="J1009" i="84"/>
  <c r="J1010" i="84"/>
  <c r="J1011" i="84"/>
  <c r="J1012" i="84"/>
  <c r="J1013" i="84"/>
  <c r="J1014" i="84"/>
  <c r="J1015" i="84"/>
  <c r="J1016" i="84"/>
  <c r="J1017" i="84"/>
  <c r="J1018" i="84"/>
  <c r="J1019" i="84"/>
  <c r="J1020" i="84"/>
  <c r="J1021" i="84"/>
  <c r="J1022" i="84"/>
  <c r="J1023" i="84"/>
  <c r="J1025" i="84"/>
  <c r="J1026" i="84"/>
  <c r="J1027" i="84"/>
  <c r="J1028" i="84"/>
  <c r="J1029" i="84"/>
  <c r="J1030" i="84"/>
  <c r="J1031" i="84"/>
  <c r="J1032" i="84"/>
  <c r="J1033" i="84"/>
  <c r="J1034" i="84"/>
  <c r="J1035" i="84"/>
  <c r="J1036" i="84"/>
  <c r="J1037" i="84"/>
  <c r="J1038" i="84"/>
  <c r="J1039" i="84"/>
  <c r="J1040" i="84"/>
  <c r="J1041" i="84"/>
  <c r="J1042" i="84"/>
  <c r="J1043" i="84"/>
  <c r="J1044" i="84"/>
  <c r="J1045" i="84"/>
  <c r="J1046" i="84"/>
  <c r="J1047" i="84"/>
  <c r="J1048" i="84"/>
  <c r="J1049" i="84"/>
  <c r="J1050" i="84"/>
  <c r="J1051" i="84"/>
  <c r="J1052" i="84"/>
  <c r="J1053" i="84"/>
  <c r="J1054" i="84"/>
  <c r="J1055" i="84"/>
  <c r="J1056" i="84"/>
  <c r="J1057" i="84"/>
  <c r="J1058" i="84"/>
  <c r="J1059" i="84"/>
  <c r="J1060" i="84"/>
  <c r="J1061" i="84"/>
  <c r="J1062" i="84"/>
  <c r="J1063" i="84"/>
  <c r="J1064" i="84"/>
  <c r="J1065" i="84"/>
  <c r="J1066" i="84"/>
  <c r="J1067" i="84"/>
  <c r="J1068" i="84"/>
  <c r="J1069" i="84"/>
  <c r="J1070" i="84"/>
  <c r="J1071" i="84"/>
  <c r="J1072" i="84"/>
  <c r="J1073" i="84"/>
  <c r="J1074" i="84"/>
  <c r="J1075" i="84"/>
  <c r="J1076" i="84"/>
  <c r="J1077" i="84"/>
  <c r="J1078" i="84"/>
  <c r="J1079" i="84"/>
  <c r="J1080" i="84"/>
  <c r="J1081" i="84"/>
  <c r="J1082" i="84"/>
  <c r="J1083" i="84"/>
  <c r="J1084" i="84"/>
  <c r="J1085" i="84"/>
  <c r="J1086" i="84"/>
  <c r="J1087" i="84"/>
  <c r="J1088" i="84"/>
  <c r="J1089" i="84"/>
  <c r="J1090" i="84"/>
  <c r="J1091" i="84"/>
  <c r="J1092" i="84"/>
  <c r="J1093" i="84"/>
  <c r="J1094" i="84"/>
  <c r="J1095" i="84"/>
  <c r="J1096" i="84"/>
  <c r="J1097" i="84"/>
  <c r="J1098" i="84"/>
  <c r="J1099" i="84"/>
  <c r="J1100" i="84"/>
  <c r="J1101" i="84"/>
  <c r="J1102" i="84"/>
  <c r="J1103" i="84"/>
  <c r="J1104" i="84"/>
  <c r="J1105" i="84"/>
  <c r="J1106" i="84"/>
  <c r="J1107" i="84"/>
  <c r="J1108" i="84"/>
  <c r="J1110" i="84"/>
  <c r="J1111" i="84"/>
  <c r="J1112" i="84"/>
  <c r="J1113" i="84"/>
  <c r="J1114" i="84"/>
  <c r="J1115" i="84"/>
  <c r="J1116" i="84"/>
  <c r="J1117" i="84"/>
  <c r="J1118" i="84"/>
  <c r="J1119" i="84"/>
  <c r="J1120" i="84"/>
  <c r="J1121" i="84"/>
  <c r="J1122" i="84"/>
  <c r="J1123" i="84"/>
  <c r="J1124" i="84"/>
  <c r="J1125" i="84"/>
  <c r="J1126" i="84"/>
  <c r="J1127" i="84"/>
  <c r="J1128" i="84"/>
  <c r="J1129" i="84"/>
  <c r="J1130" i="84"/>
  <c r="J1131" i="84"/>
  <c r="J1132" i="84"/>
  <c r="J1133" i="84"/>
  <c r="J1134" i="84"/>
  <c r="J1135" i="84"/>
  <c r="J1136" i="84"/>
  <c r="J1137" i="84"/>
  <c r="J1138" i="84"/>
  <c r="J1139" i="84"/>
  <c r="J1140" i="84"/>
  <c r="J1141" i="84"/>
  <c r="J1142" i="84"/>
  <c r="J1143" i="84"/>
  <c r="J1144" i="84"/>
  <c r="J1146" i="84"/>
  <c r="J1147" i="84"/>
  <c r="J1148" i="84"/>
  <c r="J1149" i="84"/>
  <c r="J1150" i="84"/>
  <c r="J1151" i="84"/>
  <c r="J1152" i="84"/>
  <c r="J1153" i="84"/>
  <c r="J1154" i="84"/>
  <c r="J1155" i="84"/>
  <c r="J1156" i="84"/>
  <c r="J1157" i="84"/>
  <c r="J1158" i="84"/>
  <c r="J1159" i="84"/>
  <c r="J1160" i="84"/>
  <c r="J1161" i="84"/>
  <c r="J1162" i="84"/>
  <c r="J1163" i="84"/>
  <c r="J1164" i="84"/>
  <c r="J1165" i="84"/>
  <c r="J1166" i="84"/>
  <c r="J1167" i="84"/>
  <c r="J1168" i="84"/>
  <c r="J1169" i="84"/>
  <c r="J1170" i="84"/>
  <c r="J1171" i="84"/>
  <c r="J1172" i="84"/>
  <c r="J1173" i="84"/>
  <c r="J1174" i="84"/>
  <c r="J1175" i="84"/>
  <c r="J1176" i="84"/>
  <c r="J1177" i="84"/>
  <c r="J1178" i="84"/>
  <c r="J1179" i="84"/>
  <c r="J1180" i="84"/>
  <c r="J1181" i="84"/>
  <c r="J1182" i="84"/>
  <c r="J1183" i="84"/>
  <c r="J1184" i="84"/>
  <c r="J1185" i="84"/>
  <c r="J1186" i="84"/>
  <c r="J1187" i="84"/>
  <c r="J1188" i="84"/>
  <c r="J1189" i="84"/>
  <c r="J1190" i="84"/>
  <c r="J1191" i="84"/>
  <c r="J1192" i="84"/>
  <c r="J1193" i="84"/>
  <c r="J1194" i="84"/>
  <c r="J1195" i="84"/>
  <c r="J1196" i="84"/>
  <c r="J1197" i="84"/>
  <c r="J1198" i="84"/>
  <c r="J1199" i="84"/>
  <c r="J1200" i="84"/>
  <c r="J1201" i="84"/>
  <c r="J1202" i="84"/>
  <c r="J1203" i="84"/>
  <c r="J1204" i="84"/>
  <c r="J1205" i="84"/>
  <c r="J1206" i="84"/>
  <c r="J1207" i="84"/>
  <c r="J1208" i="84"/>
  <c r="J1209" i="84"/>
  <c r="J1210" i="84"/>
  <c r="J1211" i="84"/>
  <c r="J1212" i="84"/>
  <c r="J1213" i="84"/>
  <c r="J1214" i="84"/>
  <c r="J1215" i="84"/>
  <c r="J1216" i="84"/>
  <c r="J1217" i="84"/>
  <c r="J1218" i="84"/>
  <c r="J1219" i="84"/>
  <c r="J1220" i="84"/>
  <c r="J1221" i="84"/>
  <c r="J1222" i="84"/>
  <c r="J1223" i="84"/>
  <c r="J1224" i="84"/>
  <c r="J1225" i="84"/>
  <c r="J1226" i="84"/>
  <c r="J1227" i="84"/>
  <c r="J1228" i="84"/>
  <c r="J1229" i="84"/>
  <c r="J1231" i="84"/>
  <c r="J1232" i="84"/>
  <c r="J1233" i="84"/>
  <c r="J1234" i="84"/>
  <c r="J1235" i="84"/>
  <c r="J1236" i="84"/>
  <c r="J1237" i="84"/>
  <c r="J1238" i="84"/>
  <c r="J1239" i="84"/>
  <c r="J1240" i="84"/>
  <c r="J1241" i="84"/>
  <c r="J1242" i="84"/>
  <c r="J1243" i="84"/>
  <c r="J1244" i="84"/>
  <c r="J1245" i="84"/>
  <c r="J1246" i="84"/>
  <c r="J1247" i="84"/>
  <c r="J1248" i="84"/>
  <c r="J1249" i="84"/>
  <c r="J1250" i="84"/>
  <c r="J1251" i="84"/>
  <c r="J1252" i="84"/>
  <c r="J1253" i="84"/>
  <c r="J1254" i="84"/>
  <c r="J1255" i="84"/>
  <c r="J1256" i="84"/>
  <c r="J1257" i="84"/>
  <c r="J1258" i="84"/>
  <c r="J1259" i="84"/>
  <c r="J1260" i="84"/>
  <c r="J1261" i="84"/>
  <c r="J1262" i="84"/>
  <c r="J1263" i="84"/>
  <c r="J1264" i="84"/>
  <c r="J1265" i="84"/>
  <c r="J1266" i="84"/>
  <c r="J1267" i="84"/>
  <c r="J1268" i="84"/>
  <c r="J1269" i="84"/>
  <c r="J1270" i="84"/>
  <c r="J1271" i="84"/>
  <c r="J1272" i="84"/>
  <c r="J1273" i="84"/>
  <c r="J1274" i="84"/>
  <c r="J1275" i="84"/>
  <c r="J1276" i="84"/>
  <c r="J1277" i="84"/>
  <c r="J1278" i="84"/>
  <c r="J1279" i="84"/>
  <c r="J1280" i="84"/>
  <c r="J1281" i="84"/>
  <c r="J1282" i="84"/>
  <c r="J1283" i="84"/>
  <c r="J1284" i="84"/>
  <c r="J1285" i="84"/>
  <c r="J1286" i="84"/>
  <c r="J1287" i="84"/>
  <c r="J1288" i="84"/>
  <c r="J1289" i="84"/>
  <c r="J1290" i="84"/>
  <c r="J1291" i="84"/>
  <c r="J1292" i="84"/>
  <c r="J1293" i="84"/>
  <c r="J1294" i="84"/>
  <c r="J148" i="20"/>
  <c r="J149" i="20"/>
  <c r="J150" i="20"/>
  <c r="J151"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1" i="20"/>
  <c r="J562" i="20"/>
  <c r="J563" i="20"/>
  <c r="J564" i="20"/>
  <c r="J565" i="20"/>
  <c r="J566" i="20"/>
  <c r="J567" i="20"/>
  <c r="J568" i="20"/>
  <c r="J569" i="20"/>
  <c r="J570" i="20"/>
  <c r="J571" i="20"/>
  <c r="J572" i="20"/>
  <c r="J573" i="20"/>
  <c r="J574" i="20"/>
  <c r="J575" i="20"/>
  <c r="J576" i="20"/>
  <c r="J577" i="20"/>
  <c r="J578" i="20"/>
  <c r="J579" i="20"/>
  <c r="J580" i="20"/>
  <c r="J581" i="20"/>
  <c r="J582" i="20"/>
  <c r="J583" i="20"/>
  <c r="J584" i="20"/>
  <c r="J585" i="20"/>
  <c r="J586" i="20"/>
  <c r="J587" i="20"/>
  <c r="J588" i="20"/>
  <c r="J589" i="20"/>
  <c r="J590" i="20"/>
  <c r="J591" i="20"/>
  <c r="J592" i="20"/>
  <c r="J593" i="20"/>
  <c r="J594" i="20"/>
  <c r="J595" i="20"/>
  <c r="J596" i="20"/>
  <c r="J597" i="20"/>
  <c r="J598" i="20"/>
  <c r="J599" i="20"/>
  <c r="J600" i="20"/>
  <c r="J602" i="20"/>
  <c r="J603" i="20"/>
  <c r="J604" i="20"/>
  <c r="J605" i="20"/>
  <c r="J606" i="20"/>
  <c r="J607" i="20"/>
  <c r="J608" i="20"/>
  <c r="J609" i="20"/>
  <c r="J610" i="20"/>
  <c r="J611" i="20"/>
  <c r="J612" i="20"/>
  <c r="J613" i="20"/>
  <c r="J614" i="20"/>
  <c r="J615" i="20"/>
  <c r="J616" i="20"/>
  <c r="J617" i="20"/>
  <c r="J618" i="20"/>
  <c r="J619" i="20"/>
  <c r="J620" i="20"/>
  <c r="J621" i="20"/>
  <c r="J622" i="20"/>
  <c r="J623" i="20"/>
  <c r="J624" i="20"/>
  <c r="J625" i="20"/>
  <c r="J626" i="20"/>
  <c r="J627" i="20"/>
  <c r="J628" i="20"/>
  <c r="J629" i="20"/>
  <c r="J630" i="20"/>
  <c r="J631" i="20"/>
  <c r="J632" i="20"/>
  <c r="J633" i="20"/>
  <c r="J634" i="20"/>
  <c r="J635" i="20"/>
  <c r="J636" i="20"/>
  <c r="J637" i="20"/>
  <c r="J638" i="20"/>
  <c r="J639" i="20"/>
  <c r="J640" i="20"/>
  <c r="J641" i="20"/>
  <c r="J642" i="20"/>
  <c r="J643" i="20"/>
  <c r="J644" i="20"/>
  <c r="J645" i="20"/>
  <c r="J646" i="20"/>
  <c r="J647" i="20"/>
  <c r="J648" i="20"/>
  <c r="J649" i="20"/>
  <c r="J650" i="20"/>
  <c r="J651" i="20"/>
  <c r="J652" i="20"/>
  <c r="J653" i="20"/>
  <c r="J654" i="20"/>
  <c r="J655" i="20"/>
  <c r="J656" i="20"/>
  <c r="J657" i="20"/>
  <c r="J658" i="20"/>
  <c r="J659" i="20"/>
  <c r="J660" i="20"/>
  <c r="J661" i="20"/>
  <c r="J662" i="20"/>
  <c r="J663" i="20"/>
  <c r="J664" i="20"/>
  <c r="J665" i="20"/>
  <c r="J666" i="20"/>
  <c r="J667" i="20"/>
  <c r="J668" i="20"/>
  <c r="J669" i="20"/>
  <c r="J670" i="20"/>
  <c r="J671" i="20"/>
  <c r="J672" i="20"/>
  <c r="J673" i="20"/>
  <c r="J674" i="20"/>
  <c r="J675" i="20"/>
  <c r="J676" i="20"/>
  <c r="J677" i="20"/>
  <c r="J678" i="20"/>
  <c r="J679" i="20"/>
  <c r="J680" i="20"/>
  <c r="J681" i="20"/>
  <c r="J682" i="20"/>
  <c r="J683" i="20"/>
  <c r="J684" i="20"/>
  <c r="J685" i="20"/>
  <c r="J687" i="20"/>
  <c r="J688" i="20"/>
  <c r="J689" i="20"/>
  <c r="J690" i="20"/>
  <c r="J691" i="20"/>
  <c r="J692" i="20"/>
  <c r="J693" i="20"/>
  <c r="J694" i="20"/>
  <c r="J695" i="20"/>
  <c r="J696" i="20"/>
  <c r="J697" i="20"/>
  <c r="J698" i="20"/>
  <c r="J699" i="20"/>
  <c r="J700" i="20"/>
  <c r="J701" i="20"/>
  <c r="J702" i="20"/>
  <c r="J703" i="20"/>
  <c r="J704" i="20"/>
  <c r="J705" i="20"/>
  <c r="J706" i="20"/>
  <c r="J707" i="20"/>
  <c r="J708" i="20"/>
  <c r="J709" i="20"/>
  <c r="J710" i="20"/>
  <c r="J711" i="20"/>
  <c r="J712" i="20"/>
  <c r="J713" i="20"/>
  <c r="J714" i="20"/>
  <c r="J715" i="20"/>
  <c r="J716" i="20"/>
  <c r="J717" i="20"/>
  <c r="J718" i="20"/>
  <c r="J719" i="20"/>
  <c r="J720" i="20"/>
  <c r="J721" i="20"/>
  <c r="J722" i="20"/>
  <c r="J723" i="20"/>
  <c r="J724" i="20"/>
  <c r="J725" i="20"/>
  <c r="J726" i="20"/>
  <c r="J727" i="20"/>
  <c r="J728" i="20"/>
  <c r="J729" i="20"/>
  <c r="J730" i="20"/>
  <c r="J731" i="20"/>
  <c r="J732" i="20"/>
  <c r="J733" i="20"/>
  <c r="J734" i="20"/>
  <c r="J735" i="20"/>
  <c r="J736" i="20"/>
  <c r="J737" i="20"/>
  <c r="J738" i="20"/>
  <c r="J739" i="20"/>
  <c r="J740" i="20"/>
  <c r="J741" i="20"/>
  <c r="J742" i="20"/>
  <c r="J743" i="20"/>
  <c r="J744" i="20"/>
  <c r="J745" i="20"/>
  <c r="J746" i="20"/>
  <c r="J747" i="20"/>
  <c r="J749" i="20"/>
  <c r="J750" i="20"/>
  <c r="J751" i="20"/>
  <c r="J752" i="20"/>
  <c r="J753" i="20"/>
  <c r="J754" i="20"/>
  <c r="J755" i="20"/>
  <c r="J756" i="20"/>
  <c r="J757" i="20"/>
  <c r="J758" i="20"/>
  <c r="J759" i="20"/>
  <c r="J760" i="20"/>
  <c r="J761" i="20"/>
  <c r="J762" i="20"/>
  <c r="J763" i="20"/>
  <c r="J764" i="20"/>
  <c r="J765" i="20"/>
  <c r="J766" i="20"/>
  <c r="J767" i="20"/>
  <c r="J768" i="20"/>
  <c r="J769" i="20"/>
  <c r="J770" i="20"/>
  <c r="J771" i="20"/>
  <c r="J772" i="20"/>
  <c r="J773" i="20"/>
  <c r="J774" i="20"/>
  <c r="J775" i="20"/>
  <c r="J776" i="20"/>
  <c r="J777" i="20"/>
  <c r="J778" i="20"/>
  <c r="J779" i="20"/>
  <c r="J780" i="20"/>
  <c r="J781" i="20"/>
  <c r="J782" i="20"/>
  <c r="J783" i="20"/>
  <c r="J784" i="20"/>
  <c r="J785" i="20"/>
  <c r="J786" i="20"/>
  <c r="J787" i="20"/>
  <c r="J788" i="20"/>
  <c r="J789" i="20"/>
  <c r="J790" i="20"/>
  <c r="J791" i="20"/>
  <c r="J792" i="20"/>
  <c r="J793" i="20"/>
  <c r="J794" i="20"/>
  <c r="J795" i="20"/>
  <c r="J796" i="20"/>
  <c r="J797" i="20"/>
  <c r="J798" i="20"/>
  <c r="J799" i="20"/>
  <c r="J800" i="20"/>
  <c r="J801" i="20"/>
  <c r="J802" i="20"/>
  <c r="J803" i="20"/>
  <c r="J804" i="20"/>
  <c r="J805" i="20"/>
  <c r="J806" i="20"/>
  <c r="J807" i="20"/>
  <c r="J808" i="20"/>
  <c r="J809" i="20"/>
  <c r="J811" i="20"/>
  <c r="J812" i="20"/>
  <c r="J813" i="20"/>
  <c r="J814" i="20"/>
  <c r="J815" i="20"/>
  <c r="J816" i="20"/>
  <c r="J817" i="20"/>
  <c r="J818" i="20"/>
  <c r="J819" i="20"/>
  <c r="J820" i="20"/>
  <c r="J821" i="20"/>
  <c r="J822" i="20"/>
  <c r="J823" i="20"/>
  <c r="J824" i="20"/>
  <c r="J825" i="20"/>
  <c r="J826" i="20"/>
  <c r="J827" i="20"/>
  <c r="J828" i="20"/>
  <c r="J829" i="20"/>
  <c r="J830" i="20"/>
  <c r="J831" i="20"/>
  <c r="J832" i="20"/>
  <c r="J833" i="20"/>
  <c r="J834" i="20"/>
  <c r="J835" i="20"/>
  <c r="J836" i="20"/>
  <c r="J837" i="20"/>
  <c r="J838" i="20"/>
  <c r="J839" i="20"/>
  <c r="J840" i="20"/>
  <c r="J841" i="20"/>
  <c r="J842" i="20"/>
  <c r="J843" i="20"/>
  <c r="J844" i="20"/>
  <c r="J845" i="20"/>
  <c r="J846" i="20"/>
  <c r="J847" i="20"/>
  <c r="J848" i="20"/>
  <c r="J849" i="20"/>
  <c r="J850" i="20"/>
  <c r="J852" i="20"/>
  <c r="J853" i="20"/>
  <c r="J854" i="20"/>
  <c r="J855" i="20"/>
  <c r="J856" i="20"/>
  <c r="J857" i="20"/>
  <c r="J858" i="20"/>
  <c r="J859" i="20"/>
  <c r="J860" i="20"/>
  <c r="J861" i="20"/>
  <c r="J862" i="20"/>
  <c r="J863" i="20"/>
  <c r="J864" i="20"/>
  <c r="J865" i="20"/>
  <c r="J866" i="20"/>
  <c r="J867" i="20"/>
  <c r="J868" i="20"/>
  <c r="J869" i="20"/>
  <c r="J870" i="20"/>
  <c r="J871" i="20"/>
  <c r="J872" i="20"/>
  <c r="J873" i="20"/>
  <c r="J874" i="20"/>
  <c r="J875" i="20"/>
  <c r="J876" i="20"/>
  <c r="J877" i="20"/>
  <c r="J878" i="20"/>
  <c r="J879" i="20"/>
  <c r="J880" i="20"/>
  <c r="J881" i="20"/>
  <c r="J882" i="20"/>
  <c r="J883" i="20"/>
  <c r="J884" i="20"/>
  <c r="J885" i="20"/>
  <c r="J886" i="20"/>
  <c r="J887" i="20"/>
  <c r="J888" i="20"/>
  <c r="J889" i="20"/>
  <c r="J890" i="20"/>
  <c r="J891" i="20"/>
  <c r="J892" i="20"/>
  <c r="J893" i="20"/>
  <c r="J894" i="20"/>
  <c r="J895" i="20"/>
  <c r="J896" i="20"/>
  <c r="J897" i="20"/>
  <c r="J898" i="20"/>
  <c r="J899" i="20"/>
  <c r="J900" i="20"/>
  <c r="J901" i="20"/>
  <c r="J902" i="20"/>
  <c r="J903" i="20"/>
  <c r="J904" i="20"/>
  <c r="J905" i="20"/>
  <c r="J906" i="20"/>
  <c r="J907" i="20"/>
  <c r="J908" i="20"/>
  <c r="J909" i="20"/>
  <c r="J910" i="20"/>
  <c r="J911" i="20"/>
  <c r="J912" i="20"/>
  <c r="J913" i="20"/>
  <c r="J914" i="20"/>
  <c r="J915" i="20"/>
  <c r="J916" i="20"/>
  <c r="J917" i="20"/>
  <c r="J918" i="20"/>
  <c r="J920" i="20"/>
  <c r="J921" i="20"/>
  <c r="J922" i="20"/>
  <c r="J923" i="20"/>
  <c r="J924" i="20"/>
  <c r="J925" i="20"/>
  <c r="J926" i="20"/>
  <c r="J927" i="20"/>
  <c r="J928" i="20"/>
  <c r="J929" i="20"/>
  <c r="J930" i="20"/>
  <c r="J931" i="20"/>
  <c r="J932" i="20"/>
  <c r="J933" i="20"/>
  <c r="J934" i="20"/>
  <c r="J935" i="20"/>
  <c r="J936" i="20"/>
  <c r="J937" i="20"/>
  <c r="J938" i="20"/>
  <c r="J939" i="20"/>
  <c r="J940" i="20"/>
  <c r="J941" i="20"/>
  <c r="J942" i="20"/>
  <c r="J943" i="20"/>
  <c r="J944" i="20"/>
  <c r="J945" i="20"/>
  <c r="J946" i="20"/>
  <c r="J947" i="20"/>
  <c r="J948" i="20"/>
  <c r="J949" i="20"/>
  <c r="J950" i="20"/>
  <c r="J951" i="20"/>
  <c r="J952" i="20"/>
  <c r="J953" i="20"/>
  <c r="J954" i="20"/>
  <c r="J955" i="20"/>
  <c r="J956" i="20"/>
  <c r="J957" i="20"/>
  <c r="J958" i="20"/>
  <c r="J959" i="20"/>
  <c r="J960" i="20"/>
  <c r="J961" i="20"/>
  <c r="J962" i="20"/>
  <c r="J963" i="20"/>
  <c r="J964" i="20"/>
  <c r="J965" i="20"/>
  <c r="J966" i="20"/>
  <c r="J967" i="20"/>
  <c r="J968" i="20"/>
  <c r="J969" i="20"/>
  <c r="J971" i="20"/>
  <c r="J972" i="20"/>
  <c r="J973" i="20"/>
  <c r="J974" i="20"/>
  <c r="J975" i="20"/>
  <c r="J976" i="20"/>
  <c r="J977" i="20"/>
  <c r="J978" i="20"/>
  <c r="J979" i="20"/>
  <c r="J980" i="20"/>
  <c r="J981" i="20"/>
  <c r="J982" i="20"/>
  <c r="J983" i="20"/>
  <c r="J984" i="20"/>
  <c r="J985" i="20"/>
  <c r="J986" i="20"/>
  <c r="J987" i="20"/>
  <c r="J988" i="20"/>
  <c r="J989" i="20"/>
  <c r="J990" i="20"/>
  <c r="J991" i="20"/>
  <c r="J992" i="20"/>
  <c r="J993" i="20"/>
  <c r="J994" i="20"/>
  <c r="J995" i="20"/>
  <c r="J996" i="20"/>
  <c r="J997" i="20"/>
  <c r="J998" i="20"/>
  <c r="J999" i="20"/>
  <c r="J1000" i="20"/>
  <c r="J1001" i="20"/>
  <c r="J1002" i="20"/>
  <c r="J1003" i="20"/>
  <c r="J1004" i="20"/>
  <c r="J1005" i="20"/>
  <c r="J1006" i="20"/>
  <c r="J1007" i="20"/>
  <c r="J1008" i="20"/>
  <c r="J1009" i="20"/>
  <c r="J1010" i="20"/>
  <c r="J1011" i="20"/>
  <c r="J1012" i="20"/>
  <c r="J1013" i="20"/>
  <c r="J1014" i="20"/>
  <c r="J1015" i="20"/>
  <c r="J1016" i="20"/>
  <c r="J1017" i="20"/>
  <c r="J1018" i="20"/>
  <c r="J1019" i="20"/>
  <c r="J1020" i="20"/>
  <c r="J1021" i="20"/>
  <c r="J1022" i="20"/>
  <c r="J1023" i="20"/>
  <c r="J1024" i="20"/>
  <c r="J1025" i="20"/>
  <c r="J1026" i="20"/>
  <c r="J1027" i="20"/>
  <c r="J1028" i="20"/>
  <c r="J1029" i="20"/>
  <c r="J1030" i="20"/>
  <c r="J1031" i="20"/>
  <c r="J1032" i="20"/>
  <c r="J1033" i="20"/>
  <c r="J1034" i="20"/>
  <c r="J1035" i="20"/>
  <c r="J1036" i="20"/>
  <c r="J1037" i="20"/>
  <c r="J1038" i="20"/>
  <c r="J1039" i="20"/>
  <c r="J1040" i="20"/>
  <c r="J1041" i="20"/>
  <c r="J1042" i="20"/>
  <c r="J1043" i="20"/>
  <c r="J1044" i="20"/>
  <c r="J1045" i="20"/>
  <c r="J1046" i="20"/>
  <c r="J1047" i="20"/>
  <c r="J1048" i="20"/>
  <c r="J1049" i="20"/>
  <c r="J1050" i="20"/>
  <c r="J1051" i="20"/>
  <c r="J1052" i="20"/>
  <c r="J1053" i="20"/>
  <c r="J1054" i="20"/>
  <c r="J1056" i="20"/>
  <c r="J1057" i="20"/>
  <c r="J1058" i="20"/>
  <c r="J1059" i="20"/>
  <c r="J1060" i="20"/>
  <c r="J1061" i="20"/>
  <c r="J1062" i="20"/>
  <c r="J1063" i="20"/>
  <c r="J1064" i="20"/>
  <c r="J1065" i="20"/>
  <c r="J1066" i="20"/>
  <c r="J1067" i="20"/>
  <c r="J1068" i="20"/>
  <c r="J1069" i="20"/>
  <c r="J1070" i="20"/>
  <c r="J1071" i="20"/>
  <c r="J1072" i="20"/>
  <c r="J1073" i="20"/>
  <c r="J1074" i="20"/>
  <c r="J1075" i="20"/>
  <c r="J1076" i="20"/>
  <c r="J1077" i="20"/>
  <c r="J1078" i="20"/>
  <c r="J1079" i="20"/>
  <c r="J1080" i="20"/>
  <c r="J1081" i="20"/>
  <c r="J1082" i="20"/>
  <c r="J1083" i="20"/>
  <c r="J1084" i="20"/>
  <c r="J1085" i="20"/>
  <c r="J1086" i="20"/>
  <c r="J1087" i="20"/>
  <c r="J1088" i="20"/>
  <c r="J1089" i="20"/>
  <c r="J1090" i="20"/>
  <c r="J1091" i="20"/>
  <c r="J1092" i="20"/>
  <c r="J1093" i="20"/>
  <c r="J1094" i="20"/>
  <c r="J1095" i="20"/>
  <c r="J1096" i="20"/>
  <c r="J1097" i="20"/>
  <c r="J1098" i="20"/>
  <c r="J1099" i="20"/>
  <c r="J1100" i="20"/>
  <c r="J1101" i="20"/>
  <c r="J1102" i="20"/>
  <c r="J1103" i="20"/>
  <c r="J1104" i="20"/>
  <c r="J1105" i="20"/>
  <c r="J1106" i="20"/>
  <c r="J1107" i="20"/>
  <c r="J1108" i="20"/>
  <c r="J1109" i="20"/>
  <c r="J1110" i="20"/>
  <c r="J1111" i="20"/>
  <c r="J1112" i="20"/>
  <c r="J1113" i="20"/>
  <c r="J1114" i="20"/>
  <c r="J1115" i="20"/>
  <c r="J1116" i="20"/>
  <c r="J1117" i="20"/>
  <c r="J1118" i="20"/>
  <c r="J1119" i="20"/>
  <c r="J1120" i="20"/>
  <c r="J1121" i="20"/>
  <c r="J1122" i="20"/>
  <c r="J1123" i="20"/>
  <c r="J1124" i="20"/>
  <c r="J1125" i="20"/>
  <c r="J1126" i="20"/>
  <c r="J1127" i="20"/>
  <c r="J1128" i="20"/>
  <c r="J1129" i="20"/>
  <c r="J1130" i="20"/>
  <c r="J1132" i="20"/>
  <c r="J1133" i="20"/>
  <c r="J1134" i="20"/>
  <c r="J1135" i="20"/>
  <c r="J1136" i="20"/>
  <c r="J1137" i="20"/>
  <c r="J1138" i="20"/>
  <c r="J1139" i="20"/>
  <c r="J1140" i="20"/>
  <c r="J1141" i="20"/>
  <c r="J1142" i="20"/>
  <c r="J1143" i="20"/>
  <c r="J1144" i="20"/>
  <c r="J1145" i="20"/>
  <c r="J1146" i="20"/>
  <c r="J1147" i="20"/>
  <c r="J1148" i="20"/>
  <c r="J1149" i="20"/>
  <c r="J1150" i="20"/>
  <c r="J1151" i="20"/>
  <c r="J1152" i="20"/>
  <c r="J1153" i="20"/>
  <c r="J1154" i="20"/>
  <c r="J1155" i="20"/>
  <c r="J1156" i="20"/>
  <c r="J1157" i="20"/>
  <c r="J1158" i="20"/>
  <c r="J1159" i="20"/>
  <c r="J1160" i="20"/>
  <c r="J1161" i="20"/>
  <c r="J1162" i="20"/>
  <c r="J1163" i="20"/>
  <c r="J1164" i="20"/>
  <c r="J1165" i="20"/>
  <c r="J1166" i="20"/>
  <c r="J1167" i="20"/>
  <c r="J1168" i="20"/>
  <c r="J1169" i="20"/>
  <c r="J1170" i="20"/>
  <c r="J1171" i="20"/>
  <c r="J1172" i="20"/>
  <c r="J1173" i="20"/>
  <c r="J1174" i="20"/>
  <c r="J1175" i="20"/>
  <c r="J1176" i="20"/>
  <c r="J1177" i="20"/>
  <c r="J1178" i="20"/>
  <c r="J1179" i="20"/>
  <c r="J1180" i="20"/>
  <c r="J1181" i="20"/>
  <c r="J1182" i="20"/>
  <c r="J1183" i="20"/>
  <c r="J1184" i="20"/>
  <c r="J1185" i="20"/>
  <c r="J1186" i="20"/>
  <c r="J1187" i="20"/>
  <c r="J1188" i="20"/>
  <c r="J1190" i="20"/>
  <c r="J1191" i="20"/>
  <c r="J1192" i="20"/>
  <c r="J1193" i="20"/>
  <c r="J1194" i="20"/>
  <c r="J1195" i="20"/>
  <c r="J1196" i="20"/>
  <c r="J1197" i="20"/>
  <c r="J1198" i="20"/>
  <c r="J1199" i="20"/>
  <c r="J1200" i="20"/>
  <c r="J1201" i="20"/>
  <c r="J1202" i="20"/>
  <c r="J1203" i="20"/>
  <c r="J1204" i="20"/>
  <c r="J1205" i="20"/>
  <c r="J1206" i="20"/>
  <c r="J1207" i="20"/>
  <c r="J1208" i="20"/>
  <c r="J1209" i="20"/>
  <c r="J1210" i="20"/>
  <c r="J1211" i="20"/>
  <c r="J1212" i="20"/>
  <c r="J1213" i="20"/>
  <c r="J1214" i="20"/>
  <c r="J1215" i="20"/>
  <c r="J1216" i="20"/>
  <c r="J1217" i="20"/>
  <c r="J1218" i="20"/>
  <c r="J1219" i="20"/>
  <c r="J1220" i="20"/>
  <c r="J1221" i="20"/>
  <c r="J1222" i="20"/>
  <c r="J1223" i="20"/>
  <c r="J1224" i="20"/>
  <c r="J1225" i="20"/>
  <c r="J1226" i="20"/>
  <c r="J1227" i="20"/>
  <c r="J1228" i="20"/>
  <c r="J1229" i="20"/>
  <c r="J1230" i="20"/>
  <c r="J1231" i="20"/>
  <c r="J1232" i="20"/>
  <c r="J1233" i="20"/>
  <c r="J1234" i="20"/>
  <c r="J1235" i="20"/>
  <c r="J1236" i="20"/>
  <c r="J1237" i="20"/>
  <c r="J1238" i="20"/>
  <c r="J1239" i="20"/>
  <c r="J1240" i="20"/>
  <c r="J1241" i="20"/>
  <c r="J1242" i="20"/>
  <c r="J1243" i="20"/>
  <c r="J1244" i="20"/>
  <c r="J1245" i="20"/>
  <c r="J1246" i="20"/>
  <c r="J1247" i="20"/>
  <c r="J1248" i="20"/>
  <c r="J1249" i="20"/>
  <c r="J1250" i="20"/>
  <c r="J1251" i="20"/>
  <c r="J1252" i="20"/>
  <c r="J1253" i="20"/>
  <c r="J1254" i="20"/>
  <c r="J1256" i="20"/>
  <c r="J1257" i="20"/>
  <c r="J1258" i="20"/>
  <c r="J1259" i="20"/>
  <c r="J1260" i="20"/>
  <c r="J1261" i="20"/>
  <c r="J1262" i="20"/>
  <c r="J1263" i="20"/>
  <c r="J1264" i="20"/>
  <c r="J1265" i="20"/>
  <c r="J1266" i="20"/>
  <c r="J1267" i="20"/>
  <c r="J1268" i="20"/>
  <c r="J1269" i="20"/>
  <c r="J1270" i="20"/>
  <c r="J1271" i="20"/>
  <c r="J1272" i="20"/>
  <c r="J1273" i="20"/>
  <c r="J1274" i="20"/>
  <c r="J1275" i="20"/>
  <c r="J1276" i="20"/>
  <c r="J1277" i="20"/>
  <c r="J1278" i="20"/>
  <c r="J1279" i="20"/>
  <c r="J1280" i="20"/>
  <c r="J1281" i="20"/>
  <c r="J1282" i="20"/>
  <c r="J1283" i="20"/>
  <c r="J1284" i="20"/>
  <c r="J1285" i="20"/>
  <c r="J1286" i="20"/>
  <c r="J1287" i="20"/>
  <c r="J1288" i="20"/>
  <c r="J1289" i="20"/>
  <c r="J1290" i="20"/>
  <c r="J1291" i="20"/>
  <c r="J1292" i="20"/>
  <c r="J1293" i="20"/>
  <c r="J1294" i="20"/>
  <c r="J1295" i="20"/>
  <c r="J1296" i="20"/>
  <c r="J1297" i="20"/>
  <c r="J1298" i="20"/>
  <c r="J1299" i="20"/>
  <c r="J1301" i="20"/>
  <c r="J1302" i="20"/>
  <c r="J1303" i="20"/>
  <c r="J1304" i="20"/>
  <c r="J1305" i="20"/>
  <c r="J1306" i="20"/>
  <c r="J1307" i="20"/>
  <c r="J1308" i="20"/>
  <c r="J1309" i="20"/>
  <c r="J1310" i="20"/>
  <c r="J1311" i="20"/>
  <c r="J1312" i="20"/>
  <c r="J1313" i="20"/>
  <c r="J1314" i="20"/>
  <c r="J1315" i="20"/>
  <c r="J1316" i="20"/>
  <c r="J1317" i="20"/>
  <c r="J1318" i="20"/>
  <c r="J1319" i="20"/>
  <c r="J1320" i="20"/>
  <c r="J1321" i="20"/>
  <c r="J1322" i="20"/>
  <c r="J1323" i="20"/>
  <c r="J1324" i="20"/>
  <c r="J1325" i="20"/>
  <c r="J1326" i="20"/>
  <c r="J1327" i="20"/>
  <c r="J1328" i="20"/>
  <c r="J1329" i="20"/>
  <c r="J1330" i="20"/>
  <c r="J1331" i="20"/>
  <c r="J1332" i="20"/>
  <c r="J1333" i="20"/>
  <c r="J1334" i="20"/>
  <c r="J1335" i="20"/>
  <c r="J1336" i="20"/>
  <c r="J1337" i="20"/>
  <c r="J1338" i="20"/>
  <c r="J1339" i="20"/>
  <c r="J1340" i="20"/>
  <c r="J1341" i="20"/>
  <c r="J1342" i="20"/>
  <c r="J1343" i="20"/>
  <c r="J1344" i="20"/>
  <c r="J1345" i="20"/>
  <c r="J1346" i="20"/>
  <c r="J1347" i="20"/>
  <c r="J1348" i="20"/>
  <c r="J1349" i="20"/>
  <c r="J1350" i="20"/>
  <c r="J1351" i="20"/>
  <c r="J1352" i="20"/>
  <c r="J1353" i="20"/>
  <c r="J1293" i="13"/>
  <c r="J1239" i="13"/>
  <c r="J1202" i="13"/>
  <c r="J1116" i="13"/>
  <c r="J1083" i="13"/>
  <c r="J1023" i="13"/>
  <c r="J981" i="13"/>
  <c r="J915" i="13"/>
  <c r="J873" i="13"/>
  <c r="J826" i="13"/>
  <c r="J777" i="13"/>
  <c r="J737" i="13"/>
  <c r="J653" i="13"/>
  <c r="J600" i="13"/>
  <c r="J554" i="13"/>
  <c r="J503" i="13"/>
  <c r="J449" i="13"/>
  <c r="J389" i="13"/>
  <c r="J338" i="13"/>
  <c r="J288" i="13"/>
  <c r="J263" i="13"/>
  <c r="J220" i="13"/>
  <c r="J152" i="13"/>
  <c r="J95" i="13"/>
  <c r="J181" i="13"/>
  <c r="J201" i="13"/>
  <c r="J202" i="13"/>
  <c r="J204" i="13"/>
  <c r="J214" i="13"/>
  <c r="J264" i="13"/>
  <c r="J331"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5" i="13"/>
  <c r="J976" i="13"/>
  <c r="J977" i="13"/>
  <c r="J978" i="13"/>
  <c r="J979" i="13"/>
  <c r="J980" i="13"/>
  <c r="J982" i="13"/>
  <c r="J983" i="13"/>
  <c r="J984" i="13"/>
  <c r="J985" i="13"/>
  <c r="J986" i="13"/>
  <c r="J987" i="13"/>
  <c r="J988" i="13"/>
  <c r="J989" i="13"/>
  <c r="J990" i="13"/>
  <c r="J991" i="13"/>
  <c r="J992" i="13"/>
  <c r="J993"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J1016" i="13"/>
  <c r="J1017" i="13"/>
  <c r="J1018" i="13"/>
  <c r="J1019" i="13"/>
  <c r="J1020" i="13"/>
  <c r="J1021" i="13"/>
  <c r="J1022" i="13"/>
  <c r="J1024" i="13"/>
  <c r="J1025" i="13"/>
  <c r="J1026" i="13"/>
  <c r="J1027" i="13"/>
  <c r="J1028" i="13"/>
  <c r="J1029" i="13"/>
  <c r="J1030" i="13"/>
  <c r="J1031" i="13"/>
  <c r="J1032" i="13"/>
  <c r="J1033" i="13"/>
  <c r="J1034" i="13"/>
  <c r="J1035" i="13"/>
  <c r="J1036" i="13"/>
  <c r="J1037" i="13"/>
  <c r="J1038" i="13"/>
  <c r="J1039" i="13"/>
  <c r="J1040" i="13"/>
  <c r="J1041" i="13"/>
  <c r="J1042" i="13"/>
  <c r="J1043" i="13"/>
  <c r="J1044" i="13"/>
  <c r="J1045" i="13"/>
  <c r="J1046" i="13"/>
  <c r="J1047" i="13"/>
  <c r="J1048" i="13"/>
  <c r="J1049" i="13"/>
  <c r="J1050" i="13"/>
  <c r="J1051" i="13"/>
  <c r="J1052" i="13"/>
  <c r="J1053" i="13"/>
  <c r="J1054" i="13"/>
  <c r="J1055" i="13"/>
  <c r="J1056" i="13"/>
  <c r="J1057" i="13"/>
  <c r="J1058" i="13"/>
  <c r="J1059" i="13"/>
  <c r="J1060" i="13"/>
  <c r="J1061" i="13"/>
  <c r="J1062" i="13"/>
  <c r="J1063" i="13"/>
  <c r="J1064" i="13"/>
  <c r="J1065" i="13"/>
  <c r="J1066" i="13"/>
  <c r="J1067" i="13"/>
  <c r="J1068" i="13"/>
  <c r="J1069" i="13"/>
  <c r="J1070" i="13"/>
  <c r="J1071" i="13"/>
  <c r="J1072" i="13"/>
  <c r="J1073" i="13"/>
  <c r="J1074" i="13"/>
  <c r="J1075" i="13"/>
  <c r="J1076" i="13"/>
  <c r="J1077" i="13"/>
  <c r="J1078" i="13"/>
  <c r="J1079" i="13"/>
  <c r="J1080" i="13"/>
  <c r="J1081" i="13"/>
  <c r="J1082" i="13"/>
  <c r="J1084" i="13"/>
  <c r="J1085" i="13"/>
  <c r="J1086" i="13"/>
  <c r="J1087" i="13"/>
  <c r="J1088" i="13"/>
  <c r="J1089" i="13"/>
  <c r="J1090" i="13"/>
  <c r="J1091" i="13"/>
  <c r="J1092" i="13"/>
  <c r="J1093" i="13"/>
  <c r="J1094" i="13"/>
  <c r="J1095" i="13"/>
  <c r="J1096" i="13"/>
  <c r="J1097" i="13"/>
  <c r="J1098" i="13"/>
  <c r="J1099" i="13"/>
  <c r="J1100" i="13"/>
  <c r="J1101" i="13"/>
  <c r="J1102" i="13"/>
  <c r="J1103" i="13"/>
  <c r="J1104" i="13"/>
  <c r="J1105" i="13"/>
  <c r="J1106" i="13"/>
  <c r="J1107" i="13"/>
  <c r="J1108" i="13"/>
  <c r="J1109" i="13"/>
  <c r="J1110" i="13"/>
  <c r="J1111" i="13"/>
  <c r="J1112" i="13"/>
  <c r="J1113" i="13"/>
  <c r="J1114" i="13"/>
  <c r="J1115" i="13"/>
  <c r="J1117" i="13"/>
  <c r="J1118" i="13"/>
  <c r="J1119" i="13"/>
  <c r="J1120" i="13"/>
  <c r="J1121" i="13"/>
  <c r="J1122" i="13"/>
  <c r="J1123" i="13"/>
  <c r="J1124" i="13"/>
  <c r="J1125" i="13"/>
  <c r="J1126" i="13"/>
  <c r="J1127" i="13"/>
  <c r="J1128" i="13"/>
  <c r="J1129" i="13"/>
  <c r="J1130" i="13"/>
  <c r="J1131" i="13"/>
  <c r="J1132" i="13"/>
  <c r="J1133" i="13"/>
  <c r="J1134" i="13"/>
  <c r="J1135" i="13"/>
  <c r="J1136" i="13"/>
  <c r="J1137" i="13"/>
  <c r="J1138" i="13"/>
  <c r="J1139" i="13"/>
  <c r="J1140" i="13"/>
  <c r="J1141" i="13"/>
  <c r="J1142" i="13"/>
  <c r="J1143" i="13"/>
  <c r="J1144" i="13"/>
  <c r="J1145" i="13"/>
  <c r="J1146" i="13"/>
  <c r="J1147" i="13"/>
  <c r="J1148" i="13"/>
  <c r="J1149" i="13"/>
  <c r="J1150" i="13"/>
  <c r="J1151" i="13"/>
  <c r="J1152" i="13"/>
  <c r="J1153" i="13"/>
  <c r="J1154" i="13"/>
  <c r="J1155" i="13"/>
  <c r="J1156" i="13"/>
  <c r="J1157" i="13"/>
  <c r="J1158" i="13"/>
  <c r="J1159" i="13"/>
  <c r="J1160" i="13"/>
  <c r="J1161" i="13"/>
  <c r="J1162" i="13"/>
  <c r="J1163" i="13"/>
  <c r="J1164" i="13"/>
  <c r="J1165" i="13"/>
  <c r="J1166" i="13"/>
  <c r="J1167" i="13"/>
  <c r="J1168" i="13"/>
  <c r="J1169" i="13"/>
  <c r="J1170" i="13"/>
  <c r="J1171" i="13"/>
  <c r="J1172" i="13"/>
  <c r="J1173" i="13"/>
  <c r="J1174" i="13"/>
  <c r="J1175" i="13"/>
  <c r="J1176" i="13"/>
  <c r="J1177" i="13"/>
  <c r="J1178" i="13"/>
  <c r="J1179" i="13"/>
  <c r="J1180" i="13"/>
  <c r="J1181" i="13"/>
  <c r="J1182" i="13"/>
  <c r="J1183" i="13"/>
  <c r="J1184" i="13"/>
  <c r="J1185" i="13"/>
  <c r="J1186" i="13"/>
  <c r="J1187" i="13"/>
  <c r="J1188" i="13"/>
  <c r="J1189" i="13"/>
  <c r="J1190" i="13"/>
  <c r="J1191" i="13"/>
  <c r="J1192" i="13"/>
  <c r="J1193" i="13"/>
  <c r="J1194" i="13"/>
  <c r="J1195" i="13"/>
  <c r="J1196" i="13"/>
  <c r="J1197" i="13"/>
  <c r="J1198" i="13"/>
  <c r="J1199" i="13"/>
  <c r="J1200" i="13"/>
  <c r="J1201" i="13"/>
  <c r="J1203" i="13"/>
  <c r="J1204" i="13"/>
  <c r="J1205" i="13"/>
  <c r="J1206" i="13"/>
  <c r="J1207" i="13"/>
  <c r="J1208" i="13"/>
  <c r="J1209" i="13"/>
  <c r="J1210" i="13"/>
  <c r="J1211" i="13"/>
  <c r="J1212" i="13"/>
  <c r="J1213" i="13"/>
  <c r="J1214" i="13"/>
  <c r="J1215" i="13"/>
  <c r="J1216" i="13"/>
  <c r="J1217" i="13"/>
  <c r="J1218" i="13"/>
  <c r="J1219" i="13"/>
  <c r="J1220" i="13"/>
  <c r="J1221" i="13"/>
  <c r="J1222" i="13"/>
  <c r="J1223" i="13"/>
  <c r="J1224" i="13"/>
  <c r="J1225" i="13"/>
  <c r="J1226" i="13"/>
  <c r="J1227" i="13"/>
  <c r="J1228" i="13"/>
  <c r="J1229" i="13"/>
  <c r="J1230" i="13"/>
  <c r="J1231" i="13"/>
  <c r="J1232" i="13"/>
  <c r="J1233" i="13"/>
  <c r="J1234" i="13"/>
  <c r="J1235" i="13"/>
  <c r="J1236" i="13"/>
  <c r="J1237" i="13"/>
  <c r="J1238" i="13"/>
  <c r="J1240" i="13"/>
  <c r="J1241" i="13"/>
  <c r="J1242" i="13"/>
  <c r="J1243" i="13"/>
  <c r="J1244" i="13"/>
  <c r="J1245" i="13"/>
  <c r="J1246" i="13"/>
  <c r="J1247" i="13"/>
  <c r="J1248" i="13"/>
  <c r="J1249" i="13"/>
  <c r="J1250" i="13"/>
  <c r="J1251" i="13"/>
  <c r="J1252" i="13"/>
  <c r="J1253" i="13"/>
  <c r="J1254" i="13"/>
  <c r="J1255" i="13"/>
  <c r="J1256" i="13"/>
  <c r="J1257" i="13"/>
  <c r="J1258" i="13"/>
  <c r="J1259" i="13"/>
  <c r="J1260" i="13"/>
  <c r="J1261" i="13"/>
  <c r="J1262" i="13"/>
  <c r="J1263" i="13"/>
  <c r="J1264" i="13"/>
  <c r="J1265" i="13"/>
  <c r="J1266" i="13"/>
  <c r="J1267" i="13"/>
  <c r="J1268" i="13"/>
  <c r="J1269" i="13"/>
  <c r="J1270" i="13"/>
  <c r="J1271" i="13"/>
  <c r="J1272" i="13"/>
  <c r="J1273" i="13"/>
  <c r="J1274" i="13"/>
  <c r="J1275" i="13"/>
  <c r="J1276" i="13"/>
  <c r="J1277" i="13"/>
  <c r="J1278" i="13"/>
  <c r="J1279" i="13"/>
  <c r="J1280" i="13"/>
  <c r="J1281" i="13"/>
  <c r="J1282" i="13"/>
  <c r="J1283" i="13"/>
  <c r="J1284" i="13"/>
  <c r="J1285" i="13"/>
  <c r="J1286" i="13"/>
  <c r="J1287" i="13"/>
  <c r="J1288" i="13"/>
  <c r="J1289" i="13"/>
  <c r="J1290" i="13"/>
  <c r="J1291" i="13"/>
  <c r="J1292" i="13"/>
  <c r="J1181" i="6"/>
  <c r="J1129" i="6"/>
  <c r="J1079" i="6"/>
  <c r="J1047" i="6"/>
  <c r="J978" i="6"/>
  <c r="J946" i="6"/>
  <c r="J895" i="6"/>
  <c r="J852" i="6"/>
  <c r="J815" i="6"/>
  <c r="J780" i="6"/>
  <c r="J729" i="6"/>
  <c r="J695" i="6"/>
  <c r="J623" i="6"/>
  <c r="J559" i="6"/>
  <c r="J505" i="6"/>
  <c r="J443" i="6"/>
  <c r="J374" i="6"/>
  <c r="J335" i="6"/>
  <c r="J285" i="6"/>
  <c r="J243" i="6"/>
  <c r="J159" i="6"/>
  <c r="J91" i="6"/>
  <c r="J47" i="6"/>
  <c r="J334" i="6"/>
  <c r="J337" i="6"/>
  <c r="J340" i="6"/>
  <c r="J341" i="6"/>
  <c r="J345" i="6"/>
  <c r="J348" i="6"/>
  <c r="J349" i="6"/>
  <c r="J350" i="6"/>
  <c r="J351" i="6"/>
  <c r="J352" i="6"/>
  <c r="J353" i="6"/>
  <c r="J354" i="6"/>
  <c r="J355" i="6"/>
  <c r="J356" i="6"/>
  <c r="J357" i="6"/>
  <c r="J358" i="6"/>
  <c r="J369" i="6"/>
  <c r="J370" i="6"/>
  <c r="J371"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79" i="69"/>
  <c r="J139" i="69"/>
  <c r="J140" i="69"/>
  <c r="J141" i="69"/>
  <c r="J142" i="69"/>
  <c r="J159" i="69"/>
  <c r="J160" i="69"/>
  <c r="J161" i="69"/>
  <c r="J163" i="69"/>
  <c r="J164" i="69"/>
  <c r="J403" i="69"/>
  <c r="J404" i="69"/>
  <c r="J405" i="69"/>
  <c r="J406" i="69"/>
  <c r="J407" i="69"/>
  <c r="J408" i="69"/>
  <c r="J409" i="69"/>
  <c r="J410" i="69"/>
  <c r="J411" i="69"/>
  <c r="J412" i="69"/>
  <c r="J413" i="69"/>
  <c r="J414" i="69"/>
  <c r="J415" i="69"/>
  <c r="J416" i="69"/>
  <c r="J417" i="69"/>
  <c r="J418" i="69"/>
  <c r="J419" i="69"/>
  <c r="J420" i="69"/>
  <c r="J421" i="69"/>
  <c r="J422" i="69"/>
  <c r="J423" i="69"/>
  <c r="J424" i="69"/>
  <c r="J425" i="69"/>
  <c r="J426" i="69"/>
  <c r="J427" i="69"/>
  <c r="J428" i="69"/>
  <c r="J429" i="69"/>
  <c r="J430" i="69"/>
  <c r="J431" i="69"/>
  <c r="J432" i="69"/>
  <c r="J433" i="69"/>
  <c r="J434" i="69"/>
  <c r="J435" i="69"/>
  <c r="J436" i="69"/>
  <c r="J437" i="69"/>
  <c r="J438" i="69"/>
  <c r="J439" i="69"/>
  <c r="J440" i="69"/>
  <c r="J441" i="69"/>
  <c r="J442" i="69"/>
  <c r="J443" i="69"/>
  <c r="J444" i="69"/>
  <c r="J445" i="69"/>
  <c r="J447" i="69"/>
  <c r="J448" i="69"/>
  <c r="J449" i="69"/>
  <c r="J450" i="69"/>
  <c r="J451" i="69"/>
  <c r="J452" i="69"/>
  <c r="J453" i="69"/>
  <c r="J454" i="69"/>
  <c r="J455" i="69"/>
  <c r="J456" i="69"/>
  <c r="J457" i="69"/>
  <c r="J458" i="69"/>
  <c r="J459" i="69"/>
  <c r="J460" i="69"/>
  <c r="J461" i="69"/>
  <c r="J462" i="69"/>
  <c r="J463" i="69"/>
  <c r="J464" i="69"/>
  <c r="J465" i="69"/>
  <c r="J466" i="69"/>
  <c r="J467" i="69"/>
  <c r="J468" i="69"/>
  <c r="J469" i="69"/>
  <c r="J470" i="69"/>
  <c r="J471" i="69"/>
  <c r="J472" i="69"/>
  <c r="J473" i="69"/>
  <c r="J474" i="69"/>
  <c r="J475" i="69"/>
  <c r="J476" i="69"/>
  <c r="J477" i="69"/>
  <c r="J478" i="69"/>
  <c r="J479" i="69"/>
  <c r="J480" i="69"/>
  <c r="J481" i="69"/>
  <c r="J482" i="69"/>
  <c r="J483" i="69"/>
  <c r="J484" i="69"/>
  <c r="J485" i="69"/>
  <c r="J486" i="69"/>
  <c r="J487" i="69"/>
  <c r="J489" i="69"/>
  <c r="J490" i="69"/>
  <c r="J491" i="69"/>
  <c r="J492" i="69"/>
  <c r="J493" i="69"/>
  <c r="J494" i="69"/>
  <c r="J495" i="69"/>
  <c r="J496" i="69"/>
  <c r="J497" i="69"/>
  <c r="J498" i="69"/>
  <c r="J499" i="69"/>
  <c r="J500" i="69"/>
  <c r="J501" i="69"/>
  <c r="J502" i="69"/>
  <c r="J503" i="69"/>
  <c r="J504" i="69"/>
  <c r="J505" i="69"/>
  <c r="J506" i="69"/>
  <c r="J507" i="69"/>
  <c r="J508" i="69"/>
  <c r="J509" i="69"/>
  <c r="J510" i="69"/>
  <c r="J511" i="69"/>
  <c r="J512" i="69"/>
  <c r="J513" i="69"/>
  <c r="J514" i="69"/>
  <c r="J515" i="69"/>
  <c r="J516" i="69"/>
  <c r="J517" i="69"/>
  <c r="J518" i="69"/>
  <c r="J519" i="69"/>
  <c r="J520" i="69"/>
  <c r="J521" i="69"/>
  <c r="J522" i="69"/>
  <c r="J523" i="69"/>
  <c r="J524" i="69"/>
  <c r="J525" i="69"/>
  <c r="J526" i="69"/>
  <c r="J527" i="69"/>
  <c r="J528" i="69"/>
  <c r="J529" i="69"/>
  <c r="J530" i="69"/>
  <c r="J531" i="69"/>
  <c r="J532" i="69"/>
  <c r="J533" i="69"/>
  <c r="J534" i="69"/>
  <c r="J535" i="69"/>
  <c r="J536" i="69"/>
  <c r="J538" i="69"/>
  <c r="J539" i="69"/>
  <c r="J540" i="69"/>
  <c r="J541" i="69"/>
  <c r="J542" i="69"/>
  <c r="J543" i="69"/>
  <c r="J544" i="69"/>
  <c r="J545" i="69"/>
  <c r="J546" i="69"/>
  <c r="J547" i="69"/>
  <c r="J548" i="69"/>
  <c r="J549" i="69"/>
  <c r="J550" i="69"/>
  <c r="J551" i="69"/>
  <c r="J552" i="69"/>
  <c r="J553" i="69"/>
  <c r="J554" i="69"/>
  <c r="J555" i="69"/>
  <c r="J556" i="69"/>
  <c r="J557" i="69"/>
  <c r="J558" i="69"/>
  <c r="J559" i="69"/>
  <c r="J560" i="69"/>
  <c r="J561" i="69"/>
  <c r="J562" i="69"/>
  <c r="J563" i="69"/>
  <c r="J564" i="69"/>
  <c r="J565" i="69"/>
  <c r="J566" i="69"/>
  <c r="J567" i="69"/>
  <c r="J568" i="69"/>
  <c r="J569" i="69"/>
  <c r="J570" i="69"/>
  <c r="J571" i="69"/>
  <c r="J572" i="69"/>
  <c r="J573" i="69"/>
  <c r="J574" i="69"/>
  <c r="J575" i="69"/>
  <c r="J576" i="69"/>
  <c r="J577" i="69"/>
  <c r="J578" i="69"/>
  <c r="J579" i="69"/>
  <c r="J580" i="69"/>
  <c r="J581" i="69"/>
  <c r="J582" i="69"/>
  <c r="J583" i="69"/>
  <c r="J584" i="69"/>
  <c r="J585" i="69"/>
  <c r="J586" i="69"/>
  <c r="J587" i="69"/>
  <c r="J588" i="69"/>
  <c r="J589" i="69"/>
  <c r="J590" i="69"/>
  <c r="J591" i="69"/>
  <c r="J592" i="69"/>
  <c r="J593" i="69"/>
  <c r="J594" i="69"/>
  <c r="J595" i="69"/>
  <c r="J596" i="69"/>
  <c r="J597" i="69"/>
  <c r="J598" i="69"/>
  <c r="J599" i="69"/>
  <c r="J600" i="69"/>
  <c r="J601" i="69"/>
  <c r="J603" i="69"/>
  <c r="J604" i="69"/>
  <c r="J605" i="69"/>
  <c r="J606" i="69"/>
  <c r="J607" i="69"/>
  <c r="J608" i="69"/>
  <c r="J609" i="69"/>
  <c r="J610" i="69"/>
  <c r="J611" i="69"/>
  <c r="J612" i="69"/>
  <c r="J613" i="69"/>
  <c r="J614" i="69"/>
  <c r="J615" i="69"/>
  <c r="J616" i="69"/>
  <c r="J617" i="69"/>
  <c r="J618" i="69"/>
  <c r="J619" i="69"/>
  <c r="J620" i="69"/>
  <c r="J621" i="69"/>
  <c r="J622" i="69"/>
  <c r="J623" i="69"/>
  <c r="J624" i="69"/>
  <c r="J625" i="69"/>
  <c r="J626" i="69"/>
  <c r="J627" i="69"/>
  <c r="J628" i="69"/>
  <c r="J629" i="69"/>
  <c r="J630" i="69"/>
  <c r="J631" i="69"/>
  <c r="J632" i="69"/>
  <c r="J633" i="69"/>
  <c r="J634" i="69"/>
  <c r="J635" i="69"/>
  <c r="J636" i="69"/>
  <c r="J637" i="69"/>
  <c r="J638" i="69"/>
  <c r="J639" i="69"/>
  <c r="J640" i="69"/>
  <c r="J641" i="69"/>
  <c r="J642" i="69"/>
  <c r="J643" i="69"/>
  <c r="J644" i="69"/>
  <c r="J645" i="69"/>
  <c r="J646" i="69"/>
  <c r="J647" i="69"/>
  <c r="J648" i="69"/>
  <c r="J649" i="69"/>
  <c r="J650" i="69"/>
  <c r="J651" i="69"/>
  <c r="J652" i="69"/>
  <c r="J653" i="69"/>
  <c r="J654" i="69"/>
  <c r="J655" i="69"/>
  <c r="J656" i="69"/>
  <c r="J657" i="69"/>
  <c r="J658" i="69"/>
  <c r="J659" i="69"/>
  <c r="J660" i="69"/>
  <c r="J661" i="69"/>
  <c r="J662" i="69"/>
  <c r="J663" i="69"/>
  <c r="J665" i="69"/>
  <c r="J666" i="69"/>
  <c r="J667" i="69"/>
  <c r="J668" i="69"/>
  <c r="J669" i="69"/>
  <c r="J670" i="69"/>
  <c r="J671" i="69"/>
  <c r="J672" i="69"/>
  <c r="J673" i="69"/>
  <c r="J674" i="69"/>
  <c r="J675" i="69"/>
  <c r="J676" i="69"/>
  <c r="J677" i="69"/>
  <c r="J678" i="69"/>
  <c r="J679" i="69"/>
  <c r="J680" i="69"/>
  <c r="J681" i="69"/>
  <c r="J682" i="69"/>
  <c r="J683" i="69"/>
  <c r="J684" i="69"/>
  <c r="J685" i="69"/>
  <c r="J686" i="69"/>
  <c r="J687" i="69"/>
  <c r="J688" i="69"/>
  <c r="J689" i="69"/>
  <c r="J690" i="69"/>
  <c r="J691" i="69"/>
  <c r="J692" i="69"/>
  <c r="J693" i="69"/>
  <c r="J694" i="69"/>
  <c r="J695" i="69"/>
  <c r="J696" i="69"/>
  <c r="J697" i="69"/>
  <c r="J698" i="69"/>
  <c r="J699" i="69"/>
  <c r="J700" i="69"/>
  <c r="J701" i="69"/>
  <c r="J702" i="69"/>
  <c r="J703" i="69"/>
  <c r="J704" i="69"/>
  <c r="J705" i="69"/>
  <c r="J707" i="69"/>
  <c r="J708" i="69"/>
  <c r="J709" i="69"/>
  <c r="J710" i="69"/>
  <c r="J711" i="69"/>
  <c r="J712" i="69"/>
  <c r="J713" i="69"/>
  <c r="J714" i="69"/>
  <c r="J715" i="69"/>
  <c r="J716" i="69"/>
  <c r="J717" i="69"/>
  <c r="J718" i="69"/>
  <c r="J719" i="69"/>
  <c r="J720" i="69"/>
  <c r="J721" i="69"/>
  <c r="J722" i="69"/>
  <c r="J723" i="69"/>
  <c r="J724" i="69"/>
  <c r="J725" i="69"/>
  <c r="J726" i="69"/>
  <c r="J727" i="69"/>
  <c r="J728" i="69"/>
  <c r="J729" i="69"/>
  <c r="J730" i="69"/>
  <c r="J731" i="69"/>
  <c r="J732" i="69"/>
  <c r="J733" i="69"/>
  <c r="J734" i="69"/>
  <c r="J735" i="69"/>
  <c r="J736" i="69"/>
  <c r="J737" i="69"/>
  <c r="J738" i="69"/>
  <c r="J739" i="69"/>
  <c r="J740" i="69"/>
  <c r="J741" i="69"/>
  <c r="J742" i="69"/>
  <c r="J743" i="69"/>
  <c r="J744" i="69"/>
  <c r="J745" i="69"/>
  <c r="J746" i="69"/>
  <c r="J747" i="69"/>
  <c r="J748" i="69"/>
  <c r="J749" i="69"/>
  <c r="J750" i="69"/>
  <c r="J751" i="69"/>
  <c r="J752" i="69"/>
  <c r="J753" i="69"/>
  <c r="J754" i="69"/>
  <c r="J755" i="69"/>
  <c r="J756" i="69"/>
  <c r="J757" i="69"/>
  <c r="J758" i="69"/>
  <c r="J759" i="69"/>
  <c r="J760" i="69"/>
  <c r="J761" i="69"/>
  <c r="J762" i="69"/>
  <c r="J763" i="69"/>
  <c r="J764" i="69"/>
  <c r="J765" i="69"/>
  <c r="J766" i="69"/>
  <c r="J767" i="69"/>
  <c r="J768" i="69"/>
  <c r="J770" i="69"/>
  <c r="J771" i="69"/>
  <c r="J772" i="69"/>
  <c r="J773" i="69"/>
  <c r="J774" i="69"/>
  <c r="J775" i="69"/>
  <c r="J776" i="69"/>
  <c r="J777" i="69"/>
  <c r="J778" i="69"/>
  <c r="J779" i="69"/>
  <c r="J780" i="69"/>
  <c r="J781" i="69"/>
  <c r="J782" i="69"/>
  <c r="J783" i="69"/>
  <c r="J784" i="69"/>
  <c r="J785" i="69"/>
  <c r="J786" i="69"/>
  <c r="J787" i="69"/>
  <c r="J788" i="69"/>
  <c r="J789" i="69"/>
  <c r="J790" i="69"/>
  <c r="J791" i="69"/>
  <c r="J792" i="69"/>
  <c r="J793" i="69"/>
  <c r="J794" i="69"/>
  <c r="J795" i="69"/>
  <c r="J796" i="69"/>
  <c r="J797" i="69"/>
  <c r="J798" i="69"/>
  <c r="J799" i="69"/>
  <c r="J800" i="69"/>
  <c r="J801" i="69"/>
  <c r="J802" i="69"/>
  <c r="J803" i="69"/>
  <c r="J804" i="69"/>
  <c r="J806" i="69"/>
  <c r="J807" i="69"/>
  <c r="J808" i="69"/>
  <c r="J809" i="69"/>
  <c r="J810" i="69"/>
  <c r="J811" i="69"/>
  <c r="J812" i="69"/>
  <c r="J813" i="69"/>
  <c r="J814" i="69"/>
  <c r="J815" i="69"/>
  <c r="J816" i="69"/>
  <c r="J817" i="69"/>
  <c r="J818" i="69"/>
  <c r="J819" i="69"/>
  <c r="J820" i="69"/>
  <c r="J821" i="69"/>
  <c r="J822" i="69"/>
  <c r="J823" i="69"/>
  <c r="J824" i="69"/>
  <c r="J825" i="69"/>
  <c r="J826" i="69"/>
  <c r="J827" i="69"/>
  <c r="J828" i="69"/>
  <c r="J829" i="69"/>
  <c r="J830" i="69"/>
  <c r="J831" i="69"/>
  <c r="J832" i="69"/>
  <c r="J833" i="69"/>
  <c r="J834" i="69"/>
  <c r="J835" i="69"/>
  <c r="J836" i="69"/>
  <c r="J837" i="69"/>
  <c r="J838" i="69"/>
  <c r="J839" i="69"/>
  <c r="J840" i="69"/>
  <c r="J841" i="69"/>
  <c r="J842" i="69"/>
  <c r="J843" i="69"/>
  <c r="J844" i="69"/>
  <c r="J845" i="69"/>
  <c r="J846" i="69"/>
  <c r="J847" i="69"/>
  <c r="J848" i="69"/>
  <c r="J849" i="69"/>
  <c r="J850" i="69"/>
  <c r="J851" i="69"/>
  <c r="J852" i="69"/>
  <c r="J853" i="69"/>
  <c r="J855" i="69"/>
  <c r="J856" i="69"/>
  <c r="J857" i="69"/>
  <c r="J858" i="69"/>
  <c r="J859" i="69"/>
  <c r="J860" i="69"/>
  <c r="J861" i="69"/>
  <c r="J862" i="69"/>
  <c r="J863" i="69"/>
  <c r="J864" i="69"/>
  <c r="J865" i="69"/>
  <c r="J866" i="69"/>
  <c r="J867" i="69"/>
  <c r="J868" i="69"/>
  <c r="J869" i="69"/>
  <c r="J870" i="69"/>
  <c r="J871" i="69"/>
  <c r="J872" i="69"/>
  <c r="J873" i="69"/>
  <c r="J874" i="69"/>
  <c r="J875" i="69"/>
  <c r="J876" i="69"/>
  <c r="J877" i="69"/>
  <c r="J878" i="69"/>
  <c r="J879" i="69"/>
  <c r="J880" i="69"/>
  <c r="J881" i="69"/>
  <c r="J882" i="69"/>
  <c r="J883" i="69"/>
  <c r="J884" i="69"/>
  <c r="J885" i="69"/>
  <c r="J886" i="69"/>
  <c r="J887" i="69"/>
  <c r="J888" i="69"/>
  <c r="J889" i="69"/>
  <c r="J890" i="69"/>
  <c r="J891" i="69"/>
  <c r="J892" i="69"/>
  <c r="J893" i="69"/>
  <c r="J894" i="69"/>
  <c r="J895" i="69"/>
  <c r="J896" i="69"/>
  <c r="J897" i="69"/>
  <c r="J898" i="69"/>
  <c r="J899" i="69"/>
  <c r="J900" i="69"/>
  <c r="J902" i="69"/>
  <c r="J903" i="69"/>
  <c r="J904" i="69"/>
  <c r="J905" i="69"/>
  <c r="J906" i="69"/>
  <c r="J907" i="69"/>
  <c r="J908" i="69"/>
  <c r="J909" i="69"/>
  <c r="J910" i="69"/>
  <c r="J911" i="69"/>
  <c r="J912" i="69"/>
  <c r="J913" i="69"/>
  <c r="J914" i="69"/>
  <c r="J915" i="69"/>
  <c r="J916" i="69"/>
  <c r="J917" i="69"/>
  <c r="J918" i="69"/>
  <c r="J919" i="69"/>
  <c r="J920" i="69"/>
  <c r="J921" i="69"/>
  <c r="J922" i="69"/>
  <c r="J923" i="69"/>
  <c r="J924" i="69"/>
  <c r="J925" i="69"/>
  <c r="J926" i="69"/>
  <c r="J927" i="69"/>
  <c r="J928" i="69"/>
  <c r="J929" i="69"/>
  <c r="J930" i="69"/>
  <c r="J931" i="69"/>
  <c r="J932" i="69"/>
  <c r="J933" i="69"/>
  <c r="J934" i="69"/>
  <c r="J935" i="69"/>
  <c r="J936" i="69"/>
  <c r="J937" i="69"/>
  <c r="J938" i="69"/>
  <c r="J939" i="69"/>
  <c r="J940" i="69"/>
  <c r="J941" i="69"/>
  <c r="J942" i="69"/>
  <c r="J943" i="69"/>
  <c r="J944" i="69"/>
  <c r="J945" i="69"/>
  <c r="J946" i="69"/>
  <c r="J947" i="69"/>
  <c r="J948" i="69"/>
  <c r="J949" i="69"/>
  <c r="J950" i="69"/>
  <c r="J951" i="69"/>
  <c r="J952" i="69"/>
  <c r="J953" i="69"/>
  <c r="J954" i="69"/>
  <c r="J955" i="69"/>
  <c r="J957" i="69"/>
  <c r="J958" i="69"/>
  <c r="J959" i="69"/>
  <c r="J960" i="69"/>
  <c r="J961" i="69"/>
  <c r="J962" i="69"/>
  <c r="J963" i="69"/>
  <c r="J964" i="69"/>
  <c r="J965" i="69"/>
  <c r="J966" i="69"/>
  <c r="J967" i="69"/>
  <c r="J968" i="69"/>
  <c r="J969" i="69"/>
  <c r="J970" i="69"/>
  <c r="J971" i="69"/>
  <c r="J972" i="69"/>
  <c r="J973" i="69"/>
  <c r="J974" i="69"/>
  <c r="J975" i="69"/>
  <c r="J976" i="69"/>
  <c r="J977" i="69"/>
  <c r="J978" i="69"/>
  <c r="J979" i="69"/>
  <c r="J980" i="69"/>
  <c r="J981" i="69"/>
  <c r="J982" i="69"/>
  <c r="J983" i="69"/>
  <c r="J984" i="69"/>
  <c r="J985" i="69"/>
  <c r="J986" i="69"/>
  <c r="J987" i="69"/>
  <c r="J988" i="69"/>
  <c r="J989" i="69"/>
  <c r="J990" i="69"/>
  <c r="J991" i="69"/>
  <c r="J992" i="69"/>
  <c r="J993" i="69"/>
  <c r="J994" i="69"/>
  <c r="J995" i="69"/>
  <c r="J996" i="69"/>
  <c r="J997" i="69"/>
  <c r="J998" i="69"/>
  <c r="J999" i="69"/>
  <c r="J1000" i="69"/>
  <c r="J1001" i="69"/>
  <c r="J1002" i="69"/>
  <c r="J1003" i="69"/>
  <c r="J1004" i="69"/>
  <c r="J1005" i="69"/>
  <c r="J1006" i="69"/>
  <c r="J1007" i="69"/>
  <c r="J1008" i="69"/>
  <c r="J1009" i="69"/>
  <c r="J1011" i="69"/>
  <c r="J1012" i="69"/>
  <c r="J1013" i="69"/>
  <c r="J1014" i="69"/>
  <c r="J1015" i="69"/>
  <c r="J1016" i="69"/>
  <c r="J1017" i="69"/>
  <c r="J1018" i="69"/>
  <c r="J1019" i="69"/>
  <c r="J1020" i="69"/>
  <c r="J1021" i="69"/>
  <c r="J1022" i="69"/>
  <c r="J1023" i="69"/>
  <c r="J1024" i="69"/>
  <c r="J1025" i="69"/>
  <c r="J1026" i="69"/>
  <c r="J1027" i="69"/>
  <c r="J1028" i="69"/>
  <c r="J1029" i="69"/>
  <c r="J1030" i="69"/>
  <c r="J1031" i="69"/>
  <c r="J1032" i="69"/>
  <c r="J1033" i="69"/>
  <c r="J1034" i="69"/>
  <c r="J1035" i="69"/>
  <c r="J1036" i="69"/>
  <c r="J1037" i="69"/>
  <c r="J1038" i="69"/>
  <c r="J1039" i="69"/>
  <c r="J1040" i="69"/>
  <c r="J1041" i="69"/>
  <c r="J1042" i="69"/>
  <c r="J1043" i="69"/>
  <c r="J1044" i="69"/>
  <c r="J1045" i="69"/>
  <c r="J1046" i="69"/>
  <c r="J1047" i="69"/>
  <c r="J1048" i="69"/>
  <c r="J1049" i="69"/>
  <c r="J1050" i="69"/>
  <c r="J1051" i="69"/>
  <c r="J1052" i="69"/>
  <c r="J1053" i="69"/>
  <c r="J1055" i="69"/>
  <c r="J1056" i="69"/>
  <c r="J1057" i="69"/>
  <c r="J1058" i="69"/>
  <c r="J1059" i="69"/>
  <c r="J1060" i="69"/>
  <c r="J1061" i="69"/>
  <c r="J1062" i="69"/>
  <c r="J1063" i="69"/>
  <c r="J1064" i="69"/>
  <c r="J1065" i="69"/>
  <c r="J1066" i="69"/>
  <c r="J1067" i="69"/>
  <c r="J1068" i="69"/>
  <c r="J1069" i="69"/>
  <c r="J1070" i="69"/>
  <c r="J1071" i="69"/>
  <c r="J1072" i="69"/>
  <c r="J1073" i="69"/>
  <c r="J1074" i="69"/>
  <c r="J1075" i="69"/>
  <c r="J1076" i="69"/>
  <c r="J1077" i="69"/>
  <c r="J1078" i="69"/>
  <c r="J1079" i="69"/>
  <c r="J1080" i="69"/>
  <c r="J1081" i="69"/>
  <c r="J1082" i="69"/>
  <c r="J1083" i="69"/>
  <c r="J1084" i="69"/>
  <c r="J1085" i="69"/>
  <c r="J1086" i="69"/>
  <c r="J1087" i="69"/>
  <c r="J1088" i="69"/>
  <c r="J1089" i="69"/>
  <c r="J1090" i="69"/>
  <c r="J1091" i="69"/>
  <c r="J1092" i="69"/>
  <c r="J1093" i="69"/>
  <c r="J1094" i="69"/>
  <c r="J1095" i="69"/>
  <c r="J1096" i="69"/>
  <c r="J1097" i="69"/>
  <c r="J1098" i="69"/>
  <c r="J1100" i="69"/>
  <c r="J1101" i="69"/>
  <c r="J1102" i="69"/>
  <c r="J1103" i="69"/>
  <c r="J1104" i="69"/>
  <c r="J1105" i="69"/>
  <c r="J1106" i="69"/>
  <c r="J1107" i="69"/>
  <c r="J1108" i="69"/>
  <c r="J1109" i="69"/>
  <c r="J1110" i="69"/>
  <c r="J1111" i="69"/>
  <c r="J1112" i="69"/>
  <c r="J1113" i="69"/>
  <c r="J1114" i="69"/>
  <c r="J1115" i="69"/>
  <c r="J1116" i="69"/>
  <c r="J1117" i="69"/>
  <c r="J1118" i="69"/>
  <c r="J1119" i="69"/>
  <c r="J1120" i="69"/>
  <c r="J1121" i="69"/>
  <c r="J1122" i="69"/>
  <c r="J1123" i="69"/>
  <c r="J1124" i="69"/>
  <c r="J1125" i="69"/>
  <c r="J1126" i="69"/>
  <c r="J1127" i="69"/>
  <c r="J1128" i="69"/>
  <c r="J1129" i="69"/>
  <c r="J1130" i="69"/>
  <c r="J1131" i="69"/>
  <c r="J1132" i="69"/>
  <c r="J1133" i="69"/>
  <c r="J1134" i="69"/>
  <c r="J1135" i="69"/>
  <c r="J1136" i="69"/>
  <c r="J1137" i="69"/>
  <c r="J1138" i="69"/>
  <c r="J1139" i="69"/>
  <c r="J1141" i="69"/>
  <c r="J1142" i="69"/>
  <c r="J1143" i="69"/>
  <c r="J1144" i="69"/>
  <c r="J1145" i="69"/>
  <c r="J1146" i="69"/>
  <c r="J1147" i="69"/>
  <c r="J1148" i="69"/>
  <c r="J1149" i="69"/>
  <c r="J1150" i="69"/>
  <c r="J1151" i="69"/>
  <c r="J1152" i="69"/>
  <c r="J1153" i="69"/>
  <c r="J1154" i="69"/>
  <c r="J1155" i="69"/>
  <c r="J1156" i="69"/>
  <c r="J1157" i="69"/>
  <c r="J1158" i="69"/>
  <c r="J1159" i="69"/>
  <c r="J1160" i="69"/>
  <c r="J1161" i="69"/>
  <c r="J1162" i="69"/>
  <c r="J1163" i="69"/>
  <c r="J1164" i="69"/>
  <c r="J1165" i="69"/>
  <c r="J1166" i="69"/>
  <c r="J1167" i="69"/>
  <c r="J1168" i="69"/>
  <c r="J1169" i="69"/>
  <c r="J1170" i="69"/>
  <c r="J1171" i="69"/>
  <c r="J1172" i="69"/>
  <c r="J1173" i="69"/>
  <c r="J1174" i="69"/>
  <c r="J1175" i="69"/>
  <c r="J1176" i="69"/>
  <c r="J1177" i="69"/>
  <c r="J1178" i="69"/>
  <c r="J1179" i="69"/>
  <c r="J1180" i="69"/>
  <c r="J1181" i="69"/>
  <c r="J1182" i="69"/>
  <c r="J1183" i="69"/>
  <c r="J1184" i="69"/>
  <c r="J748" i="20" l="1"/>
  <c r="K16" i="18" s="1"/>
  <c r="J810" i="20"/>
  <c r="K17" i="18" s="1"/>
  <c r="X54" i="87"/>
  <c r="J970" i="20"/>
  <c r="J686" i="20"/>
  <c r="K15" i="18" s="1"/>
  <c r="J506" i="20"/>
  <c r="K12" i="18" s="1"/>
  <c r="J1189" i="20"/>
  <c r="J919" i="20"/>
  <c r="J1300" i="20"/>
  <c r="J601" i="20"/>
  <c r="K14" i="18" s="1"/>
  <c r="J851" i="20"/>
  <c r="J1255" i="20"/>
  <c r="J1131" i="20"/>
  <c r="J1055" i="20"/>
  <c r="J560" i="20"/>
  <c r="K13" i="18" s="1"/>
  <c r="J466" i="20"/>
  <c r="K11" i="18" s="1"/>
  <c r="J412" i="20"/>
  <c r="K10" i="18" s="1"/>
  <c r="J1054" i="69"/>
  <c r="J805" i="69"/>
  <c r="J664" i="69"/>
  <c r="J537" i="69"/>
  <c r="J1140" i="69"/>
  <c r="J1099" i="69"/>
  <c r="J1010" i="69"/>
  <c r="J901" i="69"/>
  <c r="J854" i="69"/>
  <c r="J602" i="69"/>
  <c r="J488" i="69"/>
  <c r="J769" i="69"/>
  <c r="J956" i="69"/>
  <c r="J706" i="69"/>
  <c r="J1043" i="83"/>
  <c r="J1339" i="83"/>
  <c r="J1292" i="83"/>
  <c r="J1207" i="83"/>
  <c r="J1150" i="83"/>
  <c r="J1004" i="83"/>
  <c r="J970" i="83"/>
  <c r="J807" i="83"/>
  <c r="J645" i="83"/>
  <c r="J574" i="83"/>
  <c r="J891" i="83"/>
  <c r="J744" i="83"/>
  <c r="J682" i="83"/>
  <c r="J853" i="83"/>
  <c r="J1097" i="83"/>
  <c r="J938" i="83"/>
  <c r="J520" i="83"/>
  <c r="J1145" i="84"/>
  <c r="J1109" i="84"/>
  <c r="J977" i="84"/>
  <c r="J1230" i="84"/>
  <c r="J667" i="84"/>
  <c r="J1024" i="84"/>
  <c r="J768" i="84"/>
  <c r="J1295" i="84"/>
  <c r="J710" i="84"/>
  <c r="J634" i="84"/>
  <c r="J922" i="84"/>
  <c r="J878" i="84"/>
  <c r="J837" i="84"/>
  <c r="J588" i="84"/>
  <c r="J534" i="84"/>
  <c r="J1354" i="20"/>
  <c r="J1185" i="69"/>
  <c r="J446" i="69"/>
  <c r="O12" i="39"/>
  <c r="I1295" i="84"/>
  <c r="F1295" i="84"/>
  <c r="G1295" i="84"/>
  <c r="E1295" i="84"/>
  <c r="D1295" i="84"/>
  <c r="I1230" i="84"/>
  <c r="F1230" i="84"/>
  <c r="G1230" i="84"/>
  <c r="E1230" i="84"/>
  <c r="D1230" i="84"/>
  <c r="I1145" i="84"/>
  <c r="F1145" i="84"/>
  <c r="G1145" i="84"/>
  <c r="E1145" i="84"/>
  <c r="D1145" i="84"/>
  <c r="I1109" i="84"/>
  <c r="F1109" i="84"/>
  <c r="G1109" i="84"/>
  <c r="E1109" i="84"/>
  <c r="D1109" i="84"/>
  <c r="I1024" i="84"/>
  <c r="F1024" i="84"/>
  <c r="G1024" i="84"/>
  <c r="E1024" i="84"/>
  <c r="D1024" i="84"/>
  <c r="I977" i="84"/>
  <c r="F977" i="84"/>
  <c r="G977" i="84"/>
  <c r="E977" i="84"/>
  <c r="D977" i="84"/>
  <c r="I922" i="84"/>
  <c r="F922" i="84"/>
  <c r="G922" i="84"/>
  <c r="E922" i="84"/>
  <c r="D922" i="84"/>
  <c r="I878" i="84"/>
  <c r="F878" i="84"/>
  <c r="G878" i="84"/>
  <c r="E878" i="84"/>
  <c r="D878" i="84"/>
  <c r="I837" i="84"/>
  <c r="F837" i="84"/>
  <c r="G837" i="84"/>
  <c r="E837" i="84"/>
  <c r="D837" i="84"/>
  <c r="I768" i="84"/>
  <c r="F768" i="84"/>
  <c r="G768" i="84"/>
  <c r="E768" i="84"/>
  <c r="D768" i="84"/>
  <c r="I710" i="84"/>
  <c r="F710" i="84"/>
  <c r="G710" i="84"/>
  <c r="E710" i="84"/>
  <c r="D710" i="84"/>
  <c r="I667" i="84"/>
  <c r="F667" i="84"/>
  <c r="G667" i="84"/>
  <c r="E667" i="84"/>
  <c r="D667" i="84"/>
  <c r="I634" i="84"/>
  <c r="F634" i="84"/>
  <c r="G634" i="84"/>
  <c r="E634" i="84"/>
  <c r="D634" i="84"/>
  <c r="I588" i="84"/>
  <c r="F588" i="84"/>
  <c r="G588" i="84"/>
  <c r="E588" i="84"/>
  <c r="D588" i="84"/>
  <c r="I534" i="84"/>
  <c r="F534" i="84"/>
  <c r="G534" i="84"/>
  <c r="E534" i="84"/>
  <c r="D534" i="84"/>
  <c r="I1354" i="20"/>
  <c r="F1354" i="20"/>
  <c r="G1354" i="20"/>
  <c r="E1354" i="20"/>
  <c r="D1354" i="20"/>
  <c r="I1300" i="20"/>
  <c r="F1300" i="20"/>
  <c r="G1300" i="20"/>
  <c r="E1300" i="20"/>
  <c r="D1300" i="20"/>
  <c r="I1255" i="20"/>
  <c r="F1255" i="20"/>
  <c r="G1255" i="20"/>
  <c r="E1255" i="20"/>
  <c r="D1255" i="20"/>
  <c r="I1189" i="20"/>
  <c r="F1189" i="20"/>
  <c r="G1189" i="20"/>
  <c r="E1189" i="20"/>
  <c r="D1189" i="20"/>
  <c r="I1131" i="20"/>
  <c r="F1131" i="20"/>
  <c r="G1131" i="20"/>
  <c r="E1131" i="20"/>
  <c r="D1131" i="20"/>
  <c r="I1055" i="20"/>
  <c r="F1055" i="20"/>
  <c r="G1055" i="20"/>
  <c r="E1055" i="20"/>
  <c r="D1055" i="20"/>
  <c r="I970" i="20"/>
  <c r="F970" i="20"/>
  <c r="G970" i="20"/>
  <c r="E970" i="20"/>
  <c r="D970" i="20"/>
  <c r="I919" i="20"/>
  <c r="F919" i="20"/>
  <c r="G919" i="20"/>
  <c r="E919" i="20"/>
  <c r="D919" i="20"/>
  <c r="I851" i="20"/>
  <c r="F851" i="20"/>
  <c r="G851" i="20"/>
  <c r="E851" i="20"/>
  <c r="D851" i="20"/>
  <c r="I686" i="20"/>
  <c r="F686" i="20"/>
  <c r="G686" i="20"/>
  <c r="E686" i="20"/>
  <c r="D686" i="20"/>
  <c r="I601" i="20"/>
  <c r="F601" i="20"/>
  <c r="G601" i="20"/>
  <c r="E601" i="20"/>
  <c r="D601" i="20"/>
  <c r="I560" i="20"/>
  <c r="F560" i="20"/>
  <c r="G560" i="20"/>
  <c r="E560" i="20"/>
  <c r="D560" i="20"/>
  <c r="I506" i="20"/>
  <c r="G506" i="20"/>
  <c r="F506" i="20"/>
  <c r="E506" i="20"/>
  <c r="D506" i="20"/>
  <c r="I466" i="20"/>
  <c r="F466" i="20"/>
  <c r="G466" i="20"/>
  <c r="E466" i="20"/>
  <c r="D466" i="20"/>
  <c r="I412" i="20"/>
  <c r="F412" i="20"/>
  <c r="G412" i="20"/>
  <c r="E412" i="20"/>
  <c r="D412" i="20"/>
  <c r="I1293" i="13"/>
  <c r="F1293" i="13"/>
  <c r="G1293" i="13"/>
  <c r="E1293" i="13"/>
  <c r="D1293" i="13"/>
  <c r="I1239" i="13"/>
  <c r="F1239" i="13"/>
  <c r="G1239" i="13"/>
  <c r="E1239" i="13"/>
  <c r="D1239" i="13"/>
  <c r="I1202" i="13"/>
  <c r="F1202" i="13"/>
  <c r="G1202" i="13"/>
  <c r="E1202" i="13"/>
  <c r="D1202" i="13"/>
  <c r="I1116" i="13"/>
  <c r="F1116" i="13"/>
  <c r="G1116" i="13"/>
  <c r="E1116" i="13"/>
  <c r="D1116" i="13"/>
  <c r="I1083" i="13"/>
  <c r="F1083" i="13"/>
  <c r="G1083" i="13"/>
  <c r="E1083" i="13"/>
  <c r="D1083" i="13"/>
  <c r="I1023" i="13"/>
  <c r="F1023" i="13"/>
  <c r="G1023" i="13"/>
  <c r="E1023" i="13"/>
  <c r="D1023" i="13"/>
  <c r="I981" i="13"/>
  <c r="F981" i="13"/>
  <c r="G981" i="13"/>
  <c r="E981" i="13"/>
  <c r="D981" i="13"/>
  <c r="I915" i="13"/>
  <c r="F915" i="13"/>
  <c r="G915" i="13"/>
  <c r="E915" i="13"/>
  <c r="D915" i="13"/>
  <c r="I873" i="13"/>
  <c r="F873" i="13"/>
  <c r="G873" i="13"/>
  <c r="E873" i="13"/>
  <c r="D873" i="13"/>
  <c r="I826" i="13"/>
  <c r="F826" i="13"/>
  <c r="G826" i="13"/>
  <c r="E826" i="13"/>
  <c r="D826" i="13"/>
  <c r="D503" i="13"/>
  <c r="E503" i="13"/>
  <c r="F503" i="13"/>
  <c r="G503" i="13"/>
  <c r="I503" i="13"/>
  <c r="D554" i="13"/>
  <c r="E554" i="13"/>
  <c r="F554" i="13"/>
  <c r="G554" i="13"/>
  <c r="I554" i="13"/>
  <c r="D600" i="13"/>
  <c r="E600" i="13"/>
  <c r="F600" i="13"/>
  <c r="G600" i="13"/>
  <c r="I600" i="13"/>
  <c r="D653" i="13"/>
  <c r="E653" i="13"/>
  <c r="F653" i="13"/>
  <c r="G653" i="13"/>
  <c r="I653" i="13"/>
  <c r="D737" i="13"/>
  <c r="E737" i="13"/>
  <c r="F737" i="13"/>
  <c r="G737" i="13"/>
  <c r="I737" i="13"/>
  <c r="D777" i="13"/>
  <c r="E777" i="13"/>
  <c r="F777" i="13"/>
  <c r="G777" i="13"/>
  <c r="I777" i="13"/>
  <c r="D946" i="6"/>
  <c r="E946" i="6"/>
  <c r="F946" i="6"/>
  <c r="G946" i="6"/>
  <c r="I946" i="6"/>
  <c r="D978" i="6"/>
  <c r="E978" i="6"/>
  <c r="F978" i="6"/>
  <c r="G978" i="6"/>
  <c r="I978" i="6"/>
  <c r="D1047" i="6"/>
  <c r="E1047" i="6"/>
  <c r="F1047" i="6"/>
  <c r="G1047" i="6"/>
  <c r="I1047" i="6"/>
  <c r="D1079" i="6"/>
  <c r="E1079" i="6"/>
  <c r="F1079" i="6"/>
  <c r="G1079" i="6"/>
  <c r="I1079" i="6"/>
  <c r="D1129" i="6"/>
  <c r="E1129" i="6"/>
  <c r="F1129" i="6"/>
  <c r="G1129" i="6"/>
  <c r="I1129" i="6"/>
  <c r="D1181" i="6"/>
  <c r="E1181" i="6"/>
  <c r="F1181" i="6"/>
  <c r="G1181" i="6"/>
  <c r="I1181" i="6"/>
  <c r="D505" i="6"/>
  <c r="E505" i="6"/>
  <c r="F505" i="6"/>
  <c r="G505" i="6"/>
  <c r="I505" i="6"/>
  <c r="D559" i="6"/>
  <c r="E559" i="6"/>
  <c r="F559" i="6"/>
  <c r="G559" i="6"/>
  <c r="I559" i="6"/>
  <c r="D623" i="6"/>
  <c r="E623" i="6"/>
  <c r="F623" i="6"/>
  <c r="G623" i="6"/>
  <c r="I623" i="6"/>
  <c r="D695" i="6"/>
  <c r="E695" i="6"/>
  <c r="F695" i="6"/>
  <c r="G695" i="6"/>
  <c r="I695" i="6"/>
  <c r="D729" i="6"/>
  <c r="E729" i="6"/>
  <c r="F729" i="6"/>
  <c r="G729" i="6"/>
  <c r="I729" i="6"/>
  <c r="D780" i="6"/>
  <c r="E780" i="6"/>
  <c r="F780" i="6"/>
  <c r="G780" i="6"/>
  <c r="I780" i="6"/>
  <c r="D815" i="6"/>
  <c r="E815" i="6"/>
  <c r="F815" i="6"/>
  <c r="G815" i="6"/>
  <c r="I815" i="6"/>
  <c r="D852" i="6"/>
  <c r="E852" i="6"/>
  <c r="F852" i="6"/>
  <c r="G852" i="6"/>
  <c r="I852" i="6"/>
  <c r="D895" i="6"/>
  <c r="E895" i="6"/>
  <c r="F895" i="6"/>
  <c r="G895" i="6"/>
  <c r="I895" i="6"/>
  <c r="D1140" i="69"/>
  <c r="E1140" i="69"/>
  <c r="F1140" i="69"/>
  <c r="G1140" i="69"/>
  <c r="I1140" i="69"/>
  <c r="D1185" i="69"/>
  <c r="E1185" i="69"/>
  <c r="F1185" i="69"/>
  <c r="G1185" i="69"/>
  <c r="I1185" i="69"/>
  <c r="D537" i="69"/>
  <c r="E537" i="69"/>
  <c r="F537" i="69"/>
  <c r="G537" i="69"/>
  <c r="I537" i="69"/>
  <c r="D602" i="69"/>
  <c r="E602" i="69"/>
  <c r="F602" i="69"/>
  <c r="G602" i="69"/>
  <c r="I602" i="69"/>
  <c r="D664" i="69"/>
  <c r="E664" i="69"/>
  <c r="F664" i="69"/>
  <c r="G664" i="69"/>
  <c r="I664" i="69"/>
  <c r="D706" i="69"/>
  <c r="E706" i="69"/>
  <c r="F706" i="69"/>
  <c r="G706" i="69"/>
  <c r="I706" i="69"/>
  <c r="D769" i="69"/>
  <c r="E769" i="69"/>
  <c r="F769" i="69"/>
  <c r="G769" i="69"/>
  <c r="I769" i="69"/>
  <c r="D805" i="69"/>
  <c r="E805" i="69"/>
  <c r="F805" i="69"/>
  <c r="G805" i="69"/>
  <c r="I805" i="69"/>
  <c r="D854" i="69"/>
  <c r="E854" i="69"/>
  <c r="F854" i="69"/>
  <c r="G854" i="69"/>
  <c r="I854" i="69"/>
  <c r="D901" i="69"/>
  <c r="E901" i="69"/>
  <c r="F901" i="69"/>
  <c r="G901" i="69"/>
  <c r="I901" i="69"/>
  <c r="D956" i="69"/>
  <c r="E956" i="69"/>
  <c r="F956" i="69"/>
  <c r="G956" i="69"/>
  <c r="I956" i="69"/>
  <c r="D1010" i="69"/>
  <c r="E1010" i="69"/>
  <c r="F1010" i="69"/>
  <c r="G1010" i="69"/>
  <c r="I1010" i="69"/>
  <c r="D1054" i="69"/>
  <c r="E1054" i="69"/>
  <c r="F1054" i="69"/>
  <c r="G1054" i="69"/>
  <c r="I1054" i="69"/>
  <c r="D1099" i="69"/>
  <c r="E1099" i="69"/>
  <c r="F1099" i="69"/>
  <c r="G1099" i="69"/>
  <c r="I1099" i="69"/>
  <c r="I488" i="69"/>
  <c r="G488" i="69"/>
  <c r="F488" i="69"/>
  <c r="E488" i="69"/>
  <c r="D488" i="69"/>
  <c r="I446" i="69"/>
  <c r="G446" i="69"/>
  <c r="F446" i="69"/>
  <c r="E446" i="69"/>
  <c r="D446" i="69"/>
  <c r="D938" i="83"/>
  <c r="E938" i="83"/>
  <c r="F938" i="83"/>
  <c r="G938" i="83"/>
  <c r="I938" i="83"/>
  <c r="D970" i="83"/>
  <c r="E970" i="83"/>
  <c r="F970" i="83"/>
  <c r="G970" i="83"/>
  <c r="I970" i="83"/>
  <c r="D1004" i="83"/>
  <c r="E1004" i="83"/>
  <c r="F1004" i="83"/>
  <c r="G1004" i="83"/>
  <c r="I1004" i="83"/>
  <c r="D1043" i="83"/>
  <c r="E1043" i="83"/>
  <c r="F1043" i="83"/>
  <c r="G1043" i="83"/>
  <c r="I1043" i="83"/>
  <c r="D1097" i="83"/>
  <c r="E1097" i="83"/>
  <c r="F1097" i="83"/>
  <c r="G1097" i="83"/>
  <c r="I1097" i="83"/>
  <c r="D1150" i="83"/>
  <c r="E1150" i="83"/>
  <c r="F1150" i="83"/>
  <c r="G1150" i="83"/>
  <c r="I1150" i="83"/>
  <c r="D1207" i="83"/>
  <c r="E1207" i="83"/>
  <c r="F1207" i="83"/>
  <c r="G1207" i="83"/>
  <c r="I1207" i="83"/>
  <c r="D1292" i="83"/>
  <c r="E1292" i="83"/>
  <c r="F1292" i="83"/>
  <c r="G1292" i="83"/>
  <c r="I1292" i="83"/>
  <c r="D1339" i="83"/>
  <c r="E1339" i="83"/>
  <c r="F1339" i="83"/>
  <c r="G1339" i="83"/>
  <c r="I1339" i="83"/>
  <c r="I891" i="83"/>
  <c r="G891" i="83"/>
  <c r="F891" i="83"/>
  <c r="E891" i="83"/>
  <c r="D891" i="83"/>
  <c r="I853" i="83"/>
  <c r="G853" i="83"/>
  <c r="F853" i="83"/>
  <c r="E853" i="83"/>
  <c r="D853" i="83"/>
  <c r="I807" i="83"/>
  <c r="G807" i="83"/>
  <c r="F807" i="83"/>
  <c r="E807" i="83"/>
  <c r="D807" i="83"/>
  <c r="I744" i="83"/>
  <c r="G744" i="83"/>
  <c r="F744" i="83"/>
  <c r="E744" i="83"/>
  <c r="D744" i="83"/>
  <c r="I682" i="83"/>
  <c r="G682" i="83"/>
  <c r="F682" i="83"/>
  <c r="E682" i="83"/>
  <c r="D682" i="83"/>
  <c r="I645" i="83"/>
  <c r="G645" i="83"/>
  <c r="F645" i="83"/>
  <c r="E645" i="83"/>
  <c r="D645" i="83"/>
  <c r="I574" i="83"/>
  <c r="G574" i="83"/>
  <c r="F574" i="83"/>
  <c r="E574" i="83"/>
  <c r="D574" i="83"/>
  <c r="I520" i="83"/>
  <c r="G520" i="83"/>
  <c r="F520" i="83"/>
  <c r="E520" i="83"/>
  <c r="D520" i="83"/>
  <c r="D1287" i="55"/>
  <c r="E1287" i="55"/>
  <c r="F1287" i="55"/>
  <c r="G1287" i="55"/>
  <c r="I1287" i="55"/>
  <c r="D1330" i="55"/>
  <c r="E1330" i="55"/>
  <c r="F1330" i="55"/>
  <c r="G1330" i="55"/>
  <c r="I1330" i="55"/>
  <c r="D1365" i="55"/>
  <c r="E1365" i="55"/>
  <c r="F1365" i="55"/>
  <c r="G1365" i="55"/>
  <c r="I1365" i="55"/>
  <c r="D1397" i="55"/>
  <c r="E1397" i="55"/>
  <c r="F1397" i="55"/>
  <c r="G1397" i="55"/>
  <c r="I1397" i="55"/>
  <c r="D1451" i="55"/>
  <c r="E1451" i="55"/>
  <c r="F1451" i="55"/>
  <c r="G1451" i="55"/>
  <c r="I1451" i="55"/>
  <c r="D677" i="55"/>
  <c r="E677" i="55"/>
  <c r="F677" i="55"/>
  <c r="G677" i="55"/>
  <c r="I677" i="55"/>
  <c r="D720" i="55"/>
  <c r="E720" i="55"/>
  <c r="F720" i="55"/>
  <c r="G720" i="55"/>
  <c r="I720" i="55"/>
  <c r="D799" i="55"/>
  <c r="E799" i="55"/>
  <c r="F799" i="55"/>
  <c r="G799" i="55"/>
  <c r="I799" i="55"/>
  <c r="D853" i="55"/>
  <c r="E853" i="55"/>
  <c r="F853" i="55"/>
  <c r="G853" i="55"/>
  <c r="I853" i="55"/>
  <c r="D891" i="55"/>
  <c r="E891" i="55"/>
  <c r="F891" i="55"/>
  <c r="G891" i="55"/>
  <c r="I891" i="55"/>
  <c r="D968" i="55"/>
  <c r="E968" i="55"/>
  <c r="F968" i="55"/>
  <c r="G968" i="55"/>
  <c r="I968" i="55"/>
  <c r="D1012" i="55"/>
  <c r="E1012" i="55"/>
  <c r="F1012" i="55"/>
  <c r="G1012" i="55"/>
  <c r="I1012" i="55"/>
  <c r="D1066" i="55"/>
  <c r="E1066" i="55"/>
  <c r="F1066" i="55"/>
  <c r="G1066" i="55"/>
  <c r="I1066" i="55"/>
  <c r="D1118" i="55"/>
  <c r="E1118" i="55"/>
  <c r="F1118" i="55"/>
  <c r="G1118" i="55"/>
  <c r="I1118" i="55"/>
  <c r="D1203" i="55"/>
  <c r="E1203" i="55"/>
  <c r="F1203" i="55"/>
  <c r="G1203" i="55"/>
  <c r="I1203" i="55"/>
  <c r="D1245" i="55"/>
  <c r="E1245" i="55"/>
  <c r="F1245" i="55"/>
  <c r="G1245" i="55"/>
  <c r="I1245" i="55"/>
  <c r="D1352" i="48"/>
  <c r="E1352" i="48"/>
  <c r="F1352" i="48"/>
  <c r="G1352" i="48"/>
  <c r="I1352" i="48"/>
  <c r="D1408" i="48"/>
  <c r="E1408" i="48"/>
  <c r="F1408" i="48"/>
  <c r="G1408" i="48"/>
  <c r="I1408" i="48"/>
  <c r="I1306" i="48"/>
  <c r="G1306" i="48"/>
  <c r="F1306" i="48"/>
  <c r="E1306" i="48"/>
  <c r="D1306" i="48"/>
  <c r="I1229" i="48"/>
  <c r="G1229" i="48"/>
  <c r="F1229" i="48"/>
  <c r="E1229" i="48"/>
  <c r="D1229" i="48"/>
  <c r="I1183" i="48"/>
  <c r="G1183" i="48"/>
  <c r="F1183" i="48"/>
  <c r="E1183" i="48"/>
  <c r="D1183" i="48"/>
  <c r="I1149" i="48"/>
  <c r="G1149" i="48"/>
  <c r="F1149" i="48"/>
  <c r="E1149" i="48"/>
  <c r="D1149" i="48"/>
  <c r="I1112" i="48"/>
  <c r="G1112" i="48"/>
  <c r="F1112" i="48"/>
  <c r="E1112" i="48"/>
  <c r="D1112" i="48"/>
  <c r="I1070" i="48"/>
  <c r="G1070" i="48"/>
  <c r="F1070" i="48"/>
  <c r="E1070" i="48"/>
  <c r="D1070" i="48"/>
  <c r="I1019" i="48"/>
  <c r="G1019" i="48"/>
  <c r="F1019" i="48"/>
  <c r="E1019" i="48"/>
  <c r="D1019" i="48"/>
  <c r="I965" i="48"/>
  <c r="G965" i="48"/>
  <c r="F965" i="48"/>
  <c r="E965" i="48"/>
  <c r="D965" i="48"/>
  <c r="I911" i="48"/>
  <c r="G911" i="48"/>
  <c r="F911" i="48"/>
  <c r="E911" i="48"/>
  <c r="D911" i="48"/>
  <c r="I857" i="48"/>
  <c r="G857" i="48"/>
  <c r="F857" i="48"/>
  <c r="E857" i="48"/>
  <c r="D857" i="48"/>
  <c r="I820" i="48"/>
  <c r="G820" i="48"/>
  <c r="F820" i="48"/>
  <c r="E820" i="48"/>
  <c r="D820" i="48"/>
  <c r="I1336" i="41" l="1"/>
  <c r="G1336" i="41"/>
  <c r="F1336" i="41"/>
  <c r="E1336" i="41"/>
  <c r="D1336" i="41"/>
  <c r="I1282" i="41"/>
  <c r="G1282" i="41"/>
  <c r="F1282" i="41"/>
  <c r="E1282" i="41"/>
  <c r="D1282" i="41"/>
  <c r="I1237" i="41"/>
  <c r="G1237" i="41"/>
  <c r="F1237" i="41"/>
  <c r="E1237" i="41"/>
  <c r="D1237" i="41"/>
  <c r="I1183" i="41"/>
  <c r="G1183" i="41"/>
  <c r="F1183" i="41"/>
  <c r="E1183" i="41"/>
  <c r="D1183" i="41"/>
  <c r="I1129" i="41"/>
  <c r="G1129" i="41"/>
  <c r="F1129" i="41"/>
  <c r="E1129" i="41"/>
  <c r="D1129" i="41"/>
  <c r="I1089" i="41"/>
  <c r="G1089" i="41"/>
  <c r="F1089" i="41"/>
  <c r="E1089" i="41"/>
  <c r="D1089" i="41"/>
  <c r="I1048" i="41"/>
  <c r="G1048" i="41"/>
  <c r="F1048" i="41"/>
  <c r="E1048" i="41"/>
  <c r="D1048" i="41"/>
  <c r="I984" i="41"/>
  <c r="G984" i="41"/>
  <c r="F984" i="41"/>
  <c r="E984" i="41"/>
  <c r="D984" i="41"/>
  <c r="I922" i="41"/>
  <c r="G922" i="41"/>
  <c r="F922" i="41"/>
  <c r="E922" i="41"/>
  <c r="D922" i="41"/>
  <c r="I1333" i="34"/>
  <c r="G1333" i="34"/>
  <c r="F1333" i="34"/>
  <c r="E1333" i="34"/>
  <c r="D1333" i="34"/>
  <c r="I1281" i="34"/>
  <c r="G1281" i="34"/>
  <c r="F1281" i="34"/>
  <c r="E1281" i="34"/>
  <c r="D1281" i="34"/>
  <c r="I1230" i="34"/>
  <c r="G1230" i="34"/>
  <c r="F1230" i="34"/>
  <c r="E1230" i="34"/>
  <c r="D1230" i="34"/>
  <c r="I1189" i="34"/>
  <c r="G1189" i="34"/>
  <c r="F1189" i="34"/>
  <c r="E1189" i="34"/>
  <c r="D1189" i="34"/>
  <c r="K11" i="73"/>
  <c r="K10" i="73"/>
  <c r="K9" i="73"/>
  <c r="K8" i="73"/>
  <c r="K7" i="73"/>
  <c r="K6" i="73"/>
  <c r="K5" i="73"/>
  <c r="K4" i="73"/>
  <c r="K3" i="73"/>
  <c r="K2" i="73"/>
  <c r="J11" i="25" l="1"/>
  <c r="J12" i="25"/>
  <c r="J13" i="25"/>
  <c r="J14" i="25"/>
  <c r="J15" i="25"/>
  <c r="J16" i="25"/>
  <c r="J17" i="25"/>
  <c r="J18" i="25"/>
  <c r="J19" i="25"/>
  <c r="J20" i="25"/>
  <c r="J21" i="25"/>
  <c r="J22" i="25"/>
  <c r="J23" i="25"/>
  <c r="J24" i="25"/>
  <c r="J25" i="25"/>
  <c r="J26" i="25"/>
  <c r="J26" i="18"/>
  <c r="J10" i="18"/>
  <c r="J11" i="18"/>
  <c r="J12" i="18"/>
  <c r="J13" i="18"/>
  <c r="J14" i="18"/>
  <c r="J15" i="18"/>
  <c r="J16" i="18"/>
  <c r="J17" i="18"/>
  <c r="J18" i="18"/>
  <c r="J19" i="18"/>
  <c r="J20" i="18"/>
  <c r="J21" i="18"/>
  <c r="J22" i="18"/>
  <c r="J23" i="18"/>
  <c r="J24" i="18"/>
  <c r="J25" i="18"/>
  <c r="J17" i="11"/>
  <c r="J18" i="11"/>
  <c r="J19" i="11"/>
  <c r="J20" i="11"/>
  <c r="J21" i="11"/>
  <c r="J22" i="11"/>
  <c r="J23" i="11"/>
  <c r="J24" i="11"/>
  <c r="J25" i="11"/>
  <c r="J26" i="11"/>
  <c r="R26" i="18" l="1"/>
  <c r="R25" i="18"/>
  <c r="R24" i="18"/>
  <c r="R23" i="18"/>
  <c r="R22" i="18"/>
  <c r="R21" i="18"/>
  <c r="R20" i="18"/>
  <c r="R19" i="18"/>
  <c r="R10" i="18"/>
  <c r="R18" i="18"/>
  <c r="R17" i="18"/>
  <c r="R16" i="18"/>
  <c r="R15" i="18"/>
  <c r="R14" i="18"/>
  <c r="R13" i="18"/>
  <c r="R12" i="18"/>
  <c r="R11" i="18"/>
  <c r="R11" i="11"/>
  <c r="R12" i="11"/>
  <c r="R13" i="11"/>
  <c r="R14" i="11"/>
  <c r="R15" i="11"/>
  <c r="R16" i="11"/>
  <c r="R21" i="11"/>
  <c r="R25" i="11"/>
  <c r="R18" i="11"/>
  <c r="R19" i="11"/>
  <c r="R20" i="11"/>
  <c r="R22" i="11"/>
  <c r="R23" i="11"/>
  <c r="R24" i="11"/>
  <c r="R26" i="11"/>
  <c r="R11" i="1"/>
  <c r="R12" i="1"/>
  <c r="R13" i="1"/>
  <c r="R14" i="1"/>
  <c r="R15" i="1"/>
  <c r="R16" i="1"/>
  <c r="R17" i="1"/>
  <c r="R18" i="1"/>
  <c r="R19" i="1"/>
  <c r="R20" i="1"/>
  <c r="R21" i="1"/>
  <c r="R22" i="1"/>
  <c r="R23" i="1"/>
  <c r="R24" i="1"/>
  <c r="R25" i="1"/>
  <c r="L28" i="1"/>
  <c r="M28" i="1"/>
  <c r="O28" i="1"/>
  <c r="P28" i="1"/>
  <c r="R23" i="67"/>
  <c r="R24" i="67"/>
  <c r="R25" i="67"/>
  <c r="R26" i="67"/>
  <c r="R18" i="67"/>
  <c r="R22" i="67"/>
  <c r="R12" i="67"/>
  <c r="R13" i="67"/>
  <c r="R14" i="67"/>
  <c r="R16" i="67"/>
  <c r="R17" i="67"/>
  <c r="R20" i="67"/>
  <c r="R21" i="67"/>
  <c r="R11" i="60"/>
  <c r="R12" i="60"/>
  <c r="R13" i="60"/>
  <c r="R14" i="60"/>
  <c r="R15" i="60"/>
  <c r="R16" i="60"/>
  <c r="R17" i="60"/>
  <c r="R18" i="60"/>
  <c r="R19" i="60"/>
  <c r="R20" i="60"/>
  <c r="R21" i="60"/>
  <c r="R22" i="60"/>
  <c r="R23" i="60"/>
  <c r="R24" i="60"/>
  <c r="R25" i="60"/>
  <c r="R26" i="60"/>
  <c r="R27" i="60"/>
  <c r="R25" i="53"/>
  <c r="R22" i="53"/>
  <c r="R23" i="53"/>
  <c r="R24" i="53"/>
  <c r="R11" i="39"/>
  <c r="R12" i="39"/>
  <c r="R18" i="39"/>
  <c r="R19" i="39"/>
  <c r="R20" i="39"/>
  <c r="R21" i="39"/>
  <c r="R22" i="39"/>
  <c r="R23" i="39"/>
  <c r="R24" i="39"/>
  <c r="R25" i="39"/>
  <c r="R26" i="39"/>
  <c r="R17" i="11" l="1"/>
  <c r="R19" i="67"/>
  <c r="R15" i="67"/>
  <c r="R11" i="67"/>
  <c r="C42" i="32"/>
  <c r="O35" i="33"/>
  <c r="L29" i="32"/>
  <c r="O29" i="32"/>
  <c r="J19" i="53"/>
  <c r="I19" i="53"/>
  <c r="R19" i="53" l="1"/>
  <c r="K13" i="73"/>
  <c r="C14" i="73" l="1"/>
  <c r="H9" i="35"/>
  <c r="H9" i="42"/>
  <c r="H9" i="49"/>
  <c r="H9" i="63"/>
  <c r="H9" i="70"/>
  <c r="H9" i="5"/>
  <c r="H9" i="14"/>
  <c r="H9" i="28"/>
  <c r="H9" i="21"/>
  <c r="H3" i="39"/>
  <c r="H3" i="46"/>
  <c r="H3" i="53"/>
  <c r="H3" i="60"/>
  <c r="H3" i="67"/>
  <c r="H3" i="1"/>
  <c r="H3" i="11"/>
  <c r="H3" i="25"/>
  <c r="H3" i="32"/>
  <c r="O9" i="25"/>
  <c r="O8" i="25"/>
  <c r="L9" i="25"/>
  <c r="L8" i="25"/>
  <c r="O7" i="25"/>
  <c r="L7" i="25"/>
  <c r="O3" i="18"/>
  <c r="L3" i="18"/>
  <c r="O6" i="11"/>
  <c r="O3" i="11"/>
  <c r="L6" i="11"/>
  <c r="L3" i="11"/>
  <c r="O6" i="67"/>
  <c r="O4" i="67"/>
  <c r="L6" i="67"/>
  <c r="L4" i="67"/>
  <c r="O10" i="60"/>
  <c r="O9" i="60"/>
  <c r="O6" i="60"/>
  <c r="O3" i="60"/>
  <c r="L10" i="60"/>
  <c r="L9" i="60"/>
  <c r="L6" i="60"/>
  <c r="L3" i="60"/>
  <c r="O9" i="53"/>
  <c r="O8" i="53"/>
  <c r="O7" i="53"/>
  <c r="O5" i="53"/>
  <c r="O4" i="53"/>
  <c r="L9" i="53"/>
  <c r="L8" i="53"/>
  <c r="L7" i="53"/>
  <c r="L5" i="53"/>
  <c r="L4" i="53"/>
  <c r="O9" i="46"/>
  <c r="L9" i="46"/>
  <c r="H3" i="18" l="1"/>
  <c r="O17" i="32"/>
  <c r="O14" i="32"/>
  <c r="O10" i="32"/>
  <c r="O8" i="32"/>
  <c r="L17" i="32"/>
  <c r="L14" i="32"/>
  <c r="L10" i="32"/>
  <c r="L8" i="32"/>
  <c r="Q37" i="90"/>
  <c r="P37" i="90"/>
  <c r="R37" i="90"/>
  <c r="C11" i="42" l="1"/>
  <c r="C11" i="49"/>
  <c r="C11" i="56"/>
  <c r="C11" i="63"/>
  <c r="C9" i="63" s="1"/>
  <c r="C11" i="70"/>
  <c r="C11" i="5"/>
  <c r="C11" i="14"/>
  <c r="C11" i="21"/>
  <c r="C11" i="28"/>
  <c r="C11" i="35"/>
  <c r="C10" i="42"/>
  <c r="C10" i="49"/>
  <c r="C10" i="56"/>
  <c r="H9" i="56" s="1"/>
  <c r="C10" i="63"/>
  <c r="C10" i="70"/>
  <c r="C10" i="5"/>
  <c r="C10" i="14"/>
  <c r="C10" i="21"/>
  <c r="C10" i="28"/>
  <c r="C10" i="35"/>
  <c r="C9" i="42"/>
  <c r="C9" i="49"/>
  <c r="C9" i="70"/>
  <c r="C9" i="5"/>
  <c r="C9" i="14"/>
  <c r="C9" i="28"/>
  <c r="C9" i="35"/>
  <c r="C9" i="56" l="1"/>
  <c r="C9" i="21"/>
  <c r="K10" i="24" l="1"/>
  <c r="J10" i="24"/>
  <c r="M7" i="24"/>
  <c r="M6" i="24"/>
  <c r="K10" i="17"/>
  <c r="J10" i="17"/>
  <c r="M7" i="17"/>
  <c r="M6" i="17"/>
  <c r="K10" i="10"/>
  <c r="J10" i="10"/>
  <c r="M7" i="10"/>
  <c r="M6" i="10"/>
  <c r="K10" i="3"/>
  <c r="J10" i="3"/>
  <c r="M7" i="3"/>
  <c r="M6" i="3"/>
  <c r="K10" i="66"/>
  <c r="J10" i="66"/>
  <c r="M7" i="66"/>
  <c r="M6" i="66"/>
  <c r="K10" i="59"/>
  <c r="J10" i="59"/>
  <c r="M7" i="59"/>
  <c r="M6" i="59"/>
  <c r="K10" i="31"/>
  <c r="J10" i="31"/>
  <c r="K10" i="38"/>
  <c r="J10" i="38"/>
  <c r="K10" i="45"/>
  <c r="J10" i="45"/>
  <c r="K10" i="52"/>
  <c r="J10" i="52"/>
  <c r="M7" i="52"/>
  <c r="M6" i="52"/>
  <c r="M7" i="45"/>
  <c r="M6" i="45"/>
  <c r="M7" i="38"/>
  <c r="M6" i="38"/>
  <c r="M7" i="31"/>
  <c r="M29" i="67" l="1"/>
  <c r="M29" i="60"/>
  <c r="M28" i="53"/>
  <c r="M29" i="11"/>
  <c r="M29" i="18"/>
  <c r="P29" i="25"/>
  <c r="M29" i="25"/>
  <c r="P29" i="32" l="1"/>
  <c r="N34" i="90"/>
  <c r="N13" i="90"/>
  <c r="N27" i="90"/>
  <c r="N20" i="90"/>
  <c r="N16" i="90"/>
  <c r="N26" i="90"/>
  <c r="N29" i="90"/>
  <c r="N19" i="90"/>
  <c r="N9" i="90"/>
  <c r="N23" i="90"/>
  <c r="N28" i="90"/>
  <c r="N25" i="90"/>
  <c r="N32" i="90"/>
  <c r="N18" i="90"/>
  <c r="N30" i="90"/>
  <c r="N31" i="90"/>
  <c r="N21" i="90"/>
  <c r="N7" i="90"/>
  <c r="N36" i="90"/>
  <c r="N33" i="90"/>
  <c r="N35" i="90"/>
  <c r="N5" i="90" a="1"/>
  <c r="N5" i="90" s="1"/>
  <c r="N22" i="90" a="1"/>
  <c r="N22" i="90" s="1"/>
  <c r="N11" i="90" a="1"/>
  <c r="N11" i="90" s="1"/>
  <c r="N12" i="90" a="1"/>
  <c r="N12" i="90" s="1"/>
  <c r="N10" i="90" a="1"/>
  <c r="N10" i="90" s="1"/>
  <c r="N6" i="90" a="1"/>
  <c r="N6" i="90" s="1"/>
  <c r="N17" i="90" a="1"/>
  <c r="N17" i="90" s="1"/>
  <c r="N4" i="90" a="1"/>
  <c r="N4" i="90" s="1"/>
  <c r="N3" i="90" a="1"/>
  <c r="N3" i="90" s="1"/>
  <c r="N2" i="90" a="1"/>
  <c r="N2" i="90" s="1"/>
  <c r="N8" i="90" a="1"/>
  <c r="N8" i="90" s="1"/>
  <c r="N24" i="90" a="1"/>
  <c r="N24" i="90" s="1"/>
  <c r="N14" i="90" a="1"/>
  <c r="N14" i="90" s="1"/>
  <c r="M22" i="90" a="1"/>
  <c r="M22" i="90" s="1"/>
  <c r="M11" i="90" a="1"/>
  <c r="M11" i="90" s="1"/>
  <c r="M12" i="90" a="1"/>
  <c r="M12" i="90" s="1"/>
  <c r="M10" i="90" a="1"/>
  <c r="M10" i="90" s="1"/>
  <c r="M6" i="90" a="1"/>
  <c r="M6" i="90" s="1"/>
  <c r="M17" i="90" a="1"/>
  <c r="M17" i="90" s="1"/>
  <c r="M4" i="90" a="1"/>
  <c r="M4" i="90" s="1"/>
  <c r="M3" i="90" a="1"/>
  <c r="M3" i="90" s="1"/>
  <c r="M2" i="90" a="1"/>
  <c r="M2" i="90" s="1"/>
  <c r="M8" i="90" a="1"/>
  <c r="M8" i="90" s="1"/>
  <c r="M24" i="90" a="1"/>
  <c r="M24" i="90" s="1"/>
  <c r="M14" i="90" a="1"/>
  <c r="M14" i="90" s="1"/>
  <c r="M34" i="90" a="1"/>
  <c r="M34" i="90" s="1"/>
  <c r="M13" i="90" a="1"/>
  <c r="M13" i="90" s="1"/>
  <c r="M27" i="90" a="1"/>
  <c r="M27" i="90" s="1"/>
  <c r="M20" i="90" a="1"/>
  <c r="M20" i="90" s="1"/>
  <c r="M16" i="90" a="1"/>
  <c r="M16" i="90" s="1"/>
  <c r="M26" i="90" a="1"/>
  <c r="M26" i="90" s="1"/>
  <c r="M29" i="90" a="1"/>
  <c r="M29" i="90" s="1"/>
  <c r="M19" i="90" a="1"/>
  <c r="M19" i="90" s="1"/>
  <c r="M9" i="90" a="1"/>
  <c r="M9" i="90" s="1"/>
  <c r="M23" i="90" a="1"/>
  <c r="M23" i="90" s="1"/>
  <c r="M28" i="90" a="1"/>
  <c r="M28" i="90" s="1"/>
  <c r="M25" i="90" a="1"/>
  <c r="M25" i="90" s="1"/>
  <c r="M32" i="90" a="1"/>
  <c r="M32" i="90" s="1"/>
  <c r="M18" i="90" a="1"/>
  <c r="M18" i="90" s="1"/>
  <c r="M30" i="90" a="1"/>
  <c r="M30" i="90" s="1"/>
  <c r="M31" i="90" a="1"/>
  <c r="M31" i="90" s="1"/>
  <c r="M21" i="90" a="1"/>
  <c r="M21" i="90" s="1"/>
  <c r="M7" i="90" a="1"/>
  <c r="M7" i="90" s="1"/>
  <c r="M36" i="90" a="1"/>
  <c r="M36" i="90" s="1"/>
  <c r="M33" i="90" a="1"/>
  <c r="M33" i="90" s="1"/>
  <c r="M35" i="90" a="1"/>
  <c r="M35" i="90" s="1"/>
  <c r="M5" i="90" a="1"/>
  <c r="M5" i="90" s="1"/>
  <c r="N15" i="90" a="1"/>
  <c r="N15" i="90" s="1"/>
  <c r="M15" i="90" a="1"/>
  <c r="M15" i="90" s="1"/>
  <c r="L15" i="90"/>
  <c r="L5" i="90"/>
  <c r="L22" i="90"/>
  <c r="L11" i="90"/>
  <c r="L12" i="90"/>
  <c r="L10" i="90"/>
  <c r="L6" i="90"/>
  <c r="L17" i="90"/>
  <c r="L4" i="90"/>
  <c r="L3" i="90"/>
  <c r="L2" i="90"/>
  <c r="L8" i="90"/>
  <c r="L24" i="90"/>
  <c r="L14" i="90"/>
  <c r="L34" i="90"/>
  <c r="L13" i="90"/>
  <c r="L27" i="90"/>
  <c r="L20" i="90"/>
  <c r="L16" i="90"/>
  <c r="L26" i="90"/>
  <c r="L29" i="90"/>
  <c r="L19" i="90"/>
  <c r="L9" i="90"/>
  <c r="L23" i="90"/>
  <c r="L28" i="90"/>
  <c r="L25" i="90"/>
  <c r="L32" i="90"/>
  <c r="L18" i="90"/>
  <c r="L30" i="90"/>
  <c r="L31" i="90"/>
  <c r="L21" i="90"/>
  <c r="L7" i="90"/>
  <c r="L36" i="90"/>
  <c r="L33" i="90"/>
  <c r="L35" i="90"/>
  <c r="Q5" i="90" l="1"/>
  <c r="P5" i="90"/>
  <c r="P7" i="90"/>
  <c r="Q7" i="90"/>
  <c r="O18" i="90"/>
  <c r="Q18" i="90"/>
  <c r="P18" i="90"/>
  <c r="R18" i="90" s="1"/>
  <c r="O23" i="90"/>
  <c r="Q23" i="90"/>
  <c r="P23" i="90"/>
  <c r="Q26" i="90"/>
  <c r="P26" i="90"/>
  <c r="R26" i="90" s="1"/>
  <c r="O13" i="90"/>
  <c r="P13" i="90"/>
  <c r="Q13" i="90"/>
  <c r="P8" i="90"/>
  <c r="Q8" i="90"/>
  <c r="P17" i="90"/>
  <c r="Q17" i="90"/>
  <c r="Q11" i="90"/>
  <c r="P11" i="90"/>
  <c r="R11" i="90" s="1"/>
  <c r="Q35" i="90"/>
  <c r="P35" i="90"/>
  <c r="R35" i="90" s="1"/>
  <c r="O21" i="90"/>
  <c r="P21" i="90"/>
  <c r="R21" i="90" s="1"/>
  <c r="Q21" i="90"/>
  <c r="P32" i="90"/>
  <c r="Q32" i="90"/>
  <c r="Q9" i="90"/>
  <c r="P9" i="90"/>
  <c r="P16" i="90"/>
  <c r="Q16" i="90"/>
  <c r="Q34" i="90"/>
  <c r="P34" i="90"/>
  <c r="P2" i="90"/>
  <c r="Q2" i="90"/>
  <c r="Q6" i="90"/>
  <c r="P6" i="90"/>
  <c r="Q22" i="90"/>
  <c r="P22" i="90"/>
  <c r="R22" i="90" s="1"/>
  <c r="Q15" i="90"/>
  <c r="P15" i="90"/>
  <c r="P33" i="90"/>
  <c r="Q33" i="90"/>
  <c r="Q31" i="90"/>
  <c r="P31" i="90"/>
  <c r="P25" i="90"/>
  <c r="Q25" i="90"/>
  <c r="Q19" i="90"/>
  <c r="P19" i="90"/>
  <c r="P20" i="90"/>
  <c r="Q20" i="90"/>
  <c r="Q14" i="90"/>
  <c r="P14" i="90"/>
  <c r="P3" i="90"/>
  <c r="Q3" i="90"/>
  <c r="P10" i="90"/>
  <c r="R10" i="90" s="1"/>
  <c r="Q10" i="90"/>
  <c r="P36" i="90"/>
  <c r="Q36" i="90"/>
  <c r="Q30" i="90"/>
  <c r="P30" i="90"/>
  <c r="P28" i="90"/>
  <c r="Q28" i="90"/>
  <c r="P29" i="90"/>
  <c r="R29" i="90" s="1"/>
  <c r="Q29" i="90"/>
  <c r="Q27" i="90"/>
  <c r="P27" i="90"/>
  <c r="R27" i="90" s="1"/>
  <c r="P24" i="90"/>
  <c r="R24" i="90" s="1"/>
  <c r="Q24" i="90"/>
  <c r="Q4" i="90"/>
  <c r="P4" i="90"/>
  <c r="R4" i="90" s="1"/>
  <c r="P12" i="90"/>
  <c r="R12" i="90" s="1"/>
  <c r="Q12" i="90"/>
  <c r="O31" i="90"/>
  <c r="O25" i="90"/>
  <c r="O30" i="90"/>
  <c r="O5" i="90"/>
  <c r="O7" i="90"/>
  <c r="O26" i="90"/>
  <c r="O8" i="90"/>
  <c r="O17" i="90"/>
  <c r="O11" i="90"/>
  <c r="O35" i="90"/>
  <c r="O32" i="90"/>
  <c r="O9" i="90"/>
  <c r="O16" i="90"/>
  <c r="O34" i="90"/>
  <c r="O2" i="90"/>
  <c r="O6" i="90"/>
  <c r="O22" i="90"/>
  <c r="O15" i="90"/>
  <c r="O33" i="90"/>
  <c r="O19" i="90"/>
  <c r="O20" i="90"/>
  <c r="O14" i="90"/>
  <c r="O3" i="90"/>
  <c r="O10" i="90"/>
  <c r="O36" i="90"/>
  <c r="O28" i="90"/>
  <c r="O29" i="90"/>
  <c r="O27" i="90"/>
  <c r="O24" i="90"/>
  <c r="O4" i="90"/>
  <c r="O12" i="90"/>
  <c r="N37" i="90"/>
  <c r="M37" i="90"/>
  <c r="W20" i="87"/>
  <c r="W22" i="87"/>
  <c r="W24" i="87"/>
  <c r="W26" i="87"/>
  <c r="W28" i="87"/>
  <c r="W30" i="87"/>
  <c r="W32" i="87"/>
  <c r="X32" i="87" s="1"/>
  <c r="W34" i="87"/>
  <c r="W36" i="87"/>
  <c r="W38" i="87"/>
  <c r="W18" i="87"/>
  <c r="W16" i="87"/>
  <c r="V16" i="87"/>
  <c r="V12" i="87"/>
  <c r="V9" i="87"/>
  <c r="V6" i="87"/>
  <c r="V2" i="87"/>
  <c r="P28" i="53" l="1"/>
  <c r="X24" i="87"/>
  <c r="P29" i="18"/>
  <c r="X16" i="87"/>
  <c r="X36" i="87"/>
  <c r="X28" i="87"/>
  <c r="X20" i="87"/>
  <c r="X30" i="87"/>
  <c r="X6" i="87"/>
  <c r="P27" i="46"/>
  <c r="X34" i="87"/>
  <c r="X26" i="87"/>
  <c r="X12" i="87"/>
  <c r="H30" i="39" s="1"/>
  <c r="X9" i="87"/>
  <c r="X18" i="87"/>
  <c r="X22" i="87"/>
  <c r="X38" i="87"/>
  <c r="R36" i="90"/>
  <c r="R20" i="90"/>
  <c r="R33" i="90"/>
  <c r="R16" i="90"/>
  <c r="R7" i="90"/>
  <c r="R8" i="90"/>
  <c r="R28" i="90"/>
  <c r="R3" i="90"/>
  <c r="R25" i="90"/>
  <c r="R2" i="90"/>
  <c r="R32" i="90"/>
  <c r="R30" i="90"/>
  <c r="R14" i="90"/>
  <c r="R19" i="90"/>
  <c r="R31" i="90"/>
  <c r="R15" i="90"/>
  <c r="R6" i="90"/>
  <c r="R34" i="90"/>
  <c r="R9" i="90"/>
  <c r="R17" i="90"/>
  <c r="R13" i="90"/>
  <c r="R23" i="90"/>
  <c r="R5" i="90"/>
  <c r="O37" i="90"/>
  <c r="X2" i="87"/>
  <c r="M29" i="32" l="1"/>
  <c r="H29" i="32"/>
  <c r="P29" i="11"/>
  <c r="P29" i="60"/>
  <c r="M27" i="46"/>
  <c r="P29" i="67"/>
  <c r="I449" i="84"/>
  <c r="F449" i="84"/>
  <c r="E449" i="84"/>
  <c r="D449" i="84"/>
  <c r="G448" i="84"/>
  <c r="J448" i="84" s="1"/>
  <c r="G447" i="84"/>
  <c r="J447" i="84" s="1"/>
  <c r="G446" i="84"/>
  <c r="J446" i="84" s="1"/>
  <c r="G445" i="84"/>
  <c r="J445" i="84" s="1"/>
  <c r="G444" i="84"/>
  <c r="J444" i="84" s="1"/>
  <c r="G443" i="84"/>
  <c r="J443" i="84" s="1"/>
  <c r="G442" i="84"/>
  <c r="J442" i="84" s="1"/>
  <c r="G441" i="84"/>
  <c r="J441" i="84" s="1"/>
  <c r="G440" i="84"/>
  <c r="J440" i="84" s="1"/>
  <c r="G439" i="84"/>
  <c r="J439" i="84" s="1"/>
  <c r="G438" i="84"/>
  <c r="J438" i="84" s="1"/>
  <c r="G437" i="84"/>
  <c r="J437" i="84" s="1"/>
  <c r="G436" i="84"/>
  <c r="J436" i="84" s="1"/>
  <c r="G435" i="84"/>
  <c r="J435" i="84" s="1"/>
  <c r="G434" i="84"/>
  <c r="J434" i="84" s="1"/>
  <c r="G433" i="84"/>
  <c r="J433" i="84" s="1"/>
  <c r="G432" i="84"/>
  <c r="J432" i="84" s="1"/>
  <c r="G431" i="84"/>
  <c r="J431" i="84" s="1"/>
  <c r="G430" i="84"/>
  <c r="J430" i="84" s="1"/>
  <c r="G429" i="84"/>
  <c r="J429" i="84" s="1"/>
  <c r="G428" i="84"/>
  <c r="J428" i="84" s="1"/>
  <c r="G427" i="84"/>
  <c r="J427" i="84" s="1"/>
  <c r="G426" i="84"/>
  <c r="J426" i="84" s="1"/>
  <c r="G425" i="84"/>
  <c r="J425" i="84" s="1"/>
  <c r="G424" i="84"/>
  <c r="J424" i="84" s="1"/>
  <c r="G423" i="84"/>
  <c r="J423" i="84" s="1"/>
  <c r="G422" i="84"/>
  <c r="J422" i="84" s="1"/>
  <c r="G421" i="84"/>
  <c r="J421" i="84" s="1"/>
  <c r="G420" i="84"/>
  <c r="J420" i="84" s="1"/>
  <c r="G419" i="84"/>
  <c r="J419" i="84" s="1"/>
  <c r="G418" i="84"/>
  <c r="J418" i="84" s="1"/>
  <c r="G417" i="84"/>
  <c r="J417" i="84" s="1"/>
  <c r="G416" i="84"/>
  <c r="J416" i="84" s="1"/>
  <c r="G415" i="84"/>
  <c r="J415" i="84" s="1"/>
  <c r="G414" i="84"/>
  <c r="J414" i="84" s="1"/>
  <c r="G413" i="84"/>
  <c r="J413" i="84" s="1"/>
  <c r="G412" i="84"/>
  <c r="J412" i="84" s="1"/>
  <c r="G411" i="84"/>
  <c r="J411" i="84" s="1"/>
  <c r="G410" i="84"/>
  <c r="J410" i="84" s="1"/>
  <c r="G409" i="84"/>
  <c r="J409" i="84" s="1"/>
  <c r="G408" i="84"/>
  <c r="J408" i="84" s="1"/>
  <c r="G407" i="84"/>
  <c r="J407" i="84" s="1"/>
  <c r="G406" i="84"/>
  <c r="J406" i="84" s="1"/>
  <c r="G405" i="84"/>
  <c r="J405" i="84" s="1"/>
  <c r="G404" i="84"/>
  <c r="J404" i="84" s="1"/>
  <c r="G403" i="84"/>
  <c r="J403" i="84" s="1"/>
  <c r="G402" i="84"/>
  <c r="J402" i="84" s="1"/>
  <c r="G401" i="84"/>
  <c r="J401" i="84" s="1"/>
  <c r="G400" i="84"/>
  <c r="J400" i="84" s="1"/>
  <c r="G399" i="84"/>
  <c r="J399" i="84" s="1"/>
  <c r="G398" i="84"/>
  <c r="J398" i="84" s="1"/>
  <c r="G397" i="84"/>
  <c r="J397" i="84" s="1"/>
  <c r="G396" i="84"/>
  <c r="J396" i="84" s="1"/>
  <c r="G395" i="84"/>
  <c r="J395" i="84" s="1"/>
  <c r="G394" i="84"/>
  <c r="J394" i="84" s="1"/>
  <c r="G393" i="84"/>
  <c r="J393" i="84" s="1"/>
  <c r="G392" i="84"/>
  <c r="J392" i="84" s="1"/>
  <c r="G391" i="84"/>
  <c r="J391" i="84" s="1"/>
  <c r="G390" i="84"/>
  <c r="J390" i="84" s="1"/>
  <c r="G389" i="84"/>
  <c r="J389" i="84" s="1"/>
  <c r="G388" i="84"/>
  <c r="J388" i="84" s="1"/>
  <c r="G387" i="84"/>
  <c r="J387" i="84" s="1"/>
  <c r="G386" i="84"/>
  <c r="J386" i="84" s="1"/>
  <c r="G385" i="84"/>
  <c r="J385" i="84" s="1"/>
  <c r="G384" i="84"/>
  <c r="J384" i="84" s="1"/>
  <c r="G383" i="84"/>
  <c r="J383" i="84" s="1"/>
  <c r="G382" i="84"/>
  <c r="J382" i="84" s="1"/>
  <c r="G381" i="84"/>
  <c r="J381" i="84" s="1"/>
  <c r="G380" i="84"/>
  <c r="J380" i="84" s="1"/>
  <c r="G379" i="84"/>
  <c r="J379" i="84" s="1"/>
  <c r="G378" i="84"/>
  <c r="J378" i="84" s="1"/>
  <c r="G377" i="84"/>
  <c r="J377" i="84" s="1"/>
  <c r="G376" i="84"/>
  <c r="I375" i="84"/>
  <c r="F375" i="84"/>
  <c r="E375" i="84"/>
  <c r="D375" i="84"/>
  <c r="G374" i="84"/>
  <c r="J374" i="84" s="1"/>
  <c r="G373" i="84"/>
  <c r="J373" i="84" s="1"/>
  <c r="G372" i="84"/>
  <c r="J372" i="84" s="1"/>
  <c r="G371" i="84"/>
  <c r="J371" i="84" s="1"/>
  <c r="G370" i="84"/>
  <c r="J370" i="84" s="1"/>
  <c r="G369" i="84"/>
  <c r="J369" i="84" s="1"/>
  <c r="G368" i="84"/>
  <c r="J368" i="84" s="1"/>
  <c r="G367" i="84"/>
  <c r="J367" i="84" s="1"/>
  <c r="G366" i="84"/>
  <c r="J366" i="84" s="1"/>
  <c r="G365" i="84"/>
  <c r="J365" i="84" s="1"/>
  <c r="G364" i="84"/>
  <c r="J364" i="84" s="1"/>
  <c r="G363" i="84"/>
  <c r="J363" i="84" s="1"/>
  <c r="G362" i="84"/>
  <c r="J362" i="84" s="1"/>
  <c r="G361" i="84"/>
  <c r="J361" i="84" s="1"/>
  <c r="G360" i="84"/>
  <c r="J360" i="84" s="1"/>
  <c r="G359" i="84"/>
  <c r="J359" i="84" s="1"/>
  <c r="G358" i="84"/>
  <c r="J358" i="84" s="1"/>
  <c r="G357" i="84"/>
  <c r="J357" i="84" s="1"/>
  <c r="G356" i="84"/>
  <c r="J356" i="84" s="1"/>
  <c r="G355" i="84"/>
  <c r="J355" i="84" s="1"/>
  <c r="G354" i="84"/>
  <c r="J354" i="84" s="1"/>
  <c r="G353" i="84"/>
  <c r="J353" i="84" s="1"/>
  <c r="G352" i="84"/>
  <c r="J352" i="84" s="1"/>
  <c r="G351" i="84"/>
  <c r="J351" i="84" s="1"/>
  <c r="G350" i="84"/>
  <c r="J350" i="84" s="1"/>
  <c r="G349" i="84"/>
  <c r="J349" i="84" s="1"/>
  <c r="G348" i="84"/>
  <c r="J348" i="84" s="1"/>
  <c r="G347" i="84"/>
  <c r="J347" i="84" s="1"/>
  <c r="G346" i="84"/>
  <c r="J346" i="84" s="1"/>
  <c r="G345" i="84"/>
  <c r="J345" i="84" s="1"/>
  <c r="G344" i="84"/>
  <c r="J344" i="84" s="1"/>
  <c r="G343" i="84"/>
  <c r="J343" i="84" s="1"/>
  <c r="G342" i="84"/>
  <c r="J342" i="84" s="1"/>
  <c r="G341" i="84"/>
  <c r="J341" i="84" s="1"/>
  <c r="G340" i="84"/>
  <c r="J340" i="84" s="1"/>
  <c r="G339" i="84"/>
  <c r="J339" i="84" s="1"/>
  <c r="G338" i="84"/>
  <c r="J338" i="84" s="1"/>
  <c r="G337" i="84"/>
  <c r="J337" i="84" s="1"/>
  <c r="G336" i="84"/>
  <c r="J336" i="84" s="1"/>
  <c r="G335" i="84"/>
  <c r="J335" i="84" s="1"/>
  <c r="G334" i="84"/>
  <c r="J334" i="84" s="1"/>
  <c r="G333" i="84"/>
  <c r="J333" i="84" s="1"/>
  <c r="G332" i="84"/>
  <c r="J332" i="84" s="1"/>
  <c r="G331" i="84"/>
  <c r="J331" i="84" s="1"/>
  <c r="G330" i="84"/>
  <c r="J330" i="84" s="1"/>
  <c r="G329" i="84"/>
  <c r="J329" i="84" s="1"/>
  <c r="G328" i="84"/>
  <c r="J328" i="84" s="1"/>
  <c r="G327" i="84"/>
  <c r="J327" i="84" s="1"/>
  <c r="G326" i="84"/>
  <c r="J326" i="84" s="1"/>
  <c r="G325" i="84"/>
  <c r="J325" i="84" s="1"/>
  <c r="G324" i="84"/>
  <c r="J324" i="84" s="1"/>
  <c r="G323" i="84"/>
  <c r="J323" i="84" s="1"/>
  <c r="G322" i="84"/>
  <c r="J322" i="84" s="1"/>
  <c r="G321" i="84"/>
  <c r="J321" i="84" s="1"/>
  <c r="G320" i="84"/>
  <c r="J320" i="84" s="1"/>
  <c r="G319" i="84"/>
  <c r="J319" i="84" s="1"/>
  <c r="G318" i="84"/>
  <c r="J318" i="84" s="1"/>
  <c r="G317" i="84"/>
  <c r="J317" i="84" s="1"/>
  <c r="G316" i="84"/>
  <c r="J316" i="84" s="1"/>
  <c r="G315" i="84"/>
  <c r="J315" i="84" s="1"/>
  <c r="G314" i="84"/>
  <c r="J314" i="84" s="1"/>
  <c r="G313" i="84"/>
  <c r="J313" i="84" s="1"/>
  <c r="I312" i="84"/>
  <c r="F312" i="84"/>
  <c r="E312" i="84"/>
  <c r="D312" i="84"/>
  <c r="G311" i="84"/>
  <c r="J311" i="84" s="1"/>
  <c r="G310" i="84"/>
  <c r="J310" i="84" s="1"/>
  <c r="G309" i="84"/>
  <c r="J309" i="84" s="1"/>
  <c r="G308" i="84"/>
  <c r="J308" i="84" s="1"/>
  <c r="G307" i="84"/>
  <c r="J307" i="84" s="1"/>
  <c r="G306" i="84"/>
  <c r="J306" i="84" s="1"/>
  <c r="G305" i="84"/>
  <c r="J305" i="84" s="1"/>
  <c r="G304" i="84"/>
  <c r="J304" i="84" s="1"/>
  <c r="G303" i="84"/>
  <c r="J303" i="84" s="1"/>
  <c r="G302" i="84"/>
  <c r="J302" i="84" s="1"/>
  <c r="G301" i="84"/>
  <c r="J301" i="84" s="1"/>
  <c r="G300" i="84"/>
  <c r="J300" i="84" s="1"/>
  <c r="G299" i="84"/>
  <c r="J299" i="84" s="1"/>
  <c r="G298" i="84"/>
  <c r="J298" i="84" s="1"/>
  <c r="G297" i="84"/>
  <c r="J297" i="84" s="1"/>
  <c r="G296" i="84"/>
  <c r="J296" i="84" s="1"/>
  <c r="G295" i="84"/>
  <c r="J295" i="84" s="1"/>
  <c r="G294" i="84"/>
  <c r="J294" i="84" s="1"/>
  <c r="G293" i="84"/>
  <c r="J293" i="84" s="1"/>
  <c r="G292" i="84"/>
  <c r="J292" i="84" s="1"/>
  <c r="G291" i="84"/>
  <c r="J291" i="84" s="1"/>
  <c r="G290" i="84"/>
  <c r="J290" i="84" s="1"/>
  <c r="G289" i="84"/>
  <c r="J289" i="84" s="1"/>
  <c r="G288" i="84"/>
  <c r="J288" i="84" s="1"/>
  <c r="G287" i="84"/>
  <c r="J287" i="84" s="1"/>
  <c r="G286" i="84"/>
  <c r="J286" i="84" s="1"/>
  <c r="G285" i="84"/>
  <c r="J285" i="84" s="1"/>
  <c r="G284" i="84"/>
  <c r="J284" i="84" s="1"/>
  <c r="G283" i="84"/>
  <c r="J283" i="84" s="1"/>
  <c r="G282" i="84"/>
  <c r="J282" i="84" s="1"/>
  <c r="G281" i="84"/>
  <c r="J281" i="84" s="1"/>
  <c r="G280" i="84"/>
  <c r="J280" i="84" s="1"/>
  <c r="G279" i="84"/>
  <c r="J279" i="84" s="1"/>
  <c r="G278" i="84"/>
  <c r="J278" i="84" s="1"/>
  <c r="G277" i="84"/>
  <c r="J277" i="84" s="1"/>
  <c r="G276" i="84"/>
  <c r="J276" i="84" s="1"/>
  <c r="G275" i="84"/>
  <c r="J275" i="84" s="1"/>
  <c r="G274" i="84"/>
  <c r="J274" i="84" s="1"/>
  <c r="G273" i="84"/>
  <c r="J273" i="84" s="1"/>
  <c r="G272" i="84"/>
  <c r="J272" i="84" s="1"/>
  <c r="G271" i="84"/>
  <c r="J271" i="84" s="1"/>
  <c r="G270" i="84"/>
  <c r="J270" i="84" s="1"/>
  <c r="J312" i="84" s="1"/>
  <c r="I269" i="84"/>
  <c r="F269" i="84"/>
  <c r="E269" i="84"/>
  <c r="D269" i="84"/>
  <c r="G268" i="84"/>
  <c r="J268" i="84" s="1"/>
  <c r="G267" i="84"/>
  <c r="J267" i="84" s="1"/>
  <c r="G266" i="84"/>
  <c r="J266" i="84" s="1"/>
  <c r="G265" i="84"/>
  <c r="J265" i="84" s="1"/>
  <c r="G264" i="84"/>
  <c r="J264" i="84" s="1"/>
  <c r="G263" i="84"/>
  <c r="J263" i="84" s="1"/>
  <c r="G262" i="84"/>
  <c r="J262" i="84" s="1"/>
  <c r="G261" i="84"/>
  <c r="J261" i="84" s="1"/>
  <c r="G260" i="84"/>
  <c r="J260" i="84" s="1"/>
  <c r="G259" i="84"/>
  <c r="J259" i="84" s="1"/>
  <c r="G258" i="84"/>
  <c r="J258" i="84" s="1"/>
  <c r="G257" i="84"/>
  <c r="J257" i="84" s="1"/>
  <c r="G256" i="84"/>
  <c r="J256" i="84" s="1"/>
  <c r="G255" i="84"/>
  <c r="J255" i="84" s="1"/>
  <c r="G254" i="84"/>
  <c r="J254" i="84" s="1"/>
  <c r="G253" i="84"/>
  <c r="J253" i="84" s="1"/>
  <c r="G252" i="84"/>
  <c r="J252" i="84" s="1"/>
  <c r="G251" i="84"/>
  <c r="J251" i="84" s="1"/>
  <c r="G250" i="84"/>
  <c r="J250" i="84" s="1"/>
  <c r="G249" i="84"/>
  <c r="J249" i="84" s="1"/>
  <c r="G248" i="84"/>
  <c r="J248" i="84" s="1"/>
  <c r="G247" i="84"/>
  <c r="J247" i="84" s="1"/>
  <c r="G246" i="84"/>
  <c r="J246" i="84" s="1"/>
  <c r="G245" i="84"/>
  <c r="J245" i="84" s="1"/>
  <c r="G244" i="84"/>
  <c r="J244" i="84" s="1"/>
  <c r="G243" i="84"/>
  <c r="J243" i="84" s="1"/>
  <c r="G242" i="84"/>
  <c r="J242" i="84" s="1"/>
  <c r="G241" i="84"/>
  <c r="J241" i="84" s="1"/>
  <c r="G240" i="84"/>
  <c r="J240" i="84" s="1"/>
  <c r="G239" i="84"/>
  <c r="J239" i="84" s="1"/>
  <c r="G238" i="84"/>
  <c r="J238" i="84" s="1"/>
  <c r="G237" i="84"/>
  <c r="J237" i="84" s="1"/>
  <c r="G236" i="84"/>
  <c r="J236" i="84" s="1"/>
  <c r="G235" i="84"/>
  <c r="J235" i="84" s="1"/>
  <c r="G234" i="84"/>
  <c r="J234" i="84" s="1"/>
  <c r="G233" i="84"/>
  <c r="J233" i="84" s="1"/>
  <c r="G232" i="84"/>
  <c r="J232" i="84" s="1"/>
  <c r="G231" i="84"/>
  <c r="J231" i="84" s="1"/>
  <c r="G230" i="84"/>
  <c r="J230" i="84" s="1"/>
  <c r="G229" i="84"/>
  <c r="J229" i="84" s="1"/>
  <c r="G228" i="84"/>
  <c r="J228" i="84" s="1"/>
  <c r="G227" i="84"/>
  <c r="J227" i="84" s="1"/>
  <c r="G226" i="84"/>
  <c r="J226" i="84" s="1"/>
  <c r="I225" i="84"/>
  <c r="F225" i="84"/>
  <c r="E225" i="84"/>
  <c r="D225" i="84"/>
  <c r="G224" i="84"/>
  <c r="J224" i="84" s="1"/>
  <c r="G223" i="84"/>
  <c r="J223" i="84" s="1"/>
  <c r="G222" i="84"/>
  <c r="J222" i="84" s="1"/>
  <c r="G221" i="84"/>
  <c r="J221" i="84" s="1"/>
  <c r="G220" i="84"/>
  <c r="J220" i="84" s="1"/>
  <c r="G219" i="84"/>
  <c r="J219" i="84" s="1"/>
  <c r="G218" i="84"/>
  <c r="J218" i="84" s="1"/>
  <c r="G217" i="84"/>
  <c r="J217" i="84" s="1"/>
  <c r="G216" i="84"/>
  <c r="J216" i="84" s="1"/>
  <c r="G215" i="84"/>
  <c r="J215" i="84" s="1"/>
  <c r="G214" i="84"/>
  <c r="J214" i="84" s="1"/>
  <c r="G213" i="84"/>
  <c r="J213" i="84" s="1"/>
  <c r="G212" i="84"/>
  <c r="J212" i="84" s="1"/>
  <c r="G211" i="84"/>
  <c r="J211" i="84" s="1"/>
  <c r="G210" i="84"/>
  <c r="J210" i="84" s="1"/>
  <c r="G209" i="84"/>
  <c r="J209" i="84" s="1"/>
  <c r="G208" i="84"/>
  <c r="J208" i="84" s="1"/>
  <c r="G207" i="84"/>
  <c r="J207" i="84" s="1"/>
  <c r="G206" i="84"/>
  <c r="J206" i="84" s="1"/>
  <c r="G205" i="84"/>
  <c r="J205" i="84" s="1"/>
  <c r="G204" i="84"/>
  <c r="J204" i="84" s="1"/>
  <c r="G203" i="84"/>
  <c r="J203" i="84" s="1"/>
  <c r="G202" i="84"/>
  <c r="J202" i="84" s="1"/>
  <c r="G201" i="84"/>
  <c r="J201" i="84" s="1"/>
  <c r="G200" i="84"/>
  <c r="J200" i="84" s="1"/>
  <c r="G199" i="84"/>
  <c r="J199" i="84" s="1"/>
  <c r="G198" i="84"/>
  <c r="J198" i="84" s="1"/>
  <c r="G197" i="84"/>
  <c r="J197" i="84" s="1"/>
  <c r="G196" i="84"/>
  <c r="J196" i="84" s="1"/>
  <c r="G195" i="84"/>
  <c r="J195" i="84" s="1"/>
  <c r="G194" i="84"/>
  <c r="J194" i="84" s="1"/>
  <c r="G193" i="84"/>
  <c r="J193" i="84" s="1"/>
  <c r="G192" i="84"/>
  <c r="J192" i="84" s="1"/>
  <c r="G191" i="84"/>
  <c r="J191" i="84" s="1"/>
  <c r="G190" i="84"/>
  <c r="J190" i="84" s="1"/>
  <c r="G189" i="84"/>
  <c r="J189" i="84" s="1"/>
  <c r="G188" i="84"/>
  <c r="J188" i="84" s="1"/>
  <c r="G187" i="84"/>
  <c r="J187" i="84" s="1"/>
  <c r="G186" i="84"/>
  <c r="J186" i="84" s="1"/>
  <c r="G185" i="84"/>
  <c r="I184" i="84"/>
  <c r="F184" i="84"/>
  <c r="E184" i="84"/>
  <c r="D184" i="84"/>
  <c r="G183" i="84"/>
  <c r="J183" i="84" s="1"/>
  <c r="G182" i="84"/>
  <c r="J182" i="84" s="1"/>
  <c r="G181" i="84"/>
  <c r="J181" i="84" s="1"/>
  <c r="G180" i="84"/>
  <c r="J180" i="84" s="1"/>
  <c r="G179" i="84"/>
  <c r="J179" i="84" s="1"/>
  <c r="G178" i="84"/>
  <c r="J178" i="84" s="1"/>
  <c r="G177" i="84"/>
  <c r="J177" i="84" s="1"/>
  <c r="G176" i="84"/>
  <c r="J176" i="84" s="1"/>
  <c r="G175" i="84"/>
  <c r="J175" i="84" s="1"/>
  <c r="G174" i="84"/>
  <c r="J174" i="84" s="1"/>
  <c r="G173" i="84"/>
  <c r="J173" i="84" s="1"/>
  <c r="G172" i="84"/>
  <c r="J172" i="84" s="1"/>
  <c r="G171" i="84"/>
  <c r="J171" i="84" s="1"/>
  <c r="G170" i="84"/>
  <c r="J170" i="84" s="1"/>
  <c r="G169" i="84"/>
  <c r="J169" i="84" s="1"/>
  <c r="G168" i="84"/>
  <c r="J168" i="84" s="1"/>
  <c r="G167" i="84"/>
  <c r="J167" i="84" s="1"/>
  <c r="G166" i="84"/>
  <c r="J166" i="84" s="1"/>
  <c r="G165" i="84"/>
  <c r="J165" i="84" s="1"/>
  <c r="G164" i="84"/>
  <c r="J164" i="84" s="1"/>
  <c r="G163" i="84"/>
  <c r="J163" i="84" s="1"/>
  <c r="G162" i="84"/>
  <c r="J162" i="84" s="1"/>
  <c r="G161" i="84"/>
  <c r="J161" i="84" s="1"/>
  <c r="G160" i="84"/>
  <c r="J160" i="84" s="1"/>
  <c r="G159" i="84"/>
  <c r="J159" i="84" s="1"/>
  <c r="G158" i="84"/>
  <c r="J158" i="84" s="1"/>
  <c r="G157" i="84"/>
  <c r="J157" i="84" s="1"/>
  <c r="G156" i="84"/>
  <c r="J156" i="84" s="1"/>
  <c r="G155" i="84"/>
  <c r="J155" i="84" s="1"/>
  <c r="G154" i="84"/>
  <c r="J154" i="84" s="1"/>
  <c r="G153" i="84"/>
  <c r="J153" i="84" s="1"/>
  <c r="G152" i="84"/>
  <c r="J152" i="84" s="1"/>
  <c r="G151" i="84"/>
  <c r="J151" i="84" s="1"/>
  <c r="G150" i="84"/>
  <c r="J150" i="84" s="1"/>
  <c r="G149" i="84"/>
  <c r="J149" i="84" s="1"/>
  <c r="G148" i="84"/>
  <c r="J148" i="84" s="1"/>
  <c r="G147" i="84"/>
  <c r="J147" i="84" s="1"/>
  <c r="G146" i="84"/>
  <c r="J146" i="84" s="1"/>
  <c r="G145" i="84"/>
  <c r="J145" i="84" s="1"/>
  <c r="G144" i="84"/>
  <c r="J144" i="84" s="1"/>
  <c r="G143" i="84"/>
  <c r="J143" i="84" s="1"/>
  <c r="G142" i="84"/>
  <c r="J142" i="84" s="1"/>
  <c r="G141" i="84"/>
  <c r="J141" i="84" s="1"/>
  <c r="G140" i="84"/>
  <c r="J140" i="84" s="1"/>
  <c r="G139" i="84"/>
  <c r="J139" i="84" s="1"/>
  <c r="G138" i="84"/>
  <c r="J138" i="84" s="1"/>
  <c r="G137" i="84"/>
  <c r="J137" i="84" s="1"/>
  <c r="G136" i="84"/>
  <c r="J136" i="84" s="1"/>
  <c r="G135" i="84"/>
  <c r="J135" i="84" s="1"/>
  <c r="G134" i="84"/>
  <c r="J134" i="84" s="1"/>
  <c r="G133" i="84"/>
  <c r="I132" i="84"/>
  <c r="F132" i="84"/>
  <c r="E132" i="84"/>
  <c r="D132" i="84"/>
  <c r="G131" i="84"/>
  <c r="J131" i="84" s="1"/>
  <c r="G130" i="84"/>
  <c r="J130" i="84" s="1"/>
  <c r="G129" i="84"/>
  <c r="J129" i="84" s="1"/>
  <c r="G128" i="84"/>
  <c r="J128" i="84" s="1"/>
  <c r="G127" i="84"/>
  <c r="J127" i="84" s="1"/>
  <c r="G126" i="84"/>
  <c r="J126" i="84" s="1"/>
  <c r="G125" i="84"/>
  <c r="J125" i="84" s="1"/>
  <c r="G124" i="84"/>
  <c r="J124" i="84" s="1"/>
  <c r="G123" i="84"/>
  <c r="J123" i="84" s="1"/>
  <c r="G122" i="84"/>
  <c r="J122" i="84" s="1"/>
  <c r="G121" i="84"/>
  <c r="J121" i="84" s="1"/>
  <c r="G120" i="84"/>
  <c r="J120" i="84" s="1"/>
  <c r="G119" i="84"/>
  <c r="J119" i="84" s="1"/>
  <c r="G118" i="84"/>
  <c r="J118" i="84" s="1"/>
  <c r="G117" i="84"/>
  <c r="J117" i="84" s="1"/>
  <c r="G116" i="84"/>
  <c r="J116" i="84" s="1"/>
  <c r="G115" i="84"/>
  <c r="J115" i="84" s="1"/>
  <c r="G114" i="84"/>
  <c r="J114" i="84" s="1"/>
  <c r="G113" i="84"/>
  <c r="J113" i="84" s="1"/>
  <c r="G112" i="84"/>
  <c r="J112" i="84" s="1"/>
  <c r="G111" i="84"/>
  <c r="J111" i="84" s="1"/>
  <c r="G110" i="84"/>
  <c r="J110" i="84" s="1"/>
  <c r="G109" i="84"/>
  <c r="J109" i="84" s="1"/>
  <c r="G108" i="84"/>
  <c r="J108" i="84" s="1"/>
  <c r="G107" i="84"/>
  <c r="J107" i="84" s="1"/>
  <c r="G106" i="84"/>
  <c r="J106" i="84" s="1"/>
  <c r="G105" i="84"/>
  <c r="J105" i="84" s="1"/>
  <c r="G104" i="84"/>
  <c r="J104" i="84" s="1"/>
  <c r="G103" i="84"/>
  <c r="J103" i="84" s="1"/>
  <c r="G102" i="84"/>
  <c r="J102" i="84" s="1"/>
  <c r="G101" i="84"/>
  <c r="J101" i="84" s="1"/>
  <c r="G100" i="84"/>
  <c r="J100" i="84" s="1"/>
  <c r="G99" i="84"/>
  <c r="J99" i="84" s="1"/>
  <c r="G98" i="84"/>
  <c r="J98" i="84" s="1"/>
  <c r="G97" i="84"/>
  <c r="J97" i="84" s="1"/>
  <c r="G96" i="84"/>
  <c r="J96" i="84" s="1"/>
  <c r="G95" i="84"/>
  <c r="J95" i="84" s="1"/>
  <c r="G94" i="84"/>
  <c r="J94" i="84" s="1"/>
  <c r="G93" i="84"/>
  <c r="J93" i="84" s="1"/>
  <c r="G92" i="84"/>
  <c r="J92" i="84" s="1"/>
  <c r="G91" i="84"/>
  <c r="J91" i="84" s="1"/>
  <c r="G90" i="84"/>
  <c r="J90" i="84" s="1"/>
  <c r="G89" i="84"/>
  <c r="J89" i="84" s="1"/>
  <c r="G88" i="84"/>
  <c r="J88" i="84" s="1"/>
  <c r="G87" i="84"/>
  <c r="J87" i="84" s="1"/>
  <c r="G86" i="84"/>
  <c r="J86" i="84" s="1"/>
  <c r="G85" i="84"/>
  <c r="J85" i="84" s="1"/>
  <c r="G84" i="84"/>
  <c r="J84" i="84" s="1"/>
  <c r="G83" i="84"/>
  <c r="J83" i="84" s="1"/>
  <c r="G82" i="84"/>
  <c r="J82" i="84" s="1"/>
  <c r="G81" i="84"/>
  <c r="J81" i="84" s="1"/>
  <c r="G80" i="84"/>
  <c r="J80" i="84" s="1"/>
  <c r="G79" i="84"/>
  <c r="J79" i="84" s="1"/>
  <c r="G78" i="84"/>
  <c r="J78" i="84" s="1"/>
  <c r="G77" i="84"/>
  <c r="J77" i="84" s="1"/>
  <c r="G76" i="84"/>
  <c r="J76" i="84" s="1"/>
  <c r="G75" i="84"/>
  <c r="J75" i="84" s="1"/>
  <c r="G74" i="84"/>
  <c r="J74" i="84" s="1"/>
  <c r="G73" i="84"/>
  <c r="J73" i="84" s="1"/>
  <c r="G72" i="84"/>
  <c r="J72" i="84" s="1"/>
  <c r="G71" i="84"/>
  <c r="J71" i="84" s="1"/>
  <c r="G70" i="84"/>
  <c r="J70" i="84" s="1"/>
  <c r="G69" i="84"/>
  <c r="J69" i="84" s="1"/>
  <c r="G68" i="84"/>
  <c r="J68" i="84" s="1"/>
  <c r="G67" i="84"/>
  <c r="J67" i="84" s="1"/>
  <c r="G66" i="84"/>
  <c r="J66" i="84" s="1"/>
  <c r="G65" i="84"/>
  <c r="J65" i="84" s="1"/>
  <c r="G64" i="84"/>
  <c r="J64" i="84" s="1"/>
  <c r="G63" i="84"/>
  <c r="J63" i="84" s="1"/>
  <c r="G62" i="84"/>
  <c r="J62" i="84" s="1"/>
  <c r="G61" i="84"/>
  <c r="J61" i="84" s="1"/>
  <c r="G60" i="84"/>
  <c r="J60" i="84" s="1"/>
  <c r="G59" i="84"/>
  <c r="J59" i="84" s="1"/>
  <c r="G58" i="84"/>
  <c r="J58" i="84" s="1"/>
  <c r="G57" i="84"/>
  <c r="J57" i="84" s="1"/>
  <c r="G56" i="84"/>
  <c r="J56" i="84" s="1"/>
  <c r="G55" i="84"/>
  <c r="J55" i="84" s="1"/>
  <c r="G54" i="84"/>
  <c r="J54" i="84" s="1"/>
  <c r="G53" i="84"/>
  <c r="J53" i="84" s="1"/>
  <c r="G52" i="84"/>
  <c r="J52" i="84" s="1"/>
  <c r="G51" i="84"/>
  <c r="J51" i="84" s="1"/>
  <c r="G50" i="84"/>
  <c r="J50" i="84" s="1"/>
  <c r="G49" i="84"/>
  <c r="J49" i="84" s="1"/>
  <c r="G48" i="84"/>
  <c r="J48" i="84" s="1"/>
  <c r="G47" i="84"/>
  <c r="J47" i="84" s="1"/>
  <c r="G46" i="84"/>
  <c r="J46" i="84" s="1"/>
  <c r="G45" i="84"/>
  <c r="J45" i="84" s="1"/>
  <c r="G44" i="84"/>
  <c r="J44" i="84" s="1"/>
  <c r="G43" i="84"/>
  <c r="J43" i="84" s="1"/>
  <c r="G42" i="84"/>
  <c r="J42" i="84" s="1"/>
  <c r="G41" i="84"/>
  <c r="J41" i="84" s="1"/>
  <c r="G40" i="84"/>
  <c r="J40" i="84" s="1"/>
  <c r="G39" i="84"/>
  <c r="I38" i="84"/>
  <c r="F38" i="84"/>
  <c r="E38" i="84"/>
  <c r="D38" i="84"/>
  <c r="G37" i="84"/>
  <c r="J37" i="84" s="1"/>
  <c r="G36" i="84"/>
  <c r="J36" i="84" s="1"/>
  <c r="G35" i="84"/>
  <c r="J35" i="84" s="1"/>
  <c r="G34" i="84"/>
  <c r="J34" i="84" s="1"/>
  <c r="G33" i="84"/>
  <c r="J33" i="84" s="1"/>
  <c r="G32" i="84"/>
  <c r="J32" i="84" s="1"/>
  <c r="G31" i="84"/>
  <c r="J31" i="84" s="1"/>
  <c r="G30" i="84"/>
  <c r="J30" i="84" s="1"/>
  <c r="G29" i="84"/>
  <c r="J29" i="84" s="1"/>
  <c r="G28" i="84"/>
  <c r="J28" i="84" s="1"/>
  <c r="G27" i="84"/>
  <c r="J27" i="84" s="1"/>
  <c r="G26" i="84"/>
  <c r="J26" i="84" s="1"/>
  <c r="G25" i="84"/>
  <c r="J25" i="84" s="1"/>
  <c r="G24" i="84"/>
  <c r="G23" i="84"/>
  <c r="G22" i="84"/>
  <c r="G21" i="84"/>
  <c r="G20" i="84"/>
  <c r="G19" i="84"/>
  <c r="G18" i="84"/>
  <c r="G17" i="84"/>
  <c r="G16" i="84"/>
  <c r="J16" i="84" s="1"/>
  <c r="G15" i="84"/>
  <c r="J15" i="84" s="1"/>
  <c r="G14" i="84"/>
  <c r="J14" i="84" s="1"/>
  <c r="G13" i="84"/>
  <c r="J13" i="84" s="1"/>
  <c r="G12" i="84"/>
  <c r="J12" i="84" s="1"/>
  <c r="G11" i="84"/>
  <c r="J11" i="84" s="1"/>
  <c r="G10" i="84"/>
  <c r="J10" i="84" s="1"/>
  <c r="G9" i="84"/>
  <c r="G8" i="84"/>
  <c r="G7" i="84"/>
  <c r="J7" i="84" s="1"/>
  <c r="G6" i="84"/>
  <c r="J6" i="84" s="1"/>
  <c r="G5" i="84"/>
  <c r="G4" i="84"/>
  <c r="G3" i="84"/>
  <c r="J3" i="84" s="1"/>
  <c r="G2" i="84"/>
  <c r="J2" i="84" s="1"/>
  <c r="J21" i="53"/>
  <c r="I21" i="53"/>
  <c r="J20" i="53"/>
  <c r="I20" i="53"/>
  <c r="J18" i="53"/>
  <c r="I18" i="53"/>
  <c r="J17" i="53"/>
  <c r="I17" i="53"/>
  <c r="J16" i="53"/>
  <c r="I16" i="53"/>
  <c r="J15" i="53"/>
  <c r="I15" i="53"/>
  <c r="J14" i="53"/>
  <c r="I14" i="53"/>
  <c r="J13" i="53"/>
  <c r="I13" i="53"/>
  <c r="J12" i="53"/>
  <c r="I12" i="53"/>
  <c r="J11" i="53"/>
  <c r="I11" i="53"/>
  <c r="I435" i="83"/>
  <c r="F435" i="83"/>
  <c r="E435" i="83"/>
  <c r="D435" i="83"/>
  <c r="I10" i="60" s="1"/>
  <c r="G434" i="83"/>
  <c r="J434" i="83" s="1"/>
  <c r="G433" i="83"/>
  <c r="J433" i="83" s="1"/>
  <c r="G432" i="83"/>
  <c r="J432" i="83" s="1"/>
  <c r="G431" i="83"/>
  <c r="J431" i="83" s="1"/>
  <c r="G430" i="83"/>
  <c r="J430" i="83" s="1"/>
  <c r="G429" i="83"/>
  <c r="J429" i="83" s="1"/>
  <c r="G428" i="83"/>
  <c r="J428" i="83" s="1"/>
  <c r="G427" i="83"/>
  <c r="J427" i="83" s="1"/>
  <c r="G426" i="83"/>
  <c r="J426" i="83" s="1"/>
  <c r="G425" i="83"/>
  <c r="J425" i="83" s="1"/>
  <c r="G424" i="83"/>
  <c r="J424" i="83" s="1"/>
  <c r="G423" i="83"/>
  <c r="J423" i="83" s="1"/>
  <c r="G422" i="83"/>
  <c r="J422" i="83" s="1"/>
  <c r="G421" i="83"/>
  <c r="J421" i="83" s="1"/>
  <c r="G420" i="83"/>
  <c r="J420" i="83" s="1"/>
  <c r="G419" i="83"/>
  <c r="J419" i="83" s="1"/>
  <c r="G418" i="83"/>
  <c r="J418" i="83" s="1"/>
  <c r="G417" i="83"/>
  <c r="J417" i="83" s="1"/>
  <c r="G416" i="83"/>
  <c r="J416" i="83" s="1"/>
  <c r="G415" i="83"/>
  <c r="J415" i="83" s="1"/>
  <c r="G414" i="83"/>
  <c r="J414" i="83" s="1"/>
  <c r="G413" i="83"/>
  <c r="J413" i="83" s="1"/>
  <c r="G412" i="83"/>
  <c r="J412" i="83" s="1"/>
  <c r="G411" i="83"/>
  <c r="J411" i="83" s="1"/>
  <c r="G410" i="83"/>
  <c r="J410" i="83" s="1"/>
  <c r="G409" i="83"/>
  <c r="J409" i="83" s="1"/>
  <c r="G408" i="83"/>
  <c r="J408" i="83" s="1"/>
  <c r="G407" i="83"/>
  <c r="J407" i="83" s="1"/>
  <c r="G406" i="83"/>
  <c r="J406" i="83" s="1"/>
  <c r="G405" i="83"/>
  <c r="J405" i="83" s="1"/>
  <c r="G404" i="83"/>
  <c r="J404" i="83" s="1"/>
  <c r="G403" i="83"/>
  <c r="J403" i="83" s="1"/>
  <c r="G402" i="83"/>
  <c r="J402" i="83" s="1"/>
  <c r="G401" i="83"/>
  <c r="J401" i="83" s="1"/>
  <c r="G400" i="83"/>
  <c r="J400" i="83" s="1"/>
  <c r="G399" i="83"/>
  <c r="J399" i="83" s="1"/>
  <c r="G398" i="83"/>
  <c r="J398" i="83" s="1"/>
  <c r="G397" i="83"/>
  <c r="J397" i="83" s="1"/>
  <c r="G396" i="83"/>
  <c r="J396" i="83" s="1"/>
  <c r="G395" i="83"/>
  <c r="J395" i="83" s="1"/>
  <c r="G394" i="83"/>
  <c r="J394" i="83" s="1"/>
  <c r="G393" i="83"/>
  <c r="J393" i="83" s="1"/>
  <c r="G392" i="83"/>
  <c r="J392" i="83" s="1"/>
  <c r="G391" i="83"/>
  <c r="J391" i="83" s="1"/>
  <c r="G390" i="83"/>
  <c r="J390" i="83" s="1"/>
  <c r="G389" i="83"/>
  <c r="J389" i="83" s="1"/>
  <c r="G388" i="83"/>
  <c r="J388" i="83" s="1"/>
  <c r="G387" i="83"/>
  <c r="J387" i="83" s="1"/>
  <c r="G386" i="83"/>
  <c r="J386" i="83" s="1"/>
  <c r="G385" i="83"/>
  <c r="J385" i="83" s="1"/>
  <c r="G384" i="83"/>
  <c r="J384" i="83" s="1"/>
  <c r="I383" i="83"/>
  <c r="F383" i="83"/>
  <c r="E383" i="83"/>
  <c r="D383" i="83"/>
  <c r="I9" i="60" s="1"/>
  <c r="G382" i="83"/>
  <c r="J382" i="83" s="1"/>
  <c r="G381" i="83"/>
  <c r="J381" i="83" s="1"/>
  <c r="G380" i="83"/>
  <c r="J380" i="83" s="1"/>
  <c r="G379" i="83"/>
  <c r="J379" i="83" s="1"/>
  <c r="G378" i="83"/>
  <c r="J378" i="83" s="1"/>
  <c r="G377" i="83"/>
  <c r="J377" i="83" s="1"/>
  <c r="G376" i="83"/>
  <c r="J376" i="83" s="1"/>
  <c r="G375" i="83"/>
  <c r="J375" i="83" s="1"/>
  <c r="G374" i="83"/>
  <c r="J374" i="83" s="1"/>
  <c r="G373" i="83"/>
  <c r="J373" i="83" s="1"/>
  <c r="G372" i="83"/>
  <c r="J372" i="83" s="1"/>
  <c r="G371" i="83"/>
  <c r="J371" i="83" s="1"/>
  <c r="G370" i="83"/>
  <c r="J370" i="83" s="1"/>
  <c r="G369" i="83"/>
  <c r="J369" i="83" s="1"/>
  <c r="G368" i="83"/>
  <c r="J368" i="83" s="1"/>
  <c r="G367" i="83"/>
  <c r="J367" i="83" s="1"/>
  <c r="G366" i="83"/>
  <c r="J366" i="83" s="1"/>
  <c r="G365" i="83"/>
  <c r="J365" i="83" s="1"/>
  <c r="G364" i="83"/>
  <c r="J364" i="83" s="1"/>
  <c r="G363" i="83"/>
  <c r="J363" i="83" s="1"/>
  <c r="G362" i="83"/>
  <c r="J362" i="83" s="1"/>
  <c r="G361" i="83"/>
  <c r="J361" i="83" s="1"/>
  <c r="G360" i="83"/>
  <c r="J360" i="83" s="1"/>
  <c r="G359" i="83"/>
  <c r="J359" i="83" s="1"/>
  <c r="G358" i="83"/>
  <c r="J358" i="83" s="1"/>
  <c r="G357" i="83"/>
  <c r="J357" i="83" s="1"/>
  <c r="G356" i="83"/>
  <c r="J356" i="83" s="1"/>
  <c r="G355" i="83"/>
  <c r="J355" i="83" s="1"/>
  <c r="G354" i="83"/>
  <c r="J354" i="83" s="1"/>
  <c r="G353" i="83"/>
  <c r="J353" i="83" s="1"/>
  <c r="G352" i="83"/>
  <c r="J352" i="83" s="1"/>
  <c r="G351" i="83"/>
  <c r="J351" i="83" s="1"/>
  <c r="G350" i="83"/>
  <c r="J350" i="83" s="1"/>
  <c r="G349" i="83"/>
  <c r="J349" i="83" s="1"/>
  <c r="G348" i="83"/>
  <c r="J348" i="83" s="1"/>
  <c r="G347" i="83"/>
  <c r="J347" i="83" s="1"/>
  <c r="G346" i="83"/>
  <c r="J346" i="83" s="1"/>
  <c r="G345" i="83"/>
  <c r="J345" i="83" s="1"/>
  <c r="G344" i="83"/>
  <c r="J344" i="83" s="1"/>
  <c r="G343" i="83"/>
  <c r="J343" i="83" s="1"/>
  <c r="G342" i="83"/>
  <c r="J342" i="83" s="1"/>
  <c r="G341" i="83"/>
  <c r="J341" i="83" s="1"/>
  <c r="G340" i="83"/>
  <c r="J340" i="83" s="1"/>
  <c r="G339" i="83"/>
  <c r="J339" i="83" s="1"/>
  <c r="G338" i="83"/>
  <c r="J338" i="83" s="1"/>
  <c r="G337" i="83"/>
  <c r="J337" i="83" s="1"/>
  <c r="G336" i="83"/>
  <c r="J336" i="83" s="1"/>
  <c r="G335" i="83"/>
  <c r="J335" i="83" s="1"/>
  <c r="G334" i="83"/>
  <c r="J334" i="83" s="1"/>
  <c r="G333" i="83"/>
  <c r="J333" i="83" s="1"/>
  <c r="G332" i="83"/>
  <c r="J332" i="83" s="1"/>
  <c r="G331" i="83"/>
  <c r="J331" i="83" s="1"/>
  <c r="G330" i="83"/>
  <c r="J330" i="83" s="1"/>
  <c r="G329" i="83"/>
  <c r="J329" i="83" s="1"/>
  <c r="G328" i="83"/>
  <c r="J328" i="83" s="1"/>
  <c r="G327" i="83"/>
  <c r="J327" i="83" s="1"/>
  <c r="G326" i="83"/>
  <c r="J326" i="83" s="1"/>
  <c r="G325" i="83"/>
  <c r="J325" i="83" s="1"/>
  <c r="G324" i="83"/>
  <c r="J324" i="83" s="1"/>
  <c r="G323" i="83"/>
  <c r="J323" i="83" s="1"/>
  <c r="G322" i="83"/>
  <c r="J322" i="83" s="1"/>
  <c r="G321" i="83"/>
  <c r="J321" i="83" s="1"/>
  <c r="G320" i="83"/>
  <c r="J320" i="83" s="1"/>
  <c r="G319" i="83"/>
  <c r="J319" i="83" s="1"/>
  <c r="G318" i="83"/>
  <c r="J318" i="83" s="1"/>
  <c r="G317" i="83"/>
  <c r="J317" i="83" s="1"/>
  <c r="G316" i="83"/>
  <c r="J316" i="83" s="1"/>
  <c r="G315" i="83"/>
  <c r="J315" i="83" s="1"/>
  <c r="G314" i="83"/>
  <c r="J314" i="83" s="1"/>
  <c r="G313" i="83"/>
  <c r="J313" i="83" s="1"/>
  <c r="G312" i="83"/>
  <c r="J312" i="83" s="1"/>
  <c r="G311" i="83"/>
  <c r="J311" i="83" s="1"/>
  <c r="G310" i="83"/>
  <c r="J310" i="83" s="1"/>
  <c r="G309" i="83"/>
  <c r="J309" i="83" s="1"/>
  <c r="G308" i="83"/>
  <c r="J308" i="83" s="1"/>
  <c r="G307" i="83"/>
  <c r="J307" i="83" s="1"/>
  <c r="G306" i="83"/>
  <c r="J306" i="83" s="1"/>
  <c r="G305" i="83"/>
  <c r="J305" i="83" s="1"/>
  <c r="G304" i="83"/>
  <c r="J304" i="83" s="1"/>
  <c r="G303" i="83"/>
  <c r="J303" i="83" s="1"/>
  <c r="G302" i="83"/>
  <c r="J302" i="83" s="1"/>
  <c r="G301" i="83"/>
  <c r="J301" i="83" s="1"/>
  <c r="G300" i="83"/>
  <c r="J300" i="83" s="1"/>
  <c r="G299" i="83"/>
  <c r="J299" i="83" s="1"/>
  <c r="G298" i="83"/>
  <c r="J298" i="83" s="1"/>
  <c r="G297" i="83"/>
  <c r="J297" i="83" s="1"/>
  <c r="G296" i="83"/>
  <c r="J296" i="83" s="1"/>
  <c r="G295" i="83"/>
  <c r="J295" i="83" s="1"/>
  <c r="G294" i="83"/>
  <c r="J294" i="83" s="1"/>
  <c r="G293" i="83"/>
  <c r="J293" i="83" s="1"/>
  <c r="G292" i="83"/>
  <c r="J292" i="83" s="1"/>
  <c r="G291" i="83"/>
  <c r="J291" i="83" s="1"/>
  <c r="G290" i="83"/>
  <c r="J290" i="83" s="1"/>
  <c r="I289" i="83"/>
  <c r="F289" i="83"/>
  <c r="E289" i="83"/>
  <c r="D289" i="83"/>
  <c r="I8" i="60" s="1"/>
  <c r="G288" i="83"/>
  <c r="J288" i="83" s="1"/>
  <c r="G287" i="83"/>
  <c r="J287" i="83" s="1"/>
  <c r="G286" i="83"/>
  <c r="J286" i="83" s="1"/>
  <c r="G285" i="83"/>
  <c r="J285" i="83" s="1"/>
  <c r="G284" i="83"/>
  <c r="J284" i="83" s="1"/>
  <c r="G283" i="83"/>
  <c r="J283" i="83" s="1"/>
  <c r="G282" i="83"/>
  <c r="J282" i="83" s="1"/>
  <c r="G281" i="83"/>
  <c r="J281" i="83" s="1"/>
  <c r="G280" i="83"/>
  <c r="J280" i="83" s="1"/>
  <c r="G279" i="83"/>
  <c r="J279" i="83" s="1"/>
  <c r="G278" i="83"/>
  <c r="J278" i="83" s="1"/>
  <c r="G277" i="83"/>
  <c r="J277" i="83" s="1"/>
  <c r="G276" i="83"/>
  <c r="J276" i="83" s="1"/>
  <c r="G275" i="83"/>
  <c r="J275" i="83" s="1"/>
  <c r="G274" i="83"/>
  <c r="J274" i="83" s="1"/>
  <c r="G273" i="83"/>
  <c r="J273" i="83" s="1"/>
  <c r="G272" i="83"/>
  <c r="J272" i="83" s="1"/>
  <c r="G271" i="83"/>
  <c r="J271" i="83" s="1"/>
  <c r="G270" i="83"/>
  <c r="J270" i="83" s="1"/>
  <c r="G269" i="83"/>
  <c r="J269" i="83" s="1"/>
  <c r="G268" i="83"/>
  <c r="J268" i="83" s="1"/>
  <c r="G267" i="83"/>
  <c r="J267" i="83" s="1"/>
  <c r="G266" i="83"/>
  <c r="J266" i="83" s="1"/>
  <c r="G265" i="83"/>
  <c r="J265" i="83" s="1"/>
  <c r="G264" i="83"/>
  <c r="J264" i="83" s="1"/>
  <c r="G263" i="83"/>
  <c r="J263" i="83" s="1"/>
  <c r="G262" i="83"/>
  <c r="J262" i="83" s="1"/>
  <c r="G261" i="83"/>
  <c r="J261" i="83" s="1"/>
  <c r="G260" i="83"/>
  <c r="J260" i="83" s="1"/>
  <c r="G259" i="83"/>
  <c r="J259" i="83" s="1"/>
  <c r="G258" i="83"/>
  <c r="J258" i="83" s="1"/>
  <c r="G257" i="83"/>
  <c r="J257" i="83" s="1"/>
  <c r="G256" i="83"/>
  <c r="J256" i="83" s="1"/>
  <c r="G255" i="83"/>
  <c r="J255" i="83" s="1"/>
  <c r="G254" i="83"/>
  <c r="J254" i="83" s="1"/>
  <c r="G253" i="83"/>
  <c r="J253" i="83" s="1"/>
  <c r="G252" i="83"/>
  <c r="J252" i="83" s="1"/>
  <c r="G251" i="83"/>
  <c r="J251" i="83" s="1"/>
  <c r="G250" i="83"/>
  <c r="J250" i="83" s="1"/>
  <c r="G249" i="83"/>
  <c r="J249" i="83" s="1"/>
  <c r="G248" i="83"/>
  <c r="J248" i="83" s="1"/>
  <c r="G247" i="83"/>
  <c r="J247" i="83" s="1"/>
  <c r="G246" i="83"/>
  <c r="J246" i="83" s="1"/>
  <c r="G245" i="83"/>
  <c r="J245" i="83" s="1"/>
  <c r="I244" i="83"/>
  <c r="F244" i="83"/>
  <c r="E244" i="83"/>
  <c r="D244" i="83"/>
  <c r="I7" i="60" s="1"/>
  <c r="G243" i="83"/>
  <c r="J243" i="83" s="1"/>
  <c r="G242" i="83"/>
  <c r="J242" i="83" s="1"/>
  <c r="G241" i="83"/>
  <c r="J241" i="83" s="1"/>
  <c r="G240" i="83"/>
  <c r="J240" i="83" s="1"/>
  <c r="G239" i="83"/>
  <c r="J239" i="83" s="1"/>
  <c r="G238" i="83"/>
  <c r="J238" i="83" s="1"/>
  <c r="G237" i="83"/>
  <c r="J237" i="83" s="1"/>
  <c r="G236" i="83"/>
  <c r="J236" i="83" s="1"/>
  <c r="G235" i="83"/>
  <c r="J235" i="83" s="1"/>
  <c r="G234" i="83"/>
  <c r="J234" i="83" s="1"/>
  <c r="G233" i="83"/>
  <c r="J233" i="83" s="1"/>
  <c r="G232" i="83"/>
  <c r="J232" i="83" s="1"/>
  <c r="G231" i="83"/>
  <c r="J231" i="83" s="1"/>
  <c r="G230" i="83"/>
  <c r="J230" i="83" s="1"/>
  <c r="G229" i="83"/>
  <c r="J229" i="83" s="1"/>
  <c r="G228" i="83"/>
  <c r="J228" i="83" s="1"/>
  <c r="G227" i="83"/>
  <c r="J227" i="83" s="1"/>
  <c r="G226" i="83"/>
  <c r="J226" i="83" s="1"/>
  <c r="G225" i="83"/>
  <c r="J225" i="83" s="1"/>
  <c r="G224" i="83"/>
  <c r="J224" i="83" s="1"/>
  <c r="G223" i="83"/>
  <c r="J223" i="83" s="1"/>
  <c r="G222" i="83"/>
  <c r="J222" i="83" s="1"/>
  <c r="G221" i="83"/>
  <c r="J221" i="83" s="1"/>
  <c r="G220" i="83"/>
  <c r="J220" i="83" s="1"/>
  <c r="G219" i="83"/>
  <c r="J219" i="83" s="1"/>
  <c r="G218" i="83"/>
  <c r="J218" i="83" s="1"/>
  <c r="G217" i="83"/>
  <c r="J217" i="83" s="1"/>
  <c r="G216" i="83"/>
  <c r="J216" i="83" s="1"/>
  <c r="G215" i="83"/>
  <c r="J215" i="83" s="1"/>
  <c r="G214" i="83"/>
  <c r="J214" i="83" s="1"/>
  <c r="G213" i="83"/>
  <c r="J213" i="83" s="1"/>
  <c r="G212" i="83"/>
  <c r="J212" i="83" s="1"/>
  <c r="G211" i="83"/>
  <c r="J211" i="83" s="1"/>
  <c r="G210" i="83"/>
  <c r="J210" i="83" s="1"/>
  <c r="G209" i="83"/>
  <c r="J209" i="83" s="1"/>
  <c r="G208" i="83"/>
  <c r="J208" i="83" s="1"/>
  <c r="G207" i="83"/>
  <c r="J207" i="83" s="1"/>
  <c r="G206" i="83"/>
  <c r="J206" i="83" s="1"/>
  <c r="G205" i="83"/>
  <c r="J205" i="83" s="1"/>
  <c r="G204" i="83"/>
  <c r="J204" i="83" s="1"/>
  <c r="G203" i="83"/>
  <c r="J203" i="83" s="1"/>
  <c r="G202" i="83"/>
  <c r="J202" i="83" s="1"/>
  <c r="G201" i="83"/>
  <c r="J201" i="83" s="1"/>
  <c r="G200" i="83"/>
  <c r="J200" i="83" s="1"/>
  <c r="G199" i="83"/>
  <c r="J199" i="83" s="1"/>
  <c r="G198" i="83"/>
  <c r="J198" i="83" s="1"/>
  <c r="I197" i="83"/>
  <c r="F197" i="83"/>
  <c r="E197" i="83"/>
  <c r="D197" i="83"/>
  <c r="I6" i="60" s="1"/>
  <c r="G196" i="83"/>
  <c r="J196" i="83" s="1"/>
  <c r="G195" i="83"/>
  <c r="J195" i="83" s="1"/>
  <c r="G194" i="83"/>
  <c r="J194" i="83" s="1"/>
  <c r="G193" i="83"/>
  <c r="J193" i="83" s="1"/>
  <c r="G192" i="83"/>
  <c r="J192" i="83" s="1"/>
  <c r="G191" i="83"/>
  <c r="J191" i="83" s="1"/>
  <c r="G190" i="83"/>
  <c r="J190" i="83" s="1"/>
  <c r="G189" i="83"/>
  <c r="J189" i="83" s="1"/>
  <c r="G188" i="83"/>
  <c r="J188" i="83" s="1"/>
  <c r="G187" i="83"/>
  <c r="J187" i="83" s="1"/>
  <c r="G186" i="83"/>
  <c r="J186" i="83" s="1"/>
  <c r="G185" i="83"/>
  <c r="J185" i="83" s="1"/>
  <c r="G184" i="83"/>
  <c r="J184" i="83" s="1"/>
  <c r="G183" i="83"/>
  <c r="J183" i="83" s="1"/>
  <c r="G182" i="83"/>
  <c r="J182" i="83" s="1"/>
  <c r="G181" i="83"/>
  <c r="J181" i="83" s="1"/>
  <c r="G180" i="83"/>
  <c r="J180" i="83" s="1"/>
  <c r="G179" i="83"/>
  <c r="G178" i="83"/>
  <c r="J178" i="83" s="1"/>
  <c r="G177" i="83"/>
  <c r="J177" i="83" s="1"/>
  <c r="G176" i="83"/>
  <c r="J176" i="83" s="1"/>
  <c r="G175" i="83"/>
  <c r="J175" i="83" s="1"/>
  <c r="G174" i="83"/>
  <c r="J174" i="83" s="1"/>
  <c r="G173" i="83"/>
  <c r="J173" i="83" s="1"/>
  <c r="G172" i="83"/>
  <c r="J172" i="83" s="1"/>
  <c r="G171" i="83"/>
  <c r="J171" i="83" s="1"/>
  <c r="G170" i="83"/>
  <c r="G169" i="83"/>
  <c r="J169" i="83" s="1"/>
  <c r="G168" i="83"/>
  <c r="J168" i="83" s="1"/>
  <c r="G167" i="83"/>
  <c r="J167" i="83" s="1"/>
  <c r="G166" i="83"/>
  <c r="J166" i="83" s="1"/>
  <c r="G165" i="83"/>
  <c r="J165" i="83" s="1"/>
  <c r="G164" i="83"/>
  <c r="J164" i="83" s="1"/>
  <c r="G163" i="83"/>
  <c r="J163" i="83" s="1"/>
  <c r="G162" i="83"/>
  <c r="J162" i="83" s="1"/>
  <c r="G161" i="83"/>
  <c r="J161" i="83" s="1"/>
  <c r="G160" i="83"/>
  <c r="J160" i="83" s="1"/>
  <c r="G159" i="83"/>
  <c r="J159" i="83" s="1"/>
  <c r="G158" i="83"/>
  <c r="J158" i="83" s="1"/>
  <c r="G157" i="83"/>
  <c r="G156" i="83"/>
  <c r="J156" i="83" s="1"/>
  <c r="G155" i="83"/>
  <c r="J155" i="83" s="1"/>
  <c r="G154" i="83"/>
  <c r="G153" i="83"/>
  <c r="J153" i="83" s="1"/>
  <c r="G152" i="83"/>
  <c r="J152" i="83" s="1"/>
  <c r="G151" i="83"/>
  <c r="G150" i="83"/>
  <c r="G149" i="83"/>
  <c r="G148" i="83"/>
  <c r="J148" i="83" s="1"/>
  <c r="G147" i="83"/>
  <c r="J147" i="83" s="1"/>
  <c r="G146" i="83"/>
  <c r="J146" i="83" s="1"/>
  <c r="G145" i="83"/>
  <c r="G144" i="83"/>
  <c r="J144" i="83" s="1"/>
  <c r="G143" i="83"/>
  <c r="J143" i="83" s="1"/>
  <c r="G142" i="83"/>
  <c r="J142" i="83" s="1"/>
  <c r="G141" i="83"/>
  <c r="J141" i="83" s="1"/>
  <c r="G140" i="83"/>
  <c r="J140" i="83" s="1"/>
  <c r="G139" i="83"/>
  <c r="J139" i="83" s="1"/>
  <c r="G138" i="83"/>
  <c r="J138" i="83" s="1"/>
  <c r="G137" i="83"/>
  <c r="J137" i="83" s="1"/>
  <c r="I136" i="83"/>
  <c r="F136" i="83"/>
  <c r="E136" i="83"/>
  <c r="D136" i="83"/>
  <c r="I5" i="60" s="1"/>
  <c r="G135" i="83"/>
  <c r="J135" i="83" s="1"/>
  <c r="G134" i="83"/>
  <c r="J134" i="83" s="1"/>
  <c r="G133" i="83"/>
  <c r="J133" i="83" s="1"/>
  <c r="G132" i="83"/>
  <c r="J132" i="83" s="1"/>
  <c r="G131" i="83"/>
  <c r="J131" i="83" s="1"/>
  <c r="G130" i="83"/>
  <c r="J130" i="83" s="1"/>
  <c r="G129" i="83"/>
  <c r="J129" i="83" s="1"/>
  <c r="G128" i="83"/>
  <c r="J128" i="83" s="1"/>
  <c r="G127" i="83"/>
  <c r="J127" i="83" s="1"/>
  <c r="G126" i="83"/>
  <c r="J126" i="83" s="1"/>
  <c r="G125" i="83"/>
  <c r="J125" i="83" s="1"/>
  <c r="G124" i="83"/>
  <c r="J124" i="83" s="1"/>
  <c r="G123" i="83"/>
  <c r="J123" i="83" s="1"/>
  <c r="G122" i="83"/>
  <c r="J122" i="83" s="1"/>
  <c r="G121" i="83"/>
  <c r="J121" i="83" s="1"/>
  <c r="G120" i="83"/>
  <c r="J120" i="83" s="1"/>
  <c r="G119" i="83"/>
  <c r="J119" i="83" s="1"/>
  <c r="G118" i="83"/>
  <c r="J118" i="83" s="1"/>
  <c r="G117" i="83"/>
  <c r="J117" i="83" s="1"/>
  <c r="G116" i="83"/>
  <c r="J116" i="83" s="1"/>
  <c r="G115" i="83"/>
  <c r="J115" i="83" s="1"/>
  <c r="G114" i="83"/>
  <c r="J114" i="83" s="1"/>
  <c r="G113" i="83"/>
  <c r="J113" i="83" s="1"/>
  <c r="G112" i="83"/>
  <c r="J112" i="83" s="1"/>
  <c r="G111" i="83"/>
  <c r="J111" i="83" s="1"/>
  <c r="G110" i="83"/>
  <c r="J110" i="83" s="1"/>
  <c r="G109" i="83"/>
  <c r="J109" i="83" s="1"/>
  <c r="G108" i="83"/>
  <c r="J108" i="83" s="1"/>
  <c r="G107" i="83"/>
  <c r="J107" i="83" s="1"/>
  <c r="G106" i="83"/>
  <c r="J106" i="83" s="1"/>
  <c r="G105" i="83"/>
  <c r="J105" i="83" s="1"/>
  <c r="G104" i="83"/>
  <c r="J104" i="83" s="1"/>
  <c r="G103" i="83"/>
  <c r="J103" i="83" s="1"/>
  <c r="G102" i="83"/>
  <c r="J102" i="83" s="1"/>
  <c r="G101" i="83"/>
  <c r="J101" i="83" s="1"/>
  <c r="G100" i="83"/>
  <c r="J100" i="83" s="1"/>
  <c r="G99" i="83"/>
  <c r="J99" i="83" s="1"/>
  <c r="G98" i="83"/>
  <c r="J98" i="83" s="1"/>
  <c r="G97" i="83"/>
  <c r="J97" i="83" s="1"/>
  <c r="J136" i="83" s="1"/>
  <c r="I96" i="83"/>
  <c r="F96" i="83"/>
  <c r="E96" i="83"/>
  <c r="D96" i="83"/>
  <c r="I4" i="60" s="1"/>
  <c r="G95" i="83"/>
  <c r="J95" i="83" s="1"/>
  <c r="G94" i="83"/>
  <c r="J94" i="83" s="1"/>
  <c r="G93" i="83"/>
  <c r="J93" i="83" s="1"/>
  <c r="G92" i="83"/>
  <c r="J92" i="83" s="1"/>
  <c r="G91" i="83"/>
  <c r="J91" i="83" s="1"/>
  <c r="G90" i="83"/>
  <c r="J90" i="83" s="1"/>
  <c r="G89" i="83"/>
  <c r="J89" i="83" s="1"/>
  <c r="G88" i="83"/>
  <c r="J88" i="83" s="1"/>
  <c r="G87" i="83"/>
  <c r="J87" i="83" s="1"/>
  <c r="G86" i="83"/>
  <c r="J86" i="83" s="1"/>
  <c r="G85" i="83"/>
  <c r="J85" i="83" s="1"/>
  <c r="G84" i="83"/>
  <c r="J84" i="83" s="1"/>
  <c r="G83" i="83"/>
  <c r="J83" i="83" s="1"/>
  <c r="G82" i="83"/>
  <c r="J82" i="83" s="1"/>
  <c r="G81" i="83"/>
  <c r="J81" i="83" s="1"/>
  <c r="G80" i="83"/>
  <c r="J80" i="83" s="1"/>
  <c r="G79" i="83"/>
  <c r="J79" i="83" s="1"/>
  <c r="G78" i="83"/>
  <c r="J78" i="83" s="1"/>
  <c r="G77" i="83"/>
  <c r="J77" i="83" s="1"/>
  <c r="G76" i="83"/>
  <c r="J76" i="83" s="1"/>
  <c r="G75" i="83"/>
  <c r="J75" i="83" s="1"/>
  <c r="G74" i="83"/>
  <c r="J74" i="83" s="1"/>
  <c r="G73" i="83"/>
  <c r="J73" i="83" s="1"/>
  <c r="G72" i="83"/>
  <c r="J72" i="83" s="1"/>
  <c r="G71" i="83"/>
  <c r="J71" i="83" s="1"/>
  <c r="G70" i="83"/>
  <c r="J70" i="83" s="1"/>
  <c r="G69" i="83"/>
  <c r="J69" i="83" s="1"/>
  <c r="G68" i="83"/>
  <c r="J68" i="83" s="1"/>
  <c r="G67" i="83"/>
  <c r="J67" i="83" s="1"/>
  <c r="G66" i="83"/>
  <c r="J66" i="83" s="1"/>
  <c r="G65" i="83"/>
  <c r="J65" i="83" s="1"/>
  <c r="G64" i="83"/>
  <c r="J64" i="83" s="1"/>
  <c r="G63" i="83"/>
  <c r="J63" i="83" s="1"/>
  <c r="G62" i="83"/>
  <c r="J62" i="83" s="1"/>
  <c r="G61" i="83"/>
  <c r="J61" i="83" s="1"/>
  <c r="G60" i="83"/>
  <c r="J60" i="83" s="1"/>
  <c r="G59" i="83"/>
  <c r="J59" i="83" s="1"/>
  <c r="G58" i="83"/>
  <c r="J58" i="83" s="1"/>
  <c r="G57" i="83"/>
  <c r="J57" i="83" s="1"/>
  <c r="G56" i="83"/>
  <c r="J56" i="83" s="1"/>
  <c r="G55" i="83"/>
  <c r="J55" i="83" s="1"/>
  <c r="I54" i="83"/>
  <c r="F54" i="83"/>
  <c r="E54" i="83"/>
  <c r="D54" i="83"/>
  <c r="I3" i="60" s="1"/>
  <c r="G53" i="83"/>
  <c r="J53" i="83" s="1"/>
  <c r="G52" i="83"/>
  <c r="J52" i="83" s="1"/>
  <c r="G51" i="83"/>
  <c r="J51" i="83" s="1"/>
  <c r="G50" i="83"/>
  <c r="J50" i="83" s="1"/>
  <c r="G49" i="83"/>
  <c r="J49" i="83" s="1"/>
  <c r="G48" i="83"/>
  <c r="J48" i="83" s="1"/>
  <c r="G47" i="83"/>
  <c r="J47" i="83" s="1"/>
  <c r="G46" i="83"/>
  <c r="J46" i="83" s="1"/>
  <c r="G45" i="83"/>
  <c r="J45" i="83" s="1"/>
  <c r="G44" i="83"/>
  <c r="J44" i="83" s="1"/>
  <c r="G43" i="83"/>
  <c r="J43" i="83" s="1"/>
  <c r="G42" i="83"/>
  <c r="J42" i="83" s="1"/>
  <c r="G41" i="83"/>
  <c r="J41" i="83" s="1"/>
  <c r="G40" i="83"/>
  <c r="J40" i="83" s="1"/>
  <c r="G39" i="83"/>
  <c r="J39" i="83" s="1"/>
  <c r="G38" i="83"/>
  <c r="J38" i="83" s="1"/>
  <c r="G37" i="83"/>
  <c r="J37" i="83" s="1"/>
  <c r="G36" i="83"/>
  <c r="J36" i="83" s="1"/>
  <c r="G35" i="83"/>
  <c r="J35" i="83" s="1"/>
  <c r="G34" i="83"/>
  <c r="J34" i="83" s="1"/>
  <c r="G33" i="83"/>
  <c r="J33" i="83" s="1"/>
  <c r="G32" i="83"/>
  <c r="J32" i="83" s="1"/>
  <c r="G31" i="83"/>
  <c r="J31" i="83" s="1"/>
  <c r="G30" i="83"/>
  <c r="J30" i="83" s="1"/>
  <c r="G29" i="83"/>
  <c r="J29" i="83" s="1"/>
  <c r="G28" i="83"/>
  <c r="J28" i="83" s="1"/>
  <c r="G27" i="83"/>
  <c r="J27" i="83" s="1"/>
  <c r="G26" i="83"/>
  <c r="J26" i="83" s="1"/>
  <c r="G25" i="83"/>
  <c r="J25" i="83" s="1"/>
  <c r="G24" i="83"/>
  <c r="J24" i="83" s="1"/>
  <c r="G23" i="83"/>
  <c r="J23" i="83" s="1"/>
  <c r="G22" i="83"/>
  <c r="J22" i="83" s="1"/>
  <c r="G21" i="83"/>
  <c r="J21" i="83" s="1"/>
  <c r="G20" i="83"/>
  <c r="J20" i="83" s="1"/>
  <c r="G19" i="83"/>
  <c r="J19" i="83" s="1"/>
  <c r="G18" i="83"/>
  <c r="J18" i="83" s="1"/>
  <c r="G17" i="83"/>
  <c r="J17" i="83" s="1"/>
  <c r="G16" i="83"/>
  <c r="J16" i="83" s="1"/>
  <c r="G15" i="83"/>
  <c r="J15" i="83" s="1"/>
  <c r="G14" i="83"/>
  <c r="J14" i="83" s="1"/>
  <c r="G13" i="83"/>
  <c r="J13" i="83" s="1"/>
  <c r="G12" i="83"/>
  <c r="J12" i="83" s="1"/>
  <c r="G11" i="83"/>
  <c r="J11" i="83" s="1"/>
  <c r="G10" i="83"/>
  <c r="J10" i="83" s="1"/>
  <c r="G9" i="83"/>
  <c r="J9" i="83" s="1"/>
  <c r="G8" i="83"/>
  <c r="J8" i="83" s="1"/>
  <c r="G7" i="83"/>
  <c r="J7" i="83" s="1"/>
  <c r="G6" i="83"/>
  <c r="J6" i="83" s="1"/>
  <c r="G5" i="83"/>
  <c r="J5" i="83" s="1"/>
  <c r="G4" i="83"/>
  <c r="J4" i="83" s="1"/>
  <c r="G3" i="83"/>
  <c r="J3" i="83" s="1"/>
  <c r="G2" i="83"/>
  <c r="J2" i="83" s="1"/>
  <c r="J54" i="83" l="1"/>
  <c r="J96" i="83"/>
  <c r="J197" i="83"/>
  <c r="J244" i="83"/>
  <c r="J383" i="83"/>
  <c r="J435" i="83"/>
  <c r="J289" i="83"/>
  <c r="J375" i="84"/>
  <c r="J376" i="84"/>
  <c r="J449" i="84" s="1"/>
  <c r="G449" i="84"/>
  <c r="J10" i="25" s="1"/>
  <c r="J38" i="84"/>
  <c r="J185" i="84"/>
  <c r="J225" i="84" s="1"/>
  <c r="G225" i="84"/>
  <c r="J6" i="25" s="1"/>
  <c r="J133" i="84"/>
  <c r="J184" i="84" s="1"/>
  <c r="G184" i="84"/>
  <c r="J5" i="25" s="1"/>
  <c r="J269" i="84"/>
  <c r="J39" i="84"/>
  <c r="J132" i="84" s="1"/>
  <c r="G132" i="84"/>
  <c r="J4" i="25" s="1"/>
  <c r="R12" i="53"/>
  <c r="R20" i="53"/>
  <c r="J2" i="73"/>
  <c r="G54" i="83"/>
  <c r="G136" i="83"/>
  <c r="J5" i="60" s="1"/>
  <c r="G375" i="84"/>
  <c r="J9" i="25" s="1"/>
  <c r="G312" i="84"/>
  <c r="J8" i="25" s="1"/>
  <c r="G38" i="84"/>
  <c r="G269" i="84"/>
  <c r="J7" i="25" s="1"/>
  <c r="G197" i="83"/>
  <c r="J6" i="60" s="1"/>
  <c r="G383" i="83"/>
  <c r="J9" i="60" s="1"/>
  <c r="G96" i="83"/>
  <c r="J4" i="60" s="1"/>
  <c r="G289" i="83"/>
  <c r="J8" i="60" s="1"/>
  <c r="G435" i="83"/>
  <c r="J10" i="60" s="1"/>
  <c r="G244" i="83"/>
  <c r="J7" i="60" s="1"/>
  <c r="M6" i="31"/>
  <c r="I766" i="48"/>
  <c r="F766" i="48"/>
  <c r="G766" i="48"/>
  <c r="J13" i="46" s="1"/>
  <c r="E766" i="48"/>
  <c r="D766" i="48"/>
  <c r="I712" i="48"/>
  <c r="F712" i="48"/>
  <c r="G712" i="48"/>
  <c r="E712" i="48"/>
  <c r="D712" i="48"/>
  <c r="I675" i="48"/>
  <c r="F675" i="48"/>
  <c r="G675" i="48"/>
  <c r="E675" i="48"/>
  <c r="D675" i="48"/>
  <c r="I848" i="41"/>
  <c r="F848" i="41"/>
  <c r="G848" i="41"/>
  <c r="J17" i="39" s="1"/>
  <c r="E848" i="41"/>
  <c r="D848" i="41"/>
  <c r="I794" i="41"/>
  <c r="F794" i="41"/>
  <c r="G794" i="41"/>
  <c r="J16" i="39" s="1"/>
  <c r="E794" i="41"/>
  <c r="D794" i="41"/>
  <c r="I757" i="41"/>
  <c r="F757" i="41"/>
  <c r="G757" i="41"/>
  <c r="J15" i="39" s="1"/>
  <c r="E757" i="41"/>
  <c r="D757" i="41"/>
  <c r="I724" i="41"/>
  <c r="F724" i="41"/>
  <c r="G724" i="41"/>
  <c r="J14" i="39" s="1"/>
  <c r="E724" i="41"/>
  <c r="D724" i="41"/>
  <c r="I639" i="41"/>
  <c r="F639" i="41"/>
  <c r="G639" i="41"/>
  <c r="J13" i="39" s="1"/>
  <c r="E639" i="41"/>
  <c r="D639" i="41"/>
  <c r="I587" i="41"/>
  <c r="F587" i="41"/>
  <c r="G587" i="41"/>
  <c r="E587" i="41"/>
  <c r="D587" i="41"/>
  <c r="I529" i="41"/>
  <c r="G529" i="41"/>
  <c r="F529" i="41"/>
  <c r="E529" i="41"/>
  <c r="D529" i="41"/>
  <c r="I1146" i="34"/>
  <c r="F1146" i="34"/>
  <c r="G1146" i="34"/>
  <c r="J22" i="32" s="1"/>
  <c r="E1146" i="34"/>
  <c r="D1146" i="34"/>
  <c r="I22" i="32" s="1"/>
  <c r="I1078" i="34"/>
  <c r="F1078" i="34"/>
  <c r="G1078" i="34"/>
  <c r="J21" i="32" s="1"/>
  <c r="E1078" i="34"/>
  <c r="D1078" i="34"/>
  <c r="I21" i="32" s="1"/>
  <c r="I1003" i="34"/>
  <c r="F1003" i="34"/>
  <c r="G1003" i="34"/>
  <c r="J20" i="32" s="1"/>
  <c r="E1003" i="34"/>
  <c r="D1003" i="34"/>
  <c r="I20" i="32" s="1"/>
  <c r="I962" i="34"/>
  <c r="F962" i="34"/>
  <c r="G962" i="34"/>
  <c r="J19" i="32" s="1"/>
  <c r="E962" i="34"/>
  <c r="D962" i="34"/>
  <c r="I19" i="32" s="1"/>
  <c r="I909" i="34"/>
  <c r="F909" i="34"/>
  <c r="G909" i="34"/>
  <c r="J18" i="32" s="1"/>
  <c r="E909" i="34"/>
  <c r="D909" i="34"/>
  <c r="I18" i="32" s="1"/>
  <c r="I840" i="34"/>
  <c r="F840" i="34"/>
  <c r="G840" i="34"/>
  <c r="J17" i="32" s="1"/>
  <c r="E840" i="34"/>
  <c r="D840" i="34"/>
  <c r="I17" i="32" s="1"/>
  <c r="I728" i="34"/>
  <c r="I777" i="34"/>
  <c r="F777" i="34"/>
  <c r="G777" i="34"/>
  <c r="J16" i="32" s="1"/>
  <c r="E777" i="34"/>
  <c r="D777" i="34"/>
  <c r="I16" i="32" s="1"/>
  <c r="F728" i="34"/>
  <c r="G728" i="34"/>
  <c r="J15" i="32" s="1"/>
  <c r="E728" i="34"/>
  <c r="D728" i="34"/>
  <c r="I15" i="32" s="1"/>
  <c r="I686" i="34"/>
  <c r="F686" i="34"/>
  <c r="G686" i="34"/>
  <c r="J14" i="32" s="1"/>
  <c r="E686" i="34"/>
  <c r="D686" i="34"/>
  <c r="I14" i="32" s="1"/>
  <c r="I632" i="34"/>
  <c r="I537" i="34"/>
  <c r="F537" i="34"/>
  <c r="G537" i="34"/>
  <c r="J11" i="32" s="1"/>
  <c r="E537" i="34"/>
  <c r="D537" i="34"/>
  <c r="I11" i="32" s="1"/>
  <c r="F591" i="34"/>
  <c r="G591" i="34"/>
  <c r="J12" i="32" s="1"/>
  <c r="E591" i="34"/>
  <c r="F632" i="34"/>
  <c r="G632" i="34"/>
  <c r="J13" i="32" s="1"/>
  <c r="E632" i="34"/>
  <c r="D632" i="34"/>
  <c r="I13" i="32" s="1"/>
  <c r="R21" i="53" l="1"/>
  <c r="R13" i="53"/>
  <c r="L1" i="83"/>
  <c r="I6" i="73" s="1"/>
  <c r="L1" i="84"/>
  <c r="I11" i="73" s="1"/>
  <c r="R18" i="53"/>
  <c r="R11" i="53"/>
  <c r="R14" i="53"/>
  <c r="J3" i="60"/>
  <c r="R15" i="53"/>
  <c r="R16" i="53"/>
  <c r="R17" i="53"/>
  <c r="R14" i="39"/>
  <c r="J3" i="25"/>
  <c r="J29" i="25" s="1"/>
  <c r="I591" i="34"/>
  <c r="D591" i="34"/>
  <c r="I12" i="32" s="1"/>
  <c r="R4" i="60" l="1"/>
  <c r="R8" i="60"/>
  <c r="R7" i="60"/>
  <c r="R9" i="60"/>
  <c r="R6" i="60"/>
  <c r="R5" i="60"/>
  <c r="Q29" i="60"/>
  <c r="R10" i="60"/>
  <c r="R16" i="39"/>
  <c r="R17" i="39"/>
  <c r="R15" i="39"/>
  <c r="R13" i="39"/>
  <c r="C39" i="18"/>
  <c r="C38" i="11"/>
  <c r="J9" i="33" l="1"/>
  <c r="I29" i="60"/>
  <c r="I29" i="25"/>
  <c r="O30" i="39"/>
  <c r="O27" i="46"/>
  <c r="J29" i="33"/>
  <c r="D338" i="13"/>
  <c r="D389" i="13"/>
  <c r="D288" i="13"/>
  <c r="D165" i="69"/>
  <c r="I6" i="67" s="1"/>
  <c r="D623" i="55"/>
  <c r="I10" i="53" s="1"/>
  <c r="D273" i="34" l="1"/>
  <c r="I7" i="32" s="1"/>
  <c r="G2" i="34"/>
  <c r="J2" i="34" s="1"/>
  <c r="G3" i="34"/>
  <c r="J3" i="34" s="1"/>
  <c r="G4" i="34"/>
  <c r="J4" i="34" s="1"/>
  <c r="G5" i="34"/>
  <c r="J5" i="34" s="1"/>
  <c r="G6" i="34"/>
  <c r="J6" i="34" s="1"/>
  <c r="G7" i="34"/>
  <c r="J7" i="34" s="1"/>
  <c r="G8" i="34"/>
  <c r="J8" i="34" s="1"/>
  <c r="G9" i="34"/>
  <c r="J9" i="34" s="1"/>
  <c r="G10" i="34"/>
  <c r="J10" i="34" s="1"/>
  <c r="G11" i="34"/>
  <c r="J11" i="34" s="1"/>
  <c r="G12" i="34"/>
  <c r="J12" i="34" s="1"/>
  <c r="G13" i="34"/>
  <c r="J13" i="34" s="1"/>
  <c r="G14" i="34"/>
  <c r="J14" i="34" s="1"/>
  <c r="G15" i="34"/>
  <c r="J15" i="34" s="1"/>
  <c r="G16" i="34"/>
  <c r="J16" i="34" s="1"/>
  <c r="G17" i="34"/>
  <c r="J17" i="34" s="1"/>
  <c r="G18" i="34"/>
  <c r="J18" i="34" s="1"/>
  <c r="G19" i="34"/>
  <c r="J19" i="34" s="1"/>
  <c r="G20" i="34"/>
  <c r="J20" i="34" s="1"/>
  <c r="G21" i="34"/>
  <c r="J21" i="34" s="1"/>
  <c r="G22" i="34"/>
  <c r="J22" i="34" s="1"/>
  <c r="G23" i="34"/>
  <c r="J23" i="34" s="1"/>
  <c r="G24" i="34"/>
  <c r="J24" i="34" s="1"/>
  <c r="G25" i="34"/>
  <c r="J25" i="34" s="1"/>
  <c r="G26" i="34"/>
  <c r="J26" i="34" s="1"/>
  <c r="G27" i="34"/>
  <c r="J27" i="34" s="1"/>
  <c r="G28" i="34"/>
  <c r="J28" i="34" s="1"/>
  <c r="G29" i="34"/>
  <c r="J29" i="34" s="1"/>
  <c r="G30" i="34"/>
  <c r="J30" i="34" s="1"/>
  <c r="G31" i="34"/>
  <c r="J31" i="34" s="1"/>
  <c r="G32" i="34"/>
  <c r="J32" i="34" s="1"/>
  <c r="G33" i="34"/>
  <c r="J33" i="34" s="1"/>
  <c r="G34" i="34"/>
  <c r="J34" i="34" s="1"/>
  <c r="G35" i="34"/>
  <c r="J35" i="34" s="1"/>
  <c r="G36" i="34"/>
  <c r="J36" i="34" s="1"/>
  <c r="G37" i="34"/>
  <c r="J37" i="34" s="1"/>
  <c r="G38" i="34"/>
  <c r="J38" i="34" s="1"/>
  <c r="G205" i="34"/>
  <c r="J205" i="34" s="1"/>
  <c r="G206" i="34"/>
  <c r="J206" i="34" s="1"/>
  <c r="G207" i="34"/>
  <c r="J207" i="34" s="1"/>
  <c r="G208" i="34"/>
  <c r="J208" i="34" s="1"/>
  <c r="G209" i="34"/>
  <c r="J209" i="34" s="1"/>
  <c r="G210" i="34"/>
  <c r="J210" i="34" s="1"/>
  <c r="G211" i="34"/>
  <c r="J211" i="34" s="1"/>
  <c r="G212" i="34"/>
  <c r="J212" i="34" s="1"/>
  <c r="G213" i="34"/>
  <c r="J213" i="34" s="1"/>
  <c r="G214" i="34"/>
  <c r="J214" i="34" s="1"/>
  <c r="G215" i="34"/>
  <c r="J215" i="34" s="1"/>
  <c r="G216" i="34"/>
  <c r="J216" i="34" s="1"/>
  <c r="G217" i="34"/>
  <c r="J217" i="34" s="1"/>
  <c r="G218" i="34"/>
  <c r="J218" i="34" s="1"/>
  <c r="G219" i="34"/>
  <c r="J219" i="34" s="1"/>
  <c r="G220" i="34"/>
  <c r="J220" i="34" s="1"/>
  <c r="G221" i="34"/>
  <c r="J221" i="34" s="1"/>
  <c r="G222" i="34"/>
  <c r="J222" i="34" s="1"/>
  <c r="G223" i="34"/>
  <c r="J223" i="34" s="1"/>
  <c r="G224" i="34"/>
  <c r="J224" i="34" s="1"/>
  <c r="G225" i="34"/>
  <c r="J225" i="34" s="1"/>
  <c r="G226" i="34"/>
  <c r="J226" i="34" s="1"/>
  <c r="G227" i="34"/>
  <c r="J227" i="34" s="1"/>
  <c r="G228" i="34"/>
  <c r="J228" i="34" s="1"/>
  <c r="G229" i="34"/>
  <c r="J229" i="34" s="1"/>
  <c r="G230" i="34"/>
  <c r="J230" i="34" s="1"/>
  <c r="G231" i="34"/>
  <c r="G232" i="34"/>
  <c r="G233" i="34"/>
  <c r="G234" i="34"/>
  <c r="G235" i="34"/>
  <c r="G236" i="34"/>
  <c r="G237" i="34"/>
  <c r="G238" i="34"/>
  <c r="G239" i="34"/>
  <c r="G240" i="34"/>
  <c r="G241" i="34"/>
  <c r="G242" i="34"/>
  <c r="G243" i="34"/>
  <c r="G244" i="34"/>
  <c r="J244" i="34" s="1"/>
  <c r="G245" i="34"/>
  <c r="G246" i="34"/>
  <c r="G247" i="34"/>
  <c r="G248" i="34"/>
  <c r="J248" i="34" s="1"/>
  <c r="G249" i="34"/>
  <c r="J249" i="34" s="1"/>
  <c r="G250" i="34"/>
  <c r="G251" i="34"/>
  <c r="G252" i="34"/>
  <c r="G253" i="34"/>
  <c r="J253" i="34" s="1"/>
  <c r="G254" i="34"/>
  <c r="G255" i="34"/>
  <c r="G256" i="34"/>
  <c r="G257" i="34"/>
  <c r="G258" i="34"/>
  <c r="G259" i="34"/>
  <c r="G260" i="34"/>
  <c r="G261" i="34"/>
  <c r="G262" i="34"/>
  <c r="G263" i="34"/>
  <c r="G264" i="34"/>
  <c r="G265" i="34"/>
  <c r="G266" i="34"/>
  <c r="G267" i="34"/>
  <c r="G268" i="34"/>
  <c r="G269" i="34"/>
  <c r="G270" i="34"/>
  <c r="G271" i="34"/>
  <c r="G272" i="34"/>
  <c r="G40" i="34"/>
  <c r="J40" i="34" s="1"/>
  <c r="G41" i="34"/>
  <c r="J41" i="34" s="1"/>
  <c r="G42" i="34"/>
  <c r="J42" i="34" s="1"/>
  <c r="G43" i="34"/>
  <c r="J43" i="34" s="1"/>
  <c r="G44" i="34"/>
  <c r="J44" i="34" s="1"/>
  <c r="G45" i="34"/>
  <c r="J45" i="34" s="1"/>
  <c r="G46" i="34"/>
  <c r="J46" i="34" s="1"/>
  <c r="G47" i="34"/>
  <c r="J47" i="34" s="1"/>
  <c r="G48" i="34"/>
  <c r="J48" i="34" s="1"/>
  <c r="G49" i="34"/>
  <c r="J49" i="34" s="1"/>
  <c r="G50" i="34"/>
  <c r="J50" i="34" s="1"/>
  <c r="G51" i="34"/>
  <c r="J51" i="34" s="1"/>
  <c r="G52" i="34"/>
  <c r="J52" i="34" s="1"/>
  <c r="G53" i="34"/>
  <c r="J53" i="34" s="1"/>
  <c r="G54" i="34"/>
  <c r="J54" i="34" s="1"/>
  <c r="G55" i="34"/>
  <c r="J55" i="34" s="1"/>
  <c r="G56" i="34"/>
  <c r="J56" i="34" s="1"/>
  <c r="G57" i="34"/>
  <c r="J57" i="34" s="1"/>
  <c r="G58" i="34"/>
  <c r="J58" i="34" s="1"/>
  <c r="G59" i="34"/>
  <c r="J59" i="34" s="1"/>
  <c r="G60" i="34"/>
  <c r="J60" i="34" s="1"/>
  <c r="G61" i="34"/>
  <c r="J61" i="34" s="1"/>
  <c r="G62" i="34"/>
  <c r="J62" i="34" s="1"/>
  <c r="G63" i="34"/>
  <c r="J63" i="34" s="1"/>
  <c r="G64" i="34"/>
  <c r="J64" i="34" s="1"/>
  <c r="G65" i="34"/>
  <c r="J65" i="34" s="1"/>
  <c r="G66" i="34"/>
  <c r="J66" i="34" s="1"/>
  <c r="G67" i="34"/>
  <c r="J67" i="34" s="1"/>
  <c r="G68" i="34"/>
  <c r="J68" i="34" s="1"/>
  <c r="G69" i="34"/>
  <c r="J69" i="34" s="1"/>
  <c r="G70" i="34"/>
  <c r="J70" i="34" s="1"/>
  <c r="G71" i="34"/>
  <c r="J71" i="34" s="1"/>
  <c r="G72" i="34"/>
  <c r="J72" i="34" s="1"/>
  <c r="G73" i="34"/>
  <c r="J73" i="34" s="1"/>
  <c r="G74" i="34"/>
  <c r="J74" i="34" s="1"/>
  <c r="G75" i="34"/>
  <c r="J75" i="34" s="1"/>
  <c r="G76" i="34"/>
  <c r="J76" i="34" s="1"/>
  <c r="G77" i="34"/>
  <c r="J77" i="34" s="1"/>
  <c r="G78" i="34"/>
  <c r="J78" i="34" s="1"/>
  <c r="G79" i="34"/>
  <c r="J79" i="34" s="1"/>
  <c r="G80" i="34"/>
  <c r="J80" i="34" s="1"/>
  <c r="G81" i="34"/>
  <c r="J81" i="34" s="1"/>
  <c r="G82" i="34"/>
  <c r="J82" i="34" s="1"/>
  <c r="G84" i="34"/>
  <c r="J84" i="34" s="1"/>
  <c r="G85" i="34"/>
  <c r="J85" i="34" s="1"/>
  <c r="G86" i="34"/>
  <c r="J86" i="34" s="1"/>
  <c r="G87" i="34"/>
  <c r="J87" i="34" s="1"/>
  <c r="G88" i="34"/>
  <c r="J88" i="34" s="1"/>
  <c r="G89" i="34"/>
  <c r="J89" i="34" s="1"/>
  <c r="G90" i="34"/>
  <c r="J90" i="34" s="1"/>
  <c r="G91" i="34"/>
  <c r="J91" i="34" s="1"/>
  <c r="G92" i="34"/>
  <c r="J92" i="34" s="1"/>
  <c r="G93" i="34"/>
  <c r="J93" i="34" s="1"/>
  <c r="G94" i="34"/>
  <c r="J94" i="34" s="1"/>
  <c r="G95" i="34"/>
  <c r="J95" i="34" s="1"/>
  <c r="G96" i="34"/>
  <c r="J96" i="34" s="1"/>
  <c r="G97" i="34"/>
  <c r="J97" i="34" s="1"/>
  <c r="G98" i="34"/>
  <c r="J98" i="34" s="1"/>
  <c r="G99" i="34"/>
  <c r="J99" i="34" s="1"/>
  <c r="G100" i="34"/>
  <c r="J100" i="34" s="1"/>
  <c r="G101" i="34"/>
  <c r="J101" i="34" s="1"/>
  <c r="G102" i="34"/>
  <c r="J102" i="34" s="1"/>
  <c r="G103" i="34"/>
  <c r="J103" i="34" s="1"/>
  <c r="G104" i="34"/>
  <c r="J104" i="34" s="1"/>
  <c r="G105" i="34"/>
  <c r="J105" i="34" s="1"/>
  <c r="G106" i="34"/>
  <c r="J106" i="34" s="1"/>
  <c r="G107" i="34"/>
  <c r="J107" i="34" s="1"/>
  <c r="G108" i="34"/>
  <c r="J108" i="34" s="1"/>
  <c r="G109" i="34"/>
  <c r="J109" i="34" s="1"/>
  <c r="G110" i="34"/>
  <c r="J110" i="34" s="1"/>
  <c r="G111" i="34"/>
  <c r="J111" i="34" s="1"/>
  <c r="G112" i="34"/>
  <c r="J112" i="34" s="1"/>
  <c r="G113" i="34"/>
  <c r="J113" i="34" s="1"/>
  <c r="G114" i="34"/>
  <c r="J114" i="34" s="1"/>
  <c r="G115" i="34"/>
  <c r="J115" i="34" s="1"/>
  <c r="G116" i="34"/>
  <c r="J116" i="34" s="1"/>
  <c r="G117" i="34"/>
  <c r="J117" i="34" s="1"/>
  <c r="G118" i="34"/>
  <c r="J118" i="34" s="1"/>
  <c r="G119" i="34"/>
  <c r="J119" i="34" s="1"/>
  <c r="G120" i="34"/>
  <c r="J120" i="34" s="1"/>
  <c r="G121" i="34"/>
  <c r="J121" i="34" s="1"/>
  <c r="G122" i="34"/>
  <c r="J122" i="34" s="1"/>
  <c r="G123" i="34"/>
  <c r="J123" i="34" s="1"/>
  <c r="G124" i="34"/>
  <c r="J124" i="34" s="1"/>
  <c r="G125" i="34"/>
  <c r="J125" i="34" s="1"/>
  <c r="G126" i="34"/>
  <c r="J126" i="34" s="1"/>
  <c r="G127" i="34"/>
  <c r="J127" i="34" s="1"/>
  <c r="G128" i="34"/>
  <c r="J128" i="34" s="1"/>
  <c r="G129" i="34"/>
  <c r="J129" i="34" s="1"/>
  <c r="G130" i="34"/>
  <c r="J130" i="34" s="1"/>
  <c r="G131" i="34"/>
  <c r="J131" i="34" s="1"/>
  <c r="G132" i="34"/>
  <c r="J132" i="34" s="1"/>
  <c r="G133" i="34"/>
  <c r="J133" i="34" s="1"/>
  <c r="G134" i="34"/>
  <c r="J134" i="34" s="1"/>
  <c r="G135" i="34"/>
  <c r="J135" i="34" s="1"/>
  <c r="G136" i="34"/>
  <c r="J136" i="34" s="1"/>
  <c r="G137" i="34"/>
  <c r="J137" i="34" s="1"/>
  <c r="G138" i="34"/>
  <c r="J138" i="34" s="1"/>
  <c r="G139" i="34"/>
  <c r="J139" i="34" s="1"/>
  <c r="G140" i="34"/>
  <c r="J140" i="34" s="1"/>
  <c r="G141" i="34"/>
  <c r="J141" i="34" s="1"/>
  <c r="G142" i="34"/>
  <c r="J142" i="34" s="1"/>
  <c r="G143" i="34"/>
  <c r="J143" i="34" s="1"/>
  <c r="G144" i="34"/>
  <c r="J144" i="34" s="1"/>
  <c r="G145" i="34"/>
  <c r="J145" i="34" s="1"/>
  <c r="G146" i="34"/>
  <c r="J146" i="34" s="1"/>
  <c r="G147" i="34"/>
  <c r="J147" i="34" s="1"/>
  <c r="G148" i="34"/>
  <c r="J148" i="34" s="1"/>
  <c r="G149" i="34"/>
  <c r="J149" i="34" s="1"/>
  <c r="G150" i="34"/>
  <c r="J150" i="34" s="1"/>
  <c r="G151" i="34"/>
  <c r="J151" i="34" s="1"/>
  <c r="G152" i="34"/>
  <c r="J152" i="34" s="1"/>
  <c r="G153" i="34"/>
  <c r="J153" i="34" s="1"/>
  <c r="G155" i="34"/>
  <c r="J155" i="34" s="1"/>
  <c r="G156" i="34"/>
  <c r="J156" i="34" s="1"/>
  <c r="G157" i="34"/>
  <c r="J157" i="34" s="1"/>
  <c r="G158" i="34"/>
  <c r="J158" i="34" s="1"/>
  <c r="G159" i="34"/>
  <c r="J159" i="34" s="1"/>
  <c r="G160" i="34"/>
  <c r="J160" i="34" s="1"/>
  <c r="G161" i="34"/>
  <c r="J161" i="34" s="1"/>
  <c r="G162" i="34"/>
  <c r="J162" i="34" s="1"/>
  <c r="G163" i="34"/>
  <c r="J163" i="34" s="1"/>
  <c r="G164" i="34"/>
  <c r="J164" i="34" s="1"/>
  <c r="G165" i="34"/>
  <c r="J165" i="34" s="1"/>
  <c r="G166" i="34"/>
  <c r="J166" i="34" s="1"/>
  <c r="G167" i="34"/>
  <c r="J167" i="34" s="1"/>
  <c r="G168" i="34"/>
  <c r="J168" i="34" s="1"/>
  <c r="G169" i="34"/>
  <c r="J169" i="34" s="1"/>
  <c r="G170" i="34"/>
  <c r="J170" i="34" s="1"/>
  <c r="G171" i="34"/>
  <c r="J171" i="34" s="1"/>
  <c r="G172" i="34"/>
  <c r="J172" i="34" s="1"/>
  <c r="G173" i="34"/>
  <c r="J173" i="34" s="1"/>
  <c r="G174" i="34"/>
  <c r="J174" i="34" s="1"/>
  <c r="G175" i="34"/>
  <c r="J175" i="34" s="1"/>
  <c r="G176" i="34"/>
  <c r="J176" i="34" s="1"/>
  <c r="G177" i="34"/>
  <c r="J177" i="34" s="1"/>
  <c r="G178" i="34"/>
  <c r="J178" i="34" s="1"/>
  <c r="G179" i="34"/>
  <c r="J179" i="34" s="1"/>
  <c r="G180" i="34"/>
  <c r="J180" i="34" s="1"/>
  <c r="G181" i="34"/>
  <c r="J181" i="34" s="1"/>
  <c r="G182" i="34"/>
  <c r="J182" i="34" s="1"/>
  <c r="G183" i="34"/>
  <c r="J183" i="34" s="1"/>
  <c r="G184" i="34"/>
  <c r="J184" i="34" s="1"/>
  <c r="G185" i="34"/>
  <c r="J185" i="34" s="1"/>
  <c r="G186" i="34"/>
  <c r="J186" i="34" s="1"/>
  <c r="G187" i="34"/>
  <c r="J187" i="34" s="1"/>
  <c r="G188" i="34"/>
  <c r="J188" i="34" s="1"/>
  <c r="G189" i="34"/>
  <c r="J189" i="34" s="1"/>
  <c r="G190" i="34"/>
  <c r="J190" i="34" s="1"/>
  <c r="G191" i="34"/>
  <c r="J191" i="34" s="1"/>
  <c r="G192" i="34"/>
  <c r="J192" i="34" s="1"/>
  <c r="G193" i="34"/>
  <c r="J193" i="34" s="1"/>
  <c r="G194" i="34"/>
  <c r="J194" i="34" s="1"/>
  <c r="G195" i="34"/>
  <c r="J195" i="34" s="1"/>
  <c r="G196" i="34"/>
  <c r="J196" i="34" s="1"/>
  <c r="G197" i="34"/>
  <c r="J197" i="34" s="1"/>
  <c r="G198" i="34"/>
  <c r="J198" i="34" s="1"/>
  <c r="G199" i="34"/>
  <c r="J199" i="34" s="1"/>
  <c r="G200" i="34"/>
  <c r="J200" i="34" s="1"/>
  <c r="G201" i="34"/>
  <c r="J201" i="34" s="1"/>
  <c r="G202" i="34"/>
  <c r="J202" i="34" s="1"/>
  <c r="G203" i="34"/>
  <c r="J203" i="34" s="1"/>
  <c r="G274" i="34"/>
  <c r="J274" i="34" s="1"/>
  <c r="G275" i="34"/>
  <c r="J275" i="34" s="1"/>
  <c r="G276" i="34"/>
  <c r="J276" i="34" s="1"/>
  <c r="G277" i="34"/>
  <c r="J277" i="34" s="1"/>
  <c r="G278" i="34"/>
  <c r="J278" i="34" s="1"/>
  <c r="G279" i="34"/>
  <c r="J279" i="34" s="1"/>
  <c r="G280" i="34"/>
  <c r="J280" i="34" s="1"/>
  <c r="G281" i="34"/>
  <c r="J281" i="34" s="1"/>
  <c r="G282" i="34"/>
  <c r="J282" i="34" s="1"/>
  <c r="G283" i="34"/>
  <c r="J283" i="34" s="1"/>
  <c r="G284" i="34"/>
  <c r="J284" i="34" s="1"/>
  <c r="G285" i="34"/>
  <c r="J285" i="34" s="1"/>
  <c r="G286" i="34"/>
  <c r="J286" i="34" s="1"/>
  <c r="G287" i="34"/>
  <c r="J287" i="34" s="1"/>
  <c r="G288" i="34"/>
  <c r="J288" i="34" s="1"/>
  <c r="G289" i="34"/>
  <c r="J289" i="34" s="1"/>
  <c r="G290" i="34"/>
  <c r="J290" i="34" s="1"/>
  <c r="G291" i="34"/>
  <c r="J291" i="34" s="1"/>
  <c r="G292" i="34"/>
  <c r="J292" i="34" s="1"/>
  <c r="G293" i="34"/>
  <c r="J293" i="34" s="1"/>
  <c r="G294" i="34"/>
  <c r="J294" i="34" s="1"/>
  <c r="G295" i="34"/>
  <c r="J295" i="34" s="1"/>
  <c r="G296" i="34"/>
  <c r="J296" i="34" s="1"/>
  <c r="G297" i="34"/>
  <c r="J297" i="34" s="1"/>
  <c r="G298" i="34"/>
  <c r="J298" i="34" s="1"/>
  <c r="G299" i="34"/>
  <c r="J299" i="34" s="1"/>
  <c r="G300" i="34"/>
  <c r="J300" i="34" s="1"/>
  <c r="G301" i="34"/>
  <c r="J301" i="34" s="1"/>
  <c r="G302" i="34"/>
  <c r="J302" i="34" s="1"/>
  <c r="G303" i="34"/>
  <c r="J303" i="34" s="1"/>
  <c r="G304" i="34"/>
  <c r="J304" i="34" s="1"/>
  <c r="G305" i="34"/>
  <c r="J305" i="34" s="1"/>
  <c r="G306" i="34"/>
  <c r="J306" i="34" s="1"/>
  <c r="G307" i="34"/>
  <c r="J307" i="34" s="1"/>
  <c r="G308" i="34"/>
  <c r="J308" i="34" s="1"/>
  <c r="G309" i="34"/>
  <c r="J309" i="34" s="1"/>
  <c r="G310" i="34"/>
  <c r="J310" i="34" s="1"/>
  <c r="G311" i="34"/>
  <c r="J311" i="34" s="1"/>
  <c r="G312" i="34"/>
  <c r="J312" i="34" s="1"/>
  <c r="G313" i="34"/>
  <c r="J313" i="34" s="1"/>
  <c r="G314" i="34"/>
  <c r="J314" i="34" s="1"/>
  <c r="G315" i="34"/>
  <c r="J315" i="34" s="1"/>
  <c r="G316" i="34"/>
  <c r="J316" i="34" s="1"/>
  <c r="G317" i="34"/>
  <c r="J317" i="34" s="1"/>
  <c r="G318" i="34"/>
  <c r="J318" i="34" s="1"/>
  <c r="G319" i="34"/>
  <c r="J319" i="34" s="1"/>
  <c r="G320" i="34"/>
  <c r="J320" i="34" s="1"/>
  <c r="G321" i="34"/>
  <c r="J321" i="34" s="1"/>
  <c r="G322" i="34"/>
  <c r="J322" i="34" s="1"/>
  <c r="G323" i="34"/>
  <c r="J323" i="34" s="1"/>
  <c r="G324" i="34"/>
  <c r="J324" i="34" s="1"/>
  <c r="G325" i="34"/>
  <c r="J325" i="34" s="1"/>
  <c r="G326" i="34"/>
  <c r="J326" i="34" s="1"/>
  <c r="G327" i="34"/>
  <c r="J327" i="34" s="1"/>
  <c r="G328" i="34"/>
  <c r="J328" i="34" s="1"/>
  <c r="G329" i="34"/>
  <c r="J329" i="34" s="1"/>
  <c r="G330" i="34"/>
  <c r="J330" i="34" s="1"/>
  <c r="G331" i="34"/>
  <c r="J331" i="34" s="1"/>
  <c r="G332" i="34"/>
  <c r="J332" i="34" s="1"/>
  <c r="G333" i="34"/>
  <c r="J333" i="34" s="1"/>
  <c r="G334" i="34"/>
  <c r="J334" i="34" s="1"/>
  <c r="G335" i="34"/>
  <c r="J335" i="34" s="1"/>
  <c r="G336" i="34"/>
  <c r="J336" i="34" s="1"/>
  <c r="G337" i="34"/>
  <c r="J337" i="34" s="1"/>
  <c r="G338" i="34"/>
  <c r="J338" i="34" s="1"/>
  <c r="G339" i="34"/>
  <c r="J339" i="34" s="1"/>
  <c r="G340" i="34"/>
  <c r="J340" i="34" s="1"/>
  <c r="G341" i="34"/>
  <c r="J341" i="34" s="1"/>
  <c r="G342" i="34"/>
  <c r="J342" i="34" s="1"/>
  <c r="G343" i="34"/>
  <c r="J343" i="34" s="1"/>
  <c r="G344" i="34"/>
  <c r="J344" i="34" s="1"/>
  <c r="G345" i="34"/>
  <c r="J345" i="34" s="1"/>
  <c r="G346" i="34"/>
  <c r="J346" i="34" s="1"/>
  <c r="G348" i="34"/>
  <c r="J348" i="34" s="1"/>
  <c r="G349" i="34"/>
  <c r="J349" i="34" s="1"/>
  <c r="G350" i="34"/>
  <c r="J350" i="34" s="1"/>
  <c r="G351" i="34"/>
  <c r="J351" i="34" s="1"/>
  <c r="G352" i="34"/>
  <c r="J352" i="34" s="1"/>
  <c r="G353" i="34"/>
  <c r="J353" i="34" s="1"/>
  <c r="G354" i="34"/>
  <c r="J354" i="34" s="1"/>
  <c r="G355" i="34"/>
  <c r="J355" i="34" s="1"/>
  <c r="G356" i="34"/>
  <c r="J356" i="34" s="1"/>
  <c r="G357" i="34"/>
  <c r="J357" i="34" s="1"/>
  <c r="G358" i="34"/>
  <c r="J358" i="34" s="1"/>
  <c r="G359" i="34"/>
  <c r="J359" i="34" s="1"/>
  <c r="G360" i="34"/>
  <c r="J360" i="34" s="1"/>
  <c r="G361" i="34"/>
  <c r="J361" i="34" s="1"/>
  <c r="G362" i="34"/>
  <c r="J362" i="34" s="1"/>
  <c r="G363" i="34"/>
  <c r="J363" i="34" s="1"/>
  <c r="G364" i="34"/>
  <c r="J364" i="34" s="1"/>
  <c r="G365" i="34"/>
  <c r="J365" i="34" s="1"/>
  <c r="G366" i="34"/>
  <c r="J366" i="34" s="1"/>
  <c r="G367" i="34"/>
  <c r="J367" i="34" s="1"/>
  <c r="G368" i="34"/>
  <c r="J368" i="34" s="1"/>
  <c r="G369" i="34"/>
  <c r="J369" i="34" s="1"/>
  <c r="G370" i="34"/>
  <c r="J370" i="34" s="1"/>
  <c r="G371" i="34"/>
  <c r="J371" i="34" s="1"/>
  <c r="G372" i="34"/>
  <c r="J372" i="34" s="1"/>
  <c r="G373" i="34"/>
  <c r="J373" i="34" s="1"/>
  <c r="G374" i="34"/>
  <c r="J374" i="34" s="1"/>
  <c r="G375" i="34"/>
  <c r="J375" i="34" s="1"/>
  <c r="G376" i="34"/>
  <c r="J376" i="34" s="1"/>
  <c r="G377" i="34"/>
  <c r="J377" i="34" s="1"/>
  <c r="G378" i="34"/>
  <c r="J378" i="34" s="1"/>
  <c r="G379" i="34"/>
  <c r="J379" i="34" s="1"/>
  <c r="G380" i="34"/>
  <c r="J380" i="34" s="1"/>
  <c r="G381" i="34"/>
  <c r="J381" i="34" s="1"/>
  <c r="G382" i="34"/>
  <c r="J382" i="34" s="1"/>
  <c r="G383" i="34"/>
  <c r="J383" i="34" s="1"/>
  <c r="G384" i="34"/>
  <c r="J384" i="34" s="1"/>
  <c r="G385" i="34"/>
  <c r="J385" i="34" s="1"/>
  <c r="G386" i="34"/>
  <c r="J386" i="34" s="1"/>
  <c r="G387" i="34"/>
  <c r="J387" i="34" s="1"/>
  <c r="G388" i="34"/>
  <c r="J388" i="34" s="1"/>
  <c r="G389" i="34"/>
  <c r="J389" i="34" s="1"/>
  <c r="G390" i="34"/>
  <c r="J390" i="34" s="1"/>
  <c r="G391" i="34"/>
  <c r="J391" i="34" s="1"/>
  <c r="G392" i="34"/>
  <c r="J392" i="34" s="1"/>
  <c r="G393" i="34"/>
  <c r="J393" i="34" s="1"/>
  <c r="G394" i="34"/>
  <c r="J394" i="34" s="1"/>
  <c r="G395" i="34"/>
  <c r="J395" i="34" s="1"/>
  <c r="G396" i="34"/>
  <c r="J396" i="34" s="1"/>
  <c r="G397" i="34"/>
  <c r="J397" i="34" s="1"/>
  <c r="G398" i="34"/>
  <c r="J398" i="34" s="1"/>
  <c r="G399" i="34"/>
  <c r="J399" i="34" s="1"/>
  <c r="G400" i="34"/>
  <c r="J400" i="34" s="1"/>
  <c r="G401" i="34"/>
  <c r="J401" i="34" s="1"/>
  <c r="G402" i="34"/>
  <c r="J402" i="34" s="1"/>
  <c r="G403" i="34"/>
  <c r="J403" i="34" s="1"/>
  <c r="G404" i="34"/>
  <c r="J404" i="34" s="1"/>
  <c r="G405" i="34"/>
  <c r="J405" i="34" s="1"/>
  <c r="G406" i="34"/>
  <c r="J406" i="34" s="1"/>
  <c r="G407" i="34"/>
  <c r="J407" i="34" s="1"/>
  <c r="G408" i="34"/>
  <c r="J408" i="34" s="1"/>
  <c r="G409" i="34"/>
  <c r="J409" i="34" s="1"/>
  <c r="G410" i="34"/>
  <c r="J410" i="34" s="1"/>
  <c r="G411" i="34"/>
  <c r="J411" i="34" s="1"/>
  <c r="G412" i="34"/>
  <c r="J412" i="34" s="1"/>
  <c r="G413" i="34"/>
  <c r="J413" i="34" s="1"/>
  <c r="G414" i="34"/>
  <c r="J414" i="34" s="1"/>
  <c r="G415" i="34"/>
  <c r="J415" i="34" s="1"/>
  <c r="G416" i="34"/>
  <c r="J416" i="34" s="1"/>
  <c r="G417" i="34"/>
  <c r="J417" i="34" s="1"/>
  <c r="G418" i="34"/>
  <c r="J418" i="34" s="1"/>
  <c r="G419" i="34"/>
  <c r="J419" i="34" s="1"/>
  <c r="G420" i="34"/>
  <c r="J420" i="34" s="1"/>
  <c r="G421" i="34"/>
  <c r="J421" i="34" s="1"/>
  <c r="G422" i="34"/>
  <c r="J422" i="34" s="1"/>
  <c r="G423" i="34"/>
  <c r="J423" i="34" s="1"/>
  <c r="G424" i="34"/>
  <c r="J424" i="34" s="1"/>
  <c r="G425" i="34"/>
  <c r="J425" i="34" s="1"/>
  <c r="G426" i="34"/>
  <c r="J426" i="34" s="1"/>
  <c r="G428" i="34"/>
  <c r="J428" i="34" s="1"/>
  <c r="G429" i="34"/>
  <c r="J429" i="34" s="1"/>
  <c r="G430" i="34"/>
  <c r="J430" i="34" s="1"/>
  <c r="G431" i="34"/>
  <c r="J431" i="34" s="1"/>
  <c r="G432" i="34"/>
  <c r="J432" i="34" s="1"/>
  <c r="G433" i="34"/>
  <c r="J433" i="34" s="1"/>
  <c r="G434" i="34"/>
  <c r="J434" i="34" s="1"/>
  <c r="G435" i="34"/>
  <c r="J435" i="34" s="1"/>
  <c r="G436" i="34"/>
  <c r="J436" i="34" s="1"/>
  <c r="G437" i="34"/>
  <c r="J437" i="34" s="1"/>
  <c r="G438" i="34"/>
  <c r="J438" i="34" s="1"/>
  <c r="G439" i="34"/>
  <c r="J439" i="34" s="1"/>
  <c r="G440" i="34"/>
  <c r="J440" i="34" s="1"/>
  <c r="G441" i="34"/>
  <c r="J441" i="34" s="1"/>
  <c r="G442" i="34"/>
  <c r="J442" i="34" s="1"/>
  <c r="G443" i="34"/>
  <c r="J443" i="34" s="1"/>
  <c r="G444" i="34"/>
  <c r="J444" i="34" s="1"/>
  <c r="G445" i="34"/>
  <c r="J445" i="34" s="1"/>
  <c r="G446" i="34"/>
  <c r="J446" i="34" s="1"/>
  <c r="G447" i="34"/>
  <c r="J447" i="34" s="1"/>
  <c r="G448" i="34"/>
  <c r="J448" i="34" s="1"/>
  <c r="G449" i="34"/>
  <c r="J449" i="34" s="1"/>
  <c r="G450" i="34"/>
  <c r="J450" i="34" s="1"/>
  <c r="G451" i="34"/>
  <c r="J451" i="34" s="1"/>
  <c r="G452" i="34"/>
  <c r="J452" i="34" s="1"/>
  <c r="G453" i="34"/>
  <c r="J453" i="34" s="1"/>
  <c r="G454" i="34"/>
  <c r="J454" i="34" s="1"/>
  <c r="G455" i="34"/>
  <c r="J455" i="34" s="1"/>
  <c r="G456" i="34"/>
  <c r="J456" i="34" s="1"/>
  <c r="G457" i="34"/>
  <c r="J457" i="34" s="1"/>
  <c r="G458" i="34"/>
  <c r="J458" i="34" s="1"/>
  <c r="G459" i="34"/>
  <c r="J459" i="34" s="1"/>
  <c r="G460" i="34"/>
  <c r="J460" i="34" s="1"/>
  <c r="G461" i="34"/>
  <c r="J461" i="34" s="1"/>
  <c r="G462" i="34"/>
  <c r="J462" i="34" s="1"/>
  <c r="G463" i="34"/>
  <c r="J463" i="34" s="1"/>
  <c r="G464" i="34"/>
  <c r="J464" i="34" s="1"/>
  <c r="G465" i="34"/>
  <c r="J465" i="34" s="1"/>
  <c r="G466" i="34"/>
  <c r="J466" i="34" s="1"/>
  <c r="G467" i="34"/>
  <c r="J467" i="34" s="1"/>
  <c r="G468" i="34"/>
  <c r="J468" i="34" s="1"/>
  <c r="G469" i="34"/>
  <c r="J469" i="34" s="1"/>
  <c r="G470" i="34"/>
  <c r="J470" i="34" s="1"/>
  <c r="G471" i="34"/>
  <c r="J471" i="34" s="1"/>
  <c r="G472" i="34"/>
  <c r="J472" i="34" s="1"/>
  <c r="G473" i="34"/>
  <c r="J473" i="34" s="1"/>
  <c r="G474" i="34"/>
  <c r="J474" i="34" s="1"/>
  <c r="G475" i="34"/>
  <c r="J475" i="34" s="1"/>
  <c r="G476" i="34"/>
  <c r="J476" i="34" s="1"/>
  <c r="G477" i="34"/>
  <c r="J477" i="34" s="1"/>
  <c r="G478" i="34"/>
  <c r="J478" i="34" s="1"/>
  <c r="G479" i="34"/>
  <c r="J479" i="34" s="1"/>
  <c r="G480" i="34"/>
  <c r="J480" i="34" s="1"/>
  <c r="G481" i="34"/>
  <c r="J481" i="34" s="1"/>
  <c r="G482" i="34"/>
  <c r="J482" i="34" s="1"/>
  <c r="G483" i="34"/>
  <c r="J483" i="34" s="1"/>
  <c r="G484" i="34"/>
  <c r="J484" i="34" s="1"/>
  <c r="G485" i="34"/>
  <c r="J485" i="34" s="1"/>
  <c r="O5" i="33"/>
  <c r="O13" i="33" s="1"/>
  <c r="E78" i="55"/>
  <c r="F78" i="55"/>
  <c r="E172" i="55"/>
  <c r="F172" i="55"/>
  <c r="E216" i="55"/>
  <c r="F216" i="55"/>
  <c r="E300" i="55"/>
  <c r="F300" i="55"/>
  <c r="E369" i="55"/>
  <c r="F369" i="55"/>
  <c r="G370" i="55"/>
  <c r="J370" i="55" s="1"/>
  <c r="G371" i="55"/>
  <c r="J371" i="55" s="1"/>
  <c r="G372" i="55"/>
  <c r="J372" i="55" s="1"/>
  <c r="G373" i="55"/>
  <c r="J373" i="55" s="1"/>
  <c r="G374" i="55"/>
  <c r="J374" i="55" s="1"/>
  <c r="G375" i="55"/>
  <c r="J375" i="55" s="1"/>
  <c r="G376" i="55"/>
  <c r="J376" i="55" s="1"/>
  <c r="G377" i="55"/>
  <c r="J377" i="55" s="1"/>
  <c r="G378" i="55"/>
  <c r="J378" i="55" s="1"/>
  <c r="G379" i="55"/>
  <c r="J379" i="55" s="1"/>
  <c r="G380" i="55"/>
  <c r="J380" i="55" s="1"/>
  <c r="G381" i="55"/>
  <c r="J381" i="55" s="1"/>
  <c r="G382" i="55"/>
  <c r="J382" i="55" s="1"/>
  <c r="G383" i="55"/>
  <c r="J383" i="55" s="1"/>
  <c r="G384" i="55"/>
  <c r="J384" i="55" s="1"/>
  <c r="G385" i="55"/>
  <c r="J385" i="55" s="1"/>
  <c r="G386" i="55"/>
  <c r="J386" i="55" s="1"/>
  <c r="G387" i="55"/>
  <c r="J387" i="55" s="1"/>
  <c r="G388" i="55"/>
  <c r="J388" i="55" s="1"/>
  <c r="G389" i="55"/>
  <c r="J389" i="55" s="1"/>
  <c r="G390" i="55"/>
  <c r="J390" i="55" s="1"/>
  <c r="G391" i="55"/>
  <c r="J391" i="55" s="1"/>
  <c r="G392" i="55"/>
  <c r="J392" i="55" s="1"/>
  <c r="G393" i="55"/>
  <c r="J393" i="55" s="1"/>
  <c r="G394" i="55"/>
  <c r="J394" i="55" s="1"/>
  <c r="G395" i="55"/>
  <c r="J395" i="55" s="1"/>
  <c r="G396" i="55"/>
  <c r="J396" i="55" s="1"/>
  <c r="G397" i="55"/>
  <c r="J397" i="55" s="1"/>
  <c r="G398" i="55"/>
  <c r="J398" i="55" s="1"/>
  <c r="G399" i="55"/>
  <c r="J399" i="55" s="1"/>
  <c r="G400" i="55"/>
  <c r="J400" i="55" s="1"/>
  <c r="G401" i="55"/>
  <c r="J401" i="55" s="1"/>
  <c r="G402" i="55"/>
  <c r="J402" i="55" s="1"/>
  <c r="G403" i="55"/>
  <c r="J403" i="55" s="1"/>
  <c r="G404" i="55"/>
  <c r="J404" i="55" s="1"/>
  <c r="G405" i="55"/>
  <c r="J405" i="55" s="1"/>
  <c r="G406" i="55"/>
  <c r="J406" i="55" s="1"/>
  <c r="G407" i="55"/>
  <c r="J407" i="55" s="1"/>
  <c r="G408" i="55"/>
  <c r="J408" i="55" s="1"/>
  <c r="G409" i="55"/>
  <c r="J409" i="55" s="1"/>
  <c r="G410" i="55"/>
  <c r="J410" i="55" s="1"/>
  <c r="G411" i="55"/>
  <c r="J411" i="55" s="1"/>
  <c r="G412" i="55"/>
  <c r="J412" i="55" s="1"/>
  <c r="G413" i="55"/>
  <c r="J413" i="55" s="1"/>
  <c r="G414" i="55"/>
  <c r="J414" i="55" s="1"/>
  <c r="G415" i="55"/>
  <c r="J415" i="55" s="1"/>
  <c r="G416" i="55"/>
  <c r="J416" i="55" s="1"/>
  <c r="G417" i="55"/>
  <c r="J417" i="55" s="1"/>
  <c r="G418" i="55"/>
  <c r="J418" i="55" s="1"/>
  <c r="G419" i="55"/>
  <c r="J419" i="55" s="1"/>
  <c r="G420" i="55"/>
  <c r="J420" i="55" s="1"/>
  <c r="G421" i="55"/>
  <c r="J421" i="55" s="1"/>
  <c r="G422" i="55"/>
  <c r="J422" i="55" s="1"/>
  <c r="G423" i="55"/>
  <c r="J423" i="55" s="1"/>
  <c r="G424" i="55"/>
  <c r="J424" i="55" s="1"/>
  <c r="G425" i="55"/>
  <c r="J425" i="55" s="1"/>
  <c r="G426" i="55"/>
  <c r="J426" i="55" s="1"/>
  <c r="G427" i="55"/>
  <c r="J427" i="55" s="1"/>
  <c r="G428" i="55"/>
  <c r="J428" i="55" s="1"/>
  <c r="G429" i="55"/>
  <c r="J429" i="55" s="1"/>
  <c r="G430" i="55"/>
  <c r="J430" i="55" s="1"/>
  <c r="G431" i="55"/>
  <c r="J431" i="55" s="1"/>
  <c r="G432" i="55"/>
  <c r="J432" i="55" s="1"/>
  <c r="G433" i="55"/>
  <c r="J433" i="55" s="1"/>
  <c r="G434" i="55"/>
  <c r="J434" i="55" s="1"/>
  <c r="G436" i="55"/>
  <c r="J436" i="55" s="1"/>
  <c r="G437" i="55"/>
  <c r="J437" i="55" s="1"/>
  <c r="G438" i="55"/>
  <c r="J438" i="55" s="1"/>
  <c r="G439" i="55"/>
  <c r="J439" i="55" s="1"/>
  <c r="G440" i="55"/>
  <c r="J440" i="55" s="1"/>
  <c r="G441" i="55"/>
  <c r="J441" i="55" s="1"/>
  <c r="G442" i="55"/>
  <c r="J442" i="55" s="1"/>
  <c r="G443" i="55"/>
  <c r="J443" i="55" s="1"/>
  <c r="G444" i="55"/>
  <c r="J444" i="55" s="1"/>
  <c r="G445" i="55"/>
  <c r="J445" i="55" s="1"/>
  <c r="G446" i="55"/>
  <c r="J446" i="55" s="1"/>
  <c r="G447" i="55"/>
  <c r="J447" i="55" s="1"/>
  <c r="G448" i="55"/>
  <c r="J448" i="55" s="1"/>
  <c r="G449" i="55"/>
  <c r="J449" i="55" s="1"/>
  <c r="G450" i="55"/>
  <c r="J450" i="55" s="1"/>
  <c r="G451" i="55"/>
  <c r="J451" i="55" s="1"/>
  <c r="G452" i="55"/>
  <c r="J452" i="55" s="1"/>
  <c r="G453" i="55"/>
  <c r="J453" i="55" s="1"/>
  <c r="G454" i="55"/>
  <c r="J454" i="55" s="1"/>
  <c r="G455" i="55"/>
  <c r="J455" i="55" s="1"/>
  <c r="G456" i="55"/>
  <c r="J456" i="55" s="1"/>
  <c r="G457" i="55"/>
  <c r="J457" i="55" s="1"/>
  <c r="G458" i="55"/>
  <c r="J458" i="55" s="1"/>
  <c r="G459" i="55"/>
  <c r="J459" i="55" s="1"/>
  <c r="G460" i="55"/>
  <c r="J460" i="55" s="1"/>
  <c r="G461" i="55"/>
  <c r="J461" i="55" s="1"/>
  <c r="G462" i="55"/>
  <c r="J462" i="55" s="1"/>
  <c r="G463" i="55"/>
  <c r="J463" i="55" s="1"/>
  <c r="G464" i="55"/>
  <c r="J464" i="55" s="1"/>
  <c r="G465" i="55"/>
  <c r="J465" i="55" s="1"/>
  <c r="G466" i="55"/>
  <c r="J466" i="55" s="1"/>
  <c r="G467" i="55"/>
  <c r="J467" i="55" s="1"/>
  <c r="G468" i="55"/>
  <c r="J468" i="55" s="1"/>
  <c r="G469" i="55"/>
  <c r="J469" i="55" s="1"/>
  <c r="G470" i="55"/>
  <c r="J470" i="55" s="1"/>
  <c r="G471" i="55"/>
  <c r="J471" i="55" s="1"/>
  <c r="G472" i="55"/>
  <c r="J472" i="55" s="1"/>
  <c r="G473" i="55"/>
  <c r="J473" i="55" s="1"/>
  <c r="G474" i="55"/>
  <c r="J474" i="55" s="1"/>
  <c r="G475" i="55"/>
  <c r="J475" i="55" s="1"/>
  <c r="G476" i="55"/>
  <c r="J476" i="55" s="1"/>
  <c r="G477" i="55"/>
  <c r="J477" i="55" s="1"/>
  <c r="G478" i="55"/>
  <c r="J478" i="55" s="1"/>
  <c r="G479" i="55"/>
  <c r="J479" i="55" s="1"/>
  <c r="G480" i="55"/>
  <c r="J480" i="55" s="1"/>
  <c r="G481" i="55"/>
  <c r="J481" i="55" s="1"/>
  <c r="G482" i="55"/>
  <c r="J482" i="55" s="1"/>
  <c r="G483" i="55"/>
  <c r="J483" i="55" s="1"/>
  <c r="G484" i="55"/>
  <c r="J484" i="55" s="1"/>
  <c r="G485" i="55"/>
  <c r="J485" i="55" s="1"/>
  <c r="G486" i="55"/>
  <c r="J486" i="55" s="1"/>
  <c r="G487" i="55"/>
  <c r="J487" i="55" s="1"/>
  <c r="G488" i="55"/>
  <c r="J488" i="55" s="1"/>
  <c r="G489" i="55"/>
  <c r="J489" i="55" s="1"/>
  <c r="G490" i="55"/>
  <c r="J490" i="55" s="1"/>
  <c r="G491" i="55"/>
  <c r="J491" i="55" s="1"/>
  <c r="G492" i="55"/>
  <c r="J492" i="55" s="1"/>
  <c r="G493" i="55"/>
  <c r="J493" i="55" s="1"/>
  <c r="G494" i="55"/>
  <c r="J494" i="55" s="1"/>
  <c r="G495" i="55"/>
  <c r="J495" i="55" s="1"/>
  <c r="G496" i="55"/>
  <c r="J496" i="55" s="1"/>
  <c r="G497" i="55"/>
  <c r="J497" i="55" s="1"/>
  <c r="G498" i="55"/>
  <c r="J498" i="55" s="1"/>
  <c r="G499" i="55"/>
  <c r="J499" i="55" s="1"/>
  <c r="G500" i="55"/>
  <c r="J500" i="55" s="1"/>
  <c r="G501" i="55"/>
  <c r="J501" i="55" s="1"/>
  <c r="G502" i="55"/>
  <c r="J502" i="55" s="1"/>
  <c r="G503" i="55"/>
  <c r="J503" i="55" s="1"/>
  <c r="G504" i="55"/>
  <c r="J504" i="55" s="1"/>
  <c r="G505" i="55"/>
  <c r="J505" i="55" s="1"/>
  <c r="G506" i="55"/>
  <c r="J506" i="55" s="1"/>
  <c r="G507" i="55"/>
  <c r="J507" i="55" s="1"/>
  <c r="G508" i="55"/>
  <c r="J508" i="55" s="1"/>
  <c r="G509" i="55"/>
  <c r="J509" i="55" s="1"/>
  <c r="G510" i="55"/>
  <c r="J510" i="55" s="1"/>
  <c r="G511" i="55"/>
  <c r="J511" i="55" s="1"/>
  <c r="G512" i="55"/>
  <c r="J512" i="55" s="1"/>
  <c r="G513" i="55"/>
  <c r="J513" i="55" s="1"/>
  <c r="G514" i="55"/>
  <c r="J514" i="55" s="1"/>
  <c r="G515" i="55"/>
  <c r="J515" i="55" s="1"/>
  <c r="G516" i="55"/>
  <c r="J516" i="55" s="1"/>
  <c r="G517" i="55"/>
  <c r="J517" i="55" s="1"/>
  <c r="G518" i="55"/>
  <c r="J518" i="55" s="1"/>
  <c r="G519" i="55"/>
  <c r="J519" i="55" s="1"/>
  <c r="G520" i="55"/>
  <c r="J520" i="55" s="1"/>
  <c r="G521" i="55"/>
  <c r="J521" i="55" s="1"/>
  <c r="G522" i="55"/>
  <c r="J522" i="55" s="1"/>
  <c r="G523" i="55"/>
  <c r="J523" i="55" s="1"/>
  <c r="G524" i="55"/>
  <c r="J524" i="55" s="1"/>
  <c r="G525" i="55"/>
  <c r="J525" i="55" s="1"/>
  <c r="G526" i="55"/>
  <c r="J526" i="55" s="1"/>
  <c r="G527" i="55"/>
  <c r="J527" i="55" s="1"/>
  <c r="G528" i="55"/>
  <c r="J528" i="55" s="1"/>
  <c r="G530" i="55"/>
  <c r="J530" i="55" s="1"/>
  <c r="G531" i="55"/>
  <c r="J531" i="55" s="1"/>
  <c r="G532" i="55"/>
  <c r="J532" i="55" s="1"/>
  <c r="G533" i="55"/>
  <c r="J533" i="55" s="1"/>
  <c r="G534" i="55"/>
  <c r="J534" i="55" s="1"/>
  <c r="G535" i="55"/>
  <c r="J535" i="55" s="1"/>
  <c r="G536" i="55"/>
  <c r="J536" i="55" s="1"/>
  <c r="G537" i="55"/>
  <c r="J537" i="55" s="1"/>
  <c r="G538" i="55"/>
  <c r="J538" i="55" s="1"/>
  <c r="G539" i="55"/>
  <c r="J539" i="55" s="1"/>
  <c r="G540" i="55"/>
  <c r="J540" i="55" s="1"/>
  <c r="G541" i="55"/>
  <c r="J541" i="55" s="1"/>
  <c r="G542" i="55"/>
  <c r="J542" i="55" s="1"/>
  <c r="G543" i="55"/>
  <c r="J543" i="55" s="1"/>
  <c r="G544" i="55"/>
  <c r="J544" i="55" s="1"/>
  <c r="G545" i="55"/>
  <c r="J545" i="55" s="1"/>
  <c r="G546" i="55"/>
  <c r="J546" i="55" s="1"/>
  <c r="G547" i="55"/>
  <c r="J547" i="55" s="1"/>
  <c r="G548" i="55"/>
  <c r="J548" i="55" s="1"/>
  <c r="G549" i="55"/>
  <c r="J549" i="55" s="1"/>
  <c r="G550" i="55"/>
  <c r="J550" i="55" s="1"/>
  <c r="G551" i="55"/>
  <c r="J551" i="55" s="1"/>
  <c r="G552" i="55"/>
  <c r="J552" i="55" s="1"/>
  <c r="G553" i="55"/>
  <c r="J553" i="55" s="1"/>
  <c r="G554" i="55"/>
  <c r="J554" i="55" s="1"/>
  <c r="G555" i="55"/>
  <c r="J555" i="55" s="1"/>
  <c r="G556" i="55"/>
  <c r="J556" i="55" s="1"/>
  <c r="G557" i="55"/>
  <c r="J557" i="55" s="1"/>
  <c r="G558" i="55"/>
  <c r="J558" i="55" s="1"/>
  <c r="G559" i="55"/>
  <c r="J559" i="55" s="1"/>
  <c r="G560" i="55"/>
  <c r="J560" i="55" s="1"/>
  <c r="G561" i="55"/>
  <c r="J561" i="55" s="1"/>
  <c r="G562" i="55"/>
  <c r="J562" i="55" s="1"/>
  <c r="G563" i="55"/>
  <c r="J563" i="55" s="1"/>
  <c r="G564" i="55"/>
  <c r="J564" i="55" s="1"/>
  <c r="G565" i="55"/>
  <c r="J565" i="55" s="1"/>
  <c r="G566" i="55"/>
  <c r="J566" i="55" s="1"/>
  <c r="G567" i="55"/>
  <c r="J567" i="55" s="1"/>
  <c r="G568" i="55"/>
  <c r="J568" i="55" s="1"/>
  <c r="G569" i="55"/>
  <c r="J569" i="55" s="1"/>
  <c r="G570" i="55"/>
  <c r="J570" i="55" s="1"/>
  <c r="G571" i="55"/>
  <c r="J571" i="55" s="1"/>
  <c r="G572" i="55"/>
  <c r="J572" i="55" s="1"/>
  <c r="G573" i="55"/>
  <c r="J573" i="55" s="1"/>
  <c r="G574" i="55"/>
  <c r="J574" i="55" s="1"/>
  <c r="G575" i="55"/>
  <c r="J575" i="55" s="1"/>
  <c r="G576" i="55"/>
  <c r="J576" i="55" s="1"/>
  <c r="G577" i="55"/>
  <c r="J577" i="55" s="1"/>
  <c r="G578" i="55"/>
  <c r="J578" i="55" s="1"/>
  <c r="G579" i="55"/>
  <c r="J579" i="55" s="1"/>
  <c r="G580" i="55"/>
  <c r="J580" i="55" s="1"/>
  <c r="G581" i="55"/>
  <c r="J581" i="55" s="1"/>
  <c r="G582" i="55"/>
  <c r="J582" i="55" s="1"/>
  <c r="G583" i="55"/>
  <c r="J583" i="55" s="1"/>
  <c r="G584" i="55"/>
  <c r="J584" i="55" s="1"/>
  <c r="G585" i="55"/>
  <c r="J585" i="55" s="1"/>
  <c r="G586" i="55"/>
  <c r="J586" i="55" s="1"/>
  <c r="G587" i="55"/>
  <c r="J587" i="55" s="1"/>
  <c r="G588" i="55"/>
  <c r="J588" i="55" s="1"/>
  <c r="G589" i="55"/>
  <c r="J589" i="55" s="1"/>
  <c r="G590" i="55"/>
  <c r="J590" i="55" s="1"/>
  <c r="G591" i="55"/>
  <c r="J591" i="55" s="1"/>
  <c r="G592" i="55"/>
  <c r="J592" i="55" s="1"/>
  <c r="G593" i="55"/>
  <c r="J593" i="55" s="1"/>
  <c r="G594" i="55"/>
  <c r="J594" i="55" s="1"/>
  <c r="G595" i="55"/>
  <c r="J595" i="55" s="1"/>
  <c r="G596" i="55"/>
  <c r="J596" i="55" s="1"/>
  <c r="G597" i="55"/>
  <c r="J597" i="55" s="1"/>
  <c r="G598" i="55"/>
  <c r="J598" i="55" s="1"/>
  <c r="G599" i="55"/>
  <c r="J599" i="55" s="1"/>
  <c r="G600" i="55"/>
  <c r="J600" i="55" s="1"/>
  <c r="G601" i="55"/>
  <c r="J601" i="55" s="1"/>
  <c r="G602" i="55"/>
  <c r="J602" i="55" s="1"/>
  <c r="G603" i="55"/>
  <c r="J603" i="55" s="1"/>
  <c r="G604" i="55"/>
  <c r="J604" i="55" s="1"/>
  <c r="G605" i="55"/>
  <c r="J605" i="55" s="1"/>
  <c r="G606" i="55"/>
  <c r="J606" i="55" s="1"/>
  <c r="G607" i="55"/>
  <c r="J607" i="55" s="1"/>
  <c r="G608" i="55"/>
  <c r="J608" i="55" s="1"/>
  <c r="G609" i="55"/>
  <c r="J609" i="55" s="1"/>
  <c r="G610" i="55"/>
  <c r="J610" i="55" s="1"/>
  <c r="G611" i="55"/>
  <c r="J611" i="55" s="1"/>
  <c r="G612" i="55"/>
  <c r="J612" i="55" s="1"/>
  <c r="G613" i="55"/>
  <c r="J613" i="55" s="1"/>
  <c r="G614" i="55"/>
  <c r="J614" i="55" s="1"/>
  <c r="G615" i="55"/>
  <c r="J615" i="55" s="1"/>
  <c r="G616" i="55"/>
  <c r="J616" i="55" s="1"/>
  <c r="G617" i="55"/>
  <c r="J617" i="55" s="1"/>
  <c r="G618" i="55"/>
  <c r="J618" i="55" s="1"/>
  <c r="G619" i="55"/>
  <c r="J619" i="55" s="1"/>
  <c r="G620" i="55"/>
  <c r="J620" i="55" s="1"/>
  <c r="G621" i="55"/>
  <c r="J621" i="55" s="1"/>
  <c r="G622" i="55"/>
  <c r="J622" i="55" s="1"/>
  <c r="L29" i="25"/>
  <c r="O29" i="11"/>
  <c r="L29" i="11"/>
  <c r="O29" i="67"/>
  <c r="L29" i="67"/>
  <c r="L27" i="46"/>
  <c r="E25" i="45"/>
  <c r="E24" i="45"/>
  <c r="E20" i="45"/>
  <c r="E21" i="45"/>
  <c r="J5" i="47"/>
  <c r="J7" i="47"/>
  <c r="J9" i="47"/>
  <c r="J22" i="47"/>
  <c r="J21" i="47"/>
  <c r="J24" i="47"/>
  <c r="J13" i="47"/>
  <c r="J15" i="47"/>
  <c r="J17" i="47"/>
  <c r="J29" i="47"/>
  <c r="J30" i="47"/>
  <c r="J35" i="47"/>
  <c r="J34" i="47"/>
  <c r="C11" i="73"/>
  <c r="C10" i="73"/>
  <c r="C9" i="73"/>
  <c r="C8" i="73"/>
  <c r="C7" i="73"/>
  <c r="C6" i="73"/>
  <c r="C5" i="73"/>
  <c r="C4" i="73"/>
  <c r="C3" i="73"/>
  <c r="C2" i="73"/>
  <c r="G79" i="55"/>
  <c r="J79" i="55" s="1"/>
  <c r="G80" i="55"/>
  <c r="J80" i="55" s="1"/>
  <c r="G81" i="55"/>
  <c r="J81" i="55" s="1"/>
  <c r="G82" i="55"/>
  <c r="J82" i="55" s="1"/>
  <c r="G83" i="55"/>
  <c r="J83" i="55" s="1"/>
  <c r="G84" i="55"/>
  <c r="J84" i="55" s="1"/>
  <c r="G85" i="55"/>
  <c r="J85" i="55" s="1"/>
  <c r="G86" i="55"/>
  <c r="J86" i="55" s="1"/>
  <c r="G87" i="55"/>
  <c r="J87" i="55" s="1"/>
  <c r="G88" i="55"/>
  <c r="J88" i="55" s="1"/>
  <c r="G89" i="55"/>
  <c r="J89" i="55" s="1"/>
  <c r="G90" i="55"/>
  <c r="J90" i="55" s="1"/>
  <c r="G91" i="55"/>
  <c r="J91" i="55" s="1"/>
  <c r="G92" i="55"/>
  <c r="J92" i="55" s="1"/>
  <c r="G93" i="55"/>
  <c r="J93" i="55" s="1"/>
  <c r="G94" i="55"/>
  <c r="J94" i="55" s="1"/>
  <c r="G95" i="55"/>
  <c r="J95" i="55" s="1"/>
  <c r="G96" i="55"/>
  <c r="J96" i="55" s="1"/>
  <c r="G97" i="55"/>
  <c r="J97" i="55" s="1"/>
  <c r="G98" i="55"/>
  <c r="J98" i="55" s="1"/>
  <c r="G99" i="55"/>
  <c r="J99" i="55" s="1"/>
  <c r="G100" i="55"/>
  <c r="J100" i="55" s="1"/>
  <c r="G101" i="55"/>
  <c r="J101" i="55" s="1"/>
  <c r="G102" i="55"/>
  <c r="J102" i="55" s="1"/>
  <c r="G103" i="55"/>
  <c r="J103" i="55" s="1"/>
  <c r="G104" i="55"/>
  <c r="J104" i="55" s="1"/>
  <c r="G105" i="55"/>
  <c r="J105" i="55" s="1"/>
  <c r="G106" i="55"/>
  <c r="J106" i="55" s="1"/>
  <c r="G107" i="55"/>
  <c r="J107" i="55" s="1"/>
  <c r="G108" i="55"/>
  <c r="J108" i="55" s="1"/>
  <c r="G109" i="55"/>
  <c r="J109" i="55" s="1"/>
  <c r="G110" i="55"/>
  <c r="J110" i="55" s="1"/>
  <c r="G111" i="55"/>
  <c r="J111" i="55" s="1"/>
  <c r="G112" i="55"/>
  <c r="J112" i="55" s="1"/>
  <c r="G113" i="55"/>
  <c r="J113" i="55" s="1"/>
  <c r="G114" i="55"/>
  <c r="J114" i="55" s="1"/>
  <c r="G115" i="55"/>
  <c r="J115" i="55" s="1"/>
  <c r="G116" i="55"/>
  <c r="J116" i="55" s="1"/>
  <c r="G117" i="55"/>
  <c r="J117" i="55" s="1"/>
  <c r="G118" i="55"/>
  <c r="J118" i="55" s="1"/>
  <c r="G119" i="55"/>
  <c r="J119" i="55" s="1"/>
  <c r="G120" i="55"/>
  <c r="J120" i="55" s="1"/>
  <c r="G121" i="55"/>
  <c r="J121" i="55" s="1"/>
  <c r="G122" i="55"/>
  <c r="J122" i="55" s="1"/>
  <c r="G123" i="55"/>
  <c r="J123" i="55" s="1"/>
  <c r="G124" i="55"/>
  <c r="J124" i="55" s="1"/>
  <c r="G125" i="55"/>
  <c r="J125" i="55" s="1"/>
  <c r="G126" i="55"/>
  <c r="J126" i="55" s="1"/>
  <c r="G127" i="55"/>
  <c r="J127" i="55" s="1"/>
  <c r="G128" i="55"/>
  <c r="J128" i="55" s="1"/>
  <c r="G129" i="55"/>
  <c r="J129" i="55" s="1"/>
  <c r="G130" i="55"/>
  <c r="J130" i="55" s="1"/>
  <c r="G131" i="55"/>
  <c r="J131" i="55" s="1"/>
  <c r="G132" i="55"/>
  <c r="J132" i="55" s="1"/>
  <c r="G133" i="55"/>
  <c r="J133" i="55" s="1"/>
  <c r="G134" i="55"/>
  <c r="J134" i="55" s="1"/>
  <c r="G135" i="55"/>
  <c r="J135" i="55" s="1"/>
  <c r="G136" i="55"/>
  <c r="J136" i="55" s="1"/>
  <c r="G137" i="55"/>
  <c r="J137" i="55" s="1"/>
  <c r="G138" i="55"/>
  <c r="J138" i="55" s="1"/>
  <c r="G139" i="55"/>
  <c r="J139" i="55" s="1"/>
  <c r="G140" i="55"/>
  <c r="J140" i="55" s="1"/>
  <c r="G141" i="55"/>
  <c r="J141" i="55" s="1"/>
  <c r="G142" i="55"/>
  <c r="J142" i="55" s="1"/>
  <c r="G143" i="55"/>
  <c r="J143" i="55" s="1"/>
  <c r="G144" i="55"/>
  <c r="J144" i="55" s="1"/>
  <c r="G145" i="55"/>
  <c r="J145" i="55" s="1"/>
  <c r="G146" i="55"/>
  <c r="J146" i="55" s="1"/>
  <c r="G147" i="55"/>
  <c r="J147" i="55" s="1"/>
  <c r="G148" i="55"/>
  <c r="J148" i="55" s="1"/>
  <c r="G149" i="55"/>
  <c r="J149" i="55" s="1"/>
  <c r="G150" i="55"/>
  <c r="J150" i="55" s="1"/>
  <c r="G151" i="55"/>
  <c r="J151" i="55" s="1"/>
  <c r="G152" i="55"/>
  <c r="J152" i="55" s="1"/>
  <c r="G153" i="55"/>
  <c r="J153" i="55" s="1"/>
  <c r="G154" i="55"/>
  <c r="J154" i="55" s="1"/>
  <c r="G155" i="55"/>
  <c r="J155" i="55" s="1"/>
  <c r="G156" i="55"/>
  <c r="J156" i="55" s="1"/>
  <c r="G157" i="55"/>
  <c r="J157" i="55" s="1"/>
  <c r="G158" i="55"/>
  <c r="J158" i="55" s="1"/>
  <c r="G159" i="55"/>
  <c r="J159" i="55" s="1"/>
  <c r="G160" i="55"/>
  <c r="J160" i="55" s="1"/>
  <c r="G161" i="55"/>
  <c r="J161" i="55" s="1"/>
  <c r="G162" i="55"/>
  <c r="J162" i="55" s="1"/>
  <c r="G163" i="55"/>
  <c r="J163" i="55" s="1"/>
  <c r="G164" i="55"/>
  <c r="J164" i="55" s="1"/>
  <c r="G165" i="55"/>
  <c r="J165" i="55" s="1"/>
  <c r="G166" i="55"/>
  <c r="J166" i="55" s="1"/>
  <c r="G167" i="55"/>
  <c r="J167" i="55" s="1"/>
  <c r="G168" i="55"/>
  <c r="J168" i="55" s="1"/>
  <c r="G169" i="55"/>
  <c r="J169" i="55" s="1"/>
  <c r="G170" i="55"/>
  <c r="J170" i="55" s="1"/>
  <c r="G171" i="55"/>
  <c r="J171" i="55" s="1"/>
  <c r="G173" i="55"/>
  <c r="J173" i="55" s="1"/>
  <c r="G174" i="55"/>
  <c r="J174" i="55" s="1"/>
  <c r="G175" i="55"/>
  <c r="J175" i="55" s="1"/>
  <c r="G176" i="55"/>
  <c r="J176" i="55" s="1"/>
  <c r="G177" i="55"/>
  <c r="J177" i="55" s="1"/>
  <c r="G178" i="55"/>
  <c r="J178" i="55" s="1"/>
  <c r="G179" i="55"/>
  <c r="J179" i="55" s="1"/>
  <c r="G180" i="55"/>
  <c r="J180" i="55" s="1"/>
  <c r="G181" i="55"/>
  <c r="J181" i="55" s="1"/>
  <c r="G182" i="55"/>
  <c r="J182" i="55" s="1"/>
  <c r="G183" i="55"/>
  <c r="J183" i="55" s="1"/>
  <c r="G184" i="55"/>
  <c r="J184" i="55" s="1"/>
  <c r="G185" i="55"/>
  <c r="J185" i="55" s="1"/>
  <c r="G186" i="55"/>
  <c r="J186" i="55" s="1"/>
  <c r="G187" i="55"/>
  <c r="J187" i="55" s="1"/>
  <c r="G188" i="55"/>
  <c r="J188" i="55" s="1"/>
  <c r="G189" i="55"/>
  <c r="J189" i="55" s="1"/>
  <c r="G190" i="55"/>
  <c r="J190" i="55" s="1"/>
  <c r="G191" i="55"/>
  <c r="J191" i="55" s="1"/>
  <c r="G192" i="55"/>
  <c r="J192" i="55" s="1"/>
  <c r="G193" i="55"/>
  <c r="J193" i="55" s="1"/>
  <c r="G194" i="55"/>
  <c r="J194" i="55" s="1"/>
  <c r="G195" i="55"/>
  <c r="J195" i="55" s="1"/>
  <c r="G196" i="55"/>
  <c r="J196" i="55" s="1"/>
  <c r="G197" i="55"/>
  <c r="J197" i="55" s="1"/>
  <c r="G198" i="55"/>
  <c r="J198" i="55" s="1"/>
  <c r="G199" i="55"/>
  <c r="J199" i="55" s="1"/>
  <c r="G200" i="55"/>
  <c r="J200" i="55" s="1"/>
  <c r="G201" i="55"/>
  <c r="J201" i="55" s="1"/>
  <c r="G202" i="55"/>
  <c r="J202" i="55" s="1"/>
  <c r="G203" i="55"/>
  <c r="J203" i="55" s="1"/>
  <c r="G204" i="55"/>
  <c r="J204" i="55" s="1"/>
  <c r="G205" i="55"/>
  <c r="J205" i="55" s="1"/>
  <c r="G206" i="55"/>
  <c r="J206" i="55" s="1"/>
  <c r="G207" i="55"/>
  <c r="J207" i="55" s="1"/>
  <c r="G208" i="55"/>
  <c r="J208" i="55" s="1"/>
  <c r="G209" i="55"/>
  <c r="J209" i="55" s="1"/>
  <c r="G210" i="55"/>
  <c r="J210" i="55" s="1"/>
  <c r="G211" i="55"/>
  <c r="J211" i="55" s="1"/>
  <c r="G212" i="55"/>
  <c r="J212" i="55" s="1"/>
  <c r="G213" i="55"/>
  <c r="J213" i="55" s="1"/>
  <c r="G214" i="55"/>
  <c r="J214" i="55" s="1"/>
  <c r="G215" i="55"/>
  <c r="J215" i="55" s="1"/>
  <c r="G217" i="55"/>
  <c r="J217" i="55" s="1"/>
  <c r="G218" i="55"/>
  <c r="J218" i="55" s="1"/>
  <c r="G219" i="55"/>
  <c r="J219" i="55" s="1"/>
  <c r="G220" i="55"/>
  <c r="J220" i="55" s="1"/>
  <c r="G221" i="55"/>
  <c r="J221" i="55" s="1"/>
  <c r="G222" i="55"/>
  <c r="J222" i="55" s="1"/>
  <c r="G223" i="55"/>
  <c r="J223" i="55" s="1"/>
  <c r="G224" i="55"/>
  <c r="J224" i="55" s="1"/>
  <c r="G225" i="55"/>
  <c r="J225" i="55" s="1"/>
  <c r="G226" i="55"/>
  <c r="J226" i="55" s="1"/>
  <c r="G227" i="55"/>
  <c r="J227" i="55" s="1"/>
  <c r="G228" i="55"/>
  <c r="J228" i="55" s="1"/>
  <c r="G229" i="55"/>
  <c r="J229" i="55" s="1"/>
  <c r="G230" i="55"/>
  <c r="J230" i="55" s="1"/>
  <c r="G231" i="55"/>
  <c r="J231" i="55" s="1"/>
  <c r="G232" i="55"/>
  <c r="J232" i="55" s="1"/>
  <c r="G233" i="55"/>
  <c r="J233" i="55" s="1"/>
  <c r="G234" i="55"/>
  <c r="J234" i="55" s="1"/>
  <c r="G235" i="55"/>
  <c r="J235" i="55" s="1"/>
  <c r="G236" i="55"/>
  <c r="J236" i="55" s="1"/>
  <c r="G237" i="55"/>
  <c r="J237" i="55" s="1"/>
  <c r="G238" i="55"/>
  <c r="J238" i="55" s="1"/>
  <c r="G239" i="55"/>
  <c r="J239" i="55" s="1"/>
  <c r="G240" i="55"/>
  <c r="J240" i="55" s="1"/>
  <c r="G241" i="55"/>
  <c r="J241" i="55" s="1"/>
  <c r="G242" i="55"/>
  <c r="J242" i="55" s="1"/>
  <c r="G243" i="55"/>
  <c r="J243" i="55" s="1"/>
  <c r="G244" i="55"/>
  <c r="J244" i="55" s="1"/>
  <c r="G245" i="55"/>
  <c r="J245" i="55" s="1"/>
  <c r="G246" i="55"/>
  <c r="J246" i="55" s="1"/>
  <c r="G247" i="55"/>
  <c r="J247" i="55" s="1"/>
  <c r="G248" i="55"/>
  <c r="J248" i="55" s="1"/>
  <c r="G249" i="55"/>
  <c r="J249" i="55" s="1"/>
  <c r="G250" i="55"/>
  <c r="J250" i="55" s="1"/>
  <c r="G251" i="55"/>
  <c r="J251" i="55" s="1"/>
  <c r="G252" i="55"/>
  <c r="J252" i="55" s="1"/>
  <c r="G253" i="55"/>
  <c r="J253" i="55" s="1"/>
  <c r="G254" i="55"/>
  <c r="J254" i="55" s="1"/>
  <c r="G255" i="55"/>
  <c r="J255" i="55" s="1"/>
  <c r="G256" i="55"/>
  <c r="J256" i="55" s="1"/>
  <c r="G257" i="55"/>
  <c r="J257" i="55" s="1"/>
  <c r="G258" i="55"/>
  <c r="J258" i="55" s="1"/>
  <c r="G259" i="55"/>
  <c r="J259" i="55" s="1"/>
  <c r="G260" i="55"/>
  <c r="J260" i="55" s="1"/>
  <c r="G261" i="55"/>
  <c r="J261" i="55" s="1"/>
  <c r="G262" i="55"/>
  <c r="J262" i="55" s="1"/>
  <c r="G263" i="55"/>
  <c r="J263" i="55" s="1"/>
  <c r="G264" i="55"/>
  <c r="J264" i="55" s="1"/>
  <c r="G265" i="55"/>
  <c r="J265" i="55" s="1"/>
  <c r="G266" i="55"/>
  <c r="J266" i="55" s="1"/>
  <c r="G267" i="55"/>
  <c r="J267" i="55" s="1"/>
  <c r="G268" i="55"/>
  <c r="J268" i="55" s="1"/>
  <c r="G269" i="55"/>
  <c r="J269" i="55" s="1"/>
  <c r="G270" i="55"/>
  <c r="J270" i="55" s="1"/>
  <c r="G271" i="55"/>
  <c r="J271" i="55" s="1"/>
  <c r="G272" i="55"/>
  <c r="J272" i="55" s="1"/>
  <c r="G273" i="55"/>
  <c r="J273" i="55" s="1"/>
  <c r="G274" i="55"/>
  <c r="J274" i="55" s="1"/>
  <c r="G275" i="55"/>
  <c r="J275" i="55" s="1"/>
  <c r="G276" i="55"/>
  <c r="J276" i="55" s="1"/>
  <c r="G277" i="55"/>
  <c r="J277" i="55" s="1"/>
  <c r="G278" i="55"/>
  <c r="J278" i="55" s="1"/>
  <c r="G279" i="55"/>
  <c r="J279" i="55" s="1"/>
  <c r="G280" i="55"/>
  <c r="J280" i="55" s="1"/>
  <c r="G281" i="55"/>
  <c r="J281" i="55" s="1"/>
  <c r="G282" i="55"/>
  <c r="J282" i="55" s="1"/>
  <c r="G283" i="55"/>
  <c r="J283" i="55" s="1"/>
  <c r="G284" i="55"/>
  <c r="J284" i="55" s="1"/>
  <c r="G285" i="55"/>
  <c r="J285" i="55" s="1"/>
  <c r="G286" i="55"/>
  <c r="J286" i="55" s="1"/>
  <c r="G287" i="55"/>
  <c r="J287" i="55" s="1"/>
  <c r="G288" i="55"/>
  <c r="J288" i="55" s="1"/>
  <c r="G289" i="55"/>
  <c r="J289" i="55" s="1"/>
  <c r="G290" i="55"/>
  <c r="J290" i="55" s="1"/>
  <c r="G291" i="55"/>
  <c r="J291" i="55" s="1"/>
  <c r="G292" i="55"/>
  <c r="J292" i="55" s="1"/>
  <c r="G293" i="55"/>
  <c r="J293" i="55" s="1"/>
  <c r="G294" i="55"/>
  <c r="J294" i="55" s="1"/>
  <c r="G295" i="55"/>
  <c r="J295" i="55" s="1"/>
  <c r="G296" i="55"/>
  <c r="J296" i="55" s="1"/>
  <c r="G297" i="55"/>
  <c r="J297" i="55" s="1"/>
  <c r="G298" i="55"/>
  <c r="J298" i="55" s="1"/>
  <c r="G299" i="55"/>
  <c r="J299" i="55" s="1"/>
  <c r="G301" i="55"/>
  <c r="J301" i="55" s="1"/>
  <c r="G302" i="55"/>
  <c r="J302" i="55" s="1"/>
  <c r="G303" i="55"/>
  <c r="J303" i="55" s="1"/>
  <c r="G304" i="55"/>
  <c r="J304" i="55" s="1"/>
  <c r="G305" i="55"/>
  <c r="J305" i="55" s="1"/>
  <c r="G306" i="55"/>
  <c r="J306" i="55" s="1"/>
  <c r="G307" i="55"/>
  <c r="J307" i="55" s="1"/>
  <c r="G308" i="55"/>
  <c r="J308" i="55" s="1"/>
  <c r="G309" i="55"/>
  <c r="J309" i="55" s="1"/>
  <c r="G310" i="55"/>
  <c r="J310" i="55" s="1"/>
  <c r="G311" i="55"/>
  <c r="J311" i="55" s="1"/>
  <c r="G312" i="55"/>
  <c r="J312" i="55" s="1"/>
  <c r="G313" i="55"/>
  <c r="J313" i="55" s="1"/>
  <c r="G314" i="55"/>
  <c r="J314" i="55" s="1"/>
  <c r="G315" i="55"/>
  <c r="J315" i="55" s="1"/>
  <c r="G316" i="55"/>
  <c r="J316" i="55" s="1"/>
  <c r="G317" i="55"/>
  <c r="J317" i="55" s="1"/>
  <c r="G318" i="55"/>
  <c r="J318" i="55" s="1"/>
  <c r="G319" i="55"/>
  <c r="J319" i="55" s="1"/>
  <c r="G320" i="55"/>
  <c r="J320" i="55" s="1"/>
  <c r="G321" i="55"/>
  <c r="J321" i="55" s="1"/>
  <c r="G322" i="55"/>
  <c r="J322" i="55" s="1"/>
  <c r="G323" i="55"/>
  <c r="J323" i="55" s="1"/>
  <c r="G324" i="55"/>
  <c r="J324" i="55" s="1"/>
  <c r="G325" i="55"/>
  <c r="J325" i="55" s="1"/>
  <c r="G326" i="55"/>
  <c r="J326" i="55" s="1"/>
  <c r="G327" i="55"/>
  <c r="J327" i="55" s="1"/>
  <c r="G328" i="55"/>
  <c r="J328" i="55" s="1"/>
  <c r="G329" i="55"/>
  <c r="J329" i="55" s="1"/>
  <c r="G330" i="55"/>
  <c r="J330" i="55" s="1"/>
  <c r="G331" i="55"/>
  <c r="J331" i="55" s="1"/>
  <c r="G332" i="55"/>
  <c r="J332" i="55" s="1"/>
  <c r="G333" i="55"/>
  <c r="J333" i="55" s="1"/>
  <c r="G334" i="55"/>
  <c r="J334" i="55" s="1"/>
  <c r="G335" i="55"/>
  <c r="J335" i="55" s="1"/>
  <c r="G336" i="55"/>
  <c r="J336" i="55" s="1"/>
  <c r="G337" i="55"/>
  <c r="J337" i="55" s="1"/>
  <c r="G338" i="55"/>
  <c r="J338" i="55" s="1"/>
  <c r="G339" i="55"/>
  <c r="J339" i="55" s="1"/>
  <c r="G340" i="55"/>
  <c r="J340" i="55" s="1"/>
  <c r="G341" i="55"/>
  <c r="J341" i="55" s="1"/>
  <c r="G342" i="55"/>
  <c r="J342" i="55" s="1"/>
  <c r="G343" i="55"/>
  <c r="J343" i="55" s="1"/>
  <c r="G344" i="55"/>
  <c r="J344" i="55" s="1"/>
  <c r="G345" i="55"/>
  <c r="J345" i="55" s="1"/>
  <c r="G346" i="55"/>
  <c r="J346" i="55" s="1"/>
  <c r="G347" i="55"/>
  <c r="J347" i="55" s="1"/>
  <c r="G348" i="55"/>
  <c r="J348" i="55" s="1"/>
  <c r="G349" i="55"/>
  <c r="J349" i="55" s="1"/>
  <c r="G350" i="55"/>
  <c r="J350" i="55" s="1"/>
  <c r="G351" i="55"/>
  <c r="J351" i="55" s="1"/>
  <c r="G352" i="55"/>
  <c r="J352" i="55" s="1"/>
  <c r="G353" i="55"/>
  <c r="J353" i="55" s="1"/>
  <c r="G354" i="55"/>
  <c r="J354" i="55" s="1"/>
  <c r="G355" i="55"/>
  <c r="J355" i="55" s="1"/>
  <c r="G356" i="55"/>
  <c r="J356" i="55" s="1"/>
  <c r="G357" i="55"/>
  <c r="J357" i="55" s="1"/>
  <c r="G358" i="55"/>
  <c r="J358" i="55" s="1"/>
  <c r="G359" i="55"/>
  <c r="J359" i="55" s="1"/>
  <c r="G360" i="55"/>
  <c r="J360" i="55" s="1"/>
  <c r="G361" i="55"/>
  <c r="J361" i="55" s="1"/>
  <c r="G362" i="55"/>
  <c r="J362" i="55" s="1"/>
  <c r="G363" i="55"/>
  <c r="J363" i="55" s="1"/>
  <c r="G364" i="55"/>
  <c r="J364" i="55" s="1"/>
  <c r="G365" i="55"/>
  <c r="J365" i="55" s="1"/>
  <c r="G366" i="55"/>
  <c r="J366" i="55" s="1"/>
  <c r="G367" i="55"/>
  <c r="J367" i="55" s="1"/>
  <c r="G368" i="55"/>
  <c r="J368" i="55" s="1"/>
  <c r="O35" i="47"/>
  <c r="O30" i="47"/>
  <c r="O29" i="47"/>
  <c r="O17" i="47"/>
  <c r="O9" i="47"/>
  <c r="O7" i="47"/>
  <c r="O15" i="47"/>
  <c r="O5" i="47"/>
  <c r="O13" i="47"/>
  <c r="D20" i="47" a="1"/>
  <c r="D20" i="47"/>
  <c r="J29" i="26"/>
  <c r="G2" i="69"/>
  <c r="J2" i="69" s="1"/>
  <c r="G3" i="69"/>
  <c r="J3" i="69" s="1"/>
  <c r="G4" i="69"/>
  <c r="J4" i="69" s="1"/>
  <c r="G5" i="69"/>
  <c r="J5" i="69" s="1"/>
  <c r="G6" i="69"/>
  <c r="J6" i="69" s="1"/>
  <c r="G7" i="69"/>
  <c r="J7" i="69" s="1"/>
  <c r="G8" i="69"/>
  <c r="J8" i="69" s="1"/>
  <c r="G9" i="69"/>
  <c r="J9" i="69" s="1"/>
  <c r="G10" i="69"/>
  <c r="J10" i="69" s="1"/>
  <c r="G11" i="69"/>
  <c r="J11" i="69" s="1"/>
  <c r="G12" i="69"/>
  <c r="J12" i="69" s="1"/>
  <c r="G13" i="69"/>
  <c r="J13" i="69" s="1"/>
  <c r="G14" i="69"/>
  <c r="J14" i="69" s="1"/>
  <c r="G15" i="69"/>
  <c r="J15" i="69" s="1"/>
  <c r="G16" i="69"/>
  <c r="J16" i="69" s="1"/>
  <c r="G17" i="69"/>
  <c r="J17" i="69" s="1"/>
  <c r="G18" i="69"/>
  <c r="J18" i="69" s="1"/>
  <c r="G19" i="69"/>
  <c r="J19" i="69" s="1"/>
  <c r="G20" i="69"/>
  <c r="J20" i="69" s="1"/>
  <c r="G21" i="69"/>
  <c r="J21" i="69" s="1"/>
  <c r="G22" i="69"/>
  <c r="J22" i="69" s="1"/>
  <c r="G23" i="69"/>
  <c r="J23" i="69" s="1"/>
  <c r="G24" i="69"/>
  <c r="J24" i="69" s="1"/>
  <c r="G25" i="69"/>
  <c r="J25" i="69" s="1"/>
  <c r="G26" i="69"/>
  <c r="J26" i="69" s="1"/>
  <c r="G27" i="69"/>
  <c r="J27" i="69" s="1"/>
  <c r="G28" i="69"/>
  <c r="J28" i="69" s="1"/>
  <c r="G29" i="69"/>
  <c r="J29" i="69" s="1"/>
  <c r="G30" i="69"/>
  <c r="J30" i="69" s="1"/>
  <c r="G31" i="69"/>
  <c r="J31" i="69" s="1"/>
  <c r="G32" i="69"/>
  <c r="J32" i="69" s="1"/>
  <c r="G33" i="69"/>
  <c r="J33" i="69" s="1"/>
  <c r="G34" i="69"/>
  <c r="J34" i="69" s="1"/>
  <c r="G35" i="69"/>
  <c r="J35" i="69" s="1"/>
  <c r="G36" i="69"/>
  <c r="J36" i="69" s="1"/>
  <c r="G37" i="69"/>
  <c r="J37" i="69" s="1"/>
  <c r="G38" i="69"/>
  <c r="J38" i="69" s="1"/>
  <c r="G39" i="69"/>
  <c r="J39" i="69" s="1"/>
  <c r="G40" i="69"/>
  <c r="J40" i="69" s="1"/>
  <c r="G41" i="69"/>
  <c r="J41" i="69" s="1"/>
  <c r="D42" i="69"/>
  <c r="I3" i="67" s="1"/>
  <c r="E42" i="69"/>
  <c r="F42" i="69"/>
  <c r="I42" i="69"/>
  <c r="G43" i="69"/>
  <c r="G44" i="69"/>
  <c r="J44" i="69" s="1"/>
  <c r="G45" i="69"/>
  <c r="J45" i="69" s="1"/>
  <c r="G46" i="69"/>
  <c r="J46" i="69" s="1"/>
  <c r="G47" i="69"/>
  <c r="J47" i="69" s="1"/>
  <c r="G48" i="69"/>
  <c r="J48" i="69" s="1"/>
  <c r="G49" i="69"/>
  <c r="J49" i="69" s="1"/>
  <c r="G50" i="69"/>
  <c r="J50" i="69" s="1"/>
  <c r="G51" i="69"/>
  <c r="J51" i="69" s="1"/>
  <c r="G52" i="69"/>
  <c r="J52" i="69" s="1"/>
  <c r="G53" i="69"/>
  <c r="J53" i="69" s="1"/>
  <c r="G54" i="69"/>
  <c r="J54" i="69" s="1"/>
  <c r="G55" i="69"/>
  <c r="J55" i="69" s="1"/>
  <c r="G56" i="69"/>
  <c r="J56" i="69" s="1"/>
  <c r="G57" i="69"/>
  <c r="J57" i="69" s="1"/>
  <c r="G58" i="69"/>
  <c r="J58" i="69" s="1"/>
  <c r="G59" i="69"/>
  <c r="J59" i="69" s="1"/>
  <c r="G60" i="69"/>
  <c r="J60" i="69" s="1"/>
  <c r="G61" i="69"/>
  <c r="J61" i="69" s="1"/>
  <c r="G62" i="69"/>
  <c r="J62" i="69" s="1"/>
  <c r="G63" i="69"/>
  <c r="J63" i="69" s="1"/>
  <c r="G64" i="69"/>
  <c r="J64" i="69" s="1"/>
  <c r="G65" i="69"/>
  <c r="J65" i="69" s="1"/>
  <c r="G66" i="69"/>
  <c r="J66" i="69" s="1"/>
  <c r="G67" i="69"/>
  <c r="J67" i="69" s="1"/>
  <c r="G68" i="69"/>
  <c r="J68" i="69" s="1"/>
  <c r="G69" i="69"/>
  <c r="J69" i="69" s="1"/>
  <c r="G70" i="69"/>
  <c r="J70" i="69" s="1"/>
  <c r="G71" i="69"/>
  <c r="J71" i="69" s="1"/>
  <c r="G72" i="69"/>
  <c r="J72" i="69" s="1"/>
  <c r="G73" i="69"/>
  <c r="J73" i="69" s="1"/>
  <c r="G74" i="69"/>
  <c r="J74" i="69" s="1"/>
  <c r="G75" i="69"/>
  <c r="J75" i="69" s="1"/>
  <c r="G76" i="69"/>
  <c r="J76" i="69" s="1"/>
  <c r="G77" i="69"/>
  <c r="J77" i="69" s="1"/>
  <c r="G78" i="69"/>
  <c r="J78" i="69" s="1"/>
  <c r="G79" i="69"/>
  <c r="D80" i="69"/>
  <c r="I4" i="67" s="1"/>
  <c r="E80" i="69"/>
  <c r="F80" i="69"/>
  <c r="I80" i="69"/>
  <c r="G81" i="69"/>
  <c r="J81" i="69" s="1"/>
  <c r="G82" i="69"/>
  <c r="J82" i="69" s="1"/>
  <c r="G83" i="69"/>
  <c r="J83" i="69" s="1"/>
  <c r="G84" i="69"/>
  <c r="J84" i="69" s="1"/>
  <c r="G85" i="69"/>
  <c r="J85" i="69" s="1"/>
  <c r="G86" i="69"/>
  <c r="J86" i="69" s="1"/>
  <c r="G87" i="69"/>
  <c r="J87" i="69" s="1"/>
  <c r="G88" i="69"/>
  <c r="J88" i="69" s="1"/>
  <c r="G89" i="69"/>
  <c r="J89" i="69" s="1"/>
  <c r="G90" i="69"/>
  <c r="J90" i="69" s="1"/>
  <c r="G91" i="69"/>
  <c r="J91" i="69" s="1"/>
  <c r="G92" i="69"/>
  <c r="J92" i="69" s="1"/>
  <c r="G93" i="69"/>
  <c r="J93" i="69" s="1"/>
  <c r="G94" i="69"/>
  <c r="J94" i="69" s="1"/>
  <c r="G95" i="69"/>
  <c r="J95" i="69" s="1"/>
  <c r="G96" i="69"/>
  <c r="J96" i="69" s="1"/>
  <c r="G97" i="69"/>
  <c r="J97" i="69" s="1"/>
  <c r="G98" i="69"/>
  <c r="J98" i="69" s="1"/>
  <c r="G99" i="69"/>
  <c r="J99" i="69" s="1"/>
  <c r="G100" i="69"/>
  <c r="J100" i="69" s="1"/>
  <c r="G101" i="69"/>
  <c r="J101" i="69" s="1"/>
  <c r="G102" i="69"/>
  <c r="J102" i="69" s="1"/>
  <c r="G103" i="69"/>
  <c r="J103" i="69" s="1"/>
  <c r="G104" i="69"/>
  <c r="J104" i="69" s="1"/>
  <c r="G105" i="69"/>
  <c r="J105" i="69" s="1"/>
  <c r="G106" i="69"/>
  <c r="J106" i="69" s="1"/>
  <c r="G107" i="69"/>
  <c r="J107" i="69" s="1"/>
  <c r="G108" i="69"/>
  <c r="J108" i="69" s="1"/>
  <c r="G109" i="69"/>
  <c r="J109" i="69" s="1"/>
  <c r="G110" i="69"/>
  <c r="J110" i="69" s="1"/>
  <c r="G111" i="69"/>
  <c r="J111" i="69" s="1"/>
  <c r="G112" i="69"/>
  <c r="J112" i="69" s="1"/>
  <c r="G113" i="69"/>
  <c r="J113" i="69" s="1"/>
  <c r="G114" i="69"/>
  <c r="J114" i="69" s="1"/>
  <c r="G115" i="69"/>
  <c r="J115" i="69" s="1"/>
  <c r="G116" i="69"/>
  <c r="J116" i="69" s="1"/>
  <c r="G117" i="69"/>
  <c r="J117" i="69" s="1"/>
  <c r="G118" i="69"/>
  <c r="J118" i="69" s="1"/>
  <c r="D119" i="69"/>
  <c r="I5" i="67" s="1"/>
  <c r="E119" i="69"/>
  <c r="F119" i="69"/>
  <c r="I119" i="69"/>
  <c r="G120" i="69"/>
  <c r="J120" i="69" s="1"/>
  <c r="G121" i="69"/>
  <c r="J121" i="69" s="1"/>
  <c r="G122" i="69"/>
  <c r="J122" i="69" s="1"/>
  <c r="G123" i="69"/>
  <c r="J123" i="69" s="1"/>
  <c r="G124" i="69"/>
  <c r="J124" i="69" s="1"/>
  <c r="G125" i="69"/>
  <c r="J125" i="69" s="1"/>
  <c r="G126" i="69"/>
  <c r="J126" i="69" s="1"/>
  <c r="G127" i="69"/>
  <c r="J127" i="69" s="1"/>
  <c r="G128" i="69"/>
  <c r="J128" i="69" s="1"/>
  <c r="G129" i="69"/>
  <c r="J129" i="69" s="1"/>
  <c r="G130" i="69"/>
  <c r="J130" i="69" s="1"/>
  <c r="G131" i="69"/>
  <c r="J131" i="69" s="1"/>
  <c r="G132" i="69"/>
  <c r="J132" i="69" s="1"/>
  <c r="G133" i="69"/>
  <c r="J133" i="69" s="1"/>
  <c r="G134" i="69"/>
  <c r="J134" i="69" s="1"/>
  <c r="G135" i="69"/>
  <c r="J135" i="69" s="1"/>
  <c r="G136" i="69"/>
  <c r="J136" i="69" s="1"/>
  <c r="G137" i="69"/>
  <c r="J137" i="69" s="1"/>
  <c r="G138" i="69"/>
  <c r="J138" i="69" s="1"/>
  <c r="G139" i="69"/>
  <c r="G140" i="69"/>
  <c r="G141" i="69"/>
  <c r="G142" i="69"/>
  <c r="G143" i="69"/>
  <c r="J143" i="69" s="1"/>
  <c r="G144" i="69"/>
  <c r="J144" i="69" s="1"/>
  <c r="G145" i="69"/>
  <c r="J145" i="69" s="1"/>
  <c r="G146" i="69"/>
  <c r="J146" i="69" s="1"/>
  <c r="G147" i="69"/>
  <c r="J147" i="69" s="1"/>
  <c r="G148" i="69"/>
  <c r="J148" i="69" s="1"/>
  <c r="G149" i="69"/>
  <c r="J149" i="69" s="1"/>
  <c r="G150" i="69"/>
  <c r="J150" i="69" s="1"/>
  <c r="G151" i="69"/>
  <c r="J151" i="69" s="1"/>
  <c r="G152" i="69"/>
  <c r="J152" i="69" s="1"/>
  <c r="G153" i="69"/>
  <c r="J153" i="69" s="1"/>
  <c r="G154" i="69"/>
  <c r="J154" i="69" s="1"/>
  <c r="G155" i="69"/>
  <c r="J155" i="69" s="1"/>
  <c r="G156" i="69"/>
  <c r="J156" i="69" s="1"/>
  <c r="G157" i="69"/>
  <c r="J157" i="69" s="1"/>
  <c r="G158" i="69"/>
  <c r="J158" i="69" s="1"/>
  <c r="G159" i="69"/>
  <c r="G160" i="69"/>
  <c r="G161" i="69"/>
  <c r="G162" i="69"/>
  <c r="J162" i="69" s="1"/>
  <c r="G163" i="69"/>
  <c r="G164" i="69"/>
  <c r="E165" i="69"/>
  <c r="F165" i="69"/>
  <c r="I165" i="69"/>
  <c r="G166" i="69"/>
  <c r="J166" i="69" s="1"/>
  <c r="G167" i="69"/>
  <c r="J167" i="69" s="1"/>
  <c r="G168" i="69"/>
  <c r="J168" i="69" s="1"/>
  <c r="G169" i="69"/>
  <c r="J169" i="69" s="1"/>
  <c r="G170" i="69"/>
  <c r="J170" i="69" s="1"/>
  <c r="G171" i="69"/>
  <c r="J171" i="69" s="1"/>
  <c r="G172" i="69"/>
  <c r="J172" i="69" s="1"/>
  <c r="G173" i="69"/>
  <c r="J173" i="69" s="1"/>
  <c r="G174" i="69"/>
  <c r="J174" i="69" s="1"/>
  <c r="G175" i="69"/>
  <c r="J175" i="69" s="1"/>
  <c r="G176" i="69"/>
  <c r="J176" i="69" s="1"/>
  <c r="G177" i="69"/>
  <c r="J177" i="69" s="1"/>
  <c r="G178" i="69"/>
  <c r="J178" i="69" s="1"/>
  <c r="G179" i="69"/>
  <c r="J179" i="69" s="1"/>
  <c r="G180" i="69"/>
  <c r="J180" i="69" s="1"/>
  <c r="G181" i="69"/>
  <c r="J181" i="69" s="1"/>
  <c r="G182" i="69"/>
  <c r="J182" i="69" s="1"/>
  <c r="G183" i="69"/>
  <c r="J183" i="69" s="1"/>
  <c r="G184" i="69"/>
  <c r="J184" i="69" s="1"/>
  <c r="G185" i="69"/>
  <c r="J185" i="69" s="1"/>
  <c r="G186" i="69"/>
  <c r="J186" i="69" s="1"/>
  <c r="G187" i="69"/>
  <c r="J187" i="69" s="1"/>
  <c r="G188" i="69"/>
  <c r="J188" i="69" s="1"/>
  <c r="G189" i="69"/>
  <c r="J189" i="69" s="1"/>
  <c r="G190" i="69"/>
  <c r="J190" i="69" s="1"/>
  <c r="G191" i="69"/>
  <c r="J191" i="69" s="1"/>
  <c r="G192" i="69"/>
  <c r="J192" i="69" s="1"/>
  <c r="G193" i="69"/>
  <c r="J193" i="69" s="1"/>
  <c r="G194" i="69"/>
  <c r="J194" i="69" s="1"/>
  <c r="G195" i="69"/>
  <c r="J195" i="69" s="1"/>
  <c r="G196" i="69"/>
  <c r="J196" i="69" s="1"/>
  <c r="G197" i="69"/>
  <c r="J197" i="69" s="1"/>
  <c r="G198" i="69"/>
  <c r="J198" i="69" s="1"/>
  <c r="G199" i="69"/>
  <c r="J199" i="69" s="1"/>
  <c r="G200" i="69"/>
  <c r="J200" i="69" s="1"/>
  <c r="G201" i="69"/>
  <c r="J201" i="69" s="1"/>
  <c r="G202" i="69"/>
  <c r="J202" i="69" s="1"/>
  <c r="G203" i="69"/>
  <c r="J203" i="69" s="1"/>
  <c r="G204" i="69"/>
  <c r="J204" i="69" s="1"/>
  <c r="D205" i="69"/>
  <c r="I7" i="67" s="1"/>
  <c r="E205" i="69"/>
  <c r="F205" i="69"/>
  <c r="I205" i="69"/>
  <c r="G206" i="69"/>
  <c r="J206" i="69" s="1"/>
  <c r="G207" i="69"/>
  <c r="J207" i="69" s="1"/>
  <c r="G208" i="69"/>
  <c r="J208" i="69" s="1"/>
  <c r="G209" i="69"/>
  <c r="J209" i="69" s="1"/>
  <c r="G210" i="69"/>
  <c r="J210" i="69" s="1"/>
  <c r="G211" i="69"/>
  <c r="J211" i="69" s="1"/>
  <c r="G212" i="69"/>
  <c r="J212" i="69" s="1"/>
  <c r="G213" i="69"/>
  <c r="J213" i="69" s="1"/>
  <c r="G214" i="69"/>
  <c r="J214" i="69" s="1"/>
  <c r="G215" i="69"/>
  <c r="J215" i="69" s="1"/>
  <c r="G216" i="69"/>
  <c r="J216" i="69" s="1"/>
  <c r="G217" i="69"/>
  <c r="J217" i="69" s="1"/>
  <c r="G218" i="69"/>
  <c r="J218" i="69" s="1"/>
  <c r="G219" i="69"/>
  <c r="J219" i="69" s="1"/>
  <c r="G220" i="69"/>
  <c r="J220" i="69" s="1"/>
  <c r="G221" i="69"/>
  <c r="J221" i="69" s="1"/>
  <c r="G222" i="69"/>
  <c r="J222" i="69" s="1"/>
  <c r="G223" i="69"/>
  <c r="J223" i="69" s="1"/>
  <c r="G224" i="69"/>
  <c r="J224" i="69" s="1"/>
  <c r="G225" i="69"/>
  <c r="J225" i="69" s="1"/>
  <c r="G226" i="69"/>
  <c r="J226" i="69" s="1"/>
  <c r="G227" i="69"/>
  <c r="J227" i="69" s="1"/>
  <c r="G228" i="69"/>
  <c r="J228" i="69" s="1"/>
  <c r="G229" i="69"/>
  <c r="J229" i="69" s="1"/>
  <c r="G230" i="69"/>
  <c r="J230" i="69" s="1"/>
  <c r="G231" i="69"/>
  <c r="J231" i="69" s="1"/>
  <c r="G232" i="69"/>
  <c r="J232" i="69" s="1"/>
  <c r="G233" i="69"/>
  <c r="J233" i="69" s="1"/>
  <c r="G234" i="69"/>
  <c r="J234" i="69" s="1"/>
  <c r="G235" i="69"/>
  <c r="J235" i="69" s="1"/>
  <c r="G236" i="69"/>
  <c r="J236" i="69" s="1"/>
  <c r="G237" i="69"/>
  <c r="J237" i="69" s="1"/>
  <c r="G238" i="69"/>
  <c r="J238" i="69" s="1"/>
  <c r="G239" i="69"/>
  <c r="J239" i="69" s="1"/>
  <c r="G240" i="69"/>
  <c r="J240" i="69" s="1"/>
  <c r="G241" i="69"/>
  <c r="J241" i="69" s="1"/>
  <c r="G242" i="69"/>
  <c r="J242" i="69" s="1"/>
  <c r="G243" i="69"/>
  <c r="J243" i="69" s="1"/>
  <c r="G244" i="69"/>
  <c r="J244" i="69" s="1"/>
  <c r="G245" i="69"/>
  <c r="J245" i="69" s="1"/>
  <c r="G246" i="69"/>
  <c r="J246" i="69" s="1"/>
  <c r="G247" i="69"/>
  <c r="J247" i="69" s="1"/>
  <c r="G248" i="69"/>
  <c r="J248" i="69" s="1"/>
  <c r="G249" i="69"/>
  <c r="J249" i="69" s="1"/>
  <c r="G250" i="69"/>
  <c r="J250" i="69" s="1"/>
  <c r="G251" i="69"/>
  <c r="J251" i="69" s="1"/>
  <c r="G252" i="69"/>
  <c r="J252" i="69" s="1"/>
  <c r="G253" i="69"/>
  <c r="J253" i="69" s="1"/>
  <c r="G254" i="69"/>
  <c r="J254" i="69" s="1"/>
  <c r="G255" i="69"/>
  <c r="J255" i="69" s="1"/>
  <c r="G256" i="69"/>
  <c r="J256" i="69" s="1"/>
  <c r="G257" i="69"/>
  <c r="J257" i="69" s="1"/>
  <c r="D258" i="69"/>
  <c r="I8" i="67" s="1"/>
  <c r="E258" i="69"/>
  <c r="F258" i="69"/>
  <c r="I258" i="69"/>
  <c r="G259" i="69"/>
  <c r="G260" i="69"/>
  <c r="J260" i="69" s="1"/>
  <c r="G261" i="69"/>
  <c r="J261" i="69" s="1"/>
  <c r="G262" i="69"/>
  <c r="J262" i="69" s="1"/>
  <c r="G263" i="69"/>
  <c r="J263" i="69" s="1"/>
  <c r="G264" i="69"/>
  <c r="J264" i="69" s="1"/>
  <c r="G265" i="69"/>
  <c r="J265" i="69" s="1"/>
  <c r="G266" i="69"/>
  <c r="J266" i="69" s="1"/>
  <c r="G267" i="69"/>
  <c r="J267" i="69" s="1"/>
  <c r="G268" i="69"/>
  <c r="J268" i="69" s="1"/>
  <c r="G269" i="69"/>
  <c r="J269" i="69" s="1"/>
  <c r="G270" i="69"/>
  <c r="J270" i="69" s="1"/>
  <c r="G271" i="69"/>
  <c r="J271" i="69" s="1"/>
  <c r="G272" i="69"/>
  <c r="J272" i="69" s="1"/>
  <c r="G273" i="69"/>
  <c r="J273" i="69" s="1"/>
  <c r="G274" i="69"/>
  <c r="J274" i="69" s="1"/>
  <c r="G275" i="69"/>
  <c r="J275" i="69" s="1"/>
  <c r="G276" i="69"/>
  <c r="J276" i="69" s="1"/>
  <c r="G277" i="69"/>
  <c r="J277" i="69" s="1"/>
  <c r="G278" i="69"/>
  <c r="J278" i="69" s="1"/>
  <c r="G279" i="69"/>
  <c r="J279" i="69" s="1"/>
  <c r="G280" i="69"/>
  <c r="J280" i="69" s="1"/>
  <c r="G281" i="69"/>
  <c r="J281" i="69" s="1"/>
  <c r="G282" i="69"/>
  <c r="J282" i="69" s="1"/>
  <c r="G283" i="69"/>
  <c r="J283" i="69" s="1"/>
  <c r="G284" i="69"/>
  <c r="J284" i="69" s="1"/>
  <c r="G285" i="69"/>
  <c r="J285" i="69" s="1"/>
  <c r="G286" i="69"/>
  <c r="J286" i="69" s="1"/>
  <c r="G287" i="69"/>
  <c r="J287" i="69" s="1"/>
  <c r="G288" i="69"/>
  <c r="J288" i="69" s="1"/>
  <c r="G289" i="69"/>
  <c r="J289" i="69" s="1"/>
  <c r="G290" i="69"/>
  <c r="J290" i="69" s="1"/>
  <c r="G291" i="69"/>
  <c r="J291" i="69" s="1"/>
  <c r="G292" i="69"/>
  <c r="J292" i="69" s="1"/>
  <c r="G293" i="69"/>
  <c r="J293" i="69" s="1"/>
  <c r="G294" i="69"/>
  <c r="J294" i="69" s="1"/>
  <c r="G295" i="69"/>
  <c r="J295" i="69" s="1"/>
  <c r="G296" i="69"/>
  <c r="J296" i="69" s="1"/>
  <c r="G297" i="69"/>
  <c r="J297" i="69" s="1"/>
  <c r="G298" i="69"/>
  <c r="J298" i="69" s="1"/>
  <c r="G299" i="69"/>
  <c r="J299" i="69" s="1"/>
  <c r="G300" i="69"/>
  <c r="J300" i="69" s="1"/>
  <c r="G301" i="69"/>
  <c r="J301" i="69" s="1"/>
  <c r="G302" i="69"/>
  <c r="J302" i="69" s="1"/>
  <c r="G303" i="69"/>
  <c r="J303" i="69" s="1"/>
  <c r="G304" i="69"/>
  <c r="J304" i="69" s="1"/>
  <c r="G305" i="69"/>
  <c r="J305" i="69" s="1"/>
  <c r="G306" i="69"/>
  <c r="J306" i="69" s="1"/>
  <c r="G307" i="69"/>
  <c r="J307" i="69" s="1"/>
  <c r="G308" i="69"/>
  <c r="J308" i="69" s="1"/>
  <c r="G309" i="69"/>
  <c r="J309" i="69" s="1"/>
  <c r="G310" i="69"/>
  <c r="J310" i="69" s="1"/>
  <c r="G311" i="69"/>
  <c r="J311" i="69" s="1"/>
  <c r="G312" i="69"/>
  <c r="J312" i="69" s="1"/>
  <c r="G313" i="69"/>
  <c r="J313" i="69" s="1"/>
  <c r="G314" i="69"/>
  <c r="J314" i="69" s="1"/>
  <c r="G315" i="69"/>
  <c r="J315" i="69" s="1"/>
  <c r="G316" i="69"/>
  <c r="J316" i="69" s="1"/>
  <c r="G317" i="69"/>
  <c r="J317" i="69" s="1"/>
  <c r="G318" i="69"/>
  <c r="J318" i="69" s="1"/>
  <c r="G319" i="69"/>
  <c r="J319" i="69" s="1"/>
  <c r="G320" i="69"/>
  <c r="J320" i="69" s="1"/>
  <c r="G321" i="69"/>
  <c r="J321" i="69" s="1"/>
  <c r="G322" i="69"/>
  <c r="J322" i="69" s="1"/>
  <c r="G323" i="69"/>
  <c r="J323" i="69" s="1"/>
  <c r="G324" i="69"/>
  <c r="J324" i="69" s="1"/>
  <c r="G325" i="69"/>
  <c r="J325" i="69" s="1"/>
  <c r="G326" i="69"/>
  <c r="J326" i="69" s="1"/>
  <c r="G327" i="69"/>
  <c r="J327" i="69" s="1"/>
  <c r="G328" i="69"/>
  <c r="J328" i="69" s="1"/>
  <c r="G329" i="69"/>
  <c r="J329" i="69" s="1"/>
  <c r="G330" i="69"/>
  <c r="J330" i="69" s="1"/>
  <c r="G331" i="69"/>
  <c r="J331" i="69" s="1"/>
  <c r="G332" i="69"/>
  <c r="J332" i="69" s="1"/>
  <c r="G333" i="69"/>
  <c r="J333" i="69" s="1"/>
  <c r="G334" i="69"/>
  <c r="J334" i="69" s="1"/>
  <c r="G335" i="69"/>
  <c r="J335" i="69" s="1"/>
  <c r="G336" i="69"/>
  <c r="J336" i="69" s="1"/>
  <c r="G337" i="69"/>
  <c r="J337" i="69" s="1"/>
  <c r="G338" i="69"/>
  <c r="J338" i="69" s="1"/>
  <c r="G339" i="69"/>
  <c r="J339" i="69" s="1"/>
  <c r="G340" i="69"/>
  <c r="J340" i="69" s="1"/>
  <c r="G341" i="69"/>
  <c r="J341" i="69" s="1"/>
  <c r="G342" i="69"/>
  <c r="J342" i="69" s="1"/>
  <c r="G343" i="69"/>
  <c r="J343" i="69" s="1"/>
  <c r="G344" i="69"/>
  <c r="J344" i="69" s="1"/>
  <c r="G345" i="69"/>
  <c r="J345" i="69" s="1"/>
  <c r="G346" i="69"/>
  <c r="J346" i="69" s="1"/>
  <c r="G347" i="69"/>
  <c r="J347" i="69" s="1"/>
  <c r="G348" i="69"/>
  <c r="J348" i="69" s="1"/>
  <c r="G349" i="69"/>
  <c r="J349" i="69" s="1"/>
  <c r="G350" i="69"/>
  <c r="J350" i="69" s="1"/>
  <c r="G351" i="69"/>
  <c r="J351" i="69" s="1"/>
  <c r="D352" i="69"/>
  <c r="I9" i="67" s="1"/>
  <c r="E352" i="69"/>
  <c r="F352" i="69"/>
  <c r="I352" i="69"/>
  <c r="G353" i="69"/>
  <c r="J353" i="69" s="1"/>
  <c r="G354" i="69"/>
  <c r="J354" i="69" s="1"/>
  <c r="G355" i="69"/>
  <c r="J355" i="69" s="1"/>
  <c r="G356" i="69"/>
  <c r="J356" i="69" s="1"/>
  <c r="G357" i="69"/>
  <c r="J357" i="69" s="1"/>
  <c r="G358" i="69"/>
  <c r="J358" i="69" s="1"/>
  <c r="G359" i="69"/>
  <c r="J359" i="69" s="1"/>
  <c r="G360" i="69"/>
  <c r="J360" i="69" s="1"/>
  <c r="G361" i="69"/>
  <c r="J361" i="69" s="1"/>
  <c r="G362" i="69"/>
  <c r="J362" i="69" s="1"/>
  <c r="G363" i="69"/>
  <c r="J363" i="69" s="1"/>
  <c r="G364" i="69"/>
  <c r="J364" i="69" s="1"/>
  <c r="G365" i="69"/>
  <c r="J365" i="69" s="1"/>
  <c r="G366" i="69"/>
  <c r="J366" i="69" s="1"/>
  <c r="G367" i="69"/>
  <c r="J367" i="69" s="1"/>
  <c r="G368" i="69"/>
  <c r="J368" i="69" s="1"/>
  <c r="G369" i="69"/>
  <c r="J369" i="69" s="1"/>
  <c r="G370" i="69"/>
  <c r="J370" i="69" s="1"/>
  <c r="G371" i="69"/>
  <c r="J371" i="69" s="1"/>
  <c r="G372" i="69"/>
  <c r="J372" i="69" s="1"/>
  <c r="G373" i="69"/>
  <c r="J373" i="69" s="1"/>
  <c r="G374" i="69"/>
  <c r="J374" i="69" s="1"/>
  <c r="G375" i="69"/>
  <c r="J375" i="69" s="1"/>
  <c r="G376" i="69"/>
  <c r="J376" i="69" s="1"/>
  <c r="G377" i="69"/>
  <c r="J377" i="69" s="1"/>
  <c r="G378" i="69"/>
  <c r="J378" i="69" s="1"/>
  <c r="G379" i="69"/>
  <c r="J379" i="69" s="1"/>
  <c r="G380" i="69"/>
  <c r="J380" i="69" s="1"/>
  <c r="G381" i="69"/>
  <c r="J381" i="69" s="1"/>
  <c r="G382" i="69"/>
  <c r="J382" i="69" s="1"/>
  <c r="G383" i="69"/>
  <c r="J383" i="69" s="1"/>
  <c r="G384" i="69"/>
  <c r="J384" i="69" s="1"/>
  <c r="G385" i="69"/>
  <c r="J385" i="69" s="1"/>
  <c r="G386" i="69"/>
  <c r="J386" i="69" s="1"/>
  <c r="G387" i="69"/>
  <c r="J387" i="69" s="1"/>
  <c r="G388" i="69"/>
  <c r="J388" i="69" s="1"/>
  <c r="G389" i="69"/>
  <c r="J389" i="69" s="1"/>
  <c r="G390" i="69"/>
  <c r="J390" i="69" s="1"/>
  <c r="G391" i="69"/>
  <c r="J391" i="69" s="1"/>
  <c r="G392" i="69"/>
  <c r="J392" i="69" s="1"/>
  <c r="G393" i="69"/>
  <c r="J393" i="69" s="1"/>
  <c r="G394" i="69"/>
  <c r="J394" i="69" s="1"/>
  <c r="G395" i="69"/>
  <c r="J395" i="69" s="1"/>
  <c r="G396" i="69"/>
  <c r="J396" i="69" s="1"/>
  <c r="G397" i="69"/>
  <c r="J397" i="69" s="1"/>
  <c r="G398" i="69"/>
  <c r="J398" i="69" s="1"/>
  <c r="G399" i="69"/>
  <c r="J399" i="69" s="1"/>
  <c r="G400" i="69"/>
  <c r="J400" i="69" s="1"/>
  <c r="G401" i="69"/>
  <c r="J401" i="69" s="1"/>
  <c r="D402" i="69"/>
  <c r="I10" i="67" s="1"/>
  <c r="E402" i="69"/>
  <c r="F402" i="69"/>
  <c r="I402" i="69"/>
  <c r="J5" i="68"/>
  <c r="J13" i="68"/>
  <c r="O5" i="68"/>
  <c r="J7" i="68"/>
  <c r="O7" i="68"/>
  <c r="J9" i="68"/>
  <c r="O9" i="68"/>
  <c r="E13" i="68"/>
  <c r="O13" i="68"/>
  <c r="E15" i="68"/>
  <c r="J15" i="68"/>
  <c r="O15" i="68"/>
  <c r="J17" i="68"/>
  <c r="O17" i="68"/>
  <c r="J21" i="68"/>
  <c r="O21" i="68"/>
  <c r="J22" i="68"/>
  <c r="O22" i="68"/>
  <c r="J24" i="68"/>
  <c r="O24" i="68"/>
  <c r="J29" i="68"/>
  <c r="E8" i="66"/>
  <c r="O29" i="68"/>
  <c r="J30" i="68"/>
  <c r="O30" i="68"/>
  <c r="E34" i="68"/>
  <c r="J34" i="68"/>
  <c r="E12" i="66"/>
  <c r="O34" i="68"/>
  <c r="J35" i="68"/>
  <c r="O35" i="68"/>
  <c r="C38" i="67"/>
  <c r="C37" i="67"/>
  <c r="C39" i="67"/>
  <c r="E9" i="66"/>
  <c r="E13" i="66"/>
  <c r="E20" i="66"/>
  <c r="E21" i="66"/>
  <c r="E24" i="66"/>
  <c r="E25" i="66"/>
  <c r="J5" i="61"/>
  <c r="O5" i="61"/>
  <c r="J7" i="61"/>
  <c r="O7" i="61"/>
  <c r="J9" i="61"/>
  <c r="O9" i="61"/>
  <c r="E13" i="61"/>
  <c r="J13" i="61"/>
  <c r="O13" i="61"/>
  <c r="E15" i="61"/>
  <c r="J15" i="61"/>
  <c r="O15" i="61"/>
  <c r="J17" i="61"/>
  <c r="O17" i="61"/>
  <c r="J21" i="61"/>
  <c r="O21" i="61"/>
  <c r="J22" i="61"/>
  <c r="O22" i="61"/>
  <c r="J24" i="61"/>
  <c r="O24" i="61"/>
  <c r="J29" i="61"/>
  <c r="O29" i="61"/>
  <c r="E20" i="59"/>
  <c r="J30" i="61"/>
  <c r="E9" i="59"/>
  <c r="O30" i="61"/>
  <c r="E34" i="61"/>
  <c r="O34" i="61"/>
  <c r="E24" i="59"/>
  <c r="J34" i="61"/>
  <c r="J35" i="61"/>
  <c r="E13" i="59"/>
  <c r="O35" i="61"/>
  <c r="C37" i="60"/>
  <c r="C38" i="60"/>
  <c r="C39" i="60"/>
  <c r="E8" i="59"/>
  <c r="E12" i="59"/>
  <c r="E21" i="59"/>
  <c r="E25" i="59"/>
  <c r="G2" i="55"/>
  <c r="J2" i="55" s="1"/>
  <c r="G3" i="55"/>
  <c r="J3" i="55" s="1"/>
  <c r="G4" i="55"/>
  <c r="J4" i="55" s="1"/>
  <c r="G5" i="55"/>
  <c r="J5" i="55" s="1"/>
  <c r="G6" i="55"/>
  <c r="J6" i="55" s="1"/>
  <c r="G7" i="55"/>
  <c r="J7" i="55" s="1"/>
  <c r="G8" i="55"/>
  <c r="J8" i="55" s="1"/>
  <c r="G9" i="55"/>
  <c r="J9" i="55" s="1"/>
  <c r="G10" i="55"/>
  <c r="J10" i="55" s="1"/>
  <c r="G11" i="55"/>
  <c r="J11" i="55" s="1"/>
  <c r="G12" i="55"/>
  <c r="J12" i="55" s="1"/>
  <c r="G13" i="55"/>
  <c r="J13" i="55" s="1"/>
  <c r="G14" i="55"/>
  <c r="J14" i="55" s="1"/>
  <c r="G15" i="55"/>
  <c r="J15" i="55" s="1"/>
  <c r="G16" i="55"/>
  <c r="J16" i="55" s="1"/>
  <c r="G17" i="55"/>
  <c r="J17" i="55" s="1"/>
  <c r="G18" i="55"/>
  <c r="J18" i="55" s="1"/>
  <c r="G19" i="55"/>
  <c r="J19" i="55" s="1"/>
  <c r="G20" i="55"/>
  <c r="J20" i="55" s="1"/>
  <c r="G21" i="55"/>
  <c r="J21" i="55" s="1"/>
  <c r="G22" i="55"/>
  <c r="J22" i="55" s="1"/>
  <c r="G23" i="55"/>
  <c r="J23" i="55" s="1"/>
  <c r="G24" i="55"/>
  <c r="J24" i="55" s="1"/>
  <c r="G25" i="55"/>
  <c r="J25" i="55" s="1"/>
  <c r="G26" i="55"/>
  <c r="J26" i="55" s="1"/>
  <c r="G27" i="55"/>
  <c r="J27" i="55" s="1"/>
  <c r="G28" i="55"/>
  <c r="J28" i="55" s="1"/>
  <c r="G29" i="55"/>
  <c r="J29" i="55" s="1"/>
  <c r="G30" i="55"/>
  <c r="J30" i="55" s="1"/>
  <c r="G31" i="55"/>
  <c r="J31" i="55" s="1"/>
  <c r="G32" i="55"/>
  <c r="J32" i="55" s="1"/>
  <c r="G33" i="55"/>
  <c r="J33" i="55" s="1"/>
  <c r="G34" i="55"/>
  <c r="J34" i="55" s="1"/>
  <c r="G35" i="55"/>
  <c r="J35" i="55" s="1"/>
  <c r="G36" i="55"/>
  <c r="J36" i="55" s="1"/>
  <c r="G37" i="55"/>
  <c r="J37" i="55" s="1"/>
  <c r="G38" i="55"/>
  <c r="J38" i="55" s="1"/>
  <c r="G39" i="55"/>
  <c r="J39" i="55" s="1"/>
  <c r="G40" i="55"/>
  <c r="J40" i="55" s="1"/>
  <c r="G41" i="55"/>
  <c r="J41" i="55" s="1"/>
  <c r="G42" i="55"/>
  <c r="J42" i="55" s="1"/>
  <c r="G43" i="55"/>
  <c r="J43" i="55" s="1"/>
  <c r="G44" i="55"/>
  <c r="J44" i="55" s="1"/>
  <c r="G45" i="55"/>
  <c r="J45" i="55" s="1"/>
  <c r="G46" i="55"/>
  <c r="J46" i="55" s="1"/>
  <c r="G47" i="55"/>
  <c r="J47" i="55" s="1"/>
  <c r="G48" i="55"/>
  <c r="J48" i="55" s="1"/>
  <c r="G49" i="55"/>
  <c r="J49" i="55" s="1"/>
  <c r="G50" i="55"/>
  <c r="J50" i="55" s="1"/>
  <c r="G51" i="55"/>
  <c r="J51" i="55" s="1"/>
  <c r="G52" i="55"/>
  <c r="J52" i="55" s="1"/>
  <c r="G53" i="55"/>
  <c r="J53" i="55" s="1"/>
  <c r="G54" i="55"/>
  <c r="J54" i="55" s="1"/>
  <c r="G55" i="55"/>
  <c r="J55" i="55" s="1"/>
  <c r="G56" i="55"/>
  <c r="J56" i="55" s="1"/>
  <c r="G57" i="55"/>
  <c r="J57" i="55" s="1"/>
  <c r="G58" i="55"/>
  <c r="J58" i="55" s="1"/>
  <c r="G59" i="55"/>
  <c r="J59" i="55" s="1"/>
  <c r="G60" i="55"/>
  <c r="J60" i="55" s="1"/>
  <c r="G61" i="55"/>
  <c r="J61" i="55" s="1"/>
  <c r="G62" i="55"/>
  <c r="J62" i="55" s="1"/>
  <c r="G63" i="55"/>
  <c r="J63" i="55" s="1"/>
  <c r="G64" i="55"/>
  <c r="J64" i="55" s="1"/>
  <c r="G65" i="55"/>
  <c r="J65" i="55" s="1"/>
  <c r="G66" i="55"/>
  <c r="J66" i="55" s="1"/>
  <c r="G67" i="55"/>
  <c r="J67" i="55" s="1"/>
  <c r="G68" i="55"/>
  <c r="J68" i="55" s="1"/>
  <c r="G69" i="55"/>
  <c r="J69" i="55" s="1"/>
  <c r="G70" i="55"/>
  <c r="J70" i="55" s="1"/>
  <c r="G71" i="55"/>
  <c r="J71" i="55" s="1"/>
  <c r="G72" i="55"/>
  <c r="J72" i="55" s="1"/>
  <c r="G73" i="55"/>
  <c r="J73" i="55" s="1"/>
  <c r="G74" i="55"/>
  <c r="J74" i="55" s="1"/>
  <c r="G75" i="55"/>
  <c r="J75" i="55" s="1"/>
  <c r="G76" i="55"/>
  <c r="J76" i="55" s="1"/>
  <c r="G77" i="55"/>
  <c r="J77" i="55" s="1"/>
  <c r="D78" i="55"/>
  <c r="I3" i="53" s="1"/>
  <c r="I78" i="55"/>
  <c r="D172" i="55"/>
  <c r="I4" i="53" s="1"/>
  <c r="I172" i="55"/>
  <c r="D216" i="55"/>
  <c r="I5" i="53" s="1"/>
  <c r="I216" i="55"/>
  <c r="D300" i="55"/>
  <c r="I6" i="53" s="1"/>
  <c r="I300" i="55"/>
  <c r="D369" i="55"/>
  <c r="I7" i="53" s="1"/>
  <c r="I369" i="55"/>
  <c r="D435" i="55"/>
  <c r="I8" i="53" s="1"/>
  <c r="E435" i="55"/>
  <c r="F435" i="55"/>
  <c r="I435" i="55"/>
  <c r="D529" i="55"/>
  <c r="I9" i="53" s="1"/>
  <c r="E529" i="55"/>
  <c r="F529" i="55"/>
  <c r="I529" i="55"/>
  <c r="E623" i="55"/>
  <c r="F623" i="55"/>
  <c r="I623" i="55"/>
  <c r="J5" i="54"/>
  <c r="J13" i="54"/>
  <c r="O5" i="54"/>
  <c r="J7" i="54"/>
  <c r="O7" i="54"/>
  <c r="J9" i="54"/>
  <c r="O9" i="54"/>
  <c r="E13" i="54"/>
  <c r="O13" i="54"/>
  <c r="E15" i="54"/>
  <c r="J15" i="54"/>
  <c r="O15" i="54"/>
  <c r="J17" i="54"/>
  <c r="O17" i="54"/>
  <c r="J21" i="54"/>
  <c r="O21" i="54" s="1"/>
  <c r="J22" i="54"/>
  <c r="O22" i="54"/>
  <c r="J24" i="54"/>
  <c r="O24" i="54"/>
  <c r="J29" i="54"/>
  <c r="E8" i="52"/>
  <c r="O29" i="54"/>
  <c r="E20" i="52"/>
  <c r="J30" i="54"/>
  <c r="O30" i="54"/>
  <c r="E34" i="54"/>
  <c r="J34" i="54"/>
  <c r="E12" i="52"/>
  <c r="O34" i="54"/>
  <c r="E24" i="52"/>
  <c r="J35" i="54"/>
  <c r="O35" i="54"/>
  <c r="C37" i="53"/>
  <c r="C38" i="53"/>
  <c r="C39" i="53"/>
  <c r="E9" i="52"/>
  <c r="E13" i="52"/>
  <c r="E21" i="52"/>
  <c r="E25" i="52"/>
  <c r="G2" i="48"/>
  <c r="J2" i="48" s="1"/>
  <c r="G3" i="48"/>
  <c r="J3" i="48" s="1"/>
  <c r="G4" i="48"/>
  <c r="J4" i="48" s="1"/>
  <c r="G5" i="48"/>
  <c r="J5" i="48" s="1"/>
  <c r="G6" i="48"/>
  <c r="J6" i="48" s="1"/>
  <c r="G7" i="48"/>
  <c r="J7" i="48" s="1"/>
  <c r="G8" i="48"/>
  <c r="J8" i="48" s="1"/>
  <c r="G9" i="48"/>
  <c r="J9" i="48" s="1"/>
  <c r="G10" i="48"/>
  <c r="J10" i="48" s="1"/>
  <c r="G11" i="48"/>
  <c r="J11" i="48" s="1"/>
  <c r="G12" i="48"/>
  <c r="J12" i="48" s="1"/>
  <c r="G13" i="48"/>
  <c r="J13" i="48" s="1"/>
  <c r="G14" i="48"/>
  <c r="J14" i="48" s="1"/>
  <c r="G15" i="48"/>
  <c r="J15" i="48" s="1"/>
  <c r="G16" i="48"/>
  <c r="J16" i="48" s="1"/>
  <c r="G17" i="48"/>
  <c r="J17" i="48" s="1"/>
  <c r="G18" i="48"/>
  <c r="J18" i="48" s="1"/>
  <c r="G19" i="48"/>
  <c r="J19" i="48" s="1"/>
  <c r="G20" i="48"/>
  <c r="J20" i="48" s="1"/>
  <c r="G21" i="48"/>
  <c r="J21" i="48" s="1"/>
  <c r="G22" i="48"/>
  <c r="J22" i="48" s="1"/>
  <c r="G23" i="48"/>
  <c r="J23" i="48" s="1"/>
  <c r="G24" i="48"/>
  <c r="J24" i="48" s="1"/>
  <c r="G25" i="48"/>
  <c r="J25" i="48" s="1"/>
  <c r="G26" i="48"/>
  <c r="J26" i="48" s="1"/>
  <c r="G27" i="48"/>
  <c r="J27" i="48" s="1"/>
  <c r="G28" i="48"/>
  <c r="J28" i="48" s="1"/>
  <c r="G29" i="48"/>
  <c r="J29" i="48" s="1"/>
  <c r="G30" i="48"/>
  <c r="J30" i="48" s="1"/>
  <c r="G31" i="48"/>
  <c r="J31" i="48" s="1"/>
  <c r="G32" i="48"/>
  <c r="J32" i="48" s="1"/>
  <c r="G33" i="48"/>
  <c r="J33" i="48" s="1"/>
  <c r="G34" i="48"/>
  <c r="J34" i="48" s="1"/>
  <c r="G35" i="48"/>
  <c r="J35" i="48" s="1"/>
  <c r="G36" i="48"/>
  <c r="J36" i="48" s="1"/>
  <c r="G37" i="48"/>
  <c r="J37" i="48" s="1"/>
  <c r="G38" i="48"/>
  <c r="J38" i="48" s="1"/>
  <c r="G39" i="48"/>
  <c r="J39" i="48" s="1"/>
  <c r="G40" i="48"/>
  <c r="J40" i="48" s="1"/>
  <c r="G41" i="48"/>
  <c r="J41" i="48" s="1"/>
  <c r="G42" i="48"/>
  <c r="J42" i="48" s="1"/>
  <c r="G43" i="48"/>
  <c r="J43" i="48" s="1"/>
  <c r="G44" i="48"/>
  <c r="J44" i="48" s="1"/>
  <c r="G45" i="48"/>
  <c r="J45" i="48" s="1"/>
  <c r="G46" i="48"/>
  <c r="J46" i="48" s="1"/>
  <c r="G47" i="48"/>
  <c r="J47" i="48" s="1"/>
  <c r="G48" i="48"/>
  <c r="J48" i="48" s="1"/>
  <c r="G49" i="48"/>
  <c r="J49" i="48" s="1"/>
  <c r="G50" i="48"/>
  <c r="J50" i="48" s="1"/>
  <c r="G51" i="48"/>
  <c r="J51" i="48" s="1"/>
  <c r="G52" i="48"/>
  <c r="J52" i="48" s="1"/>
  <c r="G53" i="48"/>
  <c r="J53" i="48" s="1"/>
  <c r="G54" i="48"/>
  <c r="J54" i="48" s="1"/>
  <c r="G55" i="48"/>
  <c r="J55" i="48" s="1"/>
  <c r="G56" i="48"/>
  <c r="J56" i="48" s="1"/>
  <c r="G57" i="48"/>
  <c r="J57" i="48" s="1"/>
  <c r="G58" i="48"/>
  <c r="J58" i="48" s="1"/>
  <c r="G59" i="48"/>
  <c r="J59" i="48" s="1"/>
  <c r="G60" i="48"/>
  <c r="J60" i="48" s="1"/>
  <c r="G61" i="48"/>
  <c r="J61" i="48" s="1"/>
  <c r="G62" i="48"/>
  <c r="J62" i="48" s="1"/>
  <c r="G63" i="48"/>
  <c r="J63" i="48" s="1"/>
  <c r="G64" i="48"/>
  <c r="J64" i="48" s="1"/>
  <c r="G65" i="48"/>
  <c r="J65" i="48" s="1"/>
  <c r="G66" i="48"/>
  <c r="J66" i="48" s="1"/>
  <c r="G67" i="48"/>
  <c r="J67" i="48" s="1"/>
  <c r="G68" i="48"/>
  <c r="J68" i="48" s="1"/>
  <c r="G69" i="48"/>
  <c r="J69" i="48" s="1"/>
  <c r="G70" i="48"/>
  <c r="J70" i="48" s="1"/>
  <c r="G71" i="48"/>
  <c r="J71" i="48" s="1"/>
  <c r="G72" i="48"/>
  <c r="J72" i="48" s="1"/>
  <c r="G73" i="48"/>
  <c r="J73" i="48" s="1"/>
  <c r="G74" i="48"/>
  <c r="J74" i="48" s="1"/>
  <c r="G75" i="48"/>
  <c r="J75" i="48" s="1"/>
  <c r="G76" i="48"/>
  <c r="J76" i="48" s="1"/>
  <c r="G77" i="48"/>
  <c r="J77" i="48" s="1"/>
  <c r="G78" i="48"/>
  <c r="J78" i="48" s="1"/>
  <c r="G79" i="48"/>
  <c r="J79" i="48" s="1"/>
  <c r="G80" i="48"/>
  <c r="J80" i="48" s="1"/>
  <c r="G81" i="48"/>
  <c r="J81" i="48" s="1"/>
  <c r="G82" i="48"/>
  <c r="J82" i="48" s="1"/>
  <c r="G83" i="48"/>
  <c r="J83" i="48" s="1"/>
  <c r="G84" i="48"/>
  <c r="J84" i="48" s="1"/>
  <c r="G85" i="48"/>
  <c r="J85" i="48" s="1"/>
  <c r="G86" i="48"/>
  <c r="J86" i="48" s="1"/>
  <c r="G87" i="48"/>
  <c r="J87" i="48" s="1"/>
  <c r="G88" i="48"/>
  <c r="J88" i="48" s="1"/>
  <c r="G89" i="48"/>
  <c r="J89" i="48" s="1"/>
  <c r="G90" i="48"/>
  <c r="J90" i="48" s="1"/>
  <c r="G91" i="48"/>
  <c r="J91" i="48" s="1"/>
  <c r="G92" i="48"/>
  <c r="J92" i="48" s="1"/>
  <c r="G93" i="48"/>
  <c r="J93" i="48" s="1"/>
  <c r="G94" i="48"/>
  <c r="J94" i="48" s="1"/>
  <c r="D95" i="48"/>
  <c r="I3" i="46" s="1"/>
  <c r="E95" i="48"/>
  <c r="F95" i="48"/>
  <c r="I95" i="48"/>
  <c r="G96" i="48"/>
  <c r="J96" i="48" s="1"/>
  <c r="G97" i="48"/>
  <c r="J97" i="48" s="1"/>
  <c r="G98" i="48"/>
  <c r="J98" i="48" s="1"/>
  <c r="G99" i="48"/>
  <c r="J99" i="48" s="1"/>
  <c r="G100" i="48"/>
  <c r="J100" i="48" s="1"/>
  <c r="G101" i="48"/>
  <c r="J101" i="48" s="1"/>
  <c r="G102" i="48"/>
  <c r="J102" i="48" s="1"/>
  <c r="G103" i="48"/>
  <c r="J103" i="48" s="1"/>
  <c r="G104" i="48"/>
  <c r="J104" i="48" s="1"/>
  <c r="G105" i="48"/>
  <c r="J105" i="48" s="1"/>
  <c r="G106" i="48"/>
  <c r="J106" i="48" s="1"/>
  <c r="G107" i="48"/>
  <c r="J107" i="48" s="1"/>
  <c r="G108" i="48"/>
  <c r="J108" i="48" s="1"/>
  <c r="G109" i="48"/>
  <c r="J109" i="48" s="1"/>
  <c r="G110" i="48"/>
  <c r="J110" i="48" s="1"/>
  <c r="G111" i="48"/>
  <c r="J111" i="48" s="1"/>
  <c r="G112" i="48"/>
  <c r="J112" i="48" s="1"/>
  <c r="G113" i="48"/>
  <c r="J113" i="48" s="1"/>
  <c r="G114" i="48"/>
  <c r="J114" i="48" s="1"/>
  <c r="G115" i="48"/>
  <c r="J115" i="48" s="1"/>
  <c r="G116" i="48"/>
  <c r="J116" i="48" s="1"/>
  <c r="G117" i="48"/>
  <c r="J117" i="48" s="1"/>
  <c r="G118" i="48"/>
  <c r="J118" i="48" s="1"/>
  <c r="G119" i="48"/>
  <c r="J119" i="48" s="1"/>
  <c r="G120" i="48"/>
  <c r="J120" i="48" s="1"/>
  <c r="G121" i="48"/>
  <c r="J121" i="48" s="1"/>
  <c r="G122" i="48"/>
  <c r="J122" i="48" s="1"/>
  <c r="G123" i="48"/>
  <c r="J123" i="48" s="1"/>
  <c r="G124" i="48"/>
  <c r="J124" i="48" s="1"/>
  <c r="G125" i="48"/>
  <c r="J125" i="48" s="1"/>
  <c r="G126" i="48"/>
  <c r="J126" i="48" s="1"/>
  <c r="G127" i="48"/>
  <c r="J127" i="48" s="1"/>
  <c r="G128" i="48"/>
  <c r="J128" i="48" s="1"/>
  <c r="G129" i="48"/>
  <c r="J129" i="48" s="1"/>
  <c r="G130" i="48"/>
  <c r="J130" i="48" s="1"/>
  <c r="G131" i="48"/>
  <c r="J131" i="48" s="1"/>
  <c r="G132" i="48"/>
  <c r="J132" i="48" s="1"/>
  <c r="G133" i="48"/>
  <c r="J133" i="48" s="1"/>
  <c r="G134" i="48"/>
  <c r="J134" i="48" s="1"/>
  <c r="G135" i="48"/>
  <c r="J135" i="48" s="1"/>
  <c r="G136" i="48"/>
  <c r="J136" i="48" s="1"/>
  <c r="G137" i="48"/>
  <c r="J137" i="48" s="1"/>
  <c r="G138" i="48"/>
  <c r="J138" i="48" s="1"/>
  <c r="G139" i="48"/>
  <c r="J139" i="48" s="1"/>
  <c r="G140" i="48"/>
  <c r="J140" i="48" s="1"/>
  <c r="G141" i="48"/>
  <c r="J141" i="48" s="1"/>
  <c r="G142" i="48"/>
  <c r="J142" i="48" s="1"/>
  <c r="G143" i="48"/>
  <c r="J143" i="48" s="1"/>
  <c r="G144" i="48"/>
  <c r="J144" i="48" s="1"/>
  <c r="G145" i="48"/>
  <c r="J145" i="48" s="1"/>
  <c r="G146" i="48"/>
  <c r="J146" i="48" s="1"/>
  <c r="G147" i="48"/>
  <c r="J147" i="48" s="1"/>
  <c r="G148" i="48"/>
  <c r="J148" i="48" s="1"/>
  <c r="G149" i="48"/>
  <c r="J149" i="48" s="1"/>
  <c r="G150" i="48"/>
  <c r="J150" i="48" s="1"/>
  <c r="G151" i="48"/>
  <c r="J151" i="48" s="1"/>
  <c r="G152" i="48"/>
  <c r="J152" i="48" s="1"/>
  <c r="G153" i="48"/>
  <c r="J153" i="48" s="1"/>
  <c r="G154" i="48"/>
  <c r="J154" i="48" s="1"/>
  <c r="G155" i="48"/>
  <c r="J155" i="48" s="1"/>
  <c r="G156" i="48"/>
  <c r="J156" i="48" s="1"/>
  <c r="G157" i="48"/>
  <c r="J157" i="48" s="1"/>
  <c r="G158" i="48"/>
  <c r="J158" i="48" s="1"/>
  <c r="G159" i="48"/>
  <c r="J159" i="48" s="1"/>
  <c r="G160" i="48"/>
  <c r="J160" i="48" s="1"/>
  <c r="G161" i="48"/>
  <c r="J161" i="48" s="1"/>
  <c r="G162" i="48"/>
  <c r="J162" i="48" s="1"/>
  <c r="G163" i="48"/>
  <c r="J163" i="48" s="1"/>
  <c r="G164" i="48"/>
  <c r="J164" i="48" s="1"/>
  <c r="G165" i="48"/>
  <c r="J165" i="48" s="1"/>
  <c r="G166" i="48"/>
  <c r="J166" i="48" s="1"/>
  <c r="G167" i="48"/>
  <c r="J167" i="48" s="1"/>
  <c r="G168" i="48"/>
  <c r="J168" i="48" s="1"/>
  <c r="G169" i="48"/>
  <c r="J169" i="48" s="1"/>
  <c r="G170" i="48"/>
  <c r="J170" i="48" s="1"/>
  <c r="G171" i="48"/>
  <c r="J171" i="48" s="1"/>
  <c r="G172" i="48"/>
  <c r="J172" i="48" s="1"/>
  <c r="G173" i="48"/>
  <c r="J173" i="48" s="1"/>
  <c r="G174" i="48"/>
  <c r="J174" i="48" s="1"/>
  <c r="G175" i="48"/>
  <c r="J175" i="48" s="1"/>
  <c r="G176" i="48"/>
  <c r="J176" i="48" s="1"/>
  <c r="G177" i="48"/>
  <c r="J177" i="48" s="1"/>
  <c r="G178" i="48"/>
  <c r="J178" i="48" s="1"/>
  <c r="G179" i="48"/>
  <c r="J179" i="48" s="1"/>
  <c r="G180" i="48"/>
  <c r="J180" i="48" s="1"/>
  <c r="G181" i="48"/>
  <c r="J181" i="48" s="1"/>
  <c r="G182" i="48"/>
  <c r="J182" i="48" s="1"/>
  <c r="G183" i="48"/>
  <c r="J183" i="48" s="1"/>
  <c r="G184" i="48"/>
  <c r="J184" i="48" s="1"/>
  <c r="G185" i="48"/>
  <c r="J185" i="48" s="1"/>
  <c r="G186" i="48"/>
  <c r="J186" i="48" s="1"/>
  <c r="G187" i="48"/>
  <c r="J187" i="48" s="1"/>
  <c r="G188" i="48"/>
  <c r="J188" i="48" s="1"/>
  <c r="D189" i="48"/>
  <c r="I4" i="46" s="1"/>
  <c r="E189" i="48"/>
  <c r="F189" i="48"/>
  <c r="I189" i="48"/>
  <c r="G190" i="48"/>
  <c r="J190" i="48" s="1"/>
  <c r="G191" i="48"/>
  <c r="J191" i="48" s="1"/>
  <c r="G192" i="48"/>
  <c r="J192" i="48" s="1"/>
  <c r="G193" i="48"/>
  <c r="J193" i="48" s="1"/>
  <c r="G194" i="48"/>
  <c r="J194" i="48" s="1"/>
  <c r="G195" i="48"/>
  <c r="J195" i="48" s="1"/>
  <c r="G196" i="48"/>
  <c r="J196" i="48" s="1"/>
  <c r="G197" i="48"/>
  <c r="J197" i="48" s="1"/>
  <c r="G198" i="48"/>
  <c r="J198" i="48" s="1"/>
  <c r="G199" i="48"/>
  <c r="J199" i="48" s="1"/>
  <c r="G200" i="48"/>
  <c r="J200" i="48" s="1"/>
  <c r="G201" i="48"/>
  <c r="J201" i="48" s="1"/>
  <c r="G202" i="48"/>
  <c r="J202" i="48" s="1"/>
  <c r="G203" i="48"/>
  <c r="J203" i="48" s="1"/>
  <c r="G204" i="48"/>
  <c r="J204" i="48" s="1"/>
  <c r="G205" i="48"/>
  <c r="J205" i="48" s="1"/>
  <c r="G206" i="48"/>
  <c r="J206" i="48" s="1"/>
  <c r="G207" i="48"/>
  <c r="J207" i="48" s="1"/>
  <c r="G208" i="48"/>
  <c r="J208" i="48" s="1"/>
  <c r="G209" i="48"/>
  <c r="J209" i="48" s="1"/>
  <c r="G210" i="48"/>
  <c r="J210" i="48" s="1"/>
  <c r="G211" i="48"/>
  <c r="J211" i="48" s="1"/>
  <c r="G212" i="48"/>
  <c r="J212" i="48" s="1"/>
  <c r="G213" i="48"/>
  <c r="J213" i="48" s="1"/>
  <c r="G214" i="48"/>
  <c r="J214" i="48" s="1"/>
  <c r="G215" i="48"/>
  <c r="J215" i="48" s="1"/>
  <c r="G216" i="48"/>
  <c r="J216" i="48" s="1"/>
  <c r="G217" i="48"/>
  <c r="J217" i="48" s="1"/>
  <c r="G218" i="48"/>
  <c r="J218" i="48" s="1"/>
  <c r="G219" i="48"/>
  <c r="J219" i="48" s="1"/>
  <c r="G220" i="48"/>
  <c r="J220" i="48" s="1"/>
  <c r="G221" i="48"/>
  <c r="J221" i="48" s="1"/>
  <c r="G222" i="48"/>
  <c r="J222" i="48" s="1"/>
  <c r="G223" i="48"/>
  <c r="J223" i="48" s="1"/>
  <c r="G224" i="48"/>
  <c r="J224" i="48" s="1"/>
  <c r="G225" i="48"/>
  <c r="J225" i="48" s="1"/>
  <c r="G226" i="48"/>
  <c r="J226" i="48" s="1"/>
  <c r="G227" i="48"/>
  <c r="J227" i="48" s="1"/>
  <c r="G228" i="48"/>
  <c r="J228" i="48" s="1"/>
  <c r="G229" i="48"/>
  <c r="J229" i="48" s="1"/>
  <c r="G230" i="48"/>
  <c r="J230" i="48" s="1"/>
  <c r="G231" i="48"/>
  <c r="J231" i="48" s="1"/>
  <c r="G232" i="48"/>
  <c r="J232" i="48" s="1"/>
  <c r="G233" i="48"/>
  <c r="J233" i="48" s="1"/>
  <c r="G234" i="48"/>
  <c r="J234" i="48" s="1"/>
  <c r="G235" i="48"/>
  <c r="J235" i="48" s="1"/>
  <c r="G236" i="48"/>
  <c r="J236" i="48" s="1"/>
  <c r="G237" i="48"/>
  <c r="J237" i="48" s="1"/>
  <c r="G238" i="48"/>
  <c r="J238" i="48" s="1"/>
  <c r="G239" i="48"/>
  <c r="J239" i="48" s="1"/>
  <c r="G240" i="48"/>
  <c r="J240" i="48" s="1"/>
  <c r="G241" i="48"/>
  <c r="J241" i="48" s="1"/>
  <c r="G242" i="48"/>
  <c r="J242" i="48" s="1"/>
  <c r="G243" i="48"/>
  <c r="J243" i="48" s="1"/>
  <c r="G244" i="48"/>
  <c r="J244" i="48" s="1"/>
  <c r="D245" i="48"/>
  <c r="I5" i="46" s="1"/>
  <c r="E245" i="48"/>
  <c r="F245" i="48"/>
  <c r="I245" i="48"/>
  <c r="G246" i="48"/>
  <c r="J246" i="48" s="1"/>
  <c r="G247" i="48"/>
  <c r="J247" i="48" s="1"/>
  <c r="G248" i="48"/>
  <c r="J248" i="48" s="1"/>
  <c r="G249" i="48"/>
  <c r="J249" i="48" s="1"/>
  <c r="G250" i="48"/>
  <c r="J250" i="48" s="1"/>
  <c r="G251" i="48"/>
  <c r="J251" i="48" s="1"/>
  <c r="G252" i="48"/>
  <c r="J252" i="48" s="1"/>
  <c r="G253" i="48"/>
  <c r="J253" i="48" s="1"/>
  <c r="G254" i="48"/>
  <c r="J254" i="48" s="1"/>
  <c r="G255" i="48"/>
  <c r="J255" i="48" s="1"/>
  <c r="G256" i="48"/>
  <c r="J256" i="48" s="1"/>
  <c r="G257" i="48"/>
  <c r="J257" i="48" s="1"/>
  <c r="G258" i="48"/>
  <c r="J258" i="48" s="1"/>
  <c r="G259" i="48"/>
  <c r="J259" i="48" s="1"/>
  <c r="G260" i="48"/>
  <c r="J260" i="48" s="1"/>
  <c r="G261" i="48"/>
  <c r="J261" i="48" s="1"/>
  <c r="G262" i="48"/>
  <c r="J262" i="48" s="1"/>
  <c r="G263" i="48"/>
  <c r="J263" i="48" s="1"/>
  <c r="G264" i="48"/>
  <c r="J264" i="48" s="1"/>
  <c r="G265" i="48"/>
  <c r="J265" i="48" s="1"/>
  <c r="G266" i="48"/>
  <c r="J266" i="48" s="1"/>
  <c r="G267" i="48"/>
  <c r="J267" i="48" s="1"/>
  <c r="G268" i="48"/>
  <c r="J268" i="48" s="1"/>
  <c r="G269" i="48"/>
  <c r="J269" i="48" s="1"/>
  <c r="G270" i="48"/>
  <c r="J270" i="48" s="1"/>
  <c r="G271" i="48"/>
  <c r="J271" i="48" s="1"/>
  <c r="G272" i="48"/>
  <c r="J272" i="48" s="1"/>
  <c r="G273" i="48"/>
  <c r="J273" i="48" s="1"/>
  <c r="G274" i="48"/>
  <c r="J274" i="48" s="1"/>
  <c r="G275" i="48"/>
  <c r="J275" i="48" s="1"/>
  <c r="G276" i="48"/>
  <c r="J276" i="48" s="1"/>
  <c r="G277" i="48"/>
  <c r="J277" i="48" s="1"/>
  <c r="G278" i="48"/>
  <c r="J278" i="48" s="1"/>
  <c r="G279" i="48"/>
  <c r="J279" i="48" s="1"/>
  <c r="G280" i="48"/>
  <c r="J280" i="48" s="1"/>
  <c r="G281" i="48"/>
  <c r="J281" i="48" s="1"/>
  <c r="G282" i="48"/>
  <c r="J282" i="48" s="1"/>
  <c r="G283" i="48"/>
  <c r="J283" i="48" s="1"/>
  <c r="G284" i="48"/>
  <c r="J284" i="48" s="1"/>
  <c r="G285" i="48"/>
  <c r="J285" i="48" s="1"/>
  <c r="G286" i="48"/>
  <c r="J286" i="48" s="1"/>
  <c r="G287" i="48"/>
  <c r="J287" i="48" s="1"/>
  <c r="G288" i="48"/>
  <c r="J288" i="48" s="1"/>
  <c r="G289" i="48"/>
  <c r="J289" i="48" s="1"/>
  <c r="G290" i="48"/>
  <c r="J290" i="48" s="1"/>
  <c r="G291" i="48"/>
  <c r="J291" i="48" s="1"/>
  <c r="G292" i="48"/>
  <c r="J292" i="48" s="1"/>
  <c r="G293" i="48"/>
  <c r="J293" i="48" s="1"/>
  <c r="G294" i="48"/>
  <c r="J294" i="48" s="1"/>
  <c r="G295" i="48"/>
  <c r="J295" i="48" s="1"/>
  <c r="G296" i="48"/>
  <c r="J296" i="48" s="1"/>
  <c r="G297" i="48"/>
  <c r="J297" i="48" s="1"/>
  <c r="G298" i="48"/>
  <c r="J298" i="48" s="1"/>
  <c r="G299" i="48"/>
  <c r="J299" i="48" s="1"/>
  <c r="G300" i="48"/>
  <c r="J300" i="48" s="1"/>
  <c r="G301" i="48"/>
  <c r="J301" i="48" s="1"/>
  <c r="G302" i="48"/>
  <c r="J302" i="48" s="1"/>
  <c r="G303" i="48"/>
  <c r="J303" i="48" s="1"/>
  <c r="G304" i="48"/>
  <c r="J304" i="48" s="1"/>
  <c r="G305" i="48"/>
  <c r="J305" i="48" s="1"/>
  <c r="G306" i="48"/>
  <c r="J306" i="48" s="1"/>
  <c r="G307" i="48"/>
  <c r="J307" i="48" s="1"/>
  <c r="G308" i="48"/>
  <c r="J308" i="48" s="1"/>
  <c r="G309" i="48"/>
  <c r="J309" i="48" s="1"/>
  <c r="G310" i="48"/>
  <c r="J310" i="48" s="1"/>
  <c r="G311" i="48"/>
  <c r="J311" i="48" s="1"/>
  <c r="G312" i="48"/>
  <c r="J312" i="48" s="1"/>
  <c r="G313" i="48"/>
  <c r="J313" i="48" s="1"/>
  <c r="G314" i="48"/>
  <c r="J314" i="48" s="1"/>
  <c r="G315" i="48"/>
  <c r="J315" i="48" s="1"/>
  <c r="G316" i="48"/>
  <c r="J316" i="48" s="1"/>
  <c r="G317" i="48"/>
  <c r="J317" i="48" s="1"/>
  <c r="G318" i="48"/>
  <c r="J318" i="48" s="1"/>
  <c r="G319" i="48"/>
  <c r="J319" i="48" s="1"/>
  <c r="G320" i="48"/>
  <c r="J320" i="48" s="1"/>
  <c r="G321" i="48"/>
  <c r="J321" i="48" s="1"/>
  <c r="G322" i="48"/>
  <c r="J322" i="48" s="1"/>
  <c r="G323" i="48"/>
  <c r="J323" i="48" s="1"/>
  <c r="G324" i="48"/>
  <c r="J324" i="48" s="1"/>
  <c r="G325" i="48"/>
  <c r="J325" i="48" s="1"/>
  <c r="G326" i="48"/>
  <c r="J326" i="48" s="1"/>
  <c r="G327" i="48"/>
  <c r="J327" i="48" s="1"/>
  <c r="G328" i="48"/>
  <c r="J328" i="48" s="1"/>
  <c r="G329" i="48"/>
  <c r="J329" i="48" s="1"/>
  <c r="G330" i="48"/>
  <c r="J330" i="48" s="1"/>
  <c r="G331" i="48"/>
  <c r="J331" i="48" s="1"/>
  <c r="G332" i="48"/>
  <c r="J332" i="48" s="1"/>
  <c r="G333" i="48"/>
  <c r="J333" i="48" s="1"/>
  <c r="G334" i="48"/>
  <c r="J334" i="48" s="1"/>
  <c r="G335" i="48"/>
  <c r="J335" i="48" s="1"/>
  <c r="G336" i="48"/>
  <c r="J336" i="48" s="1"/>
  <c r="G337" i="48"/>
  <c r="J337" i="48" s="1"/>
  <c r="G338" i="48"/>
  <c r="J338" i="48" s="1"/>
  <c r="D339" i="48"/>
  <c r="I6" i="46" s="1"/>
  <c r="E339" i="48"/>
  <c r="F339" i="48"/>
  <c r="I339" i="48"/>
  <c r="G340" i="48"/>
  <c r="J340" i="48" s="1"/>
  <c r="G341" i="48"/>
  <c r="J341" i="48" s="1"/>
  <c r="G342" i="48"/>
  <c r="J342" i="48" s="1"/>
  <c r="G343" i="48"/>
  <c r="J343" i="48" s="1"/>
  <c r="G344" i="48"/>
  <c r="J344" i="48" s="1"/>
  <c r="G345" i="48"/>
  <c r="J345" i="48" s="1"/>
  <c r="G346" i="48"/>
  <c r="J346" i="48" s="1"/>
  <c r="G347" i="48"/>
  <c r="J347" i="48" s="1"/>
  <c r="G348" i="48"/>
  <c r="J348" i="48" s="1"/>
  <c r="G349" i="48"/>
  <c r="J349" i="48" s="1"/>
  <c r="G350" i="48"/>
  <c r="J350" i="48" s="1"/>
  <c r="G351" i="48"/>
  <c r="J351" i="48" s="1"/>
  <c r="G352" i="48"/>
  <c r="J352" i="48" s="1"/>
  <c r="G353" i="48"/>
  <c r="J353" i="48" s="1"/>
  <c r="G354" i="48"/>
  <c r="J354" i="48" s="1"/>
  <c r="G355" i="48"/>
  <c r="J355" i="48" s="1"/>
  <c r="G356" i="48"/>
  <c r="J356" i="48" s="1"/>
  <c r="G357" i="48"/>
  <c r="J357" i="48" s="1"/>
  <c r="G358" i="48"/>
  <c r="J358" i="48" s="1"/>
  <c r="G359" i="48"/>
  <c r="J359" i="48" s="1"/>
  <c r="G360" i="48"/>
  <c r="J360" i="48" s="1"/>
  <c r="G361" i="48"/>
  <c r="J361" i="48" s="1"/>
  <c r="G362" i="48"/>
  <c r="J362" i="48" s="1"/>
  <c r="G363" i="48"/>
  <c r="J363" i="48" s="1"/>
  <c r="G364" i="48"/>
  <c r="J364" i="48" s="1"/>
  <c r="G365" i="48"/>
  <c r="J365" i="48" s="1"/>
  <c r="G366" i="48"/>
  <c r="J366" i="48" s="1"/>
  <c r="G367" i="48"/>
  <c r="J367" i="48" s="1"/>
  <c r="G368" i="48"/>
  <c r="J368" i="48" s="1"/>
  <c r="G369" i="48"/>
  <c r="J369" i="48" s="1"/>
  <c r="G370" i="48"/>
  <c r="J370" i="48" s="1"/>
  <c r="G371" i="48"/>
  <c r="J371" i="48" s="1"/>
  <c r="G372" i="48"/>
  <c r="J372" i="48" s="1"/>
  <c r="G373" i="48"/>
  <c r="J373" i="48" s="1"/>
  <c r="G374" i="48"/>
  <c r="J374" i="48" s="1"/>
  <c r="G375" i="48"/>
  <c r="J375" i="48" s="1"/>
  <c r="G376" i="48"/>
  <c r="J376" i="48" s="1"/>
  <c r="G377" i="48"/>
  <c r="J377" i="48" s="1"/>
  <c r="G378" i="48"/>
  <c r="J378" i="48" s="1"/>
  <c r="G379" i="48"/>
  <c r="J379" i="48" s="1"/>
  <c r="G380" i="48"/>
  <c r="J380" i="48" s="1"/>
  <c r="G381" i="48"/>
  <c r="J381" i="48" s="1"/>
  <c r="G382" i="48"/>
  <c r="J382" i="48" s="1"/>
  <c r="G383" i="48"/>
  <c r="J383" i="48" s="1"/>
  <c r="G384" i="48"/>
  <c r="J384" i="48" s="1"/>
  <c r="G385" i="48"/>
  <c r="J385" i="48" s="1"/>
  <c r="G386" i="48"/>
  <c r="J386" i="48" s="1"/>
  <c r="G387" i="48"/>
  <c r="J387" i="48" s="1"/>
  <c r="G388" i="48"/>
  <c r="J388" i="48" s="1"/>
  <c r="G389" i="48"/>
  <c r="J389" i="48" s="1"/>
  <c r="G390" i="48"/>
  <c r="J390" i="48" s="1"/>
  <c r="G391" i="48"/>
  <c r="J391" i="48" s="1"/>
  <c r="G392" i="48"/>
  <c r="J392" i="48" s="1"/>
  <c r="G393" i="48"/>
  <c r="J393" i="48" s="1"/>
  <c r="G394" i="48"/>
  <c r="J394" i="48" s="1"/>
  <c r="G395" i="48"/>
  <c r="J395" i="48" s="1"/>
  <c r="G396" i="48"/>
  <c r="J396" i="48" s="1"/>
  <c r="G397" i="48"/>
  <c r="J397" i="48" s="1"/>
  <c r="G398" i="48"/>
  <c r="J398" i="48" s="1"/>
  <c r="G399" i="48"/>
  <c r="J399" i="48" s="1"/>
  <c r="G400" i="48"/>
  <c r="J400" i="48" s="1"/>
  <c r="G401" i="48"/>
  <c r="J401" i="48" s="1"/>
  <c r="G402" i="48"/>
  <c r="J402" i="48" s="1"/>
  <c r="G403" i="48"/>
  <c r="J403" i="48" s="1"/>
  <c r="G404" i="48"/>
  <c r="J404" i="48" s="1"/>
  <c r="G405" i="48"/>
  <c r="J405" i="48" s="1"/>
  <c r="G406" i="48"/>
  <c r="J406" i="48" s="1"/>
  <c r="G407" i="48"/>
  <c r="J407" i="48" s="1"/>
  <c r="G408" i="48"/>
  <c r="J408" i="48" s="1"/>
  <c r="G409" i="48"/>
  <c r="J409" i="48" s="1"/>
  <c r="G410" i="48"/>
  <c r="J410" i="48" s="1"/>
  <c r="G411" i="48"/>
  <c r="J411" i="48" s="1"/>
  <c r="G412" i="48"/>
  <c r="J412" i="48" s="1"/>
  <c r="G413" i="48"/>
  <c r="J413" i="48" s="1"/>
  <c r="G414" i="48"/>
  <c r="J414" i="48" s="1"/>
  <c r="G415" i="48"/>
  <c r="J415" i="48" s="1"/>
  <c r="G416" i="48"/>
  <c r="J416" i="48" s="1"/>
  <c r="G417" i="48"/>
  <c r="J417" i="48" s="1"/>
  <c r="G418" i="48"/>
  <c r="J418" i="48" s="1"/>
  <c r="G419" i="48"/>
  <c r="J419" i="48" s="1"/>
  <c r="G420" i="48"/>
  <c r="J420" i="48" s="1"/>
  <c r="G421" i="48"/>
  <c r="J421" i="48" s="1"/>
  <c r="G422" i="48"/>
  <c r="J422" i="48" s="1"/>
  <c r="G423" i="48"/>
  <c r="J423" i="48" s="1"/>
  <c r="G424" i="48"/>
  <c r="J424" i="48" s="1"/>
  <c r="G425" i="48"/>
  <c r="J425" i="48" s="1"/>
  <c r="G426" i="48"/>
  <c r="J426" i="48" s="1"/>
  <c r="G427" i="48"/>
  <c r="J427" i="48" s="1"/>
  <c r="G428" i="48"/>
  <c r="J428" i="48" s="1"/>
  <c r="D429" i="48"/>
  <c r="I7" i="46" s="1"/>
  <c r="E429" i="48"/>
  <c r="F429" i="48"/>
  <c r="I429" i="48"/>
  <c r="G430" i="48"/>
  <c r="J430" i="48" s="1"/>
  <c r="G431" i="48"/>
  <c r="J431" i="48" s="1"/>
  <c r="G432" i="48"/>
  <c r="J432" i="48" s="1"/>
  <c r="G433" i="48"/>
  <c r="J433" i="48" s="1"/>
  <c r="G434" i="48"/>
  <c r="J434" i="48" s="1"/>
  <c r="G435" i="48"/>
  <c r="J435" i="48" s="1"/>
  <c r="G436" i="48"/>
  <c r="J436" i="48" s="1"/>
  <c r="G437" i="48"/>
  <c r="J437" i="48" s="1"/>
  <c r="G438" i="48"/>
  <c r="J438" i="48" s="1"/>
  <c r="G439" i="48"/>
  <c r="J439" i="48" s="1"/>
  <c r="G440" i="48"/>
  <c r="J440" i="48" s="1"/>
  <c r="G441" i="48"/>
  <c r="J441" i="48" s="1"/>
  <c r="G442" i="48"/>
  <c r="J442" i="48" s="1"/>
  <c r="G443" i="48"/>
  <c r="J443" i="48" s="1"/>
  <c r="G444" i="48"/>
  <c r="J444" i="48" s="1"/>
  <c r="G445" i="48"/>
  <c r="J445" i="48" s="1"/>
  <c r="G446" i="48"/>
  <c r="J446" i="48" s="1"/>
  <c r="G447" i="48"/>
  <c r="J447" i="48" s="1"/>
  <c r="G448" i="48"/>
  <c r="J448" i="48" s="1"/>
  <c r="G449" i="48"/>
  <c r="J449" i="48" s="1"/>
  <c r="G450" i="48"/>
  <c r="J450" i="48" s="1"/>
  <c r="G451" i="48"/>
  <c r="J451" i="48" s="1"/>
  <c r="G452" i="48"/>
  <c r="J452" i="48" s="1"/>
  <c r="G453" i="48"/>
  <c r="J453" i="48" s="1"/>
  <c r="G454" i="48"/>
  <c r="J454" i="48" s="1"/>
  <c r="G455" i="48"/>
  <c r="J455" i="48" s="1"/>
  <c r="G456" i="48"/>
  <c r="J456" i="48" s="1"/>
  <c r="G457" i="48"/>
  <c r="J457" i="48" s="1"/>
  <c r="G458" i="48"/>
  <c r="J458" i="48" s="1"/>
  <c r="G459" i="48"/>
  <c r="J459" i="48" s="1"/>
  <c r="G460" i="48"/>
  <c r="J460" i="48" s="1"/>
  <c r="G461" i="48"/>
  <c r="J461" i="48" s="1"/>
  <c r="G462" i="48"/>
  <c r="J462" i="48" s="1"/>
  <c r="G463" i="48"/>
  <c r="J463" i="48" s="1"/>
  <c r="G464" i="48"/>
  <c r="J464" i="48" s="1"/>
  <c r="G465" i="48"/>
  <c r="J465" i="48" s="1"/>
  <c r="G466" i="48"/>
  <c r="J466" i="48" s="1"/>
  <c r="G467" i="48"/>
  <c r="J467" i="48" s="1"/>
  <c r="G468" i="48"/>
  <c r="J468" i="48" s="1"/>
  <c r="G469" i="48"/>
  <c r="J469" i="48" s="1"/>
  <c r="G470" i="48"/>
  <c r="J470" i="48" s="1"/>
  <c r="G471" i="48"/>
  <c r="J471" i="48" s="1"/>
  <c r="G472" i="48"/>
  <c r="J472" i="48" s="1"/>
  <c r="G473" i="48"/>
  <c r="J473" i="48" s="1"/>
  <c r="G474" i="48"/>
  <c r="J474" i="48" s="1"/>
  <c r="G475" i="48"/>
  <c r="J475" i="48" s="1"/>
  <c r="G476" i="48"/>
  <c r="J476" i="48" s="1"/>
  <c r="G477" i="48"/>
  <c r="J477" i="48" s="1"/>
  <c r="G478" i="48"/>
  <c r="J478" i="48" s="1"/>
  <c r="G479" i="48"/>
  <c r="J479" i="48" s="1"/>
  <c r="G480" i="48"/>
  <c r="J480" i="48" s="1"/>
  <c r="G481" i="48"/>
  <c r="J481" i="48" s="1"/>
  <c r="G482" i="48"/>
  <c r="J482" i="48" s="1"/>
  <c r="G483" i="48"/>
  <c r="J483" i="48" s="1"/>
  <c r="G484" i="48"/>
  <c r="J484" i="48" s="1"/>
  <c r="G485" i="48"/>
  <c r="J485" i="48" s="1"/>
  <c r="G486" i="48"/>
  <c r="J486" i="48" s="1"/>
  <c r="G487" i="48"/>
  <c r="J487" i="48" s="1"/>
  <c r="G488" i="48"/>
  <c r="J488" i="48" s="1"/>
  <c r="G489" i="48"/>
  <c r="J489" i="48" s="1"/>
  <c r="G490" i="48"/>
  <c r="J490" i="48" s="1"/>
  <c r="G491" i="48"/>
  <c r="J491" i="48" s="1"/>
  <c r="G492" i="48"/>
  <c r="J492" i="48" s="1"/>
  <c r="G493" i="48"/>
  <c r="J493" i="48" s="1"/>
  <c r="G494" i="48"/>
  <c r="J494" i="48" s="1"/>
  <c r="G495" i="48"/>
  <c r="J495" i="48" s="1"/>
  <c r="G496" i="48"/>
  <c r="J496" i="48" s="1"/>
  <c r="G497" i="48"/>
  <c r="J497" i="48" s="1"/>
  <c r="G498" i="48"/>
  <c r="J498" i="48" s="1"/>
  <c r="G499" i="48"/>
  <c r="J499" i="48" s="1"/>
  <c r="G500" i="48"/>
  <c r="J500" i="48" s="1"/>
  <c r="G501" i="48"/>
  <c r="J501" i="48" s="1"/>
  <c r="D502" i="48"/>
  <c r="I8" i="46" s="1"/>
  <c r="E502" i="48"/>
  <c r="F502" i="48"/>
  <c r="I502" i="48"/>
  <c r="G503" i="48"/>
  <c r="J503" i="48" s="1"/>
  <c r="G504" i="48"/>
  <c r="J504" i="48" s="1"/>
  <c r="G505" i="48"/>
  <c r="J505" i="48" s="1"/>
  <c r="G506" i="48"/>
  <c r="J506" i="48" s="1"/>
  <c r="G507" i="48"/>
  <c r="J507" i="48" s="1"/>
  <c r="G508" i="48"/>
  <c r="J508" i="48" s="1"/>
  <c r="G509" i="48"/>
  <c r="J509" i="48" s="1"/>
  <c r="G510" i="48"/>
  <c r="J510" i="48" s="1"/>
  <c r="G511" i="48"/>
  <c r="J511" i="48" s="1"/>
  <c r="G512" i="48"/>
  <c r="J512" i="48" s="1"/>
  <c r="G513" i="48"/>
  <c r="J513" i="48" s="1"/>
  <c r="G514" i="48"/>
  <c r="J514" i="48" s="1"/>
  <c r="G515" i="48"/>
  <c r="J515" i="48" s="1"/>
  <c r="G516" i="48"/>
  <c r="J516" i="48" s="1"/>
  <c r="G517" i="48"/>
  <c r="J517" i="48" s="1"/>
  <c r="G518" i="48"/>
  <c r="J518" i="48" s="1"/>
  <c r="G519" i="48"/>
  <c r="J519" i="48" s="1"/>
  <c r="G520" i="48"/>
  <c r="J520" i="48" s="1"/>
  <c r="G521" i="48"/>
  <c r="J521" i="48" s="1"/>
  <c r="G522" i="48"/>
  <c r="J522" i="48" s="1"/>
  <c r="G523" i="48"/>
  <c r="J523" i="48" s="1"/>
  <c r="G524" i="48"/>
  <c r="J524" i="48" s="1"/>
  <c r="G525" i="48"/>
  <c r="J525" i="48" s="1"/>
  <c r="G526" i="48"/>
  <c r="J526" i="48" s="1"/>
  <c r="G527" i="48"/>
  <c r="J527" i="48" s="1"/>
  <c r="G528" i="48"/>
  <c r="J528" i="48" s="1"/>
  <c r="G529" i="48"/>
  <c r="J529" i="48" s="1"/>
  <c r="G530" i="48"/>
  <c r="J530" i="48" s="1"/>
  <c r="G531" i="48"/>
  <c r="J531" i="48" s="1"/>
  <c r="G532" i="48"/>
  <c r="J532" i="48" s="1"/>
  <c r="G533" i="48"/>
  <c r="J533" i="48" s="1"/>
  <c r="G534" i="48"/>
  <c r="J534" i="48" s="1"/>
  <c r="G535" i="48"/>
  <c r="J535" i="48" s="1"/>
  <c r="G536" i="48"/>
  <c r="J536" i="48" s="1"/>
  <c r="G537" i="48"/>
  <c r="J537" i="48" s="1"/>
  <c r="G538" i="48"/>
  <c r="J538" i="48" s="1"/>
  <c r="G539" i="48"/>
  <c r="J539" i="48" s="1"/>
  <c r="G540" i="48"/>
  <c r="J540" i="48" s="1"/>
  <c r="G541" i="48"/>
  <c r="J541" i="48" s="1"/>
  <c r="G542" i="48"/>
  <c r="J542" i="48" s="1"/>
  <c r="G543" i="48"/>
  <c r="J543" i="48" s="1"/>
  <c r="G544" i="48"/>
  <c r="J544" i="48" s="1"/>
  <c r="G545" i="48"/>
  <c r="J545" i="48" s="1"/>
  <c r="G546" i="48"/>
  <c r="J546" i="48" s="1"/>
  <c r="G547" i="48"/>
  <c r="J547" i="48" s="1"/>
  <c r="G548" i="48"/>
  <c r="J548" i="48" s="1"/>
  <c r="G549" i="48"/>
  <c r="J549" i="48" s="1"/>
  <c r="G550" i="48"/>
  <c r="J550" i="48" s="1"/>
  <c r="G551" i="48"/>
  <c r="J551" i="48" s="1"/>
  <c r="G552" i="48"/>
  <c r="J552" i="48" s="1"/>
  <c r="G553" i="48"/>
  <c r="J553" i="48" s="1"/>
  <c r="G554" i="48"/>
  <c r="J554" i="48" s="1"/>
  <c r="G555" i="48"/>
  <c r="J555" i="48" s="1"/>
  <c r="G556" i="48"/>
  <c r="J556" i="48" s="1"/>
  <c r="G557" i="48"/>
  <c r="J557" i="48" s="1"/>
  <c r="G558" i="48"/>
  <c r="J558" i="48" s="1"/>
  <c r="G559" i="48"/>
  <c r="J559" i="48" s="1"/>
  <c r="G560" i="48"/>
  <c r="J560" i="48" s="1"/>
  <c r="G561" i="48"/>
  <c r="J561" i="48" s="1"/>
  <c r="G562" i="48"/>
  <c r="J562" i="48" s="1"/>
  <c r="G563" i="48"/>
  <c r="J563" i="48" s="1"/>
  <c r="G564" i="48"/>
  <c r="J564" i="48" s="1"/>
  <c r="G565" i="48"/>
  <c r="J565" i="48" s="1"/>
  <c r="G566" i="48"/>
  <c r="J566" i="48" s="1"/>
  <c r="G567" i="48"/>
  <c r="J567" i="48" s="1"/>
  <c r="G568" i="48"/>
  <c r="J568" i="48" s="1"/>
  <c r="G569" i="48"/>
  <c r="J569" i="48" s="1"/>
  <c r="G570" i="48"/>
  <c r="J570" i="48" s="1"/>
  <c r="G571" i="48"/>
  <c r="J571" i="48" s="1"/>
  <c r="G572" i="48"/>
  <c r="J572" i="48" s="1"/>
  <c r="G573" i="48"/>
  <c r="J573" i="48" s="1"/>
  <c r="G574" i="48"/>
  <c r="J574" i="48" s="1"/>
  <c r="G575" i="48"/>
  <c r="J575" i="48" s="1"/>
  <c r="G576" i="48"/>
  <c r="J576" i="48" s="1"/>
  <c r="G577" i="48"/>
  <c r="J577" i="48" s="1"/>
  <c r="G578" i="48"/>
  <c r="J578" i="48" s="1"/>
  <c r="G579" i="48"/>
  <c r="J579" i="48" s="1"/>
  <c r="G580" i="48"/>
  <c r="J580" i="48" s="1"/>
  <c r="G581" i="48"/>
  <c r="J581" i="48" s="1"/>
  <c r="G582" i="48"/>
  <c r="J582" i="48" s="1"/>
  <c r="G583" i="48"/>
  <c r="J583" i="48" s="1"/>
  <c r="G584" i="48"/>
  <c r="J584" i="48" s="1"/>
  <c r="G585" i="48"/>
  <c r="J585" i="48" s="1"/>
  <c r="G586" i="48"/>
  <c r="J586" i="48" s="1"/>
  <c r="G587" i="48"/>
  <c r="J587" i="48" s="1"/>
  <c r="G588" i="48"/>
  <c r="J588" i="48" s="1"/>
  <c r="G589" i="48"/>
  <c r="J589" i="48" s="1"/>
  <c r="G590" i="48"/>
  <c r="J590" i="48" s="1"/>
  <c r="G591" i="48"/>
  <c r="J591" i="48" s="1"/>
  <c r="D592" i="48"/>
  <c r="I9" i="46" s="1"/>
  <c r="E592" i="48"/>
  <c r="F592" i="48"/>
  <c r="I592" i="48"/>
  <c r="G593" i="48"/>
  <c r="J593" i="48" s="1"/>
  <c r="G594" i="48"/>
  <c r="J594" i="48" s="1"/>
  <c r="G595" i="48"/>
  <c r="J595" i="48" s="1"/>
  <c r="G596" i="48"/>
  <c r="J596" i="48" s="1"/>
  <c r="G597" i="48"/>
  <c r="J597" i="48" s="1"/>
  <c r="G598" i="48"/>
  <c r="J598" i="48" s="1"/>
  <c r="G599" i="48"/>
  <c r="J599" i="48" s="1"/>
  <c r="G600" i="48"/>
  <c r="J600" i="48" s="1"/>
  <c r="G601" i="48"/>
  <c r="J601" i="48" s="1"/>
  <c r="G602" i="48"/>
  <c r="J602" i="48" s="1"/>
  <c r="G603" i="48"/>
  <c r="J603" i="48" s="1"/>
  <c r="G604" i="48"/>
  <c r="J604" i="48" s="1"/>
  <c r="G605" i="48"/>
  <c r="J605" i="48" s="1"/>
  <c r="G606" i="48"/>
  <c r="J606" i="48" s="1"/>
  <c r="G607" i="48"/>
  <c r="J607" i="48" s="1"/>
  <c r="G608" i="48"/>
  <c r="J608" i="48" s="1"/>
  <c r="G609" i="48"/>
  <c r="J609" i="48" s="1"/>
  <c r="G610" i="48"/>
  <c r="J610" i="48" s="1"/>
  <c r="G611" i="48"/>
  <c r="J611" i="48" s="1"/>
  <c r="G612" i="48"/>
  <c r="J612" i="48" s="1"/>
  <c r="G613" i="48"/>
  <c r="J613" i="48" s="1"/>
  <c r="G614" i="48"/>
  <c r="J614" i="48" s="1"/>
  <c r="G615" i="48"/>
  <c r="J615" i="48" s="1"/>
  <c r="G616" i="48"/>
  <c r="J616" i="48" s="1"/>
  <c r="G617" i="48"/>
  <c r="J617" i="48" s="1"/>
  <c r="G618" i="48"/>
  <c r="J618" i="48" s="1"/>
  <c r="G619" i="48"/>
  <c r="J619" i="48" s="1"/>
  <c r="G620" i="48"/>
  <c r="J620" i="48" s="1"/>
  <c r="G621" i="48"/>
  <c r="J621" i="48" s="1"/>
  <c r="G622" i="48"/>
  <c r="J622" i="48" s="1"/>
  <c r="G623" i="48"/>
  <c r="J623" i="48" s="1"/>
  <c r="G624" i="48"/>
  <c r="J624" i="48" s="1"/>
  <c r="G625" i="48"/>
  <c r="J625" i="48" s="1"/>
  <c r="G626" i="48"/>
  <c r="J626" i="48" s="1"/>
  <c r="G627" i="48"/>
  <c r="J627" i="48" s="1"/>
  <c r="G628" i="48"/>
  <c r="J628" i="48" s="1"/>
  <c r="G629" i="48"/>
  <c r="J629" i="48" s="1"/>
  <c r="G630" i="48"/>
  <c r="J630" i="48" s="1"/>
  <c r="G631" i="48"/>
  <c r="J631" i="48" s="1"/>
  <c r="G632" i="48"/>
  <c r="J632" i="48" s="1"/>
  <c r="G633" i="48"/>
  <c r="J633" i="48" s="1"/>
  <c r="D634" i="48"/>
  <c r="I10" i="46" s="1"/>
  <c r="E634" i="48"/>
  <c r="F634" i="48"/>
  <c r="I634" i="48"/>
  <c r="E13" i="47"/>
  <c r="E15" i="47"/>
  <c r="O21" i="47"/>
  <c r="O22" i="47"/>
  <c r="O24" i="47"/>
  <c r="E8" i="45"/>
  <c r="E9" i="45"/>
  <c r="E34" i="47"/>
  <c r="O34" i="47"/>
  <c r="E13" i="45"/>
  <c r="C35" i="46"/>
  <c r="C36" i="46"/>
  <c r="C37" i="46"/>
  <c r="D37" i="46" s="1"/>
  <c r="E37" i="46" s="1"/>
  <c r="F37" i="46" s="1"/>
  <c r="E12" i="45"/>
  <c r="G2" i="41"/>
  <c r="J2" i="41" s="1"/>
  <c r="G3" i="41"/>
  <c r="J3" i="41" s="1"/>
  <c r="G4" i="41"/>
  <c r="J4" i="41" s="1"/>
  <c r="G5" i="41"/>
  <c r="J5" i="41" s="1"/>
  <c r="G6" i="41"/>
  <c r="J6" i="41" s="1"/>
  <c r="G7" i="41"/>
  <c r="J7" i="41" s="1"/>
  <c r="G8" i="41"/>
  <c r="J8" i="41" s="1"/>
  <c r="G9" i="41"/>
  <c r="J9" i="41" s="1"/>
  <c r="G10" i="41"/>
  <c r="J10" i="41" s="1"/>
  <c r="G11" i="41"/>
  <c r="J11" i="41" s="1"/>
  <c r="G12" i="41"/>
  <c r="J12" i="41" s="1"/>
  <c r="G13" i="41"/>
  <c r="J13" i="41" s="1"/>
  <c r="G14" i="41"/>
  <c r="J14" i="41" s="1"/>
  <c r="G15" i="41"/>
  <c r="J15" i="41" s="1"/>
  <c r="G16" i="41"/>
  <c r="J16" i="41" s="1"/>
  <c r="G17" i="41"/>
  <c r="J17" i="41" s="1"/>
  <c r="G18" i="41"/>
  <c r="J18" i="41" s="1"/>
  <c r="G19" i="41"/>
  <c r="J19" i="41" s="1"/>
  <c r="G20" i="41"/>
  <c r="J20" i="41" s="1"/>
  <c r="G21" i="41"/>
  <c r="J21" i="41" s="1"/>
  <c r="G22" i="41"/>
  <c r="J22" i="41" s="1"/>
  <c r="G23" i="41"/>
  <c r="J23" i="41" s="1"/>
  <c r="G24" i="41"/>
  <c r="J24" i="41" s="1"/>
  <c r="G25" i="41"/>
  <c r="J25" i="41" s="1"/>
  <c r="G26" i="41"/>
  <c r="J26" i="41" s="1"/>
  <c r="G27" i="41"/>
  <c r="J27" i="41" s="1"/>
  <c r="G28" i="41"/>
  <c r="J28" i="41" s="1"/>
  <c r="G29" i="41"/>
  <c r="J29" i="41" s="1"/>
  <c r="G30" i="41"/>
  <c r="J30" i="41" s="1"/>
  <c r="G31" i="41"/>
  <c r="J31" i="41" s="1"/>
  <c r="G32" i="41"/>
  <c r="J32" i="41" s="1"/>
  <c r="G33" i="41"/>
  <c r="J33" i="41" s="1"/>
  <c r="G34" i="41"/>
  <c r="J34" i="41" s="1"/>
  <c r="G35" i="41"/>
  <c r="J35" i="41" s="1"/>
  <c r="G36" i="41"/>
  <c r="J36" i="41" s="1"/>
  <c r="G37" i="41"/>
  <c r="J37" i="41" s="1"/>
  <c r="G38" i="41"/>
  <c r="J38" i="41" s="1"/>
  <c r="G39" i="41"/>
  <c r="J39" i="41" s="1"/>
  <c r="G40" i="41"/>
  <c r="J40" i="41" s="1"/>
  <c r="G41" i="41"/>
  <c r="J41" i="41" s="1"/>
  <c r="G42" i="41"/>
  <c r="J42" i="41" s="1"/>
  <c r="G43" i="41"/>
  <c r="J43" i="41" s="1"/>
  <c r="G44" i="41"/>
  <c r="J44" i="41" s="1"/>
  <c r="D45" i="41"/>
  <c r="I3" i="39" s="1"/>
  <c r="E45" i="41"/>
  <c r="F45" i="41"/>
  <c r="I45" i="41"/>
  <c r="G46" i="41"/>
  <c r="J46" i="41" s="1"/>
  <c r="G47" i="41"/>
  <c r="J47" i="41" s="1"/>
  <c r="G48" i="41"/>
  <c r="J48" i="41" s="1"/>
  <c r="G49" i="41"/>
  <c r="J49" i="41" s="1"/>
  <c r="G50" i="41"/>
  <c r="J50" i="41" s="1"/>
  <c r="G51" i="41"/>
  <c r="J51" i="41" s="1"/>
  <c r="G52" i="41"/>
  <c r="J52" i="41" s="1"/>
  <c r="G53" i="41"/>
  <c r="J53" i="41" s="1"/>
  <c r="G54" i="41"/>
  <c r="J54" i="41" s="1"/>
  <c r="G55" i="41"/>
  <c r="J55" i="41" s="1"/>
  <c r="G56" i="41"/>
  <c r="J56" i="41" s="1"/>
  <c r="G57" i="41"/>
  <c r="J57" i="41" s="1"/>
  <c r="G58" i="41"/>
  <c r="J58" i="41" s="1"/>
  <c r="G59" i="41"/>
  <c r="J59" i="41" s="1"/>
  <c r="G60" i="41"/>
  <c r="J60" i="41" s="1"/>
  <c r="G61" i="41"/>
  <c r="J61" i="41" s="1"/>
  <c r="G62" i="41"/>
  <c r="J62" i="41" s="1"/>
  <c r="G63" i="41"/>
  <c r="J63" i="41" s="1"/>
  <c r="G64" i="41"/>
  <c r="J64" i="41" s="1"/>
  <c r="G65" i="41"/>
  <c r="J65" i="41" s="1"/>
  <c r="G66" i="41"/>
  <c r="J66" i="41" s="1"/>
  <c r="G67" i="41"/>
  <c r="J67" i="41" s="1"/>
  <c r="G68" i="41"/>
  <c r="J68" i="41" s="1"/>
  <c r="G69" i="41"/>
  <c r="J69" i="41" s="1"/>
  <c r="G70" i="41"/>
  <c r="J70" i="41" s="1"/>
  <c r="G71" i="41"/>
  <c r="J71" i="41" s="1"/>
  <c r="G72" i="41"/>
  <c r="J72" i="41" s="1"/>
  <c r="G73" i="41"/>
  <c r="J73" i="41" s="1"/>
  <c r="G74" i="41"/>
  <c r="J74" i="41" s="1"/>
  <c r="G75" i="41"/>
  <c r="J75" i="41" s="1"/>
  <c r="G76" i="41"/>
  <c r="J76" i="41" s="1"/>
  <c r="G77" i="41"/>
  <c r="J77" i="41" s="1"/>
  <c r="G78" i="41"/>
  <c r="J78" i="41" s="1"/>
  <c r="G79" i="41"/>
  <c r="J79" i="41" s="1"/>
  <c r="G80" i="41"/>
  <c r="J80" i="41" s="1"/>
  <c r="G81" i="41"/>
  <c r="J81" i="41" s="1"/>
  <c r="G82" i="41"/>
  <c r="J82" i="41" s="1"/>
  <c r="G83" i="41"/>
  <c r="J83" i="41" s="1"/>
  <c r="G84" i="41"/>
  <c r="J84" i="41" s="1"/>
  <c r="G85" i="41"/>
  <c r="J85" i="41" s="1"/>
  <c r="G86" i="41"/>
  <c r="J86" i="41" s="1"/>
  <c r="G87" i="41"/>
  <c r="J87" i="41" s="1"/>
  <c r="G88" i="41"/>
  <c r="J88" i="41" s="1"/>
  <c r="G89" i="41"/>
  <c r="J89" i="41" s="1"/>
  <c r="G90" i="41"/>
  <c r="J90" i="41" s="1"/>
  <c r="G91" i="41"/>
  <c r="J91" i="41" s="1"/>
  <c r="G92" i="41"/>
  <c r="J92" i="41" s="1"/>
  <c r="G93" i="41"/>
  <c r="J93" i="41" s="1"/>
  <c r="G94" i="41"/>
  <c r="J94" i="41" s="1"/>
  <c r="G95" i="41"/>
  <c r="J95" i="41" s="1"/>
  <c r="G96" i="41"/>
  <c r="J96" i="41" s="1"/>
  <c r="G97" i="41"/>
  <c r="J97" i="41" s="1"/>
  <c r="G98" i="41"/>
  <c r="J98" i="41" s="1"/>
  <c r="G99" i="41"/>
  <c r="J99" i="41" s="1"/>
  <c r="G100" i="41"/>
  <c r="J100" i="41" s="1"/>
  <c r="G101" i="41"/>
  <c r="J101" i="41" s="1"/>
  <c r="G102" i="41"/>
  <c r="J102" i="41" s="1"/>
  <c r="G103" i="41"/>
  <c r="J103" i="41" s="1"/>
  <c r="G104" i="41"/>
  <c r="J104" i="41" s="1"/>
  <c r="D105" i="41"/>
  <c r="I4" i="39" s="1"/>
  <c r="E105" i="41"/>
  <c r="F105" i="41"/>
  <c r="I105" i="41"/>
  <c r="G106" i="41"/>
  <c r="J106" i="41" s="1"/>
  <c r="G107" i="41"/>
  <c r="J107" i="41" s="1"/>
  <c r="G108" i="41"/>
  <c r="J108" i="41" s="1"/>
  <c r="G109" i="41"/>
  <c r="J109" i="41" s="1"/>
  <c r="G110" i="41"/>
  <c r="J110" i="41" s="1"/>
  <c r="G111" i="41"/>
  <c r="J111" i="41" s="1"/>
  <c r="G112" i="41"/>
  <c r="J112" i="41" s="1"/>
  <c r="G113" i="41"/>
  <c r="J113" i="41" s="1"/>
  <c r="G114" i="41"/>
  <c r="J114" i="41" s="1"/>
  <c r="G115" i="41"/>
  <c r="J115" i="41" s="1"/>
  <c r="G116" i="41"/>
  <c r="J116" i="41" s="1"/>
  <c r="G117" i="41"/>
  <c r="J117" i="41" s="1"/>
  <c r="G118" i="41"/>
  <c r="J118" i="41" s="1"/>
  <c r="G119" i="41"/>
  <c r="J119" i="41" s="1"/>
  <c r="G120" i="41"/>
  <c r="J120" i="41" s="1"/>
  <c r="G121" i="41"/>
  <c r="J121" i="41" s="1"/>
  <c r="G122" i="41"/>
  <c r="J122" i="41" s="1"/>
  <c r="G123" i="41"/>
  <c r="J123" i="41" s="1"/>
  <c r="G124" i="41"/>
  <c r="J124" i="41" s="1"/>
  <c r="G125" i="41"/>
  <c r="J125" i="41" s="1"/>
  <c r="G126" i="41"/>
  <c r="J126" i="41" s="1"/>
  <c r="G127" i="41"/>
  <c r="J127" i="41" s="1"/>
  <c r="G128" i="41"/>
  <c r="J128" i="41" s="1"/>
  <c r="G129" i="41"/>
  <c r="J129" i="41" s="1"/>
  <c r="G130" i="41"/>
  <c r="J130" i="41" s="1"/>
  <c r="G131" i="41"/>
  <c r="J131" i="41" s="1"/>
  <c r="G132" i="41"/>
  <c r="J132" i="41" s="1"/>
  <c r="G133" i="41"/>
  <c r="J133" i="41" s="1"/>
  <c r="G134" i="41"/>
  <c r="J134" i="41" s="1"/>
  <c r="G135" i="41"/>
  <c r="J135" i="41" s="1"/>
  <c r="G136" i="41"/>
  <c r="J136" i="41" s="1"/>
  <c r="G137" i="41"/>
  <c r="J137" i="41" s="1"/>
  <c r="G138" i="41"/>
  <c r="J138" i="41" s="1"/>
  <c r="G139" i="41"/>
  <c r="J139" i="41" s="1"/>
  <c r="G140" i="41"/>
  <c r="J140" i="41" s="1"/>
  <c r="G141" i="41"/>
  <c r="J141" i="41" s="1"/>
  <c r="G142" i="41"/>
  <c r="J142" i="41" s="1"/>
  <c r="G143" i="41"/>
  <c r="J143" i="41" s="1"/>
  <c r="G144" i="41"/>
  <c r="J144" i="41" s="1"/>
  <c r="G145" i="41"/>
  <c r="J145" i="41" s="1"/>
  <c r="G146" i="41"/>
  <c r="J146" i="41" s="1"/>
  <c r="G147" i="41"/>
  <c r="J147" i="41" s="1"/>
  <c r="G148" i="41"/>
  <c r="J148" i="41" s="1"/>
  <c r="G149" i="41"/>
  <c r="J149" i="41" s="1"/>
  <c r="D150" i="41"/>
  <c r="I5" i="39" s="1"/>
  <c r="E150" i="41"/>
  <c r="F150" i="41"/>
  <c r="I150" i="41"/>
  <c r="G151" i="41"/>
  <c r="J151" i="41" s="1"/>
  <c r="G152" i="41"/>
  <c r="J152" i="41" s="1"/>
  <c r="G153" i="41"/>
  <c r="J153" i="41" s="1"/>
  <c r="G154" i="41"/>
  <c r="J154" i="41" s="1"/>
  <c r="G155" i="41"/>
  <c r="J155" i="41" s="1"/>
  <c r="G156" i="41"/>
  <c r="J156" i="41" s="1"/>
  <c r="G157" i="41"/>
  <c r="J157" i="41" s="1"/>
  <c r="G158" i="41"/>
  <c r="J158" i="41" s="1"/>
  <c r="G159" i="41"/>
  <c r="J159" i="41" s="1"/>
  <c r="G160" i="41"/>
  <c r="J160" i="41" s="1"/>
  <c r="G161" i="41"/>
  <c r="J161" i="41" s="1"/>
  <c r="G162" i="41"/>
  <c r="J162" i="41" s="1"/>
  <c r="G163" i="41"/>
  <c r="J163" i="41" s="1"/>
  <c r="G164" i="41"/>
  <c r="J164" i="41" s="1"/>
  <c r="G165" i="41"/>
  <c r="J165" i="41" s="1"/>
  <c r="G166" i="41"/>
  <c r="J166" i="41" s="1"/>
  <c r="G167" i="41"/>
  <c r="J167" i="41" s="1"/>
  <c r="G168" i="41"/>
  <c r="J168" i="41" s="1"/>
  <c r="G169" i="41"/>
  <c r="J169" i="41" s="1"/>
  <c r="G170" i="41"/>
  <c r="J170" i="41" s="1"/>
  <c r="G171" i="41"/>
  <c r="J171" i="41" s="1"/>
  <c r="G172" i="41"/>
  <c r="J172" i="41" s="1"/>
  <c r="G173" i="41"/>
  <c r="J173" i="41" s="1"/>
  <c r="G174" i="41"/>
  <c r="J174" i="41" s="1"/>
  <c r="G175" i="41"/>
  <c r="J175" i="41" s="1"/>
  <c r="G176" i="41"/>
  <c r="J176" i="41" s="1"/>
  <c r="G177" i="41"/>
  <c r="J177" i="41" s="1"/>
  <c r="G178" i="41"/>
  <c r="J178" i="41" s="1"/>
  <c r="G179" i="41"/>
  <c r="J179" i="41" s="1"/>
  <c r="G180" i="41"/>
  <c r="J180" i="41" s="1"/>
  <c r="G181" i="41"/>
  <c r="J181" i="41" s="1"/>
  <c r="G182" i="41"/>
  <c r="J182" i="41" s="1"/>
  <c r="G183" i="41"/>
  <c r="J183" i="41" s="1"/>
  <c r="G184" i="41"/>
  <c r="J184" i="41" s="1"/>
  <c r="G185" i="41"/>
  <c r="J185" i="41" s="1"/>
  <c r="G186" i="41"/>
  <c r="J186" i="41" s="1"/>
  <c r="G187" i="41"/>
  <c r="J187" i="41" s="1"/>
  <c r="G188" i="41"/>
  <c r="J188" i="41" s="1"/>
  <c r="G189" i="41"/>
  <c r="J189" i="41" s="1"/>
  <c r="G190" i="41"/>
  <c r="J190" i="41" s="1"/>
  <c r="G191" i="41"/>
  <c r="J191" i="41" s="1"/>
  <c r="G192" i="41"/>
  <c r="J192" i="41" s="1"/>
  <c r="G193" i="41"/>
  <c r="J193" i="41" s="1"/>
  <c r="G194" i="41"/>
  <c r="J194" i="41" s="1"/>
  <c r="G195" i="41"/>
  <c r="J195" i="41" s="1"/>
  <c r="G196" i="41"/>
  <c r="J196" i="41" s="1"/>
  <c r="G197" i="41"/>
  <c r="J197" i="41" s="1"/>
  <c r="G198" i="41"/>
  <c r="J198" i="41" s="1"/>
  <c r="G199" i="41"/>
  <c r="J199" i="41" s="1"/>
  <c r="G200" i="41"/>
  <c r="J200" i="41" s="1"/>
  <c r="G201" i="41"/>
  <c r="J201" i="41" s="1"/>
  <c r="G202" i="41"/>
  <c r="J202" i="41" s="1"/>
  <c r="G203" i="41"/>
  <c r="J203" i="41" s="1"/>
  <c r="G204" i="41"/>
  <c r="J204" i="41" s="1"/>
  <c r="G205" i="41"/>
  <c r="J205" i="41" s="1"/>
  <c r="G206" i="41"/>
  <c r="J206" i="41" s="1"/>
  <c r="G207" i="41"/>
  <c r="J207" i="41" s="1"/>
  <c r="G208" i="41"/>
  <c r="J208" i="41" s="1"/>
  <c r="G209" i="41"/>
  <c r="J209" i="41" s="1"/>
  <c r="G210" i="41"/>
  <c r="J210" i="41" s="1"/>
  <c r="G211" i="41"/>
  <c r="J211" i="41" s="1"/>
  <c r="G212" i="41"/>
  <c r="J212" i="41" s="1"/>
  <c r="G213" i="41"/>
  <c r="J213" i="41" s="1"/>
  <c r="G214" i="41"/>
  <c r="J214" i="41" s="1"/>
  <c r="G215" i="41"/>
  <c r="J215" i="41" s="1"/>
  <c r="G216" i="41"/>
  <c r="J216" i="41" s="1"/>
  <c r="G217" i="41"/>
  <c r="J217" i="41" s="1"/>
  <c r="G218" i="41"/>
  <c r="J218" i="41" s="1"/>
  <c r="G219" i="41"/>
  <c r="J219" i="41" s="1"/>
  <c r="G220" i="41"/>
  <c r="J220" i="41" s="1"/>
  <c r="G221" i="41"/>
  <c r="J221" i="41" s="1"/>
  <c r="G222" i="41"/>
  <c r="J222" i="41" s="1"/>
  <c r="G223" i="41"/>
  <c r="J223" i="41" s="1"/>
  <c r="G224" i="41"/>
  <c r="J224" i="41" s="1"/>
  <c r="G225" i="41"/>
  <c r="J225" i="41" s="1"/>
  <c r="G226" i="41"/>
  <c r="J226" i="41" s="1"/>
  <c r="G227" i="41"/>
  <c r="J227" i="41" s="1"/>
  <c r="G228" i="41"/>
  <c r="J228" i="41" s="1"/>
  <c r="G229" i="41"/>
  <c r="J229" i="41" s="1"/>
  <c r="G230" i="41"/>
  <c r="J230" i="41" s="1"/>
  <c r="G231" i="41"/>
  <c r="J231" i="41" s="1"/>
  <c r="G232" i="41"/>
  <c r="J232" i="41" s="1"/>
  <c r="G233" i="41"/>
  <c r="J233" i="41" s="1"/>
  <c r="G234" i="41"/>
  <c r="J234" i="41" s="1"/>
  <c r="G235" i="41"/>
  <c r="J235" i="41" s="1"/>
  <c r="G236" i="41"/>
  <c r="J236" i="41" s="1"/>
  <c r="G237" i="41"/>
  <c r="J237" i="41" s="1"/>
  <c r="G238" i="41"/>
  <c r="J238" i="41" s="1"/>
  <c r="G239" i="41"/>
  <c r="J239" i="41" s="1"/>
  <c r="G240" i="41"/>
  <c r="J240" i="41" s="1"/>
  <c r="G241" i="41"/>
  <c r="J241" i="41" s="1"/>
  <c r="G242" i="41"/>
  <c r="J242" i="41" s="1"/>
  <c r="G243" i="41"/>
  <c r="J243" i="41" s="1"/>
  <c r="D244" i="41"/>
  <c r="I6" i="39" s="1"/>
  <c r="E244" i="41"/>
  <c r="F244" i="41"/>
  <c r="I244" i="41"/>
  <c r="G245" i="41"/>
  <c r="J245" i="41" s="1"/>
  <c r="G246" i="41"/>
  <c r="J246" i="41" s="1"/>
  <c r="G247" i="41"/>
  <c r="J247" i="41" s="1"/>
  <c r="G248" i="41"/>
  <c r="J248" i="41" s="1"/>
  <c r="G249" i="41"/>
  <c r="J249" i="41" s="1"/>
  <c r="G250" i="41"/>
  <c r="J250" i="41" s="1"/>
  <c r="G251" i="41"/>
  <c r="J251" i="41" s="1"/>
  <c r="G252" i="41"/>
  <c r="J252" i="41" s="1"/>
  <c r="G253" i="41"/>
  <c r="J253" i="41" s="1"/>
  <c r="G254" i="41"/>
  <c r="J254" i="41" s="1"/>
  <c r="G255" i="41"/>
  <c r="J255" i="41" s="1"/>
  <c r="G256" i="41"/>
  <c r="J256" i="41" s="1"/>
  <c r="G257" i="41"/>
  <c r="J257" i="41" s="1"/>
  <c r="G258" i="41"/>
  <c r="J258" i="41" s="1"/>
  <c r="G259" i="41"/>
  <c r="J259" i="41" s="1"/>
  <c r="G260" i="41"/>
  <c r="J260" i="41" s="1"/>
  <c r="G261" i="41"/>
  <c r="J261" i="41" s="1"/>
  <c r="G262" i="41"/>
  <c r="J262" i="41" s="1"/>
  <c r="G263" i="41"/>
  <c r="J263" i="41" s="1"/>
  <c r="G264" i="41"/>
  <c r="J264" i="41" s="1"/>
  <c r="G265" i="41"/>
  <c r="J265" i="41" s="1"/>
  <c r="G266" i="41"/>
  <c r="J266" i="41" s="1"/>
  <c r="G267" i="41"/>
  <c r="J267" i="41" s="1"/>
  <c r="G268" i="41"/>
  <c r="J268" i="41" s="1"/>
  <c r="G269" i="41"/>
  <c r="J269" i="41" s="1"/>
  <c r="G270" i="41"/>
  <c r="J270" i="41" s="1"/>
  <c r="G271" i="41"/>
  <c r="J271" i="41" s="1"/>
  <c r="G272" i="41"/>
  <c r="J272" i="41" s="1"/>
  <c r="G273" i="41"/>
  <c r="J273" i="41" s="1"/>
  <c r="G274" i="41"/>
  <c r="J274" i="41" s="1"/>
  <c r="G275" i="41"/>
  <c r="J275" i="41" s="1"/>
  <c r="G276" i="41"/>
  <c r="J276" i="41" s="1"/>
  <c r="G277" i="41"/>
  <c r="J277" i="41" s="1"/>
  <c r="G278" i="41"/>
  <c r="J278" i="41" s="1"/>
  <c r="G279" i="41"/>
  <c r="J279" i="41" s="1"/>
  <c r="G280" i="41"/>
  <c r="J280" i="41" s="1"/>
  <c r="G281" i="41"/>
  <c r="J281" i="41" s="1"/>
  <c r="G282" i="41"/>
  <c r="J282" i="41" s="1"/>
  <c r="G283" i="41"/>
  <c r="J283" i="41" s="1"/>
  <c r="G284" i="41"/>
  <c r="J284" i="41" s="1"/>
  <c r="G285" i="41"/>
  <c r="J285" i="41" s="1"/>
  <c r="G286" i="41"/>
  <c r="J286" i="41" s="1"/>
  <c r="G287" i="41"/>
  <c r="J287" i="41" s="1"/>
  <c r="G288" i="41"/>
  <c r="J288" i="41" s="1"/>
  <c r="G289" i="41"/>
  <c r="J289" i="41" s="1"/>
  <c r="G290" i="41"/>
  <c r="J290" i="41" s="1"/>
  <c r="G291" i="41"/>
  <c r="J291" i="41" s="1"/>
  <c r="G292" i="41"/>
  <c r="J292" i="41" s="1"/>
  <c r="G293" i="41"/>
  <c r="J293" i="41" s="1"/>
  <c r="D294" i="41"/>
  <c r="I7" i="39" s="1"/>
  <c r="E294" i="41"/>
  <c r="F294" i="41"/>
  <c r="I294" i="41"/>
  <c r="G295" i="41"/>
  <c r="J295" i="41" s="1"/>
  <c r="G296" i="41"/>
  <c r="J296" i="41" s="1"/>
  <c r="G297" i="41"/>
  <c r="J297" i="41" s="1"/>
  <c r="G298" i="41"/>
  <c r="J298" i="41" s="1"/>
  <c r="G299" i="41"/>
  <c r="J299" i="41" s="1"/>
  <c r="G300" i="41"/>
  <c r="J300" i="41" s="1"/>
  <c r="G301" i="41"/>
  <c r="J301" i="41" s="1"/>
  <c r="G302" i="41"/>
  <c r="J302" i="41" s="1"/>
  <c r="G303" i="41"/>
  <c r="J303" i="41" s="1"/>
  <c r="G304" i="41"/>
  <c r="J304" i="41" s="1"/>
  <c r="G305" i="41"/>
  <c r="J305" i="41" s="1"/>
  <c r="G306" i="41"/>
  <c r="J306" i="41" s="1"/>
  <c r="G307" i="41"/>
  <c r="J307" i="41" s="1"/>
  <c r="G308" i="41"/>
  <c r="J308" i="41" s="1"/>
  <c r="G309" i="41"/>
  <c r="J309" i="41" s="1"/>
  <c r="G310" i="41"/>
  <c r="J310" i="41" s="1"/>
  <c r="G311" i="41"/>
  <c r="J311" i="41" s="1"/>
  <c r="G312" i="41"/>
  <c r="J312" i="41" s="1"/>
  <c r="G313" i="41"/>
  <c r="J313" i="41" s="1"/>
  <c r="G314" i="41"/>
  <c r="J314" i="41" s="1"/>
  <c r="G315" i="41"/>
  <c r="J315" i="41" s="1"/>
  <c r="G316" i="41"/>
  <c r="J316" i="41" s="1"/>
  <c r="G317" i="41"/>
  <c r="J317" i="41" s="1"/>
  <c r="G318" i="41"/>
  <c r="J318" i="41" s="1"/>
  <c r="G319" i="41"/>
  <c r="J319" i="41" s="1"/>
  <c r="G320" i="41"/>
  <c r="J320" i="41" s="1"/>
  <c r="G321" i="41"/>
  <c r="J321" i="41" s="1"/>
  <c r="G322" i="41"/>
  <c r="J322" i="41" s="1"/>
  <c r="G323" i="41"/>
  <c r="J323" i="41" s="1"/>
  <c r="G324" i="41"/>
  <c r="J324" i="41" s="1"/>
  <c r="G325" i="41"/>
  <c r="J325" i="41" s="1"/>
  <c r="G326" i="41"/>
  <c r="J326" i="41" s="1"/>
  <c r="G327" i="41"/>
  <c r="J327" i="41" s="1"/>
  <c r="G328" i="41"/>
  <c r="J328" i="41" s="1"/>
  <c r="G329" i="41"/>
  <c r="J329" i="41" s="1"/>
  <c r="G330" i="41"/>
  <c r="J330" i="41" s="1"/>
  <c r="G331" i="41"/>
  <c r="J331" i="41" s="1"/>
  <c r="G332" i="41"/>
  <c r="J332" i="41" s="1"/>
  <c r="G333" i="41"/>
  <c r="J333" i="41" s="1"/>
  <c r="G334" i="41"/>
  <c r="J334" i="41" s="1"/>
  <c r="G335" i="41"/>
  <c r="J335" i="41" s="1"/>
  <c r="G336" i="41"/>
  <c r="J336" i="41" s="1"/>
  <c r="G337" i="41"/>
  <c r="J337" i="41" s="1"/>
  <c r="G338" i="41"/>
  <c r="J338" i="41" s="1"/>
  <c r="G339" i="41"/>
  <c r="J339" i="41" s="1"/>
  <c r="G340" i="41"/>
  <c r="J340" i="41" s="1"/>
  <c r="G341" i="41"/>
  <c r="J341" i="41" s="1"/>
  <c r="G342" i="41"/>
  <c r="J342" i="41" s="1"/>
  <c r="G343" i="41"/>
  <c r="J343" i="41" s="1"/>
  <c r="G344" i="41"/>
  <c r="J344" i="41" s="1"/>
  <c r="G345" i="41"/>
  <c r="J345" i="41" s="1"/>
  <c r="G346" i="41"/>
  <c r="J346" i="41" s="1"/>
  <c r="G347" i="41"/>
  <c r="J347" i="41" s="1"/>
  <c r="G348" i="41"/>
  <c r="J348" i="41" s="1"/>
  <c r="G349" i="41"/>
  <c r="J349" i="41" s="1"/>
  <c r="G350" i="41"/>
  <c r="J350" i="41" s="1"/>
  <c r="G351" i="41"/>
  <c r="J351" i="41" s="1"/>
  <c r="G352" i="41"/>
  <c r="J352" i="41" s="1"/>
  <c r="G353" i="41"/>
  <c r="J353" i="41" s="1"/>
  <c r="G354" i="41"/>
  <c r="J354" i="41" s="1"/>
  <c r="G355" i="41"/>
  <c r="J355" i="41" s="1"/>
  <c r="G356" i="41"/>
  <c r="J356" i="41" s="1"/>
  <c r="G357" i="41"/>
  <c r="J357" i="41" s="1"/>
  <c r="D358" i="41"/>
  <c r="I8" i="39" s="1"/>
  <c r="E358" i="41"/>
  <c r="F358" i="41"/>
  <c r="I358" i="41"/>
  <c r="G359" i="41"/>
  <c r="J359" i="41" s="1"/>
  <c r="G360" i="41"/>
  <c r="J360" i="41" s="1"/>
  <c r="G361" i="41"/>
  <c r="J361" i="41" s="1"/>
  <c r="G362" i="41"/>
  <c r="J362" i="41" s="1"/>
  <c r="G363" i="41"/>
  <c r="J363" i="41" s="1"/>
  <c r="G364" i="41"/>
  <c r="J364" i="41" s="1"/>
  <c r="G365" i="41"/>
  <c r="J365" i="41" s="1"/>
  <c r="G366" i="41"/>
  <c r="J366" i="41" s="1"/>
  <c r="G367" i="41"/>
  <c r="J367" i="41" s="1"/>
  <c r="G368" i="41"/>
  <c r="J368" i="41" s="1"/>
  <c r="G369" i="41"/>
  <c r="J369" i="41" s="1"/>
  <c r="G370" i="41"/>
  <c r="J370" i="41" s="1"/>
  <c r="G371" i="41"/>
  <c r="J371" i="41" s="1"/>
  <c r="G372" i="41"/>
  <c r="J372" i="41" s="1"/>
  <c r="G373" i="41"/>
  <c r="J373" i="41" s="1"/>
  <c r="G374" i="41"/>
  <c r="J374" i="41" s="1"/>
  <c r="G375" i="41"/>
  <c r="J375" i="41" s="1"/>
  <c r="G376" i="41"/>
  <c r="J376" i="41" s="1"/>
  <c r="G377" i="41"/>
  <c r="J377" i="41" s="1"/>
  <c r="G378" i="41"/>
  <c r="J378" i="41" s="1"/>
  <c r="G379" i="41"/>
  <c r="J379" i="41" s="1"/>
  <c r="G380" i="41"/>
  <c r="J380" i="41" s="1"/>
  <c r="G381" i="41"/>
  <c r="J381" i="41" s="1"/>
  <c r="G382" i="41"/>
  <c r="J382" i="41" s="1"/>
  <c r="G383" i="41"/>
  <c r="J383" i="41" s="1"/>
  <c r="G384" i="41"/>
  <c r="J384" i="41" s="1"/>
  <c r="G385" i="41"/>
  <c r="J385" i="41" s="1"/>
  <c r="G386" i="41"/>
  <c r="J386" i="41" s="1"/>
  <c r="G387" i="41"/>
  <c r="J387" i="41" s="1"/>
  <c r="G388" i="41"/>
  <c r="J388" i="41" s="1"/>
  <c r="G389" i="41"/>
  <c r="J389" i="41" s="1"/>
  <c r="G390" i="41"/>
  <c r="J390" i="41" s="1"/>
  <c r="G391" i="41"/>
  <c r="J391" i="41" s="1"/>
  <c r="G392" i="41"/>
  <c r="J392" i="41" s="1"/>
  <c r="G393" i="41"/>
  <c r="J393" i="41" s="1"/>
  <c r="G394" i="41"/>
  <c r="J394" i="41" s="1"/>
  <c r="G395" i="41"/>
  <c r="J395" i="41" s="1"/>
  <c r="G396" i="41"/>
  <c r="J396" i="41" s="1"/>
  <c r="G397" i="41"/>
  <c r="J397" i="41" s="1"/>
  <c r="G398" i="41"/>
  <c r="J398" i="41" s="1"/>
  <c r="G399" i="41"/>
  <c r="J399" i="41" s="1"/>
  <c r="G400" i="41"/>
  <c r="J400" i="41" s="1"/>
  <c r="G401" i="41"/>
  <c r="J401" i="41" s="1"/>
  <c r="G402" i="41"/>
  <c r="J402" i="41" s="1"/>
  <c r="G403" i="41"/>
  <c r="J403" i="41" s="1"/>
  <c r="G404" i="41"/>
  <c r="J404" i="41" s="1"/>
  <c r="G405" i="41"/>
  <c r="J405" i="41" s="1"/>
  <c r="G406" i="41"/>
  <c r="J406" i="41" s="1"/>
  <c r="G407" i="41"/>
  <c r="J407" i="41" s="1"/>
  <c r="G408" i="41"/>
  <c r="J408" i="41" s="1"/>
  <c r="G409" i="41"/>
  <c r="J409" i="41" s="1"/>
  <c r="D410" i="41"/>
  <c r="I9" i="39" s="1"/>
  <c r="E410" i="41"/>
  <c r="F410" i="41"/>
  <c r="I410" i="41"/>
  <c r="G411" i="41"/>
  <c r="J411" i="41" s="1"/>
  <c r="G412" i="41"/>
  <c r="J412" i="41" s="1"/>
  <c r="G413" i="41"/>
  <c r="J413" i="41" s="1"/>
  <c r="G414" i="41"/>
  <c r="J414" i="41" s="1"/>
  <c r="G415" i="41"/>
  <c r="J415" i="41" s="1"/>
  <c r="G416" i="41"/>
  <c r="J416" i="41" s="1"/>
  <c r="G417" i="41"/>
  <c r="J417" i="41" s="1"/>
  <c r="G418" i="41"/>
  <c r="J418" i="41" s="1"/>
  <c r="G419" i="41"/>
  <c r="J419" i="41" s="1"/>
  <c r="G420" i="41"/>
  <c r="J420" i="41" s="1"/>
  <c r="G421" i="41"/>
  <c r="J421" i="41" s="1"/>
  <c r="G422" i="41"/>
  <c r="J422" i="41" s="1"/>
  <c r="G423" i="41"/>
  <c r="J423" i="41" s="1"/>
  <c r="G424" i="41"/>
  <c r="J424" i="41" s="1"/>
  <c r="G425" i="41"/>
  <c r="J425" i="41" s="1"/>
  <c r="G426" i="41"/>
  <c r="J426" i="41" s="1"/>
  <c r="G427" i="41"/>
  <c r="J427" i="41" s="1"/>
  <c r="G428" i="41"/>
  <c r="J428" i="41" s="1"/>
  <c r="G429" i="41"/>
  <c r="J429" i="41" s="1"/>
  <c r="G430" i="41"/>
  <c r="J430" i="41" s="1"/>
  <c r="G431" i="41"/>
  <c r="J431" i="41" s="1"/>
  <c r="G432" i="41"/>
  <c r="J432" i="41" s="1"/>
  <c r="G433" i="41"/>
  <c r="J433" i="41" s="1"/>
  <c r="G434" i="41"/>
  <c r="J434" i="41" s="1"/>
  <c r="G435" i="41"/>
  <c r="J435" i="41" s="1"/>
  <c r="G436" i="41"/>
  <c r="J436" i="41" s="1"/>
  <c r="G437" i="41"/>
  <c r="J437" i="41" s="1"/>
  <c r="G438" i="41"/>
  <c r="J438" i="41" s="1"/>
  <c r="G439" i="41"/>
  <c r="J439" i="41" s="1"/>
  <c r="G440" i="41"/>
  <c r="J440" i="41" s="1"/>
  <c r="G441" i="41"/>
  <c r="J441" i="41" s="1"/>
  <c r="G442" i="41"/>
  <c r="J442" i="41" s="1"/>
  <c r="G443" i="41"/>
  <c r="J443" i="41" s="1"/>
  <c r="G444" i="41"/>
  <c r="J444" i="41" s="1"/>
  <c r="G445" i="41"/>
  <c r="J445" i="41" s="1"/>
  <c r="G446" i="41"/>
  <c r="J446" i="41" s="1"/>
  <c r="G447" i="41"/>
  <c r="J447" i="41" s="1"/>
  <c r="G448" i="41"/>
  <c r="J448" i="41" s="1"/>
  <c r="G449" i="41"/>
  <c r="J449" i="41" s="1"/>
  <c r="G450" i="41"/>
  <c r="J450" i="41" s="1"/>
  <c r="G451" i="41"/>
  <c r="J451" i="41" s="1"/>
  <c r="G452" i="41"/>
  <c r="J452" i="41" s="1"/>
  <c r="G453" i="41"/>
  <c r="J453" i="41" s="1"/>
  <c r="G454" i="41"/>
  <c r="J454" i="41" s="1"/>
  <c r="G455" i="41"/>
  <c r="J455" i="41" s="1"/>
  <c r="G456" i="41"/>
  <c r="J456" i="41" s="1"/>
  <c r="G457" i="41"/>
  <c r="J457" i="41" s="1"/>
  <c r="G458" i="41"/>
  <c r="J458" i="41" s="1"/>
  <c r="G459" i="41"/>
  <c r="J459" i="41" s="1"/>
  <c r="G460" i="41"/>
  <c r="J460" i="41" s="1"/>
  <c r="G461" i="41"/>
  <c r="J461" i="41" s="1"/>
  <c r="G462" i="41"/>
  <c r="J462" i="41" s="1"/>
  <c r="G463" i="41"/>
  <c r="J463" i="41" s="1"/>
  <c r="G464" i="41"/>
  <c r="J464" i="41" s="1"/>
  <c r="D465" i="41"/>
  <c r="I10" i="39" s="1"/>
  <c r="E465" i="41"/>
  <c r="F465" i="41"/>
  <c r="I465" i="41"/>
  <c r="J5" i="40"/>
  <c r="J13" i="40"/>
  <c r="O5" i="40"/>
  <c r="O13" i="40"/>
  <c r="J7" i="40"/>
  <c r="O7" i="40"/>
  <c r="J9" i="40"/>
  <c r="O9" i="40"/>
  <c r="E13" i="40"/>
  <c r="E15" i="40"/>
  <c r="J15" i="40"/>
  <c r="O15" i="40"/>
  <c r="J17" i="40"/>
  <c r="O17" i="40"/>
  <c r="J21" i="40"/>
  <c r="O21" i="40"/>
  <c r="J22" i="40"/>
  <c r="O22" i="40"/>
  <c r="J24" i="40"/>
  <c r="O24" i="40"/>
  <c r="J29" i="40"/>
  <c r="O29" i="40"/>
  <c r="E20" i="38"/>
  <c r="J30" i="40"/>
  <c r="E9" i="38"/>
  <c r="O30" i="40"/>
  <c r="E34" i="40"/>
  <c r="J34" i="40"/>
  <c r="O34" i="40"/>
  <c r="E24" i="38"/>
  <c r="J35" i="40"/>
  <c r="E13" i="38"/>
  <c r="O35" i="40"/>
  <c r="C41" i="39"/>
  <c r="C42" i="39"/>
  <c r="C43" i="39"/>
  <c r="E8" i="38"/>
  <c r="E12" i="38"/>
  <c r="E21" i="38"/>
  <c r="E25" i="38"/>
  <c r="D39" i="34"/>
  <c r="I3" i="32" s="1"/>
  <c r="E39" i="34"/>
  <c r="F39" i="34"/>
  <c r="I39" i="34"/>
  <c r="D83" i="34"/>
  <c r="I4" i="32" s="1"/>
  <c r="E83" i="34"/>
  <c r="F83" i="34"/>
  <c r="I83" i="34"/>
  <c r="D154" i="34"/>
  <c r="I5" i="32" s="1"/>
  <c r="E154" i="34"/>
  <c r="F154" i="34"/>
  <c r="I154" i="34"/>
  <c r="D204" i="34"/>
  <c r="I6" i="32" s="1"/>
  <c r="E204" i="34"/>
  <c r="F204" i="34"/>
  <c r="I204" i="34"/>
  <c r="E273" i="34"/>
  <c r="F273" i="34"/>
  <c r="I273" i="34"/>
  <c r="D347" i="34"/>
  <c r="I8" i="32" s="1"/>
  <c r="E347" i="34"/>
  <c r="F347" i="34"/>
  <c r="I347" i="34"/>
  <c r="D427" i="34"/>
  <c r="I9" i="32" s="1"/>
  <c r="E427" i="34"/>
  <c r="F427" i="34"/>
  <c r="I427" i="34"/>
  <c r="D486" i="34"/>
  <c r="I10" i="32" s="1"/>
  <c r="E486" i="34"/>
  <c r="F486" i="34"/>
  <c r="I486" i="34"/>
  <c r="J5" i="33"/>
  <c r="J7" i="33"/>
  <c r="O7" i="33"/>
  <c r="O15" i="33" s="1"/>
  <c r="O9" i="33"/>
  <c r="E13" i="33"/>
  <c r="J13" i="33"/>
  <c r="E15" i="33"/>
  <c r="J15" i="33"/>
  <c r="J17" i="33"/>
  <c r="O17" i="33"/>
  <c r="J21" i="33"/>
  <c r="O21" i="33" s="1"/>
  <c r="J22" i="33"/>
  <c r="O22" i="33" s="1"/>
  <c r="J24" i="33"/>
  <c r="O24" i="33"/>
  <c r="E8" i="31"/>
  <c r="O29" i="33"/>
  <c r="E20" i="31" s="1"/>
  <c r="J30" i="33"/>
  <c r="E9" i="31" s="1"/>
  <c r="O30" i="33"/>
  <c r="E21" i="31" s="1"/>
  <c r="E34" i="33"/>
  <c r="O34" i="33" s="1"/>
  <c r="E24" i="31" s="1"/>
  <c r="J35" i="33"/>
  <c r="C43" i="32"/>
  <c r="C44" i="32"/>
  <c r="D44" i="32" s="1" a="1"/>
  <c r="D44" i="32" s="1"/>
  <c r="E13" i="31"/>
  <c r="E25" i="31"/>
  <c r="J5" i="26"/>
  <c r="O5" i="26"/>
  <c r="J7" i="26"/>
  <c r="O7" i="26"/>
  <c r="J9" i="26"/>
  <c r="O9" i="26"/>
  <c r="E13" i="26"/>
  <c r="J13" i="26"/>
  <c r="O13" i="26"/>
  <c r="E15" i="26"/>
  <c r="J15" i="26"/>
  <c r="O15" i="26"/>
  <c r="J17" i="26"/>
  <c r="O17" i="26"/>
  <c r="O21" i="26"/>
  <c r="J22" i="26"/>
  <c r="O22" i="26"/>
  <c r="O23" i="26"/>
  <c r="J24" i="26"/>
  <c r="O24" i="26"/>
  <c r="O29" i="26"/>
  <c r="E20" i="24"/>
  <c r="J30" i="26"/>
  <c r="O30" i="26"/>
  <c r="E34" i="26"/>
  <c r="O34" i="26"/>
  <c r="E24" i="24"/>
  <c r="J34" i="26"/>
  <c r="J35" i="26"/>
  <c r="O35" i="26"/>
  <c r="C38" i="25"/>
  <c r="C39" i="25"/>
  <c r="C40" i="25"/>
  <c r="E8" i="24"/>
  <c r="E9" i="24"/>
  <c r="E12" i="24"/>
  <c r="E13" i="24"/>
  <c r="E21" i="24"/>
  <c r="E25" i="24"/>
  <c r="G2" i="20"/>
  <c r="J2" i="20" s="1"/>
  <c r="G3" i="20"/>
  <c r="J3" i="20" s="1"/>
  <c r="G4" i="20"/>
  <c r="J4" i="20" s="1"/>
  <c r="G5" i="20"/>
  <c r="J5" i="20" s="1"/>
  <c r="G6" i="20"/>
  <c r="J6" i="20" s="1"/>
  <c r="G7" i="20"/>
  <c r="J7" i="20" s="1"/>
  <c r="G8" i="20"/>
  <c r="J8" i="20" s="1"/>
  <c r="G9" i="20"/>
  <c r="J9" i="20" s="1"/>
  <c r="G10" i="20"/>
  <c r="J10" i="20" s="1"/>
  <c r="G11" i="20"/>
  <c r="J11" i="20" s="1"/>
  <c r="G12" i="20"/>
  <c r="J12" i="20" s="1"/>
  <c r="G13" i="20"/>
  <c r="J13" i="20" s="1"/>
  <c r="G14" i="20"/>
  <c r="J14" i="20" s="1"/>
  <c r="G15" i="20"/>
  <c r="J15" i="20" s="1"/>
  <c r="G16" i="20"/>
  <c r="J16" i="20" s="1"/>
  <c r="G17" i="20"/>
  <c r="J17" i="20" s="1"/>
  <c r="G18" i="20"/>
  <c r="J18" i="20" s="1"/>
  <c r="G19" i="20"/>
  <c r="J19" i="20" s="1"/>
  <c r="G20" i="20"/>
  <c r="J20" i="20" s="1"/>
  <c r="G21" i="20"/>
  <c r="J21" i="20" s="1"/>
  <c r="G22" i="20"/>
  <c r="J22" i="20" s="1"/>
  <c r="G23" i="20"/>
  <c r="J23" i="20" s="1"/>
  <c r="G24" i="20"/>
  <c r="J24" i="20" s="1"/>
  <c r="G25" i="20"/>
  <c r="J25" i="20" s="1"/>
  <c r="G26" i="20"/>
  <c r="J26" i="20" s="1"/>
  <c r="G27" i="20"/>
  <c r="J27" i="20" s="1"/>
  <c r="G28" i="20"/>
  <c r="J28" i="20" s="1"/>
  <c r="G29" i="20"/>
  <c r="J29" i="20" s="1"/>
  <c r="G30" i="20"/>
  <c r="J30" i="20" s="1"/>
  <c r="G31" i="20"/>
  <c r="J31" i="20" s="1"/>
  <c r="G32" i="20"/>
  <c r="J32" i="20" s="1"/>
  <c r="G33" i="20"/>
  <c r="J33" i="20" s="1"/>
  <c r="G34" i="20"/>
  <c r="J34" i="20" s="1"/>
  <c r="G35" i="20"/>
  <c r="J35" i="20" s="1"/>
  <c r="G36" i="20"/>
  <c r="J36" i="20" s="1"/>
  <c r="G37" i="20"/>
  <c r="J37" i="20" s="1"/>
  <c r="G38" i="20"/>
  <c r="J38" i="20" s="1"/>
  <c r="D39" i="20"/>
  <c r="E39" i="20"/>
  <c r="F39" i="20"/>
  <c r="I39" i="20"/>
  <c r="G40" i="20"/>
  <c r="J40" i="20" s="1"/>
  <c r="G41" i="20"/>
  <c r="J41" i="20" s="1"/>
  <c r="G42" i="20"/>
  <c r="J42" i="20" s="1"/>
  <c r="G43" i="20"/>
  <c r="J43" i="20" s="1"/>
  <c r="G44" i="20"/>
  <c r="J44" i="20" s="1"/>
  <c r="G45" i="20"/>
  <c r="J45" i="20" s="1"/>
  <c r="G46" i="20"/>
  <c r="J46" i="20" s="1"/>
  <c r="G47" i="20"/>
  <c r="J47" i="20" s="1"/>
  <c r="G48" i="20"/>
  <c r="J48" i="20" s="1"/>
  <c r="G49" i="20"/>
  <c r="J49" i="20" s="1"/>
  <c r="G50" i="20"/>
  <c r="J50" i="20" s="1"/>
  <c r="G51" i="20"/>
  <c r="J51" i="20" s="1"/>
  <c r="G52" i="20"/>
  <c r="J52" i="20" s="1"/>
  <c r="G53" i="20"/>
  <c r="J53" i="20" s="1"/>
  <c r="G54" i="20"/>
  <c r="J54" i="20" s="1"/>
  <c r="G55" i="20"/>
  <c r="J55" i="20" s="1"/>
  <c r="G56" i="20"/>
  <c r="J56" i="20" s="1"/>
  <c r="G57" i="20"/>
  <c r="J57" i="20" s="1"/>
  <c r="G58" i="20"/>
  <c r="J58" i="20" s="1"/>
  <c r="G59" i="20"/>
  <c r="J59" i="20" s="1"/>
  <c r="G60" i="20"/>
  <c r="J60" i="20" s="1"/>
  <c r="G61" i="20"/>
  <c r="J61" i="20" s="1"/>
  <c r="G62" i="20"/>
  <c r="J62" i="20" s="1"/>
  <c r="G63" i="20"/>
  <c r="J63" i="20" s="1"/>
  <c r="G64" i="20"/>
  <c r="J64" i="20" s="1"/>
  <c r="G65" i="20"/>
  <c r="J65" i="20" s="1"/>
  <c r="G66" i="20"/>
  <c r="J66" i="20" s="1"/>
  <c r="G67" i="20"/>
  <c r="J67" i="20" s="1"/>
  <c r="G68" i="20"/>
  <c r="J68" i="20" s="1"/>
  <c r="G69" i="20"/>
  <c r="J69" i="20" s="1"/>
  <c r="G70" i="20"/>
  <c r="J70" i="20" s="1"/>
  <c r="G71" i="20"/>
  <c r="J71" i="20" s="1"/>
  <c r="G72" i="20"/>
  <c r="J72" i="20" s="1"/>
  <c r="G73" i="20"/>
  <c r="J73" i="20" s="1"/>
  <c r="G74" i="20"/>
  <c r="J74" i="20" s="1"/>
  <c r="G75" i="20"/>
  <c r="J75" i="20" s="1"/>
  <c r="G76" i="20"/>
  <c r="J76" i="20" s="1"/>
  <c r="G77" i="20"/>
  <c r="J77" i="20" s="1"/>
  <c r="G78" i="20"/>
  <c r="J78" i="20" s="1"/>
  <c r="G79" i="20"/>
  <c r="J79" i="20" s="1"/>
  <c r="G80" i="20"/>
  <c r="J80" i="20" s="1"/>
  <c r="G81" i="20"/>
  <c r="J81" i="20" s="1"/>
  <c r="G82" i="20"/>
  <c r="J82" i="20" s="1"/>
  <c r="G83" i="20"/>
  <c r="J83" i="20" s="1"/>
  <c r="G84" i="20"/>
  <c r="J84" i="20" s="1"/>
  <c r="G85" i="20"/>
  <c r="J85" i="20" s="1"/>
  <c r="G86" i="20"/>
  <c r="J86" i="20" s="1"/>
  <c r="G87" i="20"/>
  <c r="J87" i="20" s="1"/>
  <c r="G88" i="20"/>
  <c r="J88" i="20" s="1"/>
  <c r="G89" i="20"/>
  <c r="J89" i="20" s="1"/>
  <c r="G90" i="20"/>
  <c r="J90" i="20" s="1"/>
  <c r="G91" i="20"/>
  <c r="J91" i="20" s="1"/>
  <c r="G92" i="20"/>
  <c r="J92" i="20" s="1"/>
  <c r="G93" i="20"/>
  <c r="J93" i="20" s="1"/>
  <c r="G94" i="20"/>
  <c r="J94" i="20" s="1"/>
  <c r="G95" i="20"/>
  <c r="J95" i="20" s="1"/>
  <c r="G96" i="20"/>
  <c r="J96" i="20" s="1"/>
  <c r="G97" i="20"/>
  <c r="J97" i="20" s="1"/>
  <c r="G98" i="20"/>
  <c r="J98" i="20" s="1"/>
  <c r="G99" i="20"/>
  <c r="J99" i="20" s="1"/>
  <c r="G100" i="20"/>
  <c r="J100" i="20" s="1"/>
  <c r="G101" i="20"/>
  <c r="J101" i="20" s="1"/>
  <c r="D102" i="20"/>
  <c r="E102" i="20"/>
  <c r="F102" i="20"/>
  <c r="I102" i="20"/>
  <c r="G103" i="20"/>
  <c r="J103" i="20" s="1"/>
  <c r="G104" i="20"/>
  <c r="J104" i="20" s="1"/>
  <c r="G105" i="20"/>
  <c r="J105" i="20" s="1"/>
  <c r="G106" i="20"/>
  <c r="J106" i="20" s="1"/>
  <c r="G107" i="20"/>
  <c r="J107" i="20" s="1"/>
  <c r="G108" i="20"/>
  <c r="J108" i="20" s="1"/>
  <c r="G109" i="20"/>
  <c r="J109" i="20" s="1"/>
  <c r="G110" i="20"/>
  <c r="J110" i="20" s="1"/>
  <c r="G111" i="20"/>
  <c r="J111" i="20" s="1"/>
  <c r="G112" i="20"/>
  <c r="J112" i="20" s="1"/>
  <c r="G113" i="20"/>
  <c r="J113" i="20" s="1"/>
  <c r="G114" i="20"/>
  <c r="J114" i="20" s="1"/>
  <c r="G115" i="20"/>
  <c r="J115" i="20" s="1"/>
  <c r="G116" i="20"/>
  <c r="J116" i="20" s="1"/>
  <c r="G117" i="20"/>
  <c r="J117" i="20" s="1"/>
  <c r="G118" i="20"/>
  <c r="J118" i="20" s="1"/>
  <c r="G119" i="20"/>
  <c r="J119" i="20" s="1"/>
  <c r="G120" i="20"/>
  <c r="J120" i="20" s="1"/>
  <c r="G121" i="20"/>
  <c r="J121" i="20" s="1"/>
  <c r="G122" i="20"/>
  <c r="J122" i="20" s="1"/>
  <c r="G123" i="20"/>
  <c r="J123" i="20" s="1"/>
  <c r="G124" i="20"/>
  <c r="J124" i="20" s="1"/>
  <c r="G125" i="20"/>
  <c r="J125" i="20" s="1"/>
  <c r="G126" i="20"/>
  <c r="J126" i="20" s="1"/>
  <c r="G127" i="20"/>
  <c r="J127" i="20" s="1"/>
  <c r="G128" i="20"/>
  <c r="J128" i="20" s="1"/>
  <c r="G129" i="20"/>
  <c r="J129" i="20" s="1"/>
  <c r="G130" i="20"/>
  <c r="J130" i="20" s="1"/>
  <c r="G131" i="20"/>
  <c r="J131" i="20" s="1"/>
  <c r="G132" i="20"/>
  <c r="J132" i="20" s="1"/>
  <c r="G133" i="20"/>
  <c r="J133" i="20" s="1"/>
  <c r="G134" i="20"/>
  <c r="J134" i="20" s="1"/>
  <c r="G135" i="20"/>
  <c r="J135" i="20" s="1"/>
  <c r="G136" i="20"/>
  <c r="J136" i="20" s="1"/>
  <c r="D137" i="20"/>
  <c r="E137" i="20"/>
  <c r="F137" i="20"/>
  <c r="I137" i="20"/>
  <c r="G138" i="20"/>
  <c r="J138" i="20" s="1"/>
  <c r="G139" i="20"/>
  <c r="J139" i="20" s="1"/>
  <c r="G140" i="20"/>
  <c r="J140" i="20" s="1"/>
  <c r="G141" i="20"/>
  <c r="J141" i="20" s="1"/>
  <c r="G142" i="20"/>
  <c r="J142" i="20" s="1"/>
  <c r="G143" i="20"/>
  <c r="J143" i="20" s="1"/>
  <c r="G144" i="20"/>
  <c r="J144" i="20" s="1"/>
  <c r="G145" i="20"/>
  <c r="J145" i="20" s="1"/>
  <c r="G146" i="20"/>
  <c r="J146" i="20" s="1"/>
  <c r="G147" i="20"/>
  <c r="J147" i="20" s="1"/>
  <c r="G148" i="20"/>
  <c r="G149" i="20"/>
  <c r="G150" i="20"/>
  <c r="G151" i="20"/>
  <c r="G152" i="20"/>
  <c r="J152" i="20" s="1"/>
  <c r="G153" i="20"/>
  <c r="J153" i="20" s="1"/>
  <c r="G154" i="20"/>
  <c r="J154" i="20" s="1"/>
  <c r="G155" i="20"/>
  <c r="J155" i="20" s="1"/>
  <c r="G156" i="20"/>
  <c r="J156" i="20" s="1"/>
  <c r="G157" i="20"/>
  <c r="J157" i="20" s="1"/>
  <c r="G158" i="20"/>
  <c r="J158" i="20" s="1"/>
  <c r="G159" i="20"/>
  <c r="J159" i="20" s="1"/>
  <c r="G160" i="20"/>
  <c r="J160" i="20" s="1"/>
  <c r="G161" i="20"/>
  <c r="J161" i="20" s="1"/>
  <c r="G162" i="20"/>
  <c r="J162" i="20" s="1"/>
  <c r="G163" i="20"/>
  <c r="J163" i="20" s="1"/>
  <c r="G164" i="20"/>
  <c r="J164" i="20" s="1"/>
  <c r="G165" i="20"/>
  <c r="J165" i="20" s="1"/>
  <c r="G166" i="20"/>
  <c r="J166" i="20" s="1"/>
  <c r="G167" i="20"/>
  <c r="J167" i="20" s="1"/>
  <c r="G168" i="20"/>
  <c r="J168" i="20" s="1"/>
  <c r="G169" i="20"/>
  <c r="J169" i="20" s="1"/>
  <c r="D170" i="20"/>
  <c r="E170" i="20"/>
  <c r="F170" i="20"/>
  <c r="I170" i="20"/>
  <c r="G171" i="20"/>
  <c r="J171" i="20" s="1"/>
  <c r="G172" i="20"/>
  <c r="J172" i="20" s="1"/>
  <c r="G173" i="20"/>
  <c r="J173" i="20" s="1"/>
  <c r="G174" i="20"/>
  <c r="J174" i="20" s="1"/>
  <c r="G175" i="20"/>
  <c r="J175" i="20" s="1"/>
  <c r="G176" i="20"/>
  <c r="J176" i="20" s="1"/>
  <c r="G177" i="20"/>
  <c r="J177" i="20" s="1"/>
  <c r="G178" i="20"/>
  <c r="J178" i="20" s="1"/>
  <c r="G179" i="20"/>
  <c r="J179" i="20" s="1"/>
  <c r="G180" i="20"/>
  <c r="J180" i="20" s="1"/>
  <c r="G181" i="20"/>
  <c r="J181" i="20" s="1"/>
  <c r="G182" i="20"/>
  <c r="J182" i="20" s="1"/>
  <c r="G183" i="20"/>
  <c r="J183" i="20" s="1"/>
  <c r="G184" i="20"/>
  <c r="J184" i="20" s="1"/>
  <c r="G185" i="20"/>
  <c r="J185" i="20" s="1"/>
  <c r="G186" i="20"/>
  <c r="J186" i="20" s="1"/>
  <c r="G187" i="20"/>
  <c r="J187" i="20" s="1"/>
  <c r="G188" i="20"/>
  <c r="J188" i="20" s="1"/>
  <c r="G189" i="20"/>
  <c r="J189" i="20" s="1"/>
  <c r="G190" i="20"/>
  <c r="J190" i="20" s="1"/>
  <c r="G191" i="20"/>
  <c r="J191" i="20" s="1"/>
  <c r="G192" i="20"/>
  <c r="J192" i="20" s="1"/>
  <c r="G193" i="20"/>
  <c r="J193" i="20" s="1"/>
  <c r="G194" i="20"/>
  <c r="J194" i="20" s="1"/>
  <c r="G195" i="20"/>
  <c r="J195" i="20" s="1"/>
  <c r="G196" i="20"/>
  <c r="J196" i="20" s="1"/>
  <c r="G197" i="20"/>
  <c r="J197" i="20" s="1"/>
  <c r="G198" i="20"/>
  <c r="J198" i="20" s="1"/>
  <c r="G199" i="20"/>
  <c r="J199" i="20" s="1"/>
  <c r="G200" i="20"/>
  <c r="J200" i="20" s="1"/>
  <c r="G201" i="20"/>
  <c r="J201" i="20" s="1"/>
  <c r="G202" i="20"/>
  <c r="J202" i="20" s="1"/>
  <c r="G203" i="20"/>
  <c r="J203" i="20" s="1"/>
  <c r="G204" i="20"/>
  <c r="J204" i="20" s="1"/>
  <c r="G205" i="20"/>
  <c r="J205" i="20" s="1"/>
  <c r="G206" i="20"/>
  <c r="J206" i="20" s="1"/>
  <c r="G207" i="20"/>
  <c r="J207" i="20" s="1"/>
  <c r="G208" i="20"/>
  <c r="J208" i="20" s="1"/>
  <c r="G209" i="20"/>
  <c r="J209" i="20" s="1"/>
  <c r="G210" i="20"/>
  <c r="J210" i="20" s="1"/>
  <c r="G211" i="20"/>
  <c r="J211" i="20" s="1"/>
  <c r="G212" i="20"/>
  <c r="J212" i="20" s="1"/>
  <c r="G213" i="20"/>
  <c r="J213" i="20" s="1"/>
  <c r="G214" i="20"/>
  <c r="J214" i="20" s="1"/>
  <c r="G215" i="20"/>
  <c r="J215" i="20" s="1"/>
  <c r="G216" i="20"/>
  <c r="J216" i="20" s="1"/>
  <c r="G217" i="20"/>
  <c r="J217" i="20" s="1"/>
  <c r="G218" i="20"/>
  <c r="J218" i="20" s="1"/>
  <c r="G219" i="20"/>
  <c r="J219" i="20" s="1"/>
  <c r="G220" i="20"/>
  <c r="J220" i="20" s="1"/>
  <c r="G221" i="20"/>
  <c r="J221" i="20" s="1"/>
  <c r="G222" i="20"/>
  <c r="J222" i="20" s="1"/>
  <c r="G223" i="20"/>
  <c r="J223" i="20" s="1"/>
  <c r="G224" i="20"/>
  <c r="J224" i="20" s="1"/>
  <c r="G225" i="20"/>
  <c r="J225" i="20" s="1"/>
  <c r="G226" i="20"/>
  <c r="J226" i="20" s="1"/>
  <c r="G227" i="20"/>
  <c r="J227" i="20" s="1"/>
  <c r="G228" i="20"/>
  <c r="J228" i="20" s="1"/>
  <c r="G229" i="20"/>
  <c r="J229" i="20" s="1"/>
  <c r="G230" i="20"/>
  <c r="J230" i="20" s="1"/>
  <c r="G231" i="20"/>
  <c r="J231" i="20" s="1"/>
  <c r="G232" i="20"/>
  <c r="J232" i="20" s="1"/>
  <c r="G233" i="20"/>
  <c r="J233" i="20" s="1"/>
  <c r="G234" i="20"/>
  <c r="J234" i="20" s="1"/>
  <c r="G235" i="20"/>
  <c r="J235" i="20" s="1"/>
  <c r="G236" i="20"/>
  <c r="J236" i="20" s="1"/>
  <c r="G237" i="20"/>
  <c r="J237" i="20" s="1"/>
  <c r="G238" i="20"/>
  <c r="J238" i="20" s="1"/>
  <c r="D239" i="20"/>
  <c r="E239" i="20"/>
  <c r="F239" i="20"/>
  <c r="I239" i="20"/>
  <c r="G240" i="20"/>
  <c r="J240" i="20" s="1"/>
  <c r="G241" i="20"/>
  <c r="J241" i="20" s="1"/>
  <c r="G242" i="20"/>
  <c r="J242" i="20" s="1"/>
  <c r="G243" i="20"/>
  <c r="J243" i="20" s="1"/>
  <c r="G244" i="20"/>
  <c r="J244" i="20" s="1"/>
  <c r="G245" i="20"/>
  <c r="J245" i="20" s="1"/>
  <c r="G246" i="20"/>
  <c r="J246" i="20" s="1"/>
  <c r="G247" i="20"/>
  <c r="J247" i="20" s="1"/>
  <c r="G248" i="20"/>
  <c r="J248" i="20" s="1"/>
  <c r="G249" i="20"/>
  <c r="J249" i="20" s="1"/>
  <c r="G250" i="20"/>
  <c r="J250" i="20" s="1"/>
  <c r="G251" i="20"/>
  <c r="J251" i="20" s="1"/>
  <c r="G252" i="20"/>
  <c r="J252" i="20" s="1"/>
  <c r="G253" i="20"/>
  <c r="J253" i="20" s="1"/>
  <c r="G254" i="20"/>
  <c r="J254" i="20" s="1"/>
  <c r="G255" i="20"/>
  <c r="J255" i="20" s="1"/>
  <c r="G256" i="20"/>
  <c r="J256" i="20" s="1"/>
  <c r="G257" i="20"/>
  <c r="J257" i="20" s="1"/>
  <c r="G258" i="20"/>
  <c r="J258" i="20" s="1"/>
  <c r="G259" i="20"/>
  <c r="J259" i="20" s="1"/>
  <c r="G260" i="20"/>
  <c r="J260" i="20" s="1"/>
  <c r="G261" i="20"/>
  <c r="J261" i="20" s="1"/>
  <c r="G262" i="20"/>
  <c r="J262" i="20" s="1"/>
  <c r="G263" i="20"/>
  <c r="J263" i="20" s="1"/>
  <c r="G264" i="20"/>
  <c r="J264" i="20" s="1"/>
  <c r="G265" i="20"/>
  <c r="J265" i="20" s="1"/>
  <c r="G266" i="20"/>
  <c r="J266" i="20" s="1"/>
  <c r="G267" i="20"/>
  <c r="J267" i="20" s="1"/>
  <c r="G268" i="20"/>
  <c r="J268" i="20" s="1"/>
  <c r="G269" i="20"/>
  <c r="J269" i="20" s="1"/>
  <c r="G270" i="20"/>
  <c r="J270" i="20" s="1"/>
  <c r="G271" i="20"/>
  <c r="J271" i="20" s="1"/>
  <c r="G272" i="20"/>
  <c r="J272" i="20" s="1"/>
  <c r="G273" i="20"/>
  <c r="J273" i="20" s="1"/>
  <c r="G274" i="20"/>
  <c r="J274" i="20" s="1"/>
  <c r="G275" i="20"/>
  <c r="J275" i="20" s="1"/>
  <c r="G276" i="20"/>
  <c r="J276" i="20" s="1"/>
  <c r="G277" i="20"/>
  <c r="J277" i="20" s="1"/>
  <c r="G278" i="20"/>
  <c r="J278" i="20" s="1"/>
  <c r="G279" i="20"/>
  <c r="J279" i="20" s="1"/>
  <c r="G280" i="20"/>
  <c r="J280" i="20" s="1"/>
  <c r="G281" i="20"/>
  <c r="J281" i="20" s="1"/>
  <c r="G282" i="20"/>
  <c r="J282" i="20" s="1"/>
  <c r="G283" i="20"/>
  <c r="J283" i="20" s="1"/>
  <c r="G284" i="20"/>
  <c r="J284" i="20" s="1"/>
  <c r="G285" i="20"/>
  <c r="J285" i="20" s="1"/>
  <c r="G286" i="20"/>
  <c r="J286" i="20" s="1"/>
  <c r="G287" i="20"/>
  <c r="J287" i="20" s="1"/>
  <c r="G288" i="20"/>
  <c r="J288" i="20" s="1"/>
  <c r="G289" i="20"/>
  <c r="J289" i="20" s="1"/>
  <c r="G290" i="20"/>
  <c r="J290" i="20" s="1"/>
  <c r="G291" i="20"/>
  <c r="J291" i="20" s="1"/>
  <c r="D292" i="20"/>
  <c r="E292" i="20"/>
  <c r="F292" i="20"/>
  <c r="I292" i="20"/>
  <c r="G293" i="20"/>
  <c r="J293" i="20" s="1"/>
  <c r="G294" i="20"/>
  <c r="J294" i="20" s="1"/>
  <c r="G295" i="20"/>
  <c r="J295" i="20" s="1"/>
  <c r="G296" i="20"/>
  <c r="J296" i="20" s="1"/>
  <c r="G297" i="20"/>
  <c r="J297" i="20" s="1"/>
  <c r="G298" i="20"/>
  <c r="J298" i="20" s="1"/>
  <c r="G299" i="20"/>
  <c r="J299" i="20" s="1"/>
  <c r="G300" i="20"/>
  <c r="J300" i="20" s="1"/>
  <c r="G301" i="20"/>
  <c r="J301" i="20" s="1"/>
  <c r="G302" i="20"/>
  <c r="J302" i="20" s="1"/>
  <c r="G303" i="20"/>
  <c r="J303" i="20" s="1"/>
  <c r="G304" i="20"/>
  <c r="J304" i="20" s="1"/>
  <c r="G305" i="20"/>
  <c r="J305" i="20" s="1"/>
  <c r="G306" i="20"/>
  <c r="J306" i="20" s="1"/>
  <c r="G307" i="20"/>
  <c r="J307" i="20" s="1"/>
  <c r="G308" i="20"/>
  <c r="J308" i="20" s="1"/>
  <c r="G309" i="20"/>
  <c r="J309" i="20" s="1"/>
  <c r="G310" i="20"/>
  <c r="J310" i="20" s="1"/>
  <c r="G311" i="20"/>
  <c r="J311" i="20" s="1"/>
  <c r="G312" i="20"/>
  <c r="J312" i="20" s="1"/>
  <c r="G313" i="20"/>
  <c r="J313" i="20" s="1"/>
  <c r="G314" i="20"/>
  <c r="J314" i="20" s="1"/>
  <c r="G315" i="20"/>
  <c r="J315" i="20" s="1"/>
  <c r="G316" i="20"/>
  <c r="J316" i="20" s="1"/>
  <c r="G317" i="20"/>
  <c r="J317" i="20" s="1"/>
  <c r="G318" i="20"/>
  <c r="J318" i="20" s="1"/>
  <c r="G319" i="20"/>
  <c r="J319" i="20" s="1"/>
  <c r="G320" i="20"/>
  <c r="J320" i="20" s="1"/>
  <c r="G321" i="20"/>
  <c r="J321" i="20" s="1"/>
  <c r="G322" i="20"/>
  <c r="J322" i="20" s="1"/>
  <c r="G323" i="20"/>
  <c r="J323" i="20" s="1"/>
  <c r="G324" i="20"/>
  <c r="J324" i="20" s="1"/>
  <c r="G325" i="20"/>
  <c r="J325" i="20" s="1"/>
  <c r="G326" i="20"/>
  <c r="J326" i="20" s="1"/>
  <c r="D327" i="20"/>
  <c r="E327" i="20"/>
  <c r="F327" i="20"/>
  <c r="I327" i="20"/>
  <c r="J5" i="19"/>
  <c r="O5" i="19"/>
  <c r="O13" i="19"/>
  <c r="J7" i="19"/>
  <c r="O7" i="19"/>
  <c r="J9" i="19"/>
  <c r="O9" i="19"/>
  <c r="E13" i="19"/>
  <c r="J13" i="19"/>
  <c r="E15" i="19"/>
  <c r="J15" i="19"/>
  <c r="O15" i="19"/>
  <c r="J17" i="19"/>
  <c r="O17" i="19"/>
  <c r="J21" i="19"/>
  <c r="O21" i="19"/>
  <c r="J22" i="19"/>
  <c r="O22" i="19"/>
  <c r="O23" i="19"/>
  <c r="J24" i="19"/>
  <c r="O24" i="19"/>
  <c r="J29" i="19"/>
  <c r="E8" i="17"/>
  <c r="O29" i="19"/>
  <c r="E20" i="17"/>
  <c r="J30" i="19"/>
  <c r="O30" i="19"/>
  <c r="E34" i="19"/>
  <c r="J34" i="19"/>
  <c r="E12" i="17"/>
  <c r="J35" i="19"/>
  <c r="E13" i="17"/>
  <c r="O35" i="19"/>
  <c r="E25" i="17"/>
  <c r="C40" i="18"/>
  <c r="C41" i="18"/>
  <c r="E9" i="17"/>
  <c r="E21" i="17"/>
  <c r="O34" i="19"/>
  <c r="E24" i="17"/>
  <c r="G2" i="13"/>
  <c r="J2" i="13" s="1"/>
  <c r="G3" i="13"/>
  <c r="J3" i="13" s="1"/>
  <c r="G4" i="13"/>
  <c r="J4" i="13" s="1"/>
  <c r="G5" i="13"/>
  <c r="J5" i="13" s="1"/>
  <c r="G6" i="13"/>
  <c r="J6" i="13" s="1"/>
  <c r="G7" i="13"/>
  <c r="J7" i="13" s="1"/>
  <c r="G8" i="13"/>
  <c r="J8" i="13" s="1"/>
  <c r="G9" i="13"/>
  <c r="J9" i="13" s="1"/>
  <c r="G10" i="13"/>
  <c r="J10" i="13" s="1"/>
  <c r="G11" i="13"/>
  <c r="J11" i="13" s="1"/>
  <c r="G12" i="13"/>
  <c r="J12" i="13" s="1"/>
  <c r="G13" i="13"/>
  <c r="J13" i="13" s="1"/>
  <c r="G14" i="13"/>
  <c r="J14" i="13" s="1"/>
  <c r="G15" i="13"/>
  <c r="J15" i="13" s="1"/>
  <c r="G16" i="13"/>
  <c r="J16" i="13" s="1"/>
  <c r="G17" i="13"/>
  <c r="J17" i="13" s="1"/>
  <c r="G18" i="13"/>
  <c r="J18" i="13" s="1"/>
  <c r="G19" i="13"/>
  <c r="J19" i="13" s="1"/>
  <c r="G20" i="13"/>
  <c r="J20" i="13" s="1"/>
  <c r="G21" i="13"/>
  <c r="J21" i="13" s="1"/>
  <c r="G22" i="13"/>
  <c r="J22" i="13" s="1"/>
  <c r="G23" i="13"/>
  <c r="J23" i="13" s="1"/>
  <c r="G24" i="13"/>
  <c r="J24" i="13" s="1"/>
  <c r="G25" i="13"/>
  <c r="J25" i="13" s="1"/>
  <c r="G26" i="13"/>
  <c r="J26" i="13" s="1"/>
  <c r="G27" i="13"/>
  <c r="J27" i="13" s="1"/>
  <c r="G28" i="13"/>
  <c r="J28" i="13" s="1"/>
  <c r="G29" i="13"/>
  <c r="J29" i="13" s="1"/>
  <c r="G30" i="13"/>
  <c r="J30" i="13" s="1"/>
  <c r="G31" i="13"/>
  <c r="J31" i="13" s="1"/>
  <c r="G32" i="13"/>
  <c r="J32" i="13" s="1"/>
  <c r="G33" i="13"/>
  <c r="J33" i="13" s="1"/>
  <c r="G34" i="13"/>
  <c r="J34" i="13" s="1"/>
  <c r="G35" i="13"/>
  <c r="J35" i="13" s="1"/>
  <c r="G36" i="13"/>
  <c r="J36" i="13" s="1"/>
  <c r="G37" i="13"/>
  <c r="J37" i="13" s="1"/>
  <c r="G38" i="13"/>
  <c r="J38" i="13" s="1"/>
  <c r="G39" i="13"/>
  <c r="J39" i="13" s="1"/>
  <c r="G40" i="13"/>
  <c r="J40" i="13" s="1"/>
  <c r="G41" i="13"/>
  <c r="J41" i="13" s="1"/>
  <c r="G42" i="13"/>
  <c r="J42" i="13" s="1"/>
  <c r="G43" i="13"/>
  <c r="J43" i="13" s="1"/>
  <c r="G44" i="13"/>
  <c r="J44" i="13" s="1"/>
  <c r="G45" i="13"/>
  <c r="J45" i="13" s="1"/>
  <c r="G46" i="13"/>
  <c r="J46" i="13" s="1"/>
  <c r="G47" i="13"/>
  <c r="J47" i="13" s="1"/>
  <c r="G48" i="13"/>
  <c r="J48" i="13" s="1"/>
  <c r="G49" i="13"/>
  <c r="J49" i="13" s="1"/>
  <c r="G50" i="13"/>
  <c r="J50" i="13" s="1"/>
  <c r="G51" i="13"/>
  <c r="J51" i="13" s="1"/>
  <c r="G52" i="13"/>
  <c r="J52" i="13" s="1"/>
  <c r="G53" i="13"/>
  <c r="J53" i="13" s="1"/>
  <c r="G54" i="13"/>
  <c r="J54" i="13" s="1"/>
  <c r="G55" i="13"/>
  <c r="J55" i="13" s="1"/>
  <c r="G56" i="13"/>
  <c r="J56" i="13" s="1"/>
  <c r="G57" i="13"/>
  <c r="J57" i="13" s="1"/>
  <c r="G58" i="13"/>
  <c r="J58" i="13" s="1"/>
  <c r="G59" i="13"/>
  <c r="J59" i="13" s="1"/>
  <c r="G60" i="13"/>
  <c r="J60" i="13" s="1"/>
  <c r="G61" i="13"/>
  <c r="J61" i="13" s="1"/>
  <c r="G62" i="13"/>
  <c r="J62" i="13" s="1"/>
  <c r="G63" i="13"/>
  <c r="J63" i="13" s="1"/>
  <c r="G64" i="13"/>
  <c r="J64" i="13" s="1"/>
  <c r="G65" i="13"/>
  <c r="J65" i="13" s="1"/>
  <c r="G66" i="13"/>
  <c r="J66" i="13" s="1"/>
  <c r="G67" i="13"/>
  <c r="J67" i="13" s="1"/>
  <c r="G68" i="13"/>
  <c r="J68" i="13" s="1"/>
  <c r="G69" i="13"/>
  <c r="J69" i="13" s="1"/>
  <c r="G70" i="13"/>
  <c r="J70" i="13" s="1"/>
  <c r="G71" i="13"/>
  <c r="J71" i="13" s="1"/>
  <c r="G72" i="13"/>
  <c r="J72" i="13" s="1"/>
  <c r="G73" i="13"/>
  <c r="J73" i="13" s="1"/>
  <c r="G74" i="13"/>
  <c r="J74" i="13" s="1"/>
  <c r="G75" i="13"/>
  <c r="J75" i="13" s="1"/>
  <c r="G76" i="13"/>
  <c r="J76" i="13" s="1"/>
  <c r="G77" i="13"/>
  <c r="J77" i="13" s="1"/>
  <c r="G78" i="13"/>
  <c r="J78" i="13" s="1"/>
  <c r="G79" i="13"/>
  <c r="J79" i="13" s="1"/>
  <c r="G80" i="13"/>
  <c r="J80" i="13" s="1"/>
  <c r="G81" i="13"/>
  <c r="J81" i="13" s="1"/>
  <c r="G82" i="13"/>
  <c r="J82" i="13" s="1"/>
  <c r="G83" i="13"/>
  <c r="J83" i="13" s="1"/>
  <c r="G84" i="13"/>
  <c r="J84" i="13" s="1"/>
  <c r="G85" i="13"/>
  <c r="J85" i="13" s="1"/>
  <c r="G86" i="13"/>
  <c r="J86" i="13" s="1"/>
  <c r="G87" i="13"/>
  <c r="J87" i="13" s="1"/>
  <c r="G88" i="13"/>
  <c r="J88" i="13" s="1"/>
  <c r="G89" i="13"/>
  <c r="J89" i="13" s="1"/>
  <c r="G90" i="13"/>
  <c r="J90" i="13" s="1"/>
  <c r="G91" i="13"/>
  <c r="J91" i="13" s="1"/>
  <c r="G92" i="13"/>
  <c r="J92" i="13" s="1"/>
  <c r="G93" i="13"/>
  <c r="J93" i="13" s="1"/>
  <c r="G94" i="13"/>
  <c r="J94" i="13" s="1"/>
  <c r="D95" i="13"/>
  <c r="E95" i="13"/>
  <c r="F95" i="13"/>
  <c r="I95" i="13"/>
  <c r="G96" i="13"/>
  <c r="J96" i="13" s="1"/>
  <c r="G97" i="13"/>
  <c r="J97" i="13" s="1"/>
  <c r="G98" i="13"/>
  <c r="J98" i="13" s="1"/>
  <c r="G99" i="13"/>
  <c r="J99" i="13" s="1"/>
  <c r="G100" i="13"/>
  <c r="J100" i="13" s="1"/>
  <c r="G101" i="13"/>
  <c r="J101" i="13" s="1"/>
  <c r="G102" i="13"/>
  <c r="J102" i="13" s="1"/>
  <c r="G103" i="13"/>
  <c r="J103" i="13" s="1"/>
  <c r="G104" i="13"/>
  <c r="J104" i="13" s="1"/>
  <c r="G105" i="13"/>
  <c r="J105" i="13" s="1"/>
  <c r="G106" i="13"/>
  <c r="J106" i="13" s="1"/>
  <c r="G107" i="13"/>
  <c r="J107" i="13" s="1"/>
  <c r="G108" i="13"/>
  <c r="J108" i="13" s="1"/>
  <c r="G109" i="13"/>
  <c r="J109" i="13" s="1"/>
  <c r="G110" i="13"/>
  <c r="J110" i="13" s="1"/>
  <c r="G111" i="13"/>
  <c r="J111" i="13" s="1"/>
  <c r="G112" i="13"/>
  <c r="J112" i="13" s="1"/>
  <c r="G113" i="13"/>
  <c r="J113" i="13" s="1"/>
  <c r="G114" i="13"/>
  <c r="J114" i="13" s="1"/>
  <c r="G115" i="13"/>
  <c r="J115" i="13" s="1"/>
  <c r="G116" i="13"/>
  <c r="J116" i="13" s="1"/>
  <c r="G117" i="13"/>
  <c r="J117" i="13" s="1"/>
  <c r="G118" i="13"/>
  <c r="J118" i="13" s="1"/>
  <c r="G119" i="13"/>
  <c r="J119" i="13" s="1"/>
  <c r="G120" i="13"/>
  <c r="J120" i="13" s="1"/>
  <c r="G121" i="13"/>
  <c r="J121" i="13" s="1"/>
  <c r="G122" i="13"/>
  <c r="J122" i="13" s="1"/>
  <c r="G123" i="13"/>
  <c r="J123" i="13" s="1"/>
  <c r="G124" i="13"/>
  <c r="J124" i="13" s="1"/>
  <c r="G125" i="13"/>
  <c r="J125" i="13" s="1"/>
  <c r="G126" i="13"/>
  <c r="J126" i="13" s="1"/>
  <c r="G127" i="13"/>
  <c r="J127" i="13" s="1"/>
  <c r="G128" i="13"/>
  <c r="J128" i="13" s="1"/>
  <c r="G129" i="13"/>
  <c r="J129" i="13" s="1"/>
  <c r="G130" i="13"/>
  <c r="J130" i="13" s="1"/>
  <c r="G131" i="13"/>
  <c r="J131" i="13" s="1"/>
  <c r="G132" i="13"/>
  <c r="J132" i="13" s="1"/>
  <c r="G133" i="13"/>
  <c r="J133" i="13" s="1"/>
  <c r="G134" i="13"/>
  <c r="J134" i="13" s="1"/>
  <c r="G135" i="13"/>
  <c r="J135" i="13" s="1"/>
  <c r="G136" i="13"/>
  <c r="J136" i="13" s="1"/>
  <c r="G137" i="13"/>
  <c r="J137" i="13" s="1"/>
  <c r="G138" i="13"/>
  <c r="J138" i="13" s="1"/>
  <c r="G139" i="13"/>
  <c r="J139" i="13" s="1"/>
  <c r="G140" i="13"/>
  <c r="J140" i="13" s="1"/>
  <c r="G141" i="13"/>
  <c r="J141" i="13" s="1"/>
  <c r="G142" i="13"/>
  <c r="J142" i="13" s="1"/>
  <c r="G143" i="13"/>
  <c r="J143" i="13" s="1"/>
  <c r="G144" i="13"/>
  <c r="J144" i="13" s="1"/>
  <c r="G145" i="13"/>
  <c r="J145" i="13" s="1"/>
  <c r="G146" i="13"/>
  <c r="J146" i="13" s="1"/>
  <c r="G147" i="13"/>
  <c r="J147" i="13" s="1"/>
  <c r="G148" i="13"/>
  <c r="J148" i="13" s="1"/>
  <c r="G149" i="13"/>
  <c r="J149" i="13" s="1"/>
  <c r="G150" i="13"/>
  <c r="J150" i="13" s="1"/>
  <c r="G151" i="13"/>
  <c r="J151" i="13" s="1"/>
  <c r="D152" i="13"/>
  <c r="E152" i="13"/>
  <c r="F152" i="13"/>
  <c r="I152" i="13"/>
  <c r="G153" i="13"/>
  <c r="J153" i="13" s="1"/>
  <c r="G154" i="13"/>
  <c r="J154" i="13" s="1"/>
  <c r="G155" i="13"/>
  <c r="J155" i="13" s="1"/>
  <c r="G156" i="13"/>
  <c r="J156" i="13" s="1"/>
  <c r="G157" i="13"/>
  <c r="J157" i="13" s="1"/>
  <c r="G158" i="13"/>
  <c r="J158" i="13" s="1"/>
  <c r="G159" i="13"/>
  <c r="J159" i="13" s="1"/>
  <c r="G160" i="13"/>
  <c r="J160" i="13" s="1"/>
  <c r="G161" i="13"/>
  <c r="J161" i="13" s="1"/>
  <c r="G162" i="13"/>
  <c r="J162" i="13" s="1"/>
  <c r="G163" i="13"/>
  <c r="J163" i="13" s="1"/>
  <c r="G164" i="13"/>
  <c r="J164" i="13" s="1"/>
  <c r="G165" i="13"/>
  <c r="J165" i="13" s="1"/>
  <c r="G166" i="13"/>
  <c r="J166" i="13" s="1"/>
  <c r="G167" i="13"/>
  <c r="J167" i="13" s="1"/>
  <c r="G168" i="13"/>
  <c r="J168" i="13" s="1"/>
  <c r="G169" i="13"/>
  <c r="J169" i="13" s="1"/>
  <c r="G170" i="13"/>
  <c r="J170" i="13" s="1"/>
  <c r="G171" i="13"/>
  <c r="J171" i="13" s="1"/>
  <c r="G172" i="13"/>
  <c r="J172" i="13" s="1"/>
  <c r="G173" i="13"/>
  <c r="J173" i="13" s="1"/>
  <c r="G174" i="13"/>
  <c r="J174" i="13" s="1"/>
  <c r="G175" i="13"/>
  <c r="J175" i="13" s="1"/>
  <c r="G176" i="13"/>
  <c r="J176" i="13" s="1"/>
  <c r="G177" i="13"/>
  <c r="J177" i="13" s="1"/>
  <c r="G178" i="13"/>
  <c r="J178" i="13" s="1"/>
  <c r="G179" i="13"/>
  <c r="J179" i="13" s="1"/>
  <c r="G180" i="13"/>
  <c r="J180" i="13" s="1"/>
  <c r="G181" i="13"/>
  <c r="G182" i="13"/>
  <c r="J182" i="13" s="1"/>
  <c r="G183" i="13"/>
  <c r="J183" i="13" s="1"/>
  <c r="G184" i="13"/>
  <c r="J184" i="13" s="1"/>
  <c r="G185" i="13"/>
  <c r="J185" i="13" s="1"/>
  <c r="G186" i="13"/>
  <c r="J186" i="13" s="1"/>
  <c r="G187" i="13"/>
  <c r="J187" i="13" s="1"/>
  <c r="G188" i="13"/>
  <c r="J188" i="13" s="1"/>
  <c r="G189" i="13"/>
  <c r="J189" i="13" s="1"/>
  <c r="G190" i="13"/>
  <c r="J190" i="13" s="1"/>
  <c r="G191" i="13"/>
  <c r="J191" i="13" s="1"/>
  <c r="G192" i="13"/>
  <c r="J192" i="13" s="1"/>
  <c r="G193" i="13"/>
  <c r="J193" i="13" s="1"/>
  <c r="G194" i="13"/>
  <c r="J194" i="13" s="1"/>
  <c r="G195" i="13"/>
  <c r="J195" i="13" s="1"/>
  <c r="G196" i="13"/>
  <c r="J196" i="13" s="1"/>
  <c r="G197" i="13"/>
  <c r="J197" i="13" s="1"/>
  <c r="G198" i="13"/>
  <c r="J198" i="13" s="1"/>
  <c r="G199" i="13"/>
  <c r="J199" i="13" s="1"/>
  <c r="G200" i="13"/>
  <c r="J200" i="13" s="1"/>
  <c r="G201" i="13"/>
  <c r="G202" i="13"/>
  <c r="G203" i="13"/>
  <c r="J203" i="13" s="1"/>
  <c r="G204" i="13"/>
  <c r="G205" i="13"/>
  <c r="J205" i="13" s="1"/>
  <c r="G206" i="13"/>
  <c r="J206" i="13" s="1"/>
  <c r="G207" i="13"/>
  <c r="J207" i="13" s="1"/>
  <c r="G208" i="13"/>
  <c r="J208" i="13" s="1"/>
  <c r="G209" i="13"/>
  <c r="J209" i="13" s="1"/>
  <c r="G210" i="13"/>
  <c r="J210" i="13" s="1"/>
  <c r="G211" i="13"/>
  <c r="J211" i="13" s="1"/>
  <c r="G212" i="13"/>
  <c r="J212" i="13" s="1"/>
  <c r="G213" i="13"/>
  <c r="J213" i="13" s="1"/>
  <c r="G214" i="13"/>
  <c r="G215" i="13"/>
  <c r="J215" i="13" s="1"/>
  <c r="G216" i="13"/>
  <c r="J216" i="13" s="1"/>
  <c r="G217" i="13"/>
  <c r="J217" i="13" s="1"/>
  <c r="G218" i="13"/>
  <c r="J218" i="13" s="1"/>
  <c r="G219" i="13"/>
  <c r="J219" i="13" s="1"/>
  <c r="D220" i="13"/>
  <c r="E220" i="13"/>
  <c r="F220" i="13"/>
  <c r="I220" i="13"/>
  <c r="G221" i="13"/>
  <c r="J221" i="13" s="1"/>
  <c r="G222" i="13"/>
  <c r="J222" i="13" s="1"/>
  <c r="G223" i="13"/>
  <c r="J223" i="13" s="1"/>
  <c r="G224" i="13"/>
  <c r="J224" i="13" s="1"/>
  <c r="G225" i="13"/>
  <c r="J225" i="13" s="1"/>
  <c r="G226" i="13"/>
  <c r="J226" i="13" s="1"/>
  <c r="G227" i="13"/>
  <c r="J227" i="13" s="1"/>
  <c r="G228" i="13"/>
  <c r="J228" i="13" s="1"/>
  <c r="G229" i="13"/>
  <c r="J229" i="13" s="1"/>
  <c r="G230" i="13"/>
  <c r="J230" i="13" s="1"/>
  <c r="G231" i="13"/>
  <c r="J231" i="13" s="1"/>
  <c r="G232" i="13"/>
  <c r="J232" i="13" s="1"/>
  <c r="G233" i="13"/>
  <c r="J233" i="13" s="1"/>
  <c r="G234" i="13"/>
  <c r="J234" i="13" s="1"/>
  <c r="G235" i="13"/>
  <c r="J235" i="13" s="1"/>
  <c r="G236" i="13"/>
  <c r="J236" i="13" s="1"/>
  <c r="G237" i="13"/>
  <c r="J237" i="13" s="1"/>
  <c r="G238" i="13"/>
  <c r="J238" i="13" s="1"/>
  <c r="G239" i="13"/>
  <c r="J239" i="13" s="1"/>
  <c r="G240" i="13"/>
  <c r="J240" i="13" s="1"/>
  <c r="G241" i="13"/>
  <c r="J241" i="13" s="1"/>
  <c r="G242" i="13"/>
  <c r="J242" i="13" s="1"/>
  <c r="G243" i="13"/>
  <c r="J243" i="13" s="1"/>
  <c r="G244" i="13"/>
  <c r="J244" i="13" s="1"/>
  <c r="G245" i="13"/>
  <c r="J245" i="13" s="1"/>
  <c r="G246" i="13"/>
  <c r="J246" i="13" s="1"/>
  <c r="G247" i="13"/>
  <c r="J247" i="13" s="1"/>
  <c r="G248" i="13"/>
  <c r="J248" i="13" s="1"/>
  <c r="G249" i="13"/>
  <c r="J249" i="13" s="1"/>
  <c r="G250" i="13"/>
  <c r="J250" i="13" s="1"/>
  <c r="G251" i="13"/>
  <c r="J251" i="13" s="1"/>
  <c r="G252" i="13"/>
  <c r="J252" i="13" s="1"/>
  <c r="G253" i="13"/>
  <c r="J253" i="13" s="1"/>
  <c r="G254" i="13"/>
  <c r="J254" i="13" s="1"/>
  <c r="G255" i="13"/>
  <c r="J255" i="13" s="1"/>
  <c r="G256" i="13"/>
  <c r="J256" i="13" s="1"/>
  <c r="G257" i="13"/>
  <c r="J257" i="13" s="1"/>
  <c r="G258" i="13"/>
  <c r="J258" i="13" s="1"/>
  <c r="G259" i="13"/>
  <c r="J259" i="13" s="1"/>
  <c r="G260" i="13"/>
  <c r="J260" i="13" s="1"/>
  <c r="G261" i="13"/>
  <c r="J261" i="13" s="1"/>
  <c r="G262" i="13"/>
  <c r="J262" i="13" s="1"/>
  <c r="D263" i="13"/>
  <c r="E263" i="13"/>
  <c r="F263" i="13"/>
  <c r="I263" i="13"/>
  <c r="G264" i="13"/>
  <c r="G265" i="13"/>
  <c r="J265" i="13" s="1"/>
  <c r="G266" i="13"/>
  <c r="J266" i="13" s="1"/>
  <c r="G267" i="13"/>
  <c r="J267" i="13" s="1"/>
  <c r="G268" i="13"/>
  <c r="J268" i="13" s="1"/>
  <c r="G269" i="13"/>
  <c r="J269" i="13" s="1"/>
  <c r="G270" i="13"/>
  <c r="J270" i="13" s="1"/>
  <c r="G271" i="13"/>
  <c r="J271" i="13" s="1"/>
  <c r="G272" i="13"/>
  <c r="J272" i="13" s="1"/>
  <c r="G273" i="13"/>
  <c r="J273" i="13" s="1"/>
  <c r="G274" i="13"/>
  <c r="J274" i="13" s="1"/>
  <c r="G275" i="13"/>
  <c r="J275" i="13" s="1"/>
  <c r="G276" i="13"/>
  <c r="J276" i="13" s="1"/>
  <c r="G277" i="13"/>
  <c r="J277" i="13" s="1"/>
  <c r="G278" i="13"/>
  <c r="J278" i="13" s="1"/>
  <c r="G279" i="13"/>
  <c r="J279" i="13" s="1"/>
  <c r="G280" i="13"/>
  <c r="J280" i="13" s="1"/>
  <c r="G281" i="13"/>
  <c r="J281" i="13" s="1"/>
  <c r="G282" i="13"/>
  <c r="J282" i="13" s="1"/>
  <c r="G283" i="13"/>
  <c r="J283" i="13" s="1"/>
  <c r="G284" i="13"/>
  <c r="J284" i="13" s="1"/>
  <c r="G285" i="13"/>
  <c r="J285" i="13" s="1"/>
  <c r="G286" i="13"/>
  <c r="J286" i="13" s="1"/>
  <c r="G287" i="13"/>
  <c r="J287" i="13" s="1"/>
  <c r="E288" i="13"/>
  <c r="F288" i="13"/>
  <c r="I288" i="13"/>
  <c r="G289" i="13"/>
  <c r="J289" i="13" s="1"/>
  <c r="G290" i="13"/>
  <c r="J290" i="13" s="1"/>
  <c r="G291" i="13"/>
  <c r="J291" i="13" s="1"/>
  <c r="G292" i="13"/>
  <c r="J292" i="13" s="1"/>
  <c r="G293" i="13"/>
  <c r="J293" i="13" s="1"/>
  <c r="G294" i="13"/>
  <c r="J294" i="13" s="1"/>
  <c r="G295" i="13"/>
  <c r="J295" i="13" s="1"/>
  <c r="G296" i="13"/>
  <c r="J296" i="13" s="1"/>
  <c r="G297" i="13"/>
  <c r="J297" i="13" s="1"/>
  <c r="G298" i="13"/>
  <c r="J298" i="13" s="1"/>
  <c r="G299" i="13"/>
  <c r="J299" i="13" s="1"/>
  <c r="G300" i="13"/>
  <c r="J300" i="13" s="1"/>
  <c r="G301" i="13"/>
  <c r="J301" i="13" s="1"/>
  <c r="G302" i="13"/>
  <c r="J302" i="13" s="1"/>
  <c r="G303" i="13"/>
  <c r="J303" i="13" s="1"/>
  <c r="G304" i="13"/>
  <c r="J304" i="13" s="1"/>
  <c r="G305" i="13"/>
  <c r="J305" i="13" s="1"/>
  <c r="G306" i="13"/>
  <c r="J306" i="13" s="1"/>
  <c r="G307" i="13"/>
  <c r="J307" i="13" s="1"/>
  <c r="G308" i="13"/>
  <c r="J308" i="13" s="1"/>
  <c r="G309" i="13"/>
  <c r="J309" i="13" s="1"/>
  <c r="G310" i="13"/>
  <c r="J310" i="13" s="1"/>
  <c r="G311" i="13"/>
  <c r="J311" i="13" s="1"/>
  <c r="G312" i="13"/>
  <c r="J312" i="13" s="1"/>
  <c r="G313" i="13"/>
  <c r="J313" i="13" s="1"/>
  <c r="G314" i="13"/>
  <c r="J314" i="13" s="1"/>
  <c r="G315" i="13"/>
  <c r="J315" i="13" s="1"/>
  <c r="G316" i="13"/>
  <c r="J316" i="13" s="1"/>
  <c r="G317" i="13"/>
  <c r="J317" i="13" s="1"/>
  <c r="G318" i="13"/>
  <c r="J318" i="13" s="1"/>
  <c r="G319" i="13"/>
  <c r="J319" i="13" s="1"/>
  <c r="G320" i="13"/>
  <c r="J320" i="13" s="1"/>
  <c r="G321" i="13"/>
  <c r="J321" i="13" s="1"/>
  <c r="G322" i="13"/>
  <c r="J322" i="13" s="1"/>
  <c r="G323" i="13"/>
  <c r="J323" i="13" s="1"/>
  <c r="G324" i="13"/>
  <c r="J324" i="13" s="1"/>
  <c r="G325" i="13"/>
  <c r="J325" i="13" s="1"/>
  <c r="G326" i="13"/>
  <c r="J326" i="13" s="1"/>
  <c r="G327" i="13"/>
  <c r="J327" i="13" s="1"/>
  <c r="G328" i="13"/>
  <c r="J328" i="13" s="1"/>
  <c r="G329" i="13"/>
  <c r="J329" i="13" s="1"/>
  <c r="G330" i="13"/>
  <c r="J330" i="13" s="1"/>
  <c r="G331" i="13"/>
  <c r="G332" i="13"/>
  <c r="J332" i="13" s="1"/>
  <c r="G333" i="13"/>
  <c r="J333" i="13" s="1"/>
  <c r="G334" i="13"/>
  <c r="J334" i="13" s="1"/>
  <c r="G335" i="13"/>
  <c r="J335" i="13" s="1"/>
  <c r="G336" i="13"/>
  <c r="J336" i="13" s="1"/>
  <c r="G337" i="13"/>
  <c r="J337" i="13" s="1"/>
  <c r="E338" i="13"/>
  <c r="F338" i="13"/>
  <c r="I338" i="13"/>
  <c r="G339" i="13"/>
  <c r="J339" i="13" s="1"/>
  <c r="G340" i="13"/>
  <c r="J340" i="13" s="1"/>
  <c r="G341" i="13"/>
  <c r="J341" i="13" s="1"/>
  <c r="G342" i="13"/>
  <c r="J342" i="13" s="1"/>
  <c r="G343" i="13"/>
  <c r="J343" i="13" s="1"/>
  <c r="G344" i="13"/>
  <c r="J344" i="13" s="1"/>
  <c r="G345" i="13"/>
  <c r="J345" i="13" s="1"/>
  <c r="G346" i="13"/>
  <c r="J346" i="13" s="1"/>
  <c r="G347" i="13"/>
  <c r="J347" i="13" s="1"/>
  <c r="G348" i="13"/>
  <c r="J348" i="13" s="1"/>
  <c r="G349" i="13"/>
  <c r="J349" i="13" s="1"/>
  <c r="G350" i="13"/>
  <c r="J350" i="13" s="1"/>
  <c r="G351" i="13"/>
  <c r="J351" i="13" s="1"/>
  <c r="G352" i="13"/>
  <c r="J352" i="13" s="1"/>
  <c r="G353" i="13"/>
  <c r="J353" i="13" s="1"/>
  <c r="G354" i="13"/>
  <c r="J354" i="13" s="1"/>
  <c r="G355" i="13"/>
  <c r="J355" i="13" s="1"/>
  <c r="G356" i="13"/>
  <c r="J356" i="13" s="1"/>
  <c r="G357" i="13"/>
  <c r="J357" i="13" s="1"/>
  <c r="G358" i="13"/>
  <c r="J358" i="13" s="1"/>
  <c r="G359" i="13"/>
  <c r="J359" i="13" s="1"/>
  <c r="G360" i="13"/>
  <c r="J360" i="13" s="1"/>
  <c r="G361" i="13"/>
  <c r="J361" i="13" s="1"/>
  <c r="G362" i="13"/>
  <c r="J362" i="13" s="1"/>
  <c r="G363" i="13"/>
  <c r="J363" i="13" s="1"/>
  <c r="G364" i="13"/>
  <c r="J364" i="13" s="1"/>
  <c r="G365" i="13"/>
  <c r="J365" i="13" s="1"/>
  <c r="G366" i="13"/>
  <c r="J366" i="13" s="1"/>
  <c r="G367" i="13"/>
  <c r="J367" i="13" s="1"/>
  <c r="G368" i="13"/>
  <c r="J368" i="13" s="1"/>
  <c r="G369" i="13"/>
  <c r="J369" i="13" s="1"/>
  <c r="G370" i="13"/>
  <c r="J370" i="13" s="1"/>
  <c r="G371" i="13"/>
  <c r="J371" i="13" s="1"/>
  <c r="G372" i="13"/>
  <c r="J372" i="13" s="1"/>
  <c r="G373" i="13"/>
  <c r="J373" i="13" s="1"/>
  <c r="G374" i="13"/>
  <c r="J374" i="13" s="1"/>
  <c r="G375" i="13"/>
  <c r="J375" i="13" s="1"/>
  <c r="G376" i="13"/>
  <c r="J376" i="13" s="1"/>
  <c r="G377" i="13"/>
  <c r="J377" i="13" s="1"/>
  <c r="G378" i="13"/>
  <c r="J378" i="13" s="1"/>
  <c r="G379" i="13"/>
  <c r="J379" i="13" s="1"/>
  <c r="G380" i="13"/>
  <c r="J380" i="13" s="1"/>
  <c r="G381" i="13"/>
  <c r="J381" i="13" s="1"/>
  <c r="G382" i="13"/>
  <c r="J382" i="13" s="1"/>
  <c r="G383" i="13"/>
  <c r="J383" i="13" s="1"/>
  <c r="G384" i="13"/>
  <c r="J384" i="13" s="1"/>
  <c r="G385" i="13"/>
  <c r="J385" i="13" s="1"/>
  <c r="G386" i="13"/>
  <c r="J386" i="13" s="1"/>
  <c r="G387" i="13"/>
  <c r="J387" i="13" s="1"/>
  <c r="G388" i="13"/>
  <c r="J388" i="13" s="1"/>
  <c r="E389" i="13"/>
  <c r="F389" i="13"/>
  <c r="I389" i="13"/>
  <c r="G390" i="13"/>
  <c r="J390" i="13" s="1"/>
  <c r="G391" i="13"/>
  <c r="J391" i="13" s="1"/>
  <c r="G392" i="13"/>
  <c r="J392" i="13" s="1"/>
  <c r="G393" i="13"/>
  <c r="J393" i="13" s="1"/>
  <c r="G394" i="13"/>
  <c r="J394" i="13" s="1"/>
  <c r="G395" i="13"/>
  <c r="J395" i="13" s="1"/>
  <c r="G396" i="13"/>
  <c r="J396" i="13" s="1"/>
  <c r="G397" i="13"/>
  <c r="J397" i="13" s="1"/>
  <c r="G398" i="13"/>
  <c r="J398" i="13" s="1"/>
  <c r="G399" i="13"/>
  <c r="J399" i="13" s="1"/>
  <c r="G400" i="13"/>
  <c r="J400" i="13" s="1"/>
  <c r="G401" i="13"/>
  <c r="J401" i="13" s="1"/>
  <c r="G402" i="13"/>
  <c r="J402" i="13" s="1"/>
  <c r="G403" i="13"/>
  <c r="J403" i="13" s="1"/>
  <c r="G404" i="13"/>
  <c r="J404" i="13" s="1"/>
  <c r="G405" i="13"/>
  <c r="J405" i="13" s="1"/>
  <c r="G406" i="13"/>
  <c r="J406" i="13" s="1"/>
  <c r="G407" i="13"/>
  <c r="J407" i="13" s="1"/>
  <c r="G408" i="13"/>
  <c r="J408" i="13" s="1"/>
  <c r="G409" i="13"/>
  <c r="J409" i="13" s="1"/>
  <c r="G410" i="13"/>
  <c r="J410" i="13" s="1"/>
  <c r="G411" i="13"/>
  <c r="J411" i="13" s="1"/>
  <c r="G412" i="13"/>
  <c r="J412" i="13" s="1"/>
  <c r="G413" i="13"/>
  <c r="J413" i="13" s="1"/>
  <c r="G414" i="13"/>
  <c r="J414" i="13" s="1"/>
  <c r="G415" i="13"/>
  <c r="J415" i="13" s="1"/>
  <c r="G416" i="13"/>
  <c r="J416" i="13" s="1"/>
  <c r="G417" i="13"/>
  <c r="J417" i="13" s="1"/>
  <c r="G418" i="13"/>
  <c r="J418" i="13" s="1"/>
  <c r="G419" i="13"/>
  <c r="J419" i="13" s="1"/>
  <c r="G420" i="13"/>
  <c r="J420" i="13" s="1"/>
  <c r="G421" i="13"/>
  <c r="J421" i="13" s="1"/>
  <c r="G422" i="13"/>
  <c r="J422" i="13" s="1"/>
  <c r="G423" i="13"/>
  <c r="J423" i="13" s="1"/>
  <c r="G424" i="13"/>
  <c r="J424" i="13" s="1"/>
  <c r="G425" i="13"/>
  <c r="J425" i="13" s="1"/>
  <c r="G426" i="13"/>
  <c r="J426" i="13" s="1"/>
  <c r="G427" i="13"/>
  <c r="J427" i="13" s="1"/>
  <c r="G428" i="13"/>
  <c r="J428" i="13" s="1"/>
  <c r="G429" i="13"/>
  <c r="J429" i="13" s="1"/>
  <c r="G430" i="13"/>
  <c r="J430" i="13" s="1"/>
  <c r="G431" i="13"/>
  <c r="J431" i="13" s="1"/>
  <c r="G432" i="13"/>
  <c r="J432" i="13" s="1"/>
  <c r="G433" i="13"/>
  <c r="J433" i="13" s="1"/>
  <c r="G434" i="13"/>
  <c r="J434" i="13" s="1"/>
  <c r="G435" i="13"/>
  <c r="J435" i="13" s="1"/>
  <c r="G436" i="13"/>
  <c r="J436" i="13" s="1"/>
  <c r="G437" i="13"/>
  <c r="J437" i="13" s="1"/>
  <c r="G438" i="13"/>
  <c r="J438" i="13" s="1"/>
  <c r="G439" i="13"/>
  <c r="J439" i="13" s="1"/>
  <c r="G440" i="13"/>
  <c r="J440" i="13" s="1"/>
  <c r="G441" i="13"/>
  <c r="J441" i="13" s="1"/>
  <c r="G442" i="13"/>
  <c r="J442" i="13" s="1"/>
  <c r="G443" i="13"/>
  <c r="J443" i="13" s="1"/>
  <c r="G444" i="13"/>
  <c r="J444" i="13" s="1"/>
  <c r="G445" i="13"/>
  <c r="J445" i="13" s="1"/>
  <c r="G446" i="13"/>
  <c r="J446" i="13" s="1"/>
  <c r="G447" i="13"/>
  <c r="J447" i="13" s="1"/>
  <c r="G448" i="13"/>
  <c r="J448" i="13" s="1"/>
  <c r="D449" i="13"/>
  <c r="E449" i="13"/>
  <c r="F449" i="13"/>
  <c r="I449" i="13"/>
  <c r="J5" i="12"/>
  <c r="J13" i="12"/>
  <c r="O5" i="12"/>
  <c r="O13" i="12"/>
  <c r="J7" i="12"/>
  <c r="O7" i="12"/>
  <c r="J9" i="12"/>
  <c r="O9" i="12"/>
  <c r="E13" i="12"/>
  <c r="E15" i="12"/>
  <c r="J15" i="12"/>
  <c r="O15" i="12"/>
  <c r="J17" i="12"/>
  <c r="O17" i="12"/>
  <c r="J21" i="12"/>
  <c r="O21" i="12"/>
  <c r="J22" i="12"/>
  <c r="O22" i="12"/>
  <c r="J24" i="12"/>
  <c r="O24" i="12"/>
  <c r="J29" i="12"/>
  <c r="E8" i="10"/>
  <c r="O29" i="12"/>
  <c r="E20" i="10"/>
  <c r="J30" i="12"/>
  <c r="O30" i="12"/>
  <c r="E34" i="12"/>
  <c r="J34" i="12"/>
  <c r="O34" i="12"/>
  <c r="J35" i="12"/>
  <c r="O35" i="12"/>
  <c r="C37" i="11"/>
  <c r="C39" i="11"/>
  <c r="E9" i="10"/>
  <c r="E12" i="10"/>
  <c r="E13" i="10"/>
  <c r="E21" i="10"/>
  <c r="E24" i="10"/>
  <c r="E25" i="10"/>
  <c r="I443" i="6"/>
  <c r="F443" i="6"/>
  <c r="E443" i="6"/>
  <c r="D443" i="6"/>
  <c r="I10" i="1" s="1"/>
  <c r="G442" i="6"/>
  <c r="J442" i="6" s="1"/>
  <c r="G441" i="6"/>
  <c r="J441" i="6" s="1"/>
  <c r="G440" i="6"/>
  <c r="J440" i="6" s="1"/>
  <c r="G439" i="6"/>
  <c r="J439" i="6" s="1"/>
  <c r="G438" i="6"/>
  <c r="J438" i="6" s="1"/>
  <c r="G437" i="6"/>
  <c r="J437" i="6" s="1"/>
  <c r="G436" i="6"/>
  <c r="J436" i="6" s="1"/>
  <c r="G435" i="6"/>
  <c r="J435" i="6" s="1"/>
  <c r="G434" i="6"/>
  <c r="J434" i="6" s="1"/>
  <c r="G433" i="6"/>
  <c r="J433" i="6" s="1"/>
  <c r="G432" i="6"/>
  <c r="J432" i="6" s="1"/>
  <c r="G431" i="6"/>
  <c r="J431" i="6" s="1"/>
  <c r="G430" i="6"/>
  <c r="J430" i="6" s="1"/>
  <c r="G429" i="6"/>
  <c r="J429" i="6" s="1"/>
  <c r="G428" i="6"/>
  <c r="J428" i="6" s="1"/>
  <c r="G427" i="6"/>
  <c r="J427" i="6" s="1"/>
  <c r="G426" i="6"/>
  <c r="J426" i="6" s="1"/>
  <c r="G425" i="6"/>
  <c r="J425" i="6" s="1"/>
  <c r="G424" i="6"/>
  <c r="J424" i="6" s="1"/>
  <c r="G423" i="6"/>
  <c r="J423" i="6" s="1"/>
  <c r="G422" i="6"/>
  <c r="J422" i="6" s="1"/>
  <c r="G421" i="6"/>
  <c r="J421" i="6" s="1"/>
  <c r="G420" i="6"/>
  <c r="J420" i="6" s="1"/>
  <c r="G419" i="6"/>
  <c r="J419" i="6" s="1"/>
  <c r="G418" i="6"/>
  <c r="J418" i="6" s="1"/>
  <c r="G417" i="6"/>
  <c r="J417" i="6" s="1"/>
  <c r="G416" i="6"/>
  <c r="J416" i="6" s="1"/>
  <c r="G415" i="6"/>
  <c r="J415" i="6" s="1"/>
  <c r="G414" i="6"/>
  <c r="J414" i="6" s="1"/>
  <c r="G413" i="6"/>
  <c r="J413" i="6" s="1"/>
  <c r="G412" i="6"/>
  <c r="J412" i="6" s="1"/>
  <c r="G411" i="6"/>
  <c r="J411" i="6" s="1"/>
  <c r="G410" i="6"/>
  <c r="J410" i="6" s="1"/>
  <c r="G409" i="6"/>
  <c r="J409" i="6" s="1"/>
  <c r="G408" i="6"/>
  <c r="J408" i="6" s="1"/>
  <c r="G407" i="6"/>
  <c r="J407" i="6" s="1"/>
  <c r="G406" i="6"/>
  <c r="J406" i="6" s="1"/>
  <c r="G405" i="6"/>
  <c r="J405" i="6" s="1"/>
  <c r="G404" i="6"/>
  <c r="J404" i="6" s="1"/>
  <c r="G403" i="6"/>
  <c r="J403" i="6" s="1"/>
  <c r="G402" i="6"/>
  <c r="J402" i="6" s="1"/>
  <c r="G401" i="6"/>
  <c r="J401" i="6" s="1"/>
  <c r="G400" i="6"/>
  <c r="J400" i="6" s="1"/>
  <c r="G399" i="6"/>
  <c r="J399" i="6" s="1"/>
  <c r="G398" i="6"/>
  <c r="J398" i="6" s="1"/>
  <c r="G397" i="6"/>
  <c r="J397" i="6" s="1"/>
  <c r="G396" i="6"/>
  <c r="J396" i="6" s="1"/>
  <c r="G395" i="6"/>
  <c r="J395" i="6" s="1"/>
  <c r="G394" i="6"/>
  <c r="J394" i="6" s="1"/>
  <c r="G393" i="6"/>
  <c r="J393" i="6" s="1"/>
  <c r="G392" i="6"/>
  <c r="J392" i="6" s="1"/>
  <c r="G391" i="6"/>
  <c r="J391" i="6" s="1"/>
  <c r="G390" i="6"/>
  <c r="J390" i="6" s="1"/>
  <c r="G389" i="6"/>
  <c r="J389" i="6" s="1"/>
  <c r="G388" i="6"/>
  <c r="J388" i="6" s="1"/>
  <c r="G387" i="6"/>
  <c r="J387" i="6" s="1"/>
  <c r="G386" i="6"/>
  <c r="J386" i="6" s="1"/>
  <c r="G385" i="6"/>
  <c r="J385" i="6" s="1"/>
  <c r="G384" i="6"/>
  <c r="J384" i="6" s="1"/>
  <c r="G383" i="6"/>
  <c r="J383" i="6" s="1"/>
  <c r="G382" i="6"/>
  <c r="J382" i="6" s="1"/>
  <c r="G381" i="6"/>
  <c r="J381" i="6" s="1"/>
  <c r="G380" i="6"/>
  <c r="J380" i="6" s="1"/>
  <c r="G379" i="6"/>
  <c r="J379" i="6" s="1"/>
  <c r="G378" i="6"/>
  <c r="J378" i="6" s="1"/>
  <c r="G377" i="6"/>
  <c r="J377" i="6" s="1"/>
  <c r="G376" i="6"/>
  <c r="J376" i="6" s="1"/>
  <c r="G375" i="6"/>
  <c r="J375" i="6" s="1"/>
  <c r="I374" i="6"/>
  <c r="I335" i="6"/>
  <c r="I285" i="6"/>
  <c r="I243" i="6"/>
  <c r="I159" i="6"/>
  <c r="I91" i="6"/>
  <c r="I47" i="6"/>
  <c r="F374" i="6"/>
  <c r="E374" i="6"/>
  <c r="D374" i="6"/>
  <c r="I9" i="1" s="1"/>
  <c r="G373" i="6"/>
  <c r="J373" i="6" s="1"/>
  <c r="G372" i="6"/>
  <c r="J372" i="6" s="1"/>
  <c r="G371" i="6"/>
  <c r="G370" i="6"/>
  <c r="G369" i="6"/>
  <c r="G368" i="6"/>
  <c r="J368" i="6" s="1"/>
  <c r="G367" i="6"/>
  <c r="J367" i="6" s="1"/>
  <c r="G366" i="6"/>
  <c r="J366" i="6" s="1"/>
  <c r="G365" i="6"/>
  <c r="J365" i="6" s="1"/>
  <c r="G364" i="6"/>
  <c r="J364" i="6" s="1"/>
  <c r="G363" i="6"/>
  <c r="J363" i="6" s="1"/>
  <c r="G362" i="6"/>
  <c r="J362" i="6" s="1"/>
  <c r="G361" i="6"/>
  <c r="J361" i="6" s="1"/>
  <c r="G360" i="6"/>
  <c r="J360" i="6" s="1"/>
  <c r="G359" i="6"/>
  <c r="J359" i="6" s="1"/>
  <c r="G358" i="6"/>
  <c r="G357" i="6"/>
  <c r="G356" i="6"/>
  <c r="G355" i="6"/>
  <c r="G354" i="6"/>
  <c r="G353" i="6"/>
  <c r="G352" i="6"/>
  <c r="G351" i="6"/>
  <c r="G350" i="6"/>
  <c r="G349" i="6"/>
  <c r="G348" i="6"/>
  <c r="G347" i="6"/>
  <c r="J347" i="6" s="1"/>
  <c r="G346" i="6"/>
  <c r="J346" i="6" s="1"/>
  <c r="G345" i="6"/>
  <c r="G344" i="6"/>
  <c r="J344" i="6" s="1"/>
  <c r="G343" i="6"/>
  <c r="J343" i="6" s="1"/>
  <c r="G342" i="6"/>
  <c r="J342" i="6" s="1"/>
  <c r="G341" i="6"/>
  <c r="G340" i="6"/>
  <c r="G339" i="6"/>
  <c r="J339" i="6" s="1"/>
  <c r="G338" i="6"/>
  <c r="J338" i="6" s="1"/>
  <c r="G337" i="6"/>
  <c r="G336" i="6"/>
  <c r="J336" i="6" s="1"/>
  <c r="F335" i="6"/>
  <c r="E335" i="6"/>
  <c r="D335" i="6"/>
  <c r="I8" i="1" s="1"/>
  <c r="G334" i="6"/>
  <c r="G333" i="6"/>
  <c r="J333" i="6" s="1"/>
  <c r="G332" i="6"/>
  <c r="J332" i="6" s="1"/>
  <c r="G331" i="6"/>
  <c r="J331" i="6" s="1"/>
  <c r="G330" i="6"/>
  <c r="J330" i="6" s="1"/>
  <c r="G329" i="6"/>
  <c r="J329" i="6" s="1"/>
  <c r="G328" i="6"/>
  <c r="J328" i="6" s="1"/>
  <c r="G327" i="6"/>
  <c r="J327" i="6" s="1"/>
  <c r="G326" i="6"/>
  <c r="J326" i="6" s="1"/>
  <c r="G325" i="6"/>
  <c r="J325" i="6" s="1"/>
  <c r="G324" i="6"/>
  <c r="J324" i="6" s="1"/>
  <c r="G323" i="6"/>
  <c r="J323" i="6" s="1"/>
  <c r="G322" i="6"/>
  <c r="J322" i="6" s="1"/>
  <c r="G321" i="6"/>
  <c r="J321" i="6" s="1"/>
  <c r="G320" i="6"/>
  <c r="J320" i="6" s="1"/>
  <c r="G319" i="6"/>
  <c r="J319" i="6" s="1"/>
  <c r="G318" i="6"/>
  <c r="J318" i="6" s="1"/>
  <c r="G317" i="6"/>
  <c r="J317" i="6" s="1"/>
  <c r="G316" i="6"/>
  <c r="J316" i="6" s="1"/>
  <c r="G315" i="6"/>
  <c r="J315" i="6" s="1"/>
  <c r="G314" i="6"/>
  <c r="J314" i="6" s="1"/>
  <c r="G313" i="6"/>
  <c r="J313" i="6" s="1"/>
  <c r="G312" i="6"/>
  <c r="J312" i="6" s="1"/>
  <c r="G311" i="6"/>
  <c r="J311" i="6" s="1"/>
  <c r="G310" i="6"/>
  <c r="J310" i="6" s="1"/>
  <c r="G309" i="6"/>
  <c r="J309" i="6" s="1"/>
  <c r="G308" i="6"/>
  <c r="J308" i="6" s="1"/>
  <c r="G307" i="6"/>
  <c r="J307" i="6" s="1"/>
  <c r="G306" i="6"/>
  <c r="J306" i="6" s="1"/>
  <c r="G305" i="6"/>
  <c r="J305" i="6" s="1"/>
  <c r="G304" i="6"/>
  <c r="J304" i="6" s="1"/>
  <c r="G303" i="6"/>
  <c r="J303" i="6" s="1"/>
  <c r="G302" i="6"/>
  <c r="J302" i="6" s="1"/>
  <c r="G301" i="6"/>
  <c r="J301" i="6" s="1"/>
  <c r="G300" i="6"/>
  <c r="J300" i="6" s="1"/>
  <c r="G299" i="6"/>
  <c r="J299" i="6" s="1"/>
  <c r="G298" i="6"/>
  <c r="J298" i="6" s="1"/>
  <c r="G297" i="6"/>
  <c r="J297" i="6" s="1"/>
  <c r="G296" i="6"/>
  <c r="J296" i="6" s="1"/>
  <c r="G295" i="6"/>
  <c r="J295" i="6" s="1"/>
  <c r="G294" i="6"/>
  <c r="J294" i="6" s="1"/>
  <c r="G293" i="6"/>
  <c r="J293" i="6" s="1"/>
  <c r="G292" i="6"/>
  <c r="J292" i="6" s="1"/>
  <c r="G291" i="6"/>
  <c r="J291" i="6" s="1"/>
  <c r="G290" i="6"/>
  <c r="J290" i="6" s="1"/>
  <c r="G289" i="6"/>
  <c r="J289" i="6" s="1"/>
  <c r="G288" i="6"/>
  <c r="J288" i="6" s="1"/>
  <c r="G287" i="6"/>
  <c r="J287" i="6" s="1"/>
  <c r="G286" i="6"/>
  <c r="J286" i="6" s="1"/>
  <c r="F285" i="6"/>
  <c r="E285" i="6"/>
  <c r="D285" i="6"/>
  <c r="I7" i="1" s="1"/>
  <c r="G284" i="6"/>
  <c r="J284" i="6" s="1"/>
  <c r="G283" i="6"/>
  <c r="J283" i="6" s="1"/>
  <c r="G282" i="6"/>
  <c r="J282" i="6" s="1"/>
  <c r="G281" i="6"/>
  <c r="J281" i="6" s="1"/>
  <c r="G280" i="6"/>
  <c r="J280" i="6" s="1"/>
  <c r="G279" i="6"/>
  <c r="J279" i="6" s="1"/>
  <c r="G278" i="6"/>
  <c r="J278" i="6" s="1"/>
  <c r="G277" i="6"/>
  <c r="J277" i="6" s="1"/>
  <c r="G276" i="6"/>
  <c r="J276" i="6" s="1"/>
  <c r="G275" i="6"/>
  <c r="J275" i="6" s="1"/>
  <c r="G274" i="6"/>
  <c r="J274" i="6" s="1"/>
  <c r="G273" i="6"/>
  <c r="J273" i="6" s="1"/>
  <c r="G272" i="6"/>
  <c r="J272" i="6" s="1"/>
  <c r="G271" i="6"/>
  <c r="J271" i="6" s="1"/>
  <c r="G270" i="6"/>
  <c r="J270" i="6" s="1"/>
  <c r="G269" i="6"/>
  <c r="J269" i="6" s="1"/>
  <c r="G268" i="6"/>
  <c r="J268" i="6" s="1"/>
  <c r="G267" i="6"/>
  <c r="J267" i="6" s="1"/>
  <c r="G266" i="6"/>
  <c r="J266" i="6" s="1"/>
  <c r="G265" i="6"/>
  <c r="J265" i="6" s="1"/>
  <c r="G264" i="6"/>
  <c r="J264" i="6" s="1"/>
  <c r="G263" i="6"/>
  <c r="J263" i="6" s="1"/>
  <c r="G262" i="6"/>
  <c r="J262" i="6" s="1"/>
  <c r="G261" i="6"/>
  <c r="J261" i="6" s="1"/>
  <c r="G260" i="6"/>
  <c r="J260" i="6" s="1"/>
  <c r="G259" i="6"/>
  <c r="J259" i="6" s="1"/>
  <c r="G258" i="6"/>
  <c r="J258" i="6" s="1"/>
  <c r="G257" i="6"/>
  <c r="J257" i="6" s="1"/>
  <c r="G256" i="6"/>
  <c r="J256" i="6" s="1"/>
  <c r="G255" i="6"/>
  <c r="J255" i="6" s="1"/>
  <c r="G254" i="6"/>
  <c r="J254" i="6" s="1"/>
  <c r="G253" i="6"/>
  <c r="J253" i="6" s="1"/>
  <c r="G252" i="6"/>
  <c r="J252" i="6" s="1"/>
  <c r="G251" i="6"/>
  <c r="J251" i="6" s="1"/>
  <c r="G250" i="6"/>
  <c r="J250" i="6" s="1"/>
  <c r="G249" i="6"/>
  <c r="J249" i="6" s="1"/>
  <c r="G248" i="6"/>
  <c r="J248" i="6" s="1"/>
  <c r="G247" i="6"/>
  <c r="J247" i="6" s="1"/>
  <c r="G246" i="6"/>
  <c r="J246" i="6" s="1"/>
  <c r="G245" i="6"/>
  <c r="J245" i="6" s="1"/>
  <c r="G244" i="6"/>
  <c r="J244" i="6" s="1"/>
  <c r="F243" i="6"/>
  <c r="E243" i="6"/>
  <c r="D243" i="6"/>
  <c r="I6" i="1" s="1"/>
  <c r="G242" i="6"/>
  <c r="J242" i="6" s="1"/>
  <c r="G241" i="6"/>
  <c r="J241" i="6" s="1"/>
  <c r="G240" i="6"/>
  <c r="J240" i="6" s="1"/>
  <c r="G239" i="6"/>
  <c r="J239" i="6" s="1"/>
  <c r="G238" i="6"/>
  <c r="J238" i="6" s="1"/>
  <c r="G237" i="6"/>
  <c r="J237" i="6" s="1"/>
  <c r="G236" i="6"/>
  <c r="J236" i="6" s="1"/>
  <c r="G235" i="6"/>
  <c r="J235" i="6" s="1"/>
  <c r="G234" i="6"/>
  <c r="J234" i="6" s="1"/>
  <c r="G233" i="6"/>
  <c r="J233" i="6" s="1"/>
  <c r="G232" i="6"/>
  <c r="J232" i="6" s="1"/>
  <c r="G231" i="6"/>
  <c r="J231" i="6" s="1"/>
  <c r="G230" i="6"/>
  <c r="J230" i="6" s="1"/>
  <c r="G229" i="6"/>
  <c r="J229" i="6" s="1"/>
  <c r="G228" i="6"/>
  <c r="J228" i="6" s="1"/>
  <c r="G227" i="6"/>
  <c r="J227" i="6" s="1"/>
  <c r="G226" i="6"/>
  <c r="J226" i="6" s="1"/>
  <c r="G225" i="6"/>
  <c r="J225" i="6" s="1"/>
  <c r="G224" i="6"/>
  <c r="J224" i="6" s="1"/>
  <c r="G223" i="6"/>
  <c r="J223" i="6" s="1"/>
  <c r="G222" i="6"/>
  <c r="J222" i="6" s="1"/>
  <c r="G221" i="6"/>
  <c r="J221" i="6" s="1"/>
  <c r="G220" i="6"/>
  <c r="J220" i="6" s="1"/>
  <c r="G219" i="6"/>
  <c r="J219" i="6" s="1"/>
  <c r="G218" i="6"/>
  <c r="J218" i="6" s="1"/>
  <c r="G217" i="6"/>
  <c r="J217" i="6" s="1"/>
  <c r="G216" i="6"/>
  <c r="J216" i="6" s="1"/>
  <c r="G215" i="6"/>
  <c r="J215" i="6" s="1"/>
  <c r="G214" i="6"/>
  <c r="J214" i="6" s="1"/>
  <c r="G213" i="6"/>
  <c r="J213" i="6" s="1"/>
  <c r="G212" i="6"/>
  <c r="J212" i="6" s="1"/>
  <c r="G211" i="6"/>
  <c r="J211" i="6" s="1"/>
  <c r="G210" i="6"/>
  <c r="J210" i="6" s="1"/>
  <c r="G209" i="6"/>
  <c r="J209" i="6" s="1"/>
  <c r="G208" i="6"/>
  <c r="J208" i="6" s="1"/>
  <c r="G207" i="6"/>
  <c r="J207" i="6" s="1"/>
  <c r="G206" i="6"/>
  <c r="J206" i="6" s="1"/>
  <c r="G205" i="6"/>
  <c r="J205" i="6" s="1"/>
  <c r="G204" i="6"/>
  <c r="J204" i="6" s="1"/>
  <c r="G203" i="6"/>
  <c r="J203" i="6" s="1"/>
  <c r="G202" i="6"/>
  <c r="J202" i="6" s="1"/>
  <c r="G201" i="6"/>
  <c r="J201" i="6" s="1"/>
  <c r="G200" i="6"/>
  <c r="J200" i="6" s="1"/>
  <c r="G199" i="6"/>
  <c r="J199" i="6" s="1"/>
  <c r="G198" i="6"/>
  <c r="J198" i="6" s="1"/>
  <c r="G197" i="6"/>
  <c r="J197" i="6" s="1"/>
  <c r="G196" i="6"/>
  <c r="J196" i="6" s="1"/>
  <c r="G195" i="6"/>
  <c r="J195" i="6" s="1"/>
  <c r="G194" i="6"/>
  <c r="J194" i="6" s="1"/>
  <c r="G193" i="6"/>
  <c r="J193" i="6" s="1"/>
  <c r="G192" i="6"/>
  <c r="J192" i="6" s="1"/>
  <c r="G191" i="6"/>
  <c r="J191" i="6" s="1"/>
  <c r="G190" i="6"/>
  <c r="J190" i="6" s="1"/>
  <c r="G189" i="6"/>
  <c r="J189" i="6" s="1"/>
  <c r="G188" i="6"/>
  <c r="J188" i="6" s="1"/>
  <c r="G187" i="6"/>
  <c r="J187" i="6" s="1"/>
  <c r="G186" i="6"/>
  <c r="J186" i="6" s="1"/>
  <c r="G185" i="6"/>
  <c r="J185" i="6" s="1"/>
  <c r="G184" i="6"/>
  <c r="J184" i="6" s="1"/>
  <c r="G183" i="6"/>
  <c r="J183" i="6" s="1"/>
  <c r="G182" i="6"/>
  <c r="J182" i="6" s="1"/>
  <c r="G181" i="6"/>
  <c r="J181" i="6" s="1"/>
  <c r="G180" i="6"/>
  <c r="J180" i="6" s="1"/>
  <c r="G179" i="6"/>
  <c r="J179" i="6" s="1"/>
  <c r="G178" i="6"/>
  <c r="J178" i="6" s="1"/>
  <c r="G177" i="6"/>
  <c r="J177" i="6" s="1"/>
  <c r="G176" i="6"/>
  <c r="J176" i="6" s="1"/>
  <c r="G175" i="6"/>
  <c r="J175" i="6" s="1"/>
  <c r="G174" i="6"/>
  <c r="J174" i="6" s="1"/>
  <c r="G173" i="6"/>
  <c r="J173" i="6" s="1"/>
  <c r="G172" i="6"/>
  <c r="J172" i="6" s="1"/>
  <c r="G171" i="6"/>
  <c r="J171" i="6" s="1"/>
  <c r="G170" i="6"/>
  <c r="J170" i="6" s="1"/>
  <c r="G169" i="6"/>
  <c r="J169" i="6" s="1"/>
  <c r="G168" i="6"/>
  <c r="J168" i="6" s="1"/>
  <c r="G167" i="6"/>
  <c r="J167" i="6" s="1"/>
  <c r="G166" i="6"/>
  <c r="J166" i="6" s="1"/>
  <c r="G165" i="6"/>
  <c r="J165" i="6" s="1"/>
  <c r="G164" i="6"/>
  <c r="J164" i="6" s="1"/>
  <c r="G163" i="6"/>
  <c r="J163" i="6" s="1"/>
  <c r="G162" i="6"/>
  <c r="J162" i="6" s="1"/>
  <c r="G161" i="6"/>
  <c r="J161" i="6" s="1"/>
  <c r="G160" i="6"/>
  <c r="J160" i="6" s="1"/>
  <c r="F159" i="6"/>
  <c r="E159" i="6"/>
  <c r="D159" i="6"/>
  <c r="I5" i="1" s="1"/>
  <c r="G158" i="6"/>
  <c r="J158" i="6" s="1"/>
  <c r="G157" i="6"/>
  <c r="J157" i="6" s="1"/>
  <c r="G156" i="6"/>
  <c r="J156" i="6" s="1"/>
  <c r="G155" i="6"/>
  <c r="J155" i="6" s="1"/>
  <c r="G154" i="6"/>
  <c r="J154" i="6" s="1"/>
  <c r="G153" i="6"/>
  <c r="J153" i="6" s="1"/>
  <c r="G152" i="6"/>
  <c r="J152" i="6" s="1"/>
  <c r="G151" i="6"/>
  <c r="J151" i="6" s="1"/>
  <c r="G150" i="6"/>
  <c r="J150" i="6" s="1"/>
  <c r="G149" i="6"/>
  <c r="J149" i="6" s="1"/>
  <c r="G148" i="6"/>
  <c r="J148" i="6" s="1"/>
  <c r="G147" i="6"/>
  <c r="J147" i="6" s="1"/>
  <c r="G146" i="6"/>
  <c r="J146" i="6" s="1"/>
  <c r="G145" i="6"/>
  <c r="J145" i="6" s="1"/>
  <c r="G144" i="6"/>
  <c r="J144" i="6" s="1"/>
  <c r="G143" i="6"/>
  <c r="J143" i="6" s="1"/>
  <c r="G142" i="6"/>
  <c r="J142" i="6" s="1"/>
  <c r="G141" i="6"/>
  <c r="J141" i="6" s="1"/>
  <c r="G140" i="6"/>
  <c r="J140" i="6" s="1"/>
  <c r="G139" i="6"/>
  <c r="J139" i="6" s="1"/>
  <c r="G138" i="6"/>
  <c r="J138" i="6" s="1"/>
  <c r="G137" i="6"/>
  <c r="J137" i="6" s="1"/>
  <c r="G136" i="6"/>
  <c r="J136" i="6" s="1"/>
  <c r="G135" i="6"/>
  <c r="J135" i="6" s="1"/>
  <c r="G134" i="6"/>
  <c r="J134" i="6" s="1"/>
  <c r="G133" i="6"/>
  <c r="J133" i="6" s="1"/>
  <c r="G132" i="6"/>
  <c r="J132" i="6" s="1"/>
  <c r="G131" i="6"/>
  <c r="J131" i="6" s="1"/>
  <c r="G130" i="6"/>
  <c r="J130" i="6" s="1"/>
  <c r="G129" i="6"/>
  <c r="J129" i="6" s="1"/>
  <c r="G128" i="6"/>
  <c r="J128" i="6" s="1"/>
  <c r="G127" i="6"/>
  <c r="J127" i="6" s="1"/>
  <c r="G126" i="6"/>
  <c r="J126" i="6" s="1"/>
  <c r="G125" i="6"/>
  <c r="J125" i="6" s="1"/>
  <c r="G124" i="6"/>
  <c r="J124" i="6" s="1"/>
  <c r="G123" i="6"/>
  <c r="J123" i="6" s="1"/>
  <c r="G122" i="6"/>
  <c r="J122" i="6" s="1"/>
  <c r="G121" i="6"/>
  <c r="J121" i="6" s="1"/>
  <c r="G120" i="6"/>
  <c r="J120" i="6" s="1"/>
  <c r="G119" i="6"/>
  <c r="J119" i="6" s="1"/>
  <c r="G118" i="6"/>
  <c r="J118" i="6" s="1"/>
  <c r="G117" i="6"/>
  <c r="J117" i="6" s="1"/>
  <c r="G116" i="6"/>
  <c r="J116" i="6" s="1"/>
  <c r="G115" i="6"/>
  <c r="J115" i="6" s="1"/>
  <c r="G114" i="6"/>
  <c r="J114" i="6" s="1"/>
  <c r="G113" i="6"/>
  <c r="J113" i="6" s="1"/>
  <c r="G112" i="6"/>
  <c r="J112" i="6" s="1"/>
  <c r="G111" i="6"/>
  <c r="J111" i="6" s="1"/>
  <c r="G110" i="6"/>
  <c r="J110" i="6" s="1"/>
  <c r="G109" i="6"/>
  <c r="J109" i="6" s="1"/>
  <c r="G108" i="6"/>
  <c r="J108" i="6" s="1"/>
  <c r="G107" i="6"/>
  <c r="J107" i="6" s="1"/>
  <c r="G106" i="6"/>
  <c r="J106" i="6" s="1"/>
  <c r="G105" i="6"/>
  <c r="J105" i="6" s="1"/>
  <c r="G104" i="6"/>
  <c r="J104" i="6" s="1"/>
  <c r="G103" i="6"/>
  <c r="J103" i="6" s="1"/>
  <c r="G102" i="6"/>
  <c r="J102" i="6" s="1"/>
  <c r="G101" i="6"/>
  <c r="J101" i="6" s="1"/>
  <c r="G100" i="6"/>
  <c r="J100" i="6" s="1"/>
  <c r="G99" i="6"/>
  <c r="J99" i="6" s="1"/>
  <c r="G98" i="6"/>
  <c r="J98" i="6" s="1"/>
  <c r="G97" i="6"/>
  <c r="J97" i="6" s="1"/>
  <c r="G96" i="6"/>
  <c r="J96" i="6" s="1"/>
  <c r="G95" i="6"/>
  <c r="J95" i="6" s="1"/>
  <c r="G94" i="6"/>
  <c r="J94" i="6" s="1"/>
  <c r="G93" i="6"/>
  <c r="J93" i="6" s="1"/>
  <c r="G92" i="6"/>
  <c r="J92" i="6" s="1"/>
  <c r="F91" i="6"/>
  <c r="E91" i="6"/>
  <c r="D91" i="6"/>
  <c r="I4" i="1" s="1"/>
  <c r="G90" i="6"/>
  <c r="J90" i="6" s="1"/>
  <c r="G89" i="6"/>
  <c r="J89" i="6" s="1"/>
  <c r="G88" i="6"/>
  <c r="J88" i="6" s="1"/>
  <c r="G87" i="6"/>
  <c r="J87" i="6" s="1"/>
  <c r="G86" i="6"/>
  <c r="J86" i="6" s="1"/>
  <c r="G85" i="6"/>
  <c r="J85" i="6" s="1"/>
  <c r="G84" i="6"/>
  <c r="J84" i="6" s="1"/>
  <c r="G83" i="6"/>
  <c r="J83" i="6" s="1"/>
  <c r="G82" i="6"/>
  <c r="J82" i="6" s="1"/>
  <c r="G81" i="6"/>
  <c r="J81" i="6" s="1"/>
  <c r="G80" i="6"/>
  <c r="J80" i="6" s="1"/>
  <c r="G79" i="6"/>
  <c r="J79" i="6" s="1"/>
  <c r="G78" i="6"/>
  <c r="J78" i="6" s="1"/>
  <c r="G77" i="6"/>
  <c r="J77" i="6" s="1"/>
  <c r="G76" i="6"/>
  <c r="J76" i="6" s="1"/>
  <c r="G75" i="6"/>
  <c r="J75" i="6" s="1"/>
  <c r="G74" i="6"/>
  <c r="J74" i="6" s="1"/>
  <c r="G73" i="6"/>
  <c r="J73" i="6" s="1"/>
  <c r="G72" i="6"/>
  <c r="J72" i="6" s="1"/>
  <c r="G71" i="6"/>
  <c r="J71" i="6" s="1"/>
  <c r="G70" i="6"/>
  <c r="J70" i="6" s="1"/>
  <c r="G69" i="6"/>
  <c r="J69" i="6" s="1"/>
  <c r="G68" i="6"/>
  <c r="J68" i="6" s="1"/>
  <c r="G67" i="6"/>
  <c r="J67" i="6" s="1"/>
  <c r="G66" i="6"/>
  <c r="J66" i="6" s="1"/>
  <c r="G65" i="6"/>
  <c r="J65" i="6" s="1"/>
  <c r="G64" i="6"/>
  <c r="J64" i="6" s="1"/>
  <c r="G63" i="6"/>
  <c r="J63" i="6" s="1"/>
  <c r="G62" i="6"/>
  <c r="J62" i="6" s="1"/>
  <c r="G61" i="6"/>
  <c r="J61" i="6" s="1"/>
  <c r="G60" i="6"/>
  <c r="J60" i="6" s="1"/>
  <c r="G59" i="6"/>
  <c r="J59" i="6" s="1"/>
  <c r="G58" i="6"/>
  <c r="J58" i="6" s="1"/>
  <c r="G57" i="6"/>
  <c r="J57" i="6" s="1"/>
  <c r="G56" i="6"/>
  <c r="J56" i="6" s="1"/>
  <c r="G55" i="6"/>
  <c r="J55" i="6" s="1"/>
  <c r="G54" i="6"/>
  <c r="J54" i="6" s="1"/>
  <c r="G53" i="6"/>
  <c r="J53" i="6" s="1"/>
  <c r="G52" i="6"/>
  <c r="J52" i="6" s="1"/>
  <c r="G51" i="6"/>
  <c r="J51" i="6" s="1"/>
  <c r="G50" i="6"/>
  <c r="J50" i="6" s="1"/>
  <c r="G49" i="6"/>
  <c r="J49" i="6" s="1"/>
  <c r="G48" i="6"/>
  <c r="J48" i="6" s="1"/>
  <c r="F47" i="6"/>
  <c r="E47" i="6"/>
  <c r="D47" i="6"/>
  <c r="I3" i="1" s="1"/>
  <c r="G46" i="6"/>
  <c r="J46" i="6" s="1"/>
  <c r="G45" i="6"/>
  <c r="J45" i="6" s="1"/>
  <c r="G44" i="6"/>
  <c r="J44" i="6" s="1"/>
  <c r="G43" i="6"/>
  <c r="J43" i="6" s="1"/>
  <c r="G42" i="6"/>
  <c r="J42" i="6" s="1"/>
  <c r="G41" i="6"/>
  <c r="J41" i="6" s="1"/>
  <c r="G40" i="6"/>
  <c r="J40" i="6" s="1"/>
  <c r="G39" i="6"/>
  <c r="J39" i="6" s="1"/>
  <c r="G38" i="6"/>
  <c r="J38" i="6" s="1"/>
  <c r="G37" i="6"/>
  <c r="J37" i="6" s="1"/>
  <c r="G36" i="6"/>
  <c r="J36" i="6" s="1"/>
  <c r="G35" i="6"/>
  <c r="J35" i="6" s="1"/>
  <c r="G34" i="6"/>
  <c r="J34" i="6" s="1"/>
  <c r="G33" i="6"/>
  <c r="J33" i="6" s="1"/>
  <c r="G32" i="6"/>
  <c r="J32" i="6" s="1"/>
  <c r="G31" i="6"/>
  <c r="J31" i="6" s="1"/>
  <c r="G30" i="6"/>
  <c r="J30" i="6" s="1"/>
  <c r="G29" i="6"/>
  <c r="J29" i="6" s="1"/>
  <c r="G28" i="6"/>
  <c r="J28" i="6" s="1"/>
  <c r="G27" i="6"/>
  <c r="J27" i="6" s="1"/>
  <c r="G26" i="6"/>
  <c r="J26" i="6" s="1"/>
  <c r="G25" i="6"/>
  <c r="J25" i="6" s="1"/>
  <c r="G24" i="6"/>
  <c r="J24" i="6" s="1"/>
  <c r="G23" i="6"/>
  <c r="J23" i="6" s="1"/>
  <c r="G22" i="6"/>
  <c r="J22" i="6" s="1"/>
  <c r="G21" i="6"/>
  <c r="J21" i="6" s="1"/>
  <c r="G20" i="6"/>
  <c r="J20" i="6" s="1"/>
  <c r="G19" i="6"/>
  <c r="J19" i="6" s="1"/>
  <c r="G18" i="6"/>
  <c r="J18" i="6" s="1"/>
  <c r="G17" i="6"/>
  <c r="J17" i="6" s="1"/>
  <c r="G16" i="6"/>
  <c r="J16" i="6" s="1"/>
  <c r="G15" i="6"/>
  <c r="J15" i="6" s="1"/>
  <c r="G14" i="6"/>
  <c r="J14" i="6" s="1"/>
  <c r="G13" i="6"/>
  <c r="J13" i="6" s="1"/>
  <c r="G12" i="6"/>
  <c r="J12" i="6" s="1"/>
  <c r="G11" i="6"/>
  <c r="J11" i="6" s="1"/>
  <c r="G10" i="6"/>
  <c r="J10" i="6" s="1"/>
  <c r="G9" i="6"/>
  <c r="J9" i="6" s="1"/>
  <c r="G8" i="6"/>
  <c r="J8" i="6" s="1"/>
  <c r="G7" i="6"/>
  <c r="J7" i="6" s="1"/>
  <c r="G6" i="6"/>
  <c r="J6" i="6" s="1"/>
  <c r="G5" i="6"/>
  <c r="J5" i="6" s="1"/>
  <c r="G4" i="6"/>
  <c r="J4" i="6" s="1"/>
  <c r="G3" i="6"/>
  <c r="J3" i="6" s="1"/>
  <c r="G2" i="6"/>
  <c r="J2" i="6" s="1"/>
  <c r="O17" i="2"/>
  <c r="J17" i="2"/>
  <c r="C37" i="1"/>
  <c r="C39" i="1"/>
  <c r="C38" i="1"/>
  <c r="O30" i="2"/>
  <c r="E21" i="3"/>
  <c r="J30" i="2"/>
  <c r="E9" i="3"/>
  <c r="O29" i="2"/>
  <c r="E20" i="3"/>
  <c r="J29" i="2"/>
  <c r="E8" i="3"/>
  <c r="E13" i="2"/>
  <c r="O9" i="2"/>
  <c r="J9" i="2"/>
  <c r="O5" i="2"/>
  <c r="O13" i="2"/>
  <c r="J5" i="2"/>
  <c r="J13" i="2"/>
  <c r="O24" i="2"/>
  <c r="J22" i="2"/>
  <c r="O22" i="2"/>
  <c r="J24" i="2"/>
  <c r="J21" i="2"/>
  <c r="O21" i="2"/>
  <c r="E34" i="2"/>
  <c r="O34" i="2"/>
  <c r="E24" i="3"/>
  <c r="J34" i="2"/>
  <c r="E12" i="3"/>
  <c r="O35" i="2"/>
  <c r="E25" i="3"/>
  <c r="J35" i="2"/>
  <c r="E13" i="3"/>
  <c r="E15" i="2"/>
  <c r="O7" i="2"/>
  <c r="J7" i="2"/>
  <c r="J15" i="2"/>
  <c r="O15" i="2"/>
  <c r="J189" i="48" l="1"/>
  <c r="K4" i="46" s="1"/>
  <c r="J95" i="48"/>
  <c r="K3" i="46" s="1"/>
  <c r="J245" i="48"/>
  <c r="K5" i="46" s="1"/>
  <c r="J327" i="20"/>
  <c r="K9" i="18" s="1"/>
  <c r="J292" i="20"/>
  <c r="K8" i="18" s="1"/>
  <c r="J239" i="20"/>
  <c r="K7" i="18" s="1"/>
  <c r="J170" i="20"/>
  <c r="K6" i="18" s="1"/>
  <c r="J102" i="20"/>
  <c r="K4" i="18" s="1"/>
  <c r="J39" i="20"/>
  <c r="K3" i="18" s="1"/>
  <c r="J137" i="20"/>
  <c r="K5" i="18" s="1"/>
  <c r="J258" i="69"/>
  <c r="J402" i="69"/>
  <c r="J205" i="69"/>
  <c r="J165" i="69"/>
  <c r="J119" i="69"/>
  <c r="J273" i="34"/>
  <c r="J204" i="34"/>
  <c r="J42" i="69"/>
  <c r="J259" i="69"/>
  <c r="J352" i="69" s="1"/>
  <c r="G352" i="69"/>
  <c r="J43" i="69"/>
  <c r="J80" i="69" s="1"/>
  <c r="I29" i="18"/>
  <c r="I29" i="11"/>
  <c r="I28" i="1"/>
  <c r="I29" i="67"/>
  <c r="I28" i="53"/>
  <c r="I27" i="46"/>
  <c r="I29" i="32"/>
  <c r="J34" i="33"/>
  <c r="E12" i="31" s="1"/>
  <c r="C13" i="73"/>
  <c r="I30" i="39"/>
  <c r="D43" i="32" a="1"/>
  <c r="D43" i="32" s="1"/>
  <c r="E43" i="32" s="1"/>
  <c r="O29" i="25"/>
  <c r="D36" i="46"/>
  <c r="E36" i="46" s="1"/>
  <c r="L29" i="18"/>
  <c r="G285" i="6"/>
  <c r="J7" i="1" s="1"/>
  <c r="G335" i="6"/>
  <c r="J8" i="1" s="1"/>
  <c r="G47" i="6"/>
  <c r="G91" i="6"/>
  <c r="J4" i="1" s="1"/>
  <c r="G165" i="69"/>
  <c r="J6" i="67" s="1"/>
  <c r="G80" i="69"/>
  <c r="L29" i="60"/>
  <c r="O29" i="60"/>
  <c r="J6" i="53"/>
  <c r="J4" i="53"/>
  <c r="J7" i="53"/>
  <c r="J5" i="53"/>
  <c r="J10" i="53"/>
  <c r="J9" i="53"/>
  <c r="J8" i="53"/>
  <c r="G634" i="48"/>
  <c r="G339" i="48"/>
  <c r="G429" i="48"/>
  <c r="G154" i="34"/>
  <c r="J5" i="32" s="1"/>
  <c r="G347" i="34"/>
  <c r="J8" i="32" s="1"/>
  <c r="G239" i="20"/>
  <c r="G39" i="20"/>
  <c r="G327" i="20"/>
  <c r="J9" i="18" s="1"/>
  <c r="G292" i="20"/>
  <c r="J8" i="18" s="1"/>
  <c r="G170" i="20"/>
  <c r="G137" i="20"/>
  <c r="G102" i="20"/>
  <c r="J4" i="18" s="1"/>
  <c r="G449" i="13"/>
  <c r="G95" i="13"/>
  <c r="G288" i="13"/>
  <c r="G263" i="13"/>
  <c r="G220" i="13"/>
  <c r="G389" i="13"/>
  <c r="G338" i="13"/>
  <c r="G152" i="13"/>
  <c r="G243" i="6"/>
  <c r="J6" i="1" s="1"/>
  <c r="G443" i="6"/>
  <c r="J10" i="1" s="1"/>
  <c r="G159" i="6"/>
  <c r="J5" i="1" s="1"/>
  <c r="G374" i="6"/>
  <c r="J9" i="1" s="1"/>
  <c r="G402" i="69"/>
  <c r="G42" i="69"/>
  <c r="G258" i="69"/>
  <c r="G205" i="69"/>
  <c r="G119" i="69"/>
  <c r="L28" i="53"/>
  <c r="O28" i="53"/>
  <c r="H27" i="46"/>
  <c r="J4" i="73" s="1"/>
  <c r="L30" i="39"/>
  <c r="O29" i="18"/>
  <c r="D39" i="1"/>
  <c r="E39" i="1" s="1"/>
  <c r="D38" i="53"/>
  <c r="E38" i="53" s="1"/>
  <c r="F38" i="53" s="1"/>
  <c r="D38" i="67"/>
  <c r="E38" i="67" s="1"/>
  <c r="F38" i="67" s="1"/>
  <c r="D40" i="18"/>
  <c r="E40" i="18" s="1"/>
  <c r="F40" i="18" s="1"/>
  <c r="C44" i="39"/>
  <c r="C40" i="53"/>
  <c r="C40" i="60"/>
  <c r="D39" i="67"/>
  <c r="E39" i="67" s="1"/>
  <c r="F39" i="67" s="1"/>
  <c r="C38" i="46"/>
  <c r="D42" i="39"/>
  <c r="E42" i="39" s="1"/>
  <c r="D39" i="60"/>
  <c r="E39" i="60" s="1"/>
  <c r="F39" i="60" s="1"/>
  <c r="C40" i="67"/>
  <c r="C40" i="11"/>
  <c r="C42" i="18"/>
  <c r="C41" i="25"/>
  <c r="D38" i="1"/>
  <c r="E38" i="1" s="1"/>
  <c r="F38" i="1" s="1"/>
  <c r="C40" i="1"/>
  <c r="D38" i="11"/>
  <c r="E38" i="11" s="1"/>
  <c r="F38" i="11" s="1"/>
  <c r="D39" i="25"/>
  <c r="E39" i="25" s="1"/>
  <c r="F39" i="25" s="1"/>
  <c r="D40" i="25"/>
  <c r="E40" i="25" s="1"/>
  <c r="F40" i="25" s="1"/>
  <c r="D39" i="11"/>
  <c r="E39" i="11" s="1"/>
  <c r="F39" i="11" s="1"/>
  <c r="F39" i="1"/>
  <c r="D43" i="39"/>
  <c r="E43" i="39" s="1"/>
  <c r="F43" i="39" s="1"/>
  <c r="D41" i="18"/>
  <c r="E41" i="18" s="1"/>
  <c r="F41" i="18" s="1"/>
  <c r="D39" i="53"/>
  <c r="E39" i="53" s="1"/>
  <c r="F39" i="53" s="1"/>
  <c r="D38" i="60"/>
  <c r="F38" i="60" s="1"/>
  <c r="C45" i="32"/>
  <c r="E44" i="32"/>
  <c r="F44" i="32" s="1"/>
  <c r="G189" i="48"/>
  <c r="G95" i="48"/>
  <c r="G465" i="41"/>
  <c r="J10" i="39" s="1"/>
  <c r="G244" i="41"/>
  <c r="J6" i="39" s="1"/>
  <c r="G410" i="41"/>
  <c r="J9" i="39" s="1"/>
  <c r="G358" i="41"/>
  <c r="J8" i="39" s="1"/>
  <c r="G273" i="34"/>
  <c r="J7" i="32" s="1"/>
  <c r="G294" i="41"/>
  <c r="J7" i="39" s="1"/>
  <c r="G150" i="41"/>
  <c r="J5" i="39" s="1"/>
  <c r="G105" i="41"/>
  <c r="J4" i="39" s="1"/>
  <c r="G45" i="41"/>
  <c r="G486" i="34"/>
  <c r="J10" i="32" s="1"/>
  <c r="G427" i="34"/>
  <c r="J9" i="32" s="1"/>
  <c r="G204" i="34"/>
  <c r="J6" i="32" s="1"/>
  <c r="G83" i="34"/>
  <c r="J4" i="32" s="1"/>
  <c r="G39" i="34"/>
  <c r="L1" i="34" l="1"/>
  <c r="L1" i="41"/>
  <c r="I3" i="73" s="1"/>
  <c r="L1" i="48"/>
  <c r="I4" i="73" s="1"/>
  <c r="L1" i="55"/>
  <c r="I5" i="73" s="1"/>
  <c r="L1" i="69"/>
  <c r="I7" i="73" s="1"/>
  <c r="L1" i="6"/>
  <c r="I8" i="73" s="1"/>
  <c r="L1" i="13"/>
  <c r="I9" i="73" s="1"/>
  <c r="L1" i="20"/>
  <c r="I10" i="73" s="1"/>
  <c r="J3" i="11"/>
  <c r="J3" i="67"/>
  <c r="J3" i="46"/>
  <c r="R17" i="25"/>
  <c r="R26" i="25"/>
  <c r="R12" i="25"/>
  <c r="R11" i="25"/>
  <c r="R14" i="25"/>
  <c r="R20" i="25"/>
  <c r="R15" i="25"/>
  <c r="R19" i="25"/>
  <c r="R4" i="25"/>
  <c r="R10" i="25"/>
  <c r="R9" i="25"/>
  <c r="K29" i="32"/>
  <c r="I2" i="73"/>
  <c r="F36" i="46"/>
  <c r="F42" i="39"/>
  <c r="F43" i="32"/>
  <c r="J6" i="46"/>
  <c r="J9" i="46"/>
  <c r="J8" i="46"/>
  <c r="J4" i="46"/>
  <c r="J10" i="46"/>
  <c r="J7" i="46"/>
  <c r="J5" i="46"/>
  <c r="H29" i="18"/>
  <c r="J10" i="73" s="1"/>
  <c r="H29" i="11"/>
  <c r="J9" i="73" s="1"/>
  <c r="H29" i="67"/>
  <c r="J7" i="73" s="1"/>
  <c r="K29" i="60"/>
  <c r="J5" i="18"/>
  <c r="J6" i="18"/>
  <c r="J7" i="11"/>
  <c r="J5" i="11"/>
  <c r="J10" i="11"/>
  <c r="J4" i="11"/>
  <c r="J6" i="11"/>
  <c r="J8" i="67"/>
  <c r="J9" i="67"/>
  <c r="J4" i="67"/>
  <c r="J5" i="67"/>
  <c r="J7" i="67"/>
  <c r="J10" i="67"/>
  <c r="H29" i="60"/>
  <c r="J6" i="73" s="1"/>
  <c r="K27" i="46"/>
  <c r="H29" i="25"/>
  <c r="J11" i="73" s="1"/>
  <c r="H28" i="1"/>
  <c r="J8" i="73" s="1"/>
  <c r="H28" i="53"/>
  <c r="J5" i="73" s="1"/>
  <c r="J3" i="73"/>
  <c r="F40" i="53"/>
  <c r="F42" i="18"/>
  <c r="F40" i="60"/>
  <c r="F40" i="1"/>
  <c r="F40" i="67"/>
  <c r="F40" i="11"/>
  <c r="F41" i="25"/>
  <c r="Q4" i="46" l="1"/>
  <c r="N4" i="46"/>
  <c r="Q5" i="46"/>
  <c r="N5" i="46"/>
  <c r="R5" i="46" s="1"/>
  <c r="N3" i="46"/>
  <c r="Q3" i="46"/>
  <c r="R25" i="25"/>
  <c r="R23" i="25"/>
  <c r="R21" i="25"/>
  <c r="J3" i="32"/>
  <c r="J29" i="32" s="1"/>
  <c r="C47" i="32" s="1"/>
  <c r="C48" i="32" s="1"/>
  <c r="R6" i="39"/>
  <c r="R10" i="39"/>
  <c r="R6" i="53"/>
  <c r="R10" i="53"/>
  <c r="R8" i="53"/>
  <c r="R9" i="1"/>
  <c r="R8" i="1"/>
  <c r="R6" i="1"/>
  <c r="R5" i="1"/>
  <c r="R5" i="32"/>
  <c r="R4" i="32"/>
  <c r="R6" i="32"/>
  <c r="F45" i="32"/>
  <c r="R23" i="32"/>
  <c r="R24" i="32"/>
  <c r="R25" i="32"/>
  <c r="R26" i="32"/>
  <c r="R18" i="32"/>
  <c r="R19" i="32"/>
  <c r="R11" i="32"/>
  <c r="R14" i="32"/>
  <c r="R16" i="32"/>
  <c r="R13" i="32"/>
  <c r="R21" i="32"/>
  <c r="R20" i="32"/>
  <c r="R15" i="32"/>
  <c r="R17" i="32"/>
  <c r="R12" i="32"/>
  <c r="R22" i="32"/>
  <c r="R9" i="32"/>
  <c r="R7" i="32"/>
  <c r="R8" i="18"/>
  <c r="R9" i="18"/>
  <c r="R5" i="25"/>
  <c r="R7" i="1"/>
  <c r="R4" i="1"/>
  <c r="R10" i="1"/>
  <c r="J3" i="18"/>
  <c r="K29" i="18"/>
  <c r="R4" i="18"/>
  <c r="J3" i="1"/>
  <c r="K28" i="1"/>
  <c r="C15" i="5" s="1"/>
  <c r="C14" i="5" s="1"/>
  <c r="R6" i="67"/>
  <c r="J29" i="67"/>
  <c r="C42" i="67" s="1"/>
  <c r="C43" i="67" s="1"/>
  <c r="C45" i="67" s="1"/>
  <c r="R9" i="67"/>
  <c r="R8" i="67"/>
  <c r="R4" i="53"/>
  <c r="R9" i="53"/>
  <c r="R7" i="53"/>
  <c r="R5" i="53"/>
  <c r="R5" i="39"/>
  <c r="R4" i="39"/>
  <c r="R9" i="39"/>
  <c r="R8" i="39"/>
  <c r="R7" i="39"/>
  <c r="R7" i="25"/>
  <c r="R6" i="25"/>
  <c r="R16" i="25"/>
  <c r="R24" i="25"/>
  <c r="R22" i="25"/>
  <c r="R8" i="25"/>
  <c r="R18" i="25"/>
  <c r="R13" i="25"/>
  <c r="Q29" i="25"/>
  <c r="R26" i="46"/>
  <c r="R25" i="46"/>
  <c r="P30" i="39"/>
  <c r="F38" i="46"/>
  <c r="R9" i="46"/>
  <c r="R15" i="46"/>
  <c r="R19" i="46"/>
  <c r="R23" i="46"/>
  <c r="R6" i="46"/>
  <c r="R10" i="46"/>
  <c r="R16" i="46"/>
  <c r="R20" i="46"/>
  <c r="R24" i="46"/>
  <c r="R7" i="46"/>
  <c r="R13" i="46"/>
  <c r="R17" i="46"/>
  <c r="R21" i="46"/>
  <c r="R4" i="46"/>
  <c r="R8" i="46"/>
  <c r="R14" i="46"/>
  <c r="R18" i="46"/>
  <c r="R22" i="46"/>
  <c r="F44" i="39"/>
  <c r="R10" i="32"/>
  <c r="R8" i="32"/>
  <c r="J7" i="18"/>
  <c r="J8" i="11"/>
  <c r="J9" i="11"/>
  <c r="C4" i="63"/>
  <c r="C15" i="63"/>
  <c r="K28" i="53"/>
  <c r="J3" i="53"/>
  <c r="C15" i="35"/>
  <c r="C4" i="35"/>
  <c r="J3" i="39"/>
  <c r="C4" i="49"/>
  <c r="C15" i="49"/>
  <c r="J29" i="60"/>
  <c r="H11" i="73"/>
  <c r="K29" i="25"/>
  <c r="K29" i="11"/>
  <c r="K29" i="67"/>
  <c r="J27" i="46"/>
  <c r="C40" i="46" s="1"/>
  <c r="C41" i="46" s="1"/>
  <c r="C43" i="46" s="1"/>
  <c r="Q27" i="46"/>
  <c r="O6" i="47" s="1"/>
  <c r="O14" i="47" s="1"/>
  <c r="O18" i="47" s="1"/>
  <c r="O28" i="47" s="1"/>
  <c r="E19" i="45" s="1"/>
  <c r="I13" i="73"/>
  <c r="K30" i="39"/>
  <c r="J13" i="73"/>
  <c r="J30" i="39" l="1"/>
  <c r="Q29" i="32"/>
  <c r="O6" i="33" s="1"/>
  <c r="C4" i="5"/>
  <c r="F8" i="73" s="1"/>
  <c r="R5" i="18"/>
  <c r="R5" i="11"/>
  <c r="J29" i="11"/>
  <c r="H9" i="73" s="1"/>
  <c r="R6" i="11"/>
  <c r="R10" i="11"/>
  <c r="R6" i="18"/>
  <c r="R4" i="11"/>
  <c r="R7" i="67"/>
  <c r="R5" i="67"/>
  <c r="R10" i="67"/>
  <c r="R7" i="11"/>
  <c r="N28" i="1"/>
  <c r="J6" i="2" s="1"/>
  <c r="J10" i="2" s="1"/>
  <c r="J27" i="2" s="1"/>
  <c r="Q28" i="1"/>
  <c r="O6" i="2" s="1"/>
  <c r="O10" i="2" s="1"/>
  <c r="O27" i="2" s="1"/>
  <c r="E18" i="3" s="1"/>
  <c r="J28" i="1"/>
  <c r="R4" i="67"/>
  <c r="Q28" i="53"/>
  <c r="O6" i="54" s="1"/>
  <c r="O14" i="54" s="1"/>
  <c r="O18" i="54" s="1"/>
  <c r="O28" i="54" s="1"/>
  <c r="E19" i="52" s="1"/>
  <c r="N28" i="53"/>
  <c r="J6" i="54" s="1"/>
  <c r="J10" i="54" s="1"/>
  <c r="J27" i="54" s="1"/>
  <c r="E6" i="52" s="1"/>
  <c r="H2" i="73"/>
  <c r="M30" i="39"/>
  <c r="N27" i="46"/>
  <c r="J6" i="47" s="1"/>
  <c r="J10" i="47" s="1"/>
  <c r="J27" i="47" s="1"/>
  <c r="E6" i="45" s="1"/>
  <c r="N30" i="39"/>
  <c r="J6" i="40" s="1"/>
  <c r="Q30" i="39"/>
  <c r="O6" i="40" s="1"/>
  <c r="C3" i="63"/>
  <c r="B6" i="73" s="1"/>
  <c r="C4" i="28"/>
  <c r="F11" i="73" s="1"/>
  <c r="C15" i="28"/>
  <c r="C14" i="28" s="1"/>
  <c r="D11" i="73" s="1"/>
  <c r="J29" i="18"/>
  <c r="C15" i="21"/>
  <c r="C14" i="21" s="1"/>
  <c r="D10" i="73" s="1"/>
  <c r="C4" i="21"/>
  <c r="C3" i="21" s="1"/>
  <c r="B10" i="73" s="1"/>
  <c r="C4" i="14"/>
  <c r="C15" i="14"/>
  <c r="D8" i="73"/>
  <c r="H17" i="5"/>
  <c r="C15" i="70"/>
  <c r="C14" i="70" s="1"/>
  <c r="D7" i="73" s="1"/>
  <c r="C4" i="70"/>
  <c r="F7" i="73" s="1"/>
  <c r="J28" i="53"/>
  <c r="C15" i="56"/>
  <c r="C14" i="56" s="1"/>
  <c r="D5" i="73" s="1"/>
  <c r="C4" i="56"/>
  <c r="C3" i="56" s="1"/>
  <c r="B5" i="73" s="1"/>
  <c r="C4" i="42"/>
  <c r="C15" i="42"/>
  <c r="C14" i="42" s="1"/>
  <c r="D3" i="73" s="1"/>
  <c r="C46" i="39"/>
  <c r="C47" i="39" s="1"/>
  <c r="C49" i="39" s="1"/>
  <c r="H3" i="73"/>
  <c r="C14" i="49"/>
  <c r="D4" i="73" s="1"/>
  <c r="H4" i="73"/>
  <c r="O10" i="47"/>
  <c r="O27" i="47" s="1"/>
  <c r="E18" i="45" s="1"/>
  <c r="R3" i="46"/>
  <c r="R27" i="46" s="1"/>
  <c r="E6" i="47" s="1"/>
  <c r="E14" i="47" s="1"/>
  <c r="E18" i="47" s="1"/>
  <c r="E28" i="47" s="1"/>
  <c r="C3" i="49"/>
  <c r="B4" i="73" s="1"/>
  <c r="N29" i="60"/>
  <c r="J6" i="61" s="1"/>
  <c r="J14" i="61" s="1"/>
  <c r="J18" i="61" s="1"/>
  <c r="J28" i="61" s="1"/>
  <c r="E7" i="59" s="1"/>
  <c r="C14" i="63"/>
  <c r="D6" i="73" s="1"/>
  <c r="H6" i="73"/>
  <c r="C42" i="60"/>
  <c r="C43" i="60" s="1"/>
  <c r="C45" i="60" s="1"/>
  <c r="F6" i="73"/>
  <c r="O6" i="61"/>
  <c r="O14" i="61" s="1"/>
  <c r="O18" i="61" s="1"/>
  <c r="O28" i="61" s="1"/>
  <c r="E19" i="59" s="1"/>
  <c r="N29" i="25"/>
  <c r="J6" i="26" s="1"/>
  <c r="J10" i="26" s="1"/>
  <c r="J27" i="26" s="1"/>
  <c r="O6" i="26"/>
  <c r="O10" i="26" s="1"/>
  <c r="O27" i="26" s="1"/>
  <c r="E18" i="24" s="1"/>
  <c r="C43" i="25"/>
  <c r="C44" i="25" s="1"/>
  <c r="C46" i="25" s="1"/>
  <c r="R3" i="67"/>
  <c r="Q29" i="67"/>
  <c r="O6" i="68" s="1"/>
  <c r="O10" i="68" s="1"/>
  <c r="O27" i="68" s="1"/>
  <c r="H7" i="73"/>
  <c r="N29" i="67"/>
  <c r="J6" i="68" s="1"/>
  <c r="J10" i="68" s="1"/>
  <c r="J27" i="68" s="1"/>
  <c r="E6" i="66" s="1"/>
  <c r="R3" i="25"/>
  <c r="R3" i="11"/>
  <c r="C50" i="32"/>
  <c r="R3" i="32" l="1"/>
  <c r="R29" i="32" s="1"/>
  <c r="E6" i="33" s="1"/>
  <c r="N29" i="32"/>
  <c r="J6" i="33" s="1"/>
  <c r="J10" i="33" s="1"/>
  <c r="J27" i="33" s="1"/>
  <c r="O10" i="54"/>
  <c r="O27" i="54" s="1"/>
  <c r="E18" i="52" s="1"/>
  <c r="R8" i="11"/>
  <c r="J14" i="2"/>
  <c r="J18" i="2" s="1"/>
  <c r="J28" i="2" s="1"/>
  <c r="E7" i="3" s="1"/>
  <c r="C3" i="5"/>
  <c r="B8" i="73" s="1"/>
  <c r="R3" i="1"/>
  <c r="O14" i="2"/>
  <c r="O18" i="2" s="1"/>
  <c r="O28" i="2" s="1"/>
  <c r="E19" i="3" s="1"/>
  <c r="N29" i="18"/>
  <c r="J6" i="19" s="1"/>
  <c r="J10" i="19" s="1"/>
  <c r="J27" i="19" s="1"/>
  <c r="E6" i="17" s="1"/>
  <c r="N29" i="11"/>
  <c r="J6" i="12" s="1"/>
  <c r="J10" i="12" s="1"/>
  <c r="J27" i="12" s="1"/>
  <c r="E6" i="10" s="1"/>
  <c r="Q29" i="11"/>
  <c r="O6" i="12" s="1"/>
  <c r="O10" i="12" s="1"/>
  <c r="O27" i="12" s="1"/>
  <c r="E18" i="10" s="1"/>
  <c r="Q29" i="18"/>
  <c r="O6" i="19" s="1"/>
  <c r="O10" i="19" s="1"/>
  <c r="O27" i="19" s="1"/>
  <c r="E18" i="17" s="1"/>
  <c r="R3" i="18"/>
  <c r="R7" i="18"/>
  <c r="R9" i="11"/>
  <c r="R28" i="1"/>
  <c r="E6" i="2" s="1"/>
  <c r="C42" i="1"/>
  <c r="C43" i="1" s="1"/>
  <c r="C45" i="1" s="1"/>
  <c r="H8" i="73"/>
  <c r="R29" i="25"/>
  <c r="G11" i="73" s="1"/>
  <c r="C42" i="11"/>
  <c r="C43" i="11" s="1"/>
  <c r="C45" i="11" s="1"/>
  <c r="F10" i="73"/>
  <c r="H6" i="21"/>
  <c r="R3" i="39"/>
  <c r="R30" i="39" s="1"/>
  <c r="E6" i="40" s="1"/>
  <c r="J14" i="47"/>
  <c r="J18" i="47" s="1"/>
  <c r="J28" i="47" s="1"/>
  <c r="E7" i="45" s="1"/>
  <c r="H6" i="63"/>
  <c r="R3" i="53"/>
  <c r="R28" i="53" s="1"/>
  <c r="G5" i="73" s="1"/>
  <c r="J14" i="54"/>
  <c r="J18" i="54" s="1"/>
  <c r="J28" i="54" s="1"/>
  <c r="E7" i="52" s="1"/>
  <c r="C44" i="18"/>
  <c r="C45" i="18" s="1"/>
  <c r="C47" i="18" s="1"/>
  <c r="H10" i="73"/>
  <c r="H17" i="21"/>
  <c r="H6" i="56"/>
  <c r="F5" i="73"/>
  <c r="H16" i="56"/>
  <c r="C42" i="53"/>
  <c r="C43" i="53" s="1"/>
  <c r="C45" i="53" s="1"/>
  <c r="H5" i="73"/>
  <c r="E10" i="47"/>
  <c r="E27" i="47" s="1"/>
  <c r="E31" i="47" s="1"/>
  <c r="H16" i="49"/>
  <c r="H6" i="49"/>
  <c r="F4" i="73"/>
  <c r="O31" i="47"/>
  <c r="E22" i="45" s="1"/>
  <c r="G4" i="73"/>
  <c r="J14" i="26"/>
  <c r="J18" i="26" s="1"/>
  <c r="J28" i="26" s="1"/>
  <c r="E7" i="24" s="1"/>
  <c r="H17" i="28"/>
  <c r="J10" i="61"/>
  <c r="J27" i="61" s="1"/>
  <c r="E6" i="59" s="1"/>
  <c r="H17" i="63"/>
  <c r="R3" i="60"/>
  <c r="R29" i="60" s="1"/>
  <c r="E6" i="61" s="1"/>
  <c r="E10" i="61" s="1"/>
  <c r="E27" i="61" s="1"/>
  <c r="O10" i="61"/>
  <c r="O27" i="61" s="1"/>
  <c r="E18" i="59" s="1"/>
  <c r="O14" i="26"/>
  <c r="O18" i="26" s="1"/>
  <c r="O28" i="26" s="1"/>
  <c r="E19" i="24" s="1"/>
  <c r="C3" i="28"/>
  <c r="B11" i="73" s="1"/>
  <c r="O41" i="26"/>
  <c r="C14" i="14"/>
  <c r="D9" i="73" s="1"/>
  <c r="F9" i="73"/>
  <c r="C3" i="14"/>
  <c r="O14" i="68"/>
  <c r="O18" i="68" s="1"/>
  <c r="O28" i="68" s="1"/>
  <c r="E19" i="66" s="1"/>
  <c r="H17" i="70"/>
  <c r="R29" i="67"/>
  <c r="G7" i="73" s="1"/>
  <c r="C3" i="70"/>
  <c r="B7" i="73" s="1"/>
  <c r="J14" i="68"/>
  <c r="J18" i="68" s="1"/>
  <c r="J28" i="68" s="1"/>
  <c r="E7" i="66" s="1"/>
  <c r="O14" i="40"/>
  <c r="O18" i="40" s="1"/>
  <c r="O28" i="40" s="1"/>
  <c r="E19" i="38" s="1"/>
  <c r="O10" i="40"/>
  <c r="O27" i="40" s="1"/>
  <c r="E18" i="38" s="1"/>
  <c r="E18" i="66"/>
  <c r="E6" i="3"/>
  <c r="E6" i="24"/>
  <c r="O10" i="33"/>
  <c r="O27" i="33" s="1"/>
  <c r="O14" i="33"/>
  <c r="O18" i="33" s="1"/>
  <c r="O28" i="33" s="1"/>
  <c r="E19" i="31" s="1"/>
  <c r="H17" i="42"/>
  <c r="J10" i="40"/>
  <c r="J27" i="40" s="1"/>
  <c r="J14" i="40"/>
  <c r="J18" i="40" s="1"/>
  <c r="J28" i="40" s="1"/>
  <c r="E7" i="38" s="1"/>
  <c r="C3" i="42"/>
  <c r="F3" i="73"/>
  <c r="F2" i="73"/>
  <c r="C3" i="35"/>
  <c r="B2" i="73" s="1"/>
  <c r="C14" i="35"/>
  <c r="D2" i="73" s="1"/>
  <c r="R29" i="11" l="1"/>
  <c r="G9" i="73" s="1"/>
  <c r="J14" i="33"/>
  <c r="J18" i="33" s="1"/>
  <c r="J28" i="33" s="1"/>
  <c r="E7" i="31" s="1"/>
  <c r="O14" i="12"/>
  <c r="O18" i="12" s="1"/>
  <c r="O28" i="12" s="1"/>
  <c r="E19" i="10" s="1"/>
  <c r="O31" i="54"/>
  <c r="O36" i="54" s="1"/>
  <c r="O38" i="54" s="1"/>
  <c r="G8" i="73"/>
  <c r="O31" i="2"/>
  <c r="O36" i="2" s="1"/>
  <c r="O38" i="2" s="1"/>
  <c r="J31" i="2"/>
  <c r="J36" i="2" s="1"/>
  <c r="J38" i="2" s="1"/>
  <c r="H6" i="5"/>
  <c r="J14" i="19"/>
  <c r="J18" i="19" s="1"/>
  <c r="J28" i="19" s="1"/>
  <c r="E7" i="17" s="1"/>
  <c r="R29" i="18"/>
  <c r="G10" i="73" s="1"/>
  <c r="E14" i="2"/>
  <c r="E18" i="2" s="1"/>
  <c r="E28" i="2" s="1"/>
  <c r="E10" i="2"/>
  <c r="E27" i="2" s="1"/>
  <c r="H13" i="73"/>
  <c r="G3" i="73"/>
  <c r="J31" i="47"/>
  <c r="E10" i="45" s="1"/>
  <c r="E18" i="31"/>
  <c r="O31" i="33"/>
  <c r="O36" i="33" s="1"/>
  <c r="J14" i="12"/>
  <c r="J18" i="12" s="1"/>
  <c r="J28" i="12" s="1"/>
  <c r="E7" i="10" s="1"/>
  <c r="E6" i="54"/>
  <c r="E10" i="54" s="1"/>
  <c r="E27" i="54" s="1"/>
  <c r="J31" i="54"/>
  <c r="E10" i="52" s="1"/>
  <c r="O14" i="19"/>
  <c r="O18" i="19" s="1"/>
  <c r="O28" i="19" s="1"/>
  <c r="E19" i="17" s="1"/>
  <c r="F13" i="73"/>
  <c r="O36" i="47"/>
  <c r="O38" i="47" s="1"/>
  <c r="D13" i="73"/>
  <c r="G2" i="73"/>
  <c r="O31" i="68"/>
  <c r="O36" i="68" s="1"/>
  <c r="E6" i="26"/>
  <c r="J31" i="26"/>
  <c r="J36" i="26" s="1"/>
  <c r="J38" i="26" s="1"/>
  <c r="J31" i="61"/>
  <c r="E10" i="59" s="1"/>
  <c r="E14" i="61"/>
  <c r="E18" i="61" s="1"/>
  <c r="E28" i="61" s="1"/>
  <c r="E31" i="61" s="1"/>
  <c r="O31" i="61"/>
  <c r="O36" i="61" s="1"/>
  <c r="G6" i="73"/>
  <c r="O31" i="26"/>
  <c r="E22" i="24" s="1"/>
  <c r="H6" i="28"/>
  <c r="B9" i="73"/>
  <c r="H6" i="14"/>
  <c r="H17" i="14"/>
  <c r="E6" i="68"/>
  <c r="E14" i="68" s="1"/>
  <c r="E18" i="68" s="1"/>
  <c r="E28" i="68" s="1"/>
  <c r="H6" i="70"/>
  <c r="J31" i="68"/>
  <c r="E10" i="66" s="1"/>
  <c r="O31" i="40"/>
  <c r="O36" i="40" s="1"/>
  <c r="O38" i="40" s="1"/>
  <c r="E14" i="40"/>
  <c r="E18" i="40" s="1"/>
  <c r="E28" i="40" s="1"/>
  <c r="E10" i="40"/>
  <c r="E27" i="40" s="1"/>
  <c r="B3" i="73"/>
  <c r="H6" i="42"/>
  <c r="E6" i="38"/>
  <c r="J31" i="40"/>
  <c r="H6" i="35"/>
  <c r="E10" i="33"/>
  <c r="E27" i="33" s="1"/>
  <c r="E14" i="33"/>
  <c r="E18" i="33" s="1"/>
  <c r="E28" i="33" s="1"/>
  <c r="H17" i="35"/>
  <c r="J31" i="33"/>
  <c r="J36" i="33" s="1"/>
  <c r="E6" i="31"/>
  <c r="E6" i="12" l="1"/>
  <c r="E14" i="12" s="1"/>
  <c r="E18" i="12" s="1"/>
  <c r="E28" i="12" s="1"/>
  <c r="E26" i="52"/>
  <c r="O31" i="12"/>
  <c r="E22" i="10" s="1"/>
  <c r="E22" i="3"/>
  <c r="E22" i="52"/>
  <c r="E10" i="3"/>
  <c r="J31" i="19"/>
  <c r="E10" i="17" s="1"/>
  <c r="E6" i="19"/>
  <c r="E10" i="19" s="1"/>
  <c r="E27" i="19" s="1"/>
  <c r="E14" i="26"/>
  <c r="E18" i="26" s="1"/>
  <c r="E28" i="26" s="1"/>
  <c r="E10" i="26"/>
  <c r="E27" i="26" s="1"/>
  <c r="E31" i="2"/>
  <c r="O31" i="19"/>
  <c r="O36" i="19" s="1"/>
  <c r="O38" i="19" s="1"/>
  <c r="E14" i="54"/>
  <c r="E18" i="54" s="1"/>
  <c r="E28" i="54" s="1"/>
  <c r="E31" i="54" s="1"/>
  <c r="E26" i="31"/>
  <c r="L9" i="31" s="1"/>
  <c r="E31" i="31"/>
  <c r="E36" i="33"/>
  <c r="E38" i="33" s="1"/>
  <c r="E30" i="31"/>
  <c r="E31" i="52"/>
  <c r="L9" i="52"/>
  <c r="M9" i="52" s="1"/>
  <c r="J36" i="47"/>
  <c r="E36" i="47" s="1"/>
  <c r="J31" i="12"/>
  <c r="E10" i="10" s="1"/>
  <c r="J36" i="54"/>
  <c r="E36" i="54" s="1"/>
  <c r="E26" i="45"/>
  <c r="O36" i="26"/>
  <c r="O38" i="26" s="1"/>
  <c r="G13" i="73"/>
  <c r="E22" i="66"/>
  <c r="J36" i="68"/>
  <c r="E14" i="66" s="1"/>
  <c r="E10" i="24"/>
  <c r="J36" i="61"/>
  <c r="E36" i="61" s="1"/>
  <c r="E22" i="59"/>
  <c r="B13" i="73"/>
  <c r="E36" i="2"/>
  <c r="E10" i="68"/>
  <c r="E27" i="68" s="1"/>
  <c r="E31" i="68" s="1"/>
  <c r="E26" i="59"/>
  <c r="O38" i="61"/>
  <c r="E22" i="31"/>
  <c r="E22" i="38"/>
  <c r="E26" i="3"/>
  <c r="E26" i="66"/>
  <c r="E14" i="3"/>
  <c r="E14" i="24"/>
  <c r="E31" i="40"/>
  <c r="E10" i="38"/>
  <c r="J36" i="40"/>
  <c r="J38" i="40" s="1"/>
  <c r="E26" i="38"/>
  <c r="E31" i="33"/>
  <c r="E10" i="31"/>
  <c r="E10" i="12" l="1"/>
  <c r="E27" i="12" s="1"/>
  <c r="E31" i="12" s="1"/>
  <c r="J36" i="19"/>
  <c r="J38" i="19" s="1"/>
  <c r="O36" i="12"/>
  <c r="O38" i="12" s="1"/>
  <c r="E31" i="26"/>
  <c r="E14" i="19"/>
  <c r="E18" i="19" s="1"/>
  <c r="E28" i="19" s="1"/>
  <c r="E31" i="19" s="1"/>
  <c r="E22" i="17"/>
  <c r="E32" i="31"/>
  <c r="E30" i="24"/>
  <c r="L8" i="24"/>
  <c r="E26" i="17"/>
  <c r="E30" i="3"/>
  <c r="L8" i="3"/>
  <c r="E31" i="3"/>
  <c r="L9" i="3"/>
  <c r="M9" i="3" s="1"/>
  <c r="E31" i="66"/>
  <c r="L9" i="66"/>
  <c r="E30" i="66"/>
  <c r="L8" i="66"/>
  <c r="E31" i="59"/>
  <c r="L9" i="59"/>
  <c r="M9" i="59" s="1"/>
  <c r="J38" i="47"/>
  <c r="E38" i="47" s="1"/>
  <c r="E14" i="45"/>
  <c r="E30" i="45" s="1"/>
  <c r="E31" i="45"/>
  <c r="L9" i="45"/>
  <c r="M9" i="45" s="1"/>
  <c r="L9" i="38"/>
  <c r="M9" i="38" s="1"/>
  <c r="E31" i="38"/>
  <c r="J36" i="12"/>
  <c r="E14" i="10" s="1"/>
  <c r="E26" i="24"/>
  <c r="J38" i="54"/>
  <c r="E14" i="52"/>
  <c r="E36" i="26"/>
  <c r="E36" i="68"/>
  <c r="J38" i="68" s="1"/>
  <c r="J38" i="61"/>
  <c r="E14" i="59"/>
  <c r="E36" i="40"/>
  <c r="E38" i="2"/>
  <c r="E38" i="26"/>
  <c r="E14" i="38"/>
  <c r="E14" i="31"/>
  <c r="L8" i="31" s="1"/>
  <c r="E26" i="10" l="1"/>
  <c r="L9" i="10" s="1"/>
  <c r="M9" i="10" s="1"/>
  <c r="E36" i="19"/>
  <c r="E14" i="17"/>
  <c r="L8" i="17" s="1"/>
  <c r="E31" i="24"/>
  <c r="E32" i="24" s="1"/>
  <c r="L9" i="24"/>
  <c r="M9" i="24" s="1"/>
  <c r="E32" i="3"/>
  <c r="E31" i="17"/>
  <c r="L9" i="17"/>
  <c r="M9" i="17" s="1"/>
  <c r="E31" i="10"/>
  <c r="E30" i="10"/>
  <c r="L8" i="10"/>
  <c r="E32" i="66"/>
  <c r="E30" i="59"/>
  <c r="E32" i="59" s="1"/>
  <c r="E6" i="73" s="1"/>
  <c r="L6" i="73" s="1"/>
  <c r="L8" i="59"/>
  <c r="L10" i="59" s="1"/>
  <c r="L8" i="45"/>
  <c r="E32" i="45"/>
  <c r="E30" i="52"/>
  <c r="E32" i="52" s="1"/>
  <c r="E5" i="73" s="1"/>
  <c r="L5" i="73" s="1"/>
  <c r="L8" i="52"/>
  <c r="L10" i="52" s="1"/>
  <c r="L8" i="38"/>
  <c r="E30" i="38"/>
  <c r="E32" i="38" s="1"/>
  <c r="J38" i="12"/>
  <c r="E38" i="12" s="1"/>
  <c r="E36" i="12"/>
  <c r="E38" i="54"/>
  <c r="M8" i="24"/>
  <c r="L10" i="3"/>
  <c r="M8" i="3"/>
  <c r="M10" i="3" s="1"/>
  <c r="M8" i="66"/>
  <c r="O38" i="68"/>
  <c r="E38" i="61"/>
  <c r="E38" i="40"/>
  <c r="M9" i="31"/>
  <c r="E30" i="17" l="1"/>
  <c r="L10" i="24"/>
  <c r="M10" i="24"/>
  <c r="E32" i="10"/>
  <c r="E9" i="73" s="1"/>
  <c r="L9" i="73" s="1"/>
  <c r="E32" i="17"/>
  <c r="E10" i="73" s="1"/>
  <c r="L10" i="73" s="1"/>
  <c r="M8" i="59"/>
  <c r="M10" i="59" s="1"/>
  <c r="M8" i="52"/>
  <c r="M10" i="52" s="1"/>
  <c r="C20" i="56"/>
  <c r="C20" i="49"/>
  <c r="E4" i="73"/>
  <c r="L4" i="73" s="1"/>
  <c r="L10" i="38"/>
  <c r="M8" i="38"/>
  <c r="M10" i="38" s="1"/>
  <c r="L10" i="45"/>
  <c r="M8" i="45"/>
  <c r="M10" i="45" s="1"/>
  <c r="E38" i="68"/>
  <c r="C20" i="63"/>
  <c r="E38" i="19"/>
  <c r="C20" i="5"/>
  <c r="E8" i="73"/>
  <c r="L8" i="73" s="1"/>
  <c r="E11" i="73"/>
  <c r="L11" i="73" s="1"/>
  <c r="C20" i="28"/>
  <c r="E3" i="73"/>
  <c r="L3" i="73" s="1"/>
  <c r="M8" i="10" l="1"/>
  <c r="M10" i="10" s="1"/>
  <c r="C20" i="14"/>
  <c r="M8" i="17"/>
  <c r="M10" i="17" s="1"/>
  <c r="L10" i="17"/>
  <c r="L10" i="10"/>
  <c r="M9" i="66"/>
  <c r="M10" i="66" s="1"/>
  <c r="L10" i="66"/>
  <c r="E2" i="73"/>
  <c r="L2" i="73" s="1"/>
  <c r="C20" i="70"/>
  <c r="E7" i="73"/>
  <c r="L7" i="73" s="1"/>
  <c r="C20" i="21"/>
  <c r="C20" i="42"/>
  <c r="L13" i="73" l="1"/>
  <c r="C20" i="35"/>
  <c r="L10" i="31"/>
  <c r="M8" i="31"/>
  <c r="M10" i="31" s="1"/>
  <c r="E13"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tc={E1AE5E0D-4AF6-4C04-8300-88E07B27CADA}</author>
    <author>tc={4DAC360B-BC15-417C-B605-48F6DF039F8E}</author>
  </authors>
  <commentList>
    <comment ref="D15" authorId="0" shapeId="0" xr:uid="{E1AE5E0D-4AF6-4C04-8300-88E07B27CADA}">
      <text>
        <t>[Threaded comment]
Your version of Excel allows you to read this threaded comment; however, any edits to it will get removed if the file is opened in a newer version of Excel. Learn more: https://go.microsoft.com/fwlink/?linkid=870924
Comment:
    HHs for this BH to be added.</t>
      </text>
    </comment>
    <comment ref="K15" authorId="1" shapeId="0" xr:uid="{4DAC360B-BC15-417C-B605-48F6DF039F8E}">
      <text>
        <t>[Threaded comment]
Your version of Excel allows you to read this threaded comment; however, any edits to it will get removed if the file is opened in a newer version of Excel. Learn more: https://go.microsoft.com/fwlink/?linkid=870924
Comment:
    To update once data received.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tc={75DEF4E4-F6CB-430E-A1EF-5EE2E276823B}</author>
  </authors>
  <commentList>
    <comment ref="J668" authorId="0" shapeId="0" xr:uid="{75DEF4E4-F6CB-430E-A1EF-5EE2E276823B}">
      <text>
        <t>[Threaded comment]
Your version of Excel allows you to read this threaded comment; however, any edits to it will get removed if the file is opened in a newer version of Excel. Learn more: https://go.microsoft.com/fwlink/?linkid=870924
Comment:
    To update.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<sst xmlns="http://schemas.openxmlformats.org/spreadsheetml/2006/main" count="49061" uniqueCount="5437">
  <si>
    <t>GS ID</t>
  </si>
  <si>
    <t>SDG 3 (people)</t>
  </si>
  <si>
    <t>SDG 5 (time saved)</t>
  </si>
  <si>
    <t>SDG 6 (people)</t>
  </si>
  <si>
    <t>SDG 13 (tCO2e)</t>
  </si>
  <si>
    <t>Py</t>
  </si>
  <si>
    <t>Capped PTDs</t>
  </si>
  <si>
    <t>Capped People</t>
  </si>
  <si>
    <t>Uncapped People</t>
  </si>
  <si>
    <t>Down Days</t>
  </si>
  <si>
    <t>GS7132</t>
  </si>
  <si>
    <t>GS7133</t>
  </si>
  <si>
    <t>GS7134</t>
  </si>
  <si>
    <t>GS7135</t>
  </si>
  <si>
    <t>GS7136</t>
  </si>
  <si>
    <t>GS7470</t>
  </si>
  <si>
    <t>GS7471</t>
  </si>
  <si>
    <t>GS7472</t>
  </si>
  <si>
    <t>GS7473</t>
  </si>
  <si>
    <t>GS7474</t>
  </si>
  <si>
    <t>Total</t>
  </si>
  <si>
    <t>Emission Reductions by Vintage-Capped</t>
  </si>
  <si>
    <t>Emissions Reductions</t>
  </si>
  <si>
    <t>Year</t>
  </si>
  <si>
    <t>MP1</t>
  </si>
  <si>
    <t>MP2</t>
  </si>
  <si>
    <t>Total Ers</t>
  </si>
  <si>
    <t>Baseline emissions per year</t>
  </si>
  <si>
    <t>BEb,y</t>
  </si>
  <si>
    <t>tCO2/y</t>
  </si>
  <si>
    <t>Project emissions per year</t>
  </si>
  <si>
    <t>PEp,y</t>
  </si>
  <si>
    <t>Usage rate</t>
  </si>
  <si>
    <t>Up,y</t>
  </si>
  <si>
    <t>fraction</t>
  </si>
  <si>
    <t>Leakage</t>
  </si>
  <si>
    <t>LEp,y</t>
  </si>
  <si>
    <t>Emission Reductions</t>
  </si>
  <si>
    <t>Ery</t>
  </si>
  <si>
    <t>Suppressed Demand Assessment</t>
  </si>
  <si>
    <t>Percentage of suppressed demand users</t>
  </si>
  <si>
    <r>
      <t xml:space="preserve">Percentage of </t>
    </r>
    <r>
      <rPr>
        <b/>
        <u/>
        <sz val="11"/>
        <color indexed="8"/>
        <rFont val="Calibri"/>
        <family val="2"/>
      </rPr>
      <t>non</t>
    </r>
    <r>
      <rPr>
        <sz val="11"/>
        <color theme="1"/>
        <rFont val="Calibri"/>
        <family val="2"/>
        <scheme val="minor"/>
      </rPr>
      <t xml:space="preserve">-suppressed demand users </t>
    </r>
  </si>
  <si>
    <t>Xboil</t>
  </si>
  <si>
    <t>Percentage</t>
  </si>
  <si>
    <t>ERy</t>
  </si>
  <si>
    <t>2021 Emission Reductions</t>
  </si>
  <si>
    <t>Borehole ID</t>
  </si>
  <si>
    <t>Village</t>
  </si>
  <si>
    <t>Latitude</t>
  </si>
  <si>
    <t>Longitude</t>
  </si>
  <si>
    <t>Rehabilitation Date</t>
  </si>
  <si>
    <t>MP Down Days</t>
  </si>
  <si>
    <t>No. HHs</t>
  </si>
  <si>
    <t>Capped people</t>
  </si>
  <si>
    <t>PTDs</t>
  </si>
  <si>
    <t>Total PTDs</t>
  </si>
  <si>
    <t>CHI00037</t>
  </si>
  <si>
    <t>Piloto</t>
  </si>
  <si>
    <t>CHI00035</t>
  </si>
  <si>
    <t>Tembwe</t>
  </si>
  <si>
    <t>CHI00104</t>
  </si>
  <si>
    <t>7 de Abril Gondola</t>
  </si>
  <si>
    <t>CHI00088</t>
  </si>
  <si>
    <t>Bela Vista</t>
  </si>
  <si>
    <t>CHI00077</t>
  </si>
  <si>
    <t>Canhonda</t>
  </si>
  <si>
    <t>CHI00080</t>
  </si>
  <si>
    <t>Eduardo Mondlane</t>
  </si>
  <si>
    <t>CHI00112</t>
  </si>
  <si>
    <t>Nhamudima</t>
  </si>
  <si>
    <t>CHI00089</t>
  </si>
  <si>
    <t>Bengo</t>
  </si>
  <si>
    <t>GON02954</t>
  </si>
  <si>
    <t>Noia Localidade</t>
  </si>
  <si>
    <t>GON02953</t>
  </si>
  <si>
    <t>Noia Murmuche</t>
  </si>
  <si>
    <t>GON02973</t>
  </si>
  <si>
    <t>Sicungwe</t>
  </si>
  <si>
    <t>GON02974</t>
  </si>
  <si>
    <t>25 de Setembro EPC</t>
  </si>
  <si>
    <t>GON02972</t>
  </si>
  <si>
    <t>Thoa</t>
  </si>
  <si>
    <t>GON02975</t>
  </si>
  <si>
    <t>1 de Maio Amatongas ESG</t>
  </si>
  <si>
    <t>GON02976</t>
  </si>
  <si>
    <t>4 de Outubro Amatongas</t>
  </si>
  <si>
    <t>GON02967</t>
  </si>
  <si>
    <t>Chimuanda</t>
  </si>
  <si>
    <t>GON02876</t>
  </si>
  <si>
    <t>Nhamundimo Adventista</t>
  </si>
  <si>
    <t>GON02961</t>
  </si>
  <si>
    <t>Pumbuto Estrada</t>
  </si>
  <si>
    <t>GON02962</t>
  </si>
  <si>
    <t>Mucorodzi B</t>
  </si>
  <si>
    <t>GON02970</t>
  </si>
  <si>
    <t>Nhamagoe</t>
  </si>
  <si>
    <t>GON02977</t>
  </si>
  <si>
    <t>Nhamathanga</t>
  </si>
  <si>
    <t>GON02960</t>
  </si>
  <si>
    <t>Nhamatiquite</t>
  </si>
  <si>
    <t>GON02997</t>
  </si>
  <si>
    <t>Nhachoco Igreja</t>
  </si>
  <si>
    <t>GON02996</t>
  </si>
  <si>
    <t>Nhachoco Media Tensao</t>
  </si>
  <si>
    <t>CHI03004</t>
  </si>
  <si>
    <t>Bairro 25 de Junho EP1e2</t>
  </si>
  <si>
    <t>CHI03001</t>
  </si>
  <si>
    <t>Bairro Agostinho Neto Massaniqueira</t>
  </si>
  <si>
    <t>Dates</t>
  </si>
  <si>
    <t>MP Start</t>
  </si>
  <si>
    <t>MP End</t>
  </si>
  <si>
    <t>2021 End</t>
  </si>
  <si>
    <t>Applying Daily Cap</t>
  </si>
  <si>
    <t>Total credits/day at 10,000 cap</t>
  </si>
  <si>
    <t>Down Days (%)</t>
  </si>
  <si>
    <t>Functionality Cap</t>
  </si>
  <si>
    <t>Net Crediting Days</t>
  </si>
  <si>
    <t>2021 crediting days</t>
  </si>
  <si>
    <t>2022 crediting days</t>
  </si>
  <si>
    <t>Total Annual PTDs</t>
  </si>
  <si>
    <t xml:space="preserve">Cap per PTD </t>
  </si>
  <si>
    <t>Total Emission Reductions</t>
  </si>
  <si>
    <t>Baseline Fuel Use (Bby)</t>
  </si>
  <si>
    <t>Portion using safe water</t>
  </si>
  <si>
    <t>Cj</t>
  </si>
  <si>
    <t>Person Days</t>
  </si>
  <si>
    <t>Njy</t>
  </si>
  <si>
    <t>Fuel to treat  1 litre of water using baseline tech</t>
  </si>
  <si>
    <t>Wb,y</t>
  </si>
  <si>
    <t>T/L</t>
  </si>
  <si>
    <t>Quantity safe water litres consumed in project scenario supplied by project technology</t>
  </si>
  <si>
    <t>Qp,y</t>
  </si>
  <si>
    <t>L/pd</t>
  </si>
  <si>
    <t>Quantity of raw water boiled in addition to project technology water</t>
  </si>
  <si>
    <t>Qp, raw, y</t>
  </si>
  <si>
    <t>Quantity fuel consumed in baseline scenario</t>
  </si>
  <si>
    <t>Bb,y</t>
  </si>
  <si>
    <t>T</t>
  </si>
  <si>
    <t>Project Fuel Use (Pby)</t>
  </si>
  <si>
    <t>Portion of safe users</t>
  </si>
  <si>
    <t>Fossil fuel required to treat 1 litre for water in project scenario</t>
  </si>
  <si>
    <t xml:space="preserve">Wp,y </t>
  </si>
  <si>
    <t>Quantity of raw water boiled in addition to project tech water</t>
  </si>
  <si>
    <t>Quantity of safe water boiled</t>
  </si>
  <si>
    <t xml:space="preserve">Qp, cleanboil, y </t>
  </si>
  <si>
    <t>Quantity of fuel consumed in project scenario per HH</t>
  </si>
  <si>
    <t>Bp,y</t>
  </si>
  <si>
    <t>Constants</t>
  </si>
  <si>
    <t>NRB</t>
  </si>
  <si>
    <t>Fraction</t>
  </si>
  <si>
    <t>Emissions factor fuel (co2)</t>
  </si>
  <si>
    <t>EFb,fuel,co2</t>
  </si>
  <si>
    <t>tCO2/TJ</t>
  </si>
  <si>
    <t>Emissions factor fuel (non-co2)</t>
  </si>
  <si>
    <t>EFb, fuel, non-co2</t>
  </si>
  <si>
    <t>TCO2/TJ</t>
  </si>
  <si>
    <t>Net calorific value of fuel</t>
  </si>
  <si>
    <t>NCV,b,fuel</t>
  </si>
  <si>
    <t>TJ/T</t>
  </si>
  <si>
    <t>Emission Reductions Corrected for Suppressed Demand</t>
  </si>
  <si>
    <t>Capped Emission Reductions</t>
  </si>
  <si>
    <t>The Ers have been capped to ensure maximum 10,000 Ers are claimed per 365 day period</t>
  </si>
  <si>
    <t>Survery ID</t>
  </si>
  <si>
    <t>Village/BH</t>
  </si>
  <si>
    <t>Name of Household Head</t>
  </si>
  <si>
    <t>Number of Children</t>
  </si>
  <si>
    <t>Number of Adults</t>
  </si>
  <si>
    <t>No. of people per hh</t>
  </si>
  <si>
    <t>Distance from Borehole (Metres)</t>
  </si>
  <si>
    <t>PIL001</t>
  </si>
  <si>
    <t>CONFIDENTIAL</t>
  </si>
  <si>
    <t>PIL002</t>
  </si>
  <si>
    <t>PIL003</t>
  </si>
  <si>
    <t>PIL004</t>
  </si>
  <si>
    <t>PIL005</t>
  </si>
  <si>
    <t>PIL006</t>
  </si>
  <si>
    <t>PIL007</t>
  </si>
  <si>
    <t>PIL008</t>
  </si>
  <si>
    <t>PIL009</t>
  </si>
  <si>
    <t>PIL010</t>
  </si>
  <si>
    <t>PIL011</t>
  </si>
  <si>
    <t>PIL012</t>
  </si>
  <si>
    <t>PIL013</t>
  </si>
  <si>
    <t>PIL014</t>
  </si>
  <si>
    <t>PIL015</t>
  </si>
  <si>
    <t>PIL016</t>
  </si>
  <si>
    <t>PIL017</t>
  </si>
  <si>
    <t>PIL018</t>
  </si>
  <si>
    <t>PIL019</t>
  </si>
  <si>
    <t>PIL020</t>
  </si>
  <si>
    <t>PIL021</t>
  </si>
  <si>
    <t>PIL022</t>
  </si>
  <si>
    <t>PIL023</t>
  </si>
  <si>
    <t>PIL024</t>
  </si>
  <si>
    <t>PIL025</t>
  </si>
  <si>
    <t>PIL026</t>
  </si>
  <si>
    <t>PIL027</t>
  </si>
  <si>
    <t>PIL028</t>
  </si>
  <si>
    <t>PIL029</t>
  </si>
  <si>
    <t>PIL030</t>
  </si>
  <si>
    <t>PIL031</t>
  </si>
  <si>
    <t>PIL032</t>
  </si>
  <si>
    <t>PIL033</t>
  </si>
  <si>
    <t>PIL034</t>
  </si>
  <si>
    <t>PIL035</t>
  </si>
  <si>
    <t>PIL036</t>
  </si>
  <si>
    <t>PIL037</t>
  </si>
  <si>
    <t>TEM001</t>
  </si>
  <si>
    <t>TEM002</t>
  </si>
  <si>
    <t>TEM003</t>
  </si>
  <si>
    <t>TEM004</t>
  </si>
  <si>
    <t>TEM005</t>
  </si>
  <si>
    <t>TEM006</t>
  </si>
  <si>
    <t>TEM007</t>
  </si>
  <si>
    <t>TEM008</t>
  </si>
  <si>
    <t>TEM009</t>
  </si>
  <si>
    <t>TEM010</t>
  </si>
  <si>
    <t>TEM011</t>
  </si>
  <si>
    <t>TEM012</t>
  </si>
  <si>
    <t>TEM013</t>
  </si>
  <si>
    <t>TEM014</t>
  </si>
  <si>
    <t>TEM015</t>
  </si>
  <si>
    <t>TEM016</t>
  </si>
  <si>
    <t>TEM017</t>
  </si>
  <si>
    <t>TEM018</t>
  </si>
  <si>
    <t>TEM019</t>
  </si>
  <si>
    <t>TEM020</t>
  </si>
  <si>
    <t>TEM021</t>
  </si>
  <si>
    <t>TEM022</t>
  </si>
  <si>
    <t>TEM023</t>
  </si>
  <si>
    <t>TEM024</t>
  </si>
  <si>
    <t>TEM025</t>
  </si>
  <si>
    <t>TEM026</t>
  </si>
  <si>
    <t>TEM027</t>
  </si>
  <si>
    <t>TEM028</t>
  </si>
  <si>
    <t>TEM029</t>
  </si>
  <si>
    <t>TEM030</t>
  </si>
  <si>
    <t>TEM031</t>
  </si>
  <si>
    <t>TEM032</t>
  </si>
  <si>
    <t>TEM033</t>
  </si>
  <si>
    <t>TEM034</t>
  </si>
  <si>
    <t>TEM035</t>
  </si>
  <si>
    <t>TEM036</t>
  </si>
  <si>
    <t>TEM037</t>
  </si>
  <si>
    <t>TEM038</t>
  </si>
  <si>
    <t>TEM039</t>
  </si>
  <si>
    <t>TEM040</t>
  </si>
  <si>
    <t>TEM041</t>
  </si>
  <si>
    <t>TEM042</t>
  </si>
  <si>
    <t>TEM043</t>
  </si>
  <si>
    <t>7DE001</t>
  </si>
  <si>
    <t>7DE002</t>
  </si>
  <si>
    <t>7DE003</t>
  </si>
  <si>
    <t>7DE004</t>
  </si>
  <si>
    <t>7DE005</t>
  </si>
  <si>
    <t>7DE006</t>
  </si>
  <si>
    <t>7DE007</t>
  </si>
  <si>
    <t>7DE008</t>
  </si>
  <si>
    <t>7DE009</t>
  </si>
  <si>
    <t>7DE010</t>
  </si>
  <si>
    <t>7DE011</t>
  </si>
  <si>
    <t>7DE012</t>
  </si>
  <si>
    <t>7DE013</t>
  </si>
  <si>
    <t>7DE014</t>
  </si>
  <si>
    <t>7DE015</t>
  </si>
  <si>
    <t>7DE016</t>
  </si>
  <si>
    <t>7DE017</t>
  </si>
  <si>
    <t>7DE018</t>
  </si>
  <si>
    <t>7DE019</t>
  </si>
  <si>
    <t>7DE020</t>
  </si>
  <si>
    <t>7DE021</t>
  </si>
  <si>
    <t>7DE022</t>
  </si>
  <si>
    <t>7DE023</t>
  </si>
  <si>
    <t>7DE024</t>
  </si>
  <si>
    <t>7DE025</t>
  </si>
  <si>
    <t>7DE026</t>
  </si>
  <si>
    <t>7DE027</t>
  </si>
  <si>
    <t>7DE028</t>
  </si>
  <si>
    <t>7DE029</t>
  </si>
  <si>
    <t>7DE030</t>
  </si>
  <si>
    <t>7DE031</t>
  </si>
  <si>
    <t>7DE032</t>
  </si>
  <si>
    <t>7DE033</t>
  </si>
  <si>
    <t>7DE034</t>
  </si>
  <si>
    <t>7DE035</t>
  </si>
  <si>
    <t>7DE036</t>
  </si>
  <si>
    <t>7DE037</t>
  </si>
  <si>
    <t>7DE038</t>
  </si>
  <si>
    <t>7DE039</t>
  </si>
  <si>
    <t>7DE040</t>
  </si>
  <si>
    <t>7DE041</t>
  </si>
  <si>
    <t>7DE042</t>
  </si>
  <si>
    <t>7DE043</t>
  </si>
  <si>
    <t>7DE044</t>
  </si>
  <si>
    <t>7DE045</t>
  </si>
  <si>
    <t>7DE046</t>
  </si>
  <si>
    <t>7DE047</t>
  </si>
  <si>
    <t>7DE048</t>
  </si>
  <si>
    <t>7DE049</t>
  </si>
  <si>
    <t>7DE050</t>
  </si>
  <si>
    <t>7DE051</t>
  </si>
  <si>
    <t>7DE052</t>
  </si>
  <si>
    <t>7DE053</t>
  </si>
  <si>
    <t>7DE054</t>
  </si>
  <si>
    <t>7DE055</t>
  </si>
  <si>
    <t>7DE056</t>
  </si>
  <si>
    <t>7DE057</t>
  </si>
  <si>
    <t>7DE058</t>
  </si>
  <si>
    <t>7DE059</t>
  </si>
  <si>
    <t>7DE060</t>
  </si>
  <si>
    <t>7DE061</t>
  </si>
  <si>
    <t>7DE062</t>
  </si>
  <si>
    <t>7DE063</t>
  </si>
  <si>
    <t>7DE064</t>
  </si>
  <si>
    <t>7DE065</t>
  </si>
  <si>
    <t>7DE066</t>
  </si>
  <si>
    <t>7DE067</t>
  </si>
  <si>
    <t>7DE068</t>
  </si>
  <si>
    <t>7DE069</t>
  </si>
  <si>
    <t>7DE070</t>
  </si>
  <si>
    <t>BEL001</t>
  </si>
  <si>
    <t>BEL002</t>
  </si>
  <si>
    <t>BEL003</t>
  </si>
  <si>
    <t>BEL004</t>
  </si>
  <si>
    <t>BEL005</t>
  </si>
  <si>
    <t>BEL006</t>
  </si>
  <si>
    <t>BEL007</t>
  </si>
  <si>
    <t>BEL008</t>
  </si>
  <si>
    <t>BEL009</t>
  </si>
  <si>
    <t>BEL010</t>
  </si>
  <si>
    <t>BEL011</t>
  </si>
  <si>
    <t>BEL012</t>
  </si>
  <si>
    <t>BEL013</t>
  </si>
  <si>
    <t>BEL014</t>
  </si>
  <si>
    <t>BEL015</t>
  </si>
  <si>
    <t>BEL016</t>
  </si>
  <si>
    <t>BEL017</t>
  </si>
  <si>
    <t>BEL018</t>
  </si>
  <si>
    <t>BEL019</t>
  </si>
  <si>
    <t>BEL020</t>
  </si>
  <si>
    <t>BEL021</t>
  </si>
  <si>
    <t>BEL022</t>
  </si>
  <si>
    <t>BEL023</t>
  </si>
  <si>
    <t>BEL024</t>
  </si>
  <si>
    <t>BEL025</t>
  </si>
  <si>
    <t>BEL026</t>
  </si>
  <si>
    <t>BEL027</t>
  </si>
  <si>
    <t>BEL028</t>
  </si>
  <si>
    <t>BEL029</t>
  </si>
  <si>
    <t>BEL030</t>
  </si>
  <si>
    <t>BEL031</t>
  </si>
  <si>
    <t>BEL032</t>
  </si>
  <si>
    <t>BEL033</t>
  </si>
  <si>
    <t>BEL034</t>
  </si>
  <si>
    <t>BEL035</t>
  </si>
  <si>
    <t>BEL036</t>
  </si>
  <si>
    <t>BEL037</t>
  </si>
  <si>
    <t>BEL038</t>
  </si>
  <si>
    <t>BEL039</t>
  </si>
  <si>
    <t>BEL040</t>
  </si>
  <si>
    <t>BEL041</t>
  </si>
  <si>
    <t>BEL042</t>
  </si>
  <si>
    <t>BEL043</t>
  </si>
  <si>
    <t>BEL044</t>
  </si>
  <si>
    <t>BEL045</t>
  </si>
  <si>
    <t>BEL046</t>
  </si>
  <si>
    <t>BEL047</t>
  </si>
  <si>
    <t>BEL048</t>
  </si>
  <si>
    <t>BEL049</t>
  </si>
  <si>
    <t>CAN001</t>
  </si>
  <si>
    <t>CAN002</t>
  </si>
  <si>
    <t>CAN003</t>
  </si>
  <si>
    <t>CAN004</t>
  </si>
  <si>
    <t>CAN005</t>
  </si>
  <si>
    <t>CAN006</t>
  </si>
  <si>
    <t>CAN007</t>
  </si>
  <si>
    <t>CAN008</t>
  </si>
  <si>
    <t>CAN009</t>
  </si>
  <si>
    <t>CAN010</t>
  </si>
  <si>
    <t>CAN011</t>
  </si>
  <si>
    <t>CAN012</t>
  </si>
  <si>
    <t>CAN013</t>
  </si>
  <si>
    <t>CAN014</t>
  </si>
  <si>
    <t>CAN015</t>
  </si>
  <si>
    <t>CAN016</t>
  </si>
  <si>
    <t>CAN017</t>
  </si>
  <si>
    <t>CAN018</t>
  </si>
  <si>
    <t>CAN019</t>
  </si>
  <si>
    <t>CAN020</t>
  </si>
  <si>
    <t>CAN021</t>
  </si>
  <si>
    <t>CAN022</t>
  </si>
  <si>
    <t>CAN023</t>
  </si>
  <si>
    <t>CAN024</t>
  </si>
  <si>
    <t>CAN025</t>
  </si>
  <si>
    <t>CAN026</t>
  </si>
  <si>
    <t>CAN027</t>
  </si>
  <si>
    <t>CAN028</t>
  </si>
  <si>
    <t>CAN029</t>
  </si>
  <si>
    <t>CAN030</t>
  </si>
  <si>
    <t>CAN031</t>
  </si>
  <si>
    <t>CAN032</t>
  </si>
  <si>
    <t>CAN033</t>
  </si>
  <si>
    <t>CAN034</t>
  </si>
  <si>
    <t>CAN035</t>
  </si>
  <si>
    <t>CAN036</t>
  </si>
  <si>
    <t>CAN037</t>
  </si>
  <si>
    <t>CAN038</t>
  </si>
  <si>
    <t>CAN039</t>
  </si>
  <si>
    <t>CAN040</t>
  </si>
  <si>
    <t>CAN041</t>
  </si>
  <si>
    <t>CAN042</t>
  </si>
  <si>
    <t>CAN043</t>
  </si>
  <si>
    <t>CAN044</t>
  </si>
  <si>
    <t>CAN045</t>
  </si>
  <si>
    <t>CAN046</t>
  </si>
  <si>
    <t>CAN047</t>
  </si>
  <si>
    <t>CAN048</t>
  </si>
  <si>
    <t>CAN049</t>
  </si>
  <si>
    <t>CAN050</t>
  </si>
  <si>
    <t>CAN051</t>
  </si>
  <si>
    <t>CAN052</t>
  </si>
  <si>
    <t>CAN053</t>
  </si>
  <si>
    <t>CAN054</t>
  </si>
  <si>
    <t>CAN055</t>
  </si>
  <si>
    <t>CAN056</t>
  </si>
  <si>
    <t>CAN057</t>
  </si>
  <si>
    <t>CAN058</t>
  </si>
  <si>
    <t>CAN059</t>
  </si>
  <si>
    <t>CAN060</t>
  </si>
  <si>
    <t>CAN061</t>
  </si>
  <si>
    <t>CAN062</t>
  </si>
  <si>
    <t>CAN063</t>
  </si>
  <si>
    <t>CAN064</t>
  </si>
  <si>
    <t>CAN065</t>
  </si>
  <si>
    <t>CAN066</t>
  </si>
  <si>
    <t>CAN067</t>
  </si>
  <si>
    <t>CAN068</t>
  </si>
  <si>
    <t>EDU001</t>
  </si>
  <si>
    <t>EDU002</t>
  </si>
  <si>
    <t>EDU003</t>
  </si>
  <si>
    <t>EDU004</t>
  </si>
  <si>
    <t>EDU005</t>
  </si>
  <si>
    <t>EDU006</t>
  </si>
  <si>
    <t>EDU007</t>
  </si>
  <si>
    <t>EDU008</t>
  </si>
  <si>
    <t>EDU009</t>
  </si>
  <si>
    <t>EDU010</t>
  </si>
  <si>
    <t>EDU011</t>
  </si>
  <si>
    <t>EDU012</t>
  </si>
  <si>
    <t>EDU013</t>
  </si>
  <si>
    <t>EDU014</t>
  </si>
  <si>
    <t>EDU015</t>
  </si>
  <si>
    <t>EDU016</t>
  </si>
  <si>
    <t>EDU017</t>
  </si>
  <si>
    <t>EDU018</t>
  </si>
  <si>
    <t>EDU019</t>
  </si>
  <si>
    <t>EDU020</t>
  </si>
  <si>
    <t>EDU021</t>
  </si>
  <si>
    <t>EDU022</t>
  </si>
  <si>
    <t>EDU023</t>
  </si>
  <si>
    <t>EDU024</t>
  </si>
  <si>
    <t>EDU025</t>
  </si>
  <si>
    <t>EDU026</t>
  </si>
  <si>
    <t>EDU027</t>
  </si>
  <si>
    <t>EDU028</t>
  </si>
  <si>
    <t>EDU029</t>
  </si>
  <si>
    <t>EDU030</t>
  </si>
  <si>
    <t>EDU031</t>
  </si>
  <si>
    <t>EDU032</t>
  </si>
  <si>
    <t>EDU033</t>
  </si>
  <si>
    <t>EDU034</t>
  </si>
  <si>
    <t>EDU035</t>
  </si>
  <si>
    <t>EDU036</t>
  </si>
  <si>
    <t>EDU037</t>
  </si>
  <si>
    <t>EDU038</t>
  </si>
  <si>
    <t>EDU039</t>
  </si>
  <si>
    <t>EDU040</t>
  </si>
  <si>
    <t>EDU041</t>
  </si>
  <si>
    <t>EDU042</t>
  </si>
  <si>
    <t>EDU043</t>
  </si>
  <si>
    <t>EDU044</t>
  </si>
  <si>
    <t>EDU045</t>
  </si>
  <si>
    <t>EDU046</t>
  </si>
  <si>
    <t>EDU047</t>
  </si>
  <si>
    <t>EDU048</t>
  </si>
  <si>
    <t>EDU049</t>
  </si>
  <si>
    <t>EDU050</t>
  </si>
  <si>
    <t>EDU051</t>
  </si>
  <si>
    <t>EDU052</t>
  </si>
  <si>
    <t>EDU053</t>
  </si>
  <si>
    <t>EDU054</t>
  </si>
  <si>
    <t>EDU055</t>
  </si>
  <si>
    <t>EDU056</t>
  </si>
  <si>
    <t>EDU057</t>
  </si>
  <si>
    <t>EDU058</t>
  </si>
  <si>
    <t>EDU059</t>
  </si>
  <si>
    <t>EDU060</t>
  </si>
  <si>
    <t>EDU061</t>
  </si>
  <si>
    <t>EDU062</t>
  </si>
  <si>
    <t>EDU063</t>
  </si>
  <si>
    <t>EDU064</t>
  </si>
  <si>
    <t>EDU065</t>
  </si>
  <si>
    <t>EDU066</t>
  </si>
  <si>
    <t>EDU067</t>
  </si>
  <si>
    <t>EDU068</t>
  </si>
  <si>
    <t>EDU069</t>
  </si>
  <si>
    <t>EDU070</t>
  </si>
  <si>
    <t>EDU071</t>
  </si>
  <si>
    <t>EDU072</t>
  </si>
  <si>
    <t>EDU073</t>
  </si>
  <si>
    <t>NHAM001</t>
  </si>
  <si>
    <t>NHAM002</t>
  </si>
  <si>
    <t>NHAM003</t>
  </si>
  <si>
    <t>NHAM004</t>
  </si>
  <si>
    <t>NHAM005</t>
  </si>
  <si>
    <t>NHAM006</t>
  </si>
  <si>
    <t>NHAM007</t>
  </si>
  <si>
    <t>NHAM008</t>
  </si>
  <si>
    <t>NHAM009</t>
  </si>
  <si>
    <t>NHAM010</t>
  </si>
  <si>
    <t>NHAM011</t>
  </si>
  <si>
    <t>NHAM012</t>
  </si>
  <si>
    <t>NHAM013</t>
  </si>
  <si>
    <t>NHAM014</t>
  </si>
  <si>
    <t>NHAM015</t>
  </si>
  <si>
    <t>NHAM016</t>
  </si>
  <si>
    <t>NHAM017</t>
  </si>
  <si>
    <t>NHAM018</t>
  </si>
  <si>
    <t>NHAM019</t>
  </si>
  <si>
    <t>NHAM020</t>
  </si>
  <si>
    <t>NHAM021</t>
  </si>
  <si>
    <t>NHAM022</t>
  </si>
  <si>
    <t>NHAM023</t>
  </si>
  <si>
    <t>NHAM024</t>
  </si>
  <si>
    <t>NHAM025</t>
  </si>
  <si>
    <t>NHAM026</t>
  </si>
  <si>
    <t>NHAM027</t>
  </si>
  <si>
    <t>NHAM028</t>
  </si>
  <si>
    <t>NHAM029</t>
  </si>
  <si>
    <t>NHAM030</t>
  </si>
  <si>
    <t>NHAM031</t>
  </si>
  <si>
    <t>NHAM032</t>
  </si>
  <si>
    <t>NHAM033</t>
  </si>
  <si>
    <t>NHAM034</t>
  </si>
  <si>
    <t>NHAM035</t>
  </si>
  <si>
    <t>NHAM036</t>
  </si>
  <si>
    <t>NHAM037</t>
  </si>
  <si>
    <t>NHAM038</t>
  </si>
  <si>
    <t>NHAM039</t>
  </si>
  <si>
    <t>NHAM040</t>
  </si>
  <si>
    <t>NHAM041</t>
  </si>
  <si>
    <t>NHAM042</t>
  </si>
  <si>
    <t>NHAM043</t>
  </si>
  <si>
    <t>NHAM044</t>
  </si>
  <si>
    <t>NHAM045</t>
  </si>
  <si>
    <t>NHAM046</t>
  </si>
  <si>
    <t>NHAM047</t>
  </si>
  <si>
    <t>NHAM048</t>
  </si>
  <si>
    <t>NHAM049</t>
  </si>
  <si>
    <t>NHAM050</t>
  </si>
  <si>
    <t>NHAM051</t>
  </si>
  <si>
    <t>NHAM052</t>
  </si>
  <si>
    <t>NHAM053</t>
  </si>
  <si>
    <t>NHAM054</t>
  </si>
  <si>
    <t>NHAM055</t>
  </si>
  <si>
    <t>NHAM056</t>
  </si>
  <si>
    <t>NHAM057</t>
  </si>
  <si>
    <t>NHAM058</t>
  </si>
  <si>
    <t>NHAM059</t>
  </si>
  <si>
    <t>NHAM060</t>
  </si>
  <si>
    <t>NHAM061</t>
  </si>
  <si>
    <t>NHAM062</t>
  </si>
  <si>
    <t>NHAM063</t>
  </si>
  <si>
    <t>NHAM064</t>
  </si>
  <si>
    <t>NHAM065</t>
  </si>
  <si>
    <t>NHAM066</t>
  </si>
  <si>
    <t>NHAM067</t>
  </si>
  <si>
    <t>NHAM068</t>
  </si>
  <si>
    <t>NHAM069</t>
  </si>
  <si>
    <t>NHAM070</t>
  </si>
  <si>
    <t>NHAM071</t>
  </si>
  <si>
    <t>NHAM072</t>
  </si>
  <si>
    <t>NHAM073</t>
  </si>
  <si>
    <t>NHAM074</t>
  </si>
  <si>
    <t>NHAM075</t>
  </si>
  <si>
    <t>NHAM076</t>
  </si>
  <si>
    <t>NHAM077</t>
  </si>
  <si>
    <t>NHAM078</t>
  </si>
  <si>
    <t>NHAM079</t>
  </si>
  <si>
    <t>BEN001</t>
  </si>
  <si>
    <t>BEN002</t>
  </si>
  <si>
    <t>31/10/2019</t>
  </si>
  <si>
    <t>BEN003</t>
  </si>
  <si>
    <t>BEN004</t>
  </si>
  <si>
    <t>BEN005</t>
  </si>
  <si>
    <t>BEN006</t>
  </si>
  <si>
    <t>BEN007</t>
  </si>
  <si>
    <t>BEN008</t>
  </si>
  <si>
    <t>BEN009</t>
  </si>
  <si>
    <t>BEN010</t>
  </si>
  <si>
    <t>BEN011</t>
  </si>
  <si>
    <t>BEN012</t>
  </si>
  <si>
    <t>BEN013</t>
  </si>
  <si>
    <t>BEN014</t>
  </si>
  <si>
    <t>BEN015</t>
  </si>
  <si>
    <t>BEN016</t>
  </si>
  <si>
    <t>BEN017</t>
  </si>
  <si>
    <t>BEN018</t>
  </si>
  <si>
    <t>BEN019</t>
  </si>
  <si>
    <t>BEN020</t>
  </si>
  <si>
    <t>BEN021</t>
  </si>
  <si>
    <t>BEN022</t>
  </si>
  <si>
    <t>BEN023</t>
  </si>
  <si>
    <t>BEN024</t>
  </si>
  <si>
    <t>BEN025</t>
  </si>
  <si>
    <t>BEN026</t>
  </si>
  <si>
    <t>BEN027</t>
  </si>
  <si>
    <t>BEN028</t>
  </si>
  <si>
    <t>BEN029</t>
  </si>
  <si>
    <t>BEN030</t>
  </si>
  <si>
    <t>BEN031</t>
  </si>
  <si>
    <t>BEN032</t>
  </si>
  <si>
    <t>BEN033</t>
  </si>
  <si>
    <t>BEN034</t>
  </si>
  <si>
    <t>BEN035</t>
  </si>
  <si>
    <t>BEN036</t>
  </si>
  <si>
    <t>BEN037</t>
  </si>
  <si>
    <t>BEN038</t>
  </si>
  <si>
    <t>BEN039</t>
  </si>
  <si>
    <t>BEN040</t>
  </si>
  <si>
    <t>BEN041</t>
  </si>
  <si>
    <t>BEN042</t>
  </si>
  <si>
    <t>BEN043</t>
  </si>
  <si>
    <t>BEN044</t>
  </si>
  <si>
    <t>BEN045</t>
  </si>
  <si>
    <t>BEN046</t>
  </si>
  <si>
    <t>BEN047</t>
  </si>
  <si>
    <t>BEN048</t>
  </si>
  <si>
    <t>BEN049</t>
  </si>
  <si>
    <t>BEN050</t>
  </si>
  <si>
    <t>BEN051</t>
  </si>
  <si>
    <t>BEN052</t>
  </si>
  <si>
    <t>BEN053</t>
  </si>
  <si>
    <t>BEN054</t>
  </si>
  <si>
    <t>BEN055</t>
  </si>
  <si>
    <t>BEN056</t>
  </si>
  <si>
    <t>BEN057</t>
  </si>
  <si>
    <t>BEN058</t>
  </si>
  <si>
    <t xml:space="preserve">SDG 3: Good Health and Well Being </t>
  </si>
  <si>
    <t>Description</t>
  </si>
  <si>
    <t>Psafe = Py * (1-Cj) * (1-Pb,boil)</t>
  </si>
  <si>
    <t>Unit</t>
  </si>
  <si>
    <t>Psafe</t>
  </si>
  <si>
    <t xml:space="preserve">Number of additional persons having access to safe water in the project activity compared to the baseline scenario. </t>
  </si>
  <si>
    <t>people</t>
  </si>
  <si>
    <t xml:space="preserve">Number of persons having access to safe water in the project activity. </t>
  </si>
  <si>
    <t>project database</t>
  </si>
  <si>
    <t>Expressed as a percentage, the portion of users of the project technology j who in the baseline were already consuming safe water without boiling it.</t>
  </si>
  <si>
    <t>%</t>
  </si>
  <si>
    <t>baseline survey</t>
  </si>
  <si>
    <t>Pb,boil</t>
  </si>
  <si>
    <t>Percentage of persons boiling water for purification in the baseline scenario.</t>
  </si>
  <si>
    <t>baseline:</t>
  </si>
  <si>
    <t>SDG 5: Gender Equality</t>
  </si>
  <si>
    <t>TRy = (Tb,y - Tp,y)/Tb,y</t>
  </si>
  <si>
    <t>TRy</t>
  </si>
  <si>
    <t xml:space="preserve">Total reduction time spent collecting firewood and water for project activity in year y </t>
  </si>
  <si>
    <t>Tb,y</t>
  </si>
  <si>
    <t>Baseline time spent collecting firewood and water per household per week</t>
  </si>
  <si>
    <t>hours</t>
  </si>
  <si>
    <t>Tp,y</t>
  </si>
  <si>
    <t>Project time spent collecting firewood and water per household per week</t>
  </si>
  <si>
    <t>project survey</t>
  </si>
  <si>
    <t>SDG 6: Clean Water and Sanitation</t>
  </si>
  <si>
    <t>Paccess = Py * (1 – Cj) * Up,y</t>
  </si>
  <si>
    <t>Paccess</t>
  </si>
  <si>
    <t>Number of additional persons having access to safe water in the project activity compared to the baseline scenario</t>
  </si>
  <si>
    <t>Number of persons having access to safe water in the project activity</t>
  </si>
  <si>
    <t xml:space="preserve">Up,y </t>
  </si>
  <si>
    <r>
      <t>Usage rate in project scenario p during</t>
    </r>
    <r>
      <rPr>
        <vertAlign val="subscript"/>
        <sz val="11"/>
        <color theme="1"/>
        <rFont val="Calibri"/>
        <family val="2"/>
        <scheme val="minor"/>
      </rPr>
      <t xml:space="preserve"> </t>
    </r>
    <r>
      <rPr>
        <sz val="11"/>
        <color theme="1"/>
        <rFont val="Calibri"/>
        <family val="2"/>
        <scheme val="minor"/>
      </rPr>
      <t>year y</t>
    </r>
  </si>
  <si>
    <t>SDG 13: Climate Action</t>
  </si>
  <si>
    <t>Er,y</t>
  </si>
  <si>
    <t xml:space="preserve">CO2 emission reductions for the current monitoring period </t>
  </si>
  <si>
    <t>VER</t>
  </si>
  <si>
    <t>CHI00096</t>
  </si>
  <si>
    <t>Josina Machel Gondola</t>
  </si>
  <si>
    <t>CHI01320</t>
  </si>
  <si>
    <t>Kaboi</t>
  </si>
  <si>
    <t>CHI00091</t>
  </si>
  <si>
    <t>Lorena</t>
  </si>
  <si>
    <t>CHI00086</t>
  </si>
  <si>
    <t>Mazicuera</t>
  </si>
  <si>
    <t>CHI00087</t>
  </si>
  <si>
    <t>Muarewa</t>
  </si>
  <si>
    <t>CHI00081</t>
  </si>
  <si>
    <t>Mucessua</t>
  </si>
  <si>
    <t>CHI00079</t>
  </si>
  <si>
    <t>Muda</t>
  </si>
  <si>
    <t>CHI00042</t>
  </si>
  <si>
    <t>Nhanvudza</t>
  </si>
  <si>
    <t>CHI03002</t>
  </si>
  <si>
    <t>Bairro Nhamatsane PT 155</t>
  </si>
  <si>
    <t>GON02995</t>
  </si>
  <si>
    <t>Bairro 3 de Fevereiro Linha Ferrea</t>
  </si>
  <si>
    <t>GON02993</t>
  </si>
  <si>
    <t>Bairro 7 de Abril Baixa</t>
  </si>
  <si>
    <t>GON02989</t>
  </si>
  <si>
    <t>Bela Vista EPC</t>
  </si>
  <si>
    <t>CHI03000</t>
  </si>
  <si>
    <t>16 de Junho Mussarifo</t>
  </si>
  <si>
    <t>GON02998</t>
  </si>
  <si>
    <t>Bairro 25 de Junho Linha Ferrea</t>
  </si>
  <si>
    <t>GON02991</t>
  </si>
  <si>
    <t>Mazicuera EPC</t>
  </si>
  <si>
    <t>GON02990</t>
  </si>
  <si>
    <t>Mazicuera Limoeiro</t>
  </si>
  <si>
    <t>CHI03005</t>
  </si>
  <si>
    <t>Bairro 16 de Junho Jagarto</t>
  </si>
  <si>
    <t>CHI02999</t>
  </si>
  <si>
    <t>Chissui Portao</t>
  </si>
  <si>
    <t>GON02994</t>
  </si>
  <si>
    <t>Bairro 25 de Junho Moagem</t>
  </si>
  <si>
    <t>GON02992</t>
  </si>
  <si>
    <t>Mazicuera Expansao</t>
  </si>
  <si>
    <t>GON02963</t>
  </si>
  <si>
    <t>Mudima Sede Lider</t>
  </si>
  <si>
    <t>GON02955</t>
  </si>
  <si>
    <t>Dewe Igreja</t>
  </si>
  <si>
    <t>GON02958</t>
  </si>
  <si>
    <t>Mapranhanga Marfuro</t>
  </si>
  <si>
    <t>GON02957</t>
  </si>
  <si>
    <t>Tique-Tique Moagem</t>
  </si>
  <si>
    <t>GON02959</t>
  </si>
  <si>
    <t>Mapranhanga Serra EPC</t>
  </si>
  <si>
    <t>GON02969</t>
  </si>
  <si>
    <t>Nhandare</t>
  </si>
  <si>
    <t>MP3</t>
  </si>
  <si>
    <t>Average credits at 10,000 cap</t>
  </si>
  <si>
    <t>No of Children</t>
  </si>
  <si>
    <t>No of Adults</t>
  </si>
  <si>
    <t>No of people per HH</t>
  </si>
  <si>
    <t>JOSG001</t>
  </si>
  <si>
    <t>JOSG002</t>
  </si>
  <si>
    <t>JOSG003</t>
  </si>
  <si>
    <t>JOSG004</t>
  </si>
  <si>
    <t>JOSG005</t>
  </si>
  <si>
    <t>JOSG006</t>
  </si>
  <si>
    <t>JOSG007</t>
  </si>
  <si>
    <t>JOSG008</t>
  </si>
  <si>
    <t>JOSG009</t>
  </si>
  <si>
    <t>JOSG010</t>
  </si>
  <si>
    <t>JOSG011</t>
  </si>
  <si>
    <t>JOSG012</t>
  </si>
  <si>
    <t>JOSG013</t>
  </si>
  <si>
    <t>JOSG014</t>
  </si>
  <si>
    <t>JOSG015</t>
  </si>
  <si>
    <t>JOSG016</t>
  </si>
  <si>
    <t>JOSG017</t>
  </si>
  <si>
    <t>JOSG018</t>
  </si>
  <si>
    <t>JOSG019</t>
  </si>
  <si>
    <t>JOSG020</t>
  </si>
  <si>
    <t>JOSG021</t>
  </si>
  <si>
    <t>JOSG022</t>
  </si>
  <si>
    <t>JOSG023</t>
  </si>
  <si>
    <t>JOSG024</t>
  </si>
  <si>
    <t>JOSG025</t>
  </si>
  <si>
    <t>JOSG026</t>
  </si>
  <si>
    <t>JOSG027</t>
  </si>
  <si>
    <t>JOSG028</t>
  </si>
  <si>
    <t>JOSG029</t>
  </si>
  <si>
    <t>JOSG030</t>
  </si>
  <si>
    <t>JOSG031</t>
  </si>
  <si>
    <t>JOSG032</t>
  </si>
  <si>
    <t>JOSG033</t>
  </si>
  <si>
    <t>JOSG034</t>
  </si>
  <si>
    <t>JOSG035</t>
  </si>
  <si>
    <t>JOSG036</t>
  </si>
  <si>
    <t>JOSG037</t>
  </si>
  <si>
    <t>JOSG038</t>
  </si>
  <si>
    <t>JOSG039</t>
  </si>
  <si>
    <t>JOSG040</t>
  </si>
  <si>
    <t>JOSG041</t>
  </si>
  <si>
    <t>JOSG042</t>
  </si>
  <si>
    <t>JOSG043</t>
  </si>
  <si>
    <t>KAB001</t>
  </si>
  <si>
    <t>KAB002</t>
  </si>
  <si>
    <t>KAB003</t>
  </si>
  <si>
    <t>KAB004</t>
  </si>
  <si>
    <t>KAB005</t>
  </si>
  <si>
    <t>KAB006</t>
  </si>
  <si>
    <t>KAB007</t>
  </si>
  <si>
    <t>KAB008</t>
  </si>
  <si>
    <t>KAB009</t>
  </si>
  <si>
    <t>KAB010</t>
  </si>
  <si>
    <t>KAB011</t>
  </si>
  <si>
    <t>KAB012</t>
  </si>
  <si>
    <t>KAB013</t>
  </si>
  <si>
    <t>KAB014</t>
  </si>
  <si>
    <t>KAB015</t>
  </si>
  <si>
    <t>KAB016</t>
  </si>
  <si>
    <t>KAB017</t>
  </si>
  <si>
    <t>KAB018</t>
  </si>
  <si>
    <t>KAB019</t>
  </si>
  <si>
    <t>KAB020</t>
  </si>
  <si>
    <t>KAB021</t>
  </si>
  <si>
    <t>KAB022</t>
  </si>
  <si>
    <t>KAB023</t>
  </si>
  <si>
    <t>KAB024</t>
  </si>
  <si>
    <t>KAB025</t>
  </si>
  <si>
    <t>KAB026</t>
  </si>
  <si>
    <t>KAB027</t>
  </si>
  <si>
    <t>KAB028</t>
  </si>
  <si>
    <t>KAB029</t>
  </si>
  <si>
    <t>KAB030</t>
  </si>
  <si>
    <t>KAB031</t>
  </si>
  <si>
    <t>KAB032</t>
  </si>
  <si>
    <t>KAB033</t>
  </si>
  <si>
    <t>KAB034</t>
  </si>
  <si>
    <t>KAB035</t>
  </si>
  <si>
    <t>KAB036</t>
  </si>
  <si>
    <t>KAB037</t>
  </si>
  <si>
    <t>KAB038</t>
  </si>
  <si>
    <t>KAB039</t>
  </si>
  <si>
    <t>KAB040</t>
  </si>
  <si>
    <t>KAB041</t>
  </si>
  <si>
    <t>KAB042</t>
  </si>
  <si>
    <t>KAB043</t>
  </si>
  <si>
    <t>KAB044</t>
  </si>
  <si>
    <t>KAB045</t>
  </si>
  <si>
    <t>KAB046</t>
  </si>
  <si>
    <t>KAB047</t>
  </si>
  <si>
    <t>KAB048</t>
  </si>
  <si>
    <t>KAB049</t>
  </si>
  <si>
    <t>KAB050</t>
  </si>
  <si>
    <t>KAB051</t>
  </si>
  <si>
    <t>KAB052</t>
  </si>
  <si>
    <t>KAB053</t>
  </si>
  <si>
    <t>KAB054</t>
  </si>
  <si>
    <t>KAB055</t>
  </si>
  <si>
    <t>KAB056</t>
  </si>
  <si>
    <t>KAB057</t>
  </si>
  <si>
    <t>KAB058</t>
  </si>
  <si>
    <t>KAB059</t>
  </si>
  <si>
    <t>LOR001</t>
  </si>
  <si>
    <t>LOR002</t>
  </si>
  <si>
    <t>LOR003</t>
  </si>
  <si>
    <t>LOR004</t>
  </si>
  <si>
    <t>LOR005</t>
  </si>
  <si>
    <t>LOR006</t>
  </si>
  <si>
    <t>LOR007</t>
  </si>
  <si>
    <t>LOR008</t>
  </si>
  <si>
    <t>LOR009</t>
  </si>
  <si>
    <t>LOR010</t>
  </si>
  <si>
    <t>LOR011</t>
  </si>
  <si>
    <t>LOR012</t>
  </si>
  <si>
    <t>LOR013</t>
  </si>
  <si>
    <t>LOR014</t>
  </si>
  <si>
    <t>LOR015</t>
  </si>
  <si>
    <t>LOR016</t>
  </si>
  <si>
    <t>LOR017</t>
  </si>
  <si>
    <t>LOR018</t>
  </si>
  <si>
    <t>LOR019</t>
  </si>
  <si>
    <t>LOR020</t>
  </si>
  <si>
    <t>LOR021</t>
  </si>
  <si>
    <t>LOR022</t>
  </si>
  <si>
    <t>LOR023</t>
  </si>
  <si>
    <t>LOR024</t>
  </si>
  <si>
    <t>LOR025</t>
  </si>
  <si>
    <t>LOR026</t>
  </si>
  <si>
    <t>LOR027</t>
  </si>
  <si>
    <t>LOR028</t>
  </si>
  <si>
    <t>LOR029</t>
  </si>
  <si>
    <t>LOR030</t>
  </si>
  <si>
    <t>LOR031</t>
  </si>
  <si>
    <t>LOR032</t>
  </si>
  <si>
    <t>LOR033</t>
  </si>
  <si>
    <t>LOR034</t>
  </si>
  <si>
    <t>LOR035</t>
  </si>
  <si>
    <t>LOR036</t>
  </si>
  <si>
    <t>LOR037</t>
  </si>
  <si>
    <t>LOR038</t>
  </si>
  <si>
    <t>LOR039</t>
  </si>
  <si>
    <t>LOR040</t>
  </si>
  <si>
    <t>LOR041</t>
  </si>
  <si>
    <t>LOR042</t>
  </si>
  <si>
    <t>LOR043</t>
  </si>
  <si>
    <t>LOR044</t>
  </si>
  <si>
    <t>MAZ001</t>
  </si>
  <si>
    <t>MAZ002</t>
  </si>
  <si>
    <t>MAZ003</t>
  </si>
  <si>
    <t>MAZ004</t>
  </si>
  <si>
    <t>MAZ005</t>
  </si>
  <si>
    <t>MAZ006</t>
  </si>
  <si>
    <t>MAZ007</t>
  </si>
  <si>
    <t>MAZ008</t>
  </si>
  <si>
    <t>MAZ009</t>
  </si>
  <si>
    <t>MAZ010</t>
  </si>
  <si>
    <t>MAZ011</t>
  </si>
  <si>
    <t>MAZ012</t>
  </si>
  <si>
    <t>MAZ013</t>
  </si>
  <si>
    <t>MAZ014</t>
  </si>
  <si>
    <t>MAZ015</t>
  </si>
  <si>
    <t>MAZ016</t>
  </si>
  <si>
    <t>MAZ017</t>
  </si>
  <si>
    <t>MAZ018</t>
  </si>
  <si>
    <t>MAZ019</t>
  </si>
  <si>
    <t>MAZ020</t>
  </si>
  <si>
    <t>MAZ021</t>
  </si>
  <si>
    <t>MAZ022</t>
  </si>
  <si>
    <t>MAZ023</t>
  </si>
  <si>
    <t>MAZ024</t>
  </si>
  <si>
    <t>MAZ025</t>
  </si>
  <si>
    <t>MAZ026</t>
  </si>
  <si>
    <t>MAZ027</t>
  </si>
  <si>
    <t>MAZ028</t>
  </si>
  <si>
    <t>MAZ029</t>
  </si>
  <si>
    <t>MAZ030</t>
  </si>
  <si>
    <t>MAZ031</t>
  </si>
  <si>
    <t>MAZ032</t>
  </si>
  <si>
    <t>MAZ033</t>
  </si>
  <si>
    <t>MAZ034</t>
  </si>
  <si>
    <t>MAZ035</t>
  </si>
  <si>
    <t>MAZ036</t>
  </si>
  <si>
    <t>MAZ037</t>
  </si>
  <si>
    <t>MAZ038</t>
  </si>
  <si>
    <t>MAZ039</t>
  </si>
  <si>
    <t>MAZ040</t>
  </si>
  <si>
    <t>MAZ041</t>
  </si>
  <si>
    <t>MAZ042</t>
  </si>
  <si>
    <t>MAZ043</t>
  </si>
  <si>
    <t>MAZ044</t>
  </si>
  <si>
    <t>MAZ045</t>
  </si>
  <si>
    <t>MAZ046</t>
  </si>
  <si>
    <t>MAZ047</t>
  </si>
  <si>
    <t>MAZ048</t>
  </si>
  <si>
    <t>MAZ049</t>
  </si>
  <si>
    <t>MAZ050</t>
  </si>
  <si>
    <t>MAZ051</t>
  </si>
  <si>
    <t>MAZ052</t>
  </si>
  <si>
    <t>MAZ053</t>
  </si>
  <si>
    <t>MAZ054</t>
  </si>
  <si>
    <t>MAZ055</t>
  </si>
  <si>
    <t>MAZ056</t>
  </si>
  <si>
    <t>MAZ057</t>
  </si>
  <si>
    <t>MAZ058</t>
  </si>
  <si>
    <t>MAZ059</t>
  </si>
  <si>
    <t>MAZ060</t>
  </si>
  <si>
    <t>MAZ061</t>
  </si>
  <si>
    <t>MAZ062</t>
  </si>
  <si>
    <t>MAZ063</t>
  </si>
  <si>
    <t>MAZ064</t>
  </si>
  <si>
    <t>MAZ065</t>
  </si>
  <si>
    <t>MAZ066</t>
  </si>
  <si>
    <t>MAZ067</t>
  </si>
  <si>
    <t>MAZ068</t>
  </si>
  <si>
    <t>MAZ069</t>
  </si>
  <si>
    <t>MAZ070</t>
  </si>
  <si>
    <t>MAZ071</t>
  </si>
  <si>
    <t>MAZ072</t>
  </si>
  <si>
    <t>MAZ073</t>
  </si>
  <si>
    <t>MAZ074</t>
  </si>
  <si>
    <t>MAZ075</t>
  </si>
  <si>
    <t>MAZ076</t>
  </si>
  <si>
    <t>MAZ077</t>
  </si>
  <si>
    <t>MAZ078</t>
  </si>
  <si>
    <t>MAZ079</t>
  </si>
  <si>
    <t>MAZ080</t>
  </si>
  <si>
    <t>MAZ081</t>
  </si>
  <si>
    <t>MAZ082</t>
  </si>
  <si>
    <t>MAZ083</t>
  </si>
  <si>
    <t>MAZ084</t>
  </si>
  <si>
    <t>MAZ085</t>
  </si>
  <si>
    <t>MAZ086</t>
  </si>
  <si>
    <t>MAZ087</t>
  </si>
  <si>
    <t>MAZ088</t>
  </si>
  <si>
    <t>MAZ089</t>
  </si>
  <si>
    <t>MAZ090</t>
  </si>
  <si>
    <t>MAZ091</t>
  </si>
  <si>
    <t>MAZ092</t>
  </si>
  <si>
    <t>MAZ093</t>
  </si>
  <si>
    <t>MUA001</t>
  </si>
  <si>
    <t>MUA002</t>
  </si>
  <si>
    <t>MUA003</t>
  </si>
  <si>
    <t>MUA004</t>
  </si>
  <si>
    <t>MUA005</t>
  </si>
  <si>
    <t>MUA006</t>
  </si>
  <si>
    <t>MUA007</t>
  </si>
  <si>
    <t>MUA008</t>
  </si>
  <si>
    <t>MUA009</t>
  </si>
  <si>
    <t>MUA010</t>
  </si>
  <si>
    <t>MUA011</t>
  </si>
  <si>
    <t>MUA012</t>
  </si>
  <si>
    <t>MUA013</t>
  </si>
  <si>
    <t>MUA014</t>
  </si>
  <si>
    <t>MUA015</t>
  </si>
  <si>
    <t>MUA016</t>
  </si>
  <si>
    <t>MUA017</t>
  </si>
  <si>
    <t>MUA018</t>
  </si>
  <si>
    <t>MUA019</t>
  </si>
  <si>
    <t>MUA020</t>
  </si>
  <si>
    <t>MUA021</t>
  </si>
  <si>
    <t>MUA022</t>
  </si>
  <si>
    <t>MUA023</t>
  </si>
  <si>
    <t>MUA024</t>
  </si>
  <si>
    <t>MUA025</t>
  </si>
  <si>
    <t>MUA026</t>
  </si>
  <si>
    <t>MUA027</t>
  </si>
  <si>
    <t>MUA028</t>
  </si>
  <si>
    <t>MUA029</t>
  </si>
  <si>
    <t>MUA030</t>
  </si>
  <si>
    <t>MUA031</t>
  </si>
  <si>
    <t>MUA032</t>
  </si>
  <si>
    <t>MUA033</t>
  </si>
  <si>
    <t>MUA034</t>
  </si>
  <si>
    <t>MUA035</t>
  </si>
  <si>
    <t>MUA036</t>
  </si>
  <si>
    <t>MUA037</t>
  </si>
  <si>
    <t>MUA038</t>
  </si>
  <si>
    <t>MUA039</t>
  </si>
  <si>
    <t>MUA040</t>
  </si>
  <si>
    <t>MUA041</t>
  </si>
  <si>
    <t>MUA042</t>
  </si>
  <si>
    <t>MUA043</t>
  </si>
  <si>
    <t>MUA044</t>
  </si>
  <si>
    <t>MUA045</t>
  </si>
  <si>
    <t>MUA046</t>
  </si>
  <si>
    <t>MUA047</t>
  </si>
  <si>
    <t>MUA048</t>
  </si>
  <si>
    <t>MUA049</t>
  </si>
  <si>
    <t>MUC001</t>
  </si>
  <si>
    <t>MUC002</t>
  </si>
  <si>
    <t>MUC003</t>
  </si>
  <si>
    <t>MUC004</t>
  </si>
  <si>
    <t>MUC005</t>
  </si>
  <si>
    <t>MUC006</t>
  </si>
  <si>
    <t>MUC007</t>
  </si>
  <si>
    <t>MUC008</t>
  </si>
  <si>
    <t>MUC009</t>
  </si>
  <si>
    <t>MUC010</t>
  </si>
  <si>
    <t>MUC011</t>
  </si>
  <si>
    <t>MUC012</t>
  </si>
  <si>
    <t>MUC013</t>
  </si>
  <si>
    <t>MUC014</t>
  </si>
  <si>
    <t>MUC015</t>
  </si>
  <si>
    <t>MUC016</t>
  </si>
  <si>
    <t>MUC017</t>
  </si>
  <si>
    <t>MUC018</t>
  </si>
  <si>
    <t>MUC019</t>
  </si>
  <si>
    <t>MUC020</t>
  </si>
  <si>
    <t>MUC021</t>
  </si>
  <si>
    <t>MUC022</t>
  </si>
  <si>
    <t>MUC023</t>
  </si>
  <si>
    <t>MUC024</t>
  </si>
  <si>
    <t>MUC025</t>
  </si>
  <si>
    <t>MUC026</t>
  </si>
  <si>
    <t>MUC027</t>
  </si>
  <si>
    <t>MUC028</t>
  </si>
  <si>
    <t>MUC029</t>
  </si>
  <si>
    <t>MUC030</t>
  </si>
  <si>
    <t>MUC031</t>
  </si>
  <si>
    <t>MUC032</t>
  </si>
  <si>
    <t>MUC033</t>
  </si>
  <si>
    <t>MUC034</t>
  </si>
  <si>
    <t>MUC035</t>
  </si>
  <si>
    <t>MUC036</t>
  </si>
  <si>
    <t>MUC037</t>
  </si>
  <si>
    <t>MUC038</t>
  </si>
  <si>
    <t>MUC039</t>
  </si>
  <si>
    <t>MUC040</t>
  </si>
  <si>
    <t>MUC041</t>
  </si>
  <si>
    <t>MUC042</t>
  </si>
  <si>
    <t>MUC043</t>
  </si>
  <si>
    <t>MUC044</t>
  </si>
  <si>
    <t>MUC045</t>
  </si>
  <si>
    <t>MUC046</t>
  </si>
  <si>
    <t>MUC047</t>
  </si>
  <si>
    <t>MUC048</t>
  </si>
  <si>
    <t>MUC049</t>
  </si>
  <si>
    <t>MUC050</t>
  </si>
  <si>
    <t>MUC051</t>
  </si>
  <si>
    <t>MUC052</t>
  </si>
  <si>
    <t>MUC053</t>
  </si>
  <si>
    <t>MUC054</t>
  </si>
  <si>
    <t>MUC055</t>
  </si>
  <si>
    <t>MUC056</t>
  </si>
  <si>
    <t>MUC057</t>
  </si>
  <si>
    <t>MUC058</t>
  </si>
  <si>
    <t>MUC059</t>
  </si>
  <si>
    <t>MUC060</t>
  </si>
  <si>
    <t>MUC061</t>
  </si>
  <si>
    <t>MUC062</t>
  </si>
  <si>
    <t>MUC063</t>
  </si>
  <si>
    <t>MUDA001</t>
  </si>
  <si>
    <t>MUDA002</t>
  </si>
  <si>
    <t>MUDA003</t>
  </si>
  <si>
    <t>MUDA004</t>
  </si>
  <si>
    <t>MUDA005</t>
  </si>
  <si>
    <t>MUDA006</t>
  </si>
  <si>
    <t>MUDA007</t>
  </si>
  <si>
    <t>MUDA008</t>
  </si>
  <si>
    <t>MUDA009</t>
  </si>
  <si>
    <t>MUDA010</t>
  </si>
  <si>
    <t>MUDA011</t>
  </si>
  <si>
    <t>MUDA012</t>
  </si>
  <si>
    <t>MUDA013</t>
  </si>
  <si>
    <t>MUDA014</t>
  </si>
  <si>
    <t>MUDA015</t>
  </si>
  <si>
    <t>MUDA016</t>
  </si>
  <si>
    <t>MUDA017</t>
  </si>
  <si>
    <t>MUDA018</t>
  </si>
  <si>
    <t>MUDA019</t>
  </si>
  <si>
    <t>MUDA020</t>
  </si>
  <si>
    <t>MUDA021</t>
  </si>
  <si>
    <t>MUDA022</t>
  </si>
  <si>
    <t>MUDA023</t>
  </si>
  <si>
    <t>MUDA024</t>
  </si>
  <si>
    <t>MUDA025</t>
  </si>
  <si>
    <t>MUDA026</t>
  </si>
  <si>
    <t>MUDA027</t>
  </si>
  <si>
    <t>MUDA028</t>
  </si>
  <si>
    <t>MUDA029</t>
  </si>
  <si>
    <t>MUDA030</t>
  </si>
  <si>
    <t>MUDA031</t>
  </si>
  <si>
    <t>MUDA032</t>
  </si>
  <si>
    <t>MUDA033</t>
  </si>
  <si>
    <t>MUDA034</t>
  </si>
  <si>
    <t>MUDA035</t>
  </si>
  <si>
    <t>MUDA036</t>
  </si>
  <si>
    <t>MUDA037</t>
  </si>
  <si>
    <t>MUDA038</t>
  </si>
  <si>
    <t>MUDA039</t>
  </si>
  <si>
    <t>MUDA040</t>
  </si>
  <si>
    <t>MUDA041</t>
  </si>
  <si>
    <t>MUDA042</t>
  </si>
  <si>
    <t>MUDA043</t>
  </si>
  <si>
    <t>MUDA044</t>
  </si>
  <si>
    <t>MUDA045</t>
  </si>
  <si>
    <t>MUDA046</t>
  </si>
  <si>
    <t>MUDA047</t>
  </si>
  <si>
    <t>MUDA048</t>
  </si>
  <si>
    <t>MUDA049</t>
  </si>
  <si>
    <t>MUDA050</t>
  </si>
  <si>
    <t>MUDA051</t>
  </si>
  <si>
    <t>NHAN001</t>
  </si>
  <si>
    <t>NHAN002</t>
  </si>
  <si>
    <t>NHAN003</t>
  </si>
  <si>
    <t>NHAN004</t>
  </si>
  <si>
    <t>NHAN005</t>
  </si>
  <si>
    <t>NHAN006</t>
  </si>
  <si>
    <t>NHAN007</t>
  </si>
  <si>
    <t>NHAN008</t>
  </si>
  <si>
    <t>NHAN009</t>
  </si>
  <si>
    <t>NHAN010</t>
  </si>
  <si>
    <t>NHAN011</t>
  </si>
  <si>
    <t>NHAN012</t>
  </si>
  <si>
    <t>NHAN013</t>
  </si>
  <si>
    <t>NHAN014</t>
  </si>
  <si>
    <t>NHAN015</t>
  </si>
  <si>
    <t>NHAN016</t>
  </si>
  <si>
    <t>NHAN017</t>
  </si>
  <si>
    <t>NHAN018</t>
  </si>
  <si>
    <t>NHAN019</t>
  </si>
  <si>
    <t>NHAN020</t>
  </si>
  <si>
    <t>NHAN021</t>
  </si>
  <si>
    <t>NHAN022</t>
  </si>
  <si>
    <t>NHAN023</t>
  </si>
  <si>
    <t>NHAN024</t>
  </si>
  <si>
    <t>NHAN025</t>
  </si>
  <si>
    <t>NHAN026</t>
  </si>
  <si>
    <t>NHAN027</t>
  </si>
  <si>
    <t>NHAN028</t>
  </si>
  <si>
    <t>NHAN029</t>
  </si>
  <si>
    <t>NHAN030</t>
  </si>
  <si>
    <t>NHAN031</t>
  </si>
  <si>
    <t>NHAN032</t>
  </si>
  <si>
    <t>NHAN033</t>
  </si>
  <si>
    <t>NHAN034</t>
  </si>
  <si>
    <t>NHAN035</t>
  </si>
  <si>
    <t>NHAN036</t>
  </si>
  <si>
    <t>NHAN037</t>
  </si>
  <si>
    <t>NHAN038</t>
  </si>
  <si>
    <t>NHAN039</t>
  </si>
  <si>
    <t>NHAN040</t>
  </si>
  <si>
    <t>NHAN041</t>
  </si>
  <si>
    <t>NHAN042</t>
  </si>
  <si>
    <t>NHAN043</t>
  </si>
  <si>
    <t>NHAN044</t>
  </si>
  <si>
    <t>NHAN045</t>
  </si>
  <si>
    <t>NHAN046</t>
  </si>
  <si>
    <t>NHAN047</t>
  </si>
  <si>
    <t>NHAN048</t>
  </si>
  <si>
    <t>NHAN049</t>
  </si>
  <si>
    <t>NHAN050</t>
  </si>
  <si>
    <t>NHAN051</t>
  </si>
  <si>
    <t>NHAN052</t>
  </si>
  <si>
    <t>NHAN053</t>
  </si>
  <si>
    <t>NHAN054</t>
  </si>
  <si>
    <t>SUS01087</t>
  </si>
  <si>
    <t>Madudu</t>
  </si>
  <si>
    <t>SUS00023</t>
  </si>
  <si>
    <t xml:space="preserve">Magaro </t>
  </si>
  <si>
    <t>SUS01091</t>
  </si>
  <si>
    <t>Maquawaio</t>
  </si>
  <si>
    <t>SUS01086</t>
  </si>
  <si>
    <t>Maquina</t>
  </si>
  <si>
    <t>SUS00009</t>
  </si>
  <si>
    <t>Matongua</t>
  </si>
  <si>
    <t>SUS00008</t>
  </si>
  <si>
    <t>Mucombe School</t>
  </si>
  <si>
    <t>SUS01094</t>
  </si>
  <si>
    <t>Sanguene School</t>
  </si>
  <si>
    <t>CHI00045</t>
  </si>
  <si>
    <t>1 de Junho</t>
  </si>
  <si>
    <t>GON02966</t>
  </si>
  <si>
    <t>Sanga EPC</t>
  </si>
  <si>
    <t>CHI03003</t>
  </si>
  <si>
    <t>Bairro Tembwe Zona 11</t>
  </si>
  <si>
    <t>GON02964</t>
  </si>
  <si>
    <t>Mudima Sede EPC</t>
  </si>
  <si>
    <t>GON02968</t>
  </si>
  <si>
    <t>Nhacurerwha</t>
  </si>
  <si>
    <t>GON02965</t>
  </si>
  <si>
    <t>Djeque</t>
  </si>
  <si>
    <t>GON02971</t>
  </si>
  <si>
    <t>Ruzara</t>
  </si>
  <si>
    <t>MAN03070</t>
  </si>
  <si>
    <t>Bairro Cacarue Estrada</t>
  </si>
  <si>
    <t>MAN03068</t>
  </si>
  <si>
    <t>Bairro EPC Cacarue</t>
  </si>
  <si>
    <t>MAN03108</t>
  </si>
  <si>
    <t>Bairro Jecua Citrinos</t>
  </si>
  <si>
    <t>MAN03112</t>
  </si>
  <si>
    <t>Bairro Jecua Muzongo D</t>
  </si>
  <si>
    <t>MAN03109</t>
  </si>
  <si>
    <t>Bairro Jecua Riacho</t>
  </si>
  <si>
    <t>MAN03054</t>
  </si>
  <si>
    <t>Bairro 7 de Abril Raca</t>
  </si>
  <si>
    <t>MAN03055</t>
  </si>
  <si>
    <t>Bairro 7 de Abril Raca Moagem</t>
  </si>
  <si>
    <t>MAN03107</t>
  </si>
  <si>
    <t>Bairro dos Professores Jecua</t>
  </si>
  <si>
    <t>MAN03110</t>
  </si>
  <si>
    <t>Bairro EPC de Jecua</t>
  </si>
  <si>
    <t>MAN03111</t>
  </si>
  <si>
    <t>Bairro Jecua R. Munene</t>
  </si>
  <si>
    <t>MAN03059</t>
  </si>
  <si>
    <t>Bairro 7 de Abril Cemiterio</t>
  </si>
  <si>
    <t>MAN03067</t>
  </si>
  <si>
    <t>Bairro 7 de Abril Zona Alta</t>
  </si>
  <si>
    <t>MADU001</t>
  </si>
  <si>
    <t>MADU002</t>
  </si>
  <si>
    <t>MADU003</t>
  </si>
  <si>
    <t>MADU004</t>
  </si>
  <si>
    <t>MADU005</t>
  </si>
  <si>
    <t>MADU006</t>
  </si>
  <si>
    <t>MADU007</t>
  </si>
  <si>
    <t>MADU008</t>
  </si>
  <si>
    <t>MADU009</t>
  </si>
  <si>
    <t>MADU010</t>
  </si>
  <si>
    <t>MADU011</t>
  </si>
  <si>
    <t>MADU012</t>
  </si>
  <si>
    <t>MADU013</t>
  </si>
  <si>
    <t>MADU014</t>
  </si>
  <si>
    <t>MADU015</t>
  </si>
  <si>
    <t>MADU016</t>
  </si>
  <si>
    <t>MADU017</t>
  </si>
  <si>
    <t>MADU018</t>
  </si>
  <si>
    <t>MADU019</t>
  </si>
  <si>
    <t>MADU020</t>
  </si>
  <si>
    <t>MADU021</t>
  </si>
  <si>
    <t>MADU022</t>
  </si>
  <si>
    <t>MADU023</t>
  </si>
  <si>
    <t>MADU024</t>
  </si>
  <si>
    <t>MADU025</t>
  </si>
  <si>
    <t>MADU026</t>
  </si>
  <si>
    <t>MADU027</t>
  </si>
  <si>
    <t>MADU028</t>
  </si>
  <si>
    <t>MADU029</t>
  </si>
  <si>
    <t>MADU030</t>
  </si>
  <si>
    <t>MADU031</t>
  </si>
  <si>
    <t>MADU032</t>
  </si>
  <si>
    <t>MADU033</t>
  </si>
  <si>
    <t>MADU034</t>
  </si>
  <si>
    <t>MADU035</t>
  </si>
  <si>
    <t>MADU036</t>
  </si>
  <si>
    <t>MADU037</t>
  </si>
  <si>
    <t>MADU038</t>
  </si>
  <si>
    <t>MADU039</t>
  </si>
  <si>
    <t>MADU040</t>
  </si>
  <si>
    <t>MADU041</t>
  </si>
  <si>
    <t>MADU042</t>
  </si>
  <si>
    <t>MADU043</t>
  </si>
  <si>
    <t>MADU044</t>
  </si>
  <si>
    <t>MADU045</t>
  </si>
  <si>
    <t>MADU046</t>
  </si>
  <si>
    <t>MADU047</t>
  </si>
  <si>
    <t>MADU048</t>
  </si>
  <si>
    <t>MADU049</t>
  </si>
  <si>
    <t>MADU050</t>
  </si>
  <si>
    <t>MADU051</t>
  </si>
  <si>
    <t>MADU052</t>
  </si>
  <si>
    <t>MADU053</t>
  </si>
  <si>
    <t>MADU054</t>
  </si>
  <si>
    <t>MADU055</t>
  </si>
  <si>
    <t>MADU056</t>
  </si>
  <si>
    <t>MADU057</t>
  </si>
  <si>
    <t>MADU058</t>
  </si>
  <si>
    <t>MADU059</t>
  </si>
  <si>
    <t>MADU060</t>
  </si>
  <si>
    <t>MADU061</t>
  </si>
  <si>
    <t>MADU062</t>
  </si>
  <si>
    <t>MADU063</t>
  </si>
  <si>
    <t>MADU064</t>
  </si>
  <si>
    <t>MADU065</t>
  </si>
  <si>
    <t>MADU066</t>
  </si>
  <si>
    <t>MADU067</t>
  </si>
  <si>
    <t>MADU068</t>
  </si>
  <si>
    <t>MADU069</t>
  </si>
  <si>
    <t>MADU070</t>
  </si>
  <si>
    <t>MADU071</t>
  </si>
  <si>
    <t>MADU072</t>
  </si>
  <si>
    <t>MADU073</t>
  </si>
  <si>
    <t>MADU074</t>
  </si>
  <si>
    <t>MADU075</t>
  </si>
  <si>
    <t>MADU076</t>
  </si>
  <si>
    <t>MADU077</t>
  </si>
  <si>
    <t>MADU078</t>
  </si>
  <si>
    <t>MADU079</t>
  </si>
  <si>
    <t>MADU080</t>
  </si>
  <si>
    <t>MADU081</t>
  </si>
  <si>
    <t>MADU082</t>
  </si>
  <si>
    <t>MADU083</t>
  </si>
  <si>
    <t>MADU084</t>
  </si>
  <si>
    <t>MADU085</t>
  </si>
  <si>
    <t>MADU086</t>
  </si>
  <si>
    <t>MADU087</t>
  </si>
  <si>
    <t>MADU088</t>
  </si>
  <si>
    <t>MADU089</t>
  </si>
  <si>
    <t>MADU090</t>
  </si>
  <si>
    <t>MADU091</t>
  </si>
  <si>
    <t>MADU092</t>
  </si>
  <si>
    <t>MADU093</t>
  </si>
  <si>
    <t>MAGA001</t>
  </si>
  <si>
    <t>MAGA002</t>
  </si>
  <si>
    <t>MAGA003</t>
  </si>
  <si>
    <t>MAGA004</t>
  </si>
  <si>
    <t>MAGA005</t>
  </si>
  <si>
    <t>MAGA006</t>
  </si>
  <si>
    <t>MAGA007</t>
  </si>
  <si>
    <t>MAGA008</t>
  </si>
  <si>
    <t>MAGA009</t>
  </si>
  <si>
    <t>MAGA010</t>
  </si>
  <si>
    <t>MAGA011</t>
  </si>
  <si>
    <t>MAGA012</t>
  </si>
  <si>
    <t>MAGA013</t>
  </si>
  <si>
    <t>MAGA014</t>
  </si>
  <si>
    <t>MAGA015</t>
  </si>
  <si>
    <t>MAGA016</t>
  </si>
  <si>
    <t>MAGA017</t>
  </si>
  <si>
    <t>MAGA018</t>
  </si>
  <si>
    <t>MAGA019</t>
  </si>
  <si>
    <t>MAGA020</t>
  </si>
  <si>
    <t>MAGA021</t>
  </si>
  <si>
    <t>MAGA022</t>
  </si>
  <si>
    <t>MAGA023</t>
  </si>
  <si>
    <t>MAGA024</t>
  </si>
  <si>
    <t>MAGA025</t>
  </si>
  <si>
    <t>MAGA026</t>
  </si>
  <si>
    <t>MAGA027</t>
  </si>
  <si>
    <t>MAGA028</t>
  </si>
  <si>
    <t>MAGA029</t>
  </si>
  <si>
    <t>MAGA030</t>
  </si>
  <si>
    <t>MAGA031</t>
  </si>
  <si>
    <t>MAGA032</t>
  </si>
  <si>
    <t>MAGA033</t>
  </si>
  <si>
    <t>MAGA034</t>
  </si>
  <si>
    <t>MAGA035</t>
  </si>
  <si>
    <t>MAGA036</t>
  </si>
  <si>
    <t>MAGA037</t>
  </si>
  <si>
    <t>MAGA038</t>
  </si>
  <si>
    <t>MAGA039</t>
  </si>
  <si>
    <t>MAGA040</t>
  </si>
  <si>
    <t>MAGA041</t>
  </si>
  <si>
    <t>MAGA042</t>
  </si>
  <si>
    <t>MAGA043</t>
  </si>
  <si>
    <t>MAGA044</t>
  </si>
  <si>
    <t>MAGA045</t>
  </si>
  <si>
    <t>MAGA046</t>
  </si>
  <si>
    <t>MAGA047</t>
  </si>
  <si>
    <t>MAGA048</t>
  </si>
  <si>
    <t>MAGA049</t>
  </si>
  <si>
    <t>MAGA050</t>
  </si>
  <si>
    <t>MAGA051</t>
  </si>
  <si>
    <t>MAGA052</t>
  </si>
  <si>
    <t>MAGA053</t>
  </si>
  <si>
    <t>MAGA054</t>
  </si>
  <si>
    <t>MAGA055</t>
  </si>
  <si>
    <t>MAGA056</t>
  </si>
  <si>
    <t>MAGA057</t>
  </si>
  <si>
    <t>MAGA058</t>
  </si>
  <si>
    <t>MAGA059</t>
  </si>
  <si>
    <t>MAGA060</t>
  </si>
  <si>
    <t>MAGA061</t>
  </si>
  <si>
    <t>MAGA062</t>
  </si>
  <si>
    <t>MAGA063</t>
  </si>
  <si>
    <t>MAGA064</t>
  </si>
  <si>
    <t>MAGA065</t>
  </si>
  <si>
    <t>MAGA066</t>
  </si>
  <si>
    <t>MAGA067</t>
  </si>
  <si>
    <t>MAGA068</t>
  </si>
  <si>
    <t>MAGA069</t>
  </si>
  <si>
    <t>MAGA070</t>
  </si>
  <si>
    <t>MAGA071</t>
  </si>
  <si>
    <t>MAGA072</t>
  </si>
  <si>
    <t>MAGA073</t>
  </si>
  <si>
    <t>MAGA074</t>
  </si>
  <si>
    <t>MAGA075</t>
  </si>
  <si>
    <t>MAGA076</t>
  </si>
  <si>
    <t>MAGA077</t>
  </si>
  <si>
    <t>MAGA078</t>
  </si>
  <si>
    <t>MAGA079</t>
  </si>
  <si>
    <t>MAGA080</t>
  </si>
  <si>
    <t>MAGA081</t>
  </si>
  <si>
    <t>MAGA082</t>
  </si>
  <si>
    <t>MAGA083</t>
  </si>
  <si>
    <t>MAGA084</t>
  </si>
  <si>
    <t>MAGA085</t>
  </si>
  <si>
    <t>MAGA086</t>
  </si>
  <si>
    <t>MAGA087</t>
  </si>
  <si>
    <t>MAGA088</t>
  </si>
  <si>
    <t>MAGA089</t>
  </si>
  <si>
    <t>MAGA090</t>
  </si>
  <si>
    <t>MAGA091</t>
  </si>
  <si>
    <t>MAGA092</t>
  </si>
  <si>
    <t>MAGA093</t>
  </si>
  <si>
    <t>MAQ001</t>
  </si>
  <si>
    <t>MAQ002</t>
  </si>
  <si>
    <t>MAQ003</t>
  </si>
  <si>
    <t>MAQ004</t>
  </si>
  <si>
    <t>MAQ005</t>
  </si>
  <si>
    <t>MAQ006</t>
  </si>
  <si>
    <t>MAQ007</t>
  </si>
  <si>
    <t>MAQ008</t>
  </si>
  <si>
    <t>MAQ009</t>
  </si>
  <si>
    <t>MAQ010</t>
  </si>
  <si>
    <t>MAQ011</t>
  </si>
  <si>
    <t>MAQ012</t>
  </si>
  <si>
    <t>MAQ013</t>
  </si>
  <si>
    <t>MAQ014</t>
  </si>
  <si>
    <t>MAQ015</t>
  </si>
  <si>
    <t>MAQ016</t>
  </si>
  <si>
    <t>MAQ017</t>
  </si>
  <si>
    <t>MAQ018</t>
  </si>
  <si>
    <t>MAQ019</t>
  </si>
  <si>
    <t>MAQ020</t>
  </si>
  <si>
    <t>MAQ021</t>
  </si>
  <si>
    <t>MAQ022</t>
  </si>
  <si>
    <t>MAQ023</t>
  </si>
  <si>
    <t>MAQ024</t>
  </si>
  <si>
    <t>MAQ025</t>
  </si>
  <si>
    <t>MAQ026</t>
  </si>
  <si>
    <t>MAQ027</t>
  </si>
  <si>
    <t>MAQ028</t>
  </si>
  <si>
    <t>MAQ029</t>
  </si>
  <si>
    <t>MAQ030</t>
  </si>
  <si>
    <t>MAQ031</t>
  </si>
  <si>
    <t>MAQ032</t>
  </si>
  <si>
    <t>MAQ033</t>
  </si>
  <si>
    <t>MAQ034</t>
  </si>
  <si>
    <t>MAQ035</t>
  </si>
  <si>
    <t>MAQ036</t>
  </si>
  <si>
    <t>MAQ037</t>
  </si>
  <si>
    <t>MAQ038</t>
  </si>
  <si>
    <t>MAQ039</t>
  </si>
  <si>
    <t>MAQ040</t>
  </si>
  <si>
    <t>MAQ041</t>
  </si>
  <si>
    <t>MAQ042</t>
  </si>
  <si>
    <t>MAQ043</t>
  </si>
  <si>
    <t>MAQ044</t>
  </si>
  <si>
    <t>MAQ045</t>
  </si>
  <si>
    <t>MAQ046</t>
  </si>
  <si>
    <t>MAQ047</t>
  </si>
  <si>
    <t>MAQ048</t>
  </si>
  <si>
    <t>MAQ049</t>
  </si>
  <si>
    <t>MAQ050</t>
  </si>
  <si>
    <t>MAQ051</t>
  </si>
  <si>
    <t>MAQ052</t>
  </si>
  <si>
    <t>MAQ053</t>
  </si>
  <si>
    <t>MAQ054</t>
  </si>
  <si>
    <t>MAQ055</t>
  </si>
  <si>
    <t>MAQU001</t>
  </si>
  <si>
    <t>MAQU002</t>
  </si>
  <si>
    <t>MAQU003</t>
  </si>
  <si>
    <t>MAQU004</t>
  </si>
  <si>
    <t>MAQU005</t>
  </si>
  <si>
    <t>MAQU006</t>
  </si>
  <si>
    <t>MAQU007</t>
  </si>
  <si>
    <t>MAQU008</t>
  </si>
  <si>
    <t>MAQU009</t>
  </si>
  <si>
    <t>MAQU010</t>
  </si>
  <si>
    <t>MAQU011</t>
  </si>
  <si>
    <t>MAQU012</t>
  </si>
  <si>
    <t>MAQU013</t>
  </si>
  <si>
    <t>MAQU014</t>
  </si>
  <si>
    <t>MAQU015</t>
  </si>
  <si>
    <t>MAQU016</t>
  </si>
  <si>
    <t>MAQU017</t>
  </si>
  <si>
    <t>MAQU018</t>
  </si>
  <si>
    <t>MAQU019</t>
  </si>
  <si>
    <t>MAQU020</t>
  </si>
  <si>
    <t>MAQU021</t>
  </si>
  <si>
    <t>MAQU022</t>
  </si>
  <si>
    <t>MAQU023</t>
  </si>
  <si>
    <t>MAQU024</t>
  </si>
  <si>
    <t>MAQU025</t>
  </si>
  <si>
    <t>MAQU026</t>
  </si>
  <si>
    <t>MAQU027</t>
  </si>
  <si>
    <t>MAQU028</t>
  </si>
  <si>
    <t>MAQU029</t>
  </si>
  <si>
    <t>MAQU030</t>
  </si>
  <si>
    <t>MAQU031</t>
  </si>
  <si>
    <t>MAQU032</t>
  </si>
  <si>
    <t>MAQU033</t>
  </si>
  <si>
    <t>MAQU034</t>
  </si>
  <si>
    <t>MAQU035</t>
  </si>
  <si>
    <t>MAQU036</t>
  </si>
  <si>
    <t>MAQU037</t>
  </si>
  <si>
    <t>MAQU038</t>
  </si>
  <si>
    <t>MAQU039</t>
  </si>
  <si>
    <t>MAQU040</t>
  </si>
  <si>
    <t>MAQU041</t>
  </si>
  <si>
    <t>MAQU042</t>
  </si>
  <si>
    <t>MAQU043</t>
  </si>
  <si>
    <t>MAQU044</t>
  </si>
  <si>
    <t>MAQU045</t>
  </si>
  <si>
    <t>MAQU046</t>
  </si>
  <si>
    <t>MAQU047</t>
  </si>
  <si>
    <t>MAQU048</t>
  </si>
  <si>
    <t>MAQU049</t>
  </si>
  <si>
    <t>MAQU050</t>
  </si>
  <si>
    <t>MAQU051</t>
  </si>
  <si>
    <t>MAQU052</t>
  </si>
  <si>
    <t>MAQU053</t>
  </si>
  <si>
    <t>MAQU054</t>
  </si>
  <si>
    <t>MAQU055</t>
  </si>
  <si>
    <t>MAQU056</t>
  </si>
  <si>
    <t>MAQU057</t>
  </si>
  <si>
    <t>MAQU058</t>
  </si>
  <si>
    <t>MAQU059</t>
  </si>
  <si>
    <t>MAQU060</t>
  </si>
  <si>
    <t>MAQU061</t>
  </si>
  <si>
    <t>MAQU062</t>
  </si>
  <si>
    <t>MAQU063</t>
  </si>
  <si>
    <t>MAQU064</t>
  </si>
  <si>
    <t>MAQU065</t>
  </si>
  <si>
    <t>MAQU066</t>
  </si>
  <si>
    <t>MAQU067</t>
  </si>
  <si>
    <t>MAQU068</t>
  </si>
  <si>
    <t>MAQU069</t>
  </si>
  <si>
    <t>MAQU070</t>
  </si>
  <si>
    <t>MAQU071</t>
  </si>
  <si>
    <t>MAQU072</t>
  </si>
  <si>
    <t>MAQU073</t>
  </si>
  <si>
    <t>MAQU074</t>
  </si>
  <si>
    <t>MAQU075</t>
  </si>
  <si>
    <t>MAQU076</t>
  </si>
  <si>
    <t>MAQU077</t>
  </si>
  <si>
    <t>MAQU078</t>
  </si>
  <si>
    <t>MAQU079</t>
  </si>
  <si>
    <t>MAQU080</t>
  </si>
  <si>
    <t>MAQU081</t>
  </si>
  <si>
    <t>MAQU082</t>
  </si>
  <si>
    <t>MAQU083</t>
  </si>
  <si>
    <t>MAQU084</t>
  </si>
  <si>
    <t>MAQU085</t>
  </si>
  <si>
    <t>MAQU086</t>
  </si>
  <si>
    <t>MAQU087</t>
  </si>
  <si>
    <t>MAQU088</t>
  </si>
  <si>
    <t>MAQU089</t>
  </si>
  <si>
    <t>MAQU090</t>
  </si>
  <si>
    <t>MAQU091</t>
  </si>
  <si>
    <t>MAQU092</t>
  </si>
  <si>
    <t>MAQU093</t>
  </si>
  <si>
    <t>MATO001</t>
  </si>
  <si>
    <t>MATO002</t>
  </si>
  <si>
    <t>MATO003</t>
  </si>
  <si>
    <t>MATO004</t>
  </si>
  <si>
    <t>MATO005</t>
  </si>
  <si>
    <t>MATO006</t>
  </si>
  <si>
    <t>MATO007</t>
  </si>
  <si>
    <t>MATO008</t>
  </si>
  <si>
    <t>MATO009</t>
  </si>
  <si>
    <t>MATO010</t>
  </si>
  <si>
    <t>MATO011</t>
  </si>
  <si>
    <t>MATO012</t>
  </si>
  <si>
    <t>MATO013</t>
  </si>
  <si>
    <t>MATO014</t>
  </si>
  <si>
    <t>MATO015</t>
  </si>
  <si>
    <t>MATO016</t>
  </si>
  <si>
    <t>MATO017</t>
  </si>
  <si>
    <t>MATO018</t>
  </si>
  <si>
    <t>MATO019</t>
  </si>
  <si>
    <t>MATO020</t>
  </si>
  <si>
    <t>MATO021</t>
  </si>
  <si>
    <t>MATO022</t>
  </si>
  <si>
    <t>MATO023</t>
  </si>
  <si>
    <t>MATO024</t>
  </si>
  <si>
    <t>MATO025</t>
  </si>
  <si>
    <t>MATO026</t>
  </si>
  <si>
    <t>MATO027</t>
  </si>
  <si>
    <t>MATO028</t>
  </si>
  <si>
    <t>MATO029</t>
  </si>
  <si>
    <t>MATO030</t>
  </si>
  <si>
    <t>MATO031</t>
  </si>
  <si>
    <t>MATO032</t>
  </si>
  <si>
    <t>MATO033</t>
  </si>
  <si>
    <t>MATO034</t>
  </si>
  <si>
    <t>MATO035</t>
  </si>
  <si>
    <t>MATO036</t>
  </si>
  <si>
    <t>MATO037</t>
  </si>
  <si>
    <t>MATO038</t>
  </si>
  <si>
    <t>MATO039</t>
  </si>
  <si>
    <t>MATO040</t>
  </si>
  <si>
    <t>MATO041</t>
  </si>
  <si>
    <t>MATO042</t>
  </si>
  <si>
    <t>MATO043</t>
  </si>
  <si>
    <t>MATO044</t>
  </si>
  <si>
    <t>MATO045</t>
  </si>
  <si>
    <t>MATO046</t>
  </si>
  <si>
    <t>MATO047</t>
  </si>
  <si>
    <t>MATO048</t>
  </si>
  <si>
    <t>MATO049</t>
  </si>
  <si>
    <t>MATO050</t>
  </si>
  <si>
    <t>MATO051</t>
  </si>
  <si>
    <t>MATO052</t>
  </si>
  <si>
    <t>MATO053</t>
  </si>
  <si>
    <t>MATO054</t>
  </si>
  <si>
    <t>MATO055</t>
  </si>
  <si>
    <t>MATO056</t>
  </si>
  <si>
    <t>MATO057</t>
  </si>
  <si>
    <t>MATO058</t>
  </si>
  <si>
    <t>MATO059</t>
  </si>
  <si>
    <t>MATO060</t>
  </si>
  <si>
    <t>MATO061</t>
  </si>
  <si>
    <t>MATO062</t>
  </si>
  <si>
    <t>MATO063</t>
  </si>
  <si>
    <t>MATO064</t>
  </si>
  <si>
    <t>MATO065</t>
  </si>
  <si>
    <t>MATO066</t>
  </si>
  <si>
    <t>MATO067</t>
  </si>
  <si>
    <t>MATO068</t>
  </si>
  <si>
    <t>MATO069</t>
  </si>
  <si>
    <t>MATO070</t>
  </si>
  <si>
    <t>MATO071</t>
  </si>
  <si>
    <t>MATO072</t>
  </si>
  <si>
    <t>MATO073</t>
  </si>
  <si>
    <t>MATO074</t>
  </si>
  <si>
    <t>MATO075</t>
  </si>
  <si>
    <t>MATO076</t>
  </si>
  <si>
    <t>MATO077</t>
  </si>
  <si>
    <t>MATO078</t>
  </si>
  <si>
    <t>MATO079</t>
  </si>
  <si>
    <t>MATO080</t>
  </si>
  <si>
    <t>MATO081</t>
  </si>
  <si>
    <t>MATO082</t>
  </si>
  <si>
    <t>MATO083</t>
  </si>
  <si>
    <t>MATO084</t>
  </si>
  <si>
    <t>MATO085</t>
  </si>
  <si>
    <t>MATO086</t>
  </si>
  <si>
    <t>MATO087</t>
  </si>
  <si>
    <t>MATO088</t>
  </si>
  <si>
    <t>MATO089</t>
  </si>
  <si>
    <t>MUCsc001</t>
  </si>
  <si>
    <t>MUCsc002</t>
  </si>
  <si>
    <t>MUCsc003</t>
  </si>
  <si>
    <t>MUCsc004</t>
  </si>
  <si>
    <t>MUCsc005</t>
  </si>
  <si>
    <t>MUCsc006</t>
  </si>
  <si>
    <t>MUCsc007</t>
  </si>
  <si>
    <t>MUCsc008</t>
  </si>
  <si>
    <t>MUCsc009</t>
  </si>
  <si>
    <t>MUCsc010</t>
  </si>
  <si>
    <t>MUCsc011</t>
  </si>
  <si>
    <t>MUCsc012</t>
  </si>
  <si>
    <t>MUCsc013</t>
  </si>
  <si>
    <t>MUCsc014</t>
  </si>
  <si>
    <t>MUCsc015</t>
  </si>
  <si>
    <t>MUCsc016</t>
  </si>
  <si>
    <t>MUCsc017</t>
  </si>
  <si>
    <t>MUCsc018</t>
  </si>
  <si>
    <t>MUCsc019</t>
  </si>
  <si>
    <t>MUCsc020</t>
  </si>
  <si>
    <t>MUCsc021</t>
  </si>
  <si>
    <t>MUCsc022</t>
  </si>
  <si>
    <t>MUCsc023</t>
  </si>
  <si>
    <t>MUCsc024</t>
  </si>
  <si>
    <t>MUCsc025</t>
  </si>
  <si>
    <t>MUCsc026</t>
  </si>
  <si>
    <t>MUCsc027</t>
  </si>
  <si>
    <t>MUCsc028</t>
  </si>
  <si>
    <t>MUCsc029</t>
  </si>
  <si>
    <t>MUCsc030</t>
  </si>
  <si>
    <t>MUCsc031</t>
  </si>
  <si>
    <t>MUCsc032</t>
  </si>
  <si>
    <t>MUCsc033</t>
  </si>
  <si>
    <t>MUCsc034</t>
  </si>
  <si>
    <t>MUCsc035</t>
  </si>
  <si>
    <t>MUCsc036</t>
  </si>
  <si>
    <t>MUCsc037</t>
  </si>
  <si>
    <t>MUCsc038</t>
  </si>
  <si>
    <t>MUCsc039</t>
  </si>
  <si>
    <t>MUCsc040</t>
  </si>
  <si>
    <t>MUCsc041</t>
  </si>
  <si>
    <t>MUCsc042</t>
  </si>
  <si>
    <t>MUCsc043</t>
  </si>
  <si>
    <t>MUCsc044</t>
  </si>
  <si>
    <t>MUCsc045</t>
  </si>
  <si>
    <t>MUCsc046</t>
  </si>
  <si>
    <t>MUCsc047</t>
  </si>
  <si>
    <t>MUCsc048</t>
  </si>
  <si>
    <t>MUCsc049</t>
  </si>
  <si>
    <t>MUCsc050</t>
  </si>
  <si>
    <t>MUCsc051</t>
  </si>
  <si>
    <t>MUCsc052</t>
  </si>
  <si>
    <t>MUCsc053</t>
  </si>
  <si>
    <t>MUCsc054</t>
  </si>
  <si>
    <t>MUCsc055</t>
  </si>
  <si>
    <t>MUCsc056</t>
  </si>
  <si>
    <t>MUCsc057</t>
  </si>
  <si>
    <t>MUCsc058</t>
  </si>
  <si>
    <t>MUCsc059</t>
  </si>
  <si>
    <t>MUCsc060</t>
  </si>
  <si>
    <t>MUCsc061</t>
  </si>
  <si>
    <t>MUCsc062</t>
  </si>
  <si>
    <t>MUCsc063</t>
  </si>
  <si>
    <t>MUCsc064</t>
  </si>
  <si>
    <t>MUCsc065</t>
  </si>
  <si>
    <t>MUCsc066</t>
  </si>
  <si>
    <t>MUCsc067</t>
  </si>
  <si>
    <t>MUCsc068</t>
  </si>
  <si>
    <t>MUCsc069</t>
  </si>
  <si>
    <t>MUCsc070</t>
  </si>
  <si>
    <t>MUCsc071</t>
  </si>
  <si>
    <t>MUCsc072</t>
  </si>
  <si>
    <t>SANSc001</t>
  </si>
  <si>
    <t>SANSc002</t>
  </si>
  <si>
    <t>SANSc003</t>
  </si>
  <si>
    <t>SANSc004</t>
  </si>
  <si>
    <t>SANSc005</t>
  </si>
  <si>
    <t>SANSc006</t>
  </si>
  <si>
    <t>SANSc007</t>
  </si>
  <si>
    <t>SANSc008</t>
  </si>
  <si>
    <t>SANSc009</t>
  </si>
  <si>
    <t>SANSc010</t>
  </si>
  <si>
    <t>SANSc011</t>
  </si>
  <si>
    <t>SANSc012</t>
  </si>
  <si>
    <t>SANSc013</t>
  </si>
  <si>
    <t>SANSc014</t>
  </si>
  <si>
    <t>SANSc015</t>
  </si>
  <si>
    <t>SANSc016</t>
  </si>
  <si>
    <t>SANSc017</t>
  </si>
  <si>
    <t>SANSc018</t>
  </si>
  <si>
    <t>SANSc019</t>
  </si>
  <si>
    <t>SANSc020</t>
  </si>
  <si>
    <t>SANSc021</t>
  </si>
  <si>
    <t>SANSc022</t>
  </si>
  <si>
    <t>SANSc023</t>
  </si>
  <si>
    <t>SANSc024</t>
  </si>
  <si>
    <t>SANSc025</t>
  </si>
  <si>
    <t>SANSc026</t>
  </si>
  <si>
    <t>SANSc027</t>
  </si>
  <si>
    <t>SANSc028</t>
  </si>
  <si>
    <t>SANSc029</t>
  </si>
  <si>
    <t>SANSc030</t>
  </si>
  <si>
    <t>SANSc031</t>
  </si>
  <si>
    <t>SANSc032</t>
  </si>
  <si>
    <t>SANSc033</t>
  </si>
  <si>
    <t>SANSc034</t>
  </si>
  <si>
    <t>SANSc035</t>
  </si>
  <si>
    <t>SANSc036</t>
  </si>
  <si>
    <t>SANSc037</t>
  </si>
  <si>
    <t>SANSc038</t>
  </si>
  <si>
    <t>SANSc039</t>
  </si>
  <si>
    <t>SANSc040</t>
  </si>
  <si>
    <t>SANSc041</t>
  </si>
  <si>
    <t>SANSc042</t>
  </si>
  <si>
    <t>SANSc043</t>
  </si>
  <si>
    <t>SANSc044</t>
  </si>
  <si>
    <t>SANSc045</t>
  </si>
  <si>
    <t>SANSc046</t>
  </si>
  <si>
    <t>SANSc047</t>
  </si>
  <si>
    <t>SANSc048</t>
  </si>
  <si>
    <t>SANSc049</t>
  </si>
  <si>
    <t>SANSc050</t>
  </si>
  <si>
    <t>SANSc051</t>
  </si>
  <si>
    <t>SANSc052</t>
  </si>
  <si>
    <t>SANSc053</t>
  </si>
  <si>
    <t>SANSc054</t>
  </si>
  <si>
    <t>SANSc055</t>
  </si>
  <si>
    <t>SANSc056</t>
  </si>
  <si>
    <t>SANSc057</t>
  </si>
  <si>
    <t>SANSc058</t>
  </si>
  <si>
    <t>SANSc059</t>
  </si>
  <si>
    <t>SANSc060</t>
  </si>
  <si>
    <t>SANSc061</t>
  </si>
  <si>
    <t>SANSc062</t>
  </si>
  <si>
    <t>SANSc063</t>
  </si>
  <si>
    <t>SANSc064</t>
  </si>
  <si>
    <t>SANSc065</t>
  </si>
  <si>
    <t>SANSc066</t>
  </si>
  <si>
    <t>SANSc067</t>
  </si>
  <si>
    <t>SANSc068</t>
  </si>
  <si>
    <t>SANSc069</t>
  </si>
  <si>
    <t>SANSc070</t>
  </si>
  <si>
    <t>SANSc071</t>
  </si>
  <si>
    <t>SANSc072</t>
  </si>
  <si>
    <t>SANSc073</t>
  </si>
  <si>
    <t>SANSc074</t>
  </si>
  <si>
    <t>SANSc075</t>
  </si>
  <si>
    <t>SANSc076</t>
  </si>
  <si>
    <t>SANSc077</t>
  </si>
  <si>
    <t>SANSc078</t>
  </si>
  <si>
    <t>SANSc079</t>
  </si>
  <si>
    <t>SANSc080</t>
  </si>
  <si>
    <t>SANSc081</t>
  </si>
  <si>
    <t>SANSc082</t>
  </si>
  <si>
    <t>SANSc083</t>
  </si>
  <si>
    <t>SANSc084</t>
  </si>
  <si>
    <t>SANSc085</t>
  </si>
  <si>
    <t>SANSc086</t>
  </si>
  <si>
    <t>SANSc087</t>
  </si>
  <si>
    <t>SANSc088</t>
  </si>
  <si>
    <t>SANSc089</t>
  </si>
  <si>
    <t>1de001</t>
  </si>
  <si>
    <t>1de002</t>
  </si>
  <si>
    <t>1de003</t>
  </si>
  <si>
    <t>1de004</t>
  </si>
  <si>
    <t>1de005</t>
  </si>
  <si>
    <t>1de006</t>
  </si>
  <si>
    <t>1de007</t>
  </si>
  <si>
    <t>1de008</t>
  </si>
  <si>
    <t>1de009</t>
  </si>
  <si>
    <t>1de010</t>
  </si>
  <si>
    <t>1de011</t>
  </si>
  <si>
    <t>1de012</t>
  </si>
  <si>
    <t>1de013</t>
  </si>
  <si>
    <t>1de014</t>
  </si>
  <si>
    <t>1de015</t>
  </si>
  <si>
    <t>1de016</t>
  </si>
  <si>
    <t>1de017</t>
  </si>
  <si>
    <t>1de018</t>
  </si>
  <si>
    <t>1de019</t>
  </si>
  <si>
    <t>1de020</t>
  </si>
  <si>
    <t>1de021</t>
  </si>
  <si>
    <t>1de022</t>
  </si>
  <si>
    <t>1de023</t>
  </si>
  <si>
    <t>1de024</t>
  </si>
  <si>
    <t>1de025</t>
  </si>
  <si>
    <t>1de026</t>
  </si>
  <si>
    <t>1de027</t>
  </si>
  <si>
    <t>1de028</t>
  </si>
  <si>
    <t>1de029</t>
  </si>
  <si>
    <t>1de030</t>
  </si>
  <si>
    <t>1de031</t>
  </si>
  <si>
    <t>1de032</t>
  </si>
  <si>
    <t>1de033</t>
  </si>
  <si>
    <t>1de034</t>
  </si>
  <si>
    <t>1de035</t>
  </si>
  <si>
    <t>1de036</t>
  </si>
  <si>
    <t>1de037</t>
  </si>
  <si>
    <t>1de038</t>
  </si>
  <si>
    <t>1de039</t>
  </si>
  <si>
    <t>1de040</t>
  </si>
  <si>
    <t>1de041</t>
  </si>
  <si>
    <t>SUS01093</t>
  </si>
  <si>
    <t>Zinguena School</t>
  </si>
  <si>
    <t>CHI00014</t>
  </si>
  <si>
    <t>1 de Maio</t>
  </si>
  <si>
    <t>CHI00018</t>
  </si>
  <si>
    <t>7 de Abril</t>
  </si>
  <si>
    <t>SUS01090</t>
  </si>
  <si>
    <t>Sanguene</t>
  </si>
  <si>
    <t>CHI00011</t>
  </si>
  <si>
    <t>Agostinho Neto-A</t>
  </si>
  <si>
    <t>CHI00012</t>
  </si>
  <si>
    <t>Agostinho Neto-B</t>
  </si>
  <si>
    <t>CHI00013</t>
  </si>
  <si>
    <t>Francisco Manyanga</t>
  </si>
  <si>
    <t>CHI00033</t>
  </si>
  <si>
    <t>Venceremos</t>
  </si>
  <si>
    <t>MAN03066</t>
  </si>
  <si>
    <t>Bairro Manhate Nhautata</t>
  </si>
  <si>
    <t>MAN03053</t>
  </si>
  <si>
    <t>Chinhagore Celula D</t>
  </si>
  <si>
    <t>MAN03052</t>
  </si>
  <si>
    <t>EPC de Chinhagore</t>
  </si>
  <si>
    <t>MAN03060</t>
  </si>
  <si>
    <t>Bairro 7 de Abril Seias Ponte</t>
  </si>
  <si>
    <t>MAN03071</t>
  </si>
  <si>
    <t>Bairro Cacarue Raca</t>
  </si>
  <si>
    <t>MAN03084</t>
  </si>
  <si>
    <t>Bairro EPC de 5 de Dezembro Chinhamapere</t>
  </si>
  <si>
    <t>MAN03090</t>
  </si>
  <si>
    <t>Bairro 4 Congresso Sambae</t>
  </si>
  <si>
    <t>MAN03085</t>
  </si>
  <si>
    <t>Bairro Chinhamapere Esquadra</t>
  </si>
  <si>
    <t>MAN03087</t>
  </si>
  <si>
    <t>Bairro EP1 Chinhamarombe 4 Congresso</t>
  </si>
  <si>
    <t>MAN03078</t>
  </si>
  <si>
    <t>Bairro Manhate Celula A3</t>
  </si>
  <si>
    <t>MAN03074</t>
  </si>
  <si>
    <t>Bairro Vuma Mukwananda</t>
  </si>
  <si>
    <t>MAN03075</t>
  </si>
  <si>
    <t>Bairro Vumba Centro de Saude</t>
  </si>
  <si>
    <t>MAN03072</t>
  </si>
  <si>
    <t>Bairro Vumba Mastera</t>
  </si>
  <si>
    <t>MAN03061</t>
  </si>
  <si>
    <t>Bairro EPC de Manhate</t>
  </si>
  <si>
    <t>MAN03065</t>
  </si>
  <si>
    <t>Bairro Manhate JRD</t>
  </si>
  <si>
    <t>MAN03086</t>
  </si>
  <si>
    <t>Bairro P. Rupestres de Chinhamapere</t>
  </si>
  <si>
    <t>MAN03080</t>
  </si>
  <si>
    <t>Bairro 4 Congresso Ilha</t>
  </si>
  <si>
    <t>MAN03082</t>
  </si>
  <si>
    <t>Bairro Cacarue Montanha</t>
  </si>
  <si>
    <t>Zin001</t>
  </si>
  <si>
    <t>Zin002</t>
  </si>
  <si>
    <t>Zin003</t>
  </si>
  <si>
    <t>Zin004</t>
  </si>
  <si>
    <t>Zin005</t>
  </si>
  <si>
    <t>Zin006</t>
  </si>
  <si>
    <t>Zin007</t>
  </si>
  <si>
    <t>Zin008</t>
  </si>
  <si>
    <t>Zin009</t>
  </si>
  <si>
    <t>Zin010</t>
  </si>
  <si>
    <t>Zin011</t>
  </si>
  <si>
    <t>Zin012</t>
  </si>
  <si>
    <t>Zin013</t>
  </si>
  <si>
    <t>Zin014</t>
  </si>
  <si>
    <t>Zin015</t>
  </si>
  <si>
    <t>Zin016</t>
  </si>
  <si>
    <t>Zin017</t>
  </si>
  <si>
    <t>Zin018</t>
  </si>
  <si>
    <t>Zin019</t>
  </si>
  <si>
    <t>Zin020</t>
  </si>
  <si>
    <t>Zin021</t>
  </si>
  <si>
    <t>Zin022</t>
  </si>
  <si>
    <t>Zin023</t>
  </si>
  <si>
    <t>Zin024</t>
  </si>
  <si>
    <t>Zin025</t>
  </si>
  <si>
    <t>Zin026</t>
  </si>
  <si>
    <t>Zin027</t>
  </si>
  <si>
    <t>Zin028</t>
  </si>
  <si>
    <t>Zin029</t>
  </si>
  <si>
    <t>Zin030</t>
  </si>
  <si>
    <t>Zin031</t>
  </si>
  <si>
    <t>Zin032</t>
  </si>
  <si>
    <t>Zin033</t>
  </si>
  <si>
    <t>Zin034</t>
  </si>
  <si>
    <t>Zin035</t>
  </si>
  <si>
    <t>Zin036</t>
  </si>
  <si>
    <t>Zin037</t>
  </si>
  <si>
    <t>Zin038</t>
  </si>
  <si>
    <t>Zin039</t>
  </si>
  <si>
    <t>Zin040</t>
  </si>
  <si>
    <t>Zin041</t>
  </si>
  <si>
    <t>Zin042</t>
  </si>
  <si>
    <t>Zin043</t>
  </si>
  <si>
    <t>Zin044</t>
  </si>
  <si>
    <t>Zin045</t>
  </si>
  <si>
    <t>Zin046</t>
  </si>
  <si>
    <t>Zin047</t>
  </si>
  <si>
    <t>Zin048</t>
  </si>
  <si>
    <t>Zin049</t>
  </si>
  <si>
    <t>Zin050</t>
  </si>
  <si>
    <t>Zin051</t>
  </si>
  <si>
    <t>Zin052</t>
  </si>
  <si>
    <t>Zin053</t>
  </si>
  <si>
    <t>Zin054</t>
  </si>
  <si>
    <t>Zin055</t>
  </si>
  <si>
    <t>Zin056</t>
  </si>
  <si>
    <t>Zin057</t>
  </si>
  <si>
    <t>Zin058</t>
  </si>
  <si>
    <t>Zin059</t>
  </si>
  <si>
    <t>Zin060</t>
  </si>
  <si>
    <t>Zin061</t>
  </si>
  <si>
    <t>Zin062</t>
  </si>
  <si>
    <t>Zin063</t>
  </si>
  <si>
    <t>Zin064</t>
  </si>
  <si>
    <t>Zin065</t>
  </si>
  <si>
    <t>Zin066</t>
  </si>
  <si>
    <t>Zin067</t>
  </si>
  <si>
    <t>Zin068</t>
  </si>
  <si>
    <t>Zin069</t>
  </si>
  <si>
    <t>Zin070</t>
  </si>
  <si>
    <t>Zin071</t>
  </si>
  <si>
    <t>Zin072</t>
  </si>
  <si>
    <t>Zin073</t>
  </si>
  <si>
    <t>Zin074</t>
  </si>
  <si>
    <t>Zin075</t>
  </si>
  <si>
    <t>Zin076</t>
  </si>
  <si>
    <t>1DEM001</t>
  </si>
  <si>
    <t>1DEM002</t>
  </si>
  <si>
    <t>1DEM003</t>
  </si>
  <si>
    <t>1DEM004</t>
  </si>
  <si>
    <t>1DEM005</t>
  </si>
  <si>
    <t>1DEM006</t>
  </si>
  <si>
    <t>1DEM007</t>
  </si>
  <si>
    <t>1DEM008</t>
  </si>
  <si>
    <t>1DEM009</t>
  </si>
  <si>
    <t>1DEM010</t>
  </si>
  <si>
    <t>1DEM011</t>
  </si>
  <si>
    <t>1DEM012</t>
  </si>
  <si>
    <t>1DEM013</t>
  </si>
  <si>
    <t>1DEM014</t>
  </si>
  <si>
    <t>1DEM015</t>
  </si>
  <si>
    <t>1DEM016</t>
  </si>
  <si>
    <t>1DEM017</t>
  </si>
  <si>
    <t>1DEM018</t>
  </si>
  <si>
    <t>1DEM019</t>
  </si>
  <si>
    <t>1DEM020</t>
  </si>
  <si>
    <t>1DEM021</t>
  </si>
  <si>
    <t>1DEM022</t>
  </si>
  <si>
    <t>1DEM023</t>
  </si>
  <si>
    <t>1DEM024</t>
  </si>
  <si>
    <t>1DEM025</t>
  </si>
  <si>
    <t>1DEM026</t>
  </si>
  <si>
    <t>1DEM027</t>
  </si>
  <si>
    <t>1DEM028</t>
  </si>
  <si>
    <t>1DEM029</t>
  </si>
  <si>
    <t>1DEM030</t>
  </si>
  <si>
    <t>1DEM031</t>
  </si>
  <si>
    <t>1DEM032</t>
  </si>
  <si>
    <t>1DEM033</t>
  </si>
  <si>
    <t>1DEM034</t>
  </si>
  <si>
    <t>1DEM035</t>
  </si>
  <si>
    <t>1DEM036</t>
  </si>
  <si>
    <t>1DEM037</t>
  </si>
  <si>
    <t>1DEM038</t>
  </si>
  <si>
    <t>1DEM039</t>
  </si>
  <si>
    <t>1DEM040</t>
  </si>
  <si>
    <t>1DEM041</t>
  </si>
  <si>
    <t>1DEM042</t>
  </si>
  <si>
    <t>1DEM043</t>
  </si>
  <si>
    <t>1DEM044</t>
  </si>
  <si>
    <t>1DEM045</t>
  </si>
  <si>
    <t>1DEM046</t>
  </si>
  <si>
    <t>1DEM047</t>
  </si>
  <si>
    <t>1DEM048</t>
  </si>
  <si>
    <t>1DEM049</t>
  </si>
  <si>
    <t>1DEM050</t>
  </si>
  <si>
    <t>1DEM051</t>
  </si>
  <si>
    <t>1DEM052</t>
  </si>
  <si>
    <t>1DEM053</t>
  </si>
  <si>
    <t>1DEM054</t>
  </si>
  <si>
    <t>1DEM055</t>
  </si>
  <si>
    <t>1DEM056</t>
  </si>
  <si>
    <t>1DEM057</t>
  </si>
  <si>
    <t>1DEM058</t>
  </si>
  <si>
    <t>1DEM059</t>
  </si>
  <si>
    <t>1DEM060</t>
  </si>
  <si>
    <t>1DEM061</t>
  </si>
  <si>
    <t>1DEM062</t>
  </si>
  <si>
    <t>1DEM063</t>
  </si>
  <si>
    <t>1DEM064</t>
  </si>
  <si>
    <t>1DEM065</t>
  </si>
  <si>
    <t>1DEM066</t>
  </si>
  <si>
    <t>1DEM067</t>
  </si>
  <si>
    <t>1DEM068</t>
  </si>
  <si>
    <t>1DEM069</t>
  </si>
  <si>
    <t>1DEM070</t>
  </si>
  <si>
    <t>1DEM071</t>
  </si>
  <si>
    <t>1DEM072</t>
  </si>
  <si>
    <t>1DEM073</t>
  </si>
  <si>
    <t>1DEM074</t>
  </si>
  <si>
    <t>1DEM075</t>
  </si>
  <si>
    <t>1DEM076</t>
  </si>
  <si>
    <t>1DEM077</t>
  </si>
  <si>
    <t>1DEM078</t>
  </si>
  <si>
    <t>1DEM079</t>
  </si>
  <si>
    <t>1DEM080</t>
  </si>
  <si>
    <t>1DEM081</t>
  </si>
  <si>
    <t>1DEM082</t>
  </si>
  <si>
    <t>1DEM083</t>
  </si>
  <si>
    <t>1DEM084</t>
  </si>
  <si>
    <t>1DEM085</t>
  </si>
  <si>
    <t>1DEM086</t>
  </si>
  <si>
    <t>1DEM087</t>
  </si>
  <si>
    <t>1DEM088</t>
  </si>
  <si>
    <t>1DEM089</t>
  </si>
  <si>
    <t>1DEM090</t>
  </si>
  <si>
    <t>1DEM091</t>
  </si>
  <si>
    <t>1DEM092</t>
  </si>
  <si>
    <t>1DEM093</t>
  </si>
  <si>
    <t>7DEA001</t>
  </si>
  <si>
    <t>7DEA002</t>
  </si>
  <si>
    <t>7DEA003</t>
  </si>
  <si>
    <t>7DEA004</t>
  </si>
  <si>
    <t>7DEA005</t>
  </si>
  <si>
    <t>7DEA006</t>
  </si>
  <si>
    <t>7DEA007</t>
  </si>
  <si>
    <t>7DEA008</t>
  </si>
  <si>
    <t>7DEA009</t>
  </si>
  <si>
    <t>7DEA010</t>
  </si>
  <si>
    <t>7DEA011</t>
  </si>
  <si>
    <t>7DEA012</t>
  </si>
  <si>
    <t>7DEA013</t>
  </si>
  <si>
    <t>7DEA014</t>
  </si>
  <si>
    <t>7DEA015</t>
  </si>
  <si>
    <t>7DEA016</t>
  </si>
  <si>
    <t>7DEA017</t>
  </si>
  <si>
    <t>7DEA018</t>
  </si>
  <si>
    <t>7DEA019</t>
  </si>
  <si>
    <t>7DEA020</t>
  </si>
  <si>
    <t>7DEA021</t>
  </si>
  <si>
    <t>7DEA022</t>
  </si>
  <si>
    <t>7DEA023</t>
  </si>
  <si>
    <t>7DEA024</t>
  </si>
  <si>
    <t>7DEA025</t>
  </si>
  <si>
    <t>7DEA026</t>
  </si>
  <si>
    <t>7DEA027</t>
  </si>
  <si>
    <t>7DEA028</t>
  </si>
  <si>
    <t>7DEA029</t>
  </si>
  <si>
    <t>7DEA030</t>
  </si>
  <si>
    <t>7DEA031</t>
  </si>
  <si>
    <t>7DEA032</t>
  </si>
  <si>
    <t>7DEA033</t>
  </si>
  <si>
    <t>7DEA034</t>
  </si>
  <si>
    <t>7DEA035</t>
  </si>
  <si>
    <t>7DEA036</t>
  </si>
  <si>
    <t>7DEA037</t>
  </si>
  <si>
    <t>7DEA038</t>
  </si>
  <si>
    <t>7DEA039</t>
  </si>
  <si>
    <t>7DEA040</t>
  </si>
  <si>
    <t>7DEA041</t>
  </si>
  <si>
    <t>7DEA042</t>
  </si>
  <si>
    <t>7DEA043</t>
  </si>
  <si>
    <t>SAN001</t>
  </si>
  <si>
    <t>SAN002</t>
  </si>
  <si>
    <t>SAN003</t>
  </si>
  <si>
    <t>SAN004</t>
  </si>
  <si>
    <t>SAN005</t>
  </si>
  <si>
    <t>SAN006</t>
  </si>
  <si>
    <t>SAN007</t>
  </si>
  <si>
    <t>SAN008</t>
  </si>
  <si>
    <t>SAN009</t>
  </si>
  <si>
    <t>SAN010</t>
  </si>
  <si>
    <t>SAN011</t>
  </si>
  <si>
    <t>SAN012</t>
  </si>
  <si>
    <t>SAN013</t>
  </si>
  <si>
    <t>SAN014</t>
  </si>
  <si>
    <t>SAN015</t>
  </si>
  <si>
    <t>SAN016</t>
  </si>
  <si>
    <t>SAN017</t>
  </si>
  <si>
    <t>SAN018</t>
  </si>
  <si>
    <t>SAN019</t>
  </si>
  <si>
    <t>SAN020</t>
  </si>
  <si>
    <t>SAN021</t>
  </si>
  <si>
    <t>SAN022</t>
  </si>
  <si>
    <t>SAN023</t>
  </si>
  <si>
    <t>SAN024</t>
  </si>
  <si>
    <t>SAN025</t>
  </si>
  <si>
    <t>SAN026</t>
  </si>
  <si>
    <t>SAN027</t>
  </si>
  <si>
    <t>SAN028</t>
  </si>
  <si>
    <t>SAN029</t>
  </si>
  <si>
    <t>SAN030</t>
  </si>
  <si>
    <t>SAN031</t>
  </si>
  <si>
    <t>SAN032</t>
  </si>
  <si>
    <t>SAN033</t>
  </si>
  <si>
    <t>SAN034</t>
  </si>
  <si>
    <t>SAN035</t>
  </si>
  <si>
    <t>SAN036</t>
  </si>
  <si>
    <t>SAN037</t>
  </si>
  <si>
    <t>SAN038</t>
  </si>
  <si>
    <t>SAN039</t>
  </si>
  <si>
    <t>SAN040</t>
  </si>
  <si>
    <t>SAN041</t>
  </si>
  <si>
    <t>SAN042</t>
  </si>
  <si>
    <t>SAN043</t>
  </si>
  <si>
    <t>SAN044</t>
  </si>
  <si>
    <t>SAN045</t>
  </si>
  <si>
    <t>SAN046</t>
  </si>
  <si>
    <t>SAN047</t>
  </si>
  <si>
    <t>SAN048</t>
  </si>
  <si>
    <t>SAN049</t>
  </si>
  <si>
    <t>SAN050</t>
  </si>
  <si>
    <t>SAN051</t>
  </si>
  <si>
    <t>SAN052</t>
  </si>
  <si>
    <t>SAN053</t>
  </si>
  <si>
    <t>SAN054</t>
  </si>
  <si>
    <t>SAN055</t>
  </si>
  <si>
    <t>SAN056</t>
  </si>
  <si>
    <t>SAN057</t>
  </si>
  <si>
    <t>SAN058</t>
  </si>
  <si>
    <t>SAN059</t>
  </si>
  <si>
    <t>SAN060</t>
  </si>
  <si>
    <t>SAN061</t>
  </si>
  <si>
    <t>SAN062</t>
  </si>
  <si>
    <t>SAN063</t>
  </si>
  <si>
    <t>SAN064</t>
  </si>
  <si>
    <t>SAN065</t>
  </si>
  <si>
    <t>SAN066</t>
  </si>
  <si>
    <t>SAN067</t>
  </si>
  <si>
    <t>SAN068</t>
  </si>
  <si>
    <t>SAN069</t>
  </si>
  <si>
    <t>SAN070</t>
  </si>
  <si>
    <t>SAN071</t>
  </si>
  <si>
    <t>SAN072</t>
  </si>
  <si>
    <t>SAN073</t>
  </si>
  <si>
    <t>SAN074</t>
  </si>
  <si>
    <t>SAN075</t>
  </si>
  <si>
    <t>SAN076</t>
  </si>
  <si>
    <t>SAN077</t>
  </si>
  <si>
    <t>SAN078</t>
  </si>
  <si>
    <t>SAN079</t>
  </si>
  <si>
    <t>SAN080</t>
  </si>
  <si>
    <t>SAN081</t>
  </si>
  <si>
    <t>SAN082</t>
  </si>
  <si>
    <t>SAN083</t>
  </si>
  <si>
    <t>AGOA001</t>
  </si>
  <si>
    <t>AGOA002</t>
  </si>
  <si>
    <t>AGOA003</t>
  </si>
  <si>
    <t>AGOA004</t>
  </si>
  <si>
    <t>AGOA005</t>
  </si>
  <si>
    <t>AGOA006</t>
  </si>
  <si>
    <t>AGOA007</t>
  </si>
  <si>
    <t>AGOA008</t>
  </si>
  <si>
    <t>AGOA009</t>
  </si>
  <si>
    <t>AGOA010</t>
  </si>
  <si>
    <t>AGOA011</t>
  </si>
  <si>
    <t>AGOA012</t>
  </si>
  <si>
    <t>AGOA013</t>
  </si>
  <si>
    <t>AGOA014</t>
  </si>
  <si>
    <t>AGOA015</t>
  </si>
  <si>
    <t>AGOA016</t>
  </si>
  <si>
    <t>AGOA017</t>
  </si>
  <si>
    <t>AGOA018</t>
  </si>
  <si>
    <t>AGOA019</t>
  </si>
  <si>
    <t>AGOA020</t>
  </si>
  <si>
    <t>AGOA021</t>
  </si>
  <si>
    <t>AGOA022</t>
  </si>
  <si>
    <t>AGOA023</t>
  </si>
  <si>
    <t>AGOA024</t>
  </si>
  <si>
    <t>AGOA025</t>
  </si>
  <si>
    <t>AGOA026</t>
  </si>
  <si>
    <t>AGOA027</t>
  </si>
  <si>
    <t>AGOA028</t>
  </si>
  <si>
    <t>AGOA029</t>
  </si>
  <si>
    <t>AGOA030</t>
  </si>
  <si>
    <t>AGOA031</t>
  </si>
  <si>
    <t>AGOA032</t>
  </si>
  <si>
    <t>AGOA033</t>
  </si>
  <si>
    <t>AGOA034</t>
  </si>
  <si>
    <t>AGOA035</t>
  </si>
  <si>
    <t>AGOA036</t>
  </si>
  <si>
    <t>AGOA037</t>
  </si>
  <si>
    <t>AGOA038</t>
  </si>
  <si>
    <t>AGOA039</t>
  </si>
  <si>
    <t>AGOA040</t>
  </si>
  <si>
    <t>AGOA041</t>
  </si>
  <si>
    <t>AGOA042</t>
  </si>
  <si>
    <t>AGOA043</t>
  </si>
  <si>
    <t>AGOA044</t>
  </si>
  <si>
    <t>AGOA045</t>
  </si>
  <si>
    <t>AGOA046</t>
  </si>
  <si>
    <t>AGOA047</t>
  </si>
  <si>
    <t>AGOA048</t>
  </si>
  <si>
    <t>AGOA049</t>
  </si>
  <si>
    <t>AGOA050</t>
  </si>
  <si>
    <t>AGOA051</t>
  </si>
  <si>
    <t>AGOA052</t>
  </si>
  <si>
    <t>AGOA053</t>
  </si>
  <si>
    <t>AGOA054</t>
  </si>
  <si>
    <t>AGOA055</t>
  </si>
  <si>
    <t>AGOA056</t>
  </si>
  <si>
    <t>AGOA057</t>
  </si>
  <si>
    <t>AGOA058</t>
  </si>
  <si>
    <t>AGOA059</t>
  </si>
  <si>
    <t>AGOA060</t>
  </si>
  <si>
    <t>AGOA061</t>
  </si>
  <si>
    <t>AGOA062</t>
  </si>
  <si>
    <t>AGOA063</t>
  </si>
  <si>
    <t>AGOA064</t>
  </si>
  <si>
    <t>AGOA065</t>
  </si>
  <si>
    <t>AGOA066</t>
  </si>
  <si>
    <t>AGOA067</t>
  </si>
  <si>
    <t>AGOA068</t>
  </si>
  <si>
    <t>AGOB001</t>
  </si>
  <si>
    <t>AGOB002</t>
  </si>
  <si>
    <t>AGOB003</t>
  </si>
  <si>
    <t>AGOB004</t>
  </si>
  <si>
    <t>AGOB005</t>
  </si>
  <si>
    <t>AGOB006</t>
  </si>
  <si>
    <t>AGOB007</t>
  </si>
  <si>
    <t>AGOB008</t>
  </si>
  <si>
    <t>AGOB009</t>
  </si>
  <si>
    <t>AGOB010</t>
  </si>
  <si>
    <t>AGOB011</t>
  </si>
  <si>
    <t>AGOB012</t>
  </si>
  <si>
    <t>AGOB013</t>
  </si>
  <si>
    <t>AGOB014</t>
  </si>
  <si>
    <t>AGOB015</t>
  </si>
  <si>
    <t>AGOB016</t>
  </si>
  <si>
    <t>AGOB017</t>
  </si>
  <si>
    <t>AGOB018</t>
  </si>
  <si>
    <t>AGOB019</t>
  </si>
  <si>
    <t>AGOB020</t>
  </si>
  <si>
    <t>AGOB021</t>
  </si>
  <si>
    <t>AGOB022</t>
  </si>
  <si>
    <t>AGOB023</t>
  </si>
  <si>
    <t>AGOB024</t>
  </si>
  <si>
    <t>AGOB025</t>
  </si>
  <si>
    <t>AGOB026</t>
  </si>
  <si>
    <t>AGOB027</t>
  </si>
  <si>
    <t>AGOB028</t>
  </si>
  <si>
    <t>AGOB029</t>
  </si>
  <si>
    <t>AGOB030</t>
  </si>
  <si>
    <t>AGOB031</t>
  </si>
  <si>
    <t>AGOB032</t>
  </si>
  <si>
    <t>AGOB033</t>
  </si>
  <si>
    <t>AGOB034</t>
  </si>
  <si>
    <t>AGOB035</t>
  </si>
  <si>
    <t>AGOB036</t>
  </si>
  <si>
    <t>AGOB037</t>
  </si>
  <si>
    <t>AGOB038</t>
  </si>
  <si>
    <t>AGOB039</t>
  </si>
  <si>
    <t>AGOB040</t>
  </si>
  <si>
    <t>AGOB041</t>
  </si>
  <si>
    <t>AGOB042</t>
  </si>
  <si>
    <t>AGOB043</t>
  </si>
  <si>
    <t>AGOB044</t>
  </si>
  <si>
    <t>AGOB045</t>
  </si>
  <si>
    <t>AGOB046</t>
  </si>
  <si>
    <t>AGOB047</t>
  </si>
  <si>
    <t>AGOB048</t>
  </si>
  <si>
    <t>AGOB049</t>
  </si>
  <si>
    <t>AGOB050</t>
  </si>
  <si>
    <t>AGOB051</t>
  </si>
  <si>
    <t>AGOB052</t>
  </si>
  <si>
    <t>AGOB053</t>
  </si>
  <si>
    <t>AGOB054</t>
  </si>
  <si>
    <t>AGOB055</t>
  </si>
  <si>
    <t>AGOB056</t>
  </si>
  <si>
    <t>AGOB057</t>
  </si>
  <si>
    <t>AGOB058</t>
  </si>
  <si>
    <t>AGOB059</t>
  </si>
  <si>
    <t>AGOB060</t>
  </si>
  <si>
    <t>AGOB061</t>
  </si>
  <si>
    <t>AGOB062</t>
  </si>
  <si>
    <t>AGOB063</t>
  </si>
  <si>
    <t>AGOB064</t>
  </si>
  <si>
    <t>AGOB065</t>
  </si>
  <si>
    <t>FRA001</t>
  </si>
  <si>
    <t>FRA002</t>
  </si>
  <si>
    <t>FRA003</t>
  </si>
  <si>
    <t>FRA004</t>
  </si>
  <si>
    <t>FRA005</t>
  </si>
  <si>
    <t>FRA006</t>
  </si>
  <si>
    <t>FRA007</t>
  </si>
  <si>
    <t>FRA008</t>
  </si>
  <si>
    <t>FRA009</t>
  </si>
  <si>
    <t>FRA010</t>
  </si>
  <si>
    <t>FRA011</t>
  </si>
  <si>
    <t>FRA012</t>
  </si>
  <si>
    <t>FRA013</t>
  </si>
  <si>
    <t>FRA014</t>
  </si>
  <si>
    <t>FRA015</t>
  </si>
  <si>
    <t>FRA016</t>
  </si>
  <si>
    <t>FRA017</t>
  </si>
  <si>
    <t>FRA018</t>
  </si>
  <si>
    <t>FRA019</t>
  </si>
  <si>
    <t>FRA020</t>
  </si>
  <si>
    <t>FRA021</t>
  </si>
  <si>
    <t>FRA022</t>
  </si>
  <si>
    <t>FRA023</t>
  </si>
  <si>
    <t>FRA024</t>
  </si>
  <si>
    <t>FRA025</t>
  </si>
  <si>
    <t>FRA026</t>
  </si>
  <si>
    <t>FRA027</t>
  </si>
  <si>
    <t>FRA028</t>
  </si>
  <si>
    <t>FRA029</t>
  </si>
  <si>
    <t>FRA030</t>
  </si>
  <si>
    <t>FRA031</t>
  </si>
  <si>
    <t>FRA032</t>
  </si>
  <si>
    <t>FRA033</t>
  </si>
  <si>
    <t>FRA034</t>
  </si>
  <si>
    <t>FRA035</t>
  </si>
  <si>
    <t>FRA036</t>
  </si>
  <si>
    <t>FRA037</t>
  </si>
  <si>
    <t>FRA038</t>
  </si>
  <si>
    <t>FRA039</t>
  </si>
  <si>
    <t>FRA040</t>
  </si>
  <si>
    <t>FRA041</t>
  </si>
  <si>
    <t>FRA042</t>
  </si>
  <si>
    <t>FRA043</t>
  </si>
  <si>
    <t>FRA044</t>
  </si>
  <si>
    <t>FRA045</t>
  </si>
  <si>
    <t>FRA046</t>
  </si>
  <si>
    <t>FRA047</t>
  </si>
  <si>
    <t>FRA048</t>
  </si>
  <si>
    <t>FRA049</t>
  </si>
  <si>
    <t>FRA050</t>
  </si>
  <si>
    <t>FRA051</t>
  </si>
  <si>
    <t>FRA052</t>
  </si>
  <si>
    <t>FRA053</t>
  </si>
  <si>
    <t>FRA054</t>
  </si>
  <si>
    <t>FRA055</t>
  </si>
  <si>
    <t>FRA056</t>
  </si>
  <si>
    <t>FRA057</t>
  </si>
  <si>
    <t>FRA058</t>
  </si>
  <si>
    <t>FRA059</t>
  </si>
  <si>
    <t>FRA060</t>
  </si>
  <si>
    <t>FRA061</t>
  </si>
  <si>
    <t>FRA062</t>
  </si>
  <si>
    <t>FRA063</t>
  </si>
  <si>
    <t>FRA064</t>
  </si>
  <si>
    <t>FRA065</t>
  </si>
  <si>
    <t>FRA066</t>
  </si>
  <si>
    <t>FRA067</t>
  </si>
  <si>
    <t>FRA068</t>
  </si>
  <si>
    <t>FRA069</t>
  </si>
  <si>
    <t>FRA070</t>
  </si>
  <si>
    <t>FRA071</t>
  </si>
  <si>
    <t>FRA072</t>
  </si>
  <si>
    <t>FRA073</t>
  </si>
  <si>
    <t>FRA074</t>
  </si>
  <si>
    <t>FRA075</t>
  </si>
  <si>
    <t>FRA076</t>
  </si>
  <si>
    <t>FRA077</t>
  </si>
  <si>
    <t>FRA078</t>
  </si>
  <si>
    <t>FRA079</t>
  </si>
  <si>
    <t>FRA080</t>
  </si>
  <si>
    <t>FRA081</t>
  </si>
  <si>
    <t>FRA082</t>
  </si>
  <si>
    <t>FRA083</t>
  </si>
  <si>
    <t>FRA084</t>
  </si>
  <si>
    <t>FRA085</t>
  </si>
  <si>
    <t>FRA086</t>
  </si>
  <si>
    <t>FRA087</t>
  </si>
  <si>
    <t>FRA088</t>
  </si>
  <si>
    <t>FRA089</t>
  </si>
  <si>
    <t>FRA090</t>
  </si>
  <si>
    <t>FRA091</t>
  </si>
  <si>
    <t>FRA092</t>
  </si>
  <si>
    <t>FRA093</t>
  </si>
  <si>
    <t>VEN001</t>
  </si>
  <si>
    <t>VEN002</t>
  </si>
  <si>
    <t>VEN003</t>
  </si>
  <si>
    <t>VEN004</t>
  </si>
  <si>
    <t>VEN005</t>
  </si>
  <si>
    <t>VEN006</t>
  </si>
  <si>
    <t>VEN007</t>
  </si>
  <si>
    <t>VEN008</t>
  </si>
  <si>
    <t>VEN009</t>
  </si>
  <si>
    <t>VEN010</t>
  </si>
  <si>
    <t>VEN011</t>
  </si>
  <si>
    <t>VEN012</t>
  </si>
  <si>
    <t>VEN013</t>
  </si>
  <si>
    <t>VEN014</t>
  </si>
  <si>
    <t>VEN015</t>
  </si>
  <si>
    <t>VEN016</t>
  </si>
  <si>
    <t>VEN017</t>
  </si>
  <si>
    <t>VEN018</t>
  </si>
  <si>
    <t>VEN019</t>
  </si>
  <si>
    <t>VEN020</t>
  </si>
  <si>
    <t>VEN021</t>
  </si>
  <si>
    <t>VEN022</t>
  </si>
  <si>
    <t>VEN023</t>
  </si>
  <si>
    <t>VEN024</t>
  </si>
  <si>
    <t>VEN025</t>
  </si>
  <si>
    <t>VEN026</t>
  </si>
  <si>
    <t>VEN027</t>
  </si>
  <si>
    <t>VEN028</t>
  </si>
  <si>
    <t>VEN029</t>
  </si>
  <si>
    <t>VEN030</t>
  </si>
  <si>
    <t>VEN031</t>
  </si>
  <si>
    <t>VEN032</t>
  </si>
  <si>
    <t>VEN033</t>
  </si>
  <si>
    <t>VEN034</t>
  </si>
  <si>
    <t>VEN035</t>
  </si>
  <si>
    <t>VEN036</t>
  </si>
  <si>
    <t>VEN037</t>
  </si>
  <si>
    <t>VEN038</t>
  </si>
  <si>
    <t>VEN039</t>
  </si>
  <si>
    <t>VEN040</t>
  </si>
  <si>
    <t>VEN041</t>
  </si>
  <si>
    <t>VEN042</t>
  </si>
  <si>
    <t>VEN043</t>
  </si>
  <si>
    <t>VEN044</t>
  </si>
  <si>
    <t>VEN045</t>
  </si>
  <si>
    <t>VEN046</t>
  </si>
  <si>
    <t>VEN047</t>
  </si>
  <si>
    <t>VEN048</t>
  </si>
  <si>
    <t>VEN049</t>
  </si>
  <si>
    <t>VEN050</t>
  </si>
  <si>
    <t>VEN051</t>
  </si>
  <si>
    <t>VEN052</t>
  </si>
  <si>
    <t>VEN053</t>
  </si>
  <si>
    <t>VEN054</t>
  </si>
  <si>
    <t>VEN055</t>
  </si>
  <si>
    <t>VEN056</t>
  </si>
  <si>
    <t>VEN057</t>
  </si>
  <si>
    <t>VEN058</t>
  </si>
  <si>
    <t>VEN059</t>
  </si>
  <si>
    <t>VEN060</t>
  </si>
  <si>
    <t>VEN061</t>
  </si>
  <si>
    <t>VEN062</t>
  </si>
  <si>
    <t>VEN063</t>
  </si>
  <si>
    <t>VEN064</t>
  </si>
  <si>
    <t>VEN065</t>
  </si>
  <si>
    <t>VEN066</t>
  </si>
  <si>
    <t>VEN067</t>
  </si>
  <si>
    <t>VEN068</t>
  </si>
  <si>
    <t>VEN069</t>
  </si>
  <si>
    <t>VEN070</t>
  </si>
  <si>
    <t>VEN071</t>
  </si>
  <si>
    <t>VEN072</t>
  </si>
  <si>
    <t>VEN073</t>
  </si>
  <si>
    <t>VEN074</t>
  </si>
  <si>
    <t>VEN075</t>
  </si>
  <si>
    <t>VEN076</t>
  </si>
  <si>
    <t>VEN077</t>
  </si>
  <si>
    <t>VEN078</t>
  </si>
  <si>
    <t>VEN079</t>
  </si>
  <si>
    <t>VEN080</t>
  </si>
  <si>
    <t>VEN081</t>
  </si>
  <si>
    <t>VEN082</t>
  </si>
  <si>
    <t>VEN083</t>
  </si>
  <si>
    <t>VEN084</t>
  </si>
  <si>
    <t>VEN085</t>
  </si>
  <si>
    <t>VEN086</t>
  </si>
  <si>
    <t>VEN087</t>
  </si>
  <si>
    <t>VEN088</t>
  </si>
  <si>
    <t>VEN089</t>
  </si>
  <si>
    <t>VEN090</t>
  </si>
  <si>
    <t>VEN091</t>
  </si>
  <si>
    <t>VEN092</t>
  </si>
  <si>
    <t>VEN093</t>
  </si>
  <si>
    <t>CHI00044</t>
  </si>
  <si>
    <t>Nhaware</t>
  </si>
  <si>
    <t>CHI00060</t>
  </si>
  <si>
    <t>Nhazvicandua</t>
  </si>
  <si>
    <t>CHI00046</t>
  </si>
  <si>
    <t>Noia</t>
  </si>
  <si>
    <t>CHI00069</t>
  </si>
  <si>
    <t>Tique - Tique 1</t>
  </si>
  <si>
    <t>CHI00061</t>
  </si>
  <si>
    <t>Tique Tique Mutongoro</t>
  </si>
  <si>
    <t>CHI00076</t>
  </si>
  <si>
    <t>25 de Junho Gondola</t>
  </si>
  <si>
    <t>CHI00075</t>
  </si>
  <si>
    <t>Ingomai</t>
  </si>
  <si>
    <t>CHI00085</t>
  </si>
  <si>
    <t>Mussatua</t>
  </si>
  <si>
    <t>MAN03083</t>
  </si>
  <si>
    <t>Bairro Chinhamapere Adventista</t>
  </si>
  <si>
    <t>MAN03063</t>
  </si>
  <si>
    <t>Bairro Manhate Predio Expansao</t>
  </si>
  <si>
    <t>MAN03115</t>
  </si>
  <si>
    <t>Bairro Mucrumadzi</t>
  </si>
  <si>
    <t>SUS03139</t>
  </si>
  <si>
    <t>Bairro 25 de Junho Cajueiro Dombe</t>
  </si>
  <si>
    <t>MAN03056</t>
  </si>
  <si>
    <t>Bairro 7 de Abril Geologia</t>
  </si>
  <si>
    <t>MAN03113</t>
  </si>
  <si>
    <t>Bairro Chipedza</t>
  </si>
  <si>
    <t>MAN03091</t>
  </si>
  <si>
    <t>Bairro 4 Congresso Sambae Seias</t>
  </si>
  <si>
    <t>MAN03079</t>
  </si>
  <si>
    <t>Bairro 7 de Abril Muonha</t>
  </si>
  <si>
    <t>SUS03128</t>
  </si>
  <si>
    <t>Bairro Matindir Mutetete</t>
  </si>
  <si>
    <t>MAN03114</t>
  </si>
  <si>
    <t>Bairro Ndirire Bancas</t>
  </si>
  <si>
    <t>SUS03135</t>
  </si>
  <si>
    <t>Bairro 25 de Junho Dombe</t>
  </si>
  <si>
    <t>MAN03081</t>
  </si>
  <si>
    <t>Bairro EPC 4 Congresso</t>
  </si>
  <si>
    <t>MAN03062</t>
  </si>
  <si>
    <t>Bairro Manhate Abacateira</t>
  </si>
  <si>
    <t>MAN03064</t>
  </si>
  <si>
    <t>Bairro Manhate Mercado</t>
  </si>
  <si>
    <t>NHAW001</t>
  </si>
  <si>
    <t>NHAW002</t>
  </si>
  <si>
    <t>NHAW003</t>
  </si>
  <si>
    <t>NHAW004</t>
  </si>
  <si>
    <t>NHAW005</t>
  </si>
  <si>
    <t>NHAW006</t>
  </si>
  <si>
    <t>NHAW007</t>
  </si>
  <si>
    <t>NHAW008</t>
  </si>
  <si>
    <t>NHAW009</t>
  </si>
  <si>
    <t>NHAW010</t>
  </si>
  <si>
    <t>NHAW011</t>
  </si>
  <si>
    <t>NHAW012</t>
  </si>
  <si>
    <t>NHAW013</t>
  </si>
  <si>
    <t>NHAW014</t>
  </si>
  <si>
    <t>NHAW015</t>
  </si>
  <si>
    <t>NHAW016</t>
  </si>
  <si>
    <t>NHAW017</t>
  </si>
  <si>
    <t>NHAW018</t>
  </si>
  <si>
    <t>NHAW019</t>
  </si>
  <si>
    <t>NHAW020</t>
  </si>
  <si>
    <t>NHAW021</t>
  </si>
  <si>
    <t>NHAW022</t>
  </si>
  <si>
    <t>NHAW023</t>
  </si>
  <si>
    <t>NHAW024</t>
  </si>
  <si>
    <t>NHAW025</t>
  </si>
  <si>
    <t>NHAW026</t>
  </si>
  <si>
    <t>NHAW027</t>
  </si>
  <si>
    <t>NHAW028</t>
  </si>
  <si>
    <t>NHAW029</t>
  </si>
  <si>
    <t>NHAW030</t>
  </si>
  <si>
    <t>NHAW031</t>
  </si>
  <si>
    <t>NHAW032</t>
  </si>
  <si>
    <t>NHAW033</t>
  </si>
  <si>
    <t>NHAW034</t>
  </si>
  <si>
    <t>NHAW035</t>
  </si>
  <si>
    <t>NHAW036</t>
  </si>
  <si>
    <t>NHAW037</t>
  </si>
  <si>
    <t>NHAW038</t>
  </si>
  <si>
    <t>NHAW039</t>
  </si>
  <si>
    <t>NHAW040</t>
  </si>
  <si>
    <t>NHAW041</t>
  </si>
  <si>
    <t>NHAW042</t>
  </si>
  <si>
    <t>NHAW043</t>
  </si>
  <si>
    <t>NHAW044</t>
  </si>
  <si>
    <t>NHAW045</t>
  </si>
  <si>
    <t>NHAW046</t>
  </si>
  <si>
    <t>NHAW047</t>
  </si>
  <si>
    <t>NHAW048</t>
  </si>
  <si>
    <t>NHAW049</t>
  </si>
  <si>
    <t>NHAW050</t>
  </si>
  <si>
    <t>NHAW051</t>
  </si>
  <si>
    <t>NHAW052</t>
  </si>
  <si>
    <t>NHAZ001</t>
  </si>
  <si>
    <t>NHAZ002</t>
  </si>
  <si>
    <t>NHAZ003</t>
  </si>
  <si>
    <t>NHAZ004</t>
  </si>
  <si>
    <t>NHAZ005</t>
  </si>
  <si>
    <t>NHAZ006</t>
  </si>
  <si>
    <t>NHAZ007</t>
  </si>
  <si>
    <t>NHAZ008</t>
  </si>
  <si>
    <t>NHAZ009</t>
  </si>
  <si>
    <t>NHAZ010</t>
  </si>
  <si>
    <t>NHAZ011</t>
  </si>
  <si>
    <t>NHAZ012</t>
  </si>
  <si>
    <t>NHAZ013</t>
  </si>
  <si>
    <t>NHAZ014</t>
  </si>
  <si>
    <t>NHAZ015</t>
  </si>
  <si>
    <t>NHAZ016</t>
  </si>
  <si>
    <t>NHAZ017</t>
  </si>
  <si>
    <t>NHAZ018</t>
  </si>
  <si>
    <t>NHAZ019</t>
  </si>
  <si>
    <t>NHAZ020</t>
  </si>
  <si>
    <t>NHAZ021</t>
  </si>
  <si>
    <t>NHAZ022</t>
  </si>
  <si>
    <t>NHAZ023</t>
  </si>
  <si>
    <t>NHAZ024</t>
  </si>
  <si>
    <t>NHAZ025</t>
  </si>
  <si>
    <t>NHAZ026</t>
  </si>
  <si>
    <t>NHAZ027</t>
  </si>
  <si>
    <t>NHAZ028</t>
  </si>
  <si>
    <t>NHAZ029</t>
  </si>
  <si>
    <t>NHAZ030</t>
  </si>
  <si>
    <t>NHAZ031</t>
  </si>
  <si>
    <t>NHAZ032</t>
  </si>
  <si>
    <t>NHAZ033</t>
  </si>
  <si>
    <t>NHAZ034</t>
  </si>
  <si>
    <t>NHAZ035</t>
  </si>
  <si>
    <t>NHAZ036</t>
  </si>
  <si>
    <t>NHAZ037</t>
  </si>
  <si>
    <t>NHAZ038</t>
  </si>
  <si>
    <t>NHAZ039</t>
  </si>
  <si>
    <t>NHAZ040</t>
  </si>
  <si>
    <t>NHAZ041</t>
  </si>
  <si>
    <t>Noi001</t>
  </si>
  <si>
    <t>Noi002</t>
  </si>
  <si>
    <t>Noi003</t>
  </si>
  <si>
    <t>Noi004</t>
  </si>
  <si>
    <t>Noi005</t>
  </si>
  <si>
    <t>Noi006</t>
  </si>
  <si>
    <t>Noi007</t>
  </si>
  <si>
    <t>Noi008</t>
  </si>
  <si>
    <t>Noi009</t>
  </si>
  <si>
    <t>Noi010</t>
  </si>
  <si>
    <t>Noi011</t>
  </si>
  <si>
    <t>Noi012</t>
  </si>
  <si>
    <t>Noi013</t>
  </si>
  <si>
    <t>Noi014</t>
  </si>
  <si>
    <t>Noi015</t>
  </si>
  <si>
    <t>Noi016</t>
  </si>
  <si>
    <t>Noi017</t>
  </si>
  <si>
    <t>Noi018</t>
  </si>
  <si>
    <t>Noi019</t>
  </si>
  <si>
    <t>Noi020</t>
  </si>
  <si>
    <t>Noi021</t>
  </si>
  <si>
    <t>Noi022</t>
  </si>
  <si>
    <t>Noi023</t>
  </si>
  <si>
    <t>Noi024</t>
  </si>
  <si>
    <t>Noi025</t>
  </si>
  <si>
    <t>Noi026</t>
  </si>
  <si>
    <t>Noi027</t>
  </si>
  <si>
    <t>Noi028</t>
  </si>
  <si>
    <t>Noi029</t>
  </si>
  <si>
    <t>Noi030</t>
  </si>
  <si>
    <t>Noi031</t>
  </si>
  <si>
    <t>Noi032</t>
  </si>
  <si>
    <t>Noi033</t>
  </si>
  <si>
    <t>Noi034</t>
  </si>
  <si>
    <t>Noi035</t>
  </si>
  <si>
    <t>Noi036</t>
  </si>
  <si>
    <t>Noi037</t>
  </si>
  <si>
    <t>Noi038</t>
  </si>
  <si>
    <t>Noi039</t>
  </si>
  <si>
    <t>TIQ001</t>
  </si>
  <si>
    <t>tique - tique 1</t>
  </si>
  <si>
    <t>TIQ002</t>
  </si>
  <si>
    <t>TIQ003</t>
  </si>
  <si>
    <t>TIQ004</t>
  </si>
  <si>
    <t>TIQ005</t>
  </si>
  <si>
    <t>TIQ006</t>
  </si>
  <si>
    <t>TIQ007</t>
  </si>
  <si>
    <t>TIQ008</t>
  </si>
  <si>
    <t>TIQ009</t>
  </si>
  <si>
    <t>TIQ010</t>
  </si>
  <si>
    <t>TIQ011</t>
  </si>
  <si>
    <t>TIQ012</t>
  </si>
  <si>
    <t>TIQ013</t>
  </si>
  <si>
    <t>TIQ014</t>
  </si>
  <si>
    <t>TIQ015</t>
  </si>
  <si>
    <t>TIQ016</t>
  </si>
  <si>
    <t>TIQ017</t>
  </si>
  <si>
    <t>TIQ018</t>
  </si>
  <si>
    <t>TIQ019</t>
  </si>
  <si>
    <t>TIQ020</t>
  </si>
  <si>
    <t>TIQ021</t>
  </si>
  <si>
    <t>TIQ022</t>
  </si>
  <si>
    <t>TIQ023</t>
  </si>
  <si>
    <t>TIQ024</t>
  </si>
  <si>
    <t>TIQ025</t>
  </si>
  <si>
    <t>TIQ026</t>
  </si>
  <si>
    <t>TIQ027</t>
  </si>
  <si>
    <t>TIQ028</t>
  </si>
  <si>
    <t>TIQ029</t>
  </si>
  <si>
    <t>TIQ030</t>
  </si>
  <si>
    <t>TIQ031</t>
  </si>
  <si>
    <t>TIQ032</t>
  </si>
  <si>
    <t>TIQ033</t>
  </si>
  <si>
    <t>TIQ034</t>
  </si>
  <si>
    <t>TIQ035</t>
  </si>
  <si>
    <t>TIQ036</t>
  </si>
  <si>
    <t>TIQ037</t>
  </si>
  <si>
    <t>TIQ038</t>
  </si>
  <si>
    <t>TIQ039</t>
  </si>
  <si>
    <t>TIQ040</t>
  </si>
  <si>
    <t>TIQ041</t>
  </si>
  <si>
    <t>TIQ042</t>
  </si>
  <si>
    <t>TIQ043</t>
  </si>
  <si>
    <t>TIQ044</t>
  </si>
  <si>
    <t>TIQ045</t>
  </si>
  <si>
    <t>TIQ046</t>
  </si>
  <si>
    <t>TIQ047</t>
  </si>
  <si>
    <t>TIQ048</t>
  </si>
  <si>
    <t>TIQ049</t>
  </si>
  <si>
    <t>TIQ050</t>
  </si>
  <si>
    <t>TIQ051</t>
  </si>
  <si>
    <t>TIQ052</t>
  </si>
  <si>
    <t>TIQ053</t>
  </si>
  <si>
    <t>TIQ054</t>
  </si>
  <si>
    <t>TIQ055</t>
  </si>
  <si>
    <t>TIQ056</t>
  </si>
  <si>
    <t>TIQ057</t>
  </si>
  <si>
    <t>TIQ058</t>
  </si>
  <si>
    <t>TIQ059</t>
  </si>
  <si>
    <t>TIQ060</t>
  </si>
  <si>
    <t xml:space="preserve">tique - tique 1 </t>
  </si>
  <si>
    <t>TIQM001</t>
  </si>
  <si>
    <t>TIQM002</t>
  </si>
  <si>
    <t>TIQM003</t>
  </si>
  <si>
    <t>TIQM004</t>
  </si>
  <si>
    <t>TIQM005</t>
  </si>
  <si>
    <t>TIQM006</t>
  </si>
  <si>
    <t>TIQM007</t>
  </si>
  <si>
    <t>TIQM008</t>
  </si>
  <si>
    <t>TIQM009</t>
  </si>
  <si>
    <t>TIQM010</t>
  </si>
  <si>
    <t>TIQM011</t>
  </si>
  <si>
    <t>TIQM012</t>
  </si>
  <si>
    <t>TIQM013</t>
  </si>
  <si>
    <t>TIQM014</t>
  </si>
  <si>
    <t>TIQM015</t>
  </si>
  <si>
    <t>TIQM016</t>
  </si>
  <si>
    <t>TIQM017</t>
  </si>
  <si>
    <t>TIQM018</t>
  </si>
  <si>
    <t>TIQM019</t>
  </si>
  <si>
    <t>TIQM020</t>
  </si>
  <si>
    <t>TIQM021</t>
  </si>
  <si>
    <t>TIQM022</t>
  </si>
  <si>
    <t>TIQM023</t>
  </si>
  <si>
    <t>TIQM024</t>
  </si>
  <si>
    <t>TIQM025</t>
  </si>
  <si>
    <t>TIQM026</t>
  </si>
  <si>
    <t>TIQM027</t>
  </si>
  <si>
    <t>TIQM028</t>
  </si>
  <si>
    <t>TIQM029</t>
  </si>
  <si>
    <t>TIQM030</t>
  </si>
  <si>
    <t>TIQM031</t>
  </si>
  <si>
    <t>TIQM032</t>
  </si>
  <si>
    <t>TIQM033</t>
  </si>
  <si>
    <t>TIQM034</t>
  </si>
  <si>
    <t>TIQM035</t>
  </si>
  <si>
    <t>TIQM036</t>
  </si>
  <si>
    <t>TIQM037</t>
  </si>
  <si>
    <t>TIQM038</t>
  </si>
  <si>
    <t>TIQM039</t>
  </si>
  <si>
    <t>TIQM040</t>
  </si>
  <si>
    <t>TIQM041</t>
  </si>
  <si>
    <t>TIQM042</t>
  </si>
  <si>
    <t>TIQM043</t>
  </si>
  <si>
    <t>TIQM044</t>
  </si>
  <si>
    <t>TIQM045</t>
  </si>
  <si>
    <t>TIQM046</t>
  </si>
  <si>
    <t>25DJ001</t>
  </si>
  <si>
    <t>25DJ002</t>
  </si>
  <si>
    <t>25DJ003</t>
  </si>
  <si>
    <t>25DJ004</t>
  </si>
  <si>
    <t>25DJ005</t>
  </si>
  <si>
    <t>25DJ006</t>
  </si>
  <si>
    <t>25DJ007</t>
  </si>
  <si>
    <t>25DJ008</t>
  </si>
  <si>
    <t>25DJ009</t>
  </si>
  <si>
    <t>25DJ010</t>
  </si>
  <si>
    <t>25DJ011</t>
  </si>
  <si>
    <t>25DJ012</t>
  </si>
  <si>
    <t>25DJ013</t>
  </si>
  <si>
    <t>25DJ014</t>
  </si>
  <si>
    <t>25DJ015</t>
  </si>
  <si>
    <t>25DJ016</t>
  </si>
  <si>
    <t>25DJ017</t>
  </si>
  <si>
    <t>25DJ018</t>
  </si>
  <si>
    <t>25DJ019</t>
  </si>
  <si>
    <t>25DJ020</t>
  </si>
  <si>
    <t>25DJ021</t>
  </si>
  <si>
    <t>25DJ022</t>
  </si>
  <si>
    <t>25DJ023</t>
  </si>
  <si>
    <t>25DJ024</t>
  </si>
  <si>
    <t>25DJ025</t>
  </si>
  <si>
    <t>25DJ026</t>
  </si>
  <si>
    <t>25DJ027</t>
  </si>
  <si>
    <t>25DJ028</t>
  </si>
  <si>
    <t>25DJ029</t>
  </si>
  <si>
    <t>25DJ030</t>
  </si>
  <si>
    <t>25DJ031</t>
  </si>
  <si>
    <t>25DJ032</t>
  </si>
  <si>
    <t>25DJ033</t>
  </si>
  <si>
    <t>25DJ034</t>
  </si>
  <si>
    <t>25DJ035</t>
  </si>
  <si>
    <t>25DJ036</t>
  </si>
  <si>
    <t>25DJ037</t>
  </si>
  <si>
    <t>25DJ038</t>
  </si>
  <si>
    <t>25DJ039</t>
  </si>
  <si>
    <t>25DJ040</t>
  </si>
  <si>
    <t>25DJ041</t>
  </si>
  <si>
    <t>25DJ042</t>
  </si>
  <si>
    <t>25DJ043</t>
  </si>
  <si>
    <t>25DJ044</t>
  </si>
  <si>
    <t>ING001</t>
  </si>
  <si>
    <t>ING002</t>
  </si>
  <si>
    <t>ING003</t>
  </si>
  <si>
    <t>ING004</t>
  </si>
  <si>
    <t>ING005</t>
  </si>
  <si>
    <t>ING006</t>
  </si>
  <si>
    <t>ING007</t>
  </si>
  <si>
    <t>ING008</t>
  </si>
  <si>
    <t>ING009</t>
  </si>
  <si>
    <t>ING010</t>
  </si>
  <si>
    <t>ING011</t>
  </si>
  <si>
    <t>ING012</t>
  </si>
  <si>
    <t>ING013</t>
  </si>
  <si>
    <t>ING014</t>
  </si>
  <si>
    <t>ING015</t>
  </si>
  <si>
    <t>ING016</t>
  </si>
  <si>
    <t>ING017</t>
  </si>
  <si>
    <t>ING018</t>
  </si>
  <si>
    <t>ING019</t>
  </si>
  <si>
    <t>ING020</t>
  </si>
  <si>
    <t>ING021</t>
  </si>
  <si>
    <t>ING022</t>
  </si>
  <si>
    <t>ING023</t>
  </si>
  <si>
    <t>ING024</t>
  </si>
  <si>
    <t>ING025</t>
  </si>
  <si>
    <t>ING026</t>
  </si>
  <si>
    <t>ING027</t>
  </si>
  <si>
    <t>ING028</t>
  </si>
  <si>
    <t>ING029</t>
  </si>
  <si>
    <t>ING030</t>
  </si>
  <si>
    <t>ING031</t>
  </si>
  <si>
    <t>ING032</t>
  </si>
  <si>
    <t>ING033</t>
  </si>
  <si>
    <t>ING034</t>
  </si>
  <si>
    <t>ING035</t>
  </si>
  <si>
    <t>ING036</t>
  </si>
  <si>
    <t>ING037</t>
  </si>
  <si>
    <t>ING038</t>
  </si>
  <si>
    <t>ING039</t>
  </si>
  <si>
    <t>ING040</t>
  </si>
  <si>
    <t>ING041</t>
  </si>
  <si>
    <t>ING042</t>
  </si>
  <si>
    <t>ING043</t>
  </si>
  <si>
    <t>ING044</t>
  </si>
  <si>
    <t>ING045</t>
  </si>
  <si>
    <t>ING046</t>
  </si>
  <si>
    <t>ING047</t>
  </si>
  <si>
    <t>ING048</t>
  </si>
  <si>
    <t>ING049</t>
  </si>
  <si>
    <t>ING050</t>
  </si>
  <si>
    <t>ING051</t>
  </si>
  <si>
    <t>ING052</t>
  </si>
  <si>
    <t>ING053</t>
  </si>
  <si>
    <t>ING054</t>
  </si>
  <si>
    <t>ING055</t>
  </si>
  <si>
    <t>ING056</t>
  </si>
  <si>
    <t>ING057</t>
  </si>
  <si>
    <t>ING058</t>
  </si>
  <si>
    <t>ING059</t>
  </si>
  <si>
    <t>ING060</t>
  </si>
  <si>
    <t>ING061</t>
  </si>
  <si>
    <t>ING062</t>
  </si>
  <si>
    <t>ING063</t>
  </si>
  <si>
    <t>ING064</t>
  </si>
  <si>
    <t>ING065</t>
  </si>
  <si>
    <t>ING066</t>
  </si>
  <si>
    <t>ING067</t>
  </si>
  <si>
    <t>ING068</t>
  </si>
  <si>
    <t>ING069</t>
  </si>
  <si>
    <t>ING070</t>
  </si>
  <si>
    <t>ING071</t>
  </si>
  <si>
    <t>ING072</t>
  </si>
  <si>
    <t>ING073</t>
  </si>
  <si>
    <t>ING074</t>
  </si>
  <si>
    <t>ING075</t>
  </si>
  <si>
    <t>ING076</t>
  </si>
  <si>
    <t>ING077</t>
  </si>
  <si>
    <t>ING078</t>
  </si>
  <si>
    <t>ING079</t>
  </si>
  <si>
    <t>ING080</t>
  </si>
  <si>
    <t>ING081</t>
  </si>
  <si>
    <t>ING082</t>
  </si>
  <si>
    <t>ING083</t>
  </si>
  <si>
    <t>ING084</t>
  </si>
  <si>
    <t>ING085</t>
  </si>
  <si>
    <t>ING086</t>
  </si>
  <si>
    <t>ING087</t>
  </si>
  <si>
    <t>ING088</t>
  </si>
  <si>
    <t>ING089</t>
  </si>
  <si>
    <t>ING090</t>
  </si>
  <si>
    <t>ING091</t>
  </si>
  <si>
    <t>ING092</t>
  </si>
  <si>
    <t>ING093</t>
  </si>
  <si>
    <t>MUS001</t>
  </si>
  <si>
    <t>25/10/2019</t>
  </si>
  <si>
    <t>MUS002</t>
  </si>
  <si>
    <t>MUS003</t>
  </si>
  <si>
    <t>MUS004</t>
  </si>
  <si>
    <t>MUS005</t>
  </si>
  <si>
    <t>MUS006</t>
  </si>
  <si>
    <t>MUS007</t>
  </si>
  <si>
    <t>MUS008</t>
  </si>
  <si>
    <t>MUS009</t>
  </si>
  <si>
    <t>MUS010</t>
  </si>
  <si>
    <t>MUS011</t>
  </si>
  <si>
    <t>MUS012</t>
  </si>
  <si>
    <t>MUS013</t>
  </si>
  <si>
    <t>MUS014</t>
  </si>
  <si>
    <t>MUS015</t>
  </si>
  <si>
    <t>MUS016</t>
  </si>
  <si>
    <t>MUS017</t>
  </si>
  <si>
    <t>MUS018</t>
  </si>
  <si>
    <t>MUS019</t>
  </si>
  <si>
    <t>MUS020</t>
  </si>
  <si>
    <t>MUS021</t>
  </si>
  <si>
    <t>MUS022</t>
  </si>
  <si>
    <t>MUS023</t>
  </si>
  <si>
    <t>MUS024</t>
  </si>
  <si>
    <t>MUS025</t>
  </si>
  <si>
    <t>MUS026</t>
  </si>
  <si>
    <t>MUS027</t>
  </si>
  <si>
    <t>MUS028</t>
  </si>
  <si>
    <t>MUS029</t>
  </si>
  <si>
    <t>MUS030</t>
  </si>
  <si>
    <t>MUS031</t>
  </si>
  <si>
    <t>MUS032</t>
  </si>
  <si>
    <t>MUS033</t>
  </si>
  <si>
    <t>MUS034</t>
  </si>
  <si>
    <t>MUS035</t>
  </si>
  <si>
    <t>MUS036</t>
  </si>
  <si>
    <t>MUS037</t>
  </si>
  <si>
    <t>MUS038</t>
  </si>
  <si>
    <t>MUS039</t>
  </si>
  <si>
    <t>MUS040</t>
  </si>
  <si>
    <t>MUS041</t>
  </si>
  <si>
    <t>MUS042</t>
  </si>
  <si>
    <t>MUS043</t>
  </si>
  <si>
    <t>MUS044</t>
  </si>
  <si>
    <t>MUS045</t>
  </si>
  <si>
    <t>MUS046</t>
  </si>
  <si>
    <t>MUS047</t>
  </si>
  <si>
    <t>MUS048</t>
  </si>
  <si>
    <t>MUS049</t>
  </si>
  <si>
    <t>MUS050</t>
  </si>
  <si>
    <t>MUS051</t>
  </si>
  <si>
    <t>CHI00015</t>
  </si>
  <si>
    <t>Agostinho Neto C</t>
  </si>
  <si>
    <t>CHI00070</t>
  </si>
  <si>
    <t>Bandasse</t>
  </si>
  <si>
    <t>CHI00055</t>
  </si>
  <si>
    <t>Dewe Thaimo</t>
  </si>
  <si>
    <t>CHI00048</t>
  </si>
  <si>
    <t>Ganhira 2</t>
  </si>
  <si>
    <t>CHI00057</t>
  </si>
  <si>
    <t>Joia</t>
  </si>
  <si>
    <t>CHI00078</t>
  </si>
  <si>
    <t>Madzimatchena</t>
  </si>
  <si>
    <t>CHI00021</t>
  </si>
  <si>
    <t>7 de Septembro</t>
  </si>
  <si>
    <t>CHI00111</t>
  </si>
  <si>
    <t>Samora Machel</t>
  </si>
  <si>
    <t>MAN03073</t>
  </si>
  <si>
    <t>Bairro Vumba Lider</t>
  </si>
  <si>
    <t>MAN03058</t>
  </si>
  <si>
    <t>Bairro 7 de Abril Escola Anexa</t>
  </si>
  <si>
    <t>MAN03069</t>
  </si>
  <si>
    <t>Bairro Cacarue Explorator</t>
  </si>
  <si>
    <t>MAN03077</t>
  </si>
  <si>
    <t>Bairro Josina Machel Angola</t>
  </si>
  <si>
    <t>MAN03076</t>
  </si>
  <si>
    <t>Bairro Vumba Fabrica</t>
  </si>
  <si>
    <t>SUS03131</t>
  </si>
  <si>
    <t>Bairro 25 de Setembro B</t>
  </si>
  <si>
    <t>SUS03119</t>
  </si>
  <si>
    <t>Bairro Chitoa</t>
  </si>
  <si>
    <t>SUS03149</t>
  </si>
  <si>
    <t>Bairro Javera Maenguera</t>
  </si>
  <si>
    <t>SUS03134</t>
  </si>
  <si>
    <t>Bairro 25 de Setembro A</t>
  </si>
  <si>
    <t>SUS03132</t>
  </si>
  <si>
    <t>Bairro Filipe Nyusi Catolica</t>
  </si>
  <si>
    <t>SUS03130</t>
  </si>
  <si>
    <t>Bairro Madjido Reassentamento</t>
  </si>
  <si>
    <t>SUS03127</t>
  </si>
  <si>
    <t>Bairro Massequessa A</t>
  </si>
  <si>
    <t>SUS03141</t>
  </si>
  <si>
    <t>Bairro Maquina Reassentamento 1</t>
  </si>
  <si>
    <t>SUS03142</t>
  </si>
  <si>
    <t>Bairro Maquina Reassentamento 2</t>
  </si>
  <si>
    <t>SUS03129</t>
  </si>
  <si>
    <t>Bairro Mucombe Reassentamento</t>
  </si>
  <si>
    <t>SUS03136</t>
  </si>
  <si>
    <t>Bairro Nhamawawa</t>
  </si>
  <si>
    <t>AGOC001</t>
  </si>
  <si>
    <t>AGOC002</t>
  </si>
  <si>
    <t>AGOC003</t>
  </si>
  <si>
    <t>AGOC004</t>
  </si>
  <si>
    <t>AGOC005</t>
  </si>
  <si>
    <t>AGOC006</t>
  </si>
  <si>
    <t>AGOC007</t>
  </si>
  <si>
    <t>AGOC008</t>
  </si>
  <si>
    <t>AGOC009</t>
  </si>
  <si>
    <t>AGOC010</t>
  </si>
  <si>
    <t>AGOC011</t>
  </si>
  <si>
    <t>AGOC012</t>
  </si>
  <si>
    <t>AGOC013</t>
  </si>
  <si>
    <t>AGOC014</t>
  </si>
  <si>
    <t>AGOC015</t>
  </si>
  <si>
    <t>AGOC016</t>
  </si>
  <si>
    <t>AGOC017</t>
  </si>
  <si>
    <t>AGOC018</t>
  </si>
  <si>
    <t>AGOC019</t>
  </si>
  <si>
    <t>AGOC020</t>
  </si>
  <si>
    <t>AGOC021</t>
  </si>
  <si>
    <t>AGOC022</t>
  </si>
  <si>
    <t>AGOC023</t>
  </si>
  <si>
    <t>AGOC024</t>
  </si>
  <si>
    <t>AGOC025</t>
  </si>
  <si>
    <t>AGOC026</t>
  </si>
  <si>
    <t>AGOC027</t>
  </si>
  <si>
    <t>AGOC028</t>
  </si>
  <si>
    <t>AGOC029</t>
  </si>
  <si>
    <t>AGOC030</t>
  </si>
  <si>
    <t>AGOC031</t>
  </si>
  <si>
    <t>AGOC032</t>
  </si>
  <si>
    <t>AGOC033</t>
  </si>
  <si>
    <t>AGOC034</t>
  </si>
  <si>
    <t>AGOC035</t>
  </si>
  <si>
    <t>AGOC036</t>
  </si>
  <si>
    <t>AGOC037</t>
  </si>
  <si>
    <t>AGOC038</t>
  </si>
  <si>
    <t>AGOC039</t>
  </si>
  <si>
    <t>AGOC040</t>
  </si>
  <si>
    <t>BAN001</t>
  </si>
  <si>
    <t>BAN002</t>
  </si>
  <si>
    <t>BAN003</t>
  </si>
  <si>
    <t>BAN004</t>
  </si>
  <si>
    <t>BAN005</t>
  </si>
  <si>
    <t>BAN006</t>
  </si>
  <si>
    <t>BAN007</t>
  </si>
  <si>
    <t>BAN008</t>
  </si>
  <si>
    <t>BAN009</t>
  </si>
  <si>
    <t>BAN010</t>
  </si>
  <si>
    <t>BAN011</t>
  </si>
  <si>
    <t>BAN012</t>
  </si>
  <si>
    <t>BAN013</t>
  </si>
  <si>
    <t>BAN014</t>
  </si>
  <si>
    <t>BAN015</t>
  </si>
  <si>
    <t>BAN016</t>
  </si>
  <si>
    <t>BAN017</t>
  </si>
  <si>
    <t>BAN018</t>
  </si>
  <si>
    <t>BAN019</t>
  </si>
  <si>
    <t>BAN020</t>
  </si>
  <si>
    <t>BAN021</t>
  </si>
  <si>
    <t>BAN022</t>
  </si>
  <si>
    <t>BAN023</t>
  </si>
  <si>
    <t>BAN024</t>
  </si>
  <si>
    <t>BAN025</t>
  </si>
  <si>
    <t>BAN026</t>
  </si>
  <si>
    <t>BAN027</t>
  </si>
  <si>
    <t>BAN028</t>
  </si>
  <si>
    <t>BAN029</t>
  </si>
  <si>
    <t>BAN030</t>
  </si>
  <si>
    <t>BAN031</t>
  </si>
  <si>
    <t>BAN032</t>
  </si>
  <si>
    <t>BAN033</t>
  </si>
  <si>
    <t>BAN034</t>
  </si>
  <si>
    <t>BAN035</t>
  </si>
  <si>
    <t>BAN036</t>
  </si>
  <si>
    <t>BAN037</t>
  </si>
  <si>
    <t>DEWT001</t>
  </si>
  <si>
    <t>DEWT002</t>
  </si>
  <si>
    <t>DEWT003</t>
  </si>
  <si>
    <t>DEWT004</t>
  </si>
  <si>
    <t>DEWT005</t>
  </si>
  <si>
    <t>DEWT006</t>
  </si>
  <si>
    <t>DEWT007</t>
  </si>
  <si>
    <t>DEWT008</t>
  </si>
  <si>
    <t>DEWT009</t>
  </si>
  <si>
    <t>DEWT010</t>
  </si>
  <si>
    <t>DEWT011</t>
  </si>
  <si>
    <t>DEWT012</t>
  </si>
  <si>
    <t>DEWT013</t>
  </si>
  <si>
    <t>DEWT014</t>
  </si>
  <si>
    <t>DEWT015</t>
  </si>
  <si>
    <t>DEWT016</t>
  </si>
  <si>
    <t>DEWT017</t>
  </si>
  <si>
    <t>DEWT018</t>
  </si>
  <si>
    <t>DEWT019</t>
  </si>
  <si>
    <t>DEWT020</t>
  </si>
  <si>
    <t>DEWT021</t>
  </si>
  <si>
    <t>DEWT022</t>
  </si>
  <si>
    <t>DEWT023</t>
  </si>
  <si>
    <t>DEWT024</t>
  </si>
  <si>
    <t>DEWT025</t>
  </si>
  <si>
    <t>DEWT026</t>
  </si>
  <si>
    <t>DEWT027</t>
  </si>
  <si>
    <t>DEWT028</t>
  </si>
  <si>
    <t>DEWT029</t>
  </si>
  <si>
    <t>DEWT030</t>
  </si>
  <si>
    <t>DEWT031</t>
  </si>
  <si>
    <t>DEWT032</t>
  </si>
  <si>
    <t>DEWT033</t>
  </si>
  <si>
    <t>DEWT034</t>
  </si>
  <si>
    <t>DEWT035</t>
  </si>
  <si>
    <t>DEWT036</t>
  </si>
  <si>
    <t>DEWT037</t>
  </si>
  <si>
    <t>DEWT038</t>
  </si>
  <si>
    <t>GAN001</t>
  </si>
  <si>
    <t>GAN002</t>
  </si>
  <si>
    <t>GAN003</t>
  </si>
  <si>
    <t>GAN004</t>
  </si>
  <si>
    <t>GAN005</t>
  </si>
  <si>
    <t>GAN006</t>
  </si>
  <si>
    <t>GAN007</t>
  </si>
  <si>
    <t>GAN008</t>
  </si>
  <si>
    <t>GAN009</t>
  </si>
  <si>
    <t>GAN010</t>
  </si>
  <si>
    <t>GAN011</t>
  </si>
  <si>
    <t>GAN012</t>
  </si>
  <si>
    <t>GAN013</t>
  </si>
  <si>
    <t>GAN014</t>
  </si>
  <si>
    <t>GAN015</t>
  </si>
  <si>
    <t>GAN016</t>
  </si>
  <si>
    <t>GAN017</t>
  </si>
  <si>
    <t>GAN018</t>
  </si>
  <si>
    <t>GAN019</t>
  </si>
  <si>
    <t>GAN020</t>
  </si>
  <si>
    <t>GAN021</t>
  </si>
  <si>
    <t>GAN022</t>
  </si>
  <si>
    <t>GAN023</t>
  </si>
  <si>
    <t>GAN024</t>
  </si>
  <si>
    <t>GAN025</t>
  </si>
  <si>
    <t>GAN026</t>
  </si>
  <si>
    <t>GAN027</t>
  </si>
  <si>
    <t>GAN028</t>
  </si>
  <si>
    <t>GAN029</t>
  </si>
  <si>
    <t>GAN030</t>
  </si>
  <si>
    <t>GAN031</t>
  </si>
  <si>
    <t>GAN032</t>
  </si>
  <si>
    <t>GAN033</t>
  </si>
  <si>
    <t>GAN034</t>
  </si>
  <si>
    <t>GAN035</t>
  </si>
  <si>
    <t>GAN036</t>
  </si>
  <si>
    <t>GAN037</t>
  </si>
  <si>
    <t>GAN038</t>
  </si>
  <si>
    <t>GAN039</t>
  </si>
  <si>
    <t>GAN040</t>
  </si>
  <si>
    <t>GAN041</t>
  </si>
  <si>
    <t>GAN042</t>
  </si>
  <si>
    <t>GAN043</t>
  </si>
  <si>
    <t>GAN044</t>
  </si>
  <si>
    <t>GAN045</t>
  </si>
  <si>
    <t>JOI001</t>
  </si>
  <si>
    <t>JOI002</t>
  </si>
  <si>
    <t>JOI003</t>
  </si>
  <si>
    <t>JOI004</t>
  </si>
  <si>
    <t>JOI005</t>
  </si>
  <si>
    <t>JOI006</t>
  </si>
  <si>
    <t>JOI007</t>
  </si>
  <si>
    <t>JOI008</t>
  </si>
  <si>
    <t>JOI009</t>
  </si>
  <si>
    <t>JOI010</t>
  </si>
  <si>
    <t>JOI011</t>
  </si>
  <si>
    <t>JOI012</t>
  </si>
  <si>
    <t>JOI013</t>
  </si>
  <si>
    <t>JOI014</t>
  </si>
  <si>
    <t>JOI015</t>
  </si>
  <si>
    <t>JOI016</t>
  </si>
  <si>
    <t>JOI017</t>
  </si>
  <si>
    <t>JOI018</t>
  </si>
  <si>
    <t>JOI019</t>
  </si>
  <si>
    <t>JOI020</t>
  </si>
  <si>
    <t>JOI021</t>
  </si>
  <si>
    <t>JOI022</t>
  </si>
  <si>
    <t>JOI023</t>
  </si>
  <si>
    <t>JOI024</t>
  </si>
  <si>
    <t>JOI025</t>
  </si>
  <si>
    <t>JOI026</t>
  </si>
  <si>
    <t>JOI027</t>
  </si>
  <si>
    <t>JOI028</t>
  </si>
  <si>
    <t>JOI029</t>
  </si>
  <si>
    <t>JOI030</t>
  </si>
  <si>
    <t>JOI031</t>
  </si>
  <si>
    <t>JOI032</t>
  </si>
  <si>
    <t>JOI033</t>
  </si>
  <si>
    <t>JOI034</t>
  </si>
  <si>
    <t>JOI035</t>
  </si>
  <si>
    <t>JOI036</t>
  </si>
  <si>
    <t>JOI037</t>
  </si>
  <si>
    <t>JOI038</t>
  </si>
  <si>
    <t>JOI039</t>
  </si>
  <si>
    <t>MAD001</t>
  </si>
  <si>
    <t>MAD002</t>
  </si>
  <si>
    <t>MAD003</t>
  </si>
  <si>
    <t>MAD004</t>
  </si>
  <si>
    <t>MAD005</t>
  </si>
  <si>
    <t>MAD006</t>
  </si>
  <si>
    <t>MAD007</t>
  </si>
  <si>
    <t>MAD008</t>
  </si>
  <si>
    <t>MAD009</t>
  </si>
  <si>
    <t>MAD010</t>
  </si>
  <si>
    <t>MAD011</t>
  </si>
  <si>
    <t>MAD012</t>
  </si>
  <si>
    <t>MAD013</t>
  </si>
  <si>
    <t>MAD014</t>
  </si>
  <si>
    <t>MAD015</t>
  </si>
  <si>
    <t>MAD016</t>
  </si>
  <si>
    <t>MAD017</t>
  </si>
  <si>
    <t>MAD018</t>
  </si>
  <si>
    <t>MAD019</t>
  </si>
  <si>
    <t>MAD020</t>
  </si>
  <si>
    <t>MAD021</t>
  </si>
  <si>
    <t>MAD022</t>
  </si>
  <si>
    <t>MAD023</t>
  </si>
  <si>
    <t>MAD024</t>
  </si>
  <si>
    <t>MAD025</t>
  </si>
  <si>
    <t>MAD026</t>
  </si>
  <si>
    <t>MAD027</t>
  </si>
  <si>
    <t>MAD028</t>
  </si>
  <si>
    <t>MAD029</t>
  </si>
  <si>
    <t>MAD030</t>
  </si>
  <si>
    <t>MAD031</t>
  </si>
  <si>
    <t>MAD032</t>
  </si>
  <si>
    <t>MAD033</t>
  </si>
  <si>
    <t>MAD034</t>
  </si>
  <si>
    <t>MAD035</t>
  </si>
  <si>
    <t>MAD036</t>
  </si>
  <si>
    <t>MAD037</t>
  </si>
  <si>
    <t>MAD038</t>
  </si>
  <si>
    <t>MAD039</t>
  </si>
  <si>
    <t>MAD040</t>
  </si>
  <si>
    <t>MAD041</t>
  </si>
  <si>
    <t>MAD042</t>
  </si>
  <si>
    <t>MAD043</t>
  </si>
  <si>
    <t>MAD044</t>
  </si>
  <si>
    <t>MAD045</t>
  </si>
  <si>
    <t>MAD046</t>
  </si>
  <si>
    <t>MAD047</t>
  </si>
  <si>
    <t>MAD048</t>
  </si>
  <si>
    <t>MAD049</t>
  </si>
  <si>
    <t>MAD050</t>
  </si>
  <si>
    <t>MAD051</t>
  </si>
  <si>
    <t>MAD052</t>
  </si>
  <si>
    <t>7DES001</t>
  </si>
  <si>
    <t>7DES002</t>
  </si>
  <si>
    <t>7DES003</t>
  </si>
  <si>
    <t>7DES004</t>
  </si>
  <si>
    <t>7DES005</t>
  </si>
  <si>
    <t>7DES006</t>
  </si>
  <si>
    <t>7DES007</t>
  </si>
  <si>
    <t>7DES008</t>
  </si>
  <si>
    <t>7DES009</t>
  </si>
  <si>
    <t>7DES010</t>
  </si>
  <si>
    <t>7DES011</t>
  </si>
  <si>
    <t>7DES012</t>
  </si>
  <si>
    <t>7DES013</t>
  </si>
  <si>
    <t>7DES014</t>
  </si>
  <si>
    <t>7DES015</t>
  </si>
  <si>
    <t>7DES016</t>
  </si>
  <si>
    <t>7DES017</t>
  </si>
  <si>
    <t>7DES018</t>
  </si>
  <si>
    <t>7DES019</t>
  </si>
  <si>
    <t>7DES020</t>
  </si>
  <si>
    <t>7DES021</t>
  </si>
  <si>
    <t>7DES022</t>
  </si>
  <si>
    <t>7DES023</t>
  </si>
  <si>
    <t>7DES024</t>
  </si>
  <si>
    <t>7DES025</t>
  </si>
  <si>
    <t>7DES026</t>
  </si>
  <si>
    <t>7DES027</t>
  </si>
  <si>
    <t>7DES028</t>
  </si>
  <si>
    <t>7DES029</t>
  </si>
  <si>
    <t>7DES030</t>
  </si>
  <si>
    <t>7DES031</t>
  </si>
  <si>
    <t>7DES032</t>
  </si>
  <si>
    <t>7DES033</t>
  </si>
  <si>
    <t>7DES034</t>
  </si>
  <si>
    <t>7DES035</t>
  </si>
  <si>
    <t>7DES036</t>
  </si>
  <si>
    <t>7DES037</t>
  </si>
  <si>
    <t>7DES038</t>
  </si>
  <si>
    <t>7DES039</t>
  </si>
  <si>
    <t>7DES040</t>
  </si>
  <si>
    <t>7DES041</t>
  </si>
  <si>
    <t>7DES042</t>
  </si>
  <si>
    <t>7DES043</t>
  </si>
  <si>
    <t>7DES044</t>
  </si>
  <si>
    <t>7DES045</t>
  </si>
  <si>
    <t>7DES046</t>
  </si>
  <si>
    <t>7DES047</t>
  </si>
  <si>
    <t>7DES048</t>
  </si>
  <si>
    <t>7DES049</t>
  </si>
  <si>
    <t>7DES050</t>
  </si>
  <si>
    <t>7DES051</t>
  </si>
  <si>
    <t>7DES052</t>
  </si>
  <si>
    <t>7DES053</t>
  </si>
  <si>
    <t>7DES054</t>
  </si>
  <si>
    <t>7DES055</t>
  </si>
  <si>
    <t>7DES056</t>
  </si>
  <si>
    <t>7DES057</t>
  </si>
  <si>
    <t>7DES058</t>
  </si>
  <si>
    <t>7DES059</t>
  </si>
  <si>
    <t>7DES060</t>
  </si>
  <si>
    <t>7DES061</t>
  </si>
  <si>
    <t>7DES062</t>
  </si>
  <si>
    <t>7DES063</t>
  </si>
  <si>
    <t>7DES064</t>
  </si>
  <si>
    <t>7DES065</t>
  </si>
  <si>
    <t>7DES066</t>
  </si>
  <si>
    <t>7DES067</t>
  </si>
  <si>
    <t>7DES068</t>
  </si>
  <si>
    <t>7DES069</t>
  </si>
  <si>
    <t>7DES070</t>
  </si>
  <si>
    <t>7DES071</t>
  </si>
  <si>
    <t>7DES072</t>
  </si>
  <si>
    <t>7DES073</t>
  </si>
  <si>
    <t>7DES074</t>
  </si>
  <si>
    <t>7DES075</t>
  </si>
  <si>
    <t>7DES076</t>
  </si>
  <si>
    <t>7DES077</t>
  </si>
  <si>
    <t>7DES078</t>
  </si>
  <si>
    <t>7DES079</t>
  </si>
  <si>
    <t>7DES080</t>
  </si>
  <si>
    <t>7DES081</t>
  </si>
  <si>
    <t>7DES082</t>
  </si>
  <si>
    <t>7DES083</t>
  </si>
  <si>
    <t>7DES084</t>
  </si>
  <si>
    <t>7DES085</t>
  </si>
  <si>
    <t>7DES086</t>
  </si>
  <si>
    <t>7DES087</t>
  </si>
  <si>
    <t>7DES088</t>
  </si>
  <si>
    <t>7DES089</t>
  </si>
  <si>
    <t>7DES090</t>
  </si>
  <si>
    <t>7DES091</t>
  </si>
  <si>
    <t>7DES092</t>
  </si>
  <si>
    <t>7DES093</t>
  </si>
  <si>
    <t>SAM001</t>
  </si>
  <si>
    <t>SAM002</t>
  </si>
  <si>
    <t>SAM003</t>
  </si>
  <si>
    <t>SAM004</t>
  </si>
  <si>
    <t>SAM005</t>
  </si>
  <si>
    <t>SAM006</t>
  </si>
  <si>
    <t>SAM007</t>
  </si>
  <si>
    <t>SAM008</t>
  </si>
  <si>
    <t>SAM009</t>
  </si>
  <si>
    <t>SAM010</t>
  </si>
  <si>
    <t>SAM011</t>
  </si>
  <si>
    <t>SAM012</t>
  </si>
  <si>
    <t>SAM013</t>
  </si>
  <si>
    <t>SAM014</t>
  </si>
  <si>
    <t>SAM015</t>
  </si>
  <si>
    <t>SAM016</t>
  </si>
  <si>
    <t>SAM017</t>
  </si>
  <si>
    <t>SAM018</t>
  </si>
  <si>
    <t>SAM019</t>
  </si>
  <si>
    <t>SAM020</t>
  </si>
  <si>
    <t>SAM021</t>
  </si>
  <si>
    <t>SAM022</t>
  </si>
  <si>
    <t>SAM023</t>
  </si>
  <si>
    <t>SAM024</t>
  </si>
  <si>
    <t>SAM025</t>
  </si>
  <si>
    <t>SAM026</t>
  </si>
  <si>
    <t>SAM027</t>
  </si>
  <si>
    <t>SAM028</t>
  </si>
  <si>
    <t>SAM029</t>
  </si>
  <si>
    <t>SAM030</t>
  </si>
  <si>
    <t>SAM031</t>
  </si>
  <si>
    <t>SAM032</t>
  </si>
  <si>
    <t>SAM033</t>
  </si>
  <si>
    <t>SAM034</t>
  </si>
  <si>
    <t>SAM035</t>
  </si>
  <si>
    <t>SAM036</t>
  </si>
  <si>
    <t>SAM037</t>
  </si>
  <si>
    <t>SAM038</t>
  </si>
  <si>
    <t>SAM039</t>
  </si>
  <si>
    <t>SAM040</t>
  </si>
  <si>
    <t>SAM041</t>
  </si>
  <si>
    <t>SAM042</t>
  </si>
  <si>
    <t>SAM043</t>
  </si>
  <si>
    <t>SAM044</t>
  </si>
  <si>
    <t>SAM045</t>
  </si>
  <si>
    <t>SAM046</t>
  </si>
  <si>
    <t>SAM047</t>
  </si>
  <si>
    <t>SAM048</t>
  </si>
  <si>
    <t>SAM049</t>
  </si>
  <si>
    <t>CHI00110</t>
  </si>
  <si>
    <t>Chiguma</t>
  </si>
  <si>
    <t>CHI00020</t>
  </si>
  <si>
    <t>Josina Machel</t>
  </si>
  <si>
    <t>CHI00022</t>
  </si>
  <si>
    <t>Nhauriri</t>
  </si>
  <si>
    <t>CHI00019</t>
  </si>
  <si>
    <t>Stanha</t>
  </si>
  <si>
    <t>CHI00034</t>
  </si>
  <si>
    <t>Bairro 5</t>
  </si>
  <si>
    <t>CHI00038</t>
  </si>
  <si>
    <t>Boque</t>
  </si>
  <si>
    <t>CHI00049</t>
  </si>
  <si>
    <t>Chipfinha</t>
  </si>
  <si>
    <t>CHI00084</t>
  </si>
  <si>
    <t>Pipeline</t>
  </si>
  <si>
    <t>SUS03143</t>
  </si>
  <si>
    <t>Bairro Maquina Reassentamento 3</t>
  </si>
  <si>
    <t>SUS03144</t>
  </si>
  <si>
    <t>Bairro Muwawa Aldeia</t>
  </si>
  <si>
    <t>SUS03146</t>
  </si>
  <si>
    <t>Bairro Seventine EPC</t>
  </si>
  <si>
    <t>SUS03140</t>
  </si>
  <si>
    <t>Bairro 25 de Junho A Bancas</t>
  </si>
  <si>
    <t>SUS03138</t>
  </si>
  <si>
    <t>Bairro 4 de Outubro 2</t>
  </si>
  <si>
    <t>SUS03148</t>
  </si>
  <si>
    <t>Bairro Muwawa EP1</t>
  </si>
  <si>
    <t>SUS03145</t>
  </si>
  <si>
    <t>Bairro Muwawa Reassentamento</t>
  </si>
  <si>
    <t>SUS03147</t>
  </si>
  <si>
    <t>Bairro Chitui</t>
  </si>
  <si>
    <t>SUS03121</t>
  </si>
  <si>
    <t>Bairro Cortina de Ferro Moagem</t>
  </si>
  <si>
    <t>SUS03161</t>
  </si>
  <si>
    <t>Bairro Nhanhemba 2 Estrada</t>
  </si>
  <si>
    <t>SUS03120</t>
  </si>
  <si>
    <t>Chichira Adventista</t>
  </si>
  <si>
    <t>SUS03116</t>
  </si>
  <si>
    <t>Chikweu Senderuca</t>
  </si>
  <si>
    <t>SUS03124</t>
  </si>
  <si>
    <t>Matira 2</t>
  </si>
  <si>
    <t>SUS03117</t>
  </si>
  <si>
    <t>Bairro 1 de Junho EPC</t>
  </si>
  <si>
    <t>SUS03123</t>
  </si>
  <si>
    <t>Bairro 9 Congresso A Roera</t>
  </si>
  <si>
    <t>SUS03125</t>
  </si>
  <si>
    <t>Bairro 9 Congresso B3</t>
  </si>
  <si>
    <t>CHI001</t>
  </si>
  <si>
    <t>CHI002</t>
  </si>
  <si>
    <t>CHI003</t>
  </si>
  <si>
    <t>CHI004</t>
  </si>
  <si>
    <t>CHI005</t>
  </si>
  <si>
    <t>CHI006</t>
  </si>
  <si>
    <t>CHI007</t>
  </si>
  <si>
    <t>CHI008</t>
  </si>
  <si>
    <t>CHI009</t>
  </si>
  <si>
    <t>CHI010</t>
  </si>
  <si>
    <t>CHI011</t>
  </si>
  <si>
    <t>CHI012</t>
  </si>
  <si>
    <t>CHI013</t>
  </si>
  <si>
    <t>CHI014</t>
  </si>
  <si>
    <t>CHI015</t>
  </si>
  <si>
    <t>CHI016</t>
  </si>
  <si>
    <t>CHI017</t>
  </si>
  <si>
    <t>CHI018</t>
  </si>
  <si>
    <t>CHI019</t>
  </si>
  <si>
    <t>CHI020</t>
  </si>
  <si>
    <t>CHI021</t>
  </si>
  <si>
    <t>CHI022</t>
  </si>
  <si>
    <t>CHI023</t>
  </si>
  <si>
    <t>CHI024</t>
  </si>
  <si>
    <t>CHI025</t>
  </si>
  <si>
    <t>CHI026</t>
  </si>
  <si>
    <t>CHI027</t>
  </si>
  <si>
    <t>CHI028</t>
  </si>
  <si>
    <t>CHI029</t>
  </si>
  <si>
    <t>CHI030</t>
  </si>
  <si>
    <t>CHI031</t>
  </si>
  <si>
    <t>CHI032</t>
  </si>
  <si>
    <t>CHI033</t>
  </si>
  <si>
    <t>CHI034</t>
  </si>
  <si>
    <t>CHI035</t>
  </si>
  <si>
    <t>CHI036</t>
  </si>
  <si>
    <t>CHI037</t>
  </si>
  <si>
    <t>CHI038</t>
  </si>
  <si>
    <t>CHI039</t>
  </si>
  <si>
    <t>CHI040</t>
  </si>
  <si>
    <t>CHI041</t>
  </si>
  <si>
    <t>CHI042</t>
  </si>
  <si>
    <t>CHI043</t>
  </si>
  <si>
    <t>CHI044</t>
  </si>
  <si>
    <t>CHI045</t>
  </si>
  <si>
    <t>JOS001</t>
  </si>
  <si>
    <t>JOS002</t>
  </si>
  <si>
    <t>JOS003</t>
  </si>
  <si>
    <t>JOS004</t>
  </si>
  <si>
    <t>JOS005</t>
  </si>
  <si>
    <t>JOS006</t>
  </si>
  <si>
    <t>JOS007</t>
  </si>
  <si>
    <t>JOS008</t>
  </si>
  <si>
    <t>JOS009</t>
  </si>
  <si>
    <t>JOS010</t>
  </si>
  <si>
    <t>JOS011</t>
  </si>
  <si>
    <t>JOS012</t>
  </si>
  <si>
    <t>JOS013</t>
  </si>
  <si>
    <t>JOS014</t>
  </si>
  <si>
    <t>JOS015</t>
  </si>
  <si>
    <t>JOS016</t>
  </si>
  <si>
    <t>JOS017</t>
  </si>
  <si>
    <t>JOS018</t>
  </si>
  <si>
    <t>JOS019</t>
  </si>
  <si>
    <t>JOS020</t>
  </si>
  <si>
    <t>JOS021</t>
  </si>
  <si>
    <t>JOS022</t>
  </si>
  <si>
    <t>JOS023</t>
  </si>
  <si>
    <t>JOS024</t>
  </si>
  <si>
    <t>JOS025</t>
  </si>
  <si>
    <t>JOS026</t>
  </si>
  <si>
    <t>JOS027</t>
  </si>
  <si>
    <t>JOS028</t>
  </si>
  <si>
    <t>JOS029</t>
  </si>
  <si>
    <t>JOS030</t>
  </si>
  <si>
    <t>JOS031</t>
  </si>
  <si>
    <t>JOS032</t>
  </si>
  <si>
    <t>JOS033</t>
  </si>
  <si>
    <t>JOS034</t>
  </si>
  <si>
    <t>JOS035</t>
  </si>
  <si>
    <t>JOS036</t>
  </si>
  <si>
    <t>JOS037</t>
  </si>
  <si>
    <t>JOS038</t>
  </si>
  <si>
    <t>JOS039</t>
  </si>
  <si>
    <t>JOS040</t>
  </si>
  <si>
    <t>JOS041</t>
  </si>
  <si>
    <t>JOS042</t>
  </si>
  <si>
    <t>JOS043</t>
  </si>
  <si>
    <t>NHAU001</t>
  </si>
  <si>
    <t>NHAU002</t>
  </si>
  <si>
    <t>NHAU003</t>
  </si>
  <si>
    <t>NHAU004</t>
  </si>
  <si>
    <t>NHAU005</t>
  </si>
  <si>
    <t>NHAU006</t>
  </si>
  <si>
    <t>NHAU007</t>
  </si>
  <si>
    <t>NHAU008</t>
  </si>
  <si>
    <t>NHAU009</t>
  </si>
  <si>
    <t>NHAU010</t>
  </si>
  <si>
    <t>NHAU011</t>
  </si>
  <si>
    <t>NHAU012</t>
  </si>
  <si>
    <t>NHAU013</t>
  </si>
  <si>
    <t>NHAU014</t>
  </si>
  <si>
    <t>NHAU015</t>
  </si>
  <si>
    <t>NHAU016</t>
  </si>
  <si>
    <t>NHAU017</t>
  </si>
  <si>
    <t>NHAU018</t>
  </si>
  <si>
    <t>NHAU019</t>
  </si>
  <si>
    <t>NHAU020</t>
  </si>
  <si>
    <t>NHAU021</t>
  </si>
  <si>
    <t>NHAU022</t>
  </si>
  <si>
    <t>NHAU023</t>
  </si>
  <si>
    <t>NHAU024</t>
  </si>
  <si>
    <t>NHAU025</t>
  </si>
  <si>
    <t>NHAU026</t>
  </si>
  <si>
    <t>NHAU027</t>
  </si>
  <si>
    <t>NHAU028</t>
  </si>
  <si>
    <t>NHAU029</t>
  </si>
  <si>
    <t>NHAU030</t>
  </si>
  <si>
    <t>NHAU031</t>
  </si>
  <si>
    <t>NHAU032</t>
  </si>
  <si>
    <t>NHAU033</t>
  </si>
  <si>
    <t>NHAU034</t>
  </si>
  <si>
    <t>NHAU035</t>
  </si>
  <si>
    <t>NHAU036</t>
  </si>
  <si>
    <t>NHAU037</t>
  </si>
  <si>
    <t>NHAU038</t>
  </si>
  <si>
    <t>NHAU039</t>
  </si>
  <si>
    <t>NHAU040</t>
  </si>
  <si>
    <t>NHAU041</t>
  </si>
  <si>
    <t>NHAU042</t>
  </si>
  <si>
    <t>NHAU043</t>
  </si>
  <si>
    <t>NHAU044</t>
  </si>
  <si>
    <t>NHAU045</t>
  </si>
  <si>
    <t>NHAU046</t>
  </si>
  <si>
    <t>NHAU047</t>
  </si>
  <si>
    <t>NHAU048</t>
  </si>
  <si>
    <t>NHAU049</t>
  </si>
  <si>
    <t>NHAU050</t>
  </si>
  <si>
    <t>NHAU051</t>
  </si>
  <si>
    <t>NHAU052</t>
  </si>
  <si>
    <t>NHAU053</t>
  </si>
  <si>
    <t>NHAU054</t>
  </si>
  <si>
    <t>NHAU055</t>
  </si>
  <si>
    <t>NHAU056</t>
  </si>
  <si>
    <t>NHAU057</t>
  </si>
  <si>
    <t>NHAU058</t>
  </si>
  <si>
    <t>NHAU059</t>
  </si>
  <si>
    <t>NHAU060</t>
  </si>
  <si>
    <t>NHAU061</t>
  </si>
  <si>
    <t>NHAU062</t>
  </si>
  <si>
    <t>NHAU063</t>
  </si>
  <si>
    <t>NHAU064</t>
  </si>
  <si>
    <t>NHAU065</t>
  </si>
  <si>
    <t>NHAU066</t>
  </si>
  <si>
    <t>NHAU067</t>
  </si>
  <si>
    <t>STA001</t>
  </si>
  <si>
    <t>STA002</t>
  </si>
  <si>
    <t>STA003</t>
  </si>
  <si>
    <t>STA004</t>
  </si>
  <si>
    <t>STA005</t>
  </si>
  <si>
    <t>STA006</t>
  </si>
  <si>
    <t>STA007</t>
  </si>
  <si>
    <t>STA008</t>
  </si>
  <si>
    <t>STA009</t>
  </si>
  <si>
    <t>STA010</t>
  </si>
  <si>
    <t>STA011</t>
  </si>
  <si>
    <t>STA012</t>
  </si>
  <si>
    <t>STA013</t>
  </si>
  <si>
    <t>STA014</t>
  </si>
  <si>
    <t>STA015</t>
  </si>
  <si>
    <t>STA016</t>
  </si>
  <si>
    <t>STA017</t>
  </si>
  <si>
    <t>STA018</t>
  </si>
  <si>
    <t>STA019</t>
  </si>
  <si>
    <t>STA020</t>
  </si>
  <si>
    <t>STA021</t>
  </si>
  <si>
    <t>STA022</t>
  </si>
  <si>
    <t>STA023</t>
  </si>
  <si>
    <t>STA024</t>
  </si>
  <si>
    <t>STA025</t>
  </si>
  <si>
    <t>STA026</t>
  </si>
  <si>
    <t>STA027</t>
  </si>
  <si>
    <t>STA028</t>
  </si>
  <si>
    <t>STA029</t>
  </si>
  <si>
    <t>STA030</t>
  </si>
  <si>
    <t>STA031</t>
  </si>
  <si>
    <t>STA032</t>
  </si>
  <si>
    <t>STA033</t>
  </si>
  <si>
    <t>STA034</t>
  </si>
  <si>
    <t>STA035</t>
  </si>
  <si>
    <t>STA036</t>
  </si>
  <si>
    <t>STA037</t>
  </si>
  <si>
    <t>STA038</t>
  </si>
  <si>
    <t>STA039</t>
  </si>
  <si>
    <t>STA040</t>
  </si>
  <si>
    <t>STA041</t>
  </si>
  <si>
    <t>STA042</t>
  </si>
  <si>
    <t>STA043</t>
  </si>
  <si>
    <t>STA044</t>
  </si>
  <si>
    <t>STA045</t>
  </si>
  <si>
    <t>STA046</t>
  </si>
  <si>
    <t>STA047</t>
  </si>
  <si>
    <t>STA048</t>
  </si>
  <si>
    <t>STA049</t>
  </si>
  <si>
    <t>STA050</t>
  </si>
  <si>
    <t>STA051</t>
  </si>
  <si>
    <t>STA052</t>
  </si>
  <si>
    <t>STA053</t>
  </si>
  <si>
    <t>STA054</t>
  </si>
  <si>
    <t>STA055</t>
  </si>
  <si>
    <t>STA056</t>
  </si>
  <si>
    <t>STA057</t>
  </si>
  <si>
    <t>STA058</t>
  </si>
  <si>
    <t>STA059</t>
  </si>
  <si>
    <t>STA060</t>
  </si>
  <si>
    <t>STA061</t>
  </si>
  <si>
    <t>STA062</t>
  </si>
  <si>
    <t>STA063</t>
  </si>
  <si>
    <t>STA064</t>
  </si>
  <si>
    <t>STA065</t>
  </si>
  <si>
    <t>STA066</t>
  </si>
  <si>
    <t>STA067</t>
  </si>
  <si>
    <t>STA068</t>
  </si>
  <si>
    <t>STA069</t>
  </si>
  <si>
    <t>STA070</t>
  </si>
  <si>
    <t>STA071</t>
  </si>
  <si>
    <t>STA072</t>
  </si>
  <si>
    <t>STA073</t>
  </si>
  <si>
    <t>STA074</t>
  </si>
  <si>
    <t>STA075</t>
  </si>
  <si>
    <t>STA076</t>
  </si>
  <si>
    <t>STA077</t>
  </si>
  <si>
    <t>STA078</t>
  </si>
  <si>
    <t>STA079</t>
  </si>
  <si>
    <t>STA080</t>
  </si>
  <si>
    <t>STA081</t>
  </si>
  <si>
    <t>STA082</t>
  </si>
  <si>
    <t>STA083</t>
  </si>
  <si>
    <t>Bai001</t>
  </si>
  <si>
    <t>Bai002</t>
  </si>
  <si>
    <t>Bai003</t>
  </si>
  <si>
    <t>Bai004</t>
  </si>
  <si>
    <t>Bai005</t>
  </si>
  <si>
    <t>Bai006</t>
  </si>
  <si>
    <t>Bai007</t>
  </si>
  <si>
    <t>Bai008</t>
  </si>
  <si>
    <t>Bai009</t>
  </si>
  <si>
    <t>Bai010</t>
  </si>
  <si>
    <t>Bai011</t>
  </si>
  <si>
    <t>Bai012</t>
  </si>
  <si>
    <t>Bai013</t>
  </si>
  <si>
    <t>Bai014</t>
  </si>
  <si>
    <t>Bai015</t>
  </si>
  <si>
    <t>Bai016</t>
  </si>
  <si>
    <t>Bai017</t>
  </si>
  <si>
    <t>Bai018</t>
  </si>
  <si>
    <t>Bai019</t>
  </si>
  <si>
    <t>Bai020</t>
  </si>
  <si>
    <t>Bai021</t>
  </si>
  <si>
    <t>Bai022</t>
  </si>
  <si>
    <t>Bai023</t>
  </si>
  <si>
    <t>Bai024</t>
  </si>
  <si>
    <t>Bai025</t>
  </si>
  <si>
    <t>Bai026</t>
  </si>
  <si>
    <t>Bai027</t>
  </si>
  <si>
    <t>Bai028</t>
  </si>
  <si>
    <t>Bai029</t>
  </si>
  <si>
    <t>Bai030</t>
  </si>
  <si>
    <t>Bai031</t>
  </si>
  <si>
    <t>Bai032</t>
  </si>
  <si>
    <t>Bai033</t>
  </si>
  <si>
    <t>Bai034</t>
  </si>
  <si>
    <t>Bai035</t>
  </si>
  <si>
    <t>Bai036</t>
  </si>
  <si>
    <t>Bai037</t>
  </si>
  <si>
    <t>Bai038</t>
  </si>
  <si>
    <t>Bai039</t>
  </si>
  <si>
    <t>Bai040</t>
  </si>
  <si>
    <t>Bai041</t>
  </si>
  <si>
    <t>BOQ001</t>
  </si>
  <si>
    <t>BOQ002</t>
  </si>
  <si>
    <t>BOQ003</t>
  </si>
  <si>
    <t>BOQ004</t>
  </si>
  <si>
    <t>BOQ005</t>
  </si>
  <si>
    <t>BOQ006</t>
  </si>
  <si>
    <t>BOQ007</t>
  </si>
  <si>
    <t>BOQ008</t>
  </si>
  <si>
    <t>BOQ009</t>
  </si>
  <si>
    <t>BOQ010</t>
  </si>
  <si>
    <t>BOQ011</t>
  </si>
  <si>
    <t>BOQ012</t>
  </si>
  <si>
    <t>BOQ013</t>
  </si>
  <si>
    <t>BOQ014</t>
  </si>
  <si>
    <t>BOQ015</t>
  </si>
  <si>
    <t>BOQ016</t>
  </si>
  <si>
    <t>BOQ017</t>
  </si>
  <si>
    <t>BOQ018</t>
  </si>
  <si>
    <t>BOQ019</t>
  </si>
  <si>
    <t>BOQ020</t>
  </si>
  <si>
    <t>BOQ021</t>
  </si>
  <si>
    <t>BOQ022</t>
  </si>
  <si>
    <t>BOQ023</t>
  </si>
  <si>
    <t>BOQ024</t>
  </si>
  <si>
    <t>BOQ025</t>
  </si>
  <si>
    <t>BOQ026</t>
  </si>
  <si>
    <t>BOQ027</t>
  </si>
  <si>
    <t>BOQ028</t>
  </si>
  <si>
    <t>BOQ029</t>
  </si>
  <si>
    <t>BOQ030</t>
  </si>
  <si>
    <t>BOQ031</t>
  </si>
  <si>
    <t>BOQ032</t>
  </si>
  <si>
    <t>BOQ033</t>
  </si>
  <si>
    <t>BOQ034</t>
  </si>
  <si>
    <t>BOQ035</t>
  </si>
  <si>
    <t>BOQ036</t>
  </si>
  <si>
    <t>BOQ037</t>
  </si>
  <si>
    <t>BOQ038</t>
  </si>
  <si>
    <t>BOQ039</t>
  </si>
  <si>
    <t>BOQ040</t>
  </si>
  <si>
    <t>BOQ041</t>
  </si>
  <si>
    <t>BOQ042</t>
  </si>
  <si>
    <t>BOQ043</t>
  </si>
  <si>
    <t>BOQ044</t>
  </si>
  <si>
    <t>BOQ045</t>
  </si>
  <si>
    <t>BOQ046</t>
  </si>
  <si>
    <t>BOQ047</t>
  </si>
  <si>
    <t>BOQ048</t>
  </si>
  <si>
    <t>BOQ049</t>
  </si>
  <si>
    <t>CHIP001</t>
  </si>
  <si>
    <t>CHIP002</t>
  </si>
  <si>
    <t>CHIP003</t>
  </si>
  <si>
    <t>CHIP004</t>
  </si>
  <si>
    <t>CHIP005</t>
  </si>
  <si>
    <t>CHIP006</t>
  </si>
  <si>
    <t>CHIP007</t>
  </si>
  <si>
    <t>CHIP008</t>
  </si>
  <si>
    <t>CHIP009</t>
  </si>
  <si>
    <t>CHIP010</t>
  </si>
  <si>
    <t>CHIP011</t>
  </si>
  <si>
    <t>CHIP012</t>
  </si>
  <si>
    <t>CHIP013</t>
  </si>
  <si>
    <t>CHIP014</t>
  </si>
  <si>
    <t>CHIP015</t>
  </si>
  <si>
    <t>CHIP016</t>
  </si>
  <si>
    <t>CHIP017</t>
  </si>
  <si>
    <t>CHIP018</t>
  </si>
  <si>
    <t>CHIP019</t>
  </si>
  <si>
    <t>CHIP020</t>
  </si>
  <si>
    <t>CHIP021</t>
  </si>
  <si>
    <t>CHIP022</t>
  </si>
  <si>
    <t>CHIP023</t>
  </si>
  <si>
    <t>CHIP024</t>
  </si>
  <si>
    <t>CHIP025</t>
  </si>
  <si>
    <t>CHIP026</t>
  </si>
  <si>
    <t>CHIP027</t>
  </si>
  <si>
    <t>CHIP028</t>
  </si>
  <si>
    <t>CHIP029</t>
  </si>
  <si>
    <t>CHIP030</t>
  </si>
  <si>
    <t>CHIP031</t>
  </si>
  <si>
    <t>CHIP032</t>
  </si>
  <si>
    <t>CHIP033</t>
  </si>
  <si>
    <t>CHIP034</t>
  </si>
  <si>
    <t>CHIP035</t>
  </si>
  <si>
    <t>CHIP036</t>
  </si>
  <si>
    <t>CHIP037</t>
  </si>
  <si>
    <t>CHIP038</t>
  </si>
  <si>
    <t>PIP001</t>
  </si>
  <si>
    <t>PIP002</t>
  </si>
  <si>
    <t>PIP003</t>
  </si>
  <si>
    <t>PIP004</t>
  </si>
  <si>
    <t>PIP005</t>
  </si>
  <si>
    <t>PIP006</t>
  </si>
  <si>
    <t>PIP007</t>
  </si>
  <si>
    <t>PIP008</t>
  </si>
  <si>
    <t>PIP009</t>
  </si>
  <si>
    <t>PIP010</t>
  </si>
  <si>
    <t>PIP011</t>
  </si>
  <si>
    <t>PIP012</t>
  </si>
  <si>
    <t>PIP013</t>
  </si>
  <si>
    <t>PIP014</t>
  </si>
  <si>
    <t>PIP015</t>
  </si>
  <si>
    <t>PIP016</t>
  </si>
  <si>
    <t>PIP017</t>
  </si>
  <si>
    <t>PIP018</t>
  </si>
  <si>
    <t>PIP019</t>
  </si>
  <si>
    <t>PIP020</t>
  </si>
  <si>
    <t>PIP021</t>
  </si>
  <si>
    <t>PIP022</t>
  </si>
  <si>
    <t>PIP023</t>
  </si>
  <si>
    <t>PIP024</t>
  </si>
  <si>
    <t>PIP025</t>
  </si>
  <si>
    <t>PIP026</t>
  </si>
  <si>
    <t>PIP027</t>
  </si>
  <si>
    <t>PIP028</t>
  </si>
  <si>
    <t>PIP029</t>
  </si>
  <si>
    <t>PIP030</t>
  </si>
  <si>
    <t>PIP031</t>
  </si>
  <si>
    <t>PIP032</t>
  </si>
  <si>
    <t>PIP033</t>
  </si>
  <si>
    <t>PIP034</t>
  </si>
  <si>
    <t>PIP035</t>
  </si>
  <si>
    <t>PIP036</t>
  </si>
  <si>
    <t>PIP037</t>
  </si>
  <si>
    <t>PIP038</t>
  </si>
  <si>
    <t>PIP039</t>
  </si>
  <si>
    <t>PIP040</t>
  </si>
  <si>
    <t>PIP041</t>
  </si>
  <si>
    <t>PIP042</t>
  </si>
  <si>
    <t>PIP043</t>
  </si>
  <si>
    <t>PIP044</t>
  </si>
  <si>
    <t>PIP045</t>
  </si>
  <si>
    <t>PIP046</t>
  </si>
  <si>
    <t>PIP047</t>
  </si>
  <si>
    <t>PIP048</t>
  </si>
  <si>
    <t>PIP049</t>
  </si>
  <si>
    <t>PIP050</t>
  </si>
  <si>
    <t>PIP051</t>
  </si>
  <si>
    <t>PIP052</t>
  </si>
  <si>
    <t>PIP053</t>
  </si>
  <si>
    <t>PIP054</t>
  </si>
  <si>
    <t>PIP055</t>
  </si>
  <si>
    <t>PIP056</t>
  </si>
  <si>
    <t>PIP057</t>
  </si>
  <si>
    <t>PIP058</t>
  </si>
  <si>
    <t>PIP059</t>
  </si>
  <si>
    <t>PIP060</t>
  </si>
  <si>
    <t>PIP061</t>
  </si>
  <si>
    <t>PIP062</t>
  </si>
  <si>
    <t>PIP063</t>
  </si>
  <si>
    <t>PIP064</t>
  </si>
  <si>
    <t>PIP065</t>
  </si>
  <si>
    <t>PIP066</t>
  </si>
  <si>
    <t>PIP067</t>
  </si>
  <si>
    <t>PIP068</t>
  </si>
  <si>
    <t>CHI00068</t>
  </si>
  <si>
    <t>25 de Setembro Cafumpe</t>
  </si>
  <si>
    <t>CHI00036</t>
  </si>
  <si>
    <t>Chissui Rupongue</t>
  </si>
  <si>
    <t>CHI00058</t>
  </si>
  <si>
    <t>Choco</t>
  </si>
  <si>
    <t>CHI00067</t>
  </si>
  <si>
    <t>Cuzuana</t>
  </si>
  <si>
    <t>CHI00051</t>
  </si>
  <si>
    <t>Matole</t>
  </si>
  <si>
    <t>CHI00039</t>
  </si>
  <si>
    <t>Mudzingadzi</t>
  </si>
  <si>
    <t>CHI00041</t>
  </si>
  <si>
    <t>Muedziwagara</t>
  </si>
  <si>
    <t>CHI00047</t>
  </si>
  <si>
    <t>Maguiguana</t>
  </si>
  <si>
    <t>25D001</t>
  </si>
  <si>
    <t>25 de Setembro</t>
  </si>
  <si>
    <t>25D002</t>
  </si>
  <si>
    <t>25D003</t>
  </si>
  <si>
    <t>25D004</t>
  </si>
  <si>
    <t>25D005</t>
  </si>
  <si>
    <t>25D006</t>
  </si>
  <si>
    <t>25D007</t>
  </si>
  <si>
    <t>25D008</t>
  </si>
  <si>
    <t>25D009</t>
  </si>
  <si>
    <t>25D010</t>
  </si>
  <si>
    <t>25D011</t>
  </si>
  <si>
    <t>25D012</t>
  </si>
  <si>
    <t>25D013</t>
  </si>
  <si>
    <t>25D014</t>
  </si>
  <si>
    <t>25D015</t>
  </si>
  <si>
    <t>25D016</t>
  </si>
  <si>
    <t>25D017</t>
  </si>
  <si>
    <t>25D018</t>
  </si>
  <si>
    <t>25D019</t>
  </si>
  <si>
    <t>25D020</t>
  </si>
  <si>
    <t>25D021</t>
  </si>
  <si>
    <t>25D022</t>
  </si>
  <si>
    <t>25D023</t>
  </si>
  <si>
    <t>25D024</t>
  </si>
  <si>
    <t>25D025</t>
  </si>
  <si>
    <t>25D026</t>
  </si>
  <si>
    <t>25D027</t>
  </si>
  <si>
    <t>25D028</t>
  </si>
  <si>
    <t>25D029</t>
  </si>
  <si>
    <t>25D030</t>
  </si>
  <si>
    <t>25D031</t>
  </si>
  <si>
    <t>25D032</t>
  </si>
  <si>
    <t>25D033</t>
  </si>
  <si>
    <t>25D034</t>
  </si>
  <si>
    <t>25D035</t>
  </si>
  <si>
    <t>25D036</t>
  </si>
  <si>
    <t>25D037</t>
  </si>
  <si>
    <t>25D038</t>
  </si>
  <si>
    <t>25D039</t>
  </si>
  <si>
    <t>25D040</t>
  </si>
  <si>
    <t>25D041</t>
  </si>
  <si>
    <t>25D042</t>
  </si>
  <si>
    <t>25D043</t>
  </si>
  <si>
    <t>25D044</t>
  </si>
  <si>
    <t>25D045</t>
  </si>
  <si>
    <t>25D046</t>
  </si>
  <si>
    <t>25D047</t>
  </si>
  <si>
    <t>25D048</t>
  </si>
  <si>
    <t>25D049</t>
  </si>
  <si>
    <t>25D050</t>
  </si>
  <si>
    <t>25D051</t>
  </si>
  <si>
    <t>25D052</t>
  </si>
  <si>
    <t>25D053</t>
  </si>
  <si>
    <t>25D054</t>
  </si>
  <si>
    <t>25D055</t>
  </si>
  <si>
    <t>25D056</t>
  </si>
  <si>
    <t>25D057</t>
  </si>
  <si>
    <t>25D058</t>
  </si>
  <si>
    <t>25D059</t>
  </si>
  <si>
    <t>25D060</t>
  </si>
  <si>
    <t>25D061</t>
  </si>
  <si>
    <t>25D062</t>
  </si>
  <si>
    <t>25D063</t>
  </si>
  <si>
    <t>25D064</t>
  </si>
  <si>
    <t>25D065</t>
  </si>
  <si>
    <t>25D066</t>
  </si>
  <si>
    <t>25D067</t>
  </si>
  <si>
    <t>25D068</t>
  </si>
  <si>
    <t>25D069</t>
  </si>
  <si>
    <t>25D070</t>
  </si>
  <si>
    <t>25D071</t>
  </si>
  <si>
    <t>25D072</t>
  </si>
  <si>
    <t>25D073</t>
  </si>
  <si>
    <t>25D074</t>
  </si>
  <si>
    <t>25D075</t>
  </si>
  <si>
    <t>25D076</t>
  </si>
  <si>
    <t>25D077</t>
  </si>
  <si>
    <t>25D078</t>
  </si>
  <si>
    <t>25D079</t>
  </si>
  <si>
    <t>25D080</t>
  </si>
  <si>
    <t>25D081</t>
  </si>
  <si>
    <t>25D082</t>
  </si>
  <si>
    <t>25D083</t>
  </si>
  <si>
    <t>25D084</t>
  </si>
  <si>
    <t>25D085</t>
  </si>
  <si>
    <t>25D086</t>
  </si>
  <si>
    <t>25D087</t>
  </si>
  <si>
    <t>25D088</t>
  </si>
  <si>
    <t>25D089</t>
  </si>
  <si>
    <t>25D090</t>
  </si>
  <si>
    <t>25D091</t>
  </si>
  <si>
    <t>25D092</t>
  </si>
  <si>
    <t>25D093</t>
  </si>
  <si>
    <t>CHIS001</t>
  </si>
  <si>
    <t>CHIS002</t>
  </si>
  <si>
    <t>CHIS003</t>
  </si>
  <si>
    <t>CHIS004</t>
  </si>
  <si>
    <t>CHIS005</t>
  </si>
  <si>
    <t>CHIS006</t>
  </si>
  <si>
    <t>CHIS007</t>
  </si>
  <si>
    <t>CHIS008</t>
  </si>
  <si>
    <t>CHIS009</t>
  </si>
  <si>
    <t>CHIS010</t>
  </si>
  <si>
    <t>CHIS011</t>
  </si>
  <si>
    <t>CHIS012</t>
  </si>
  <si>
    <t>CHIS013</t>
  </si>
  <si>
    <t>CHIS014</t>
  </si>
  <si>
    <t>CHIS015</t>
  </si>
  <si>
    <t>CHIS016</t>
  </si>
  <si>
    <t>CHIS017</t>
  </si>
  <si>
    <t>CHIS018</t>
  </si>
  <si>
    <t>CHIS019</t>
  </si>
  <si>
    <t>CHIS020</t>
  </si>
  <si>
    <t>CHIS021</t>
  </si>
  <si>
    <t>CHIS022</t>
  </si>
  <si>
    <t>CHIS023</t>
  </si>
  <si>
    <t>CHIS024</t>
  </si>
  <si>
    <t>CHIS025</t>
  </si>
  <si>
    <t>CHIS026</t>
  </si>
  <si>
    <t>CHIS027</t>
  </si>
  <si>
    <t>CHIS028</t>
  </si>
  <si>
    <t>CHIS029</t>
  </si>
  <si>
    <t>CHIS030</t>
  </si>
  <si>
    <t>CHIS031</t>
  </si>
  <si>
    <t>CHIS032</t>
  </si>
  <si>
    <t>CHIS033</t>
  </si>
  <si>
    <t>CHIS034</t>
  </si>
  <si>
    <t>CHIS035</t>
  </si>
  <si>
    <t>CHIS036</t>
  </si>
  <si>
    <t>CHIS037</t>
  </si>
  <si>
    <t>CHIS038</t>
  </si>
  <si>
    <t>CHIS039</t>
  </si>
  <si>
    <t>CHIS040</t>
  </si>
  <si>
    <t>CHIS041</t>
  </si>
  <si>
    <t>CHIS042</t>
  </si>
  <si>
    <t>CHIS043</t>
  </si>
  <si>
    <t>CHIS044</t>
  </si>
  <si>
    <t>CHIS045</t>
  </si>
  <si>
    <t>CHIS046</t>
  </si>
  <si>
    <t>CHIS047</t>
  </si>
  <si>
    <t>CHIS048</t>
  </si>
  <si>
    <t>CHIS049</t>
  </si>
  <si>
    <t>CHIS050</t>
  </si>
  <si>
    <t>CHIS051</t>
  </si>
  <si>
    <t>CHIS052</t>
  </si>
  <si>
    <t>CHIS053</t>
  </si>
  <si>
    <t>CHIS054</t>
  </si>
  <si>
    <t>CHIS055</t>
  </si>
  <si>
    <t>CHIS056</t>
  </si>
  <si>
    <t>CHO001</t>
  </si>
  <si>
    <t>CHO002</t>
  </si>
  <si>
    <t>CHO003</t>
  </si>
  <si>
    <t>CHO004</t>
  </si>
  <si>
    <t>CHO005</t>
  </si>
  <si>
    <t>CHO006</t>
  </si>
  <si>
    <t>CHO007</t>
  </si>
  <si>
    <t>CHO008</t>
  </si>
  <si>
    <t>CHO009</t>
  </si>
  <si>
    <t>CHO010</t>
  </si>
  <si>
    <t>CHO011</t>
  </si>
  <si>
    <t>CHO012</t>
  </si>
  <si>
    <t>CHO013</t>
  </si>
  <si>
    <t>CHO014</t>
  </si>
  <si>
    <t>CHO015</t>
  </si>
  <si>
    <t>CHO016</t>
  </si>
  <si>
    <t>CHO017</t>
  </si>
  <si>
    <t>CHO018</t>
  </si>
  <si>
    <t>CHO019</t>
  </si>
  <si>
    <t>CHO020</t>
  </si>
  <si>
    <t>CHO021</t>
  </si>
  <si>
    <t>CHO022</t>
  </si>
  <si>
    <t>CHO023</t>
  </si>
  <si>
    <t>CHO024</t>
  </si>
  <si>
    <t>CHO025</t>
  </si>
  <si>
    <t>CHO026</t>
  </si>
  <si>
    <t>CHO027</t>
  </si>
  <si>
    <t>CHO028</t>
  </si>
  <si>
    <t>CHO029</t>
  </si>
  <si>
    <t>CHO030</t>
  </si>
  <si>
    <t>CHO031</t>
  </si>
  <si>
    <t>CHO032</t>
  </si>
  <si>
    <t>CHO033</t>
  </si>
  <si>
    <t>CHO034</t>
  </si>
  <si>
    <t>CHO035</t>
  </si>
  <si>
    <t>CHO036</t>
  </si>
  <si>
    <t>CHO037</t>
  </si>
  <si>
    <t>CHO038</t>
  </si>
  <si>
    <t>CHO039</t>
  </si>
  <si>
    <t>CHO040</t>
  </si>
  <si>
    <t>CHO041</t>
  </si>
  <si>
    <t>CHO042</t>
  </si>
  <si>
    <t>CHO043</t>
  </si>
  <si>
    <t>CHO044</t>
  </si>
  <si>
    <t>CHO045</t>
  </si>
  <si>
    <t>CHO046</t>
  </si>
  <si>
    <t>CHO047</t>
  </si>
  <si>
    <t>CHO048</t>
  </si>
  <si>
    <t>CHO049</t>
  </si>
  <si>
    <t>CHO050</t>
  </si>
  <si>
    <t>CHO051</t>
  </si>
  <si>
    <t>CHO052</t>
  </si>
  <si>
    <t>CHO053</t>
  </si>
  <si>
    <t>CHO054</t>
  </si>
  <si>
    <t>CHO055</t>
  </si>
  <si>
    <t>CHO056</t>
  </si>
  <si>
    <t>CHO057</t>
  </si>
  <si>
    <t>CHO058</t>
  </si>
  <si>
    <t>CHO059</t>
  </si>
  <si>
    <t>CHO060</t>
  </si>
  <si>
    <t>CHO061</t>
  </si>
  <si>
    <t>CHO062</t>
  </si>
  <si>
    <t>CHO063</t>
  </si>
  <si>
    <t>CHO064</t>
  </si>
  <si>
    <t>CHO065</t>
  </si>
  <si>
    <t>CHO066</t>
  </si>
  <si>
    <t>CHO067</t>
  </si>
  <si>
    <t>CUZ001</t>
  </si>
  <si>
    <t>CUZ002</t>
  </si>
  <si>
    <t>CUZ003</t>
  </si>
  <si>
    <t>CUZ004</t>
  </si>
  <si>
    <t>CUZ005</t>
  </si>
  <si>
    <t>CUZ006</t>
  </si>
  <si>
    <t>CUZ007</t>
  </si>
  <si>
    <t>CUZ008</t>
  </si>
  <si>
    <t>CUZ009</t>
  </si>
  <si>
    <t>CUZ010</t>
  </si>
  <si>
    <t>CUZ011</t>
  </si>
  <si>
    <t>CUZ012</t>
  </si>
  <si>
    <t>CUZ013</t>
  </si>
  <si>
    <t>CUZ014</t>
  </si>
  <si>
    <t>CUZ015</t>
  </si>
  <si>
    <t>CUZ016</t>
  </si>
  <si>
    <t>CUZ017</t>
  </si>
  <si>
    <t>CUZ018</t>
  </si>
  <si>
    <t>CUZ019</t>
  </si>
  <si>
    <t>CUZ020</t>
  </si>
  <si>
    <t>CUZ021</t>
  </si>
  <si>
    <t>CUZ022</t>
  </si>
  <si>
    <t>CUZ023</t>
  </si>
  <si>
    <t>CUZ024</t>
  </si>
  <si>
    <t>CUZ025</t>
  </si>
  <si>
    <t>CUZ026</t>
  </si>
  <si>
    <t>CUZ027</t>
  </si>
  <si>
    <t>CUZ028</t>
  </si>
  <si>
    <t>CUZ029</t>
  </si>
  <si>
    <t>CUZ030</t>
  </si>
  <si>
    <t>CUZ031</t>
  </si>
  <si>
    <t>CUZ032</t>
  </si>
  <si>
    <t>CUZ033</t>
  </si>
  <si>
    <t>CUZ034</t>
  </si>
  <si>
    <t>CUZ035</t>
  </si>
  <si>
    <t>CUZ036</t>
  </si>
  <si>
    <t>CUZ037</t>
  </si>
  <si>
    <t>CUZ038</t>
  </si>
  <si>
    <t>CUZ039</t>
  </si>
  <si>
    <t>CUZ040</t>
  </si>
  <si>
    <t>CUZ041</t>
  </si>
  <si>
    <t>CUZ042</t>
  </si>
  <si>
    <t>MAT001</t>
  </si>
  <si>
    <t>MAT002</t>
  </si>
  <si>
    <t>MAT003</t>
  </si>
  <si>
    <t>MAT004</t>
  </si>
  <si>
    <t>MAT005</t>
  </si>
  <si>
    <t>MAT006</t>
  </si>
  <si>
    <t>MAT007</t>
  </si>
  <si>
    <t>MAT008</t>
  </si>
  <si>
    <t>MAT009</t>
  </si>
  <si>
    <t>MAT010</t>
  </si>
  <si>
    <t>MAT011</t>
  </si>
  <si>
    <t>MAT012</t>
  </si>
  <si>
    <t>MAT013</t>
  </si>
  <si>
    <t>MAT014</t>
  </si>
  <si>
    <t>MAT015</t>
  </si>
  <si>
    <t>MAT016</t>
  </si>
  <si>
    <t>MAT017</t>
  </si>
  <si>
    <t>MAT018</t>
  </si>
  <si>
    <t>MAT019</t>
  </si>
  <si>
    <t>MAT020</t>
  </si>
  <si>
    <t>MAT021</t>
  </si>
  <si>
    <t>MAT022</t>
  </si>
  <si>
    <t>MAT023</t>
  </si>
  <si>
    <t>MAT024</t>
  </si>
  <si>
    <t>MUDZ001</t>
  </si>
  <si>
    <t>MUDZ002</t>
  </si>
  <si>
    <t>MUDZ003</t>
  </si>
  <si>
    <t>MUDZ004</t>
  </si>
  <si>
    <t>MUDZ005</t>
  </si>
  <si>
    <t>MUDZ006</t>
  </si>
  <si>
    <t>MUDZ007</t>
  </si>
  <si>
    <t>MUDZ008</t>
  </si>
  <si>
    <t>MUDZ009</t>
  </si>
  <si>
    <t>MUDZ010</t>
  </si>
  <si>
    <t>MUDZ011</t>
  </si>
  <si>
    <t>MUDZ012</t>
  </si>
  <si>
    <t>MUDZ013</t>
  </si>
  <si>
    <t>MUDZ014</t>
  </si>
  <si>
    <t>MUDZ015</t>
  </si>
  <si>
    <t>MUDZ016</t>
  </si>
  <si>
    <t>MUDZ017</t>
  </si>
  <si>
    <t>MUDZ018</t>
  </si>
  <si>
    <t>MUDZ019</t>
  </si>
  <si>
    <t>MUDZ020</t>
  </si>
  <si>
    <t>MUDZ021</t>
  </si>
  <si>
    <t>MUDZ022</t>
  </si>
  <si>
    <t>MUDZ023</t>
  </si>
  <si>
    <t>MUDZ024</t>
  </si>
  <si>
    <t>MUDZ025</t>
  </si>
  <si>
    <t>MUDZ026</t>
  </si>
  <si>
    <t>MUDZ027</t>
  </si>
  <si>
    <t>MUDZ028</t>
  </si>
  <si>
    <t>MUDZ029</t>
  </si>
  <si>
    <t>MUDZ030</t>
  </si>
  <si>
    <t>MUDZ031</t>
  </si>
  <si>
    <t>MUDZ032</t>
  </si>
  <si>
    <t>MUDZ033</t>
  </si>
  <si>
    <t>MUDZ034</t>
  </si>
  <si>
    <t>MUDZ035</t>
  </si>
  <si>
    <t>MUDZ036</t>
  </si>
  <si>
    <t>MUDZ037</t>
  </si>
  <si>
    <t>MUDZ038</t>
  </si>
  <si>
    <t>MUDZ039</t>
  </si>
  <si>
    <t>MUDZ040</t>
  </si>
  <si>
    <t>MUDZ041</t>
  </si>
  <si>
    <t>MUDZ042</t>
  </si>
  <si>
    <t>MUDZ043</t>
  </si>
  <si>
    <t>MUDZ044</t>
  </si>
  <si>
    <t>MUDZ045</t>
  </si>
  <si>
    <t>MUDZ046</t>
  </si>
  <si>
    <t>MUDZ047</t>
  </si>
  <si>
    <t>MUDZ048</t>
  </si>
  <si>
    <t>MUDZ049</t>
  </si>
  <si>
    <t>Mue001</t>
  </si>
  <si>
    <t>Mue002</t>
  </si>
  <si>
    <t>Mue003</t>
  </si>
  <si>
    <t>Mue004</t>
  </si>
  <si>
    <t>Mue005</t>
  </si>
  <si>
    <t>Mue006</t>
  </si>
  <si>
    <t>Mue007</t>
  </si>
  <si>
    <t>Mue008</t>
  </si>
  <si>
    <t>Mue009</t>
  </si>
  <si>
    <t>Mue010</t>
  </si>
  <si>
    <t>Mue011</t>
  </si>
  <si>
    <t>Mue012</t>
  </si>
  <si>
    <t>Mue013</t>
  </si>
  <si>
    <t>Mue014</t>
  </si>
  <si>
    <t>Mue015</t>
  </si>
  <si>
    <t>Mue016</t>
  </si>
  <si>
    <t>Mue017</t>
  </si>
  <si>
    <t>Mue018</t>
  </si>
  <si>
    <t>Mue019</t>
  </si>
  <si>
    <t>Mue020</t>
  </si>
  <si>
    <t>Mue021</t>
  </si>
  <si>
    <t>Mue022</t>
  </si>
  <si>
    <t>Mue023</t>
  </si>
  <si>
    <t>Mue024</t>
  </si>
  <si>
    <t>Mue025</t>
  </si>
  <si>
    <t>Mue026</t>
  </si>
  <si>
    <t>Mue027</t>
  </si>
  <si>
    <t>Mue028</t>
  </si>
  <si>
    <t>Mue029</t>
  </si>
  <si>
    <t>Mue030</t>
  </si>
  <si>
    <t>Mue031</t>
  </si>
  <si>
    <t>Mue032</t>
  </si>
  <si>
    <t>Mue033</t>
  </si>
  <si>
    <t>Mue034</t>
  </si>
  <si>
    <t>Mue035</t>
  </si>
  <si>
    <t>Mue036</t>
  </si>
  <si>
    <t>Mue037</t>
  </si>
  <si>
    <t>Mue038</t>
  </si>
  <si>
    <t>Mue039</t>
  </si>
  <si>
    <t>Mue040</t>
  </si>
  <si>
    <t>Mue041</t>
  </si>
  <si>
    <t>Mue042</t>
  </si>
  <si>
    <t>Mue043</t>
  </si>
  <si>
    <t>Mue044</t>
  </si>
  <si>
    <t>Mue045</t>
  </si>
  <si>
    <t>Mue046</t>
  </si>
  <si>
    <t>Mue047</t>
  </si>
  <si>
    <t>Mue048</t>
  </si>
  <si>
    <t>Mue049</t>
  </si>
  <si>
    <t>Mue050</t>
  </si>
  <si>
    <t>MAG001</t>
  </si>
  <si>
    <t>MAG002</t>
  </si>
  <si>
    <t>MAG003</t>
  </si>
  <si>
    <t>MAG004</t>
  </si>
  <si>
    <t>MAG005</t>
  </si>
  <si>
    <t>MAG006</t>
  </si>
  <si>
    <t>MAG007</t>
  </si>
  <si>
    <t>MAG008</t>
  </si>
  <si>
    <t>MAG009</t>
  </si>
  <si>
    <t>MAG010</t>
  </si>
  <si>
    <t>MAG011</t>
  </si>
  <si>
    <t>MAG012</t>
  </si>
  <si>
    <t>MAG013</t>
  </si>
  <si>
    <t>MAG014</t>
  </si>
  <si>
    <t>MAG015</t>
  </si>
  <si>
    <t>MAG016</t>
  </si>
  <si>
    <t>MAG017</t>
  </si>
  <si>
    <t>MAG018</t>
  </si>
  <si>
    <t>MAG019</t>
  </si>
  <si>
    <t>MAG020</t>
  </si>
  <si>
    <t>MAG021</t>
  </si>
  <si>
    <t>MAG022</t>
  </si>
  <si>
    <t>MAG023</t>
  </si>
  <si>
    <t>MAG024</t>
  </si>
  <si>
    <t>MAG025</t>
  </si>
  <si>
    <t>MAG026</t>
  </si>
  <si>
    <t>MAG027</t>
  </si>
  <si>
    <t>MAG028</t>
  </si>
  <si>
    <t>MAG029</t>
  </si>
  <si>
    <t>MAG030</t>
  </si>
  <si>
    <t>MAG031</t>
  </si>
  <si>
    <t>MAG032</t>
  </si>
  <si>
    <t>MAG033</t>
  </si>
  <si>
    <t>MAG034</t>
  </si>
  <si>
    <t>MAG035</t>
  </si>
  <si>
    <t>MAG036</t>
  </si>
  <si>
    <t>MAG037</t>
  </si>
  <si>
    <t>MAG038</t>
  </si>
  <si>
    <t>MAG039</t>
  </si>
  <si>
    <t>MAG040</t>
  </si>
  <si>
    <t>MAG041</t>
  </si>
  <si>
    <t>MAG042</t>
  </si>
  <si>
    <t>MAG043</t>
  </si>
  <si>
    <t>MAG044</t>
  </si>
  <si>
    <t>MAG045</t>
  </si>
  <si>
    <t>MAG046</t>
  </si>
  <si>
    <t>MAG047</t>
  </si>
  <si>
    <t>MAG048</t>
  </si>
  <si>
    <t>MAG049</t>
  </si>
  <si>
    <t>MAG050</t>
  </si>
  <si>
    <t>MAG051</t>
  </si>
  <si>
    <t>MAG052</t>
  </si>
  <si>
    <t>MAG053</t>
  </si>
  <si>
    <t>MAG054</t>
  </si>
  <si>
    <t>MAG055</t>
  </si>
  <si>
    <t>MAG056</t>
  </si>
  <si>
    <t>MAG057</t>
  </si>
  <si>
    <t>MAG058</t>
  </si>
  <si>
    <t>MAG059</t>
  </si>
  <si>
    <t>CHI00040</t>
  </si>
  <si>
    <t>Mandore</t>
  </si>
  <si>
    <t>CHI00074</t>
  </si>
  <si>
    <t>Mucorodzi</t>
  </si>
  <si>
    <t>CHI00052</t>
  </si>
  <si>
    <t>Dewe</t>
  </si>
  <si>
    <t>CHI00050</t>
  </si>
  <si>
    <t>Mudododo</t>
  </si>
  <si>
    <t>CHI00062</t>
  </si>
  <si>
    <t>Muteme</t>
  </si>
  <si>
    <t>CHI00073</t>
  </si>
  <si>
    <t>Mutocoma</t>
  </si>
  <si>
    <t>CHI00056</t>
  </si>
  <si>
    <t>Nhambandua</t>
  </si>
  <si>
    <t>MAN001</t>
  </si>
  <si>
    <t>MAN002</t>
  </si>
  <si>
    <t>MAN003</t>
  </si>
  <si>
    <t>MAN004</t>
  </si>
  <si>
    <t>MAN005</t>
  </si>
  <si>
    <t>MAN006</t>
  </si>
  <si>
    <t>MAN007</t>
  </si>
  <si>
    <t>MAN008</t>
  </si>
  <si>
    <t>MAN009</t>
  </si>
  <si>
    <t>MAN010</t>
  </si>
  <si>
    <t>MAN011</t>
  </si>
  <si>
    <t>MAN012</t>
  </si>
  <si>
    <t>MAN013</t>
  </si>
  <si>
    <t>MAN014</t>
  </si>
  <si>
    <t>MAN015</t>
  </si>
  <si>
    <t>MAN016</t>
  </si>
  <si>
    <t>MAN017</t>
  </si>
  <si>
    <t>MAN018</t>
  </si>
  <si>
    <t>MAN019</t>
  </si>
  <si>
    <t>MAN020</t>
  </si>
  <si>
    <t>MAN021</t>
  </si>
  <si>
    <t>MAN022</t>
  </si>
  <si>
    <t>MAN023</t>
  </si>
  <si>
    <t>MAN024</t>
  </si>
  <si>
    <t>MAN025</t>
  </si>
  <si>
    <t>MAN026</t>
  </si>
  <si>
    <t>MAN027</t>
  </si>
  <si>
    <t>MAN028</t>
  </si>
  <si>
    <t>MAN029</t>
  </si>
  <si>
    <t>MAN030</t>
  </si>
  <si>
    <t>MAN031</t>
  </si>
  <si>
    <t>MAN032</t>
  </si>
  <si>
    <t>MAN033</t>
  </si>
  <si>
    <t>MAN034</t>
  </si>
  <si>
    <t>MAN035</t>
  </si>
  <si>
    <t>MAN036</t>
  </si>
  <si>
    <t>MAN037</t>
  </si>
  <si>
    <t>MUCO001</t>
  </si>
  <si>
    <t>MUCO002</t>
  </si>
  <si>
    <t>MUCO003</t>
  </si>
  <si>
    <t>MUCO004</t>
  </si>
  <si>
    <t>MUCO005</t>
  </si>
  <si>
    <t>MUCO006</t>
  </si>
  <si>
    <t>MUCO007</t>
  </si>
  <si>
    <t>MUCO008</t>
  </si>
  <si>
    <t>MUCO009</t>
  </si>
  <si>
    <t>MUCO010</t>
  </si>
  <si>
    <t>MUCO011</t>
  </si>
  <si>
    <t>MUCO012</t>
  </si>
  <si>
    <t>MUCO013</t>
  </si>
  <si>
    <t>MUCO014</t>
  </si>
  <si>
    <t>MUCO015</t>
  </si>
  <si>
    <t>MUCO016</t>
  </si>
  <si>
    <t>MUCO017</t>
  </si>
  <si>
    <t>MUCO018</t>
  </si>
  <si>
    <t>MUCO019</t>
  </si>
  <si>
    <t>MUCO020</t>
  </si>
  <si>
    <t>MUCO021</t>
  </si>
  <si>
    <t>MUCO022</t>
  </si>
  <si>
    <t>MUCO023</t>
  </si>
  <si>
    <t>MUCO024</t>
  </si>
  <si>
    <t>MUCO025</t>
  </si>
  <si>
    <t>MUCO026</t>
  </si>
  <si>
    <t>MUCO027</t>
  </si>
  <si>
    <t>MUCO028</t>
  </si>
  <si>
    <t>MUCO029</t>
  </si>
  <si>
    <t>MUCO030</t>
  </si>
  <si>
    <t>MUCO031</t>
  </si>
  <si>
    <t>MUCO032</t>
  </si>
  <si>
    <t>MUCO033</t>
  </si>
  <si>
    <t>MUCO034</t>
  </si>
  <si>
    <t>MUCO035</t>
  </si>
  <si>
    <t>MUCO036</t>
  </si>
  <si>
    <t>MUCO037</t>
  </si>
  <si>
    <t>MUCO038</t>
  </si>
  <si>
    <t>MUCO039</t>
  </si>
  <si>
    <t>MUCO040</t>
  </si>
  <si>
    <t>MUCO041</t>
  </si>
  <si>
    <t>MUCO042</t>
  </si>
  <si>
    <t>MUCO043</t>
  </si>
  <si>
    <t>MUCO044</t>
  </si>
  <si>
    <t>MUCO045</t>
  </si>
  <si>
    <t>MUCO046</t>
  </si>
  <si>
    <t>MUCO047</t>
  </si>
  <si>
    <t>MUCO048</t>
  </si>
  <si>
    <t>MUCO049</t>
  </si>
  <si>
    <t>MUCO050</t>
  </si>
  <si>
    <t>MUCO051</t>
  </si>
  <si>
    <t>MUCO052</t>
  </si>
  <si>
    <t>MUCO053</t>
  </si>
  <si>
    <t>MUCO054</t>
  </si>
  <si>
    <t>MUCO055</t>
  </si>
  <si>
    <t>MUCO056</t>
  </si>
  <si>
    <t>MUCO057</t>
  </si>
  <si>
    <t>MUCO058</t>
  </si>
  <si>
    <t>MUCO059</t>
  </si>
  <si>
    <t>MUCO060</t>
  </si>
  <si>
    <t>MUCO061</t>
  </si>
  <si>
    <t>MUCO062</t>
  </si>
  <si>
    <t>Dew001</t>
  </si>
  <si>
    <t>Dew002</t>
  </si>
  <si>
    <t>Dew003</t>
  </si>
  <si>
    <t>Dew004</t>
  </si>
  <si>
    <t>Dew005</t>
  </si>
  <si>
    <t>Dew006</t>
  </si>
  <si>
    <t>Dew007</t>
  </si>
  <si>
    <t>Dew008</t>
  </si>
  <si>
    <t>Dew009</t>
  </si>
  <si>
    <t>Dew010</t>
  </si>
  <si>
    <t>Dew011</t>
  </si>
  <si>
    <t>Dew012</t>
  </si>
  <si>
    <t>Dew013</t>
  </si>
  <si>
    <t>Dew014</t>
  </si>
  <si>
    <t>Dew015</t>
  </si>
  <si>
    <t>Dew016</t>
  </si>
  <si>
    <t>Dew017</t>
  </si>
  <si>
    <t>Dew018</t>
  </si>
  <si>
    <t>Dew019</t>
  </si>
  <si>
    <t>Dew020</t>
  </si>
  <si>
    <t>Dew021</t>
  </si>
  <si>
    <t>Dew022</t>
  </si>
  <si>
    <t>Dew023</t>
  </si>
  <si>
    <t>Dew024</t>
  </si>
  <si>
    <t>Dew025</t>
  </si>
  <si>
    <t>Dew026</t>
  </si>
  <si>
    <t>Dew027</t>
  </si>
  <si>
    <t>Dew028</t>
  </si>
  <si>
    <t>Dew029</t>
  </si>
  <si>
    <t>Dew030</t>
  </si>
  <si>
    <t>Dew031</t>
  </si>
  <si>
    <t>Dew032</t>
  </si>
  <si>
    <t>Dew033</t>
  </si>
  <si>
    <t>Dew034</t>
  </si>
  <si>
    <t>MUDO001</t>
  </si>
  <si>
    <t>MUDO002</t>
  </si>
  <si>
    <t>MUDO003</t>
  </si>
  <si>
    <t>MUDO004</t>
  </si>
  <si>
    <t>MUDO005</t>
  </si>
  <si>
    <t>MUDO006</t>
  </si>
  <si>
    <t>MUDO007</t>
  </si>
  <si>
    <t>MUDO008</t>
  </si>
  <si>
    <t>MUDO009</t>
  </si>
  <si>
    <t>MUDO010</t>
  </si>
  <si>
    <t>MUDO011</t>
  </si>
  <si>
    <t>MUDO012</t>
  </si>
  <si>
    <t>MUDO013</t>
  </si>
  <si>
    <t>MUDO014</t>
  </si>
  <si>
    <t>MUDO015</t>
  </si>
  <si>
    <t>MUDO016</t>
  </si>
  <si>
    <t>MUDO017</t>
  </si>
  <si>
    <t>MUDO018</t>
  </si>
  <si>
    <t>MUDO019</t>
  </si>
  <si>
    <t>MUDO020</t>
  </si>
  <si>
    <t>MUDO021</t>
  </si>
  <si>
    <t>MUDO022</t>
  </si>
  <si>
    <t>MUDO023</t>
  </si>
  <si>
    <t>MUDO024</t>
  </si>
  <si>
    <t>MUDO025</t>
  </si>
  <si>
    <t>MUDO026</t>
  </si>
  <si>
    <t>MUDO027</t>
  </si>
  <si>
    <t>MUDO028</t>
  </si>
  <si>
    <t>MUDO029</t>
  </si>
  <si>
    <t>MUDO030</t>
  </si>
  <si>
    <t>MUDO031</t>
  </si>
  <si>
    <t>MUDO032</t>
  </si>
  <si>
    <t>MUTE001</t>
  </si>
  <si>
    <t>MUTE002</t>
  </si>
  <si>
    <t>MUTE003</t>
  </si>
  <si>
    <t>MUTE004</t>
  </si>
  <si>
    <t>MUTE005</t>
  </si>
  <si>
    <t>MUTE006</t>
  </si>
  <si>
    <t>MUTE007</t>
  </si>
  <si>
    <t>MUTE008</t>
  </si>
  <si>
    <t>MUTE009</t>
  </si>
  <si>
    <t>MUTE010</t>
  </si>
  <si>
    <t>MUTE011</t>
  </si>
  <si>
    <t>MUTE012</t>
  </si>
  <si>
    <t>MUTE013</t>
  </si>
  <si>
    <t>MUTE014</t>
  </si>
  <si>
    <t>MUTE015</t>
  </si>
  <si>
    <t>MUTE016</t>
  </si>
  <si>
    <t>MUTE017</t>
  </si>
  <si>
    <t>MUTE018</t>
  </si>
  <si>
    <t>MUTE019</t>
  </si>
  <si>
    <t>MUTE020</t>
  </si>
  <si>
    <t>MUTE021</t>
  </si>
  <si>
    <t>MUTE022</t>
  </si>
  <si>
    <t>MUTE023</t>
  </si>
  <si>
    <t>MUTE024</t>
  </si>
  <si>
    <t>MUTE025</t>
  </si>
  <si>
    <t>MUTE026</t>
  </si>
  <si>
    <t>MUTE027</t>
  </si>
  <si>
    <t>MUTE028</t>
  </si>
  <si>
    <t>MUTE029</t>
  </si>
  <si>
    <t>MUTE030</t>
  </si>
  <si>
    <t>MUTE031</t>
  </si>
  <si>
    <t>MUTE032</t>
  </si>
  <si>
    <t>MUTE033</t>
  </si>
  <si>
    <t>MUTE034</t>
  </si>
  <si>
    <t>MUTE035</t>
  </si>
  <si>
    <t>MUTE036</t>
  </si>
  <si>
    <t>MUTE037</t>
  </si>
  <si>
    <t>MUTE038</t>
  </si>
  <si>
    <t>MUTE039</t>
  </si>
  <si>
    <t>MUTE040</t>
  </si>
  <si>
    <t>MUTE041</t>
  </si>
  <si>
    <t>MUTE042</t>
  </si>
  <si>
    <t>MUTE043</t>
  </si>
  <si>
    <t>MUTE044</t>
  </si>
  <si>
    <t>MUTE045</t>
  </si>
  <si>
    <t>MUTE046</t>
  </si>
  <si>
    <t>MUTE047</t>
  </si>
  <si>
    <t>MUTE048</t>
  </si>
  <si>
    <t>MUTE049</t>
  </si>
  <si>
    <t>MUTE050</t>
  </si>
  <si>
    <t>MUTE051</t>
  </si>
  <si>
    <t>MUTE052</t>
  </si>
  <si>
    <t>MUTE053</t>
  </si>
  <si>
    <t>MUTE054</t>
  </si>
  <si>
    <t>MUTE055</t>
  </si>
  <si>
    <t>MUTE056</t>
  </si>
  <si>
    <t>MUTE057</t>
  </si>
  <si>
    <t>MUTE058</t>
  </si>
  <si>
    <t>MUTE059</t>
  </si>
  <si>
    <t>MUTE060</t>
  </si>
  <si>
    <t>MUTE061</t>
  </si>
  <si>
    <t>MUTE062</t>
  </si>
  <si>
    <t>MUTE063</t>
  </si>
  <si>
    <t>MUTE064</t>
  </si>
  <si>
    <t>MUTE065</t>
  </si>
  <si>
    <t>MUTE066</t>
  </si>
  <si>
    <t>MUTE067</t>
  </si>
  <si>
    <t>MUTE068</t>
  </si>
  <si>
    <t>MUT001</t>
  </si>
  <si>
    <t>MUT002</t>
  </si>
  <si>
    <t>MUT003</t>
  </si>
  <si>
    <t>MUT004</t>
  </si>
  <si>
    <t>MUT005</t>
  </si>
  <si>
    <t>MUT006</t>
  </si>
  <si>
    <t>MUT007</t>
  </si>
  <si>
    <t>MUT008</t>
  </si>
  <si>
    <t>MUT009</t>
  </si>
  <si>
    <t>MUT010</t>
  </si>
  <si>
    <t>MUT011</t>
  </si>
  <si>
    <t>MUT012</t>
  </si>
  <si>
    <t>MUT013</t>
  </si>
  <si>
    <t>MUT014</t>
  </si>
  <si>
    <t>MUT015</t>
  </si>
  <si>
    <t>MUT016</t>
  </si>
  <si>
    <t>MUT017</t>
  </si>
  <si>
    <t>MUT018</t>
  </si>
  <si>
    <t>MUT019</t>
  </si>
  <si>
    <t>MUT020</t>
  </si>
  <si>
    <t>MUT021</t>
  </si>
  <si>
    <t>MUT022</t>
  </si>
  <si>
    <t>MUT023</t>
  </si>
  <si>
    <t>MUT024</t>
  </si>
  <si>
    <t>MUT025</t>
  </si>
  <si>
    <t>MUT026</t>
  </si>
  <si>
    <t>MUT027</t>
  </si>
  <si>
    <t>MUT028</t>
  </si>
  <si>
    <t>MUT029</t>
  </si>
  <si>
    <t>MUT030</t>
  </si>
  <si>
    <t>MUT031</t>
  </si>
  <si>
    <t>MUT032</t>
  </si>
  <si>
    <t>MUT033</t>
  </si>
  <si>
    <t>MUT034</t>
  </si>
  <si>
    <t>MUT035</t>
  </si>
  <si>
    <t>MUT036</t>
  </si>
  <si>
    <t>MUT037</t>
  </si>
  <si>
    <t>MUT038</t>
  </si>
  <si>
    <t>MUT039</t>
  </si>
  <si>
    <t>MUT040</t>
  </si>
  <si>
    <t>MUT041</t>
  </si>
  <si>
    <t>MUT042</t>
  </si>
  <si>
    <t>MUT043</t>
  </si>
  <si>
    <t>MUT044</t>
  </si>
  <si>
    <t>MUT045</t>
  </si>
  <si>
    <t>MUT046</t>
  </si>
  <si>
    <t>MUT047</t>
  </si>
  <si>
    <t>MUT048</t>
  </si>
  <si>
    <t>MUT049</t>
  </si>
  <si>
    <t>MUT050</t>
  </si>
  <si>
    <t>MUT051</t>
  </si>
  <si>
    <t>MUT052</t>
  </si>
  <si>
    <t>NHA001</t>
  </si>
  <si>
    <t>NHA002</t>
  </si>
  <si>
    <t>NHA003</t>
  </si>
  <si>
    <t>NHA004</t>
  </si>
  <si>
    <t>NHA005</t>
  </si>
  <si>
    <t>NHA006</t>
  </si>
  <si>
    <t>NHA007</t>
  </si>
  <si>
    <t>NHA008</t>
  </si>
  <si>
    <t>NHA009</t>
  </si>
  <si>
    <t>NHA010</t>
  </si>
  <si>
    <t>NHA011</t>
  </si>
  <si>
    <t>NHA012</t>
  </si>
  <si>
    <t>NHA013</t>
  </si>
  <si>
    <t>NHA014</t>
  </si>
  <si>
    <t>NHA015</t>
  </si>
  <si>
    <t>NHA016</t>
  </si>
  <si>
    <t>NHA017</t>
  </si>
  <si>
    <t>NHA018</t>
  </si>
  <si>
    <t>NHA019</t>
  </si>
  <si>
    <t>NHA020</t>
  </si>
  <si>
    <t>NHA021</t>
  </si>
  <si>
    <t>NHA022</t>
  </si>
  <si>
    <t>NHA023</t>
  </si>
  <si>
    <t>NHA024</t>
  </si>
  <si>
    <t>NHA025</t>
  </si>
  <si>
    <t>NHA026</t>
  </si>
  <si>
    <t>NHA027</t>
  </si>
  <si>
    <t>NHA028</t>
  </si>
  <si>
    <t>NHA029</t>
  </si>
  <si>
    <t>NHA030</t>
  </si>
  <si>
    <t>NHA031</t>
  </si>
  <si>
    <t>NHA032</t>
  </si>
  <si>
    <t>NHA033</t>
  </si>
  <si>
    <t>NHA034</t>
  </si>
  <si>
    <t>CHI00053</t>
  </si>
  <si>
    <t>Nhatsanga</t>
  </si>
  <si>
    <t>CHI00043</t>
  </si>
  <si>
    <t>Mudima</t>
  </si>
  <si>
    <t>CHI00082</t>
  </si>
  <si>
    <t>Nhachoco</t>
  </si>
  <si>
    <t>CHI00059</t>
  </si>
  <si>
    <t>Sarilhe</t>
  </si>
  <si>
    <t>CHI00113</t>
  </si>
  <si>
    <t>Nhamuenga</t>
  </si>
  <si>
    <t>CHI00097</t>
  </si>
  <si>
    <t>Paco</t>
  </si>
  <si>
    <t>CHI00092</t>
  </si>
  <si>
    <t>Panga-Panga</t>
  </si>
  <si>
    <t>CHI00072</t>
  </si>
  <si>
    <t>Hombwa</t>
  </si>
  <si>
    <t>NHAT001</t>
  </si>
  <si>
    <t>NHAT002</t>
  </si>
  <si>
    <t>NHAT003</t>
  </si>
  <si>
    <t>NHAT004</t>
  </si>
  <si>
    <t>NHAT005</t>
  </si>
  <si>
    <t>NHAT006</t>
  </si>
  <si>
    <t>NHAT007</t>
  </si>
  <si>
    <t>NHAT008</t>
  </si>
  <si>
    <t>NHAT009</t>
  </si>
  <si>
    <t>NHAT010</t>
  </si>
  <si>
    <t>NHAT011</t>
  </si>
  <si>
    <t>NHAT012</t>
  </si>
  <si>
    <t>NHAT013</t>
  </si>
  <si>
    <t>NHAT014</t>
  </si>
  <si>
    <t>NHAT015</t>
  </si>
  <si>
    <t>NHAT016</t>
  </si>
  <si>
    <t>NHAT017</t>
  </si>
  <si>
    <t>NHAT018</t>
  </si>
  <si>
    <t>NHAT019</t>
  </si>
  <si>
    <t>NHAT020</t>
  </si>
  <si>
    <t>NHAT021</t>
  </si>
  <si>
    <t>NHAT022</t>
  </si>
  <si>
    <t>NHAT023</t>
  </si>
  <si>
    <t>NHAT024</t>
  </si>
  <si>
    <t>NHAT025</t>
  </si>
  <si>
    <t>NHAT026</t>
  </si>
  <si>
    <t>NHAT027</t>
  </si>
  <si>
    <t>NHAT028</t>
  </si>
  <si>
    <t>NHAT029</t>
  </si>
  <si>
    <t>NHAT030</t>
  </si>
  <si>
    <t>NHAT031</t>
  </si>
  <si>
    <t>NHAT032</t>
  </si>
  <si>
    <t>NHAT033</t>
  </si>
  <si>
    <t>NHAT034</t>
  </si>
  <si>
    <t>NHAT035</t>
  </si>
  <si>
    <t>NHAT036</t>
  </si>
  <si>
    <t>MUDI001</t>
  </si>
  <si>
    <t>MUDI002</t>
  </si>
  <si>
    <t>MUDI003</t>
  </si>
  <si>
    <t>MUDI004</t>
  </si>
  <si>
    <t>MUDI005</t>
  </si>
  <si>
    <t>MUDI006</t>
  </si>
  <si>
    <t>MUDI007</t>
  </si>
  <si>
    <t>MUDI008</t>
  </si>
  <si>
    <t>MUDI009</t>
  </si>
  <si>
    <t>MUDI010</t>
  </si>
  <si>
    <t>MUDI011</t>
  </si>
  <si>
    <t>MUDI012</t>
  </si>
  <si>
    <t>MUDI013</t>
  </si>
  <si>
    <t>MUDI014</t>
  </si>
  <si>
    <t>MUDI015</t>
  </si>
  <si>
    <t>MUDI016</t>
  </si>
  <si>
    <t>MUDI017</t>
  </si>
  <si>
    <t>MUDI018</t>
  </si>
  <si>
    <t>MUDI019</t>
  </si>
  <si>
    <t>MUDI020</t>
  </si>
  <si>
    <t>MUDI021</t>
  </si>
  <si>
    <t>MUDI022</t>
  </si>
  <si>
    <t>MUDI023</t>
  </si>
  <si>
    <t>MUDI024</t>
  </si>
  <si>
    <t>MUDI025</t>
  </si>
  <si>
    <t>MUDI026</t>
  </si>
  <si>
    <t>MUDI027</t>
  </si>
  <si>
    <t>MUDI028</t>
  </si>
  <si>
    <t>MUDI029</t>
  </si>
  <si>
    <t>MUDI030</t>
  </si>
  <si>
    <t>MUDI031</t>
  </si>
  <si>
    <t>MUDI032</t>
  </si>
  <si>
    <t>MUDI033</t>
  </si>
  <si>
    <t>MUDI034</t>
  </si>
  <si>
    <t>MUDI035</t>
  </si>
  <si>
    <t>MUDI036</t>
  </si>
  <si>
    <t>MUDI037</t>
  </si>
  <si>
    <t>MUDI038</t>
  </si>
  <si>
    <t>MUDI039</t>
  </si>
  <si>
    <t>MUDI040</t>
  </si>
  <si>
    <t>MUDI041</t>
  </si>
  <si>
    <t>MUDI042</t>
  </si>
  <si>
    <t>MUDI043</t>
  </si>
  <si>
    <t>MUDI044</t>
  </si>
  <si>
    <t>MUDI045</t>
  </si>
  <si>
    <t>MUDI046</t>
  </si>
  <si>
    <t>MUDI047</t>
  </si>
  <si>
    <t>MUDI048</t>
  </si>
  <si>
    <t>MUDI049</t>
  </si>
  <si>
    <t>MUDI050</t>
  </si>
  <si>
    <t>MUDI051</t>
  </si>
  <si>
    <t>MUDI052</t>
  </si>
  <si>
    <t>MUDI053</t>
  </si>
  <si>
    <t>MUDI054</t>
  </si>
  <si>
    <t>MUDI055</t>
  </si>
  <si>
    <t>MUDI056</t>
  </si>
  <si>
    <t>MUDI057</t>
  </si>
  <si>
    <t>MUDI058</t>
  </si>
  <si>
    <t>MUDI059</t>
  </si>
  <si>
    <t>MUDI060</t>
  </si>
  <si>
    <t>MUDI061</t>
  </si>
  <si>
    <t>MUDI062</t>
  </si>
  <si>
    <t>MUDI063</t>
  </si>
  <si>
    <t>MUDI064</t>
  </si>
  <si>
    <t>MUDI065</t>
  </si>
  <si>
    <t>MUDI066</t>
  </si>
  <si>
    <t>MUDI067</t>
  </si>
  <si>
    <t>MUDI068</t>
  </si>
  <si>
    <t>MUDI069</t>
  </si>
  <si>
    <t>MUDI070</t>
  </si>
  <si>
    <t>MUDI071</t>
  </si>
  <si>
    <t>MUDI072</t>
  </si>
  <si>
    <t>MUDI073</t>
  </si>
  <si>
    <t>MUDI074</t>
  </si>
  <si>
    <t>MUDI075</t>
  </si>
  <si>
    <t>MUDI076</t>
  </si>
  <si>
    <t>MUDI077</t>
  </si>
  <si>
    <t>MUDI078</t>
  </si>
  <si>
    <t>MUDI079</t>
  </si>
  <si>
    <t>MUDI080</t>
  </si>
  <si>
    <t>MUDI081</t>
  </si>
  <si>
    <t>MUDI082</t>
  </si>
  <si>
    <t>MUDI083</t>
  </si>
  <si>
    <t>MUDI084</t>
  </si>
  <si>
    <t>MUDI085</t>
  </si>
  <si>
    <t>MUDI086</t>
  </si>
  <si>
    <t>MUDI087</t>
  </si>
  <si>
    <t>MUDI088</t>
  </si>
  <si>
    <t>MUDI089</t>
  </si>
  <si>
    <t>MUDI090</t>
  </si>
  <si>
    <t>MUDI091</t>
  </si>
  <si>
    <t>MUDI092</t>
  </si>
  <si>
    <t>MUDI093</t>
  </si>
  <si>
    <t>NHAC001</t>
  </si>
  <si>
    <t>NHAC002</t>
  </si>
  <si>
    <t>NHAC003</t>
  </si>
  <si>
    <t>NHAC004</t>
  </si>
  <si>
    <t>NHAC005</t>
  </si>
  <si>
    <t>NHAC006</t>
  </si>
  <si>
    <t>NHAC007</t>
  </si>
  <si>
    <t>NHAC008</t>
  </si>
  <si>
    <t>NHAC009</t>
  </si>
  <si>
    <t>NHAC010</t>
  </si>
  <si>
    <t>NHAC011</t>
  </si>
  <si>
    <t>NHAC012</t>
  </si>
  <si>
    <t>NHAC013</t>
  </si>
  <si>
    <t>NHAC014</t>
  </si>
  <si>
    <t>NHAC015</t>
  </si>
  <si>
    <t>NHAC016</t>
  </si>
  <si>
    <t>NHAC017</t>
  </si>
  <si>
    <t>NHAC018</t>
  </si>
  <si>
    <t>NHAC019</t>
  </si>
  <si>
    <t>NHAC020</t>
  </si>
  <si>
    <t>NHAC021</t>
  </si>
  <si>
    <t>NHAC022</t>
  </si>
  <si>
    <t>NHAC023</t>
  </si>
  <si>
    <t>NHAC024</t>
  </si>
  <si>
    <t>NHAC025</t>
  </si>
  <si>
    <t>NHAC026</t>
  </si>
  <si>
    <t>NHAC027</t>
  </si>
  <si>
    <t>NHAC028</t>
  </si>
  <si>
    <t>NHAC029</t>
  </si>
  <si>
    <t>NHAC030</t>
  </si>
  <si>
    <t>NHAC031</t>
  </si>
  <si>
    <t>NHAC032</t>
  </si>
  <si>
    <t>NHAC033</t>
  </si>
  <si>
    <t>NHAC034</t>
  </si>
  <si>
    <t>NHAC035</t>
  </si>
  <si>
    <t>NHAC036</t>
  </si>
  <si>
    <t>NHAC037</t>
  </si>
  <si>
    <t>NHAC038</t>
  </si>
  <si>
    <t>NHAC039</t>
  </si>
  <si>
    <t>NHAC040</t>
  </si>
  <si>
    <t>NHAC041</t>
  </si>
  <si>
    <t>NHAC042</t>
  </si>
  <si>
    <t>NHAC043</t>
  </si>
  <si>
    <t>NHAC044</t>
  </si>
  <si>
    <t>NHAC045</t>
  </si>
  <si>
    <t>NHAC046</t>
  </si>
  <si>
    <t>NHAC047</t>
  </si>
  <si>
    <t>NHAC048</t>
  </si>
  <si>
    <t>NHAC049</t>
  </si>
  <si>
    <t>NHAC050</t>
  </si>
  <si>
    <t>NHAC051</t>
  </si>
  <si>
    <t>SAR001</t>
  </si>
  <si>
    <t>SAR002</t>
  </si>
  <si>
    <t>SAR003</t>
  </si>
  <si>
    <t>SAR004</t>
  </si>
  <si>
    <t>SAR005</t>
  </si>
  <si>
    <t>SAR006</t>
  </si>
  <si>
    <t>SAR007</t>
  </si>
  <si>
    <t>SAR008</t>
  </si>
  <si>
    <t>SAR009</t>
  </si>
  <si>
    <t>SAR010</t>
  </si>
  <si>
    <t>SAR011</t>
  </si>
  <si>
    <t>SAR012</t>
  </si>
  <si>
    <t>SAR013</t>
  </si>
  <si>
    <t>SAR014</t>
  </si>
  <si>
    <t>SAR015</t>
  </si>
  <si>
    <t>SAR016</t>
  </si>
  <si>
    <t>SAR017</t>
  </si>
  <si>
    <t>SAR018</t>
  </si>
  <si>
    <t>SAR019</t>
  </si>
  <si>
    <t>SAR020</t>
  </si>
  <si>
    <t>SAR021</t>
  </si>
  <si>
    <t>SAR022</t>
  </si>
  <si>
    <t>SAR023</t>
  </si>
  <si>
    <t>SAR024</t>
  </si>
  <si>
    <t>SAR025</t>
  </si>
  <si>
    <t>SAR026</t>
  </si>
  <si>
    <t>SAR027</t>
  </si>
  <si>
    <t>SAR028</t>
  </si>
  <si>
    <t>SAR029</t>
  </si>
  <si>
    <t>SAR030</t>
  </si>
  <si>
    <t>SAR031</t>
  </si>
  <si>
    <t>SAR032</t>
  </si>
  <si>
    <t>SAR033</t>
  </si>
  <si>
    <t>SAR034</t>
  </si>
  <si>
    <t>SAR035</t>
  </si>
  <si>
    <t>SAR036</t>
  </si>
  <si>
    <t>SAR037</t>
  </si>
  <si>
    <t>SAR038</t>
  </si>
  <si>
    <t>SAR039</t>
  </si>
  <si>
    <t>SAR040</t>
  </si>
  <si>
    <t>NHAMU001</t>
  </si>
  <si>
    <t>NHAMU002</t>
  </si>
  <si>
    <t>NHAMU003</t>
  </si>
  <si>
    <t>NHAMU004</t>
  </si>
  <si>
    <t>NHAMU005</t>
  </si>
  <si>
    <t>NHAMU006</t>
  </si>
  <si>
    <t>NHAMU007</t>
  </si>
  <si>
    <t>NHAMU008</t>
  </si>
  <si>
    <t>NHAMU009</t>
  </si>
  <si>
    <t>NHAMU010</t>
  </si>
  <si>
    <t>NHAMU011</t>
  </si>
  <si>
    <t>NHAMU012</t>
  </si>
  <si>
    <t>NHAMU013</t>
  </si>
  <si>
    <t>NHAMU014</t>
  </si>
  <si>
    <t>NHAMU015</t>
  </si>
  <si>
    <t>NHAMU016</t>
  </si>
  <si>
    <t>NHAMU017</t>
  </si>
  <si>
    <t>NHAMU018</t>
  </si>
  <si>
    <t>NHAMU019</t>
  </si>
  <si>
    <t>NHAMU020</t>
  </si>
  <si>
    <t>NHAMU021</t>
  </si>
  <si>
    <t>NHAMU022</t>
  </si>
  <si>
    <t>NHAMU023</t>
  </si>
  <si>
    <t>NHAMU024</t>
  </si>
  <si>
    <t>NHAMU025</t>
  </si>
  <si>
    <t>NHAMU026</t>
  </si>
  <si>
    <t>NHAMU027</t>
  </si>
  <si>
    <t>NHAMU028</t>
  </si>
  <si>
    <t>NHAMU029</t>
  </si>
  <si>
    <t>NHAMU030</t>
  </si>
  <si>
    <t>NHAMU031</t>
  </si>
  <si>
    <t>NHAMU032</t>
  </si>
  <si>
    <t>NHAMU033</t>
  </si>
  <si>
    <t>NHAMU034</t>
  </si>
  <si>
    <t>NHAMU035</t>
  </si>
  <si>
    <t>NHAMU036</t>
  </si>
  <si>
    <t>NHAMU037</t>
  </si>
  <si>
    <t>NHAMU038</t>
  </si>
  <si>
    <t>NHAMU039</t>
  </si>
  <si>
    <t>NHAMU040</t>
  </si>
  <si>
    <t>NHAMU041</t>
  </si>
  <si>
    <t>NHAMU042</t>
  </si>
  <si>
    <t>NHAMU043</t>
  </si>
  <si>
    <t>PAC001</t>
  </si>
  <si>
    <t>PAC002</t>
  </si>
  <si>
    <t>PAC003</t>
  </si>
  <si>
    <t>PAC004</t>
  </si>
  <si>
    <t>PAC005</t>
  </si>
  <si>
    <t>PAC006</t>
  </si>
  <si>
    <t>PAC007</t>
  </si>
  <si>
    <t>PAC008</t>
  </si>
  <si>
    <t>PAC009</t>
  </si>
  <si>
    <t>PAC010</t>
  </si>
  <si>
    <t>PAC011</t>
  </si>
  <si>
    <t>PAC012</t>
  </si>
  <si>
    <t>PAC013</t>
  </si>
  <si>
    <t>PAC014</t>
  </si>
  <si>
    <t>PAC015</t>
  </si>
  <si>
    <t>PAC016</t>
  </si>
  <si>
    <t>PAC017</t>
  </si>
  <si>
    <t>PAC018</t>
  </si>
  <si>
    <t>PAC019</t>
  </si>
  <si>
    <t>PAC020</t>
  </si>
  <si>
    <t>PAC021</t>
  </si>
  <si>
    <t>PAC022</t>
  </si>
  <si>
    <t>PAC023</t>
  </si>
  <si>
    <t>PAC024</t>
  </si>
  <si>
    <t>PAC025</t>
  </si>
  <si>
    <t>PAC026</t>
  </si>
  <si>
    <t>PAC027</t>
  </si>
  <si>
    <t>PAC028</t>
  </si>
  <si>
    <t>PAC029</t>
  </si>
  <si>
    <t>PAC030</t>
  </si>
  <si>
    <t>PAC031</t>
  </si>
  <si>
    <t>PAC032</t>
  </si>
  <si>
    <t>PAC033</t>
  </si>
  <si>
    <t>PAC034</t>
  </si>
  <si>
    <t>PAC035</t>
  </si>
  <si>
    <t>PAC036</t>
  </si>
  <si>
    <t>PAC037</t>
  </si>
  <si>
    <t>PAC038</t>
  </si>
  <si>
    <t>PAC039</t>
  </si>
  <si>
    <t>PAC040</t>
  </si>
  <si>
    <t>PAC041</t>
  </si>
  <si>
    <t>PAC042</t>
  </si>
  <si>
    <t>PAN001</t>
  </si>
  <si>
    <t>PAN002</t>
  </si>
  <si>
    <t>PAN003</t>
  </si>
  <si>
    <t>PAN004</t>
  </si>
  <si>
    <t>PAN005</t>
  </si>
  <si>
    <t>PAN006</t>
  </si>
  <si>
    <t>PAN007</t>
  </si>
  <si>
    <t>PAN008</t>
  </si>
  <si>
    <t>PAN009</t>
  </si>
  <si>
    <t>PAN010</t>
  </si>
  <si>
    <t>PAN011</t>
  </si>
  <si>
    <t>PAN012</t>
  </si>
  <si>
    <t>PAN013</t>
  </si>
  <si>
    <t>PAN014</t>
  </si>
  <si>
    <t>PAN015</t>
  </si>
  <si>
    <t>PAN016</t>
  </si>
  <si>
    <t>PAN017</t>
  </si>
  <si>
    <t>PAN018</t>
  </si>
  <si>
    <t>PAN019</t>
  </si>
  <si>
    <t>PAN020</t>
  </si>
  <si>
    <t>PAN021</t>
  </si>
  <si>
    <t>PAN022</t>
  </si>
  <si>
    <t>PAN023</t>
  </si>
  <si>
    <t>PAN024</t>
  </si>
  <si>
    <t>PAN025</t>
  </si>
  <si>
    <t>PAN026</t>
  </si>
  <si>
    <t>PAN027</t>
  </si>
  <si>
    <t>PAN028</t>
  </si>
  <si>
    <t>PAN029</t>
  </si>
  <si>
    <t>PAN030</t>
  </si>
  <si>
    <t>PAN031</t>
  </si>
  <si>
    <t>PAN032</t>
  </si>
  <si>
    <t>PAN033</t>
  </si>
  <si>
    <t>PAN034</t>
  </si>
  <si>
    <t>PAN035</t>
  </si>
  <si>
    <t>PAN036</t>
  </si>
  <si>
    <t>PAN037</t>
  </si>
  <si>
    <t>PAN038</t>
  </si>
  <si>
    <t>PAN039</t>
  </si>
  <si>
    <t>PAN040</t>
  </si>
  <si>
    <t>PAN041</t>
  </si>
  <si>
    <t>PAN042</t>
  </si>
  <si>
    <t>PAN043</t>
  </si>
  <si>
    <t>PAN044</t>
  </si>
  <si>
    <t>PAN045</t>
  </si>
  <si>
    <t>PAN046</t>
  </si>
  <si>
    <t>PAN047</t>
  </si>
  <si>
    <t>PAN048</t>
  </si>
  <si>
    <t>PAN049</t>
  </si>
  <si>
    <t>PAN050</t>
  </si>
  <si>
    <t>PAN051</t>
  </si>
  <si>
    <t>PAN052</t>
  </si>
  <si>
    <t>PAN053</t>
  </si>
  <si>
    <t>PAN054</t>
  </si>
  <si>
    <t>PAN055</t>
  </si>
  <si>
    <t>PAN056</t>
  </si>
  <si>
    <t>PAN057</t>
  </si>
  <si>
    <t>PAN058</t>
  </si>
  <si>
    <t>PAN059</t>
  </si>
  <si>
    <t>PAN060</t>
  </si>
  <si>
    <t>PAN061</t>
  </si>
  <si>
    <t>PAN062</t>
  </si>
  <si>
    <t>HOM001</t>
  </si>
  <si>
    <t>HOM002</t>
  </si>
  <si>
    <t>HOM003</t>
  </si>
  <si>
    <t>HOM004</t>
  </si>
  <si>
    <t>HOM005</t>
  </si>
  <si>
    <t>HOM006</t>
  </si>
  <si>
    <t>HOM007</t>
  </si>
  <si>
    <t>HOM008</t>
  </si>
  <si>
    <t>HOM009</t>
  </si>
  <si>
    <t>HOM010</t>
  </si>
  <si>
    <t>HOM011</t>
  </si>
  <si>
    <t>HOM012</t>
  </si>
  <si>
    <t>HOM013</t>
  </si>
  <si>
    <t>HOM014</t>
  </si>
  <si>
    <t>HOM015</t>
  </si>
  <si>
    <t>HOM016</t>
  </si>
  <si>
    <t>HOM017</t>
  </si>
  <si>
    <t>HOM018</t>
  </si>
  <si>
    <t>HOM019</t>
  </si>
  <si>
    <t>HOM020</t>
  </si>
  <si>
    <t>HOM021</t>
  </si>
  <si>
    <t>HOM022</t>
  </si>
  <si>
    <t>HOM023</t>
  </si>
  <si>
    <t>HOM024</t>
  </si>
  <si>
    <t>HOM025</t>
  </si>
  <si>
    <t>HOM026</t>
  </si>
  <si>
    <t>HOM027</t>
  </si>
  <si>
    <t>HOM028</t>
  </si>
  <si>
    <t>HOM029</t>
  </si>
  <si>
    <t>HOM030</t>
  </si>
  <si>
    <t>HOM031</t>
  </si>
  <si>
    <t>HOM032</t>
  </si>
  <si>
    <t>HOM033</t>
  </si>
  <si>
    <t>HOM034</t>
  </si>
  <si>
    <t>HOM035</t>
  </si>
  <si>
    <t>HOM036</t>
  </si>
  <si>
    <t>HOM037</t>
  </si>
  <si>
    <t>HOM038</t>
  </si>
  <si>
    <t>HOM039</t>
  </si>
  <si>
    <t>HOM040</t>
  </si>
  <si>
    <t>HOM041</t>
  </si>
  <si>
    <t>HOM042</t>
  </si>
  <si>
    <t>HOM043</t>
  </si>
  <si>
    <t>HOM044</t>
  </si>
  <si>
    <t>HOM045</t>
  </si>
  <si>
    <t>HOM046</t>
  </si>
  <si>
    <t>HOM047</t>
  </si>
  <si>
    <t>HOM048</t>
  </si>
  <si>
    <t>HOM049</t>
  </si>
  <si>
    <t>HOM050</t>
  </si>
  <si>
    <t>HOM051</t>
  </si>
  <si>
    <t>HOM052</t>
  </si>
  <si>
    <t>HOM053</t>
  </si>
  <si>
    <t>HOM054</t>
  </si>
  <si>
    <t>HOM055</t>
  </si>
  <si>
    <t>HOM056</t>
  </si>
  <si>
    <t>HOM057</t>
  </si>
  <si>
    <t>HOM058</t>
  </si>
  <si>
    <t>HOM059</t>
  </si>
  <si>
    <t>HOM060</t>
  </si>
  <si>
    <t>HOM061</t>
  </si>
  <si>
    <t>HOM062</t>
  </si>
  <si>
    <t>HOM063</t>
  </si>
  <si>
    <t>HOM064</t>
  </si>
  <si>
    <t>HOM065</t>
  </si>
  <si>
    <t>HOM066</t>
  </si>
  <si>
    <t>HOM067</t>
  </si>
  <si>
    <t>HOM068</t>
  </si>
  <si>
    <t>HOM069</t>
  </si>
  <si>
    <t>HOM070</t>
  </si>
  <si>
    <t>HOM071</t>
  </si>
  <si>
    <t>HOM072</t>
  </si>
  <si>
    <t>HOM073</t>
  </si>
  <si>
    <t>Date Fixed</t>
  </si>
  <si>
    <t>Works Required</t>
  </si>
  <si>
    <t>Plunger rod complete is worn</t>
  </si>
  <si>
    <t>There is no enough water in this borehole, it produces very little water. 
To be drilled and installed in another location in the same village.</t>
  </si>
  <si>
    <t>There was no enough water in the borehole.
New drilling and installation of new Afridev hand pump at another site in the same community.</t>
  </si>
  <si>
    <t>Tique-Tique-1</t>
  </si>
  <si>
    <t>There is no enough water in this borehole, it produces very little water. To be drilled and installed in another location in the same village.</t>
  </si>
  <si>
    <t>Total Number of People all HH</t>
  </si>
  <si>
    <t>2021 Q4</t>
  </si>
  <si>
    <t>Failed</t>
  </si>
  <si>
    <t>2022 Q1</t>
  </si>
  <si>
    <t>Village Name</t>
  </si>
  <si>
    <t>CO2 ID</t>
  </si>
  <si>
    <t>Turbidity NTU</t>
  </si>
  <si>
    <t>Turbidity NTU Test</t>
  </si>
  <si>
    <t>Ph</t>
  </si>
  <si>
    <t>Ph Test</t>
  </si>
  <si>
    <t>Faecal Coliforms CFU100ml</t>
  </si>
  <si>
    <t>Faecal Coliforms CFU100ml Test</t>
  </si>
  <si>
    <t>Electrol Conductivity</t>
  </si>
  <si>
    <t>EC Moz Test</t>
  </si>
  <si>
    <t>Chlorine</t>
  </si>
  <si>
    <t>Chlorine Test</t>
  </si>
  <si>
    <t>Total Disolved Solids</t>
  </si>
  <si>
    <t>Total Disolved Solids Test</t>
  </si>
  <si>
    <t>Temp C</t>
  </si>
  <si>
    <t>Temp C Test</t>
  </si>
  <si>
    <t>Quarter auto</t>
  </si>
  <si>
    <t>Stage</t>
  </si>
  <si>
    <t>Initial WQT</t>
  </si>
  <si>
    <t>2022 Q2</t>
  </si>
  <si>
    <t>Year 1</t>
  </si>
  <si>
    <t>Extra</t>
  </si>
  <si>
    <t>MP Start Date</t>
  </si>
  <si>
    <t>MP End Date</t>
  </si>
  <si>
    <t>Year End Date</t>
  </si>
  <si>
    <t>Date Sample Tested</t>
  </si>
  <si>
    <t>Total Days 2021</t>
  </si>
  <si>
    <t>Total Days 2022</t>
  </si>
  <si>
    <t>All Total Days</t>
  </si>
  <si>
    <t>Failure Days 2021</t>
  </si>
  <si>
    <t>Rehab Date</t>
  </si>
  <si>
    <t>Failure Days 2022</t>
  </si>
  <si>
    <t>Total Failure Days</t>
  </si>
  <si>
    <t>WQT Failure Days</t>
  </si>
  <si>
    <t>Annual Cap for CP</t>
  </si>
  <si>
    <t>Non-functional Days</t>
  </si>
  <si>
    <t>Rectifications/Problems Name</t>
  </si>
  <si>
    <t>Date it first broke down</t>
  </si>
  <si>
    <t>Works Completed</t>
  </si>
  <si>
    <t>Was the pump still producing water?</t>
  </si>
  <si>
    <t>Id</t>
  </si>
  <si>
    <t>Rectification</t>
  </si>
  <si>
    <t>Pvc riser pipe is cracked</t>
  </si>
  <si>
    <t>Pvc riser pipe was cracked</t>
  </si>
  <si>
    <t>No</t>
  </si>
  <si>
    <t>https://s3.amazonaws.com/qform/images/ca069c63-3934-4da7-1061-74270effe5e1/efdb0c42b34644a3932e</t>
  </si>
  <si>
    <t>Borehole Rehab-Maintenance Form-2.jpeg</t>
  </si>
  <si>
    <t>Yes a little</t>
  </si>
  <si>
    <t>https://s3.amazonaws.com/qform/images/6d53aad6-189e-da20-a619-7d7497d94660/1612418b132d501cc3b6</t>
  </si>
  <si>
    <t>Borehole Rehab-Maintenance Form.jpeg</t>
  </si>
  <si>
    <t>Bush bearing is worn</t>
  </si>
  <si>
    <t>Bush bearing was worn
Past replaced: 1 full bush bearing, 1 cup seal, 6 rods centralizes</t>
  </si>
  <si>
    <t>Agostinho Neto A</t>
  </si>
  <si>
    <t>Not produing water</t>
  </si>
  <si>
    <t>Cup seal was worn
Parts replaced : 1pvc glue, 2 pvc riser pi2, 1 rod, 1 foot valve, 1 cup seal, 9 rods centralizers</t>
  </si>
  <si>
    <t>https://s3.amazonaws.com/qform/images/cf963e98-8192-36fa-dbba-76817c7ff64e/4b2ede63c858023d6069</t>
  </si>
  <si>
    <t>Agostinho Neto B</t>
  </si>
  <si>
    <t>Plunger rod complete was worn
Parts replaced: 1 head pump, 1 plunger rod complete, 1 full bush bearing</t>
  </si>
  <si>
    <t>https://s3.amazonaws.com/qform/images/6600da0b-9258-c1ad-94a2-d729a3dc356d/4d904f3c3cbadb758323</t>
  </si>
  <si>
    <t>Cylinder is worn</t>
  </si>
  <si>
    <t>Cylinder was worn</t>
  </si>
  <si>
    <t>U seal worn.</t>
  </si>
  <si>
    <t>Cup seal was worn
Parts replaced: 1 cup seal, 1 full bush bearing, 6 rods centralisers, 1 plunger rod</t>
  </si>
  <si>
    <t>https://s3.amazonaws.com/qform/images/fb75c784-e85a-e91e-d00b-da3c25e56e65/2b64908c2ac609de9e1e</t>
  </si>
  <si>
    <t>PVC pipe is cracked</t>
  </si>
  <si>
    <t>PVC riser pipe was  worn
Parts replaced: 1 cilinder complete, 1 PVC riser pipe, 2 glues, 5 couplings,1 full bush bearing,14 rods centralizers.</t>
  </si>
  <si>
    <t>Plunger rod complete was worn
Parts replaced: 1 plunger rod complete, 5 rods centralizers, 1 full bush bearing</t>
  </si>
  <si>
    <t>https://s3.amazonaws.com/qform/images/1cf61bd2-4c13-87d8-a947-c9ce7897c25a/5438266373724a08fee2</t>
  </si>
  <si>
    <t>Rod is broken</t>
  </si>
  <si>
    <t>Rod was broken
Parts replaced: rod,cup seal, 13 rods centralizers</t>
  </si>
  <si>
    <t>https://s3.amazonaws.com/qform/images/3730a440-f0c9-ab6e-57fb-aafe37ab1d0c/ac6ddbbee7a06f01edda</t>
  </si>
  <si>
    <t>Cup seal is worn</t>
  </si>
  <si>
    <t>Cup seal was worn
Parts replaced :1 rod hanger pin, 10 rods centralizers, 1 full bush bearing, 1 cup seal</t>
  </si>
  <si>
    <t>U seal is worn</t>
  </si>
  <si>
    <t>U seal was worn</t>
  </si>
  <si>
    <t>Panga-panga</t>
  </si>
  <si>
    <t>Borehole not producing water</t>
  </si>
  <si>
    <t>Cup Seal was worn</t>
  </si>
  <si>
    <t>https://s3.amazonaws.com/qform/images/f7c147aa-004b-a80b-0fac-6d0e13e84fcd/a59ef09370a98610444e</t>
  </si>
  <si>
    <t>A bomba parou de tirar agua</t>
  </si>
  <si>
    <t>Plunger rod complete was worn</t>
  </si>
  <si>
    <t>https://s3.amazonaws.com/qform/images/7af9eee4-80a5-9cdc-8978-21011c0e43b8/5a5a3a58777f67ff11b4</t>
  </si>
  <si>
    <t>https://s3.amazonaws.com/qform/images/0aa0bdc0-a92f-3119-46c5-3bcc92c25a35/91484e149e2336c9254e</t>
  </si>
  <si>
    <t>Cup seal was worn
Parts replaced :1 cup seal, 8 rods centralizers, 1 full bush bearing</t>
  </si>
  <si>
    <t>https://s3.amazonaws.com/qform/images/a9f25510-76bd-5f5b-8827-506f39320724/5a5222ad228424cd149d</t>
  </si>
  <si>
    <t>https://s3.amazonaws.com/qform/images/6d42ac61-7502-7ad1-2c1d-4c3372b35de0/f6f96ccc8787409efba8</t>
  </si>
  <si>
    <t>https://files.formyoula.com/images/58d5f00e-cc1b-a0b4-7ba5-9359026c24d1/cbe0ec5a23357593a33f</t>
  </si>
  <si>
    <t>https://s3.amazonaws.com/qform/images/a0138f70-ce47-3fc0-f64a-1c38e2ea2955/1a988ed5b1ec2060491b</t>
  </si>
  <si>
    <t>U seal should be worn out</t>
  </si>
  <si>
    <t>Plunger rod was worn</t>
  </si>
  <si>
    <t>https://s3.amazonaws.com/qform/images/9e570fe5-9c0a-ed70-1636-21f38246cdaf/d9fe10d59f171b1df677</t>
  </si>
  <si>
    <t>The borehole is not producing water</t>
  </si>
  <si>
    <t>Cup seal was worn
Parts replaced: 9 rods centralizers, 1 PVC riser pipe, 2 glues, 1 cup seal, 1 full bush bearing.</t>
  </si>
  <si>
    <t>https://s3.amazonaws.com/qform/images/4a7eed59-07f3-ed21-8dda-7c93213787e5/d5883a2fd573d9004b4e</t>
  </si>
  <si>
    <t>Plunger rod complete was worn
Parts replaced: 1 plunger rod complete, 1 full Bush bearing, 10 rods centralizers</t>
  </si>
  <si>
    <t>https://s3.amazonaws.com/qform/images/7d6b4b05-19ea-ff86-c4ef-3905be224bbf/53529390b169fc953499</t>
  </si>
  <si>
    <t>Rode broken</t>
  </si>
  <si>
    <t>Rod was broken</t>
  </si>
  <si>
    <t>https://s3.amazonaws.com/qform/images/1eab8407-fcaf-0d48-5302-1bd29b77fa60/cba2ff9c4b2bfec9a54a</t>
  </si>
  <si>
    <t>Borehole Rehab-Maintenance Form-3.jpeg</t>
  </si>
  <si>
    <t>pvc riser pipe is cracked</t>
  </si>
  <si>
    <t>https://s3.amazonaws.com/qform/images/4697d33a-dd2a-99ba-6e26-37d5f61725e7/a53ddf427bc70778d214</t>
  </si>
  <si>
    <t>Plunger rod complete was worn
Parts replaced: 1 plunger rod complete,1 full bush bearing, 10 rods centralizers</t>
  </si>
  <si>
    <t>https://s3.amazonaws.com/qform/images/e46c47ff-c52e-e278-a872-a39456827bcd/f0afbc58ce15c7383db1</t>
  </si>
  <si>
    <t>https://s3.amazonaws.com/qform/images/f643eb1e-66df-acba-611f-9d30f7560d6b/83e35836b05d0723079e</t>
  </si>
  <si>
    <t>Rod was broken
Parts replaced: 1 rod, 1 full bush bearing, 1 M12, 1 head cover, 1 coupling, 6 rods centralizers</t>
  </si>
  <si>
    <t>Couplings is worn</t>
  </si>
  <si>
    <t>Couplings was worn
Parts replaced: 10 rods centralizers, 1 pvc glue, 3 couplings ,1 plunger rod complete,1 full bush bearing</t>
  </si>
  <si>
    <t>https://s3.amazonaws.com/qform/images/c9f76d66-14cf-f590-e5ca-52e8918b725b/71e6fa9fd461758f62c1</t>
  </si>
  <si>
    <t>Cup seal was worn
Parts replaced :1 cup seal, 1 full bush bearing, 1 plunger rod complete and 9 rods centralizers</t>
  </si>
  <si>
    <t>https://s3.amazonaws.com/qform/images/0725f36d-d0a9-598e-670e-a80fb75b622c/1e5f3056d99727602460</t>
  </si>
  <si>
    <t>Pvc pipes is cracked</t>
  </si>
  <si>
    <t>PVC pipe was cracked and Piston worn 
Parts replaced: full bush bearing, 8 rod centralisers, 1 piston, 1 PVC pipe, 5 coupling, 1 PVC glue</t>
  </si>
  <si>
    <t>U seal was worn out</t>
  </si>
  <si>
    <t>https://s3.amazonaws.com/qform/images/4648bbcd-1e4e-408e-bea4-ac03a692f5a9/4c97138026d044b399ea</t>
  </si>
  <si>
    <t>https://s3.amazonaws.com/qform/images/e78e3166-5a61-4ca7-8869-58e6d4e1a780/ea8ce55dfeeb0c764bf9</t>
  </si>
  <si>
    <t>Non-functional Days 2021</t>
  </si>
  <si>
    <t>Non-functional Days 2022</t>
  </si>
  <si>
    <t>Total Non-functional Days</t>
  </si>
  <si>
    <t xml:space="preserve">All Total Days </t>
  </si>
  <si>
    <t>MP Total Crediting Days</t>
  </si>
  <si>
    <t>Total Crediting Days</t>
  </si>
  <si>
    <t xml:space="preserve">Annual Cap for CP </t>
  </si>
  <si>
    <t>Annual Cap for MP</t>
  </si>
  <si>
    <t xml:space="preserve">Annual Cap for MP </t>
  </si>
  <si>
    <t>2022 Emission Reductions</t>
  </si>
  <si>
    <t>Total ERs for MP 3</t>
  </si>
  <si>
    <t>Emission Reductions claimed for MP 3</t>
  </si>
  <si>
    <t>Emission Reductions - 01/07/2021 - 30/06/2022</t>
  </si>
  <si>
    <t>ERs by Vintage</t>
  </si>
  <si>
    <t xml:space="preserve">Non-functional days and WQT failure days are linked to the source of the data where relevant, found in the last two tabs. </t>
  </si>
  <si>
    <t>MP Non-functional Days</t>
  </si>
  <si>
    <t>MP Total Days</t>
  </si>
  <si>
    <t>MP Non-functional Days 2021</t>
  </si>
  <si>
    <t>MP Non-functional Days 2022</t>
  </si>
  <si>
    <t>MP Total Days 2021</t>
  </si>
  <si>
    <t>MP Total Days 2022</t>
  </si>
  <si>
    <t>MP non-functional days, one day is added for each break down so that we do not credit for the day a BH is fixed and ensure we are using conservative values.</t>
  </si>
  <si>
    <t>If any dates overlap between the non-functional days and WQT days for the same borehole, we ensure there is no double counting. In this MP there were no overlapping dates.</t>
  </si>
  <si>
    <t>time saved:</t>
  </si>
  <si>
    <t>Old Rehabs</t>
  </si>
  <si>
    <t>HH Lists colour code:</t>
  </si>
  <si>
    <t>New Rehabs</t>
  </si>
  <si>
    <t>Total BHs</t>
  </si>
  <si>
    <t>L/pd cap applied</t>
  </si>
  <si>
    <t>L/pd achieved</t>
  </si>
  <si>
    <t xml:space="preserve">Please see accompanying pdf for the WQT passes. Other BHs are included in the 2021 Q4 pass list as we have other projects where testing has been carried out at the same time. See BH ID GON02876 onwards for the BHs in this project area. </t>
  </si>
  <si>
    <t>Repair Confirmation Form*</t>
  </si>
  <si>
    <t xml:space="preserve">*All Repair Confirmation Forms are linked to our partner database and a sample of the original photos are provided at submission in the complementary documents, titled 'RCF Samples'. </t>
  </si>
  <si>
    <t>MAN03088</t>
  </si>
  <si>
    <t>Bairro Chifacho Itai Meque</t>
  </si>
  <si>
    <t>MAN03089</t>
  </si>
  <si>
    <t>Bairro Chifacho Muvundura</t>
  </si>
  <si>
    <t>MAN03106</t>
  </si>
  <si>
    <t>Bairro Chifacho P. Rio Vermelho</t>
  </si>
  <si>
    <t>SUS03153</t>
  </si>
  <si>
    <t>Bairro Chiwanganhe</t>
  </si>
  <si>
    <t>SUS03152</t>
  </si>
  <si>
    <t>Bairro Massara</t>
  </si>
  <si>
    <t>SUS03151</t>
  </si>
  <si>
    <t>Bairro Nhamississua Reassentamento Estrada</t>
  </si>
  <si>
    <t>SUS03118</t>
  </si>
  <si>
    <t>Bairro da Unidade EPC</t>
  </si>
  <si>
    <t>SUS03167</t>
  </si>
  <si>
    <t>Bairro Matarara Reassentamento 1</t>
  </si>
  <si>
    <t>SUS03162</t>
  </si>
  <si>
    <t>Bairro Nhanhemba 2 Lider</t>
  </si>
  <si>
    <t>MAN03057</t>
  </si>
  <si>
    <t>Bairro 7 de Abril Localidade Urbana n3</t>
  </si>
  <si>
    <t>SUS03160</t>
  </si>
  <si>
    <t>Bairro Matarara Praca</t>
  </si>
  <si>
    <t>SUS03163</t>
  </si>
  <si>
    <t>Bairro Nhanhemba EPC</t>
  </si>
  <si>
    <t>SUS03180</t>
  </si>
  <si>
    <t>Bairro Njote Luvere</t>
  </si>
  <si>
    <t>SUS03181</t>
  </si>
  <si>
    <t>Bairro Njote Makamba</t>
  </si>
  <si>
    <t>SUS03179</t>
  </si>
  <si>
    <t>Bairro Njote Sede</t>
  </si>
  <si>
    <t>SUS03168</t>
  </si>
  <si>
    <t>Matarara Escola Anexa</t>
  </si>
  <si>
    <t>SUS03164</t>
  </si>
  <si>
    <t>Mechisso Reassentamento 1</t>
  </si>
  <si>
    <t>SUS03165</t>
  </si>
  <si>
    <t>Mechisso Reassentamento 2</t>
  </si>
  <si>
    <t>SUS03175</t>
  </si>
  <si>
    <t>Bairro Machaquare</t>
  </si>
  <si>
    <t>SUS03166</t>
  </si>
  <si>
    <t>Bairro Marricuane</t>
  </si>
  <si>
    <t>SUS03171</t>
  </si>
  <si>
    <t>Chambuca 2 Escola Anexa</t>
  </si>
  <si>
    <t>SUS03176</t>
  </si>
  <si>
    <t>Chibue Mathoi Anexa</t>
  </si>
  <si>
    <t>SUS03178</t>
  </si>
  <si>
    <t>Chibue Sede Lider</t>
  </si>
  <si>
    <t>SUS03172</t>
  </si>
  <si>
    <t>Muchambonha Reassentamento 2</t>
  </si>
  <si>
    <t>SUS03185</t>
  </si>
  <si>
    <t>Bairro Chinhacata Rotanda</t>
  </si>
  <si>
    <t>SUS03173</t>
  </si>
  <si>
    <t>Bairro Maomo</t>
  </si>
  <si>
    <t>SUS03183</t>
  </si>
  <si>
    <t>Bairro Marcacao</t>
  </si>
  <si>
    <t>SUS03174</t>
  </si>
  <si>
    <t>Bairro Muvuazi</t>
  </si>
  <si>
    <t>SUS03182</t>
  </si>
  <si>
    <t>Bairro Nhamucunga</t>
  </si>
  <si>
    <t>SUS03187</t>
  </si>
  <si>
    <t>Bairro Chinhandata</t>
  </si>
  <si>
    <t>SUS03186</t>
  </si>
  <si>
    <t>Bairro Mutongua 2</t>
  </si>
  <si>
    <t>CHI03189</t>
  </si>
  <si>
    <t>Bairro Chianga Baixa</t>
  </si>
  <si>
    <t>CHI03195</t>
  </si>
  <si>
    <t>Bairro Chissui Cadeia Feminina</t>
  </si>
  <si>
    <t>CHI03188</t>
  </si>
  <si>
    <t>Bairro Hombwa Bancas</t>
  </si>
  <si>
    <t>CHI03190</t>
  </si>
  <si>
    <t>Chianga Zona 3</t>
  </si>
  <si>
    <t>CHI03193</t>
  </si>
  <si>
    <t>Bairro 7 de Abril EPC</t>
  </si>
  <si>
    <t>CHI03192</t>
  </si>
  <si>
    <t>Bairro Mutipate Escola Anexa</t>
  </si>
  <si>
    <t>CHI03191</t>
  </si>
  <si>
    <t>Bairro Mutipate Zona 119</t>
  </si>
  <si>
    <t>SUS03150</t>
  </si>
  <si>
    <t>Bairro Manguena</t>
  </si>
  <si>
    <t>SUS03170</t>
  </si>
  <si>
    <t>Bairro Mponze</t>
  </si>
  <si>
    <t>SUS03137</t>
  </si>
  <si>
    <t>Bairro Filipe Nyusi PT</t>
  </si>
  <si>
    <t>SUS03169</t>
  </si>
  <si>
    <t>Bairro Matarara Reassentamento 2</t>
  </si>
  <si>
    <t>CHI03194</t>
  </si>
  <si>
    <t>Bairro 7 de Abril Ponte</t>
  </si>
  <si>
    <t>Average Ers per BH</t>
  </si>
  <si>
    <t>VPA ID</t>
  </si>
  <si>
    <t>Total &lt; 1km</t>
  </si>
  <si>
    <t>metres</t>
  </si>
  <si>
    <t>Total  &lt;1 km</t>
  </si>
  <si>
    <t>Total &lt;1 km</t>
  </si>
  <si>
    <t>BH ID</t>
  </si>
  <si>
    <t>HH List people &lt;1 km</t>
  </si>
  <si>
    <t>Bairro Chianga Baixa (to receive from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</si>
</sst>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000000"/>
    <numFmt numFmtId="165" formatCode="0.00000"/>
    <numFmt numFmtId="166" formatCode="_-* #,##0_-;\-* #,##0_-;_-* &quot;-&quot;??_-;_-@_-"/>
    <numFmt numFmtId="167" formatCode="0.000000"/>
    <numFmt numFmtId="168" formatCode="0.00000000000"/>
    <numFmt numFmtId="169" formatCode="0.0000"/>
    <numFmt numFmtId="170" formatCode="0.0"/>
    <numFmt numFmtId="171" formatCode="dd/mm/yyyy;@"/>
    <numFmt numFmtId="172" formatCode="_-* #,##0.000000_-;\-* #,##0.000000_-;_-* &quot;-&quot;??_-;_-@_-"/>
    <numFmt numFmtId="173" formatCode="_-* #,##0.0000_-;\-* #,##0.0000_-;_-* &quot;-&quot;????_-;_-@_-"/>
    <numFmt numFmtId="174" formatCode="_-* #,##0.0_-;\-* #,##0.0_-;_-* &quot;-&quot;??_-;_-@_-"/>
    <numFmt numFmtId="175" formatCode="0.0%"/>
  </numFmts>
  <fonts count="25" x14ac:knownFonts="1">
    <font>
      <sz val="11"/>
      <color theme="1"/>
      <name val="Calibri"/>
      <family val="2"/>
      <scheme val="minor"/>
    </font>
    <font>
      <b/>
      <sz val="11"/>
      <color theme="0"/>
      <name val="Calibri"/>
      <family val="2"/>
      <scheme val="minor"/>
    </font>
    <font>
      <b/>
      <sz val="11"/>
      <color theme="1"/>
      <name val="Calibri"/>
      <family val="2"/>
      <scheme val="minor"/>
    </font>
    <font>
      <b/>
      <u/>
      <sz val="11"/>
      <color indexed="8"/>
      <name val="Calibri"/>
      <family val="2"/>
    </font>
    <font>
      <b/>
      <sz val="14"/>
      <color theme="1"/>
      <name val="Calibri"/>
      <family val="2"/>
      <scheme val="minor"/>
    </font>
    <font>
      <b/>
      <sz val="12"/>
      <color theme="0"/>
      <name val="Calibri"/>
      <family val="2"/>
      <scheme val="minor"/>
    </font>
    <font>
      <sz val="11"/>
      <color theme="1"/>
      <name val="Calibri"/>
      <family val="2"/>
      <scheme val="minor"/>
    </font>
    <font>
      <sz val="20"/>
      <color theme="1"/>
      <name val="Calibri"/>
      <family val="2"/>
      <scheme val="minor"/>
    </font>
    <font>
      <sz val="10"/>
      <name val="Arial"/>
      <family val="2"/>
    </font>
    <font>
      <vertAlign val="subscript"/>
      <sz val="11"/>
      <color theme="1"/>
      <name val="Calibri"/>
      <family val="2"/>
      <scheme val="minor"/>
    </font>
    <font>
      <b/>
      <sz val="12"/>
      <color theme="1"/>
      <name val="Calibri"/>
      <family val="2"/>
      <scheme val="minor"/>
    </font>
    <font>
      <sz val="11"/>
      <name val="Calibri"/>
      <family val="2"/>
      <scheme val="minor"/>
    </font>
    <font>
      <i/>
      <sz val="11"/>
      <name val="Calibri"/>
      <family val="2"/>
      <scheme val="minor"/>
    </font>
    <font>
      <sz val="8"/>
      <name val="Calibri"/>
      <family val="2"/>
      <scheme val="minor"/>
    </font>
    <font>
      <sz val="12"/>
      <color rgb="FF000000"/>
      <name val="Calibri"/>
      <family val="2"/>
    </font>
    <font>
      <b/>
      <sz val="11"/>
      <color theme="0" tint="-0.14999847407452621"/>
      <name val="Calibri"/>
      <family val="2"/>
      <scheme val="minor"/>
    </font>
    <font>
      <sz val="11"/>
      <color rgb="FF444444"/>
      <name val="Calibri"/>
      <family val="2"/>
    </font>
    <font>
      <b/>
      <sz val="12"/>
      <color rgb="FF56585B"/>
      <name val="Calibri"/>
      <family val="2"/>
    </font>
    <font>
      <u/>
      <sz val="11"/>
      <color theme="10"/>
      <name val="Calibri"/>
      <family val="2"/>
      <scheme val="minor"/>
    </font>
    <font>
      <u/>
      <sz val="11"/>
      <color rgb="FF0563C1"/>
      <name val="Calibri"/>
      <family val="2"/>
    </font>
    <font>
      <sz val="12"/>
      <name val="Calibri"/>
      <family val="2"/>
    </font>
    <font>
      <sz val="11"/>
      <color rgb="FF000000"/>
      <name val="Calibri"/>
      <family val="2"/>
      <scheme val="minor"/>
    </font>
    <font>
      <b/>
      <sz val="11"/>
      <color indexed="8"/>
      <name val="Calibri"/>
      <family val="2"/>
      <scheme val="minor"/>
    </font>
    <font>
      <sz val="12"/>
      <color theme="1"/>
      <name val="Calibri"/>
      <family val="2"/>
      <scheme val="minor"/>
    </font>
    <font>
      <b/>
      <sz val="12"/>
      <color theme="1" tint="0.34998626667073579"/>
      <name val="Calibri"/>
      <family val="2"/>
    </font>
  </fonts>
  <fills count="27">
    <fill>
      <patternFill patternType="none"/>
    </fill>
    <fill>
      <patternFill patternType="gray125"/>
    </fill>
    <fill>
      <patternFill patternType="solid">
        <fgColor theme="0" tint="-0.14999847407452621"/>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rgb="FF002060"/>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theme="0"/>
        <bgColor indexed="64"/>
      </patternFill>
    </fill>
    <fill>
      <patternFill patternType="solid">
        <fgColor theme="3"/>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E9E8E5"/>
        <bgColor rgb="FF000000"/>
      </patternFill>
    </fill>
    <fill>
      <patternFill patternType="solid">
        <fgColor theme="2"/>
        <bgColor rgb="FF000000"/>
      </patternFill>
    </fill>
    <fill>
      <patternFill patternType="solid">
        <fgColor theme="2"/>
        <bgColor indexed="64"/>
      </patternFill>
    </fill>
    <fill>
      <patternFill patternType="solid">
        <fgColor rgb="FFE9E8E5"/>
        <bgColor rgb="FFE9E8E5"/>
      </patternFill>
    </fill>
    <fill>
      <patternFill patternType="solid">
        <fgColor rgb="FFFFFFFF"/>
        <bgColor rgb="FFFFFFFF"/>
      </patternFill>
    </fill>
    <fill>
      <patternFill patternType="solid">
        <fgColor theme="2"/>
        <bgColor rgb="FFE9E8E5"/>
      </patternFill>
    </fill>
    <fill>
      <patternFill patternType="solid">
        <fgColor theme="2" tint="-9.9978637043366805E-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style="thin">
        <color rgb="FFD5D3D1"/>
      </left>
      <right style="thin">
        <color rgb="FFD5D3D1"/>
      </right>
      <top style="thin">
        <color rgb="FFD5D3D1"/>
      </top>
      <bottom style="thin">
        <color rgb="FFD5D3D1"/>
      </bottom>
      <diagonal/>
    </border>
    <border>
      <left style="thin">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right style="medium">
        <color indexed="64"/>
      </right>
      <top/>
      <bottom/>
      <diagonal/>
    </border>
    <border>
      <left/>
      <right style="thin">
        <color rgb="FFD5D3D1"/>
      </right>
      <top/>
      <bottom style="thin">
        <color rgb="FFD5D3D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D5D3D1"/>
      </right>
      <top style="thin">
        <color rgb="FFD5D3D1"/>
      </top>
      <bottom/>
      <diagonal/>
    </border>
    <border>
      <left/>
      <right style="thin">
        <color rgb="FFD5D3D1"/>
      </right>
      <top style="medium">
        <color indexed="64"/>
      </top>
      <bottom style="thin">
        <color rgb="FFD5D3D1"/>
      </bottom>
      <diagonal/>
    </border>
    <border>
      <left style="medium">
        <color indexed="64"/>
      </left>
      <right style="thin">
        <color rgb="FFD5D3D1"/>
      </right>
      <top/>
      <bottom style="medium">
        <color indexed="64"/>
      </bottom>
      <diagonal/>
    </border>
    <border>
      <left/>
      <right style="thin">
        <color rgb="FFD5D3D1"/>
      </right>
      <top/>
      <bottom style="medium">
        <color indexed="64"/>
      </bottom>
      <diagonal/>
    </border>
    <border>
      <left/>
      <right/>
      <top style="thin">
        <color rgb="FFD5D3D1"/>
      </top>
      <bottom/>
      <diagonal/>
    </border>
    <border>
      <left/>
      <right/>
      <top style="medium">
        <color indexed="64"/>
      </top>
      <bottom style="thin">
        <color rgb="FFD5D3D1"/>
      </bottom>
      <diagonal/>
    </border>
    <border>
      <left/>
      <right/>
      <top/>
      <bottom style="thin">
        <color rgb="FFD5D3D1"/>
      </bottom>
      <diagonal/>
    </border>
    <border>
      <left/>
      <right/>
      <top style="thin">
        <color rgb="FFD5D3D1"/>
      </top>
      <bottom style="medium">
        <color indexed="64"/>
      </bottom>
      <diagonal/>
    </border>
    <border>
      <left style="thin">
        <color rgb="FFD5D3D1"/>
      </left>
      <right style="thin">
        <color rgb="FFD5D3D1"/>
      </right>
      <top/>
      <bottom style="thin">
        <color rgb="FFD5D3D1"/>
      </bottom>
      <diagonal/>
    </border>
    <border>
      <left style="thin">
        <color rgb="FFD5D3D1"/>
      </left>
      <right style="thin">
        <color rgb="FFD5D3D1"/>
      </right>
      <top style="thin">
        <color rgb="FFD5D3D1"/>
      </top>
      <bottom style="medium">
        <color indexed="64"/>
      </bottom>
      <diagonal/>
    </border>
    <border>
      <left style="thin">
        <color rgb="FFD5D3D1"/>
      </left>
      <right style="thin">
        <color rgb="FFD5D3D1"/>
      </right>
      <top/>
      <bottom style="medium">
        <color indexed="64"/>
      </bottom>
      <diagonal/>
    </border>
    <border>
      <left style="thin">
        <color rgb="FFD5D3D1"/>
      </left>
      <right/>
      <top/>
      <bottom style="medium">
        <color indexed="64"/>
      </bottom>
      <diagonal/>
    </border>
    <border>
      <left style="medium">
        <color indexed="64"/>
      </left>
      <right style="thin">
        <color rgb="FFD5D3D1"/>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bottom/>
      <diagonal/>
    </border>
    <border>
      <left style="thin">
        <color rgb="FFD5D3D1"/>
      </left>
      <right/>
      <top style="medium">
        <color indexed="64"/>
      </top>
      <bottom style="medium">
        <color indexed="64"/>
      </bottom>
      <diagonal/>
    </border>
    <border>
      <left/>
      <right style="thin">
        <color rgb="FFD5D3D1"/>
      </right>
      <top/>
      <bottom/>
      <diagonal/>
    </border>
    <border>
      <left style="thin">
        <color rgb="FFD5D3D1"/>
      </left>
      <right/>
      <top/>
      <bottom/>
      <diagonal/>
    </border>
  </borders>
  <cellStyleXfs count="10">
    <xf numFmtId="0" fontId="0"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8" fillId="0" borderId="0" applyNumberFormat="0" applyFill="0" applyBorder="0" applyAlignment="0" applyProtection="0"/>
  </cellStyleXfs>
  <cellXfs count="573">
    <xf numFmtId="0" fontId="0" fillId="0" borderId="0" xfId="0"/>
    <xf numFmtId="0" fontId="1" fillId="6" borderId="14" xfId="0" applyFont="1" applyFill="1" applyBorder="1" applyAlignment="1">
      <alignment horizontal="center" wrapText="1"/>
    </xf>
    <xf numFmtId="0" fontId="2" fillId="0" borderId="15" xfId="0" applyFont="1" applyBorder="1" applyAlignment="1">
      <alignment horizontal="center" wrapText="1"/>
    </xf>
    <xf numFmtId="0" fontId="2" fillId="0" borderId="1" xfId="0" applyFont="1" applyBorder="1" applyAlignment="1">
      <alignment horizontal="center" wrapText="1"/>
    </xf>
    <xf numFmtId="1" fontId="2" fillId="0" borderId="1" xfId="0" applyNumberFormat="1" applyFont="1" applyBorder="1" applyAlignment="1">
      <alignment horizontal="center" wrapText="1"/>
    </xf>
    <xf numFmtId="0" fontId="0" fillId="8" borderId="0" xfId="0" applyFill="1"/>
    <xf numFmtId="0" fontId="0" fillId="8" borderId="0" xfId="0" applyFill="1" applyAlignment="1">
      <alignment wrapText="1"/>
    </xf>
    <xf numFmtId="0" fontId="0" fillId="0" borderId="22" xfId="0" applyBorder="1"/>
    <xf numFmtId="3" fontId="0" fillId="2" borderId="8" xfId="0" applyNumberFormat="1" applyFill="1" applyBorder="1"/>
    <xf numFmtId="0" fontId="0" fillId="0" borderId="20" xfId="0" applyBorder="1"/>
    <xf numFmtId="10" fontId="0" fillId="2" borderId="8" xfId="0" applyNumberFormat="1" applyFill="1" applyBorder="1"/>
    <xf numFmtId="0" fontId="2" fillId="0" borderId="23" xfId="0" applyFont="1" applyBorder="1"/>
    <xf numFmtId="0" fontId="2" fillId="0" borderId="9" xfId="0" applyFont="1" applyBorder="1"/>
    <xf numFmtId="1" fontId="2" fillId="2" borderId="10" xfId="0" applyNumberFormat="1" applyFont="1" applyFill="1" applyBorder="1"/>
    <xf numFmtId="1" fontId="0" fillId="8" borderId="0" xfId="0" applyNumberFormat="1" applyFill="1" applyAlignment="1">
      <alignment wrapText="1"/>
    </xf>
    <xf numFmtId="1" fontId="2" fillId="2" borderId="21" xfId="0" applyNumberFormat="1" applyFont="1" applyFill="1" applyBorder="1"/>
    <xf numFmtId="14" fontId="0" fillId="8" borderId="0" xfId="0" applyNumberFormat="1" applyFill="1" applyAlignment="1">
      <alignment horizontal="right"/>
    </xf>
    <xf numFmtId="166" fontId="0" fillId="2" borderId="1" xfId="1" applyNumberFormat="1" applyFont="1" applyFill="1" applyBorder="1"/>
    <xf numFmtId="0" fontId="2" fillId="8" borderId="24" xfId="0" applyFont="1" applyFill="1" applyBorder="1" applyAlignment="1">
      <alignment horizontal="left"/>
    </xf>
    <xf numFmtId="0" fontId="2" fillId="8" borderId="28" xfId="0" applyFont="1" applyFill="1" applyBorder="1" applyAlignment="1">
      <alignment horizontal="left"/>
    </xf>
    <xf numFmtId="167" fontId="0" fillId="2" borderId="1" xfId="0" applyNumberFormat="1" applyFill="1" applyBorder="1"/>
    <xf numFmtId="166" fontId="0" fillId="8" borderId="0" xfId="0" applyNumberFormat="1" applyFill="1"/>
    <xf numFmtId="14" fontId="0" fillId="8" borderId="32" xfId="0" applyNumberFormat="1" applyFill="1" applyBorder="1" applyAlignment="1">
      <alignment horizontal="left"/>
    </xf>
    <xf numFmtId="14" fontId="0" fillId="8" borderId="33" xfId="0" applyNumberFormat="1" applyFill="1" applyBorder="1" applyAlignment="1">
      <alignment horizontal="left"/>
    </xf>
    <xf numFmtId="0" fontId="0" fillId="8" borderId="32" xfId="0" applyFill="1" applyBorder="1" applyAlignment="1">
      <alignment horizontal="center"/>
    </xf>
    <xf numFmtId="0" fontId="1" fillId="9" borderId="5" xfId="0" applyFont="1" applyFill="1" applyBorder="1" applyAlignment="1">
      <alignment horizontal="center"/>
    </xf>
    <xf numFmtId="0" fontId="1" fillId="9" borderId="7" xfId="0" applyFont="1" applyFill="1" applyBorder="1" applyAlignment="1">
      <alignment horizontal="center"/>
    </xf>
    <xf numFmtId="0" fontId="0" fillId="8" borderId="0" xfId="0" applyFill="1" applyAlignment="1">
      <alignment horizontal="center" vertical="center" textRotation="90"/>
    </xf>
    <xf numFmtId="14" fontId="0" fillId="8" borderId="0" xfId="0" applyNumberFormat="1" applyFill="1"/>
    <xf numFmtId="0" fontId="0" fillId="8" borderId="0" xfId="0" applyFill="1" applyAlignment="1">
      <alignment horizontal="center"/>
    </xf>
    <xf numFmtId="0" fontId="2" fillId="8" borderId="0" xfId="0" applyFont="1" applyFill="1"/>
    <xf numFmtId="2" fontId="0" fillId="8" borderId="32" xfId="0" applyNumberFormat="1" applyFill="1" applyBorder="1" applyAlignment="1">
      <alignment horizontal="center"/>
    </xf>
    <xf numFmtId="0" fontId="2" fillId="8" borderId="0" xfId="0" applyFont="1" applyFill="1" applyAlignment="1">
      <alignment horizontal="center"/>
    </xf>
    <xf numFmtId="0" fontId="0" fillId="10" borderId="1" xfId="0" applyFill="1" applyBorder="1"/>
    <xf numFmtId="0" fontId="0" fillId="10" borderId="1" xfId="0" applyFill="1" applyBorder="1" applyAlignment="1">
      <alignment wrapText="1"/>
    </xf>
    <xf numFmtId="166" fontId="0" fillId="0" borderId="1" xfId="1" applyNumberFormat="1" applyFont="1" applyBorder="1"/>
    <xf numFmtId="1" fontId="0" fillId="8" borderId="2" xfId="0" applyNumberFormat="1" applyFill="1" applyBorder="1"/>
    <xf numFmtId="1" fontId="0" fillId="8" borderId="21" xfId="0" applyNumberFormat="1" applyFill="1" applyBorder="1"/>
    <xf numFmtId="43" fontId="0" fillId="8" borderId="0" xfId="0" applyNumberFormat="1" applyFill="1"/>
    <xf numFmtId="0" fontId="2" fillId="8" borderId="31" xfId="0" applyFont="1" applyFill="1" applyBorder="1"/>
    <xf numFmtId="0" fontId="0" fillId="8" borderId="24" xfId="0" applyFill="1" applyBorder="1" applyAlignment="1">
      <alignment horizontal="left"/>
    </xf>
    <xf numFmtId="0" fontId="0" fillId="8" borderId="27" xfId="0" applyFill="1" applyBorder="1" applyAlignment="1">
      <alignment horizontal="left"/>
    </xf>
    <xf numFmtId="1" fontId="0" fillId="8" borderId="31" xfId="0" applyNumberFormat="1" applyFill="1" applyBorder="1" applyAlignment="1">
      <alignment horizontal="center"/>
    </xf>
    <xf numFmtId="9" fontId="0" fillId="2" borderId="1" xfId="5" applyFont="1" applyFill="1" applyBorder="1"/>
    <xf numFmtId="1" fontId="0" fillId="0" borderId="38" xfId="0" applyNumberFormat="1" applyBorder="1" applyAlignment="1">
      <alignment horizontal="center"/>
    </xf>
    <xf numFmtId="1" fontId="0" fillId="0" borderId="15" xfId="0" applyNumberFormat="1" applyBorder="1" applyAlignment="1">
      <alignment horizontal="center"/>
    </xf>
    <xf numFmtId="0" fontId="0" fillId="0" borderId="0" xfId="0" applyAlignment="1">
      <alignment horizontal="left"/>
    </xf>
    <xf numFmtId="2" fontId="0" fillId="2" borderId="1" xfId="0" applyNumberFormat="1" applyFill="1" applyBorder="1"/>
    <xf numFmtId="10" fontId="0" fillId="2" borderId="1" xfId="5" applyNumberFormat="1" applyFont="1" applyFill="1" applyBorder="1"/>
    <xf numFmtId="1" fontId="0" fillId="8" borderId="0" xfId="0" applyNumberFormat="1" applyFill="1"/>
    <xf numFmtId="0" fontId="0" fillId="0" borderId="34" xfId="0" applyBorder="1" applyAlignment="1">
      <alignment vertical="top"/>
    </xf>
    <xf numFmtId="0" fontId="0" fillId="0" borderId="1" xfId="0" applyBorder="1" applyAlignment="1">
      <alignment vertical="top" wrapText="1"/>
    </xf>
    <xf numFmtId="1" fontId="2" fillId="0" borderId="1" xfId="0" applyNumberFormat="1" applyFont="1" applyBorder="1" applyAlignment="1">
      <alignment horizontal="right" vertical="top"/>
    </xf>
    <xf numFmtId="0" fontId="0" fillId="0" borderId="1" xfId="0" applyBorder="1" applyAlignment="1">
      <alignment vertical="top"/>
    </xf>
    <xf numFmtId="1" fontId="0" fillId="0" borderId="1" xfId="0" applyNumberFormat="1" applyBorder="1" applyAlignment="1">
      <alignment horizontal="right" vertical="top"/>
    </xf>
    <xf numFmtId="0" fontId="0" fillId="0" borderId="14" xfId="0" applyBorder="1" applyAlignment="1">
      <alignment vertical="top"/>
    </xf>
    <xf numFmtId="10" fontId="0" fillId="0" borderId="1" xfId="0" applyNumberFormat="1" applyBorder="1" applyAlignment="1">
      <alignment horizontal="right" vertical="top"/>
    </xf>
    <xf numFmtId="9" fontId="0" fillId="0" borderId="1" xfId="0" applyNumberFormat="1" applyBorder="1" applyAlignment="1">
      <alignment horizontal="right" vertical="top"/>
    </xf>
    <xf numFmtId="0" fontId="0" fillId="8" borderId="31" xfId="0" applyFill="1" applyBorder="1"/>
    <xf numFmtId="0" fontId="0" fillId="10" borderId="2" xfId="0" applyFill="1" applyBorder="1"/>
    <xf numFmtId="0" fontId="0" fillId="0" borderId="2" xfId="0" applyBorder="1" applyAlignment="1">
      <alignment vertical="top"/>
    </xf>
    <xf numFmtId="0" fontId="0" fillId="0" borderId="42" xfId="0" applyBorder="1"/>
    <xf numFmtId="10" fontId="0" fillId="0" borderId="1" xfId="0" applyNumberFormat="1" applyBorder="1" applyAlignment="1">
      <alignment horizontal="right" wrapText="1"/>
    </xf>
    <xf numFmtId="0" fontId="0" fillId="8" borderId="1" xfId="0" applyFill="1" applyBorder="1"/>
    <xf numFmtId="165" fontId="0" fillId="8" borderId="1" xfId="0" applyNumberFormat="1" applyFill="1" applyBorder="1"/>
    <xf numFmtId="0" fontId="0" fillId="8" borderId="1" xfId="0" applyFill="1" applyBorder="1" applyAlignment="1">
      <alignment horizontal="right"/>
    </xf>
    <xf numFmtId="1" fontId="2" fillId="2" borderId="21" xfId="1" applyNumberFormat="1" applyFont="1" applyFill="1" applyBorder="1" applyAlignment="1">
      <alignment wrapText="1"/>
    </xf>
    <xf numFmtId="14" fontId="0" fillId="8" borderId="1" xfId="0" applyNumberFormat="1" applyFill="1" applyBorder="1" applyAlignment="1">
      <alignment horizontal="right"/>
    </xf>
    <xf numFmtId="14" fontId="0" fillId="8" borderId="1" xfId="0" applyNumberFormat="1" applyFill="1" applyBorder="1"/>
    <xf numFmtId="166" fontId="2" fillId="8" borderId="31" xfId="1" applyNumberFormat="1" applyFont="1" applyFill="1" applyBorder="1"/>
    <xf numFmtId="0" fontId="11" fillId="0" borderId="1" xfId="0" applyFont="1" applyBorder="1"/>
    <xf numFmtId="0" fontId="11" fillId="12" borderId="9" xfId="0" applyFont="1" applyFill="1" applyBorder="1"/>
    <xf numFmtId="0" fontId="11" fillId="0" borderId="41" xfId="0" applyFont="1" applyBorder="1"/>
    <xf numFmtId="0" fontId="11" fillId="0" borderId="22" xfId="0" applyFont="1" applyBorder="1" applyAlignment="1">
      <alignment horizontal="center"/>
    </xf>
    <xf numFmtId="0" fontId="0" fillId="12" borderId="23" xfId="0" applyFill="1" applyBorder="1"/>
    <xf numFmtId="0" fontId="11" fillId="0" borderId="35" xfId="0" applyFont="1" applyBorder="1" applyAlignment="1">
      <alignment horizontal="center"/>
    </xf>
    <xf numFmtId="0" fontId="11" fillId="0" borderId="1" xfId="0" applyFont="1" applyBorder="1" applyAlignment="1">
      <alignment horizontal="center"/>
    </xf>
    <xf numFmtId="0" fontId="0" fillId="0" borderId="1" xfId="0" applyBorder="1" applyAlignment="1">
      <alignment horizontal="center"/>
    </xf>
    <xf numFmtId="0" fontId="11" fillId="0" borderId="8" xfId="0" applyFont="1" applyBorder="1" applyAlignment="1">
      <alignment horizontal="center"/>
    </xf>
    <xf numFmtId="0" fontId="11" fillId="0" borderId="1" xfId="0" applyFont="1" applyBorder="1" applyAlignment="1">
      <alignment horizontal="left"/>
    </xf>
    <xf numFmtId="0" fontId="11" fillId="12" borderId="9" xfId="0" applyFont="1" applyFill="1" applyBorder="1" applyAlignment="1">
      <alignment horizontal="left"/>
    </xf>
    <xf numFmtId="0" fontId="0" fillId="12" borderId="9" xfId="0" applyFill="1" applyBorder="1" applyAlignment="1">
      <alignment horizontal="right"/>
    </xf>
    <xf numFmtId="2" fontId="0" fillId="12" borderId="10" xfId="0" applyNumberFormat="1" applyFill="1" applyBorder="1" applyAlignment="1">
      <alignment horizontal="right"/>
    </xf>
    <xf numFmtId="0" fontId="11" fillId="0" borderId="1" xfId="0" applyFont="1" applyBorder="1" applyAlignment="1">
      <alignment horizontal="right"/>
    </xf>
    <xf numFmtId="0" fontId="0" fillId="0" borderId="1" xfId="0" applyBorder="1" applyAlignment="1">
      <alignment horizontal="right"/>
    </xf>
    <xf numFmtId="0" fontId="0" fillId="0" borderId="8" xfId="0" applyBorder="1" applyAlignment="1">
      <alignment horizontal="right"/>
    </xf>
    <xf numFmtId="0" fontId="11" fillId="0" borderId="41" xfId="0" applyFont="1" applyBorder="1" applyAlignment="1">
      <alignment horizontal="left"/>
    </xf>
    <xf numFmtId="0" fontId="11" fillId="0" borderId="41" xfId="0" applyFont="1" applyBorder="1" applyAlignment="1">
      <alignment horizontal="right"/>
    </xf>
    <xf numFmtId="0" fontId="0" fillId="0" borderId="41" xfId="0" applyBorder="1" applyAlignment="1">
      <alignment horizontal="right"/>
    </xf>
    <xf numFmtId="0" fontId="11" fillId="0" borderId="36" xfId="0" applyFont="1" applyBorder="1" applyAlignment="1">
      <alignment horizontal="right"/>
    </xf>
    <xf numFmtId="0" fontId="11" fillId="0" borderId="8" xfId="0" applyFont="1" applyBorder="1" applyAlignment="1">
      <alignment horizontal="right"/>
    </xf>
    <xf numFmtId="0" fontId="12" fillId="0" borderId="36" xfId="0" applyFont="1" applyBorder="1" applyAlignment="1">
      <alignment horizontal="right"/>
    </xf>
    <xf numFmtId="14" fontId="0" fillId="12" borderId="9" xfId="0" applyNumberFormat="1" applyFill="1" applyBorder="1" applyAlignment="1">
      <alignment horizontal="right"/>
    </xf>
    <xf numFmtId="14" fontId="0" fillId="12" borderId="9" xfId="0" applyNumberFormat="1" applyFill="1" applyBorder="1"/>
    <xf numFmtId="14" fontId="0" fillId="13" borderId="1" xfId="0" applyNumberFormat="1" applyFill="1" applyBorder="1" applyAlignment="1">
      <alignment horizontal="right"/>
    </xf>
    <xf numFmtId="0" fontId="0" fillId="13" borderId="1" xfId="0" applyFill="1" applyBorder="1" applyAlignment="1">
      <alignment horizontal="right"/>
    </xf>
    <xf numFmtId="0" fontId="11" fillId="0" borderId="41" xfId="0" applyFont="1" applyBorder="1" applyAlignment="1">
      <alignment horizontal="center"/>
    </xf>
    <xf numFmtId="0" fontId="0" fillId="0" borderId="41" xfId="0" applyBorder="1" applyAlignment="1">
      <alignment horizontal="center"/>
    </xf>
    <xf numFmtId="0" fontId="12" fillId="0" borderId="41" xfId="0" applyFont="1" applyBorder="1" applyAlignment="1">
      <alignment horizontal="right"/>
    </xf>
    <xf numFmtId="0" fontId="12" fillId="0" borderId="1" xfId="0" applyFont="1" applyBorder="1" applyAlignment="1">
      <alignment horizontal="right"/>
    </xf>
    <xf numFmtId="0" fontId="0" fillId="0" borderId="36" xfId="0" applyBorder="1" applyAlignment="1">
      <alignment horizontal="right"/>
    </xf>
    <xf numFmtId="0" fontId="10" fillId="11" borderId="9" xfId="0" applyFont="1" applyFill="1" applyBorder="1" applyAlignment="1">
      <alignment horizontal="left" wrapText="1"/>
    </xf>
    <xf numFmtId="168" fontId="0" fillId="8" borderId="31" xfId="0" applyNumberFormat="1" applyFill="1" applyBorder="1"/>
    <xf numFmtId="169" fontId="0" fillId="2" borderId="1" xfId="0" applyNumberFormat="1" applyFill="1" applyBorder="1"/>
    <xf numFmtId="0" fontId="11" fillId="13" borderId="1" xfId="0" applyFont="1" applyFill="1" applyBorder="1"/>
    <xf numFmtId="0" fontId="11" fillId="13" borderId="22" xfId="0" applyFont="1" applyFill="1" applyBorder="1" applyAlignment="1">
      <alignment horizontal="center"/>
    </xf>
    <xf numFmtId="0" fontId="11" fillId="13" borderId="1" xfId="0" applyFont="1" applyFill="1" applyBorder="1" applyAlignment="1">
      <alignment horizontal="left"/>
    </xf>
    <xf numFmtId="0" fontId="11" fillId="0" borderId="36" xfId="0" applyFont="1" applyBorder="1" applyAlignment="1">
      <alignment horizontal="center"/>
    </xf>
    <xf numFmtId="0" fontId="11" fillId="13" borderId="1" xfId="0" applyFont="1" applyFill="1" applyBorder="1" applyAlignment="1">
      <alignment horizontal="right"/>
    </xf>
    <xf numFmtId="0" fontId="11" fillId="13" borderId="8" xfId="0" applyFont="1" applyFill="1" applyBorder="1" applyAlignment="1">
      <alignment horizontal="right"/>
    </xf>
    <xf numFmtId="0" fontId="12" fillId="0" borderId="35" xfId="0" applyFont="1" applyBorder="1" applyAlignment="1">
      <alignment horizontal="center"/>
    </xf>
    <xf numFmtId="0" fontId="12" fillId="0" borderId="22" xfId="0" applyFont="1" applyBorder="1" applyAlignment="1">
      <alignment horizontal="center"/>
    </xf>
    <xf numFmtId="0" fontId="0" fillId="13" borderId="8" xfId="0" applyFill="1" applyBorder="1" applyAlignment="1">
      <alignment horizontal="right"/>
    </xf>
    <xf numFmtId="14" fontId="0" fillId="8" borderId="34" xfId="0" applyNumberFormat="1" applyFill="1" applyBorder="1" applyAlignment="1">
      <alignment horizontal="right"/>
    </xf>
    <xf numFmtId="2" fontId="0" fillId="0" borderId="1" xfId="0" applyNumberFormat="1" applyBorder="1"/>
    <xf numFmtId="166" fontId="0" fillId="8" borderId="31" xfId="0" applyNumberFormat="1" applyFill="1" applyBorder="1"/>
    <xf numFmtId="9" fontId="0" fillId="0" borderId="1" xfId="5" applyFont="1" applyFill="1" applyBorder="1" applyAlignment="1">
      <alignment horizontal="right" wrapText="1"/>
    </xf>
    <xf numFmtId="4" fontId="0" fillId="2" borderId="8" xfId="0" applyNumberFormat="1" applyFill="1" applyBorder="1"/>
    <xf numFmtId="0" fontId="0" fillId="12" borderId="9" xfId="0" applyFill="1" applyBorder="1"/>
    <xf numFmtId="2" fontId="0" fillId="12" borderId="10" xfId="0" applyNumberFormat="1" applyFill="1" applyBorder="1"/>
    <xf numFmtId="0" fontId="0" fillId="0" borderId="34" xfId="0" applyBorder="1"/>
    <xf numFmtId="1" fontId="0" fillId="0" borderId="0" xfId="0" applyNumberFormat="1"/>
    <xf numFmtId="1" fontId="2" fillId="0" borderId="1" xfId="0" applyNumberFormat="1" applyFont="1" applyBorder="1" applyAlignment="1">
      <alignment horizontal="right" wrapText="1"/>
    </xf>
    <xf numFmtId="171" fontId="0" fillId="8" borderId="1" xfId="0" applyNumberFormat="1" applyFill="1" applyBorder="1" applyAlignment="1">
      <alignment horizontal="right"/>
    </xf>
    <xf numFmtId="171" fontId="0" fillId="8" borderId="1" xfId="0" applyNumberFormat="1" applyFill="1" applyBorder="1"/>
    <xf numFmtId="0" fontId="0" fillId="0" borderId="41" xfId="0" applyBorder="1"/>
    <xf numFmtId="171" fontId="0" fillId="12" borderId="9" xfId="0" applyNumberFormat="1" applyFill="1" applyBorder="1" applyAlignment="1">
      <alignment horizontal="right"/>
    </xf>
    <xf numFmtId="171" fontId="0" fillId="12" borderId="1" xfId="0" applyNumberFormat="1" applyFill="1" applyBorder="1" applyAlignment="1">
      <alignment horizontal="right"/>
    </xf>
    <xf numFmtId="0" fontId="11" fillId="13" borderId="8" xfId="0" applyFont="1" applyFill="1" applyBorder="1" applyAlignment="1">
      <alignment horizontal="center"/>
    </xf>
    <xf numFmtId="171" fontId="0" fillId="13" borderId="1" xfId="0" applyNumberFormat="1" applyFill="1" applyBorder="1" applyAlignment="1">
      <alignment horizontal="right"/>
    </xf>
    <xf numFmtId="0" fontId="11" fillId="13" borderId="1" xfId="0" applyFont="1" applyFill="1" applyBorder="1" applyAlignment="1">
      <alignment horizontal="center"/>
    </xf>
    <xf numFmtId="0" fontId="11" fillId="13" borderId="41" xfId="0" applyFont="1" applyFill="1" applyBorder="1"/>
    <xf numFmtId="0" fontId="11" fillId="13" borderId="41" xfId="0" applyFont="1" applyFill="1" applyBorder="1" applyAlignment="1">
      <alignment horizontal="left"/>
    </xf>
    <xf numFmtId="0" fontId="11" fillId="13" borderId="35" xfId="0" applyFont="1" applyFill="1" applyBorder="1" applyAlignment="1">
      <alignment horizontal="center"/>
    </xf>
    <xf numFmtId="0" fontId="0" fillId="0" borderId="8" xfId="0" applyBorder="1"/>
    <xf numFmtId="0" fontId="0" fillId="0" borderId="36" xfId="0" applyBorder="1"/>
    <xf numFmtId="0" fontId="0" fillId="0" borderId="8" xfId="0" applyBorder="1" applyAlignment="1">
      <alignment horizontal="center"/>
    </xf>
    <xf numFmtId="0" fontId="0" fillId="0" borderId="1" xfId="0" applyBorder="1" applyAlignment="1">
      <alignment horizontal="left"/>
    </xf>
    <xf numFmtId="0" fontId="0" fillId="13" borderId="1" xfId="0" applyFill="1" applyBorder="1" applyAlignment="1">
      <alignment horizontal="center"/>
    </xf>
    <xf numFmtId="0" fontId="0" fillId="12" borderId="9" xfId="0" applyFill="1" applyBorder="1" applyAlignment="1">
      <alignment horizontal="left"/>
    </xf>
    <xf numFmtId="0" fontId="0" fillId="0" borderId="41" xfId="0" applyBorder="1" applyAlignment="1">
      <alignment horizontal="left"/>
    </xf>
    <xf numFmtId="0" fontId="0" fillId="0" borderId="35" xfId="0" applyBorder="1"/>
    <xf numFmtId="14" fontId="11" fillId="8" borderId="1" xfId="0" applyNumberFormat="1" applyFont="1" applyFill="1" applyBorder="1" applyAlignment="1">
      <alignment horizontal="right"/>
    </xf>
    <xf numFmtId="172" fontId="0" fillId="8" borderId="0" xfId="0" applyNumberFormat="1" applyFill="1"/>
    <xf numFmtId="14" fontId="11" fillId="12" borderId="9" xfId="0" applyNumberFormat="1" applyFont="1" applyFill="1" applyBorder="1" applyAlignment="1">
      <alignment horizontal="right"/>
    </xf>
    <xf numFmtId="1" fontId="2" fillId="2" borderId="21" xfId="1" applyNumberFormat="1" applyFont="1" applyFill="1" applyBorder="1" applyAlignment="1">
      <alignment horizontal="right" wrapText="1"/>
    </xf>
    <xf numFmtId="1" fontId="2" fillId="2" borderId="21" xfId="0" applyNumberFormat="1" applyFont="1" applyFill="1" applyBorder="1" applyAlignment="1">
      <alignment horizontal="right"/>
    </xf>
    <xf numFmtId="173" fontId="0" fillId="8" borderId="0" xfId="0" applyNumberFormat="1" applyFill="1"/>
    <xf numFmtId="14" fontId="11" fillId="0" borderId="1" xfId="0" applyNumberFormat="1" applyFont="1" applyBorder="1" applyAlignment="1">
      <alignment horizontal="right"/>
    </xf>
    <xf numFmtId="0" fontId="0" fillId="8" borderId="1" xfId="0" applyFill="1" applyBorder="1" applyAlignment="1">
      <alignment horizontal="left"/>
    </xf>
    <xf numFmtId="165" fontId="0" fillId="0" borderId="1" xfId="0" applyNumberFormat="1" applyBorder="1"/>
    <xf numFmtId="0" fontId="1" fillId="9" borderId="43" xfId="0" applyFont="1" applyFill="1" applyBorder="1" applyAlignment="1">
      <alignment horizontal="center"/>
    </xf>
    <xf numFmtId="0" fontId="0" fillId="0" borderId="36" xfId="0" applyBorder="1" applyAlignment="1">
      <alignment horizontal="center"/>
    </xf>
    <xf numFmtId="0" fontId="10" fillId="11" borderId="1" xfId="0" applyFont="1" applyFill="1" applyBorder="1" applyAlignment="1">
      <alignment horizontal="left" wrapText="1"/>
    </xf>
    <xf numFmtId="174" fontId="0" fillId="8" borderId="0" xfId="0" applyNumberFormat="1" applyFill="1"/>
    <xf numFmtId="0" fontId="0" fillId="12" borderId="23" xfId="0" applyFill="1" applyBorder="1" applyAlignment="1">
      <alignment horizontal="left"/>
    </xf>
    <xf numFmtId="14" fontId="0" fillId="0" borderId="1" xfId="0" applyNumberFormat="1" applyBorder="1" applyAlignment="1">
      <alignment horizontal="right"/>
    </xf>
    <xf numFmtId="14" fontId="0" fillId="0" borderId="1" xfId="0" applyNumberFormat="1" applyBorder="1"/>
    <xf numFmtId="49" fontId="11" fillId="0" borderId="1" xfId="0" applyNumberFormat="1" applyFont="1" applyBorder="1" applyAlignment="1">
      <alignment horizontal="center"/>
    </xf>
    <xf numFmtId="49" fontId="11" fillId="0" borderId="41" xfId="0" applyNumberFormat="1" applyFont="1" applyBorder="1" applyAlignment="1">
      <alignment horizontal="center"/>
    </xf>
    <xf numFmtId="0" fontId="0" fillId="12" borderId="10" xfId="0" applyFill="1" applyBorder="1" applyAlignment="1">
      <alignment horizontal="right"/>
    </xf>
    <xf numFmtId="1" fontId="0" fillId="14" borderId="1" xfId="0" applyNumberFormat="1" applyFill="1" applyBorder="1"/>
    <xf numFmtId="1" fontId="0" fillId="16" borderId="1" xfId="0" applyNumberFormat="1" applyFill="1" applyBorder="1"/>
    <xf numFmtId="1" fontId="0" fillId="15" borderId="1" xfId="0" applyNumberFormat="1" applyFill="1" applyBorder="1"/>
    <xf numFmtId="0" fontId="0" fillId="0" borderId="1" xfId="0" applyBorder="1" applyAlignment="1">
      <alignment wrapText="1"/>
    </xf>
    <xf numFmtId="0" fontId="0" fillId="0" borderId="1" xfId="0" applyBorder="1"/>
    <xf numFmtId="0" fontId="0" fillId="0" borderId="4" xfId="0" applyBorder="1"/>
    <xf numFmtId="0" fontId="1" fillId="9" borderId="6" xfId="0" applyFont="1" applyFill="1" applyBorder="1" applyAlignment="1">
      <alignment horizontal="center"/>
    </xf>
    <xf numFmtId="0" fontId="0" fillId="2" borderId="1" xfId="0" applyFill="1" applyBorder="1"/>
    <xf numFmtId="164" fontId="0" fillId="2" borderId="1" xfId="0" applyNumberFormat="1" applyFill="1" applyBorder="1"/>
    <xf numFmtId="1" fontId="0" fillId="2" borderId="1" xfId="0" applyNumberFormat="1" applyFill="1" applyBorder="1"/>
    <xf numFmtId="3" fontId="0" fillId="2" borderId="1" xfId="0" applyNumberFormat="1" applyFill="1" applyBorder="1"/>
    <xf numFmtId="3" fontId="0" fillId="8" borderId="0" xfId="0" applyNumberFormat="1" applyFill="1"/>
    <xf numFmtId="0" fontId="0" fillId="0" borderId="2" xfId="0" applyBorder="1"/>
    <xf numFmtId="10" fontId="0" fillId="2" borderId="1" xfId="0" applyNumberFormat="1" applyFill="1" applyBorder="1"/>
    <xf numFmtId="0" fontId="2" fillId="0" borderId="2" xfId="0" applyFont="1" applyBorder="1"/>
    <xf numFmtId="0" fontId="2" fillId="0" borderId="1" xfId="0" applyFont="1" applyBorder="1"/>
    <xf numFmtId="0" fontId="2" fillId="0" borderId="4" xfId="0" applyFont="1" applyBorder="1"/>
    <xf numFmtId="1" fontId="1" fillId="5" borderId="1" xfId="0" applyNumberFormat="1" applyFont="1" applyFill="1" applyBorder="1"/>
    <xf numFmtId="165" fontId="0" fillId="2" borderId="1" xfId="0" applyNumberFormat="1" applyFill="1" applyBorder="1"/>
    <xf numFmtId="1" fontId="0" fillId="8" borderId="31" xfId="0" applyNumberFormat="1" applyFill="1" applyBorder="1"/>
    <xf numFmtId="9" fontId="0" fillId="8" borderId="31" xfId="0" applyNumberFormat="1" applyFill="1" applyBorder="1"/>
    <xf numFmtId="9" fontId="0" fillId="0" borderId="31" xfId="0" applyNumberFormat="1" applyBorder="1"/>
    <xf numFmtId="1" fontId="0" fillId="8" borderId="1" xfId="0" applyNumberFormat="1" applyFill="1" applyBorder="1"/>
    <xf numFmtId="1" fontId="0" fillId="0" borderId="1" xfId="0" applyNumberFormat="1" applyBorder="1" applyAlignment="1">
      <alignment horizontal="right"/>
    </xf>
    <xf numFmtId="0" fontId="1" fillId="9" borderId="26" xfId="0" applyFont="1" applyFill="1" applyBorder="1" applyAlignment="1">
      <alignment horizontal="center"/>
    </xf>
    <xf numFmtId="0" fontId="1" fillId="9" borderId="36" xfId="0" applyFont="1" applyFill="1" applyBorder="1" applyAlignment="1">
      <alignment horizontal="center"/>
    </xf>
    <xf numFmtId="0" fontId="1" fillId="9" borderId="37" xfId="0" applyFont="1" applyFill="1" applyBorder="1" applyAlignment="1">
      <alignment horizontal="center"/>
    </xf>
    <xf numFmtId="0" fontId="1" fillId="9" borderId="47" xfId="0" applyFont="1" applyFill="1" applyBorder="1" applyAlignment="1">
      <alignment horizontal="center"/>
    </xf>
    <xf numFmtId="1" fontId="0" fillId="0" borderId="1" xfId="0" applyNumberFormat="1" applyBorder="1"/>
    <xf numFmtId="1" fontId="0" fillId="0" borderId="31" xfId="0" applyNumberFormat="1" applyBorder="1"/>
    <xf numFmtId="1" fontId="11" fillId="8" borderId="1" xfId="0" applyNumberFormat="1" applyFont="1" applyFill="1" applyBorder="1" applyAlignment="1">
      <alignment horizontal="right"/>
    </xf>
    <xf numFmtId="1" fontId="0" fillId="8" borderId="1" xfId="0" applyNumberFormat="1" applyFill="1" applyBorder="1" applyAlignment="1">
      <alignment horizontal="right"/>
    </xf>
    <xf numFmtId="0" fontId="15" fillId="2" borderId="15" xfId="0" applyFont="1" applyFill="1" applyBorder="1" applyAlignment="1">
      <alignment horizontal="center" wrapText="1"/>
    </xf>
    <xf numFmtId="0" fontId="1" fillId="2" borderId="15" xfId="0" applyFont="1" applyFill="1" applyBorder="1" applyAlignment="1">
      <alignment horizontal="center" wrapText="1"/>
    </xf>
    <xf numFmtId="0" fontId="11" fillId="0" borderId="15" xfId="0" applyFont="1" applyBorder="1" applyAlignment="1">
      <alignment horizontal="center" wrapText="1"/>
    </xf>
    <xf numFmtId="0" fontId="0" fillId="0" borderId="0" xfId="0" applyAlignment="1">
      <alignment horizontal="right" wrapText="1"/>
    </xf>
    <xf numFmtId="166" fontId="2" fillId="8" borderId="55" xfId="1" applyNumberFormat="1" applyFont="1" applyFill="1" applyBorder="1"/>
    <xf numFmtId="1" fontId="11" fillId="0" borderId="1" xfId="0" applyNumberFormat="1" applyFont="1" applyBorder="1" applyAlignment="1">
      <alignment horizontal="right"/>
    </xf>
    <xf numFmtId="49" fontId="0" fillId="0" borderId="1" xfId="0" applyNumberFormat="1" applyBorder="1" applyAlignment="1">
      <alignment wrapText="1"/>
    </xf>
    <xf numFmtId="0" fontId="0" fillId="0" borderId="1" xfId="0" applyBorder="1" applyAlignment="1">
      <alignment horizontal="right" wrapText="1"/>
    </xf>
    <xf numFmtId="14" fontId="0" fillId="0" borderId="1" xfId="0" applyNumberFormat="1" applyBorder="1" applyAlignment="1">
      <alignment horizontal="right" wrapText="1"/>
    </xf>
    <xf numFmtId="1" fontId="0" fillId="8" borderId="3" xfId="0" applyNumberFormat="1" applyFill="1" applyBorder="1"/>
    <xf numFmtId="166" fontId="2" fillId="8" borderId="50" xfId="1" applyNumberFormat="1" applyFont="1" applyFill="1" applyBorder="1"/>
    <xf numFmtId="1" fontId="0" fillId="8" borderId="14" xfId="0" applyNumberFormat="1" applyFill="1" applyBorder="1"/>
    <xf numFmtId="1" fontId="0" fillId="0" borderId="14" xfId="0" applyNumberFormat="1" applyBorder="1" applyAlignment="1">
      <alignment horizontal="right"/>
    </xf>
    <xf numFmtId="166" fontId="2" fillId="8" borderId="1" xfId="1" applyNumberFormat="1" applyFont="1" applyFill="1" applyBorder="1"/>
    <xf numFmtId="0" fontId="2" fillId="8" borderId="45" xfId="0" applyFont="1" applyFill="1" applyBorder="1"/>
    <xf numFmtId="14" fontId="0" fillId="0" borderId="0" xfId="0" applyNumberFormat="1"/>
    <xf numFmtId="0" fontId="16" fillId="0" borderId="0" xfId="0" quotePrefix="1" applyFont="1"/>
    <xf numFmtId="49" fontId="0" fillId="0" borderId="0" xfId="0" applyNumberFormat="1" applyAlignment="1">
      <alignment wrapText="1"/>
    </xf>
    <xf numFmtId="0" fontId="11" fillId="18" borderId="9" xfId="0" applyFont="1" applyFill="1" applyBorder="1"/>
    <xf numFmtId="0" fontId="0" fillId="18" borderId="23" xfId="0" applyFill="1" applyBorder="1"/>
    <xf numFmtId="0" fontId="11" fillId="18" borderId="9" xfId="0" applyFont="1" applyFill="1" applyBorder="1" applyAlignment="1">
      <alignment horizontal="left"/>
    </xf>
    <xf numFmtId="0" fontId="0" fillId="18" borderId="9" xfId="0" applyFill="1" applyBorder="1"/>
    <xf numFmtId="14" fontId="0" fillId="0" borderId="0" xfId="0" applyNumberFormat="1" applyAlignment="1">
      <alignment horizontal="right" wrapText="1"/>
    </xf>
    <xf numFmtId="49" fontId="0" fillId="0" borderId="0" xfId="0" applyNumberFormat="1" applyAlignment="1">
      <alignment horizontal="left"/>
    </xf>
    <xf numFmtId="0" fontId="0" fillId="0" borderId="0" xfId="0" applyAlignment="1">
      <alignment horizontal="right"/>
    </xf>
    <xf numFmtId="0" fontId="10" fillId="11" borderId="1" xfId="0" applyFont="1" applyFill="1" applyBorder="1" applyAlignment="1">
      <alignment horizontal="right" wrapText="1"/>
    </xf>
    <xf numFmtId="0" fontId="11" fillId="0" borderId="48" xfId="0" applyFont="1" applyBorder="1" applyAlignment="1">
      <alignment horizontal="right"/>
    </xf>
    <xf numFmtId="0" fontId="11" fillId="0" borderId="4" xfId="0" applyFont="1" applyBorder="1" applyAlignment="1">
      <alignment horizontal="right"/>
    </xf>
    <xf numFmtId="0" fontId="0" fillId="12" borderId="30" xfId="0" applyFill="1" applyBorder="1" applyAlignment="1">
      <alignment horizontal="right"/>
    </xf>
    <xf numFmtId="0" fontId="11" fillId="13" borderId="4" xfId="0" applyFont="1" applyFill="1" applyBorder="1" applyAlignment="1">
      <alignment horizontal="right"/>
    </xf>
    <xf numFmtId="0" fontId="11" fillId="0" borderId="35" xfId="0" applyFont="1" applyBorder="1" applyAlignment="1">
      <alignment horizontal="right"/>
    </xf>
    <xf numFmtId="0" fontId="11" fillId="0" borderId="22" xfId="0" applyFont="1" applyBorder="1" applyAlignment="1">
      <alignment horizontal="right"/>
    </xf>
    <xf numFmtId="0" fontId="0" fillId="12" borderId="23" xfId="0" applyFill="1" applyBorder="1" applyAlignment="1">
      <alignment horizontal="right"/>
    </xf>
    <xf numFmtId="0" fontId="0" fillId="18" borderId="23" xfId="0" applyFill="1" applyBorder="1" applyAlignment="1">
      <alignment horizontal="right"/>
    </xf>
    <xf numFmtId="0" fontId="10" fillId="11" borderId="1" xfId="0" applyFont="1" applyFill="1" applyBorder="1" applyAlignment="1">
      <alignment wrapText="1"/>
    </xf>
    <xf numFmtId="0" fontId="0" fillId="0" borderId="0" xfId="0" applyAlignment="1">
      <alignment wrapText="1"/>
    </xf>
    <xf numFmtId="0" fontId="10" fillId="11" borderId="9" xfId="0" applyFont="1" applyFill="1" applyBorder="1" applyAlignment="1">
      <alignment wrapText="1"/>
    </xf>
    <xf numFmtId="14" fontId="11" fillId="0" borderId="34" xfId="0" applyNumberFormat="1" applyFont="1" applyBorder="1"/>
    <xf numFmtId="14" fontId="11" fillId="0" borderId="1" xfId="0" applyNumberFormat="1" applyFont="1" applyBorder="1"/>
    <xf numFmtId="14" fontId="0" fillId="0" borderId="14" xfId="0" applyNumberFormat="1" applyBorder="1"/>
    <xf numFmtId="14" fontId="11" fillId="12" borderId="9" xfId="0" applyNumberFormat="1" applyFont="1" applyFill="1" applyBorder="1"/>
    <xf numFmtId="14" fontId="11" fillId="13" borderId="1" xfId="0" applyNumberFormat="1" applyFont="1" applyFill="1" applyBorder="1"/>
    <xf numFmtId="14" fontId="11" fillId="0" borderId="14" xfId="0" applyNumberFormat="1" applyFont="1" applyBorder="1"/>
    <xf numFmtId="49" fontId="11" fillId="0" borderId="1" xfId="0" applyNumberFormat="1" applyFont="1" applyBorder="1"/>
    <xf numFmtId="14" fontId="0" fillId="0" borderId="0" xfId="0" applyNumberFormat="1" applyAlignment="1">
      <alignment wrapText="1"/>
    </xf>
    <xf numFmtId="14" fontId="0" fillId="18" borderId="9" xfId="0" applyNumberFormat="1" applyFill="1" applyBorder="1"/>
    <xf numFmtId="0" fontId="11" fillId="0" borderId="36" xfId="0" applyFont="1" applyBorder="1"/>
    <xf numFmtId="0" fontId="11" fillId="0" borderId="8" xfId="0" applyFont="1" applyBorder="1"/>
    <xf numFmtId="0" fontId="11" fillId="13" borderId="8" xfId="0" applyFont="1" applyFill="1" applyBorder="1"/>
    <xf numFmtId="2" fontId="0" fillId="18" borderId="10" xfId="0" applyNumberFormat="1" applyFill="1" applyBorder="1"/>
    <xf numFmtId="0" fontId="0" fillId="18" borderId="9" xfId="0" applyFill="1" applyBorder="1" applyAlignment="1">
      <alignment horizontal="right"/>
    </xf>
    <xf numFmtId="14" fontId="11" fillId="8" borderId="1" xfId="0" applyNumberFormat="1" applyFont="1" applyFill="1" applyBorder="1"/>
    <xf numFmtId="0" fontId="11" fillId="0" borderId="24" xfId="0" applyFont="1" applyBorder="1" applyAlignment="1">
      <alignment horizontal="right"/>
    </xf>
    <xf numFmtId="0" fontId="11" fillId="0" borderId="20" xfId="0" applyFont="1" applyBorder="1" applyAlignment="1">
      <alignment horizontal="right"/>
    </xf>
    <xf numFmtId="0" fontId="0" fillId="12" borderId="28" xfId="0" applyFill="1" applyBorder="1" applyAlignment="1">
      <alignment horizontal="right"/>
    </xf>
    <xf numFmtId="0" fontId="0" fillId="0" borderId="22" xfId="0" applyBorder="1" applyAlignment="1">
      <alignment horizontal="right"/>
    </xf>
    <xf numFmtId="0" fontId="12" fillId="0" borderId="1" xfId="0" applyFont="1" applyBorder="1"/>
    <xf numFmtId="0" fontId="12" fillId="0" borderId="8" xfId="0" applyFont="1" applyBorder="1"/>
    <xf numFmtId="14" fontId="11" fillId="12" borderId="1" xfId="0" applyNumberFormat="1" applyFont="1" applyFill="1" applyBorder="1"/>
    <xf numFmtId="2" fontId="0" fillId="0" borderId="8" xfId="0" applyNumberFormat="1" applyBorder="1"/>
    <xf numFmtId="2" fontId="11" fillId="0" borderId="36" xfId="0" applyNumberFormat="1" applyFont="1" applyBorder="1"/>
    <xf numFmtId="2" fontId="11" fillId="0" borderId="8" xfId="0" applyNumberFormat="1" applyFont="1" applyBorder="1"/>
    <xf numFmtId="14" fontId="0" fillId="12" borderId="1" xfId="0" applyNumberFormat="1" applyFill="1" applyBorder="1"/>
    <xf numFmtId="2" fontId="12" fillId="0" borderId="36" xfId="0" applyNumberFormat="1" applyFont="1" applyBorder="1"/>
    <xf numFmtId="0" fontId="11" fillId="0" borderId="0" xfId="0" applyFont="1" applyAlignment="1">
      <alignment horizontal="left"/>
    </xf>
    <xf numFmtId="0" fontId="11" fillId="0" borderId="48" xfId="0" applyFont="1" applyBorder="1"/>
    <xf numFmtId="0" fontId="11" fillId="0" borderId="4" xfId="0" applyFont="1" applyBorder="1"/>
    <xf numFmtId="0" fontId="0" fillId="12" borderId="30" xfId="0" applyFill="1" applyBorder="1"/>
    <xf numFmtId="0" fontId="11" fillId="0" borderId="35" xfId="0" applyFont="1" applyBorder="1"/>
    <xf numFmtId="0" fontId="11" fillId="0" borderId="22" xfId="0" applyFont="1" applyBorder="1"/>
    <xf numFmtId="0" fontId="0" fillId="12" borderId="49" xfId="0" applyFill="1" applyBorder="1"/>
    <xf numFmtId="14" fontId="0" fillId="0" borderId="34" xfId="0" applyNumberFormat="1" applyBorder="1"/>
    <xf numFmtId="0" fontId="12" fillId="0" borderId="36" xfId="0" applyFont="1" applyBorder="1"/>
    <xf numFmtId="0" fontId="12" fillId="0" borderId="41" xfId="0" applyFont="1" applyBorder="1"/>
    <xf numFmtId="0" fontId="10" fillId="11" borderId="9" xfId="0" applyFont="1" applyFill="1" applyBorder="1" applyAlignment="1">
      <alignment horizontal="right" wrapText="1"/>
    </xf>
    <xf numFmtId="0" fontId="11" fillId="13" borderId="22" xfId="0" applyFont="1" applyFill="1" applyBorder="1" applyAlignment="1">
      <alignment horizontal="right"/>
    </xf>
    <xf numFmtId="14" fontId="0" fillId="0" borderId="0" xfId="0" applyNumberFormat="1" applyAlignment="1">
      <alignment horizontal="right"/>
    </xf>
    <xf numFmtId="14" fontId="0" fillId="18" borderId="9" xfId="0" applyNumberFormat="1" applyFill="1" applyBorder="1" applyAlignment="1">
      <alignment horizontal="right"/>
    </xf>
    <xf numFmtId="2" fontId="0" fillId="18" borderId="10" xfId="0" applyNumberFormat="1" applyFill="1" applyBorder="1" applyAlignment="1">
      <alignment horizontal="right"/>
    </xf>
    <xf numFmtId="49" fontId="0" fillId="0" borderId="0" xfId="0" applyNumberFormat="1"/>
    <xf numFmtId="0" fontId="0" fillId="18" borderId="61" xfId="0" applyFill="1" applyBorder="1"/>
    <xf numFmtId="14" fontId="0" fillId="18" borderId="61" xfId="0" applyNumberFormat="1" applyFill="1" applyBorder="1"/>
    <xf numFmtId="2" fontId="0" fillId="18" borderId="62" xfId="0" applyNumberFormat="1" applyFill="1" applyBorder="1"/>
    <xf numFmtId="0" fontId="11" fillId="18" borderId="61" xfId="0" applyFont="1" applyFill="1" applyBorder="1" applyAlignment="1">
      <alignment horizontal="left"/>
    </xf>
    <xf numFmtId="0" fontId="11" fillId="18" borderId="60" xfId="0" applyFont="1" applyFill="1" applyBorder="1"/>
    <xf numFmtId="0" fontId="0" fillId="0" borderId="14" xfId="0" applyBorder="1" applyAlignment="1">
      <alignment horizontal="right" wrapText="1"/>
    </xf>
    <xf numFmtId="1" fontId="2" fillId="8" borderId="9" xfId="0" applyNumberFormat="1" applyFont="1" applyFill="1" applyBorder="1"/>
    <xf numFmtId="166" fontId="2" fillId="8" borderId="9" xfId="1" applyNumberFormat="1" applyFont="1" applyFill="1" applyBorder="1"/>
    <xf numFmtId="0" fontId="1" fillId="9" borderId="19" xfId="0" applyFont="1" applyFill="1" applyBorder="1" applyAlignment="1">
      <alignment horizontal="center"/>
    </xf>
    <xf numFmtId="1" fontId="2" fillId="8" borderId="57" xfId="0" applyNumberFormat="1" applyFont="1" applyFill="1" applyBorder="1"/>
    <xf numFmtId="166" fontId="2" fillId="8" borderId="57" xfId="1" applyNumberFormat="1" applyFont="1" applyFill="1" applyBorder="1"/>
    <xf numFmtId="0" fontId="2" fillId="8" borderId="57" xfId="0" applyFont="1" applyFill="1" applyBorder="1"/>
    <xf numFmtId="0" fontId="2" fillId="8" borderId="9" xfId="0" applyFont="1" applyFill="1" applyBorder="1"/>
    <xf numFmtId="0" fontId="17" fillId="20" borderId="19" xfId="0" applyFont="1" applyFill="1" applyBorder="1"/>
    <xf numFmtId="14" fontId="0" fillId="0" borderId="58" xfId="0" applyNumberFormat="1" applyBorder="1"/>
    <xf numFmtId="0" fontId="0" fillId="0" borderId="51" xfId="0" applyBorder="1"/>
    <xf numFmtId="0" fontId="0" fillId="0" borderId="58" xfId="0" applyBorder="1"/>
    <xf numFmtId="0" fontId="0" fillId="0" borderId="50" xfId="0" applyBorder="1"/>
    <xf numFmtId="0" fontId="14" fillId="24" borderId="64" xfId="0" applyFont="1" applyFill="1" applyBorder="1"/>
    <xf numFmtId="0" fontId="14" fillId="24" borderId="59" xfId="0" applyFont="1" applyFill="1" applyBorder="1"/>
    <xf numFmtId="0" fontId="14" fillId="24" borderId="66" xfId="0" applyFont="1" applyFill="1" applyBorder="1"/>
    <xf numFmtId="171" fontId="14" fillId="24" borderId="64" xfId="0" applyNumberFormat="1" applyFont="1" applyFill="1" applyBorder="1"/>
    <xf numFmtId="171" fontId="14" fillId="24" borderId="59" xfId="0" applyNumberFormat="1" applyFont="1" applyFill="1" applyBorder="1"/>
    <xf numFmtId="171" fontId="14" fillId="24" borderId="66" xfId="0" applyNumberFormat="1" applyFont="1" applyFill="1" applyBorder="1"/>
    <xf numFmtId="171" fontId="0" fillId="0" borderId="0" xfId="0" applyNumberFormat="1"/>
    <xf numFmtId="0" fontId="14" fillId="24" borderId="68" xfId="0" applyFont="1" applyFill="1" applyBorder="1"/>
    <xf numFmtId="0" fontId="14" fillId="24" borderId="69" xfId="0" applyFont="1" applyFill="1" applyBorder="1"/>
    <xf numFmtId="0" fontId="14" fillId="24" borderId="45" xfId="0" applyFont="1" applyFill="1" applyBorder="1"/>
    <xf numFmtId="0" fontId="0" fillId="0" borderId="45" xfId="0" applyBorder="1"/>
    <xf numFmtId="0" fontId="17" fillId="21" borderId="18" xfId="0" applyFont="1" applyFill="1" applyBorder="1"/>
    <xf numFmtId="14" fontId="0" fillId="0" borderId="45" xfId="0" applyNumberFormat="1" applyBorder="1"/>
    <xf numFmtId="0" fontId="0" fillId="0" borderId="44" xfId="0" applyBorder="1"/>
    <xf numFmtId="0" fontId="0" fillId="0" borderId="40" xfId="0" applyBorder="1"/>
    <xf numFmtId="0" fontId="0" fillId="0" borderId="43" xfId="0" applyBorder="1"/>
    <xf numFmtId="0" fontId="17" fillId="23" borderId="40" xfId="0" applyFont="1" applyFill="1" applyBorder="1" applyAlignment="1">
      <alignment horizontal="center"/>
    </xf>
    <xf numFmtId="0" fontId="0" fillId="0" borderId="19" xfId="0" applyBorder="1"/>
    <xf numFmtId="0" fontId="17" fillId="23" borderId="50" xfId="0" applyFont="1" applyFill="1" applyBorder="1" applyAlignment="1">
      <alignment horizontal="center"/>
    </xf>
    <xf numFmtId="0" fontId="0" fillId="0" borderId="17" xfId="0" applyBorder="1"/>
    <xf numFmtId="0" fontId="17" fillId="23" borderId="39" xfId="0" applyFont="1" applyFill="1" applyBorder="1" applyAlignment="1">
      <alignment horizontal="center"/>
    </xf>
    <xf numFmtId="10" fontId="0" fillId="0" borderId="31" xfId="0" applyNumberFormat="1" applyBorder="1"/>
    <xf numFmtId="0" fontId="1" fillId="9" borderId="18" xfId="0" applyFont="1" applyFill="1" applyBorder="1" applyAlignment="1">
      <alignment horizontal="center"/>
    </xf>
    <xf numFmtId="0" fontId="1" fillId="0" borderId="45" xfId="0" applyFont="1" applyBorder="1"/>
    <xf numFmtId="0" fontId="19" fillId="0" borderId="0" xfId="9" applyFont="1" applyFill="1"/>
    <xf numFmtId="0" fontId="17" fillId="25" borderId="72" xfId="0" applyFont="1" applyFill="1" applyBorder="1"/>
    <xf numFmtId="0" fontId="17" fillId="22" borderId="72" xfId="0" applyFont="1" applyFill="1" applyBorder="1"/>
    <xf numFmtId="0" fontId="17" fillId="25" borderId="73" xfId="0" applyFont="1" applyFill="1" applyBorder="1"/>
    <xf numFmtId="0" fontId="17" fillId="25" borderId="74" xfId="0" applyFont="1" applyFill="1" applyBorder="1"/>
    <xf numFmtId="0" fontId="17" fillId="25" borderId="75" xfId="0" applyFont="1" applyFill="1" applyBorder="1"/>
    <xf numFmtId="0" fontId="17" fillId="25" borderId="65" xfId="0" applyFont="1" applyFill="1" applyBorder="1" applyAlignment="1">
      <alignment horizontal="center"/>
    </xf>
    <xf numFmtId="0" fontId="21" fillId="19" borderId="1" xfId="0" applyFont="1" applyFill="1" applyBorder="1" applyAlignment="1">
      <alignment horizontal="right" vertical="center" wrapText="1"/>
    </xf>
    <xf numFmtId="165" fontId="0" fillId="8" borderId="1" xfId="0" applyNumberFormat="1" applyFill="1" applyBorder="1" applyAlignment="1">
      <alignment horizontal="right"/>
    </xf>
    <xf numFmtId="175" fontId="0" fillId="0" borderId="31" xfId="0" applyNumberFormat="1" applyBorder="1"/>
    <xf numFmtId="170" fontId="2" fillId="8" borderId="31" xfId="0" applyNumberFormat="1" applyFont="1" applyFill="1" applyBorder="1"/>
    <xf numFmtId="165" fontId="0" fillId="0" borderId="1" xfId="0" applyNumberFormat="1" applyBorder="1" applyAlignment="1">
      <alignment horizontal="right" wrapText="1"/>
    </xf>
    <xf numFmtId="1" fontId="2" fillId="8" borderId="57" xfId="0" applyNumberFormat="1" applyFont="1" applyFill="1" applyBorder="1" applyAlignment="1">
      <alignment horizontal="right"/>
    </xf>
    <xf numFmtId="0" fontId="0" fillId="19" borderId="1" xfId="0" applyFill="1" applyBorder="1"/>
    <xf numFmtId="0" fontId="2" fillId="19" borderId="57" xfId="0" applyFont="1" applyFill="1" applyBorder="1"/>
    <xf numFmtId="1" fontId="2" fillId="8" borderId="76" xfId="0" applyNumberFormat="1" applyFont="1" applyFill="1" applyBorder="1"/>
    <xf numFmtId="0" fontId="22" fillId="8" borderId="0" xfId="0" applyFont="1" applyFill="1"/>
    <xf numFmtId="0" fontId="22" fillId="8" borderId="0" xfId="0" applyFont="1" applyFill="1" applyAlignment="1">
      <alignment horizontal="center"/>
    </xf>
    <xf numFmtId="1" fontId="22" fillId="8" borderId="0" xfId="0" applyNumberFormat="1" applyFont="1" applyFill="1"/>
    <xf numFmtId="166" fontId="0" fillId="8" borderId="31" xfId="1" applyNumberFormat="1" applyFont="1" applyFill="1" applyBorder="1"/>
    <xf numFmtId="10" fontId="0" fillId="8" borderId="31" xfId="0" applyNumberFormat="1" applyFill="1" applyBorder="1"/>
    <xf numFmtId="10" fontId="2" fillId="8" borderId="31" xfId="0" applyNumberFormat="1" applyFont="1" applyFill="1" applyBorder="1"/>
    <xf numFmtId="0" fontId="22" fillId="8" borderId="45" xfId="0" applyFont="1" applyFill="1" applyBorder="1"/>
    <xf numFmtId="2" fontId="0" fillId="8" borderId="31" xfId="0" applyNumberFormat="1" applyFill="1" applyBorder="1" applyAlignment="1">
      <alignment horizontal="center"/>
    </xf>
    <xf numFmtId="166" fontId="2" fillId="8" borderId="40" xfId="1" applyNumberFormat="1" applyFont="1" applyFill="1" applyBorder="1"/>
    <xf numFmtId="166" fontId="2" fillId="8" borderId="10" xfId="1" applyNumberFormat="1" applyFont="1" applyFill="1" applyBorder="1"/>
    <xf numFmtId="166" fontId="2" fillId="8" borderId="76" xfId="1" applyNumberFormat="1" applyFont="1" applyFill="1" applyBorder="1"/>
    <xf numFmtId="0" fontId="2" fillId="19" borderId="9" xfId="0" applyFont="1" applyFill="1" applyBorder="1"/>
    <xf numFmtId="0" fontId="2" fillId="8" borderId="1" xfId="0" applyFont="1" applyFill="1" applyBorder="1"/>
    <xf numFmtId="166" fontId="0" fillId="0" borderId="1" xfId="0" applyNumberFormat="1" applyBorder="1" applyAlignment="1">
      <alignment horizontal="center" vertical="top" wrapText="1"/>
    </xf>
    <xf numFmtId="1" fontId="2" fillId="8" borderId="9" xfId="0" applyNumberFormat="1" applyFont="1" applyFill="1" applyBorder="1" applyAlignment="1">
      <alignment horizontal="right"/>
    </xf>
    <xf numFmtId="1" fontId="0" fillId="8" borderId="77" xfId="0" applyNumberFormat="1" applyFill="1" applyBorder="1"/>
    <xf numFmtId="1" fontId="2" fillId="8" borderId="33" xfId="0" applyNumberFormat="1" applyFont="1" applyFill="1" applyBorder="1"/>
    <xf numFmtId="0" fontId="0" fillId="0" borderId="14" xfId="0" applyBorder="1" applyAlignment="1">
      <alignment horizontal="right"/>
    </xf>
    <xf numFmtId="0" fontId="0" fillId="19" borderId="14" xfId="0" applyFill="1" applyBorder="1"/>
    <xf numFmtId="166" fontId="2" fillId="8" borderId="46" xfId="1" applyNumberFormat="1" applyFont="1" applyFill="1" applyBorder="1"/>
    <xf numFmtId="1" fontId="2" fillId="0" borderId="57" xfId="0" applyNumberFormat="1" applyFont="1" applyBorder="1" applyAlignment="1">
      <alignment horizontal="right"/>
    </xf>
    <xf numFmtId="0" fontId="2" fillId="0" borderId="57" xfId="0" applyFont="1" applyBorder="1"/>
    <xf numFmtId="1" fontId="2" fillId="0" borderId="57" xfId="0" applyNumberFormat="1" applyFont="1" applyBorder="1"/>
    <xf numFmtId="166" fontId="2" fillId="0" borderId="57" xfId="1" applyNumberFormat="1" applyFont="1" applyFill="1" applyBorder="1"/>
    <xf numFmtId="166" fontId="6" fillId="8" borderId="1" xfId="1" applyNumberFormat="1" applyFont="1" applyFill="1" applyBorder="1"/>
    <xf numFmtId="0" fontId="0" fillId="19" borderId="30" xfId="0" applyFill="1" applyBorder="1" applyAlignment="1">
      <alignment wrapText="1"/>
    </xf>
    <xf numFmtId="1" fontId="2" fillId="19" borderId="30" xfId="0" applyNumberFormat="1" applyFont="1" applyFill="1" applyBorder="1" applyAlignment="1">
      <alignment wrapText="1"/>
    </xf>
    <xf numFmtId="1" fontId="2" fillId="19" borderId="46" xfId="1" applyNumberFormat="1" applyFont="1" applyFill="1" applyBorder="1" applyAlignment="1">
      <alignment wrapText="1"/>
    </xf>
    <xf numFmtId="1" fontId="2" fillId="19" borderId="46" xfId="1" applyNumberFormat="1" applyFont="1" applyFill="1" applyBorder="1" applyAlignment="1">
      <alignment horizontal="right" wrapText="1"/>
    </xf>
    <xf numFmtId="0" fontId="15" fillId="2" borderId="42" xfId="0" applyFont="1" applyFill="1" applyBorder="1" applyAlignment="1">
      <alignment horizontal="center" wrapText="1"/>
    </xf>
    <xf numFmtId="1" fontId="0" fillId="0" borderId="78" xfId="0" applyNumberFormat="1" applyBorder="1" applyAlignment="1">
      <alignment horizontal="center"/>
    </xf>
    <xf numFmtId="1" fontId="0" fillId="2" borderId="34" xfId="0" applyNumberFormat="1" applyFill="1" applyBorder="1" applyAlignment="1">
      <alignment horizontal="center"/>
    </xf>
    <xf numFmtId="1" fontId="0" fillId="2" borderId="8" xfId="0" applyNumberFormat="1" applyFill="1" applyBorder="1"/>
    <xf numFmtId="1" fontId="11" fillId="0" borderId="15" xfId="0" applyNumberFormat="1" applyFont="1" applyBorder="1" applyAlignment="1">
      <alignment horizontal="center" wrapText="1"/>
    </xf>
    <xf numFmtId="0" fontId="0" fillId="19" borderId="11" xfId="0" applyFill="1" applyBorder="1" applyAlignment="1">
      <alignment horizontal="left"/>
    </xf>
    <xf numFmtId="0" fontId="0" fillId="19" borderId="12" xfId="0" applyFill="1" applyBorder="1" applyAlignment="1">
      <alignment horizontal="left"/>
    </xf>
    <xf numFmtId="0" fontId="0" fillId="19" borderId="13" xfId="0" applyFill="1" applyBorder="1" applyAlignment="1">
      <alignment horizontal="left"/>
    </xf>
    <xf numFmtId="0" fontId="2" fillId="19" borderId="0" xfId="0" applyFont="1" applyFill="1"/>
    <xf numFmtId="166" fontId="2" fillId="19" borderId="0" xfId="1" applyNumberFormat="1" applyFont="1" applyFill="1"/>
    <xf numFmtId="9" fontId="2" fillId="0" borderId="1" xfId="5" applyFont="1" applyBorder="1" applyAlignment="1">
      <alignment horizontal="right" wrapText="1"/>
    </xf>
    <xf numFmtId="9" fontId="0" fillId="17" borderId="1" xfId="5" applyFont="1" applyFill="1" applyBorder="1"/>
    <xf numFmtId="9" fontId="2" fillId="19" borderId="0" xfId="5" applyFont="1" applyFill="1"/>
    <xf numFmtId="1" fontId="0" fillId="15" borderId="34" xfId="0" applyNumberFormat="1" applyFill="1" applyBorder="1"/>
    <xf numFmtId="9" fontId="0" fillId="17" borderId="34" xfId="5" applyFont="1" applyFill="1" applyBorder="1"/>
    <xf numFmtId="1" fontId="0" fillId="16" borderId="34" xfId="0" applyNumberFormat="1" applyFill="1" applyBorder="1"/>
    <xf numFmtId="1" fontId="0" fillId="14" borderId="34" xfId="0" applyNumberFormat="1" applyFill="1" applyBorder="1"/>
    <xf numFmtId="1" fontId="0" fillId="0" borderId="34" xfId="0" applyNumberFormat="1" applyBorder="1"/>
    <xf numFmtId="166" fontId="0" fillId="0" borderId="34" xfId="1" applyNumberFormat="1" applyFont="1" applyBorder="1"/>
    <xf numFmtId="0" fontId="2" fillId="15" borderId="9" xfId="0" applyFont="1" applyFill="1" applyBorder="1"/>
    <xf numFmtId="0" fontId="2" fillId="17" borderId="9" xfId="0" applyFont="1" applyFill="1" applyBorder="1"/>
    <xf numFmtId="0" fontId="2" fillId="16" borderId="9" xfId="0" applyFont="1" applyFill="1" applyBorder="1"/>
    <xf numFmtId="0" fontId="2" fillId="14" borderId="9" xfId="0" applyFont="1" applyFill="1" applyBorder="1"/>
    <xf numFmtId="0" fontId="0" fillId="19" borderId="0" xfId="0" applyFill="1"/>
    <xf numFmtId="2" fontId="0" fillId="0" borderId="0" xfId="0" applyNumberFormat="1"/>
    <xf numFmtId="0" fontId="0" fillId="19" borderId="0" xfId="0" applyFill="1" applyAlignment="1">
      <alignment horizontal="right"/>
    </xf>
    <xf numFmtId="0" fontId="17" fillId="25" borderId="79" xfId="0" applyFont="1" applyFill="1" applyBorder="1"/>
    <xf numFmtId="0" fontId="17" fillId="25" borderId="74" xfId="0" applyFont="1" applyFill="1" applyBorder="1" applyAlignment="1">
      <alignment horizontal="center"/>
    </xf>
    <xf numFmtId="0" fontId="17" fillId="25" borderId="45" xfId="0" applyFont="1" applyFill="1" applyBorder="1"/>
    <xf numFmtId="0" fontId="17" fillId="25" borderId="45" xfId="0" applyFont="1" applyFill="1" applyBorder="1" applyAlignment="1">
      <alignment horizontal="center"/>
    </xf>
    <xf numFmtId="0" fontId="17" fillId="22" borderId="0" xfId="0" applyFont="1" applyFill="1"/>
    <xf numFmtId="0" fontId="17" fillId="25" borderId="31" xfId="0" applyFont="1" applyFill="1" applyBorder="1"/>
    <xf numFmtId="0" fontId="17" fillId="25" borderId="40" xfId="0" applyFont="1" applyFill="1" applyBorder="1" applyAlignment="1">
      <alignment horizontal="center"/>
    </xf>
    <xf numFmtId="0" fontId="17" fillId="25" borderId="11" xfId="0" applyFont="1" applyFill="1" applyBorder="1"/>
    <xf numFmtId="0" fontId="17" fillId="25" borderId="39" xfId="0" applyFont="1" applyFill="1" applyBorder="1" applyAlignment="1">
      <alignment horizontal="center"/>
    </xf>
    <xf numFmtId="2" fontId="2" fillId="19" borderId="0" xfId="0" applyNumberFormat="1" applyFont="1" applyFill="1"/>
    <xf numFmtId="0" fontId="0" fillId="12" borderId="0" xfId="0" applyFill="1"/>
    <xf numFmtId="0" fontId="0" fillId="18" borderId="0" xfId="0" applyFill="1"/>
    <xf numFmtId="0" fontId="2" fillId="22" borderId="9" xfId="0" applyFont="1" applyFill="1" applyBorder="1"/>
    <xf numFmtId="0" fontId="0" fillId="22" borderId="0" xfId="0" applyFill="1"/>
    <xf numFmtId="0" fontId="2" fillId="22" borderId="57" xfId="0" applyFont="1" applyFill="1" applyBorder="1"/>
    <xf numFmtId="0" fontId="0" fillId="19" borderId="0" xfId="0" applyFill="1" applyAlignment="1">
      <alignment horizontal="left"/>
    </xf>
    <xf numFmtId="0" fontId="18" fillId="0" borderId="0" xfId="9" applyFill="1"/>
    <xf numFmtId="1" fontId="0" fillId="0" borderId="1" xfId="0" applyNumberFormat="1" applyBorder="1" applyAlignment="1">
      <alignment horizontal="right" wrapText="1"/>
    </xf>
    <xf numFmtId="1" fontId="0" fillId="8" borderId="16" xfId="0" applyNumberFormat="1" applyFill="1" applyBorder="1"/>
    <xf numFmtId="0" fontId="1" fillId="9" borderId="32" xfId="0" applyFont="1" applyFill="1" applyBorder="1" applyAlignment="1">
      <alignment horizontal="center"/>
    </xf>
    <xf numFmtId="1" fontId="0" fillId="8" borderId="33" xfId="0" applyNumberFormat="1" applyFill="1" applyBorder="1"/>
    <xf numFmtId="43" fontId="2" fillId="8" borderId="57" xfId="1" applyFont="1" applyFill="1" applyBorder="1" applyAlignment="1">
      <alignment horizontal="right"/>
    </xf>
    <xf numFmtId="0" fontId="0" fillId="8" borderId="4" xfId="0" applyFill="1" applyBorder="1" applyAlignment="1">
      <alignment horizontal="left"/>
    </xf>
    <xf numFmtId="166" fontId="0" fillId="0" borderId="0" xfId="0" applyNumberFormat="1"/>
    <xf numFmtId="0" fontId="0" fillId="18" borderId="1" xfId="0" applyFill="1" applyBorder="1"/>
    <xf numFmtId="0" fontId="0" fillId="18" borderId="1" xfId="0" applyFill="1" applyBorder="1" applyAlignment="1">
      <alignment wrapText="1"/>
    </xf>
    <xf numFmtId="0" fontId="0" fillId="19" borderId="1" xfId="0" applyFill="1" applyBorder="1" applyAlignment="1">
      <alignment horizontal="right" wrapText="1"/>
    </xf>
    <xf numFmtId="49" fontId="0" fillId="13" borderId="1" xfId="0" applyNumberFormat="1" applyFill="1" applyBorder="1" applyAlignment="1">
      <alignment wrapText="1"/>
    </xf>
    <xf numFmtId="49" fontId="0" fillId="18" borderId="1" xfId="0" applyNumberFormat="1" applyFill="1" applyBorder="1" applyAlignment="1">
      <alignment wrapText="1"/>
    </xf>
    <xf numFmtId="49" fontId="0" fillId="18" borderId="60" xfId="0" applyNumberFormat="1" applyFill="1" applyBorder="1" applyAlignment="1">
      <alignment horizontal="left"/>
    </xf>
    <xf numFmtId="0" fontId="0" fillId="18" borderId="61" xfId="0" applyFill="1" applyBorder="1" applyAlignment="1">
      <alignment horizontal="left"/>
    </xf>
    <xf numFmtId="49" fontId="0" fillId="18" borderId="61" xfId="0" applyNumberFormat="1" applyFill="1" applyBorder="1" applyAlignment="1">
      <alignment horizontal="left"/>
    </xf>
    <xf numFmtId="0" fontId="0" fillId="18" borderId="61" xfId="0" applyFill="1" applyBorder="1" applyAlignment="1">
      <alignment horizontal="right"/>
    </xf>
    <xf numFmtId="0" fontId="11" fillId="13" borderId="41" xfId="0" applyFont="1" applyFill="1" applyBorder="1" applyAlignment="1">
      <alignment horizontal="right"/>
    </xf>
    <xf numFmtId="0" fontId="0" fillId="13" borderId="41" xfId="0" applyFill="1" applyBorder="1" applyAlignment="1">
      <alignment horizontal="right"/>
    </xf>
    <xf numFmtId="1" fontId="0" fillId="18" borderId="62" xfId="0" applyNumberFormat="1" applyFill="1" applyBorder="1" applyAlignment="1">
      <alignment horizontal="right"/>
    </xf>
    <xf numFmtId="14" fontId="0" fillId="18" borderId="61" xfId="0" applyNumberFormat="1" applyFill="1" applyBorder="1" applyAlignment="1">
      <alignment horizontal="right"/>
    </xf>
    <xf numFmtId="49" fontId="0" fillId="18" borderId="12" xfId="0" applyNumberFormat="1" applyFill="1" applyBorder="1" applyAlignment="1">
      <alignment horizontal="left"/>
    </xf>
    <xf numFmtId="1" fontId="0" fillId="18" borderId="61" xfId="0" applyNumberFormat="1" applyFill="1" applyBorder="1" applyAlignment="1">
      <alignment horizontal="right"/>
    </xf>
    <xf numFmtId="2" fontId="0" fillId="18" borderId="62" xfId="0" applyNumberFormat="1" applyFill="1" applyBorder="1" applyAlignment="1">
      <alignment horizontal="right"/>
    </xf>
    <xf numFmtId="1" fontId="0" fillId="12" borderId="10" xfId="0" applyNumberFormat="1" applyFill="1" applyBorder="1" applyAlignment="1">
      <alignment horizontal="right"/>
    </xf>
    <xf numFmtId="1" fontId="0" fillId="0" borderId="36" xfId="0" applyNumberFormat="1" applyBorder="1" applyAlignment="1">
      <alignment horizontal="right"/>
    </xf>
    <xf numFmtId="1" fontId="0" fillId="0" borderId="8" xfId="0" applyNumberFormat="1" applyBorder="1" applyAlignment="1">
      <alignment horizontal="right"/>
    </xf>
    <xf numFmtId="1" fontId="11" fillId="0" borderId="36" xfId="0" applyNumberFormat="1" applyFont="1" applyBorder="1" applyAlignment="1">
      <alignment horizontal="right"/>
    </xf>
    <xf numFmtId="1" fontId="11" fillId="0" borderId="8" xfId="0" applyNumberFormat="1" applyFont="1" applyBorder="1" applyAlignment="1">
      <alignment horizontal="right"/>
    </xf>
    <xf numFmtId="1" fontId="11" fillId="13" borderId="8" xfId="0" applyNumberFormat="1" applyFont="1" applyFill="1" applyBorder="1" applyAlignment="1">
      <alignment horizontal="right"/>
    </xf>
    <xf numFmtId="1" fontId="11" fillId="13" borderId="36" xfId="0" applyNumberFormat="1" applyFont="1" applyFill="1" applyBorder="1" applyAlignment="1">
      <alignment horizontal="right"/>
    </xf>
    <xf numFmtId="1" fontId="0" fillId="0" borderId="0" xfId="0" applyNumberFormat="1" applyAlignment="1">
      <alignment horizontal="right"/>
    </xf>
    <xf numFmtId="1" fontId="0" fillId="18" borderId="10" xfId="0" applyNumberFormat="1" applyFill="1" applyBorder="1" applyAlignment="1">
      <alignment horizontal="right"/>
    </xf>
    <xf numFmtId="0" fontId="0" fillId="18" borderId="62" xfId="0" applyFill="1" applyBorder="1" applyAlignment="1">
      <alignment horizontal="right"/>
    </xf>
    <xf numFmtId="49" fontId="0" fillId="18" borderId="5" xfId="0" applyNumberFormat="1" applyFill="1" applyBorder="1" applyAlignment="1">
      <alignment horizontal="left"/>
    </xf>
    <xf numFmtId="0" fontId="0" fillId="18" borderId="6" xfId="0" applyFill="1" applyBorder="1"/>
    <xf numFmtId="49" fontId="0" fillId="18" borderId="6" xfId="0" applyNumberFormat="1" applyFill="1" applyBorder="1" applyAlignment="1">
      <alignment horizontal="left"/>
    </xf>
    <xf numFmtId="0" fontId="0" fillId="18" borderId="6" xfId="0" applyFill="1" applyBorder="1" applyAlignment="1">
      <alignment horizontal="right"/>
    </xf>
    <xf numFmtId="14" fontId="0" fillId="18" borderId="6" xfId="0" applyNumberFormat="1" applyFill="1" applyBorder="1" applyAlignment="1">
      <alignment horizontal="right"/>
    </xf>
    <xf numFmtId="2" fontId="0" fillId="18" borderId="7" xfId="0" applyNumberFormat="1" applyFill="1" applyBorder="1" applyAlignment="1">
      <alignment horizontal="right"/>
    </xf>
    <xf numFmtId="0" fontId="0" fillId="13" borderId="60" xfId="0" applyFill="1" applyBorder="1" applyAlignment="1">
      <alignment horizontal="left"/>
    </xf>
    <xf numFmtId="0" fontId="0" fillId="13" borderId="61" xfId="0" applyFill="1" applyBorder="1" applyAlignment="1">
      <alignment horizontal="left"/>
    </xf>
    <xf numFmtId="49" fontId="0" fillId="13" borderId="61" xfId="0" applyNumberFormat="1" applyFill="1" applyBorder="1" applyAlignment="1">
      <alignment horizontal="left"/>
    </xf>
    <xf numFmtId="0" fontId="0" fillId="13" borderId="61" xfId="0" applyFill="1" applyBorder="1" applyAlignment="1">
      <alignment horizontal="right"/>
    </xf>
    <xf numFmtId="0" fontId="0" fillId="13" borderId="62" xfId="0" applyFill="1" applyBorder="1" applyAlignment="1">
      <alignment horizontal="right"/>
    </xf>
    <xf numFmtId="0" fontId="14" fillId="0" borderId="71" xfId="0" applyFont="1" applyBorder="1" applyAlignment="1">
      <alignment horizontal="left"/>
    </xf>
    <xf numFmtId="14" fontId="14" fillId="0" borderId="54" xfId="0" applyNumberFormat="1" applyFont="1" applyBorder="1" applyAlignment="1">
      <alignment horizontal="left"/>
    </xf>
    <xf numFmtId="14" fontId="14" fillId="0" borderId="71" xfId="0" applyNumberFormat="1" applyFont="1" applyBorder="1" applyAlignment="1">
      <alignment horizontal="left"/>
    </xf>
    <xf numFmtId="0" fontId="14" fillId="0" borderId="54" xfId="0" applyFont="1" applyBorder="1" applyAlignment="1">
      <alignment horizontal="left"/>
    </xf>
    <xf numFmtId="0" fontId="14" fillId="0" borderId="64" xfId="0" applyFont="1" applyBorder="1"/>
    <xf numFmtId="0" fontId="14" fillId="0" borderId="66" xfId="0" applyFont="1" applyBorder="1"/>
    <xf numFmtId="49" fontId="23" fillId="0" borderId="0" xfId="0" applyNumberFormat="1" applyFont="1" applyAlignment="1">
      <alignment horizontal="right" wrapText="1"/>
    </xf>
    <xf numFmtId="49" fontId="23" fillId="0" borderId="74" xfId="0" applyNumberFormat="1" applyFont="1" applyBorder="1" applyAlignment="1">
      <alignment horizontal="right" wrapText="1"/>
    </xf>
    <xf numFmtId="171" fontId="14" fillId="24" borderId="64" xfId="0" applyNumberFormat="1" applyFont="1" applyFill="1" applyBorder="1" applyAlignment="1">
      <alignment horizontal="right"/>
    </xf>
    <xf numFmtId="171" fontId="14" fillId="24" borderId="59" xfId="0" applyNumberFormat="1" applyFont="1" applyFill="1" applyBorder="1" applyAlignment="1">
      <alignment horizontal="right"/>
    </xf>
    <xf numFmtId="171" fontId="14" fillId="24" borderId="66" xfId="0" applyNumberFormat="1" applyFont="1" applyFill="1" applyBorder="1" applyAlignment="1">
      <alignment horizontal="right"/>
    </xf>
    <xf numFmtId="171" fontId="0" fillId="0" borderId="0" xfId="0" applyNumberFormat="1" applyAlignment="1">
      <alignment horizontal="right"/>
    </xf>
    <xf numFmtId="0" fontId="0" fillId="12" borderId="76" xfId="0" applyFill="1" applyBorder="1" applyAlignment="1">
      <alignment horizontal="right"/>
    </xf>
    <xf numFmtId="0" fontId="11" fillId="0" borderId="37" xfId="0" applyFont="1" applyBorder="1" applyAlignment="1">
      <alignment horizontal="right"/>
    </xf>
    <xf numFmtId="0" fontId="11" fillId="0" borderId="2" xfId="0" applyFont="1" applyBorder="1" applyAlignment="1">
      <alignment horizontal="right"/>
    </xf>
    <xf numFmtId="0" fontId="11" fillId="13" borderId="2" xfId="0" applyFont="1" applyFill="1" applyBorder="1" applyAlignment="1">
      <alignment horizontal="right"/>
    </xf>
    <xf numFmtId="2" fontId="0" fillId="12" borderId="76" xfId="0" applyNumberFormat="1" applyFill="1" applyBorder="1" applyAlignment="1">
      <alignment horizontal="right"/>
    </xf>
    <xf numFmtId="0" fontId="0" fillId="0" borderId="2" xfId="0" applyBorder="1" applyAlignment="1">
      <alignment horizontal="right"/>
    </xf>
    <xf numFmtId="4" fontId="0" fillId="12" borderId="76" xfId="0" applyNumberFormat="1" applyFill="1" applyBorder="1" applyAlignment="1">
      <alignment horizontal="right"/>
    </xf>
    <xf numFmtId="2" fontId="0" fillId="18" borderId="76" xfId="0" applyNumberFormat="1" applyFill="1" applyBorder="1"/>
    <xf numFmtId="0" fontId="0" fillId="18" borderId="76" xfId="0" applyFill="1" applyBorder="1"/>
    <xf numFmtId="0" fontId="10" fillId="11" borderId="60" xfId="0" applyFont="1" applyFill="1" applyBorder="1" applyAlignment="1">
      <alignment horizontal="left" wrapText="1"/>
    </xf>
    <xf numFmtId="0" fontId="10" fillId="11" borderId="61" xfId="0" applyFont="1" applyFill="1" applyBorder="1" applyAlignment="1">
      <alignment horizontal="right" wrapText="1"/>
    </xf>
    <xf numFmtId="0" fontId="10" fillId="11" borderId="61" xfId="0" applyFont="1" applyFill="1" applyBorder="1" applyAlignment="1">
      <alignment horizontal="left" wrapText="1"/>
    </xf>
    <xf numFmtId="0" fontId="10" fillId="11" borderId="62" xfId="0" applyFont="1" applyFill="1" applyBorder="1" applyAlignment="1">
      <alignment horizontal="left" wrapText="1"/>
    </xf>
    <xf numFmtId="0" fontId="0" fillId="0" borderId="58" xfId="0" applyBorder="1" applyAlignment="1">
      <alignment horizontal="right"/>
    </xf>
    <xf numFmtId="0" fontId="11" fillId="12" borderId="23" xfId="0" applyFont="1" applyFill="1" applyBorder="1"/>
    <xf numFmtId="0" fontId="11" fillId="13" borderId="22" xfId="0" applyFont="1" applyFill="1" applyBorder="1"/>
    <xf numFmtId="49" fontId="0" fillId="0" borderId="51" xfId="0" applyNumberFormat="1" applyBorder="1"/>
    <xf numFmtId="0" fontId="11" fillId="18" borderId="23" xfId="0" applyFont="1" applyFill="1" applyBorder="1"/>
    <xf numFmtId="0" fontId="11" fillId="0" borderId="6" xfId="0" applyFont="1" applyBorder="1"/>
    <xf numFmtId="0" fontId="11" fillId="0" borderId="34" xfId="0" applyFont="1" applyBorder="1"/>
    <xf numFmtId="0" fontId="14" fillId="0" borderId="59" xfId="0" applyFont="1" applyBorder="1"/>
    <xf numFmtId="0" fontId="14" fillId="0" borderId="80" xfId="0" applyFont="1" applyBorder="1"/>
    <xf numFmtId="0" fontId="14" fillId="0" borderId="18" xfId="0" applyFont="1" applyBorder="1"/>
    <xf numFmtId="0" fontId="23" fillId="0" borderId="18" xfId="0" applyFont="1" applyBorder="1" applyAlignment="1">
      <alignment horizontal="right" wrapText="1"/>
    </xf>
    <xf numFmtId="0" fontId="14" fillId="0" borderId="45" xfId="0" applyFont="1" applyBorder="1"/>
    <xf numFmtId="0" fontId="23" fillId="0" borderId="0" xfId="0" applyFont="1" applyAlignment="1">
      <alignment horizontal="right" wrapText="1"/>
    </xf>
    <xf numFmtId="0" fontId="23" fillId="0" borderId="45" xfId="0" applyFont="1" applyBorder="1" applyAlignment="1">
      <alignment horizontal="right" wrapText="1"/>
    </xf>
    <xf numFmtId="171" fontId="14" fillId="0" borderId="64" xfId="0" applyNumberFormat="1" applyFont="1" applyBorder="1" applyAlignment="1">
      <alignment horizontal="right"/>
    </xf>
    <xf numFmtId="171" fontId="14" fillId="0" borderId="64" xfId="0" applyNumberFormat="1" applyFont="1" applyBorder="1"/>
    <xf numFmtId="0" fontId="14" fillId="0" borderId="68" xfId="0" applyFont="1" applyBorder="1"/>
    <xf numFmtId="171" fontId="14" fillId="0" borderId="59" xfId="0" applyNumberFormat="1" applyFont="1" applyBorder="1" applyAlignment="1">
      <alignment horizontal="right"/>
    </xf>
    <xf numFmtId="171" fontId="14" fillId="0" borderId="59" xfId="0" applyNumberFormat="1" applyFont="1" applyBorder="1"/>
    <xf numFmtId="0" fontId="14" fillId="0" borderId="69" xfId="0" applyFont="1" applyBorder="1"/>
    <xf numFmtId="171" fontId="14" fillId="0" borderId="66" xfId="0" applyNumberFormat="1" applyFont="1" applyBorder="1" applyAlignment="1">
      <alignment horizontal="right"/>
    </xf>
    <xf numFmtId="171" fontId="14" fillId="0" borderId="66" xfId="0" applyNumberFormat="1" applyFont="1" applyBorder="1"/>
    <xf numFmtId="171" fontId="20" fillId="0" borderId="64" xfId="0" applyNumberFormat="1" applyFont="1" applyBorder="1" applyAlignment="1">
      <alignment horizontal="right"/>
    </xf>
    <xf numFmtId="171" fontId="20" fillId="0" borderId="66" xfId="0" applyNumberFormat="1" applyFont="1" applyBorder="1" applyAlignment="1">
      <alignment horizontal="right"/>
    </xf>
    <xf numFmtId="0" fontId="0" fillId="0" borderId="18" xfId="0" applyBorder="1"/>
    <xf numFmtId="49" fontId="23" fillId="0" borderId="81" xfId="0" applyNumberFormat="1" applyFont="1" applyBorder="1" applyAlignment="1">
      <alignment horizontal="right" wrapText="1"/>
    </xf>
    <xf numFmtId="49" fontId="23" fillId="0" borderId="45" xfId="0" applyNumberFormat="1" applyFont="1" applyBorder="1" applyAlignment="1">
      <alignment horizontal="right" wrapText="1"/>
    </xf>
    <xf numFmtId="0" fontId="14" fillId="0" borderId="64" xfId="0" applyFont="1" applyBorder="1" applyAlignment="1">
      <alignment horizontal="right"/>
    </xf>
    <xf numFmtId="0" fontId="14" fillId="0" borderId="66" xfId="0" applyFont="1" applyBorder="1" applyAlignment="1">
      <alignment horizontal="right"/>
    </xf>
    <xf numFmtId="171" fontId="14" fillId="0" borderId="80" xfId="0" applyNumberFormat="1" applyFont="1" applyBorder="1" applyAlignment="1">
      <alignment horizontal="right"/>
    </xf>
    <xf numFmtId="0" fontId="14" fillId="0" borderId="80" xfId="0" applyFont="1" applyBorder="1" applyAlignment="1">
      <alignment horizontal="right"/>
    </xf>
    <xf numFmtId="171" fontId="14" fillId="0" borderId="80" xfId="0" applyNumberFormat="1" applyFont="1" applyBorder="1"/>
    <xf numFmtId="0" fontId="14" fillId="0" borderId="0" xfId="0" applyFont="1"/>
    <xf numFmtId="14" fontId="23" fillId="0" borderId="17" xfId="0" applyNumberFormat="1" applyFont="1" applyBorder="1" applyAlignment="1">
      <alignment horizontal="right" wrapText="1"/>
    </xf>
    <xf numFmtId="49" fontId="23" fillId="0" borderId="18" xfId="0" applyNumberFormat="1" applyFont="1" applyBorder="1" applyAlignment="1">
      <alignment wrapText="1"/>
    </xf>
    <xf numFmtId="49" fontId="23" fillId="0" borderId="18" xfId="0" applyNumberFormat="1" applyFont="1" applyBorder="1" applyAlignment="1">
      <alignment horizontal="right" wrapText="1"/>
    </xf>
    <xf numFmtId="14" fontId="23" fillId="0" borderId="18" xfId="0" applyNumberFormat="1" applyFont="1" applyBorder="1" applyAlignment="1">
      <alignment horizontal="right" wrapText="1"/>
    </xf>
    <xf numFmtId="0" fontId="23" fillId="0" borderId="18" xfId="0" applyFont="1" applyBorder="1"/>
    <xf numFmtId="0" fontId="23" fillId="0" borderId="43" xfId="0" applyFont="1" applyBorder="1"/>
    <xf numFmtId="0" fontId="23" fillId="0" borderId="0" xfId="0" applyFont="1"/>
    <xf numFmtId="14" fontId="23" fillId="0" borderId="39" xfId="0" applyNumberFormat="1" applyFont="1" applyBorder="1" applyAlignment="1">
      <alignment horizontal="right" wrapText="1"/>
    </xf>
    <xf numFmtId="49" fontId="23" fillId="0" borderId="45" xfId="0" applyNumberFormat="1" applyFont="1" applyBorder="1" applyAlignment="1">
      <alignment wrapText="1"/>
    </xf>
    <xf numFmtId="14" fontId="23" fillId="0" borderId="45" xfId="0" applyNumberFormat="1" applyFont="1" applyBorder="1" applyAlignment="1">
      <alignment horizontal="right" wrapText="1"/>
    </xf>
    <xf numFmtId="14" fontId="23" fillId="0" borderId="0" xfId="0" applyNumberFormat="1" applyFont="1" applyAlignment="1">
      <alignment horizontal="right" wrapText="1"/>
    </xf>
    <xf numFmtId="49" fontId="23" fillId="0" borderId="0" xfId="0" applyNumberFormat="1" applyFont="1" applyAlignment="1">
      <alignment wrapText="1"/>
    </xf>
    <xf numFmtId="0" fontId="23" fillId="0" borderId="45" xfId="0" applyFont="1" applyBorder="1"/>
    <xf numFmtId="0" fontId="23" fillId="0" borderId="40" xfId="0" applyFont="1" applyBorder="1"/>
    <xf numFmtId="171" fontId="0" fillId="19" borderId="0" xfId="0" applyNumberFormat="1" applyFill="1" applyAlignment="1">
      <alignment horizontal="right"/>
    </xf>
    <xf numFmtId="171" fontId="24" fillId="25" borderId="63" xfId="0" applyNumberFormat="1" applyFont="1" applyFill="1" applyBorder="1" applyAlignment="1">
      <alignment horizontal="left"/>
    </xf>
    <xf numFmtId="0" fontId="24" fillId="25" borderId="63" xfId="0" applyFont="1" applyFill="1" applyBorder="1"/>
    <xf numFmtId="0" fontId="24" fillId="25" borderId="72" xfId="0" applyFont="1" applyFill="1" applyBorder="1" applyAlignment="1">
      <alignment horizontal="left"/>
    </xf>
    <xf numFmtId="171" fontId="24" fillId="25" borderId="63" xfId="0" applyNumberFormat="1" applyFont="1" applyFill="1" applyBorder="1"/>
    <xf numFmtId="0" fontId="24" fillId="22" borderId="63" xfId="0" applyFont="1" applyFill="1" applyBorder="1"/>
    <xf numFmtId="0" fontId="24" fillId="25" borderId="67" xfId="0" applyFont="1" applyFill="1" applyBorder="1"/>
    <xf numFmtId="0" fontId="24" fillId="25" borderId="45" xfId="0" applyFont="1" applyFill="1" applyBorder="1" applyAlignment="1">
      <alignment horizontal="center"/>
    </xf>
    <xf numFmtId="0" fontId="24" fillId="25" borderId="70" xfId="0" applyFont="1" applyFill="1" applyBorder="1" applyAlignment="1">
      <alignment horizontal="center"/>
    </xf>
    <xf numFmtId="0" fontId="24" fillId="25" borderId="31" xfId="0" applyFont="1" applyFill="1" applyBorder="1" applyAlignment="1">
      <alignment horizontal="center"/>
    </xf>
    <xf numFmtId="0" fontId="24" fillId="21" borderId="18" xfId="0" applyFont="1" applyFill="1" applyBorder="1"/>
    <xf numFmtId="0" fontId="24" fillId="21" borderId="19" xfId="0" applyFont="1" applyFill="1" applyBorder="1"/>
    <xf numFmtId="0" fontId="24" fillId="21" borderId="0" xfId="0" applyFont="1" applyFill="1"/>
    <xf numFmtId="43" fontId="2" fillId="8" borderId="76" xfId="1" applyFont="1" applyFill="1" applyBorder="1"/>
    <xf numFmtId="0" fontId="1" fillId="4" borderId="20" xfId="0" applyFont="1" applyFill="1" applyBorder="1" applyAlignment="1">
      <alignment horizontal="center"/>
    </xf>
    <xf numFmtId="0" fontId="1" fillId="4" borderId="3" xfId="0" applyFont="1" applyFill="1" applyBorder="1" applyAlignment="1">
      <alignment horizontal="center"/>
    </xf>
    <xf numFmtId="0" fontId="1" fillId="4" borderId="21" xfId="0" applyFont="1" applyFill="1" applyBorder="1" applyAlignment="1">
      <alignment horizontal="center"/>
    </xf>
    <xf numFmtId="0" fontId="4" fillId="26" borderId="0" xfId="0" applyFont="1" applyFill="1" applyAlignment="1">
      <alignment horizontal="center" wrapText="1"/>
    </xf>
    <xf numFmtId="0" fontId="1" fillId="3" borderId="17" xfId="0" applyFont="1" applyFill="1" applyBorder="1" applyAlignment="1">
      <alignment horizontal="center" wrapText="1"/>
    </xf>
    <xf numFmtId="0" fontId="1" fillId="3" borderId="18" xfId="0" applyFont="1" applyFill="1" applyBorder="1" applyAlignment="1">
      <alignment horizontal="center" wrapText="1"/>
    </xf>
    <xf numFmtId="0" fontId="1" fillId="3" borderId="19" xfId="0" applyFont="1" applyFill="1" applyBorder="1" applyAlignment="1">
      <alignment horizontal="center" wrapText="1"/>
    </xf>
    <xf numFmtId="0" fontId="1" fillId="3" borderId="52" xfId="0" applyFont="1" applyFill="1" applyBorder="1" applyAlignment="1">
      <alignment horizontal="center" wrapText="1"/>
    </xf>
    <xf numFmtId="0" fontId="1" fillId="3" borderId="53" xfId="0" applyFont="1" applyFill="1" applyBorder="1" applyAlignment="1">
      <alignment horizontal="center" wrapText="1"/>
    </xf>
    <xf numFmtId="0" fontId="4" fillId="2" borderId="0" xfId="0" applyFont="1" applyFill="1" applyAlignment="1">
      <alignment horizontal="center" wrapText="1"/>
    </xf>
    <xf numFmtId="0" fontId="2" fillId="19" borderId="28" xfId="0" applyFont="1" applyFill="1" applyBorder="1" applyAlignment="1">
      <alignment horizontal="left" wrapText="1"/>
    </xf>
    <xf numFmtId="0" fontId="2" fillId="19" borderId="29" xfId="0" applyFont="1" applyFill="1" applyBorder="1" applyAlignment="1">
      <alignment horizontal="left" wrapText="1"/>
    </xf>
    <xf numFmtId="0" fontId="5" fillId="7" borderId="24" xfId="0" applyFont="1" applyFill="1" applyBorder="1" applyAlignment="1">
      <alignment horizontal="center" wrapText="1"/>
    </xf>
    <xf numFmtId="0" fontId="5" fillId="7" borderId="25" xfId="0" applyFont="1" applyFill="1" applyBorder="1" applyAlignment="1">
      <alignment horizontal="center" wrapText="1"/>
    </xf>
    <xf numFmtId="0" fontId="5" fillId="7" borderId="26" xfId="0" applyFont="1" applyFill="1" applyBorder="1" applyAlignment="1">
      <alignment horizontal="center" wrapText="1"/>
    </xf>
    <xf numFmtId="0" fontId="1" fillId="6" borderId="27" xfId="0" applyFont="1" applyFill="1" applyBorder="1" applyAlignment="1">
      <alignment horizontal="center"/>
    </xf>
    <xf numFmtId="0" fontId="1" fillId="6" borderId="16" xfId="0" applyFont="1" applyFill="1" applyBorder="1" applyAlignment="1">
      <alignment horizontal="center"/>
    </xf>
    <xf numFmtId="0" fontId="1" fillId="6" borderId="21" xfId="0" applyFont="1" applyFill="1" applyBorder="1" applyAlignment="1">
      <alignment horizontal="center"/>
    </xf>
    <xf numFmtId="0" fontId="2" fillId="0" borderId="20" xfId="0" applyFont="1" applyBorder="1" applyAlignment="1">
      <alignment horizontal="left" wrapText="1"/>
    </xf>
    <xf numFmtId="0" fontId="2" fillId="0" borderId="3" xfId="0" applyFont="1" applyBorder="1" applyAlignment="1">
      <alignment horizontal="left" wrapText="1"/>
    </xf>
    <xf numFmtId="0" fontId="2" fillId="0" borderId="4" xfId="0" applyFont="1" applyBorder="1" applyAlignment="1">
      <alignment horizontal="left" wrapText="1"/>
    </xf>
    <xf numFmtId="0" fontId="1" fillId="9" borderId="45" xfId="0" applyFont="1" applyFill="1" applyBorder="1" applyAlignment="1">
      <alignment horizontal="center"/>
    </xf>
    <xf numFmtId="0" fontId="1" fillId="9" borderId="11" xfId="0" applyFont="1" applyFill="1" applyBorder="1" applyAlignment="1">
      <alignment horizontal="center"/>
    </xf>
    <xf numFmtId="0" fontId="7" fillId="8" borderId="1" xfId="0" applyFont="1" applyFill="1" applyBorder="1" applyAlignment="1">
      <alignment horizontal="center" vertical="center" textRotation="90"/>
    </xf>
    <xf numFmtId="0" fontId="1" fillId="4" borderId="2" xfId="0" applyFont="1" applyFill="1" applyBorder="1" applyAlignment="1">
      <alignment horizontal="center"/>
    </xf>
    <xf numFmtId="0" fontId="1" fillId="4" borderId="4" xfId="0" applyFont="1" applyFill="1" applyBorder="1" applyAlignment="1">
      <alignment horizontal="center"/>
    </xf>
    <xf numFmtId="0" fontId="1" fillId="3" borderId="0" xfId="0" applyFont="1" applyFill="1" applyAlignment="1">
      <alignment horizontal="center" wrapText="1"/>
    </xf>
    <xf numFmtId="0" fontId="1" fillId="4" borderId="1" xfId="0" applyFont="1" applyFill="1" applyBorder="1" applyAlignment="1">
      <alignment horizontal="center"/>
    </xf>
    <xf numFmtId="0" fontId="7" fillId="8" borderId="2" xfId="0" applyFont="1" applyFill="1" applyBorder="1" applyAlignment="1">
      <alignment horizontal="center" vertical="center" textRotation="90"/>
    </xf>
    <xf numFmtId="0" fontId="1" fillId="9" borderId="12" xfId="0" applyFont="1" applyFill="1" applyBorder="1" applyAlignment="1">
      <alignment horizontal="center"/>
    </xf>
    <xf numFmtId="0" fontId="1" fillId="9" borderId="13" xfId="0" applyFont="1" applyFill="1" applyBorder="1" applyAlignment="1">
      <alignment horizontal="center"/>
    </xf>
    <xf numFmtId="0" fontId="7" fillId="8" borderId="14" xfId="0" applyFont="1" applyFill="1" applyBorder="1" applyAlignment="1">
      <alignment horizontal="center" vertical="center" textRotation="90"/>
    </xf>
    <xf numFmtId="0" fontId="7" fillId="8" borderId="15" xfId="0" applyFont="1" applyFill="1" applyBorder="1" applyAlignment="1">
      <alignment horizontal="center" vertical="center" textRotation="90"/>
    </xf>
    <xf numFmtId="0" fontId="7" fillId="8" borderId="52" xfId="0" applyFont="1" applyFill="1" applyBorder="1" applyAlignment="1">
      <alignment horizontal="center" vertical="center" textRotation="90"/>
    </xf>
    <xf numFmtId="0" fontId="7" fillId="8" borderId="34" xfId="0" applyFont="1" applyFill="1" applyBorder="1" applyAlignment="1">
      <alignment horizontal="center" vertical="center" textRotation="90"/>
    </xf>
    <xf numFmtId="1" fontId="1" fillId="4" borderId="3" xfId="0" applyNumberFormat="1" applyFont="1" applyFill="1" applyBorder="1" applyAlignment="1">
      <alignment horizontal="center"/>
    </xf>
    <xf numFmtId="0" fontId="7" fillId="8" borderId="56" xfId="0" applyFont="1" applyFill="1" applyBorder="1" applyAlignment="1">
      <alignment horizontal="center" vertical="center" textRotation="90"/>
    </xf>
    <xf numFmtId="0" fontId="7" fillId="8" borderId="42" xfId="0" applyFont="1" applyFill="1" applyBorder="1" applyAlignment="1">
      <alignment horizontal="center" vertical="center" textRotation="90"/>
    </xf>
    <xf numFmtId="0" fontId="0" fillId="19" borderId="51" xfId="0" applyFill="1" applyBorder="1" applyAlignment="1">
      <alignment horizontal="center" vertical="center" wrapText="1"/>
    </xf>
    <xf numFmtId="0" fontId="0" fillId="19" borderId="0" xfId="0" applyFill="1" applyAlignment="1">
      <alignment horizontal="center" vertical="center" wrapText="1"/>
    </xf>
  </cellXfs>
  <cellStyles count="10">
    <cellStyle name="Comma" xfId="1" builtinId="3"/>
    <cellStyle name="Comma 2" xfId="3" xr:uid="{00000000-0005-0000-0000-000030000000}"/>
    <cellStyle name="Comma 2 2" xfId="6" xr:uid="{7F74BDB2-9EAD-4EBC-93FD-02B21D443469}"/>
    <cellStyle name="Comma 3" xfId="7" xr:uid="{E577E49E-5ABF-40D2-930A-4B45E4DF77F6}"/>
    <cellStyle name="Comma 4" xfId="8" xr:uid="{D2AC3680-A5CD-4268-8B60-940DA966437B}"/>
    <cellStyle name="Hyperlink" xfId="9" builtinId="8"/>
    <cellStyle name="Normal" xfId="0" builtinId="0"/>
    <cellStyle name="Normal 2" xfId="2" xr:uid="{00000000-0005-0000-0000-00002F000000}"/>
    <cellStyle name="Normal 3" xfId="4" xr:uid="{A776D20E-F2FA-46A3-9B70-71CDD8F55AF1}"/>
    <cellStyle name="Percent" xfId="5" builtinId="5"/>
  </cellStyles>
  <dxfs count="3">
    <dxf>
      <fill>
        <patternFill>
          <bgColor theme="7"/>
        </patternFill>
      </fill>
    </dxf>
    <dxf>
      <fill>
        <patternFill>
          <bgColor rgb="FFFFC000"/>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pto\Desktop\2018.19%20WATSAN%20CO2%20re-repairs%20report%20UPD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Lookup"/>
      <sheetName val="RCF"/>
      <sheetName val="CTF"/>
      <sheetName val="WQT_check"/>
      <sheetName val="WQT_Report"/>
      <sheetName val="Raw_WQTs_2021_&amp;_2022"/>
      <sheetName val="WQT_Failed"/>
      <sheetName val="FAILED Selection"/>
      <sheetName val="ERs BH WQT"/>
      <sheetName val="Photos_CTF_&amp;_RCF"/>
      <sheetName val="CTF_Photo"/>
      <sheetName val="Borehole_Man_Photos"/>
    </sheetNames>
    <sheetDataSet>
      <sheetData sheetId="0">
        <row r="1">
          <cell r="A1" t="str">
            <v>CO2 ID</v>
          </cell>
          <cell r="B1" t="str">
            <v>18 Digit</v>
          </cell>
        </row>
        <row r="2">
          <cell r="A2" t="str">
            <v>CHI01667</v>
          </cell>
          <cell r="B2" t="str">
            <v>a0K3c00000NkevbEAB</v>
          </cell>
        </row>
        <row r="3">
          <cell r="A3" t="str">
            <v>CHI01668</v>
          </cell>
          <cell r="B3" t="str">
            <v>a0K3c00000NkevgEAB</v>
          </cell>
        </row>
        <row r="4">
          <cell r="A4" t="str">
            <v>SUS01669</v>
          </cell>
          <cell r="B4" t="str">
            <v>a0K3c00000NkewKEAR</v>
          </cell>
        </row>
        <row r="5">
          <cell r="A5" t="str">
            <v>CHI01670</v>
          </cell>
          <cell r="B5" t="str">
            <v>a0K3c00000Nkf11EAB</v>
          </cell>
        </row>
        <row r="6">
          <cell r="A6" t="str">
            <v>GON01671</v>
          </cell>
          <cell r="B6" t="str">
            <v>a0K3c00000Nkf5IEAR</v>
          </cell>
        </row>
        <row r="7">
          <cell r="A7" t="str">
            <v>GON01672</v>
          </cell>
          <cell r="B7" t="str">
            <v>a0K3c00000Nkf5NEAR</v>
          </cell>
        </row>
        <row r="8">
          <cell r="A8" t="str">
            <v>GON01673</v>
          </cell>
          <cell r="B8" t="str">
            <v>a0K3c00000Nkf5SEAR</v>
          </cell>
        </row>
        <row r="9">
          <cell r="A9" t="str">
            <v>GON01674</v>
          </cell>
          <cell r="B9" t="str">
            <v>a0K3c00000Nkf5XEAR</v>
          </cell>
        </row>
        <row r="10">
          <cell r="A10" t="str">
            <v>GON01678</v>
          </cell>
          <cell r="B10" t="str">
            <v>a0K3c00000Nkf5rEAB</v>
          </cell>
        </row>
        <row r="11">
          <cell r="A11" t="str">
            <v>GON01675</v>
          </cell>
          <cell r="B11" t="str">
            <v>a0K3c00000Nkf5cEAB</v>
          </cell>
        </row>
        <row r="12">
          <cell r="A12" t="str">
            <v>GON01676</v>
          </cell>
          <cell r="B12" t="str">
            <v>a0K3c00000Nkf5hEAB</v>
          </cell>
        </row>
        <row r="13">
          <cell r="A13" t="str">
            <v>GON01677</v>
          </cell>
          <cell r="B13" t="str">
            <v>a0K3c00000Nkf5mEAB</v>
          </cell>
        </row>
        <row r="14">
          <cell r="A14" t="str">
            <v>GON01679</v>
          </cell>
          <cell r="B14" t="str">
            <v>a0K3c00000Nkf5wEAB</v>
          </cell>
        </row>
        <row r="15">
          <cell r="A15" t="str">
            <v>GON01680</v>
          </cell>
          <cell r="B15" t="str">
            <v>a0K3c00000Nkf61EAB</v>
          </cell>
        </row>
        <row r="16">
          <cell r="A16" t="str">
            <v>GON01681</v>
          </cell>
          <cell r="B16" t="str">
            <v>a0K3c00000Nkf66EAB</v>
          </cell>
        </row>
        <row r="17">
          <cell r="A17" t="str">
            <v>GON01682</v>
          </cell>
          <cell r="B17" t="str">
            <v>a0K3c00000Nkf6BEAR</v>
          </cell>
        </row>
        <row r="18">
          <cell r="A18" t="str">
            <v>GON01683</v>
          </cell>
          <cell r="B18" t="str">
            <v>a0K3c00000Nkf6GEAR</v>
          </cell>
        </row>
        <row r="19">
          <cell r="A19" t="str">
            <v>GON01684</v>
          </cell>
          <cell r="B19" t="str">
            <v>a0K3c00000Nkf6LEAR</v>
          </cell>
        </row>
        <row r="20">
          <cell r="A20" t="str">
            <v>GON01685</v>
          </cell>
          <cell r="B20" t="str">
            <v>a0K3c00000Nkf6QEAR</v>
          </cell>
        </row>
        <row r="21">
          <cell r="A21" t="str">
            <v>GON01686</v>
          </cell>
          <cell r="B21" t="str">
            <v>a0K3c00000Nkf6VEAR</v>
          </cell>
        </row>
        <row r="22">
          <cell r="A22" t="str">
            <v>GON01687</v>
          </cell>
          <cell r="B22" t="str">
            <v>a0K3c00000Nkf6aEAB</v>
          </cell>
        </row>
        <row r="23">
          <cell r="A23" t="str">
            <v>GON01688</v>
          </cell>
          <cell r="B23" t="str">
            <v>a0K3c00000Nkf6fEAB</v>
          </cell>
        </row>
        <row r="24">
          <cell r="A24" t="str">
            <v>GON01689</v>
          </cell>
          <cell r="B24" t="str">
            <v>a0K3c00000Nkf6kEAB</v>
          </cell>
        </row>
        <row r="25">
          <cell r="A25" t="str">
            <v>GON01690</v>
          </cell>
          <cell r="B25" t="str">
            <v>a0K3c00000Nkf6bEAB</v>
          </cell>
        </row>
        <row r="26">
          <cell r="A26" t="str">
            <v>GON01691</v>
          </cell>
          <cell r="B26" t="str">
            <v>a0K3c00000Nkf6pEAB</v>
          </cell>
        </row>
        <row r="27">
          <cell r="A27" t="str">
            <v>GON01692</v>
          </cell>
          <cell r="B27" t="str">
            <v>a0K3c00000Nkf6uEAB</v>
          </cell>
        </row>
        <row r="28">
          <cell r="A28" t="str">
            <v>GON01693</v>
          </cell>
          <cell r="B28" t="str">
            <v>a0K3c00000Nkf6zEAB</v>
          </cell>
        </row>
        <row r="29">
          <cell r="A29" t="str">
            <v>GON01694</v>
          </cell>
          <cell r="B29" t="str">
            <v>a0K3c00000Nkf74EAB</v>
          </cell>
        </row>
        <row r="30">
          <cell r="A30" t="str">
            <v>GON01695</v>
          </cell>
          <cell r="B30" t="str">
            <v>a0K3c00000Nkf79EAB</v>
          </cell>
        </row>
        <row r="31">
          <cell r="A31" t="str">
            <v>GON01696</v>
          </cell>
          <cell r="B31" t="str">
            <v>a0K3c00000Nkf7EEAR</v>
          </cell>
        </row>
        <row r="32">
          <cell r="A32" t="str">
            <v>GON01697</v>
          </cell>
          <cell r="B32" t="str">
            <v>a0K3c00000Nkf7JEAR</v>
          </cell>
        </row>
        <row r="33">
          <cell r="A33" t="str">
            <v>GON01699</v>
          </cell>
          <cell r="B33" t="str">
            <v>a0K3c00000Nkf7TEAR</v>
          </cell>
        </row>
        <row r="34">
          <cell r="A34" t="str">
            <v>GON01700</v>
          </cell>
          <cell r="B34" t="str">
            <v>a0K3c00000Nkf7YEAR</v>
          </cell>
        </row>
        <row r="35">
          <cell r="A35" t="str">
            <v>GON01701</v>
          </cell>
          <cell r="B35" t="str">
            <v>a0K3c00000Nkf7dEAB</v>
          </cell>
        </row>
        <row r="36">
          <cell r="A36" t="str">
            <v>GON01702</v>
          </cell>
          <cell r="B36" t="str">
            <v>a0K3c00000Nkf7iEAB</v>
          </cell>
        </row>
        <row r="37">
          <cell r="A37" t="str">
            <v>GON01703</v>
          </cell>
          <cell r="B37" t="str">
            <v>a0K3c00000Nkf7nEAB</v>
          </cell>
        </row>
        <row r="38">
          <cell r="A38" t="str">
            <v>GON01704</v>
          </cell>
          <cell r="B38" t="str">
            <v>a0K3c00000Nkf7sEAB</v>
          </cell>
        </row>
        <row r="39">
          <cell r="A39" t="str">
            <v>GON01705</v>
          </cell>
          <cell r="B39" t="str">
            <v>a0K3c00000Nkf7xEAB</v>
          </cell>
        </row>
        <row r="40">
          <cell r="A40" t="str">
            <v>GON01706</v>
          </cell>
          <cell r="B40" t="str">
            <v>a0K3c00000Nkf9UEAR</v>
          </cell>
        </row>
        <row r="41">
          <cell r="A41" t="str">
            <v>GON01707</v>
          </cell>
          <cell r="B41" t="str">
            <v>a0K3c00000Nkf9ZEAR</v>
          </cell>
        </row>
        <row r="42">
          <cell r="A42" t="str">
            <v>GON01708</v>
          </cell>
          <cell r="B42" t="str">
            <v>a0K3c00000Nkf9eEAB</v>
          </cell>
        </row>
        <row r="43">
          <cell r="A43" t="str">
            <v>GON01709</v>
          </cell>
          <cell r="B43" t="str">
            <v>a0K3c00000Nkf9jEAB</v>
          </cell>
        </row>
        <row r="44">
          <cell r="A44" t="str">
            <v>GON01710</v>
          </cell>
          <cell r="B44" t="str">
            <v>a0K3c00000Nkf9oEAB</v>
          </cell>
        </row>
        <row r="45">
          <cell r="A45" t="str">
            <v>GON01711</v>
          </cell>
          <cell r="B45" t="str">
            <v>a0K3c00000Nkf9tEAB</v>
          </cell>
        </row>
        <row r="46">
          <cell r="A46" t="str">
            <v>GON01712</v>
          </cell>
          <cell r="B46" t="str">
            <v>a0K3c00000Nkf9yEAB</v>
          </cell>
        </row>
        <row r="47">
          <cell r="A47" t="str">
            <v>GON01713</v>
          </cell>
          <cell r="B47" t="str">
            <v>a0K3c00000Nkf9zEAB</v>
          </cell>
        </row>
        <row r="48">
          <cell r="A48" t="str">
            <v>GON01714</v>
          </cell>
          <cell r="B48" t="str">
            <v>a0K3c00000NkfA3EAJ</v>
          </cell>
        </row>
        <row r="49">
          <cell r="A49" t="str">
            <v>GON01715</v>
          </cell>
          <cell r="B49" t="str">
            <v>a0K3c00000NkfA8EAJ</v>
          </cell>
        </row>
        <row r="50">
          <cell r="A50" t="str">
            <v>GON01716</v>
          </cell>
          <cell r="B50" t="str">
            <v>a0K3c00000NkfADEAZ</v>
          </cell>
        </row>
        <row r="51">
          <cell r="A51" t="str">
            <v>GON01717</v>
          </cell>
          <cell r="B51" t="str">
            <v>a0K3c00000NkfAIEAZ</v>
          </cell>
        </row>
        <row r="52">
          <cell r="A52" t="str">
            <v>GON01718</v>
          </cell>
          <cell r="B52" t="str">
            <v>a0K3c00000NkfAwEAJ</v>
          </cell>
        </row>
        <row r="53">
          <cell r="A53" t="str">
            <v>GON01719</v>
          </cell>
          <cell r="B53" t="str">
            <v>a0K3c00000NkfB1EAJ</v>
          </cell>
        </row>
        <row r="54">
          <cell r="A54" t="str">
            <v>GON01720</v>
          </cell>
          <cell r="B54" t="str">
            <v>a0K3c00000NkfB6EAJ</v>
          </cell>
        </row>
        <row r="55">
          <cell r="A55" t="str">
            <v>GON01721</v>
          </cell>
          <cell r="B55" t="str">
            <v>a0K3c00000NkfBBEAZ</v>
          </cell>
        </row>
        <row r="56">
          <cell r="A56" t="str">
            <v>CHI01722</v>
          </cell>
          <cell r="B56" t="str">
            <v>a0K3c00000NkqqlEAB</v>
          </cell>
        </row>
        <row r="57">
          <cell r="A57" t="str">
            <v>CHI01723</v>
          </cell>
          <cell r="B57" t="str">
            <v>a0K3c00000NkqqqEAB</v>
          </cell>
        </row>
        <row r="58">
          <cell r="A58" t="str">
            <v>CHI01724</v>
          </cell>
          <cell r="B58" t="str">
            <v>a0K3c00000NkqqvEAB</v>
          </cell>
        </row>
        <row r="59">
          <cell r="A59" t="str">
            <v>CHI01725</v>
          </cell>
          <cell r="B59" t="str">
            <v>a0K3c00000Nkqr0EAB</v>
          </cell>
        </row>
        <row r="60">
          <cell r="A60" t="str">
            <v>CHI01726</v>
          </cell>
          <cell r="B60" t="str">
            <v>a0K3c00000Nkqr5EAB</v>
          </cell>
        </row>
        <row r="61">
          <cell r="A61" t="str">
            <v>CHI01727</v>
          </cell>
          <cell r="B61" t="str">
            <v>a0K3c00000NkqrAEAR</v>
          </cell>
        </row>
        <row r="62">
          <cell r="A62" t="str">
            <v>CHI01728</v>
          </cell>
          <cell r="B62" t="str">
            <v>a0K3c00000NkqrKEAR</v>
          </cell>
        </row>
        <row r="63">
          <cell r="A63" t="str">
            <v>MUM02463</v>
          </cell>
          <cell r="B63" t="str">
            <v>a0K3c00000Nl9DAEAZ</v>
          </cell>
        </row>
        <row r="64">
          <cell r="A64" t="str">
            <v>KAP02466</v>
          </cell>
          <cell r="B64" t="str">
            <v>a0K3c00000Nl9KHEAZ</v>
          </cell>
        </row>
        <row r="65">
          <cell r="A65" t="str">
            <v>KAP02467</v>
          </cell>
          <cell r="B65" t="str">
            <v>a0K3c00000Nl9KMEAZ</v>
          </cell>
        </row>
        <row r="66">
          <cell r="A66" t="str">
            <v>KAL02468</v>
          </cell>
          <cell r="B66" t="str">
            <v>a0K3c00000Nl9KWEAZ</v>
          </cell>
        </row>
        <row r="67">
          <cell r="A67" t="str">
            <v>KAL02469</v>
          </cell>
          <cell r="B67" t="str">
            <v>a0K3c00000Nl9KbEAJ</v>
          </cell>
        </row>
        <row r="68">
          <cell r="A68" t="str">
            <v>KAL02470</v>
          </cell>
          <cell r="B68" t="str">
            <v>a0K3c00000Nl9KgEAJ</v>
          </cell>
        </row>
        <row r="69">
          <cell r="A69" t="str">
            <v>KAL02472</v>
          </cell>
          <cell r="B69" t="str">
            <v>a0K3c00000Nl9KqEAJ</v>
          </cell>
        </row>
        <row r="70">
          <cell r="A70" t="str">
            <v>KAL02473</v>
          </cell>
          <cell r="B70" t="str">
            <v>a0K3c00000Nl9L0EAJ</v>
          </cell>
        </row>
        <row r="71">
          <cell r="A71" t="str">
            <v>NAL02474</v>
          </cell>
          <cell r="B71" t="str">
            <v>a0K3c00000Nl9L5EAJ</v>
          </cell>
        </row>
        <row r="72">
          <cell r="A72" t="str">
            <v>NAL02475</v>
          </cell>
          <cell r="B72" t="str">
            <v>a0K3c00000Nl9LAEAZ</v>
          </cell>
        </row>
        <row r="73">
          <cell r="A73" t="str">
            <v>GON01982</v>
          </cell>
          <cell r="B73" t="str">
            <v>a0K3c00000MzT51EAF</v>
          </cell>
        </row>
        <row r="74">
          <cell r="A74" t="str">
            <v>SHI01984</v>
          </cell>
          <cell r="B74" t="str">
            <v>a0K3c00000MzT8KEAV</v>
          </cell>
        </row>
        <row r="75">
          <cell r="A75" t="str">
            <v>SHI01985</v>
          </cell>
          <cell r="B75" t="str">
            <v>a0K3c00000MzT8PEAV</v>
          </cell>
        </row>
        <row r="76">
          <cell r="A76" t="str">
            <v>SHI01986</v>
          </cell>
          <cell r="B76" t="str">
            <v>a0K3c00000MzT8UEAV</v>
          </cell>
        </row>
        <row r="77">
          <cell r="A77" t="str">
            <v>VAN01987</v>
          </cell>
          <cell r="B77" t="str">
            <v>a0K3c00000MzT8ZEAV</v>
          </cell>
        </row>
        <row r="78">
          <cell r="A78" t="str">
            <v>VAN01988</v>
          </cell>
          <cell r="B78" t="str">
            <v>a0K3c00000MzT8eEAF</v>
          </cell>
        </row>
        <row r="79">
          <cell r="A79" t="str">
            <v>VAN01989</v>
          </cell>
          <cell r="B79" t="str">
            <v>a0K3c00000MzT8jEAF</v>
          </cell>
        </row>
        <row r="80">
          <cell r="A80" t="str">
            <v>VAN01990</v>
          </cell>
          <cell r="B80" t="str">
            <v>a0K3c00000MzT8oEAF</v>
          </cell>
        </row>
        <row r="81">
          <cell r="A81" t="str">
            <v>VAN01991</v>
          </cell>
          <cell r="B81" t="str">
            <v>a0K3c00000MzT8tEAF</v>
          </cell>
        </row>
        <row r="82">
          <cell r="A82" t="str">
            <v>VAN01992</v>
          </cell>
          <cell r="B82" t="str">
            <v>a0K3c00000MzT8yEAF</v>
          </cell>
        </row>
        <row r="83">
          <cell r="A83" t="str">
            <v>SHI01993</v>
          </cell>
          <cell r="B83" t="str">
            <v>a0K3c00000MzT93EAF</v>
          </cell>
        </row>
        <row r="84">
          <cell r="A84" t="str">
            <v>VAN01994</v>
          </cell>
          <cell r="B84" t="str">
            <v>a0K3c00000MzT98EAF</v>
          </cell>
        </row>
        <row r="85">
          <cell r="A85" t="str">
            <v>SHI01995</v>
          </cell>
          <cell r="B85" t="str">
            <v>a0K3c00000MzT9DEAV</v>
          </cell>
        </row>
        <row r="86">
          <cell r="A86" t="str">
            <v>SHI01996</v>
          </cell>
          <cell r="B86" t="str">
            <v>a0K3c00000MzT9IEAV</v>
          </cell>
        </row>
        <row r="87">
          <cell r="A87" t="str">
            <v>SHI01997</v>
          </cell>
          <cell r="B87" t="str">
            <v>a0K3c00000MzT9cEAF</v>
          </cell>
        </row>
        <row r="88">
          <cell r="A88" t="str">
            <v>SHI01998</v>
          </cell>
          <cell r="B88" t="str">
            <v>a0K3c00000MzT9hEAF</v>
          </cell>
        </row>
        <row r="89">
          <cell r="A89" t="str">
            <v>SHI01999</v>
          </cell>
          <cell r="B89" t="str">
            <v>a0K3c00000MzT9mEAF</v>
          </cell>
        </row>
        <row r="90">
          <cell r="A90" t="str">
            <v>SHI02000</v>
          </cell>
          <cell r="B90" t="str">
            <v>a0K3c00000MzT9rEAF</v>
          </cell>
        </row>
        <row r="91">
          <cell r="A91" t="str">
            <v>SHI02001</v>
          </cell>
          <cell r="B91" t="str">
            <v>a0K3c00000MzT9wEAF</v>
          </cell>
        </row>
        <row r="92">
          <cell r="A92" t="str">
            <v>SHI02002</v>
          </cell>
          <cell r="B92" t="str">
            <v>a0K3c00000MzTA1EAN</v>
          </cell>
        </row>
        <row r="93">
          <cell r="A93" t="str">
            <v>SHI02003</v>
          </cell>
          <cell r="B93" t="str">
            <v>a0K3c00000MzTA6EAN</v>
          </cell>
        </row>
        <row r="94">
          <cell r="A94" t="str">
            <v>SHI02004</v>
          </cell>
          <cell r="B94" t="str">
            <v>a0K3c00000MzTABEA3</v>
          </cell>
        </row>
        <row r="95">
          <cell r="A95" t="str">
            <v>SHI02005</v>
          </cell>
          <cell r="B95" t="str">
            <v>a0K3c00000MzTAGEA3</v>
          </cell>
        </row>
        <row r="96">
          <cell r="A96" t="str">
            <v>VAN02006</v>
          </cell>
          <cell r="B96" t="str">
            <v>a0K3c00000MzTAQEA3</v>
          </cell>
        </row>
        <row r="97">
          <cell r="A97" t="str">
            <v>VAN02007</v>
          </cell>
          <cell r="B97" t="str">
            <v>a0K3c00000MzTBsEAN</v>
          </cell>
        </row>
        <row r="98">
          <cell r="A98" t="str">
            <v>VAN02008</v>
          </cell>
          <cell r="B98" t="str">
            <v>a0K3c00000MzTBxEAN</v>
          </cell>
        </row>
        <row r="99">
          <cell r="A99" t="str">
            <v>VAN02009</v>
          </cell>
          <cell r="B99" t="str">
            <v>a0K3c00000MzTC2EAN</v>
          </cell>
        </row>
        <row r="100">
          <cell r="A100" t="str">
            <v>VAN02012</v>
          </cell>
          <cell r="B100" t="str">
            <v>a0K3c00000MzTCHEA3</v>
          </cell>
        </row>
        <row r="101">
          <cell r="A101" t="str">
            <v>VAN02010</v>
          </cell>
          <cell r="B101" t="str">
            <v>a0K3c00000MzTC7EAN</v>
          </cell>
        </row>
        <row r="102">
          <cell r="A102" t="str">
            <v>VAN02011</v>
          </cell>
          <cell r="B102" t="str">
            <v>a0K3c00000MzTCCEA3</v>
          </cell>
        </row>
        <row r="103">
          <cell r="A103" t="str">
            <v>VAN02013</v>
          </cell>
          <cell r="B103" t="str">
            <v>a0K3c00000MzTCMEA3</v>
          </cell>
        </row>
        <row r="104">
          <cell r="A104" t="str">
            <v>VAN02014</v>
          </cell>
          <cell r="B104" t="str">
            <v>a0K3c00000MzTCREA3</v>
          </cell>
        </row>
        <row r="105">
          <cell r="A105" t="str">
            <v>VAN02015</v>
          </cell>
          <cell r="B105" t="str">
            <v>a0K3c00000MzTCWEA3</v>
          </cell>
        </row>
        <row r="106">
          <cell r="A106" t="str">
            <v>VAN02016</v>
          </cell>
          <cell r="B106" t="str">
            <v>a0K3c00000MzTCqEAN</v>
          </cell>
        </row>
        <row r="107">
          <cell r="A107" t="str">
            <v>VAN02017</v>
          </cell>
          <cell r="B107" t="str">
            <v>a0K3c00000MzTCvEAN</v>
          </cell>
        </row>
        <row r="108">
          <cell r="A108" t="str">
            <v>VAN02018</v>
          </cell>
          <cell r="B108" t="str">
            <v>a0K3c00000MzTD0EAN</v>
          </cell>
        </row>
        <row r="109">
          <cell r="A109" t="str">
            <v>VAN02019</v>
          </cell>
          <cell r="B109" t="str">
            <v>a0K3c00000MzTD5EAN</v>
          </cell>
        </row>
        <row r="110">
          <cell r="A110" t="str">
            <v>VAN02020</v>
          </cell>
          <cell r="B110" t="str">
            <v>a0K3c00000MzTDAEA3</v>
          </cell>
        </row>
        <row r="111">
          <cell r="A111" t="str">
            <v>VAN02021</v>
          </cell>
          <cell r="B111" t="str">
            <v>a0K3c00000MzTDKEA3</v>
          </cell>
        </row>
        <row r="112">
          <cell r="A112" t="str">
            <v>VAN02022</v>
          </cell>
          <cell r="B112" t="str">
            <v>a0K3c00000MzTDPEA3</v>
          </cell>
        </row>
        <row r="113">
          <cell r="A113" t="str">
            <v>VAN02023</v>
          </cell>
          <cell r="B113" t="str">
            <v>a0K3c00000MzTDUEA3</v>
          </cell>
        </row>
        <row r="114">
          <cell r="A114" t="str">
            <v>VAN02024</v>
          </cell>
          <cell r="B114" t="str">
            <v>a0K3c00000MzTDZEA3</v>
          </cell>
        </row>
        <row r="115">
          <cell r="A115" t="str">
            <v>VAN02025</v>
          </cell>
          <cell r="B115" t="str">
            <v>a0K3c00000MzTDeEAN</v>
          </cell>
        </row>
        <row r="116">
          <cell r="A116" t="str">
            <v>VAN02026</v>
          </cell>
          <cell r="B116" t="str">
            <v>a0K3c00000MzTDjEAN</v>
          </cell>
        </row>
        <row r="117">
          <cell r="A117" t="str">
            <v>VAN02027</v>
          </cell>
          <cell r="B117" t="str">
            <v>a0K3c00000MzTDoEAN</v>
          </cell>
        </row>
        <row r="118">
          <cell r="A118" t="str">
            <v>VAN02028</v>
          </cell>
          <cell r="B118" t="str">
            <v>a0K3c00000MzTDtEAN</v>
          </cell>
        </row>
        <row r="119">
          <cell r="A119" t="str">
            <v>VAN02029</v>
          </cell>
          <cell r="B119" t="str">
            <v>a0K3c00000MzTDyEAN</v>
          </cell>
        </row>
        <row r="120">
          <cell r="A120" t="str">
            <v>VAN02030</v>
          </cell>
          <cell r="B120" t="str">
            <v>a0K3c00000MzTE3EAN</v>
          </cell>
        </row>
        <row r="121">
          <cell r="A121" t="str">
            <v>VAN02031</v>
          </cell>
          <cell r="B121" t="str">
            <v>a0K3c00000MzTE8EAN</v>
          </cell>
        </row>
        <row r="122">
          <cell r="A122" t="str">
            <v>VAN02032</v>
          </cell>
          <cell r="B122" t="str">
            <v>a0K3c00000MzTEDEA3</v>
          </cell>
        </row>
        <row r="123">
          <cell r="A123" t="str">
            <v>VAN02033</v>
          </cell>
          <cell r="B123" t="str">
            <v>a0K3c00000MzTEIEA3</v>
          </cell>
        </row>
        <row r="124">
          <cell r="A124" t="str">
            <v>VAN02034</v>
          </cell>
          <cell r="B124" t="str">
            <v>a0K3c00000MzTENEA3</v>
          </cell>
        </row>
        <row r="125">
          <cell r="A125" t="str">
            <v>VAN02035</v>
          </cell>
          <cell r="B125" t="str">
            <v>a0K3c00000MzTESEA3</v>
          </cell>
        </row>
        <row r="126">
          <cell r="A126" t="str">
            <v>VAN02036</v>
          </cell>
          <cell r="B126" t="str">
            <v>a0K3c00000MzTEXEA3</v>
          </cell>
        </row>
        <row r="127">
          <cell r="A127" t="str">
            <v>VAN02037</v>
          </cell>
          <cell r="B127" t="str">
            <v>a0K3c00000MzTEcEAN</v>
          </cell>
        </row>
        <row r="128">
          <cell r="A128" t="str">
            <v>VAN02038</v>
          </cell>
          <cell r="B128" t="str">
            <v>a0K3c00000MzTFGEA3</v>
          </cell>
        </row>
        <row r="129">
          <cell r="A129" t="str">
            <v>VAN02039</v>
          </cell>
          <cell r="B129" t="str">
            <v>a0K3c00000MzTFLEA3</v>
          </cell>
        </row>
        <row r="130">
          <cell r="A130" t="str">
            <v>VAN02040</v>
          </cell>
          <cell r="B130" t="str">
            <v>a0K3c00000MzTFQEA3</v>
          </cell>
        </row>
        <row r="131">
          <cell r="A131" t="str">
            <v>VAN02041</v>
          </cell>
          <cell r="B131" t="str">
            <v>a0K3c00000MzTFVEA3</v>
          </cell>
        </row>
        <row r="132">
          <cell r="A132" t="str">
            <v>VAN02042</v>
          </cell>
          <cell r="B132" t="str">
            <v>a0K3c00000MzTFfEAN</v>
          </cell>
        </row>
        <row r="133">
          <cell r="A133" t="str">
            <v>VAN02043</v>
          </cell>
          <cell r="B133" t="str">
            <v>a0K3c00000MzTFkEAN</v>
          </cell>
        </row>
        <row r="134">
          <cell r="A134" t="str">
            <v>VAN02044</v>
          </cell>
          <cell r="B134" t="str">
            <v>a0K3c00000MzTFpEAN</v>
          </cell>
        </row>
        <row r="135">
          <cell r="A135" t="str">
            <v>VAN02045</v>
          </cell>
          <cell r="B135" t="str">
            <v>a0K3c00000MzTFuEAN</v>
          </cell>
        </row>
        <row r="136">
          <cell r="A136" t="str">
            <v>VAN02046</v>
          </cell>
          <cell r="B136" t="str">
            <v>a0K3c00000MzTFzEAN</v>
          </cell>
        </row>
        <row r="137">
          <cell r="A137" t="str">
            <v>VAN02047</v>
          </cell>
          <cell r="B137" t="str">
            <v>a0K3c00000MzTG4EAN</v>
          </cell>
        </row>
        <row r="138">
          <cell r="A138" t="str">
            <v>VAN02048</v>
          </cell>
          <cell r="B138" t="str">
            <v>a0K3c00000MzTG9EAN</v>
          </cell>
        </row>
        <row r="139">
          <cell r="A139" t="str">
            <v>VAN02049</v>
          </cell>
          <cell r="B139" t="str">
            <v>a0K3c00000MzTGEEA3</v>
          </cell>
        </row>
        <row r="140">
          <cell r="A140" t="str">
            <v>VAN02050</v>
          </cell>
          <cell r="B140" t="str">
            <v>a0K3c00000MzTGJEA3</v>
          </cell>
        </row>
        <row r="141">
          <cell r="A141" t="str">
            <v>VAN02051</v>
          </cell>
          <cell r="B141" t="str">
            <v>a0K3c00000MzTGOEA3</v>
          </cell>
        </row>
        <row r="142">
          <cell r="A142" t="str">
            <v>VAN02052</v>
          </cell>
          <cell r="B142" t="str">
            <v>a0K3c00000MzTGTEA3</v>
          </cell>
        </row>
        <row r="143">
          <cell r="A143" t="str">
            <v>VAN02053</v>
          </cell>
          <cell r="B143" t="str">
            <v>a0K3c00000MzTGYEA3</v>
          </cell>
        </row>
        <row r="144">
          <cell r="A144" t="str">
            <v>VAN02054</v>
          </cell>
          <cell r="B144" t="str">
            <v>a0K3c00000MzTGdEAN</v>
          </cell>
        </row>
        <row r="145">
          <cell r="A145" t="str">
            <v>VAN02055</v>
          </cell>
          <cell r="B145" t="str">
            <v>a0K3c00000MzTGiEAN</v>
          </cell>
        </row>
        <row r="146">
          <cell r="A146" t="str">
            <v>VAN02056</v>
          </cell>
          <cell r="B146" t="str">
            <v>a0K3c00000MzTGnEAN</v>
          </cell>
        </row>
        <row r="147">
          <cell r="A147" t="str">
            <v>VAN02057</v>
          </cell>
          <cell r="B147" t="str">
            <v>a0K3c00000MzTGsEAN</v>
          </cell>
        </row>
        <row r="148">
          <cell r="A148" t="str">
            <v>VAN02058</v>
          </cell>
          <cell r="B148" t="str">
            <v>a0K3c00000MzTGxEAN</v>
          </cell>
        </row>
        <row r="149">
          <cell r="A149" t="str">
            <v>VAN02059</v>
          </cell>
          <cell r="B149" t="str">
            <v>a0K3c00000MzTH2EAN</v>
          </cell>
        </row>
        <row r="150">
          <cell r="A150" t="str">
            <v>VAN02060</v>
          </cell>
          <cell r="B150" t="str">
            <v>a0K3c00000MzTH7EAN</v>
          </cell>
        </row>
        <row r="151">
          <cell r="A151" t="str">
            <v>VAN02061</v>
          </cell>
          <cell r="B151" t="str">
            <v>a0K3c00000MzTHCEA3</v>
          </cell>
        </row>
        <row r="152">
          <cell r="A152" t="str">
            <v>SHI02062</v>
          </cell>
          <cell r="B152" t="str">
            <v>a0K3c00000MzTHHEA3</v>
          </cell>
        </row>
        <row r="153">
          <cell r="A153" t="str">
            <v>NKE02063</v>
          </cell>
          <cell r="B153" t="str">
            <v>a0K3c00000MzTJ8EAN</v>
          </cell>
        </row>
        <row r="154">
          <cell r="A154" t="str">
            <v>NKE02064</v>
          </cell>
          <cell r="B154" t="str">
            <v>a0K3c00000MzTJDEA3</v>
          </cell>
        </row>
        <row r="155">
          <cell r="A155" t="str">
            <v>NKE02065</v>
          </cell>
          <cell r="B155" t="str">
            <v>a0K3c00000MzTJIEA3</v>
          </cell>
        </row>
        <row r="156">
          <cell r="A156" t="str">
            <v>NKE02066</v>
          </cell>
          <cell r="B156" t="str">
            <v>a0K3c00000MzTJNEA3</v>
          </cell>
        </row>
        <row r="157">
          <cell r="A157" t="str">
            <v>NKE02067</v>
          </cell>
          <cell r="B157" t="str">
            <v>a0K3c00000MzTJSEA3</v>
          </cell>
        </row>
        <row r="158">
          <cell r="A158" t="str">
            <v>NKE02068</v>
          </cell>
          <cell r="B158" t="str">
            <v>a0K3c00000MzTJXEA3</v>
          </cell>
        </row>
        <row r="159">
          <cell r="A159" t="str">
            <v>NKE02069</v>
          </cell>
          <cell r="B159" t="str">
            <v>a0K3c00000MzTLnEAN</v>
          </cell>
        </row>
        <row r="160">
          <cell r="A160" t="str">
            <v>NKE02070</v>
          </cell>
          <cell r="B160" t="str">
            <v>a0K3c00000MzTLsEAN</v>
          </cell>
        </row>
        <row r="161">
          <cell r="A161" t="str">
            <v>NKE02071</v>
          </cell>
          <cell r="B161" t="str">
            <v>a0K3c00000MzTLxEAN</v>
          </cell>
        </row>
        <row r="162">
          <cell r="A162" t="str">
            <v>SHI02072</v>
          </cell>
          <cell r="B162" t="str">
            <v>a0K3c00000MzTMMEA3</v>
          </cell>
        </row>
        <row r="163">
          <cell r="A163" t="str">
            <v>SHI02074</v>
          </cell>
          <cell r="B163" t="str">
            <v>a0K3c00000MzTMWEA3</v>
          </cell>
        </row>
        <row r="164">
          <cell r="A164" t="str">
            <v>SHI02075</v>
          </cell>
          <cell r="B164" t="str">
            <v>a0K3c00000MzTMgEAN</v>
          </cell>
        </row>
        <row r="165">
          <cell r="A165" t="str">
            <v>SHI02076</v>
          </cell>
          <cell r="B165" t="str">
            <v>a0K3c00000MzTMlEAN</v>
          </cell>
        </row>
        <row r="166">
          <cell r="A166" t="str">
            <v>MAC02077</v>
          </cell>
          <cell r="B166" t="str">
            <v>a0K3c00000MzVeSEAV</v>
          </cell>
        </row>
        <row r="167">
          <cell r="A167" t="str">
            <v>MAC02079</v>
          </cell>
          <cell r="B167" t="str">
            <v>a0K3c00000MzVecEAF</v>
          </cell>
        </row>
        <row r="168">
          <cell r="A168" t="str">
            <v>MAC02080</v>
          </cell>
          <cell r="B168" t="str">
            <v>a0K3c00000MzVehEAF</v>
          </cell>
        </row>
        <row r="169">
          <cell r="A169" t="str">
            <v>MAC02081</v>
          </cell>
          <cell r="B169" t="str">
            <v>a0K3c00000MzVemEAF</v>
          </cell>
        </row>
        <row r="170">
          <cell r="A170" t="str">
            <v>MAC02082</v>
          </cell>
          <cell r="B170" t="str">
            <v>a0K3c00000MzVgEEAV</v>
          </cell>
        </row>
        <row r="171">
          <cell r="A171" t="str">
            <v>MAC02083</v>
          </cell>
          <cell r="B171" t="str">
            <v>a0K3c00000MzVgJEAV</v>
          </cell>
        </row>
        <row r="172">
          <cell r="A172" t="str">
            <v>MAC02085</v>
          </cell>
          <cell r="B172" t="str">
            <v>a0K3c00000MzVgTEAV</v>
          </cell>
        </row>
        <row r="173">
          <cell r="A173" t="str">
            <v>MAC02084</v>
          </cell>
          <cell r="B173" t="str">
            <v>a0K3c00000MzVgOEAV</v>
          </cell>
        </row>
        <row r="174">
          <cell r="A174" t="str">
            <v>MAC02086</v>
          </cell>
          <cell r="B174" t="str">
            <v>a0K3c00000MzVgYEAV</v>
          </cell>
        </row>
        <row r="175">
          <cell r="A175" t="str">
            <v>MAC02087</v>
          </cell>
          <cell r="B175" t="str">
            <v>a0K3c00000MzVgdEAF</v>
          </cell>
        </row>
        <row r="176">
          <cell r="A176" t="str">
            <v>MAC02088</v>
          </cell>
          <cell r="B176" t="str">
            <v>a0K3c00000MzVgiEAF</v>
          </cell>
        </row>
        <row r="177">
          <cell r="A177" t="str">
            <v>MAC02089</v>
          </cell>
          <cell r="B177" t="str">
            <v>a0K3c00000MzVgnEAF</v>
          </cell>
        </row>
        <row r="178">
          <cell r="A178" t="str">
            <v>MAC02090</v>
          </cell>
          <cell r="B178" t="str">
            <v>a0K3c00000MzVgsEAF</v>
          </cell>
        </row>
        <row r="179">
          <cell r="A179" t="str">
            <v>MAC02091</v>
          </cell>
          <cell r="B179" t="str">
            <v>a0K3c00000MzVgxEAF</v>
          </cell>
        </row>
        <row r="180">
          <cell r="A180" t="str">
            <v>MAC02092</v>
          </cell>
          <cell r="B180" t="str">
            <v>a0K3c00000MzVijEAF</v>
          </cell>
        </row>
        <row r="181">
          <cell r="A181" t="str">
            <v>MAC02093</v>
          </cell>
          <cell r="B181" t="str">
            <v>a0K3c00000MzVioEAF</v>
          </cell>
        </row>
        <row r="182">
          <cell r="A182" t="str">
            <v>MAC02094</v>
          </cell>
          <cell r="B182" t="str">
            <v>a0K3c00000MzVitEAF</v>
          </cell>
        </row>
        <row r="183">
          <cell r="A183" t="str">
            <v>MAC02095</v>
          </cell>
          <cell r="B183" t="str">
            <v>a0K3c00000MzViyEAF</v>
          </cell>
        </row>
        <row r="184">
          <cell r="A184" t="str">
            <v>MAC02096</v>
          </cell>
          <cell r="B184" t="str">
            <v>a0K3c00000MzVjhEAF</v>
          </cell>
        </row>
        <row r="185">
          <cell r="A185" t="str">
            <v>MAC02097</v>
          </cell>
          <cell r="B185" t="str">
            <v>a0K3c00000MzVjrEAF</v>
          </cell>
        </row>
        <row r="186">
          <cell r="A186" t="str">
            <v>MAC02098</v>
          </cell>
          <cell r="B186" t="str">
            <v>a0K3c00000MzVjwEAF</v>
          </cell>
        </row>
        <row r="187">
          <cell r="A187" t="str">
            <v>MAC02099</v>
          </cell>
          <cell r="B187" t="str">
            <v>a0K3c00000MzVk1EAF</v>
          </cell>
        </row>
        <row r="188">
          <cell r="A188" t="str">
            <v>MAC02100</v>
          </cell>
          <cell r="B188" t="str">
            <v>a0K3c00000MzVk6EAF</v>
          </cell>
        </row>
        <row r="189">
          <cell r="A189" t="str">
            <v>MAC02101</v>
          </cell>
          <cell r="B189" t="str">
            <v>a0K3c00000MzVkBEAV</v>
          </cell>
        </row>
        <row r="190">
          <cell r="A190" t="str">
            <v>MAC02102</v>
          </cell>
          <cell r="B190" t="str">
            <v>a0K3c00000MzVkGEAV</v>
          </cell>
        </row>
        <row r="191">
          <cell r="A191" t="str">
            <v>MAC02103</v>
          </cell>
          <cell r="B191" t="str">
            <v>a0K3c00000MzVkLEAV</v>
          </cell>
        </row>
        <row r="192">
          <cell r="A192" t="str">
            <v>VAN02104</v>
          </cell>
          <cell r="B192" t="str">
            <v>a0K3c00000MzVl9EAF</v>
          </cell>
        </row>
        <row r="193">
          <cell r="A193" t="str">
            <v>VAN02105</v>
          </cell>
          <cell r="B193" t="str">
            <v>a0K3c00000MzVlEEAV</v>
          </cell>
        </row>
        <row r="194">
          <cell r="A194" t="str">
            <v>VAN02106</v>
          </cell>
          <cell r="B194" t="str">
            <v>a0K3c00000MzVlJEAV</v>
          </cell>
        </row>
        <row r="195">
          <cell r="A195" t="str">
            <v>VAN02107</v>
          </cell>
          <cell r="B195" t="str">
            <v>a0K3c00000MzVlOEAV</v>
          </cell>
        </row>
        <row r="196">
          <cell r="A196" t="str">
            <v>VAN02108</v>
          </cell>
          <cell r="B196" t="str">
            <v>a0K3c00000MzVlTEAV</v>
          </cell>
        </row>
        <row r="197">
          <cell r="A197" t="str">
            <v>VAN02109</v>
          </cell>
          <cell r="B197" t="str">
            <v>a0K3c00000MzVlYEAV</v>
          </cell>
        </row>
        <row r="198">
          <cell r="A198" t="str">
            <v>VAN02110</v>
          </cell>
          <cell r="B198" t="str">
            <v>a0K3c00000MzVldEAF</v>
          </cell>
        </row>
        <row r="199">
          <cell r="A199" t="str">
            <v>VAN02111</v>
          </cell>
          <cell r="B199" t="str">
            <v>a0K3c00000MzVliEAF</v>
          </cell>
        </row>
        <row r="200">
          <cell r="A200" t="str">
            <v>VAN02112</v>
          </cell>
          <cell r="B200" t="str">
            <v>a0K3c00000MzVlnEAF</v>
          </cell>
        </row>
        <row r="201">
          <cell r="A201" t="str">
            <v>VAN02113</v>
          </cell>
          <cell r="B201" t="str">
            <v>a0K3c00000MzVlsEAF</v>
          </cell>
        </row>
        <row r="202">
          <cell r="A202" t="str">
            <v>VAN02114</v>
          </cell>
          <cell r="B202" t="str">
            <v>a0K3c00000MzVlxEAF</v>
          </cell>
        </row>
        <row r="203">
          <cell r="A203" t="str">
            <v>VAN02115</v>
          </cell>
          <cell r="B203" t="str">
            <v>a0K3c00000MzVm2EAF</v>
          </cell>
        </row>
        <row r="204">
          <cell r="A204" t="str">
            <v>VAN02116</v>
          </cell>
          <cell r="B204" t="str">
            <v>a0K3c00000MzVm7EAF</v>
          </cell>
        </row>
        <row r="205">
          <cell r="A205" t="str">
            <v>VAN02117</v>
          </cell>
          <cell r="B205" t="str">
            <v>a0K3c00000MzVmCEAV</v>
          </cell>
        </row>
        <row r="206">
          <cell r="A206" t="str">
            <v>VAN02118</v>
          </cell>
          <cell r="B206" t="str">
            <v>a0K3c00000MzVmHEAV</v>
          </cell>
        </row>
        <row r="207">
          <cell r="A207" t="str">
            <v>VAN02119</v>
          </cell>
          <cell r="B207" t="str">
            <v>a0K3c00000MzVmREAV</v>
          </cell>
        </row>
        <row r="208">
          <cell r="A208" t="str">
            <v>VAN02120</v>
          </cell>
          <cell r="B208" t="str">
            <v>a0K3c00000MzVmbEAF</v>
          </cell>
        </row>
        <row r="209">
          <cell r="A209" t="str">
            <v>VAN02121</v>
          </cell>
          <cell r="B209" t="str">
            <v>a0K3c00000MzVmgEAF</v>
          </cell>
        </row>
        <row r="210">
          <cell r="A210" t="str">
            <v>VAN02122</v>
          </cell>
          <cell r="B210" t="str">
            <v>a0K3c00000MzVmlEAF</v>
          </cell>
        </row>
        <row r="211">
          <cell r="A211" t="str">
            <v>VAN02123</v>
          </cell>
          <cell r="B211" t="str">
            <v>a0K3c00000MzVmvEAF</v>
          </cell>
        </row>
        <row r="212">
          <cell r="A212" t="str">
            <v>SHI02124</v>
          </cell>
          <cell r="B212" t="str">
            <v>a0K3c00000MzVn0EAF</v>
          </cell>
        </row>
        <row r="213">
          <cell r="A213" t="str">
            <v>SHI02125</v>
          </cell>
          <cell r="B213" t="str">
            <v>a0K3c00000MzVn5EAF</v>
          </cell>
        </row>
        <row r="214">
          <cell r="A214" t="str">
            <v>SHI02126</v>
          </cell>
          <cell r="B214" t="str">
            <v>a0K3c00000MzVnAEAV</v>
          </cell>
        </row>
        <row r="215">
          <cell r="A215" t="str">
            <v>SHI02127</v>
          </cell>
          <cell r="B215" t="str">
            <v>a0K3c00000MzVnFEAV</v>
          </cell>
        </row>
        <row r="216">
          <cell r="A216" t="str">
            <v>SHI02128</v>
          </cell>
          <cell r="B216" t="str">
            <v>a0K3c00000MzVorEAF</v>
          </cell>
        </row>
        <row r="217">
          <cell r="A217" t="str">
            <v>SHI02129</v>
          </cell>
          <cell r="B217" t="str">
            <v>a0K3c00000MzVowEAF</v>
          </cell>
        </row>
        <row r="218">
          <cell r="A218" t="str">
            <v>SHI02130</v>
          </cell>
          <cell r="B218" t="str">
            <v>a0K3c00000MzVp1EAF</v>
          </cell>
        </row>
        <row r="219">
          <cell r="A219" t="str">
            <v>SHI02131</v>
          </cell>
          <cell r="B219" t="str">
            <v>a0K3c00000MzVp6EAF</v>
          </cell>
        </row>
        <row r="220">
          <cell r="A220" t="str">
            <v>SHI02132</v>
          </cell>
          <cell r="B220" t="str">
            <v>a0K3c00000MzVpBEAV</v>
          </cell>
        </row>
        <row r="221">
          <cell r="A221" t="str">
            <v>SHI02133</v>
          </cell>
          <cell r="B221" t="str">
            <v>a0K3c00000MzVpGEAV</v>
          </cell>
        </row>
        <row r="222">
          <cell r="A222" t="str">
            <v>VAN02134</v>
          </cell>
          <cell r="B222" t="str">
            <v>a0K3c00000MzVpLEAV</v>
          </cell>
        </row>
        <row r="223">
          <cell r="A223" t="str">
            <v>VAN02135</v>
          </cell>
          <cell r="B223" t="str">
            <v>a0K3c00000MzVpQEAV</v>
          </cell>
        </row>
        <row r="224">
          <cell r="A224" t="str">
            <v>VAN02136</v>
          </cell>
          <cell r="B224" t="str">
            <v>a0K3c00000MzVpVEAV</v>
          </cell>
        </row>
        <row r="225">
          <cell r="A225" t="str">
            <v>VAN02137</v>
          </cell>
          <cell r="B225" t="str">
            <v>a0K3c00000MzVpaEAF</v>
          </cell>
        </row>
        <row r="226">
          <cell r="A226" t="str">
            <v>VAN02138</v>
          </cell>
          <cell r="B226" t="str">
            <v>a0K3c00000MzVpfEAF</v>
          </cell>
        </row>
        <row r="227">
          <cell r="A227" t="str">
            <v>VAN02139</v>
          </cell>
          <cell r="B227" t="str">
            <v>a0K3c00000MzVpkEAF</v>
          </cell>
        </row>
        <row r="228">
          <cell r="A228" t="str">
            <v>VAN02140</v>
          </cell>
          <cell r="B228" t="str">
            <v>a0K3c00000MzVppEAF</v>
          </cell>
        </row>
        <row r="229">
          <cell r="A229" t="str">
            <v>VAN02141</v>
          </cell>
          <cell r="B229" t="str">
            <v>a0K3c00000MzVpuEAF</v>
          </cell>
        </row>
        <row r="230">
          <cell r="A230" t="str">
            <v>VAN02142</v>
          </cell>
          <cell r="B230" t="str">
            <v>a0K3c00000MzVpzEAF</v>
          </cell>
        </row>
        <row r="231">
          <cell r="A231" t="str">
            <v>VAN02143</v>
          </cell>
          <cell r="B231" t="str">
            <v>a0K3c00000MzVq4EAF</v>
          </cell>
        </row>
        <row r="232">
          <cell r="A232" t="str">
            <v>VAN02144</v>
          </cell>
          <cell r="B232" t="str">
            <v>a0K3c00000MzVq9EAF</v>
          </cell>
        </row>
        <row r="233">
          <cell r="A233" t="str">
            <v>VAN02145</v>
          </cell>
          <cell r="B233" t="str">
            <v>a0K3c00000MzVqEEAV</v>
          </cell>
        </row>
        <row r="234">
          <cell r="A234" t="str">
            <v>VAN02146</v>
          </cell>
          <cell r="B234" t="str">
            <v>a0K3c00000MzVqJEAV</v>
          </cell>
        </row>
        <row r="235">
          <cell r="A235" t="str">
            <v>VAN02147</v>
          </cell>
          <cell r="B235" t="str">
            <v>a0K3c00000MzVqOEAV</v>
          </cell>
        </row>
        <row r="236">
          <cell r="A236" t="str">
            <v>VAN02148</v>
          </cell>
          <cell r="B236" t="str">
            <v>a0K3c00000MzVqYEAV</v>
          </cell>
        </row>
        <row r="237">
          <cell r="A237" t="str">
            <v>VAN02149</v>
          </cell>
          <cell r="B237" t="str">
            <v>a0K3c00000MzVqdEAF</v>
          </cell>
        </row>
        <row r="238">
          <cell r="A238" t="str">
            <v>VAN02150</v>
          </cell>
          <cell r="B238" t="str">
            <v>a0K3c00000MzVqiEAF</v>
          </cell>
        </row>
        <row r="239">
          <cell r="A239" t="str">
            <v>VAN02151</v>
          </cell>
          <cell r="B239" t="str">
            <v>a0K3c00000MzVqnEAF</v>
          </cell>
        </row>
        <row r="240">
          <cell r="A240" t="str">
            <v>VAN02152</v>
          </cell>
          <cell r="B240" t="str">
            <v>a0K3c00000MzVqsEAF</v>
          </cell>
        </row>
        <row r="241">
          <cell r="A241" t="str">
            <v>VAN02153</v>
          </cell>
          <cell r="B241" t="str">
            <v>a0K3c00000MzVqxEAF</v>
          </cell>
        </row>
        <row r="242">
          <cell r="A242" t="str">
            <v>SHI02154</v>
          </cell>
          <cell r="B242" t="str">
            <v>a0K3c00000MzVr2EAF</v>
          </cell>
        </row>
        <row r="243">
          <cell r="A243" t="str">
            <v>SHI02155</v>
          </cell>
          <cell r="B243" t="str">
            <v>a0K3c00000MzVr7EAF</v>
          </cell>
        </row>
        <row r="244">
          <cell r="A244" t="str">
            <v>SHI02156</v>
          </cell>
          <cell r="B244" t="str">
            <v>a0K3c00000MzVrCEAV</v>
          </cell>
        </row>
        <row r="245">
          <cell r="A245" t="str">
            <v>SHI02157</v>
          </cell>
          <cell r="B245" t="str">
            <v>a0K3c00000MzVrHEAV</v>
          </cell>
        </row>
        <row r="246">
          <cell r="A246" t="str">
            <v>SHI02158</v>
          </cell>
          <cell r="B246" t="str">
            <v>a0K3c00000MzVrMEAV</v>
          </cell>
        </row>
        <row r="247">
          <cell r="A247" t="str">
            <v>SHI02159</v>
          </cell>
          <cell r="B247" t="str">
            <v>a0K3c00000MzVrREAV</v>
          </cell>
        </row>
        <row r="248">
          <cell r="A248" t="str">
            <v>VAN02160</v>
          </cell>
          <cell r="B248" t="str">
            <v>a0K3c00000MzVrvEAF</v>
          </cell>
        </row>
        <row r="249">
          <cell r="A249" t="str">
            <v>VAN02161</v>
          </cell>
          <cell r="B249" t="str">
            <v>a0K3c00000MzVs0EAF</v>
          </cell>
        </row>
        <row r="250">
          <cell r="A250" t="str">
            <v>VAN02162</v>
          </cell>
          <cell r="B250" t="str">
            <v>a0K3c00000MzVs5EAF</v>
          </cell>
        </row>
        <row r="251">
          <cell r="A251" t="str">
            <v>VAN02163</v>
          </cell>
          <cell r="B251" t="str">
            <v>a0K3c00000MzVsAEAV</v>
          </cell>
        </row>
        <row r="252">
          <cell r="A252" t="str">
            <v>VAN02164</v>
          </cell>
          <cell r="B252" t="str">
            <v>a0K3c00000MzVsFEAV</v>
          </cell>
        </row>
        <row r="253">
          <cell r="A253" t="str">
            <v>VAN02165</v>
          </cell>
          <cell r="B253" t="str">
            <v>a0K3c00000MzVsKEAV</v>
          </cell>
        </row>
        <row r="254">
          <cell r="A254" t="str">
            <v>VAN02166</v>
          </cell>
          <cell r="B254" t="str">
            <v>a0K3c00000MzVsPEAV</v>
          </cell>
        </row>
        <row r="255">
          <cell r="A255" t="str">
            <v>VAN02167</v>
          </cell>
          <cell r="B255" t="str">
            <v>a0K3c00000MzVsUEAV</v>
          </cell>
        </row>
        <row r="256">
          <cell r="A256" t="str">
            <v>VAN02168</v>
          </cell>
          <cell r="B256" t="str">
            <v>a0K3c00000MzVsZEAV</v>
          </cell>
        </row>
        <row r="257">
          <cell r="A257" t="str">
            <v>VAN02169</v>
          </cell>
          <cell r="B257" t="str">
            <v>a0K3c00000MzVseEAF</v>
          </cell>
        </row>
        <row r="258">
          <cell r="A258" t="str">
            <v>VAN02170</v>
          </cell>
          <cell r="B258" t="str">
            <v>a0K3c00000MzVsjEAF</v>
          </cell>
        </row>
        <row r="259">
          <cell r="A259" t="str">
            <v>SHI02171</v>
          </cell>
          <cell r="B259" t="str">
            <v>a0K3c00000MzVstEAF</v>
          </cell>
        </row>
        <row r="260">
          <cell r="A260" t="str">
            <v>SHI02172</v>
          </cell>
          <cell r="B260" t="str">
            <v>a0K3c00000MzVsyEAF</v>
          </cell>
        </row>
        <row r="261">
          <cell r="A261" t="str">
            <v>SHI02173</v>
          </cell>
          <cell r="B261" t="str">
            <v>a0K3c00000MzVt3EAF</v>
          </cell>
        </row>
        <row r="262">
          <cell r="A262" t="str">
            <v>SHI02174</v>
          </cell>
          <cell r="B262" t="str">
            <v>a0K3c00000MzVt8EAF</v>
          </cell>
        </row>
        <row r="263">
          <cell r="A263" t="str">
            <v>SHI02175</v>
          </cell>
          <cell r="B263" t="str">
            <v>a0K3c00000MzVtDEAV</v>
          </cell>
        </row>
        <row r="264">
          <cell r="A264" t="str">
            <v>SHI02176</v>
          </cell>
          <cell r="B264" t="str">
            <v>a0K3c00000MzVuBEAV</v>
          </cell>
        </row>
        <row r="265">
          <cell r="A265" t="str">
            <v>SHI02177</v>
          </cell>
          <cell r="B265" t="str">
            <v>a0K3c00000MzVuGEAV</v>
          </cell>
        </row>
        <row r="266">
          <cell r="A266" t="str">
            <v>SHI02178</v>
          </cell>
          <cell r="B266" t="str">
            <v>a0K3c00000MzVuLEAV</v>
          </cell>
        </row>
        <row r="267">
          <cell r="A267" t="str">
            <v>SHI02179</v>
          </cell>
          <cell r="B267" t="str">
            <v>a0K3c00000MzVuQEAV</v>
          </cell>
        </row>
        <row r="268">
          <cell r="A268" t="str">
            <v>SHI02180</v>
          </cell>
          <cell r="B268" t="str">
            <v>a0K3c00000MzW0GEAV</v>
          </cell>
        </row>
        <row r="269">
          <cell r="A269" t="str">
            <v>SHI02181</v>
          </cell>
          <cell r="B269" t="str">
            <v>a0K3c00000MzW0LEAV</v>
          </cell>
        </row>
        <row r="270">
          <cell r="A270" t="str">
            <v>SHI02182</v>
          </cell>
          <cell r="B270" t="str">
            <v>a0K3c00000MzW0QEAV</v>
          </cell>
        </row>
        <row r="271">
          <cell r="A271" t="str">
            <v>SHI02183</v>
          </cell>
          <cell r="B271" t="str">
            <v>a0K3c00000MzW0VEAV</v>
          </cell>
        </row>
        <row r="272">
          <cell r="A272" t="str">
            <v>SHI02184</v>
          </cell>
          <cell r="B272" t="str">
            <v>a0K3c00000MzW0aEAF</v>
          </cell>
        </row>
        <row r="273">
          <cell r="A273" t="str">
            <v>SHI02185</v>
          </cell>
          <cell r="B273" t="str">
            <v>a0K3c00000MzW1EEAV</v>
          </cell>
        </row>
        <row r="274">
          <cell r="A274" t="str">
            <v>SHI02186</v>
          </cell>
          <cell r="B274" t="str">
            <v>a0K3c00000MzW1TEAV</v>
          </cell>
        </row>
        <row r="275">
          <cell r="A275" t="str">
            <v>SHI02187</v>
          </cell>
          <cell r="B275" t="str">
            <v>a0K3c00000MzW1dEAF</v>
          </cell>
        </row>
        <row r="276">
          <cell r="A276" t="str">
            <v>SUS02188</v>
          </cell>
          <cell r="B276" t="str">
            <v>a0K3c00000MzW1nEAF</v>
          </cell>
        </row>
        <row r="277">
          <cell r="A277" t="str">
            <v>SHI02189</v>
          </cell>
          <cell r="B277" t="str">
            <v>a0K3c00000MzW1sEAF</v>
          </cell>
        </row>
        <row r="278">
          <cell r="A278" t="str">
            <v>SHI02190</v>
          </cell>
          <cell r="B278" t="str">
            <v>a0K3c00000MzW1xEAF</v>
          </cell>
        </row>
        <row r="279">
          <cell r="A279" t="str">
            <v>LIM02191</v>
          </cell>
          <cell r="B279" t="str">
            <v>a0K3c00000MzW36EAF</v>
          </cell>
        </row>
        <row r="280">
          <cell r="A280" t="str">
            <v>LIM02192</v>
          </cell>
          <cell r="B280" t="str">
            <v>a0K3c00000MzW3GEAV</v>
          </cell>
        </row>
        <row r="281">
          <cell r="A281" t="str">
            <v>LIM02193</v>
          </cell>
          <cell r="B281" t="str">
            <v>a0K3c00000MzW3LEAV</v>
          </cell>
        </row>
        <row r="282">
          <cell r="A282" t="str">
            <v>SHI02194</v>
          </cell>
          <cell r="B282" t="str">
            <v>a0K3c00000MzW3QEAV</v>
          </cell>
        </row>
        <row r="283">
          <cell r="A283" t="str">
            <v>KAL02195</v>
          </cell>
          <cell r="B283" t="str">
            <v>a0K3c00000MzW3VEAV</v>
          </cell>
        </row>
        <row r="284">
          <cell r="A284" t="str">
            <v>KAL02196</v>
          </cell>
          <cell r="B284" t="str">
            <v>a0K3c00000MzW3aEAF</v>
          </cell>
        </row>
        <row r="285">
          <cell r="A285" t="str">
            <v>KAL02197</v>
          </cell>
          <cell r="B285" t="str">
            <v>a0K3c00000MzW3fEAF</v>
          </cell>
        </row>
        <row r="286">
          <cell r="A286" t="str">
            <v>KAL02198</v>
          </cell>
          <cell r="B286" t="str">
            <v>a0K3c00000MzW3pEAF</v>
          </cell>
        </row>
        <row r="287">
          <cell r="A287" t="str">
            <v>KAL02199</v>
          </cell>
          <cell r="B287" t="str">
            <v>a0K3c00000MzW3zEAF</v>
          </cell>
        </row>
        <row r="288">
          <cell r="A288" t="str">
            <v>CHI02200</v>
          </cell>
          <cell r="B288" t="str">
            <v>a0K3c00000MzW4OEAV</v>
          </cell>
        </row>
        <row r="289">
          <cell r="A289" t="str">
            <v>CHI02201</v>
          </cell>
          <cell r="B289" t="str">
            <v>a0K3c00000MzW4TEAV</v>
          </cell>
        </row>
        <row r="290">
          <cell r="A290" t="str">
            <v>KAL02202</v>
          </cell>
          <cell r="B290" t="str">
            <v>a0K3c00000MzW4iEAF</v>
          </cell>
        </row>
        <row r="291">
          <cell r="A291" t="str">
            <v>KAL02203</v>
          </cell>
          <cell r="B291" t="str">
            <v>a0K3c00000MzW4nEAF</v>
          </cell>
        </row>
        <row r="292">
          <cell r="A292" t="str">
            <v>MON02204</v>
          </cell>
          <cell r="B292" t="str">
            <v>a0K3c00000MzW4sEAF</v>
          </cell>
        </row>
        <row r="293">
          <cell r="A293" t="str">
            <v>MON02205</v>
          </cell>
          <cell r="B293" t="str">
            <v>a0K3c00000MzW4xEAF</v>
          </cell>
        </row>
        <row r="294">
          <cell r="A294" t="str">
            <v>MON02206</v>
          </cell>
          <cell r="B294" t="str">
            <v>a0K3c00000MzW52EAF</v>
          </cell>
        </row>
        <row r="295">
          <cell r="A295" t="str">
            <v>SHI02207</v>
          </cell>
          <cell r="B295" t="str">
            <v>a0K3c00000MzW57EAF</v>
          </cell>
        </row>
        <row r="296">
          <cell r="A296" t="str">
            <v>CHI02208</v>
          </cell>
          <cell r="B296" t="str">
            <v>a0K3c00000MzW5CEAV</v>
          </cell>
        </row>
        <row r="297">
          <cell r="A297" t="str">
            <v>SHI02209</v>
          </cell>
          <cell r="B297" t="str">
            <v>a0K3c00000MzW5gEAF</v>
          </cell>
        </row>
        <row r="298">
          <cell r="A298" t="str">
            <v>SHI02210</v>
          </cell>
          <cell r="B298" t="str">
            <v>a0K3c00000MzW5vEAF</v>
          </cell>
        </row>
        <row r="299">
          <cell r="A299" t="str">
            <v>SHI02211</v>
          </cell>
          <cell r="B299" t="str">
            <v>a0K3c00000MzW6KEAV</v>
          </cell>
        </row>
        <row r="300">
          <cell r="A300" t="str">
            <v>SHI02212</v>
          </cell>
          <cell r="B300" t="str">
            <v>a0K3c00000MzW6PEAV</v>
          </cell>
        </row>
        <row r="301">
          <cell r="A301" t="str">
            <v>SHI02213</v>
          </cell>
          <cell r="B301" t="str">
            <v>a0K3c00000MzW6UEAV</v>
          </cell>
        </row>
        <row r="302">
          <cell r="A302" t="str">
            <v>SHI02214</v>
          </cell>
          <cell r="B302" t="str">
            <v>a0K3c00000MzW6ZEAV</v>
          </cell>
        </row>
        <row r="303">
          <cell r="A303" t="str">
            <v>SHI02215</v>
          </cell>
          <cell r="B303" t="str">
            <v>a0K3c00000MzW6eEAF</v>
          </cell>
        </row>
        <row r="304">
          <cell r="A304" t="str">
            <v>SHI02216</v>
          </cell>
          <cell r="B304" t="str">
            <v>a0K3c00000MzW6jEAF</v>
          </cell>
        </row>
        <row r="305">
          <cell r="A305" t="str">
            <v>SHI02217</v>
          </cell>
          <cell r="B305" t="str">
            <v>a0K3c00000MzW6oEAF</v>
          </cell>
        </row>
        <row r="306">
          <cell r="A306" t="str">
            <v>SHI02218</v>
          </cell>
          <cell r="B306" t="str">
            <v>a0K3c00000MzW6tEAF</v>
          </cell>
        </row>
        <row r="307">
          <cell r="A307" t="str">
            <v>SHI02219</v>
          </cell>
          <cell r="B307" t="str">
            <v>a0K3c00000MzW6yEAF</v>
          </cell>
        </row>
        <row r="308">
          <cell r="A308" t="str">
            <v>SHI02220</v>
          </cell>
          <cell r="B308" t="str">
            <v>a0K3c00000MzW73EAF</v>
          </cell>
        </row>
        <row r="309">
          <cell r="A309" t="str">
            <v>SHI02221</v>
          </cell>
          <cell r="B309" t="str">
            <v>a0K3c00000MzW7XEAV</v>
          </cell>
        </row>
        <row r="310">
          <cell r="A310" t="str">
            <v>SHI02222</v>
          </cell>
          <cell r="B310" t="str">
            <v>a0K3c00000MzW7mEAF</v>
          </cell>
        </row>
        <row r="311">
          <cell r="A311" t="str">
            <v>LUA02224</v>
          </cell>
          <cell r="B311" t="str">
            <v>a0K3c00000MzYTGEA3</v>
          </cell>
        </row>
        <row r="312">
          <cell r="A312" t="str">
            <v>NKE02223</v>
          </cell>
          <cell r="B312" t="str">
            <v>a0K3c00000MzYSwEAN</v>
          </cell>
        </row>
        <row r="313">
          <cell r="A313" t="str">
            <v>LUA02227</v>
          </cell>
          <cell r="B313" t="str">
            <v>a0K3c00000MzYTVEA3</v>
          </cell>
        </row>
        <row r="314">
          <cell r="A314" t="str">
            <v>LUA02228</v>
          </cell>
          <cell r="B314" t="str">
            <v>a0K3c00000MzYTaEAN</v>
          </cell>
        </row>
        <row r="315">
          <cell r="A315" t="str">
            <v>MUM02232</v>
          </cell>
          <cell r="B315" t="str">
            <v>a0K3c00000MzYX8EAN</v>
          </cell>
        </row>
        <row r="316">
          <cell r="A316" t="str">
            <v>MUM02233</v>
          </cell>
          <cell r="B316" t="str">
            <v>a0K3c00000MzYXDEA3</v>
          </cell>
        </row>
        <row r="317">
          <cell r="A317" t="str">
            <v>MUM02234</v>
          </cell>
          <cell r="B317" t="str">
            <v>a0K3c00000MzYXIEA3</v>
          </cell>
        </row>
        <row r="318">
          <cell r="A318" t="str">
            <v>MUM02235</v>
          </cell>
          <cell r="B318" t="str">
            <v>a0K3c00000MzYXNEA3</v>
          </cell>
        </row>
        <row r="319">
          <cell r="A319" t="str">
            <v>MUM02236</v>
          </cell>
          <cell r="B319" t="str">
            <v>a0K3c00000MzYXSEA3</v>
          </cell>
        </row>
        <row r="320">
          <cell r="A320" t="str">
            <v>MUM02237</v>
          </cell>
          <cell r="B320" t="str">
            <v>a0K3c00000MzYXXEA3</v>
          </cell>
        </row>
        <row r="321">
          <cell r="A321" t="str">
            <v>MUM02238</v>
          </cell>
          <cell r="B321" t="str">
            <v>a0K3c00000MzYXcEAN</v>
          </cell>
        </row>
        <row r="322">
          <cell r="A322" t="str">
            <v>MUM02239</v>
          </cell>
          <cell r="B322" t="str">
            <v>a0K3c00000MzYXhEAN</v>
          </cell>
        </row>
        <row r="323">
          <cell r="A323" t="str">
            <v>MUM02241</v>
          </cell>
          <cell r="B323" t="str">
            <v>a0K3c00000MzYXrEAN</v>
          </cell>
        </row>
        <row r="324">
          <cell r="A324" t="str">
            <v>MUM02242</v>
          </cell>
          <cell r="B324" t="str">
            <v>a0K3c00000MzYXwEAN</v>
          </cell>
        </row>
        <row r="325">
          <cell r="A325" t="str">
            <v>MUM02243</v>
          </cell>
          <cell r="B325" t="str">
            <v>a0K3c00000MzYY1EAN</v>
          </cell>
        </row>
        <row r="326">
          <cell r="A326" t="str">
            <v>MUM02244</v>
          </cell>
          <cell r="B326" t="str">
            <v>a0K3c00000MzYYBEA3</v>
          </cell>
        </row>
        <row r="327">
          <cell r="A327" t="str">
            <v>MUM02245</v>
          </cell>
          <cell r="B327" t="str">
            <v>a0K3c00000MzYYGEA3</v>
          </cell>
        </row>
        <row r="328">
          <cell r="A328" t="str">
            <v>MUM02246</v>
          </cell>
          <cell r="B328" t="str">
            <v>a0K3c00000MzYYHEA3</v>
          </cell>
        </row>
        <row r="329">
          <cell r="A329" t="str">
            <v>MUM02247</v>
          </cell>
          <cell r="B329" t="str">
            <v>a0K3c00000MzYYQEA3</v>
          </cell>
        </row>
        <row r="330">
          <cell r="A330" t="str">
            <v>MUM02248</v>
          </cell>
          <cell r="B330" t="str">
            <v>a0K3c00000MzYYVEA3</v>
          </cell>
        </row>
        <row r="331">
          <cell r="A331" t="str">
            <v>MUM02249</v>
          </cell>
          <cell r="B331" t="str">
            <v>a0K3c00000MzYYaEAN</v>
          </cell>
        </row>
        <row r="332">
          <cell r="A332" t="str">
            <v>MUM02250</v>
          </cell>
          <cell r="B332" t="str">
            <v>a0K3c00000MzYYkEAN</v>
          </cell>
        </row>
        <row r="333">
          <cell r="A333" t="str">
            <v>MUM02251</v>
          </cell>
          <cell r="B333" t="str">
            <v>a0K3c00000MzYYpEAN</v>
          </cell>
        </row>
        <row r="334">
          <cell r="A334" t="str">
            <v>MUM02252</v>
          </cell>
          <cell r="B334" t="str">
            <v>a0K3c00000MzYYuEAN</v>
          </cell>
        </row>
        <row r="335">
          <cell r="A335" t="str">
            <v>MAN02253</v>
          </cell>
          <cell r="B335" t="str">
            <v>a0K3c00000MzYoTEAV</v>
          </cell>
        </row>
        <row r="336">
          <cell r="A336" t="str">
            <v>MAN02254</v>
          </cell>
          <cell r="B336" t="str">
            <v>a0K3c00000MzYoYEAV</v>
          </cell>
        </row>
        <row r="337">
          <cell r="A337" t="str">
            <v>MAN02255</v>
          </cell>
          <cell r="B337" t="str">
            <v>a0K3c00000MzYodEAF</v>
          </cell>
        </row>
        <row r="338">
          <cell r="A338" t="str">
            <v>MAN02256</v>
          </cell>
          <cell r="B338" t="str">
            <v>a0K3c00000MzYoiEAF</v>
          </cell>
        </row>
        <row r="339">
          <cell r="A339" t="str">
            <v>MAN02257</v>
          </cell>
          <cell r="B339" t="str">
            <v>a0K3c00000MzYonEAF</v>
          </cell>
        </row>
        <row r="340">
          <cell r="A340" t="str">
            <v>MAN02258</v>
          </cell>
          <cell r="B340" t="str">
            <v>a0K3c00000MzYosEAF</v>
          </cell>
        </row>
        <row r="341">
          <cell r="A341" t="str">
            <v>MAN02259</v>
          </cell>
          <cell r="B341" t="str">
            <v>a0K3c00000MzYoxEAF</v>
          </cell>
        </row>
        <row r="342">
          <cell r="A342" t="str">
            <v>MAN02260</v>
          </cell>
          <cell r="B342" t="str">
            <v>a0K3c00000MzYp2EAF</v>
          </cell>
        </row>
        <row r="343">
          <cell r="A343" t="str">
            <v>MAN02261</v>
          </cell>
          <cell r="B343" t="str">
            <v>a0K3c00000MzYp7EAF</v>
          </cell>
        </row>
        <row r="344">
          <cell r="A344" t="str">
            <v>MAN02262</v>
          </cell>
          <cell r="B344" t="str">
            <v>a0K3c00000MzYpCEAV</v>
          </cell>
        </row>
        <row r="345">
          <cell r="A345" t="str">
            <v>MAN02263</v>
          </cell>
          <cell r="B345" t="str">
            <v>a0K3c00000MzYpHEAV</v>
          </cell>
        </row>
        <row r="346">
          <cell r="A346" t="str">
            <v>MAN02264</v>
          </cell>
          <cell r="B346" t="str">
            <v>a0K3c00000MzYpMEAV</v>
          </cell>
        </row>
        <row r="347">
          <cell r="A347" t="str">
            <v>MAN02265</v>
          </cell>
          <cell r="B347" t="str">
            <v>a0K3c00000MzYpREAV</v>
          </cell>
        </row>
        <row r="348">
          <cell r="A348" t="str">
            <v>MAN02266</v>
          </cell>
          <cell r="B348" t="str">
            <v>a0K3c00000MzYpWEAV</v>
          </cell>
        </row>
        <row r="349">
          <cell r="A349" t="str">
            <v>MAN02267</v>
          </cell>
          <cell r="B349" t="str">
            <v>a0K3c00000MzYpbEAF</v>
          </cell>
        </row>
        <row r="350">
          <cell r="A350" t="str">
            <v>MAN02268</v>
          </cell>
          <cell r="B350" t="str">
            <v>a0K3c00000MzYpgEAF</v>
          </cell>
        </row>
        <row r="351">
          <cell r="A351" t="str">
            <v>MAN02269</v>
          </cell>
          <cell r="B351" t="str">
            <v>a0K3c00000MzYplEAF</v>
          </cell>
        </row>
        <row r="352">
          <cell r="A352" t="str">
            <v>MAN02270</v>
          </cell>
          <cell r="B352" t="str">
            <v>a0K3c00000MzYpqEAF</v>
          </cell>
        </row>
        <row r="353">
          <cell r="A353" t="str">
            <v>MAN02271</v>
          </cell>
          <cell r="B353" t="str">
            <v>a0K3c00000MzYpvEAF</v>
          </cell>
        </row>
        <row r="354">
          <cell r="A354" t="str">
            <v>MAN02272</v>
          </cell>
          <cell r="B354" t="str">
            <v>a0K3c00000MzYq0EAF</v>
          </cell>
        </row>
        <row r="355">
          <cell r="A355" t="str">
            <v>MAN02273</v>
          </cell>
          <cell r="B355" t="str">
            <v>a0K3c00000MzYq5EAF</v>
          </cell>
        </row>
        <row r="356">
          <cell r="A356" t="str">
            <v>MAN02274</v>
          </cell>
          <cell r="B356" t="str">
            <v>a0K3c00000MzYqAEAV</v>
          </cell>
        </row>
        <row r="357">
          <cell r="A357" t="str">
            <v>MAN02275</v>
          </cell>
          <cell r="B357" t="str">
            <v>a0K3c00000MzYqFEAV</v>
          </cell>
        </row>
        <row r="358">
          <cell r="A358" t="str">
            <v>MAN02276</v>
          </cell>
          <cell r="B358" t="str">
            <v>a0K3c00000MzYqUEAV</v>
          </cell>
        </row>
        <row r="359">
          <cell r="A359" t="str">
            <v>MAN02277</v>
          </cell>
          <cell r="B359" t="str">
            <v>a0K3c00000MzYqVEAV</v>
          </cell>
        </row>
        <row r="360">
          <cell r="A360" t="str">
            <v>MAN02278</v>
          </cell>
          <cell r="B360" t="str">
            <v>a0K3c00000MzYqZEAV</v>
          </cell>
        </row>
        <row r="361">
          <cell r="A361" t="str">
            <v>MAN02279</v>
          </cell>
          <cell r="B361" t="str">
            <v>a0K3c00000MzYqeEAF</v>
          </cell>
        </row>
        <row r="362">
          <cell r="A362" t="str">
            <v>MAN02280</v>
          </cell>
          <cell r="B362" t="str">
            <v>a0K3c00000MzYqjEAF</v>
          </cell>
        </row>
        <row r="363">
          <cell r="A363" t="str">
            <v>MAN02281</v>
          </cell>
          <cell r="B363" t="str">
            <v>a0K3c00000MzYqoEAF</v>
          </cell>
        </row>
        <row r="364">
          <cell r="A364" t="str">
            <v>MAN02282</v>
          </cell>
          <cell r="B364" t="str">
            <v>a0K3c00000MzYqtEAF</v>
          </cell>
        </row>
        <row r="365">
          <cell r="A365" t="str">
            <v>MAN02283</v>
          </cell>
          <cell r="B365" t="str">
            <v>a0K3c00000MzYqyEAF</v>
          </cell>
        </row>
        <row r="366">
          <cell r="A366" t="str">
            <v>MAN02284</v>
          </cell>
          <cell r="B366" t="str">
            <v>a0K3c00000MzYr3EAF</v>
          </cell>
        </row>
        <row r="367">
          <cell r="A367" t="str">
            <v>MAN02285</v>
          </cell>
          <cell r="B367" t="str">
            <v>a0K3c00000MzYr8EAF</v>
          </cell>
        </row>
        <row r="368">
          <cell r="A368" t="str">
            <v>MAN02286</v>
          </cell>
          <cell r="B368" t="str">
            <v>a0K3c00000MzYrDEAV</v>
          </cell>
        </row>
        <row r="369">
          <cell r="A369" t="str">
            <v>MAN02287</v>
          </cell>
          <cell r="B369" t="str">
            <v>a0K3c00000MzYrIEAV</v>
          </cell>
        </row>
        <row r="370">
          <cell r="A370" t="str">
            <v>MAN02288</v>
          </cell>
          <cell r="B370" t="str">
            <v>a0K3c00000MzYrNEAV</v>
          </cell>
        </row>
        <row r="371">
          <cell r="A371" t="str">
            <v>MAN02289</v>
          </cell>
          <cell r="B371" t="str">
            <v>a0K3c00000MzYrSEAV</v>
          </cell>
        </row>
        <row r="372">
          <cell r="A372" t="str">
            <v>MAN02290</v>
          </cell>
          <cell r="B372" t="str">
            <v>a0K3c00000MzYrXEAV</v>
          </cell>
        </row>
        <row r="373">
          <cell r="A373" t="str">
            <v>MAN02291</v>
          </cell>
          <cell r="B373" t="str">
            <v>a0K3c00000MzYrcEAF</v>
          </cell>
        </row>
        <row r="374">
          <cell r="A374" t="str">
            <v>MAN02292</v>
          </cell>
          <cell r="B374" t="str">
            <v>a0K3c00000MzYrhEAF</v>
          </cell>
        </row>
        <row r="375">
          <cell r="A375" t="str">
            <v>MAN02293</v>
          </cell>
          <cell r="B375" t="str">
            <v>a0K3c00000MzYrmEAF</v>
          </cell>
        </row>
        <row r="376">
          <cell r="A376" t="str">
            <v>MAN02294</v>
          </cell>
          <cell r="B376" t="str">
            <v>a0K3c00000MzYrrEAF</v>
          </cell>
        </row>
        <row r="377">
          <cell r="A377" t="str">
            <v>MAN02297</v>
          </cell>
          <cell r="B377" t="str">
            <v>a0K3c00000MzZ56EAF</v>
          </cell>
        </row>
        <row r="378">
          <cell r="A378" t="str">
            <v>MAN02298</v>
          </cell>
          <cell r="B378" t="str">
            <v>a0K3c00000MzZ5BEAV</v>
          </cell>
        </row>
        <row r="379">
          <cell r="A379" t="str">
            <v>MAN02299</v>
          </cell>
          <cell r="B379" t="str">
            <v>a0K3c00000MzZ5GEAV</v>
          </cell>
        </row>
        <row r="380">
          <cell r="A380" t="str">
            <v>MAN02300</v>
          </cell>
          <cell r="B380" t="str">
            <v>a0K3c00000MzZ5LEAV</v>
          </cell>
        </row>
        <row r="381">
          <cell r="A381" t="str">
            <v>MAN02301</v>
          </cell>
          <cell r="B381" t="str">
            <v>a0K3c00000MzZ5QEAV</v>
          </cell>
        </row>
        <row r="382">
          <cell r="A382" t="str">
            <v>MAN02302</v>
          </cell>
          <cell r="B382" t="str">
            <v>a0K3c00000MzZ5VEAV</v>
          </cell>
        </row>
        <row r="383">
          <cell r="A383" t="str">
            <v>MAN02303</v>
          </cell>
          <cell r="B383" t="str">
            <v>a0K3c00000MzZ5aEAF</v>
          </cell>
        </row>
        <row r="384">
          <cell r="A384" t="str">
            <v>MAN02304</v>
          </cell>
          <cell r="B384" t="str">
            <v>a0K3c00000MzZ5fEAF</v>
          </cell>
        </row>
        <row r="385">
          <cell r="A385" t="str">
            <v>MAN02305</v>
          </cell>
          <cell r="B385" t="str">
            <v>a0K3c00000MzZ5kEAF</v>
          </cell>
        </row>
        <row r="386">
          <cell r="A386" t="str">
            <v>MAN02306</v>
          </cell>
          <cell r="B386" t="str">
            <v>a0K3c00000MzZ5pEAF</v>
          </cell>
        </row>
        <row r="387">
          <cell r="A387" t="str">
            <v>MAN02307</v>
          </cell>
          <cell r="B387" t="str">
            <v>a0K3c00000MzZ5lEAF</v>
          </cell>
        </row>
        <row r="388">
          <cell r="A388" t="str">
            <v>MAN02308</v>
          </cell>
          <cell r="B388" t="str">
            <v>a0K3c00000MzZ5uEAF</v>
          </cell>
        </row>
        <row r="389">
          <cell r="A389" t="str">
            <v>MAN02309</v>
          </cell>
          <cell r="B389" t="str">
            <v>a0K3c00000MzZ5zEAF</v>
          </cell>
        </row>
        <row r="390">
          <cell r="A390" t="str">
            <v>MAN02310</v>
          </cell>
          <cell r="B390" t="str">
            <v>a0K3c00000MzZ64EAF</v>
          </cell>
        </row>
        <row r="391">
          <cell r="A391" t="str">
            <v>MAN02312</v>
          </cell>
          <cell r="B391" t="str">
            <v>a0K3c00000MzZ69EAF</v>
          </cell>
        </row>
        <row r="392">
          <cell r="A392" t="str">
            <v>MAN02313</v>
          </cell>
          <cell r="B392" t="str">
            <v>a0K3c00000MzZ6JEAV</v>
          </cell>
        </row>
        <row r="393">
          <cell r="A393" t="str">
            <v>MAN02314</v>
          </cell>
          <cell r="B393" t="str">
            <v>a0K3c00000MzZ6OEAV</v>
          </cell>
        </row>
        <row r="394">
          <cell r="A394" t="str">
            <v>MAN02315</v>
          </cell>
          <cell r="B394" t="str">
            <v>a0K3c00000MzZ6TEAV</v>
          </cell>
        </row>
        <row r="395">
          <cell r="A395" t="str">
            <v>MAN02316</v>
          </cell>
          <cell r="B395" t="str">
            <v>a0K3c00000MzZ6YEAV</v>
          </cell>
        </row>
        <row r="396">
          <cell r="A396" t="str">
            <v>MAN02317</v>
          </cell>
          <cell r="B396" t="str">
            <v>a0K3c00000MzZ6dEAF</v>
          </cell>
        </row>
        <row r="397">
          <cell r="A397" t="str">
            <v>MAN02318</v>
          </cell>
          <cell r="B397" t="str">
            <v>a0K3c00000MzZ6iEAF</v>
          </cell>
        </row>
        <row r="398">
          <cell r="A398" t="str">
            <v>MAN02319</v>
          </cell>
          <cell r="B398" t="str">
            <v>a0K3c00000MzZ6nEAF</v>
          </cell>
        </row>
        <row r="399">
          <cell r="A399" t="str">
            <v>MAN02336</v>
          </cell>
          <cell r="B399" t="str">
            <v>a0K3c00000MzZ80EAF</v>
          </cell>
        </row>
        <row r="400">
          <cell r="A400" t="str">
            <v>MAN02320</v>
          </cell>
          <cell r="B400" t="str">
            <v>a0K3c00000MzZ6sEAF</v>
          </cell>
        </row>
        <row r="401">
          <cell r="A401" t="str">
            <v>MAN02321</v>
          </cell>
          <cell r="B401" t="str">
            <v>a0K3c00000MzZ6xEAF</v>
          </cell>
        </row>
        <row r="402">
          <cell r="A402" t="str">
            <v>MAN02322</v>
          </cell>
          <cell r="B402" t="str">
            <v>a0K3c00000MzZ72EAF</v>
          </cell>
        </row>
        <row r="403">
          <cell r="A403" t="str">
            <v>MAN02323</v>
          </cell>
          <cell r="B403" t="str">
            <v>a0K3c00000MzZ77EAF</v>
          </cell>
        </row>
        <row r="404">
          <cell r="A404" t="str">
            <v>MAN02324</v>
          </cell>
          <cell r="B404" t="str">
            <v>a0K3c00000MzZ7CEAV</v>
          </cell>
        </row>
        <row r="405">
          <cell r="A405" t="str">
            <v>MAN02325</v>
          </cell>
          <cell r="B405" t="str">
            <v>a0K3c00000MzZ7HEAV</v>
          </cell>
        </row>
        <row r="406">
          <cell r="A406" t="str">
            <v>MAN02326</v>
          </cell>
          <cell r="B406" t="str">
            <v>a0K3c00000MzZ7MEAV</v>
          </cell>
        </row>
        <row r="407">
          <cell r="A407" t="str">
            <v>MAN02327</v>
          </cell>
          <cell r="B407" t="str">
            <v>a0K3c00000MzZ7REAV</v>
          </cell>
        </row>
        <row r="408">
          <cell r="A408" t="str">
            <v>MAN02328</v>
          </cell>
          <cell r="B408" t="str">
            <v>a0K3c00000MzZ7WEAV</v>
          </cell>
        </row>
        <row r="409">
          <cell r="A409" t="str">
            <v>MAN02329</v>
          </cell>
          <cell r="B409" t="str">
            <v>a0K3c00000MzZ7bEAF</v>
          </cell>
        </row>
        <row r="410">
          <cell r="A410" t="str">
            <v>MAN02330</v>
          </cell>
          <cell r="B410" t="str">
            <v>a0K3c00000MzZ6UEAV</v>
          </cell>
        </row>
        <row r="411">
          <cell r="A411" t="str">
            <v>MAN02331</v>
          </cell>
          <cell r="B411" t="str">
            <v>a0K3c00000MzZ73EAF</v>
          </cell>
        </row>
        <row r="412">
          <cell r="A412" t="str">
            <v>MAN02332</v>
          </cell>
          <cell r="B412" t="str">
            <v>a0K3c00000MzZ7gEAF</v>
          </cell>
        </row>
        <row r="413">
          <cell r="A413" t="str">
            <v>MAN02333</v>
          </cell>
          <cell r="B413" t="str">
            <v>a0K3c00000MzZ7lEAF</v>
          </cell>
        </row>
        <row r="414">
          <cell r="A414" t="str">
            <v>MAN02334</v>
          </cell>
          <cell r="B414" t="str">
            <v>a0K3c00000MzZ7qEAF</v>
          </cell>
        </row>
        <row r="415">
          <cell r="A415" t="str">
            <v>MAN02335</v>
          </cell>
          <cell r="B415" t="str">
            <v>a0K3c00000MzZ7vEAF</v>
          </cell>
        </row>
        <row r="416">
          <cell r="A416" t="str">
            <v>MAN02337</v>
          </cell>
          <cell r="B416" t="str">
            <v>a0K3c00000MzZ85EAF</v>
          </cell>
        </row>
        <row r="417">
          <cell r="A417" t="str">
            <v>MAN02338</v>
          </cell>
          <cell r="B417" t="str">
            <v>a0K3c00000MzZ8AEAV</v>
          </cell>
        </row>
        <row r="418">
          <cell r="A418" t="str">
            <v>MAN02339</v>
          </cell>
          <cell r="B418" t="str">
            <v>a0K3c00000MzZ8FEAV</v>
          </cell>
        </row>
        <row r="419">
          <cell r="A419" t="str">
            <v>MAN02340</v>
          </cell>
          <cell r="B419" t="str">
            <v>a0K3c00000MzZ8KEAV</v>
          </cell>
        </row>
        <row r="420">
          <cell r="A420" t="str">
            <v>MAN02341</v>
          </cell>
          <cell r="B420" t="str">
            <v>a0K3c00000MzZ6PEAV</v>
          </cell>
        </row>
        <row r="421">
          <cell r="A421" t="str">
            <v>MON02342</v>
          </cell>
          <cell r="B421" t="str">
            <v>a0K3c00000MzZCbEAN</v>
          </cell>
        </row>
        <row r="422">
          <cell r="A422" t="str">
            <v>MON02343</v>
          </cell>
          <cell r="B422" t="str">
            <v>a0K3c00000MzZCgEAN</v>
          </cell>
        </row>
        <row r="423">
          <cell r="A423" t="str">
            <v>MON02344</v>
          </cell>
          <cell r="B423" t="str">
            <v>a0K3c00000MzZClEAN</v>
          </cell>
        </row>
        <row r="424">
          <cell r="A424" t="str">
            <v>MON02345</v>
          </cell>
          <cell r="B424" t="str">
            <v>a0K3c00000MzZCqEAN</v>
          </cell>
        </row>
        <row r="425">
          <cell r="A425" t="str">
            <v>MON02346</v>
          </cell>
          <cell r="B425" t="str">
            <v>a0K3c00000MzZCvEAN</v>
          </cell>
        </row>
        <row r="426">
          <cell r="A426" t="str">
            <v>MON02347</v>
          </cell>
          <cell r="B426" t="str">
            <v>a0K3c00000MzaB5EAJ</v>
          </cell>
        </row>
        <row r="427">
          <cell r="A427" t="str">
            <v>KAL02348</v>
          </cell>
          <cell r="B427" t="str">
            <v>a0K3c00000MzbHJEAZ</v>
          </cell>
        </row>
        <row r="428">
          <cell r="A428" t="str">
            <v>KAL02349</v>
          </cell>
          <cell r="B428" t="str">
            <v>a0K3c00000MzbSlEAJ</v>
          </cell>
        </row>
        <row r="429">
          <cell r="A429" t="str">
            <v>KAL02350</v>
          </cell>
          <cell r="B429" t="str">
            <v>a0K3c00000MzbSqEAJ</v>
          </cell>
        </row>
        <row r="430">
          <cell r="A430" t="str">
            <v>KAL02351</v>
          </cell>
          <cell r="B430" t="str">
            <v>a0K3c00000MzbSvEAJ</v>
          </cell>
        </row>
        <row r="431">
          <cell r="A431" t="str">
            <v>MAN02352</v>
          </cell>
          <cell r="B431" t="str">
            <v>a0K3c00000MzbTAEAZ</v>
          </cell>
        </row>
        <row r="432">
          <cell r="A432" t="str">
            <v>MAN02355</v>
          </cell>
          <cell r="B432" t="str">
            <v>a0K3c00000MzbTPEAZ</v>
          </cell>
        </row>
        <row r="433">
          <cell r="A433" t="str">
            <v>MAN02353</v>
          </cell>
          <cell r="B433" t="str">
            <v>a0K3c00000MzbTFEAZ</v>
          </cell>
        </row>
        <row r="434">
          <cell r="A434" t="str">
            <v>MAN02354</v>
          </cell>
          <cell r="B434" t="str">
            <v>a0K3c00000MzbTKEAZ</v>
          </cell>
        </row>
        <row r="435">
          <cell r="A435" t="str">
            <v>MAN02356</v>
          </cell>
          <cell r="B435" t="str">
            <v>a0K3c00000MzbTUEAZ</v>
          </cell>
        </row>
        <row r="436">
          <cell r="A436" t="str">
            <v>MAN02357</v>
          </cell>
          <cell r="B436" t="str">
            <v>a0K3c00000MzbTZEAZ</v>
          </cell>
        </row>
        <row r="437">
          <cell r="A437" t="str">
            <v>MAN02358</v>
          </cell>
          <cell r="B437" t="str">
            <v>a0K3c00000MzbTeEAJ</v>
          </cell>
        </row>
        <row r="438">
          <cell r="A438" t="str">
            <v>MAN02359</v>
          </cell>
          <cell r="B438" t="str">
            <v>a0K3c00000MzbTjEAJ</v>
          </cell>
        </row>
        <row r="439">
          <cell r="A439" t="str">
            <v>MAN02360</v>
          </cell>
          <cell r="B439" t="str">
            <v>a0K3c00000MzbToEAJ</v>
          </cell>
        </row>
        <row r="440">
          <cell r="A440" t="str">
            <v>MAN02361</v>
          </cell>
          <cell r="B440" t="str">
            <v>a0K3c00000MzbTtEAJ</v>
          </cell>
        </row>
        <row r="441">
          <cell r="A441" t="str">
            <v>MAN02362</v>
          </cell>
          <cell r="B441" t="str">
            <v>a0K3c00000MzbTyEAJ</v>
          </cell>
        </row>
        <row r="442">
          <cell r="A442" t="str">
            <v>MAN02363</v>
          </cell>
          <cell r="B442" t="str">
            <v>a0K3c00000MzbU3EAJ</v>
          </cell>
        </row>
        <row r="443">
          <cell r="A443" t="str">
            <v>MAN02364</v>
          </cell>
          <cell r="B443" t="str">
            <v>a0K3c00000MzbU8EAJ</v>
          </cell>
        </row>
        <row r="444">
          <cell r="A444" t="str">
            <v>MAN02365</v>
          </cell>
          <cell r="B444" t="str">
            <v>a0K3c00000MzbUDEAZ</v>
          </cell>
        </row>
        <row r="445">
          <cell r="A445" t="str">
            <v>MAN02366</v>
          </cell>
          <cell r="B445" t="str">
            <v>a0K3c00000MzbUIEAZ</v>
          </cell>
        </row>
        <row r="446">
          <cell r="A446" t="str">
            <v>MAN02367</v>
          </cell>
          <cell r="B446" t="str">
            <v>a0K3c00000MzbUNEAZ</v>
          </cell>
        </row>
        <row r="447">
          <cell r="A447" t="str">
            <v>MAN02368</v>
          </cell>
          <cell r="B447" t="str">
            <v>a0K3c00000MzbUSEAZ</v>
          </cell>
        </row>
        <row r="448">
          <cell r="A448" t="str">
            <v>MAN02369</v>
          </cell>
          <cell r="B448" t="str">
            <v>a0K3c00000MzbUXEAZ</v>
          </cell>
        </row>
        <row r="449">
          <cell r="A449" t="str">
            <v>MAN02370</v>
          </cell>
          <cell r="B449" t="str">
            <v>a0K3c00000MzbUhEAJ</v>
          </cell>
        </row>
        <row r="450">
          <cell r="A450" t="str">
            <v>MAN02371</v>
          </cell>
          <cell r="B450" t="str">
            <v>a0K3c00000MzbUmEAJ</v>
          </cell>
        </row>
        <row r="451">
          <cell r="A451" t="str">
            <v>MAN02372</v>
          </cell>
          <cell r="B451" t="str">
            <v>a0K3c00000MzbUrEAJ</v>
          </cell>
        </row>
        <row r="452">
          <cell r="A452" t="str">
            <v>MAN02377</v>
          </cell>
          <cell r="B452" t="str">
            <v>a0K3c00000MzbXWEAZ</v>
          </cell>
        </row>
        <row r="453">
          <cell r="A453" t="str">
            <v>MAN02378</v>
          </cell>
          <cell r="B453" t="str">
            <v>a0K3c00000MzbXbEAJ</v>
          </cell>
        </row>
        <row r="454">
          <cell r="A454" t="str">
            <v>MAN02379</v>
          </cell>
          <cell r="B454" t="str">
            <v>a0K3c00000MzbXgEAJ</v>
          </cell>
        </row>
        <row r="455">
          <cell r="A455" t="str">
            <v>MAN02380</v>
          </cell>
          <cell r="B455" t="str">
            <v>a0K3c00000MzbXlEAJ</v>
          </cell>
        </row>
        <row r="456">
          <cell r="A456" t="str">
            <v>MAN02381</v>
          </cell>
          <cell r="B456" t="str">
            <v>a0K3c00000MzbXqEAJ</v>
          </cell>
        </row>
        <row r="457">
          <cell r="A457" t="str">
            <v>MAN02382</v>
          </cell>
          <cell r="B457" t="str">
            <v>a0K3c00000MzbXvEAJ</v>
          </cell>
        </row>
        <row r="458">
          <cell r="A458" t="str">
            <v>MAN02383</v>
          </cell>
          <cell r="B458" t="str">
            <v>a0K3c00000MzbY5EAJ</v>
          </cell>
        </row>
        <row r="459">
          <cell r="A459" t="str">
            <v>MAN02384</v>
          </cell>
          <cell r="B459" t="str">
            <v>a0K3c00000MzbYAEAZ</v>
          </cell>
        </row>
        <row r="460">
          <cell r="A460" t="str">
            <v>MAN02385</v>
          </cell>
          <cell r="B460" t="str">
            <v>a0K3c00000MzbYFEAZ</v>
          </cell>
        </row>
        <row r="461">
          <cell r="A461" t="str">
            <v>MAN02386</v>
          </cell>
          <cell r="B461" t="str">
            <v>a0K3c00000MzbYKEAZ</v>
          </cell>
        </row>
        <row r="462">
          <cell r="A462" t="str">
            <v>MAN02387</v>
          </cell>
          <cell r="B462" t="str">
            <v>a0K3c00000MzbYPEAZ</v>
          </cell>
        </row>
        <row r="463">
          <cell r="A463" t="str">
            <v>MAN02388</v>
          </cell>
          <cell r="B463" t="str">
            <v>a0K3c00000MzbYUEAZ</v>
          </cell>
        </row>
        <row r="464">
          <cell r="A464" t="str">
            <v>MAN02389</v>
          </cell>
          <cell r="B464" t="str">
            <v>a0K3c00000MzbYZEAZ</v>
          </cell>
        </row>
        <row r="465">
          <cell r="A465" t="str">
            <v>MAN02390</v>
          </cell>
          <cell r="B465" t="str">
            <v>a0K3c00000MzbYeEAJ</v>
          </cell>
        </row>
        <row r="466">
          <cell r="A466" t="str">
            <v>MAN02391</v>
          </cell>
          <cell r="B466" t="str">
            <v>a0K3c00000MzbYjEAJ</v>
          </cell>
        </row>
        <row r="467">
          <cell r="A467" t="str">
            <v>MAN02392</v>
          </cell>
          <cell r="B467" t="str">
            <v>a0K3c00000MzbYoEAJ</v>
          </cell>
        </row>
        <row r="468">
          <cell r="A468" t="str">
            <v>MAN02393</v>
          </cell>
          <cell r="B468" t="str">
            <v>a0K3c00000MzbYtEAJ</v>
          </cell>
        </row>
        <row r="469">
          <cell r="A469" t="str">
            <v>MAN02394</v>
          </cell>
          <cell r="B469" t="str">
            <v>a0K3c00000MzbYyEAJ</v>
          </cell>
        </row>
        <row r="470">
          <cell r="A470" t="str">
            <v>MAN02395</v>
          </cell>
          <cell r="B470" t="str">
            <v>a0K3c00000MzbZ3EAJ</v>
          </cell>
        </row>
        <row r="471">
          <cell r="A471" t="str">
            <v>MAN02396</v>
          </cell>
          <cell r="B471" t="str">
            <v>a0K3c00000MzbZ8EAJ</v>
          </cell>
        </row>
        <row r="472">
          <cell r="A472" t="str">
            <v>MAN02397</v>
          </cell>
          <cell r="B472" t="str">
            <v>a0K3c00000MzbZDEAZ</v>
          </cell>
        </row>
        <row r="473">
          <cell r="A473" t="str">
            <v>MAN02398</v>
          </cell>
          <cell r="B473" t="str">
            <v>a0K3c00000MzbZ9EAJ</v>
          </cell>
        </row>
        <row r="474">
          <cell r="A474" t="str">
            <v>MAN02401</v>
          </cell>
          <cell r="B474" t="str">
            <v>a0K3c00000MzbZSEAZ</v>
          </cell>
        </row>
        <row r="475">
          <cell r="A475" t="str">
            <v>MAN02399</v>
          </cell>
          <cell r="B475" t="str">
            <v>a0K3c00000MzbZIEAZ</v>
          </cell>
        </row>
        <row r="476">
          <cell r="A476" t="str">
            <v>MAN02400</v>
          </cell>
          <cell r="B476" t="str">
            <v>a0K3c00000MzbZNEAZ</v>
          </cell>
        </row>
        <row r="477">
          <cell r="A477" t="str">
            <v>CHI02402</v>
          </cell>
          <cell r="B477" t="str">
            <v>a0K3c00000MzbZXEAZ</v>
          </cell>
        </row>
        <row r="478">
          <cell r="A478" t="str">
            <v>CHI02403</v>
          </cell>
          <cell r="B478" t="str">
            <v>a0K3c00000MzbZcEAJ</v>
          </cell>
        </row>
        <row r="479">
          <cell r="A479" t="str">
            <v>CHI02404</v>
          </cell>
          <cell r="B479" t="str">
            <v>a0K3c00000MzbZhEAJ</v>
          </cell>
        </row>
        <row r="480">
          <cell r="A480" t="str">
            <v>CHI02405</v>
          </cell>
          <cell r="B480" t="str">
            <v>a0K3c00000MzbZmEAJ</v>
          </cell>
        </row>
        <row r="481">
          <cell r="A481" t="str">
            <v>CHI02406</v>
          </cell>
          <cell r="B481" t="str">
            <v>a0K3c00000MzbZrEAJ</v>
          </cell>
        </row>
        <row r="482">
          <cell r="A482" t="str">
            <v>CHI02407</v>
          </cell>
          <cell r="B482" t="str">
            <v>a0K3c00000MzbZwEAJ</v>
          </cell>
        </row>
        <row r="483">
          <cell r="A483" t="str">
            <v>CHI02408</v>
          </cell>
          <cell r="B483" t="str">
            <v>a0K3c00000Mzba1EAB</v>
          </cell>
        </row>
        <row r="484">
          <cell r="A484" t="str">
            <v>CHI02409</v>
          </cell>
          <cell r="B484" t="str">
            <v>a0K3c00000Mzba6EAB</v>
          </cell>
        </row>
        <row r="485">
          <cell r="A485" t="str">
            <v>CHI02410</v>
          </cell>
          <cell r="B485" t="str">
            <v>a0K3c00000MzbaBEAR</v>
          </cell>
        </row>
        <row r="486">
          <cell r="A486" t="str">
            <v>CHI02411</v>
          </cell>
          <cell r="B486" t="str">
            <v>a0K3c00000MzbaGEAR</v>
          </cell>
        </row>
        <row r="487">
          <cell r="A487" t="str">
            <v>KAL02413</v>
          </cell>
          <cell r="B487" t="str">
            <v>a0K3c00000MzbclEAB</v>
          </cell>
        </row>
        <row r="488">
          <cell r="A488" t="str">
            <v>MON02414</v>
          </cell>
          <cell r="B488" t="str">
            <v>a0K3c00000MzbcqEAB</v>
          </cell>
        </row>
        <row r="489">
          <cell r="A489" t="str">
            <v>MUM02415</v>
          </cell>
          <cell r="B489" t="str">
            <v>a0K3c00000MzbcvEAB</v>
          </cell>
        </row>
        <row r="490">
          <cell r="A490" t="str">
            <v>MUM02418</v>
          </cell>
          <cell r="B490" t="str">
            <v>a0K3c00000MzbdAEAR</v>
          </cell>
        </row>
        <row r="491">
          <cell r="A491" t="str">
            <v>MUM02419</v>
          </cell>
          <cell r="B491" t="str">
            <v>a0K3c00000MzbdFEAR</v>
          </cell>
        </row>
        <row r="492">
          <cell r="A492" t="str">
            <v>MUM02420</v>
          </cell>
          <cell r="B492" t="str">
            <v>a0K3c00000MzbdKEAR</v>
          </cell>
        </row>
        <row r="493">
          <cell r="A493" t="str">
            <v>KAP02421</v>
          </cell>
          <cell r="B493" t="str">
            <v>a0K3c00000MzbfBEAR</v>
          </cell>
        </row>
        <row r="494">
          <cell r="A494" t="str">
            <v>KAP02422</v>
          </cell>
          <cell r="B494" t="str">
            <v>a0K3c00000MzbfGEAR</v>
          </cell>
        </row>
        <row r="495">
          <cell r="A495" t="str">
            <v>KAP02423</v>
          </cell>
          <cell r="B495" t="str">
            <v>a0K3c00000MzbfLEAR</v>
          </cell>
        </row>
        <row r="496">
          <cell r="A496" t="str">
            <v>KAP02424</v>
          </cell>
          <cell r="B496" t="str">
            <v>a0K3c00000MzbfQEAR</v>
          </cell>
        </row>
        <row r="497">
          <cell r="A497" t="str">
            <v>KAP02425</v>
          </cell>
          <cell r="B497" t="str">
            <v>a0K3c00000MzbfVEAR</v>
          </cell>
        </row>
        <row r="498">
          <cell r="A498" t="str">
            <v>KAP02426</v>
          </cell>
          <cell r="B498" t="str">
            <v>a0K3c00000MzbfaEAB</v>
          </cell>
        </row>
        <row r="499">
          <cell r="A499" t="str">
            <v>KAP02427</v>
          </cell>
          <cell r="B499" t="str">
            <v>a0K3c00000MzbffEAB</v>
          </cell>
        </row>
        <row r="500">
          <cell r="A500" t="str">
            <v>KAP02428</v>
          </cell>
          <cell r="B500" t="str">
            <v>a0K3c00000MzbfkEAB</v>
          </cell>
        </row>
        <row r="501">
          <cell r="A501" t="str">
            <v>KAP02429</v>
          </cell>
          <cell r="B501" t="str">
            <v>a0K3c00000MzbfpEAB</v>
          </cell>
        </row>
        <row r="502">
          <cell r="A502" t="str">
            <v>KAP02430</v>
          </cell>
          <cell r="B502" t="str">
            <v>a0K3c00000MzbfuEAB</v>
          </cell>
        </row>
        <row r="503">
          <cell r="A503" t="str">
            <v>KAP02432</v>
          </cell>
          <cell r="B503" t="str">
            <v>a0K3c00000Mzbg4EAB</v>
          </cell>
        </row>
        <row r="504">
          <cell r="A504" t="str">
            <v>KAP02433</v>
          </cell>
          <cell r="B504" t="str">
            <v>a0K3c00000Mzbg9EAB</v>
          </cell>
        </row>
        <row r="505">
          <cell r="A505" t="str">
            <v>KAP02434</v>
          </cell>
          <cell r="B505" t="str">
            <v>a0K3c00000MzbgEEAR</v>
          </cell>
        </row>
        <row r="506">
          <cell r="A506" t="str">
            <v>MUM02435</v>
          </cell>
          <cell r="B506" t="str">
            <v>a0K3c00000MzbkGEAR</v>
          </cell>
        </row>
        <row r="507">
          <cell r="A507" t="str">
            <v>KAP02436</v>
          </cell>
          <cell r="B507" t="str">
            <v>a0K3c00000MzbkLEAR</v>
          </cell>
        </row>
        <row r="508">
          <cell r="A508" t="str">
            <v>KAP02437</v>
          </cell>
          <cell r="B508" t="str">
            <v>a0K3c00000MzbkQEAR</v>
          </cell>
        </row>
        <row r="509">
          <cell r="A509" t="str">
            <v>KAP02438</v>
          </cell>
          <cell r="B509" t="str">
            <v>a0K3c00000MzbkVEAR</v>
          </cell>
        </row>
        <row r="510">
          <cell r="A510" t="str">
            <v>KAP02439</v>
          </cell>
          <cell r="B510" t="str">
            <v>a0K3c00000MzbkaEAB</v>
          </cell>
        </row>
        <row r="511">
          <cell r="A511" t="str">
            <v>KAP02440</v>
          </cell>
          <cell r="B511" t="str">
            <v>a0K3c00000MzbkfEAB</v>
          </cell>
        </row>
        <row r="512">
          <cell r="A512" t="str">
            <v>KAP02441</v>
          </cell>
          <cell r="B512" t="str">
            <v>a0K3c00000MzbkkEAB</v>
          </cell>
        </row>
        <row r="513">
          <cell r="A513" t="str">
            <v>MUM02443</v>
          </cell>
          <cell r="B513" t="str">
            <v>a0K3c00000MzbkuEAB</v>
          </cell>
        </row>
        <row r="514">
          <cell r="A514" t="str">
            <v>MUM02444</v>
          </cell>
          <cell r="B514" t="str">
            <v>a0K3c00000MzbkzEAB</v>
          </cell>
        </row>
        <row r="515">
          <cell r="A515" t="str">
            <v>MUM02446</v>
          </cell>
          <cell r="B515" t="str">
            <v>a0K3c00000Mzbl9EAB</v>
          </cell>
        </row>
        <row r="516">
          <cell r="A516" t="str">
            <v>MUM02445</v>
          </cell>
          <cell r="B516" t="str">
            <v>a0K3c00000Mzbl4EAB</v>
          </cell>
        </row>
        <row r="517">
          <cell r="A517" t="str">
            <v>MUM02447</v>
          </cell>
          <cell r="B517" t="str">
            <v>a0K3c00000MzblEEAR</v>
          </cell>
        </row>
        <row r="518">
          <cell r="A518" t="str">
            <v>CHI02448</v>
          </cell>
          <cell r="B518" t="str">
            <v>a0K3c00000MzblJEAR</v>
          </cell>
        </row>
        <row r="519">
          <cell r="A519" t="str">
            <v>CHI02449</v>
          </cell>
          <cell r="B519" t="str">
            <v>a0K3c00000MzblOEAR</v>
          </cell>
        </row>
        <row r="520">
          <cell r="A520" t="str">
            <v>CHI02450</v>
          </cell>
          <cell r="B520" t="str">
            <v>a0K3c00000MzblTEAR</v>
          </cell>
        </row>
        <row r="521">
          <cell r="A521" t="str">
            <v>CHI02451</v>
          </cell>
          <cell r="B521" t="str">
            <v>a0K3c00000MzblYEAR</v>
          </cell>
        </row>
        <row r="522">
          <cell r="A522" t="str">
            <v>CHI02452</v>
          </cell>
          <cell r="B522" t="str">
            <v>a0K3c00000MzbldEAB</v>
          </cell>
        </row>
        <row r="523">
          <cell r="A523" t="str">
            <v>CHI02459</v>
          </cell>
          <cell r="B523" t="str">
            <v>a0K3c00000MzbmCEAR</v>
          </cell>
        </row>
        <row r="524">
          <cell r="A524" t="str">
            <v>KAL02462</v>
          </cell>
          <cell r="B524" t="str">
            <v>a0K3c00000MzbmREAR</v>
          </cell>
        </row>
        <row r="525">
          <cell r="A525" t="str">
            <v>MKU02844</v>
          </cell>
          <cell r="B525" t="str">
            <v>a0K3c00000OFR3bEAH</v>
          </cell>
        </row>
        <row r="526">
          <cell r="A526" t="str">
            <v>MAC02845</v>
          </cell>
          <cell r="B526" t="str">
            <v>a0K3c00000OFR3qEAH</v>
          </cell>
        </row>
        <row r="527">
          <cell r="A527" t="str">
            <v>MAN02846</v>
          </cell>
          <cell r="B527" t="str">
            <v>a0K3c00000OFRAIEA5</v>
          </cell>
        </row>
        <row r="528">
          <cell r="A528" t="str">
            <v>MAN02847</v>
          </cell>
          <cell r="B528" t="str">
            <v>a0K3c00000OFRANEA5</v>
          </cell>
        </row>
        <row r="529">
          <cell r="A529" t="str">
            <v>MAN02848</v>
          </cell>
          <cell r="B529" t="str">
            <v>a0K3c00000OFRASEA5</v>
          </cell>
        </row>
        <row r="530">
          <cell r="A530" t="str">
            <v>MAN02849</v>
          </cell>
          <cell r="B530" t="str">
            <v>a0K3c00000OFRAXEA5</v>
          </cell>
        </row>
        <row r="531">
          <cell r="A531" t="str">
            <v>MAN02850</v>
          </cell>
          <cell r="B531" t="str">
            <v>a0K3c00000OFRAcEAP</v>
          </cell>
        </row>
        <row r="532">
          <cell r="A532" t="str">
            <v>MAN02851</v>
          </cell>
          <cell r="B532" t="str">
            <v>a0K3c00000OFRAhEAP</v>
          </cell>
        </row>
        <row r="533">
          <cell r="A533" t="str">
            <v>MAN02852</v>
          </cell>
          <cell r="B533" t="str">
            <v>a0K3c00000OFRAmEAP</v>
          </cell>
        </row>
        <row r="534">
          <cell r="A534" t="str">
            <v>MAN02853</v>
          </cell>
          <cell r="B534" t="str">
            <v>a0K3c00000OFRArEAP</v>
          </cell>
        </row>
        <row r="535">
          <cell r="A535" t="str">
            <v>MAN02854</v>
          </cell>
          <cell r="B535" t="str">
            <v>a0K3c00000OFRAwEAP</v>
          </cell>
        </row>
        <row r="536">
          <cell r="A536" t="str">
            <v>MAN02855</v>
          </cell>
          <cell r="B536" t="str">
            <v>a0K3c00000OFRB1EAP</v>
          </cell>
        </row>
        <row r="537">
          <cell r="A537" t="str">
            <v>MAN02856</v>
          </cell>
          <cell r="B537" t="str">
            <v>a0K3c00000OFRB6EAP</v>
          </cell>
        </row>
        <row r="538">
          <cell r="A538" t="str">
            <v>MAN02857</v>
          </cell>
          <cell r="B538" t="str">
            <v>a0K3c00000OFTPMEA5</v>
          </cell>
        </row>
        <row r="539">
          <cell r="A539" t="str">
            <v>MAN02858</v>
          </cell>
          <cell r="B539" t="str">
            <v>a0K3c00000OFTPREA5</v>
          </cell>
        </row>
        <row r="540">
          <cell r="A540" t="str">
            <v>MAN02859</v>
          </cell>
          <cell r="B540" t="str">
            <v>a0K3c00000OFTPWEA5</v>
          </cell>
        </row>
        <row r="541">
          <cell r="A541" t="str">
            <v>MAN02860</v>
          </cell>
          <cell r="B541" t="str">
            <v>a0K3c00000OFTPbEAP</v>
          </cell>
        </row>
        <row r="542">
          <cell r="A542" t="str">
            <v>MAN02861</v>
          </cell>
          <cell r="B542" t="str">
            <v>a0K3c00000OFTPgEAP</v>
          </cell>
        </row>
        <row r="543">
          <cell r="A543" t="str">
            <v>MAN02862</v>
          </cell>
          <cell r="B543" t="str">
            <v>a0K3c00000OFTPlEAP</v>
          </cell>
        </row>
        <row r="544">
          <cell r="A544" t="str">
            <v>MAN02863</v>
          </cell>
          <cell r="B544" t="str">
            <v>a0K3c00000OFTPqEAP</v>
          </cell>
        </row>
        <row r="545">
          <cell r="A545" t="str">
            <v>MAN02864</v>
          </cell>
          <cell r="B545" t="str">
            <v>a0K3c00000OFTPvEAP</v>
          </cell>
        </row>
        <row r="546">
          <cell r="A546" t="str">
            <v>MAC02865</v>
          </cell>
          <cell r="B546" t="str">
            <v>a0K3c00000OFTQ0EAP</v>
          </cell>
        </row>
        <row r="547">
          <cell r="A547" t="str">
            <v>MAC02866</v>
          </cell>
          <cell r="B547" t="str">
            <v>a0K3c00000OFTQ5EAP</v>
          </cell>
        </row>
        <row r="548">
          <cell r="A548" t="str">
            <v>GON02867</v>
          </cell>
          <cell r="B548" t="str">
            <v>a0K3c00000OFTbSEAX</v>
          </cell>
        </row>
        <row r="549">
          <cell r="A549" t="str">
            <v>GON02868</v>
          </cell>
          <cell r="B549" t="str">
            <v>a0K3c00000OFTbhEAH</v>
          </cell>
        </row>
        <row r="550">
          <cell r="A550" t="str">
            <v>GON02869</v>
          </cell>
          <cell r="B550" t="str">
            <v>a0K3c00000OFTbmEAH</v>
          </cell>
        </row>
        <row r="551">
          <cell r="A551" t="str">
            <v>GON02870</v>
          </cell>
          <cell r="B551" t="str">
            <v>a0K3c00000OFTbrEAH</v>
          </cell>
        </row>
        <row r="552">
          <cell r="A552" t="str">
            <v>GON02871</v>
          </cell>
          <cell r="B552" t="str">
            <v>a0K3c00000OFTbwEAH</v>
          </cell>
        </row>
        <row r="553">
          <cell r="A553" t="str">
            <v>KAL02872</v>
          </cell>
          <cell r="B553" t="str">
            <v>a0K3c00000OFTc1EAH</v>
          </cell>
        </row>
        <row r="554">
          <cell r="A554" t="str">
            <v>GON02873</v>
          </cell>
          <cell r="B554" t="str">
            <v>a0K3c00000OFTc6EAH</v>
          </cell>
        </row>
        <row r="555">
          <cell r="A555" t="str">
            <v>GON02874</v>
          </cell>
          <cell r="B555" t="str">
            <v>a0K3c00000OFWInEAP</v>
          </cell>
        </row>
        <row r="556">
          <cell r="A556" t="str">
            <v>GON02875</v>
          </cell>
          <cell r="B556" t="str">
            <v>a0K3c00000OFWIsEAP</v>
          </cell>
        </row>
        <row r="557">
          <cell r="A557" t="str">
            <v>GON02876</v>
          </cell>
          <cell r="B557" t="str">
            <v>a0K3c00000OFWIxEAP</v>
          </cell>
        </row>
        <row r="558">
          <cell r="A558" t="str">
            <v>GON02877</v>
          </cell>
          <cell r="B558" t="str">
            <v>a0K3c00000OFWJ2EAP</v>
          </cell>
        </row>
        <row r="559">
          <cell r="A559" t="str">
            <v>GON02878</v>
          </cell>
          <cell r="B559" t="str">
            <v>a0K3c00000OFWJ7EAP</v>
          </cell>
        </row>
        <row r="560">
          <cell r="A560" t="str">
            <v>GON02879</v>
          </cell>
          <cell r="B560" t="str">
            <v>a0K3c00000OFWJCEA5</v>
          </cell>
        </row>
        <row r="561">
          <cell r="A561" t="str">
            <v>SEN02880</v>
          </cell>
          <cell r="B561" t="str">
            <v>a0K3c00000OFWJHEA5</v>
          </cell>
        </row>
        <row r="562">
          <cell r="A562" t="str">
            <v>SEN02881</v>
          </cell>
          <cell r="B562" t="str">
            <v>a0K3c00000OFWJMEA5</v>
          </cell>
        </row>
        <row r="563">
          <cell r="A563" t="str">
            <v>SEN02883</v>
          </cell>
          <cell r="B563" t="str">
            <v>a0K3c00000OFWJWEA5</v>
          </cell>
        </row>
        <row r="564">
          <cell r="A564" t="str">
            <v>SEN02884</v>
          </cell>
          <cell r="B564" t="str">
            <v>a0K3c00000OFWJbEAP</v>
          </cell>
        </row>
        <row r="565">
          <cell r="A565" t="str">
            <v>SEN02885</v>
          </cell>
          <cell r="B565" t="str">
            <v>a0K3c00000OFWJgEAP</v>
          </cell>
        </row>
        <row r="566">
          <cell r="A566" t="str">
            <v>SEN02886</v>
          </cell>
          <cell r="B566" t="str">
            <v>a0K3c00000OFWJlEAP</v>
          </cell>
        </row>
        <row r="567">
          <cell r="A567" t="str">
            <v>SEN02887</v>
          </cell>
          <cell r="B567" t="str">
            <v>a0K3c00000OFWJqEAP</v>
          </cell>
        </row>
        <row r="568">
          <cell r="A568" t="str">
            <v>SEN02888</v>
          </cell>
          <cell r="B568" t="str">
            <v>a0K3c00000OFWKeEAP</v>
          </cell>
        </row>
        <row r="569">
          <cell r="A569" t="str">
            <v>SEN02889</v>
          </cell>
          <cell r="B569" t="str">
            <v>a0K3c00000OFWKjEAP</v>
          </cell>
        </row>
        <row r="570">
          <cell r="A570" t="str">
            <v>SEN02890</v>
          </cell>
          <cell r="B570" t="str">
            <v>a0K3c00000OFWKoEAP</v>
          </cell>
        </row>
        <row r="571">
          <cell r="A571" t="str">
            <v>MON02891</v>
          </cell>
          <cell r="B571" t="str">
            <v>a0K3c00000OFWKtEAP</v>
          </cell>
        </row>
        <row r="572">
          <cell r="A572" t="str">
            <v>MON02892</v>
          </cell>
          <cell r="B572" t="str">
            <v>a0K3c00000OFWKyEAP</v>
          </cell>
        </row>
        <row r="573">
          <cell r="A573" t="str">
            <v>MON02895</v>
          </cell>
          <cell r="B573" t="str">
            <v>a0K3c00000OFWLDEA5</v>
          </cell>
        </row>
        <row r="574">
          <cell r="A574" t="str">
            <v>GON02897</v>
          </cell>
          <cell r="B574" t="str">
            <v>a0K3c00000OFWLXEA5</v>
          </cell>
        </row>
        <row r="575">
          <cell r="A575" t="str">
            <v>GON02898</v>
          </cell>
          <cell r="B575" t="str">
            <v>a0K3c00000OFWLcEAP</v>
          </cell>
        </row>
        <row r="576">
          <cell r="A576" t="str">
            <v>GON02899</v>
          </cell>
          <cell r="B576" t="str">
            <v>a0K3c00000OFWLrEAP</v>
          </cell>
        </row>
        <row r="577">
          <cell r="A577" t="str">
            <v>GON02900</v>
          </cell>
          <cell r="B577" t="str">
            <v>a0K3c00000OFWLwEAP</v>
          </cell>
        </row>
        <row r="578">
          <cell r="A578" t="str">
            <v>GON02901</v>
          </cell>
          <cell r="B578" t="str">
            <v>a0K3c00000OFWM1EAP</v>
          </cell>
        </row>
        <row r="579">
          <cell r="A579" t="str">
            <v>GON02902</v>
          </cell>
          <cell r="B579" t="str">
            <v>a0K3c00000OFWM6EAP</v>
          </cell>
        </row>
        <row r="580">
          <cell r="A580" t="str">
            <v>GON02903</v>
          </cell>
          <cell r="B580" t="str">
            <v>a0K3c00000OFWMBEA5</v>
          </cell>
        </row>
        <row r="581">
          <cell r="A581" t="str">
            <v>GON02904</v>
          </cell>
          <cell r="B581" t="str">
            <v>a0K3c00000OFWMGEA5</v>
          </cell>
        </row>
        <row r="582">
          <cell r="A582" t="str">
            <v>GON02905</v>
          </cell>
          <cell r="B582" t="str">
            <v>a0K3c00000OFWMLEA5</v>
          </cell>
        </row>
        <row r="583">
          <cell r="A583" t="str">
            <v>GON02906</v>
          </cell>
          <cell r="B583" t="str">
            <v>a0K3c00000OFWMQEA5</v>
          </cell>
        </row>
        <row r="584">
          <cell r="A584" t="str">
            <v>GON02907</v>
          </cell>
          <cell r="B584" t="str">
            <v>a0K3c00000OFWMVEA5</v>
          </cell>
        </row>
        <row r="585">
          <cell r="A585" t="str">
            <v>GON02908</v>
          </cell>
          <cell r="B585" t="str">
            <v>a0K3c00000OFWMfEAP</v>
          </cell>
        </row>
        <row r="586">
          <cell r="A586" t="str">
            <v>GON02909</v>
          </cell>
          <cell r="B586" t="str">
            <v>a0K3c00000OFWMkEAP</v>
          </cell>
        </row>
        <row r="587">
          <cell r="A587" t="str">
            <v>GON02910</v>
          </cell>
          <cell r="B587" t="str">
            <v>a0K3c00000OFWMpEAP</v>
          </cell>
        </row>
        <row r="588">
          <cell r="A588" t="str">
            <v>SEN02913</v>
          </cell>
          <cell r="B588" t="str">
            <v>a0K3c00000OFWNiEAP</v>
          </cell>
        </row>
        <row r="589">
          <cell r="A589" t="str">
            <v>SEN02914</v>
          </cell>
          <cell r="B589" t="str">
            <v>a0K3c00000OFWNnEAP</v>
          </cell>
        </row>
        <row r="590">
          <cell r="A590" t="str">
            <v>SEN02915</v>
          </cell>
          <cell r="B590" t="str">
            <v>a0K3c00000OFWOqEAP</v>
          </cell>
        </row>
        <row r="591">
          <cell r="A591" t="str">
            <v>SEN02916</v>
          </cell>
          <cell r="B591" t="str">
            <v>a0K3c00000OFWOvEAP</v>
          </cell>
        </row>
        <row r="592">
          <cell r="A592" t="str">
            <v>SEN02918</v>
          </cell>
          <cell r="B592" t="str">
            <v>a0K3c00000OFWQ3EAP</v>
          </cell>
        </row>
        <row r="593">
          <cell r="A593" t="str">
            <v>SEN02919</v>
          </cell>
          <cell r="B593" t="str">
            <v>a0K3c00000OFWQ8EAP</v>
          </cell>
        </row>
        <row r="594">
          <cell r="A594" t="str">
            <v>MON02920</v>
          </cell>
          <cell r="B594" t="str">
            <v>a0K3c00000OFWQDEA5</v>
          </cell>
        </row>
        <row r="595">
          <cell r="A595" t="str">
            <v>MKU02922</v>
          </cell>
          <cell r="B595" t="str">
            <v>a0K3c00000OFWQmEAP</v>
          </cell>
        </row>
        <row r="596">
          <cell r="A596" t="str">
            <v>MKU02923</v>
          </cell>
          <cell r="B596" t="str">
            <v>a0K3c00000OFWQrEAP</v>
          </cell>
        </row>
        <row r="597">
          <cell r="A597" t="str">
            <v>MKU02924</v>
          </cell>
          <cell r="B597" t="str">
            <v>a0K3c00000OFWQwEAP</v>
          </cell>
        </row>
        <row r="598">
          <cell r="A598" t="str">
            <v>MKU02925</v>
          </cell>
          <cell r="B598" t="str">
            <v>a0K3c00000OFWR1EAP</v>
          </cell>
        </row>
        <row r="599">
          <cell r="A599" t="str">
            <v>MKU02926</v>
          </cell>
          <cell r="B599" t="str">
            <v>a0K3c00000OFWRGEA5</v>
          </cell>
        </row>
        <row r="600">
          <cell r="A600" t="str">
            <v>MKU02927</v>
          </cell>
          <cell r="B600" t="str">
            <v>a0K3c00000OFWRLEA5</v>
          </cell>
        </row>
        <row r="601">
          <cell r="A601" t="str">
            <v>MKU02928</v>
          </cell>
          <cell r="B601" t="str">
            <v>a0K3c00000OFWRQEA5</v>
          </cell>
        </row>
        <row r="602">
          <cell r="A602" t="str">
            <v>MKU02929</v>
          </cell>
          <cell r="B602" t="str">
            <v>a0K3c00000OFWRaEAP</v>
          </cell>
        </row>
        <row r="603">
          <cell r="A603" t="str">
            <v>MKU02930</v>
          </cell>
          <cell r="B603" t="str">
            <v>a0K3c00000OFWRfEAP</v>
          </cell>
        </row>
        <row r="604">
          <cell r="A604" t="str">
            <v>MKU02931</v>
          </cell>
          <cell r="B604" t="str">
            <v>a0K3c00000OFWRkEAP</v>
          </cell>
        </row>
        <row r="605">
          <cell r="A605" t="str">
            <v>MKU02932</v>
          </cell>
          <cell r="B605" t="str">
            <v>a0K3c00000OFWS9EAP</v>
          </cell>
        </row>
        <row r="606">
          <cell r="A606" t="str">
            <v>MKU02933</v>
          </cell>
          <cell r="B606" t="str">
            <v>a0K3c00000OFWSJEA5</v>
          </cell>
        </row>
        <row r="607">
          <cell r="A607" t="str">
            <v>MKU02934</v>
          </cell>
          <cell r="B607" t="str">
            <v>a0K3c00000OFWSOEA5</v>
          </cell>
        </row>
        <row r="608">
          <cell r="A608" t="str">
            <v>MKU02935</v>
          </cell>
          <cell r="B608" t="str">
            <v>a0K3c00000OFWSYEA5</v>
          </cell>
        </row>
        <row r="609">
          <cell r="A609" t="str">
            <v>MKU02936</v>
          </cell>
          <cell r="B609" t="str">
            <v>a0K3c00000OFWT7EAP</v>
          </cell>
        </row>
        <row r="610">
          <cell r="A610" t="str">
            <v>MKU02937</v>
          </cell>
          <cell r="B610" t="str">
            <v>a0K3c00000OFWTCEA5</v>
          </cell>
        </row>
        <row r="611">
          <cell r="A611" t="str">
            <v>MKU02938</v>
          </cell>
          <cell r="B611" t="str">
            <v>a0K3c00000OFWT8EAP</v>
          </cell>
        </row>
        <row r="612">
          <cell r="A612" t="str">
            <v>MKU02948</v>
          </cell>
          <cell r="B612" t="str">
            <v>a0K3c00000OFYrdEAH</v>
          </cell>
        </row>
        <row r="613">
          <cell r="A613" t="str">
            <v>MKU02950</v>
          </cell>
          <cell r="B613" t="str">
            <v>a0K3c00000OFYrnEAH</v>
          </cell>
        </row>
        <row r="614">
          <cell r="A614" t="str">
            <v>MKU02951</v>
          </cell>
          <cell r="B614" t="str">
            <v>a0K3c00000OFYrsEAH</v>
          </cell>
        </row>
        <row r="615">
          <cell r="A615" t="str">
            <v>MKU02952</v>
          </cell>
          <cell r="B615" t="str">
            <v>a0K3c00000OFYrxEAH</v>
          </cell>
        </row>
        <row r="616">
          <cell r="A616" t="str">
            <v>GON02953</v>
          </cell>
          <cell r="B616" t="str">
            <v>a0K3c00000OFYsHEAX</v>
          </cell>
        </row>
        <row r="617">
          <cell r="A617" t="str">
            <v>GON02954</v>
          </cell>
          <cell r="B617" t="str">
            <v>a0K3c00000OFYsMEAX</v>
          </cell>
        </row>
        <row r="618">
          <cell r="A618" t="str">
            <v>GON02955</v>
          </cell>
          <cell r="B618" t="str">
            <v>a0K3c00000OFYsREAX</v>
          </cell>
        </row>
        <row r="619">
          <cell r="A619" t="str">
            <v>GON02956</v>
          </cell>
          <cell r="B619" t="str">
            <v>a0K3c00000OFYsWEAX</v>
          </cell>
        </row>
        <row r="620">
          <cell r="A620" t="str">
            <v>GON02957</v>
          </cell>
          <cell r="B620" t="str">
            <v>a0K3c00000OFYsbEAH</v>
          </cell>
        </row>
        <row r="621">
          <cell r="A621" t="str">
            <v>GON02958</v>
          </cell>
          <cell r="B621" t="str">
            <v>a0K3c00000OFYsgEAH</v>
          </cell>
        </row>
        <row r="622">
          <cell r="A622" t="str">
            <v>GON02959</v>
          </cell>
          <cell r="B622" t="str">
            <v>a0K3c00000OFYslEAH</v>
          </cell>
        </row>
        <row r="623">
          <cell r="A623" t="str">
            <v>GON02960</v>
          </cell>
          <cell r="B623" t="str">
            <v>a0K3c00000OFYsqEAH</v>
          </cell>
        </row>
        <row r="624">
          <cell r="A624" t="str">
            <v>GON02961</v>
          </cell>
          <cell r="B624" t="str">
            <v>a0K3c00000OFYsvEAH</v>
          </cell>
        </row>
        <row r="625">
          <cell r="A625" t="str">
            <v>GON02962</v>
          </cell>
          <cell r="B625" t="str">
            <v>a0K3c00000OFYt0EAH</v>
          </cell>
        </row>
        <row r="626">
          <cell r="A626" t="str">
            <v>GON02963</v>
          </cell>
          <cell r="B626" t="str">
            <v>a0K3c00000OFYuNEAX</v>
          </cell>
        </row>
        <row r="627">
          <cell r="A627" t="str">
            <v>GON02964</v>
          </cell>
          <cell r="B627" t="str">
            <v>a0K3c00000OFYuSEAX</v>
          </cell>
        </row>
        <row r="628">
          <cell r="A628" t="str">
            <v>GON02965</v>
          </cell>
          <cell r="B628" t="str">
            <v>a0K3c00000OFYuXEAX</v>
          </cell>
        </row>
        <row r="629">
          <cell r="A629" t="str">
            <v>GON02966</v>
          </cell>
          <cell r="B629" t="str">
            <v>a0K3c00000OFYucEAH</v>
          </cell>
        </row>
        <row r="630">
          <cell r="A630" t="str">
            <v>GON02967</v>
          </cell>
          <cell r="B630" t="str">
            <v>a0K3c00000OFYuhEAH</v>
          </cell>
        </row>
        <row r="631">
          <cell r="A631" t="str">
            <v>GON02968</v>
          </cell>
          <cell r="B631" t="str">
            <v>a0K3c00000OFYumEAH</v>
          </cell>
        </row>
        <row r="632">
          <cell r="A632" t="str">
            <v>GON02969</v>
          </cell>
          <cell r="B632" t="str">
            <v>a0K3c00000OFYurEAH</v>
          </cell>
        </row>
        <row r="633">
          <cell r="A633" t="str">
            <v>GON02970</v>
          </cell>
          <cell r="B633" t="str">
            <v>a0K3c00000OFYuwEAH</v>
          </cell>
        </row>
        <row r="634">
          <cell r="A634" t="str">
            <v>GON02971</v>
          </cell>
          <cell r="B634" t="str">
            <v>a0K3c00000OFYv1EAH</v>
          </cell>
        </row>
        <row r="635">
          <cell r="A635" t="str">
            <v>GON02972</v>
          </cell>
          <cell r="B635" t="str">
            <v>a0K3c00000OFYv6EAH</v>
          </cell>
        </row>
        <row r="636">
          <cell r="A636" t="str">
            <v>GON02973</v>
          </cell>
          <cell r="B636" t="str">
            <v>a0K3c00000OFYvBEAX</v>
          </cell>
        </row>
        <row r="637">
          <cell r="A637" t="str">
            <v>GON02974</v>
          </cell>
          <cell r="B637" t="str">
            <v>a0K3c00000OFYvGEAX</v>
          </cell>
        </row>
        <row r="638">
          <cell r="A638" t="str">
            <v>GON02975</v>
          </cell>
          <cell r="B638" t="str">
            <v>a0K3c00000OFYvLEAX</v>
          </cell>
        </row>
        <row r="639">
          <cell r="A639" t="str">
            <v>GON02976</v>
          </cell>
          <cell r="B639" t="str">
            <v>a0K3c00000OFYvQEAX</v>
          </cell>
        </row>
        <row r="640">
          <cell r="A640" t="str">
            <v>GON02977</v>
          </cell>
          <cell r="B640" t="str">
            <v>a0K3c00000OFYvVEAX</v>
          </cell>
        </row>
        <row r="641">
          <cell r="A641" t="str">
            <v>MKU02978</v>
          </cell>
          <cell r="B641" t="str">
            <v>a0K3c00000OFYvaEAH</v>
          </cell>
        </row>
        <row r="642">
          <cell r="A642" t="str">
            <v>GON02989</v>
          </cell>
          <cell r="B642" t="str">
            <v>a0K3c00000OFYzrEAH</v>
          </cell>
        </row>
        <row r="643">
          <cell r="A643" t="str">
            <v>GON02990</v>
          </cell>
          <cell r="B643" t="str">
            <v>a0K3c00000OFYzwEAH</v>
          </cell>
        </row>
        <row r="644">
          <cell r="A644" t="str">
            <v>GON02991</v>
          </cell>
          <cell r="B644" t="str">
            <v>a0K3c00000OFZ01EAH</v>
          </cell>
        </row>
        <row r="645">
          <cell r="A645" t="str">
            <v>GON02992</v>
          </cell>
          <cell r="B645" t="str">
            <v>a0K3c00000OFZ06EAH</v>
          </cell>
        </row>
        <row r="646">
          <cell r="A646" t="str">
            <v>GON02993</v>
          </cell>
          <cell r="B646" t="str">
            <v>a0K3c00000OFZ0BEAX</v>
          </cell>
        </row>
        <row r="647">
          <cell r="A647" t="str">
            <v>GON02994</v>
          </cell>
          <cell r="B647" t="str">
            <v>a0K3c00000OFZ14EAH</v>
          </cell>
        </row>
        <row r="648">
          <cell r="A648" t="str">
            <v>GON02995</v>
          </cell>
          <cell r="B648" t="str">
            <v>a0K3c00000OFZ19EAH</v>
          </cell>
        </row>
        <row r="649">
          <cell r="A649" t="str">
            <v>GON02996</v>
          </cell>
          <cell r="B649" t="str">
            <v>a0K3c00000OFZ1EEAX</v>
          </cell>
        </row>
        <row r="650">
          <cell r="A650" t="str">
            <v>GON02997</v>
          </cell>
          <cell r="B650" t="str">
            <v>a0K3c00000OFZ1JEAX</v>
          </cell>
        </row>
        <row r="651">
          <cell r="A651" t="str">
            <v>GON02998</v>
          </cell>
          <cell r="B651" t="str">
            <v>a0K3c00000OFZ1OEAX</v>
          </cell>
        </row>
        <row r="652">
          <cell r="A652" t="str">
            <v>CHI02999</v>
          </cell>
          <cell r="B652" t="str">
            <v>a0K3c00000OFZ1YEAX</v>
          </cell>
        </row>
        <row r="653">
          <cell r="A653" t="str">
            <v>CHI03000</v>
          </cell>
          <cell r="B653" t="str">
            <v>a0K3c00000OFZ1dEAH</v>
          </cell>
        </row>
        <row r="654">
          <cell r="A654" t="str">
            <v>CHI03001</v>
          </cell>
          <cell r="B654" t="str">
            <v>a0K3c00000OFZ1iEAH</v>
          </cell>
        </row>
        <row r="655">
          <cell r="A655" t="str">
            <v>CHI03002</v>
          </cell>
          <cell r="B655" t="str">
            <v>a0K3c00000OFZ1nEAH</v>
          </cell>
        </row>
        <row r="656">
          <cell r="A656" t="str">
            <v>CHI03003</v>
          </cell>
          <cell r="B656" t="str">
            <v>a0K3c00000OFZ1sEAH</v>
          </cell>
        </row>
        <row r="657">
          <cell r="A657" t="str">
            <v>CHI03004</v>
          </cell>
          <cell r="B657" t="str">
            <v>a0K3c00000OFZ1xEAH</v>
          </cell>
        </row>
        <row r="658">
          <cell r="A658" t="str">
            <v>CHI03005</v>
          </cell>
          <cell r="B658" t="str">
            <v>a0K3c00000OFZ27EAH</v>
          </cell>
        </row>
        <row r="659">
          <cell r="A659" t="str">
            <v>MKU03006</v>
          </cell>
          <cell r="B659" t="str">
            <v>a0K3c00000OFZ2MEAX</v>
          </cell>
        </row>
        <row r="660">
          <cell r="A660" t="str">
            <v>MKU03008</v>
          </cell>
          <cell r="B660" t="str">
            <v>a0K3c00000OFZ2WEAX</v>
          </cell>
        </row>
        <row r="661">
          <cell r="A661" t="str">
            <v>KAP03009</v>
          </cell>
          <cell r="B661" t="str">
            <v>a0K3c00000OFbJxEAL</v>
          </cell>
        </row>
        <row r="662">
          <cell r="A662" t="str">
            <v>KAP03010</v>
          </cell>
          <cell r="B662" t="str">
            <v>a0K3c00000OFbL5EAL</v>
          </cell>
        </row>
        <row r="663">
          <cell r="A663" t="str">
            <v>KAP03012</v>
          </cell>
          <cell r="B663" t="str">
            <v>a0K3c00000OFbLFEA1</v>
          </cell>
        </row>
        <row r="664">
          <cell r="A664" t="str">
            <v>KAP03013</v>
          </cell>
          <cell r="B664" t="str">
            <v>a0K3c00000OFbLKEA1</v>
          </cell>
        </row>
        <row r="665">
          <cell r="A665" t="str">
            <v>KAP03014</v>
          </cell>
          <cell r="B665" t="str">
            <v>a0K3c00000OFbLPEA1</v>
          </cell>
        </row>
        <row r="666">
          <cell r="A666" t="str">
            <v>KAP03015</v>
          </cell>
          <cell r="B666" t="str">
            <v>a0K3c00000OFbLUEA1</v>
          </cell>
        </row>
        <row r="667">
          <cell r="A667" t="str">
            <v>KAP03016</v>
          </cell>
          <cell r="B667" t="str">
            <v>a0K3c00000OFbLZEA1</v>
          </cell>
        </row>
        <row r="668">
          <cell r="A668" t="str">
            <v>KAP03017</v>
          </cell>
          <cell r="B668" t="str">
            <v>a0K3c00000OFbLeEAL</v>
          </cell>
        </row>
        <row r="669">
          <cell r="A669" t="str">
            <v>KAP03018</v>
          </cell>
          <cell r="B669" t="str">
            <v>a0K3c00000OFbLjEAL</v>
          </cell>
        </row>
        <row r="670">
          <cell r="A670" t="str">
            <v>KAP03019</v>
          </cell>
          <cell r="B670" t="str">
            <v>a0K3c00000OFbLoEAL</v>
          </cell>
        </row>
        <row r="671">
          <cell r="A671" t="str">
            <v>KAP03020</v>
          </cell>
          <cell r="B671" t="str">
            <v>a0K3c00000OFbLtEAL</v>
          </cell>
        </row>
        <row r="672">
          <cell r="A672" t="str">
            <v>KAP03021</v>
          </cell>
          <cell r="B672" t="str">
            <v>a0K3c00000OFbLyEAL</v>
          </cell>
        </row>
        <row r="673">
          <cell r="A673" t="str">
            <v>KAP03022</v>
          </cell>
          <cell r="B673" t="str">
            <v>a0K3c00000OFbM3EAL</v>
          </cell>
        </row>
        <row r="674">
          <cell r="A674" t="str">
            <v>KAP03023</v>
          </cell>
          <cell r="B674" t="str">
            <v>a0K3c00000OFbM8EAL</v>
          </cell>
        </row>
        <row r="675">
          <cell r="A675" t="str">
            <v>KAP03024</v>
          </cell>
          <cell r="B675" t="str">
            <v>a0K3c00000OFbMDEA1</v>
          </cell>
        </row>
        <row r="676">
          <cell r="A676" t="str">
            <v>KAP03026</v>
          </cell>
          <cell r="B676" t="str">
            <v>a0K3c00000OFbN1EAL</v>
          </cell>
        </row>
        <row r="677">
          <cell r="A677" t="str">
            <v>KAP03027</v>
          </cell>
          <cell r="B677" t="str">
            <v>a0K3c00000OFbN6EAL</v>
          </cell>
        </row>
        <row r="678">
          <cell r="A678" t="str">
            <v>KAP03028</v>
          </cell>
          <cell r="B678" t="str">
            <v>a0K3c00000OFbXHEA1</v>
          </cell>
        </row>
        <row r="679">
          <cell r="A679" t="str">
            <v>KAP03029</v>
          </cell>
          <cell r="B679" t="str">
            <v>a0K3c00000OFbXMEA1</v>
          </cell>
        </row>
        <row r="680">
          <cell r="A680" t="str">
            <v>KAP03030</v>
          </cell>
          <cell r="B680" t="str">
            <v>a0K3c00000OFbXREA1</v>
          </cell>
        </row>
        <row r="681">
          <cell r="A681" t="str">
            <v>KAP03031</v>
          </cell>
          <cell r="B681" t="str">
            <v>a0K3c00000OFdgPEAT</v>
          </cell>
        </row>
        <row r="682">
          <cell r="A682" t="str">
            <v>KAP03032</v>
          </cell>
          <cell r="B682" t="str">
            <v>a0K3c00000OFdgZEAT</v>
          </cell>
        </row>
        <row r="683">
          <cell r="A683" t="str">
            <v>KAP03033</v>
          </cell>
          <cell r="B683" t="str">
            <v>a0K3c00000OFdjOEAT</v>
          </cell>
        </row>
        <row r="684">
          <cell r="A684" t="str">
            <v>KAP03034</v>
          </cell>
          <cell r="B684" t="str">
            <v>a0K3c00000OFdjTEAT</v>
          </cell>
        </row>
        <row r="685">
          <cell r="A685" t="str">
            <v>KAP03035</v>
          </cell>
          <cell r="B685" t="str">
            <v>a0K3c00000OFdjYEAT</v>
          </cell>
        </row>
        <row r="686">
          <cell r="A686" t="str">
            <v>KAP03036</v>
          </cell>
          <cell r="B686" t="str">
            <v>a0K3c00000OFdjdEAD</v>
          </cell>
        </row>
        <row r="687">
          <cell r="A687" t="str">
            <v>KAP03037</v>
          </cell>
          <cell r="B687" t="str">
            <v>a0K3c00000OFdjiEAD</v>
          </cell>
        </row>
        <row r="688">
          <cell r="A688" t="str">
            <v>KAP03038</v>
          </cell>
          <cell r="B688" t="str">
            <v>a0K3c00000OFdjnEAD</v>
          </cell>
        </row>
        <row r="689">
          <cell r="A689" t="str">
            <v>KAP03039</v>
          </cell>
          <cell r="B689" t="str">
            <v>a0K3c00000OFdjsEAD</v>
          </cell>
        </row>
        <row r="690">
          <cell r="A690" t="str">
            <v>MAN03052</v>
          </cell>
          <cell r="B690" t="str">
            <v>a0K3c00000OFhZVEA1</v>
          </cell>
        </row>
        <row r="691">
          <cell r="A691" t="str">
            <v>MAN03053</v>
          </cell>
          <cell r="B691" t="str">
            <v>a0K3c00000OFhZaEAL</v>
          </cell>
        </row>
        <row r="692">
          <cell r="A692" t="str">
            <v>MAN03054</v>
          </cell>
          <cell r="B692" t="str">
            <v>a0K3c00000OFhZfEAL</v>
          </cell>
        </row>
        <row r="693">
          <cell r="A693" t="str">
            <v>MAN03055</v>
          </cell>
          <cell r="B693" t="str">
            <v>a0K3c00000OFhZkEAL</v>
          </cell>
        </row>
        <row r="694">
          <cell r="A694" t="str">
            <v>MAN03056</v>
          </cell>
          <cell r="B694" t="str">
            <v>a0K3c00000OFhZpEAL</v>
          </cell>
        </row>
        <row r="695">
          <cell r="A695" t="str">
            <v>MAN03057</v>
          </cell>
          <cell r="B695" t="str">
            <v>a0K3c00000OFhZuEAL</v>
          </cell>
        </row>
        <row r="696">
          <cell r="A696" t="str">
            <v>MAN03058</v>
          </cell>
          <cell r="B696" t="str">
            <v>a0K3c00000OFhZzEAL</v>
          </cell>
        </row>
        <row r="697">
          <cell r="A697" t="str">
            <v>MAN03059</v>
          </cell>
          <cell r="B697" t="str">
            <v>a0K3c00000OFha4EAD</v>
          </cell>
        </row>
        <row r="698">
          <cell r="A698" t="str">
            <v>MAN03060</v>
          </cell>
          <cell r="B698" t="str">
            <v>a0K3c00000OFhaiEAD</v>
          </cell>
        </row>
        <row r="699">
          <cell r="A699" t="str">
            <v>MAN03061</v>
          </cell>
          <cell r="B699" t="str">
            <v>a0K3c00000OFhasEAD</v>
          </cell>
        </row>
        <row r="700">
          <cell r="A700" t="str">
            <v>MAN03062</v>
          </cell>
          <cell r="B700" t="str">
            <v>a0K3c00000OFhaxEAD</v>
          </cell>
        </row>
        <row r="701">
          <cell r="A701" t="str">
            <v>MAN03063</v>
          </cell>
          <cell r="B701" t="str">
            <v>a0K3c00000OFhb2EAD</v>
          </cell>
        </row>
        <row r="702">
          <cell r="A702" t="str">
            <v>MAN03064</v>
          </cell>
          <cell r="B702" t="str">
            <v>a0K3c00000OFhb7EAD</v>
          </cell>
        </row>
        <row r="703">
          <cell r="A703" t="str">
            <v>MAN03065</v>
          </cell>
          <cell r="B703" t="str">
            <v>a0K3c00000OFhbCEAT</v>
          </cell>
        </row>
        <row r="704">
          <cell r="A704" t="str">
            <v>MAN03066</v>
          </cell>
          <cell r="B704" t="str">
            <v>a0K3c00000OFhbHEAT</v>
          </cell>
        </row>
        <row r="705">
          <cell r="A705" t="str">
            <v>MAN03067</v>
          </cell>
          <cell r="B705" t="str">
            <v>a0K3c00000OFhbMEAT</v>
          </cell>
        </row>
        <row r="706">
          <cell r="A706" t="str">
            <v>MAN03068</v>
          </cell>
          <cell r="B706" t="str">
            <v>a0K3c00000OFhbREAT</v>
          </cell>
        </row>
        <row r="707">
          <cell r="A707" t="str">
            <v>MAN03069</v>
          </cell>
          <cell r="B707" t="str">
            <v>a0K3c00000OFhbWEAT</v>
          </cell>
        </row>
        <row r="708">
          <cell r="A708" t="str">
            <v>MAN03070</v>
          </cell>
          <cell r="B708" t="str">
            <v>a0K3c00000OFhc5EAD</v>
          </cell>
        </row>
        <row r="709">
          <cell r="A709" t="str">
            <v>MAN03071</v>
          </cell>
          <cell r="B709" t="str">
            <v>a0K3c00000OFhcAEAT</v>
          </cell>
        </row>
        <row r="710">
          <cell r="A710" t="str">
            <v>MAN03072</v>
          </cell>
          <cell r="B710" t="str">
            <v>a0K3c00000OFhcFEAT</v>
          </cell>
        </row>
        <row r="711">
          <cell r="A711" t="str">
            <v>MAN03073</v>
          </cell>
          <cell r="B711" t="str">
            <v>a0K3c00000OFhcKEAT</v>
          </cell>
        </row>
        <row r="712">
          <cell r="A712" t="str">
            <v>MAN03074</v>
          </cell>
          <cell r="B712" t="str">
            <v>a0K3c00000OFhcPEAT</v>
          </cell>
        </row>
        <row r="713">
          <cell r="A713" t="str">
            <v>MAN03075</v>
          </cell>
          <cell r="B713" t="str">
            <v>a0K3c00000OFhcUEAT</v>
          </cell>
        </row>
        <row r="714">
          <cell r="A714" t="str">
            <v>MAN03076</v>
          </cell>
          <cell r="B714" t="str">
            <v>a0K3c00000OFhcZEAT</v>
          </cell>
        </row>
        <row r="715">
          <cell r="A715" t="str">
            <v>MAN03077</v>
          </cell>
          <cell r="B715" t="str">
            <v>a0K3c00000OFhceEAD</v>
          </cell>
        </row>
        <row r="716">
          <cell r="A716" t="str">
            <v>MAN03078</v>
          </cell>
          <cell r="B716" t="str">
            <v>a0K3c00000OFhcjEAD</v>
          </cell>
        </row>
        <row r="717">
          <cell r="A717" t="str">
            <v>MAN03079</v>
          </cell>
          <cell r="B717" t="str">
            <v>a0K3c00000OFhcoEAD</v>
          </cell>
        </row>
        <row r="718">
          <cell r="A718" t="str">
            <v>MAN03080</v>
          </cell>
          <cell r="B718" t="str">
            <v>a0K3c00000OFhctEAD</v>
          </cell>
        </row>
        <row r="719">
          <cell r="A719" t="str">
            <v>MAN03081</v>
          </cell>
          <cell r="B719" t="str">
            <v>a0K3c00000OFhcyEAD</v>
          </cell>
        </row>
        <row r="720">
          <cell r="A720" t="str">
            <v>MAN03082</v>
          </cell>
          <cell r="B720" t="str">
            <v>a0K3c00000OFhd3EAD</v>
          </cell>
        </row>
        <row r="721">
          <cell r="A721" t="str">
            <v>MAN03083</v>
          </cell>
          <cell r="B721" t="str">
            <v>a0K3c00000OFhd8EAD</v>
          </cell>
        </row>
        <row r="722">
          <cell r="A722" t="str">
            <v>MAN03084</v>
          </cell>
          <cell r="B722" t="str">
            <v>a0K3c00000OFhdDEAT</v>
          </cell>
        </row>
        <row r="723">
          <cell r="A723" t="str">
            <v>MAN03085</v>
          </cell>
          <cell r="B723" t="str">
            <v>a0K3c00000OFhdIEAT</v>
          </cell>
        </row>
        <row r="724">
          <cell r="A724" t="str">
            <v>MAN03086</v>
          </cell>
          <cell r="B724" t="str">
            <v>a0K3c00000OFhdNEAT</v>
          </cell>
        </row>
        <row r="725">
          <cell r="A725" t="str">
            <v>MAN03087</v>
          </cell>
          <cell r="B725" t="str">
            <v>a0K3c00000OFhdSEAT</v>
          </cell>
        </row>
        <row r="726">
          <cell r="A726" t="str">
            <v>MAN03088</v>
          </cell>
          <cell r="B726" t="str">
            <v>a0K3c00000OFhdXEAT</v>
          </cell>
        </row>
        <row r="727">
          <cell r="A727" t="str">
            <v>MAN03089</v>
          </cell>
          <cell r="B727" t="str">
            <v>a0K3c00000OFhdcEAD</v>
          </cell>
        </row>
        <row r="728">
          <cell r="A728" t="str">
            <v>MAN03090</v>
          </cell>
          <cell r="B728" t="str">
            <v>a0K3c00000OFhdhEAD</v>
          </cell>
        </row>
        <row r="729">
          <cell r="A729" t="str">
            <v>MAN03091</v>
          </cell>
          <cell r="B729" t="str">
            <v>a0K3c00000OFhdmEAD</v>
          </cell>
        </row>
        <row r="730">
          <cell r="A730" t="str">
            <v>KAP03092</v>
          </cell>
          <cell r="B730" t="str">
            <v>a0K3c00000OFhfYEAT</v>
          </cell>
        </row>
        <row r="731">
          <cell r="A731" t="str">
            <v>KAP03093</v>
          </cell>
          <cell r="B731" t="str">
            <v>a0K3c00000OFhfdEAD</v>
          </cell>
        </row>
        <row r="732">
          <cell r="A732" t="str">
            <v>KAP03094</v>
          </cell>
          <cell r="B732" t="str">
            <v>a0K3c00000OFhfiEAD</v>
          </cell>
        </row>
        <row r="733">
          <cell r="A733" t="str">
            <v>MAN03106</v>
          </cell>
          <cell r="B733" t="str">
            <v>a0K3c00000OFhggEAD</v>
          </cell>
        </row>
        <row r="734">
          <cell r="A734" t="str">
            <v>MAN03107</v>
          </cell>
          <cell r="B734" t="str">
            <v>a0K3c00000OFhglEAD</v>
          </cell>
        </row>
        <row r="735">
          <cell r="A735" t="str">
            <v>MAN03108</v>
          </cell>
          <cell r="B735" t="str">
            <v>a0K3c00000OFhgqEAD</v>
          </cell>
        </row>
        <row r="736">
          <cell r="A736" t="str">
            <v>MAN03109</v>
          </cell>
          <cell r="B736" t="str">
            <v>a0K3c00000OFhgvEAD</v>
          </cell>
        </row>
        <row r="737">
          <cell r="A737" t="str">
            <v>MAN03110</v>
          </cell>
          <cell r="B737" t="str">
            <v>a0K3c00000OFhh0EAD</v>
          </cell>
        </row>
        <row r="738">
          <cell r="A738" t="str">
            <v>MAN03111</v>
          </cell>
          <cell r="B738" t="str">
            <v>a0K3c00000OFhh5EAD</v>
          </cell>
        </row>
        <row r="739">
          <cell r="A739" t="str">
            <v>MAN03112</v>
          </cell>
          <cell r="B739" t="str">
            <v>a0K3c00000OFhhAEAT</v>
          </cell>
        </row>
        <row r="740">
          <cell r="A740" t="str">
            <v>MAN03113</v>
          </cell>
          <cell r="B740" t="str">
            <v>a0K3c00000OFhhFEAT</v>
          </cell>
        </row>
        <row r="741">
          <cell r="A741" t="str">
            <v>MAN03114</v>
          </cell>
          <cell r="B741" t="str">
            <v>a0K3c00000OFhhPEAT</v>
          </cell>
        </row>
        <row r="742">
          <cell r="A742" t="str">
            <v>MAN03115</v>
          </cell>
          <cell r="B742" t="str">
            <v>a0K3c00000OFhhUEAT</v>
          </cell>
        </row>
        <row r="743">
          <cell r="A743" t="str">
            <v>SUS03116</v>
          </cell>
          <cell r="B743" t="str">
            <v>a0K3c00000OFjvVEAT</v>
          </cell>
        </row>
        <row r="744">
          <cell r="A744" t="str">
            <v>SUS03117</v>
          </cell>
          <cell r="B744" t="str">
            <v>a0K3c00000OFjvaEAD</v>
          </cell>
        </row>
        <row r="745">
          <cell r="A745" t="str">
            <v>SUS03118</v>
          </cell>
          <cell r="B745" t="str">
            <v>a0K3c00000OFjvfEAD</v>
          </cell>
        </row>
        <row r="746">
          <cell r="A746" t="str">
            <v>SUS03119</v>
          </cell>
          <cell r="B746" t="str">
            <v>a0K3c00000OFjvkEAD</v>
          </cell>
        </row>
        <row r="747">
          <cell r="A747" t="str">
            <v>SUS03120</v>
          </cell>
          <cell r="B747" t="str">
            <v>a0K3c00000OFjvpEAD</v>
          </cell>
        </row>
        <row r="748">
          <cell r="A748" t="str">
            <v>SUS03121</v>
          </cell>
          <cell r="B748" t="str">
            <v>a0K3c00000OFjvuEAD</v>
          </cell>
        </row>
        <row r="749">
          <cell r="A749" t="str">
            <v>SUS03122</v>
          </cell>
          <cell r="B749" t="str">
            <v>a0K3c00000OFjvzEAD</v>
          </cell>
        </row>
        <row r="750">
          <cell r="A750" t="str">
            <v>SUS03123</v>
          </cell>
          <cell r="B750" t="str">
            <v>a0K3c00000OFjw4EAD</v>
          </cell>
        </row>
        <row r="751">
          <cell r="A751" t="str">
            <v>SUS03124</v>
          </cell>
          <cell r="B751" t="str">
            <v>a0K3c00000OFjw9EAD</v>
          </cell>
        </row>
        <row r="752">
          <cell r="A752" t="str">
            <v>SUS03125</v>
          </cell>
          <cell r="B752" t="str">
            <v>a0K3c00000OFjwEEAT</v>
          </cell>
        </row>
        <row r="753">
          <cell r="A753" t="str">
            <v>SUS03126</v>
          </cell>
          <cell r="B753" t="str">
            <v>a0K3c00000OFjwJEAT</v>
          </cell>
        </row>
        <row r="754">
          <cell r="A754" t="str">
            <v>SUS03127</v>
          </cell>
          <cell r="B754" t="str">
            <v>a0K3c00000OFjwOEAT</v>
          </cell>
        </row>
        <row r="755">
          <cell r="A755" t="str">
            <v>SUS03128</v>
          </cell>
          <cell r="B755" t="str">
            <v>a0K3c00000OFjx7EAD</v>
          </cell>
        </row>
        <row r="756">
          <cell r="A756" t="str">
            <v>SUS03129</v>
          </cell>
          <cell r="B756" t="str">
            <v>a0K3c00000OFjxCEAT</v>
          </cell>
        </row>
        <row r="757">
          <cell r="A757" t="str">
            <v>SUS03130</v>
          </cell>
          <cell r="B757" t="str">
            <v>a0K3c00000OFjxHEAT</v>
          </cell>
        </row>
        <row r="758">
          <cell r="A758" t="str">
            <v>SUS03131</v>
          </cell>
          <cell r="B758" t="str">
            <v>a0K3c00000OFjxMEAT</v>
          </cell>
        </row>
        <row r="759">
          <cell r="A759" t="str">
            <v>SUS03132</v>
          </cell>
          <cell r="B759" t="str">
            <v>a0K3c00000OFjxREAT</v>
          </cell>
        </row>
        <row r="760">
          <cell r="A760" t="str">
            <v>SUS03133</v>
          </cell>
          <cell r="B760" t="str">
            <v>a0K3c00000OFjxWEAT</v>
          </cell>
        </row>
        <row r="761">
          <cell r="A761" t="str">
            <v>SUS03134</v>
          </cell>
          <cell r="B761" t="str">
            <v>a0K3c00000OFjxbEAD</v>
          </cell>
        </row>
        <row r="762">
          <cell r="A762" t="str">
            <v>SUS03135</v>
          </cell>
          <cell r="B762" t="str">
            <v>a0K3c00000OFjxgEAD</v>
          </cell>
        </row>
        <row r="763">
          <cell r="A763" t="str">
            <v>SUS03136</v>
          </cell>
          <cell r="B763" t="str">
            <v>a0K3c00000OFjxlEAD</v>
          </cell>
        </row>
        <row r="764">
          <cell r="A764" t="str">
            <v>SUS03137</v>
          </cell>
          <cell r="B764" t="str">
            <v>a0K3c00000OFjxqEAD</v>
          </cell>
        </row>
        <row r="765">
          <cell r="A765" t="str">
            <v>SUS03138</v>
          </cell>
          <cell r="B765" t="str">
            <v>a0K3c00000OFjxvEAD</v>
          </cell>
        </row>
        <row r="766">
          <cell r="A766" t="str">
            <v>SUS03139</v>
          </cell>
          <cell r="B766" t="str">
            <v>a0K3c00000OFjy0EAD</v>
          </cell>
        </row>
        <row r="767">
          <cell r="A767" t="str">
            <v>SUS03140</v>
          </cell>
          <cell r="B767" t="str">
            <v>a0K3c00000OFjy5EAD</v>
          </cell>
        </row>
        <row r="768">
          <cell r="A768" t="str">
            <v>SUS03141</v>
          </cell>
          <cell r="B768" t="str">
            <v>a0K3c00000OFjyAEAT</v>
          </cell>
        </row>
        <row r="769">
          <cell r="A769" t="str">
            <v>SUS03142</v>
          </cell>
          <cell r="B769" t="str">
            <v>a0K3c00000OFjyFEAT</v>
          </cell>
        </row>
        <row r="770">
          <cell r="A770" t="str">
            <v>SUS03143</v>
          </cell>
          <cell r="B770" t="str">
            <v>a0K3c00000OFjyKEAT</v>
          </cell>
        </row>
        <row r="771">
          <cell r="A771" t="str">
            <v>SUS03144</v>
          </cell>
          <cell r="B771" t="str">
            <v>a0K3c00000OFjyPEAT</v>
          </cell>
        </row>
        <row r="772">
          <cell r="A772" t="str">
            <v>SUS03145</v>
          </cell>
          <cell r="B772" t="str">
            <v>a0K3c00000OFjyUEAT</v>
          </cell>
        </row>
        <row r="773">
          <cell r="A773" t="str">
            <v>SUS03146</v>
          </cell>
          <cell r="B773" t="str">
            <v>a0K3c00000OFjyZEAT</v>
          </cell>
        </row>
        <row r="774">
          <cell r="A774" t="str">
            <v>SUS03147</v>
          </cell>
          <cell r="B774" t="str">
            <v>a0K3c00000OFjyeEAD</v>
          </cell>
        </row>
        <row r="775">
          <cell r="A775" t="str">
            <v>SUS03148</v>
          </cell>
          <cell r="B775" t="str">
            <v>a0K3c00000OFjyjEAD</v>
          </cell>
        </row>
        <row r="776">
          <cell r="A776" t="str">
            <v>SUS03149</v>
          </cell>
          <cell r="B776" t="str">
            <v>a0K3c00000OFjyoEAD</v>
          </cell>
        </row>
        <row r="777">
          <cell r="A777" t="str">
            <v>SUS03150</v>
          </cell>
          <cell r="B777" t="str">
            <v>a0K3c00000OFjytEAD</v>
          </cell>
        </row>
        <row r="778">
          <cell r="A778" t="str">
            <v>SUS03151</v>
          </cell>
          <cell r="B778" t="str">
            <v>a0K3c00000OFjyyEAD</v>
          </cell>
        </row>
        <row r="779">
          <cell r="A779" t="str">
            <v>SUS03152</v>
          </cell>
          <cell r="B779" t="str">
            <v>a0K3c00000OFjz3EAD</v>
          </cell>
        </row>
        <row r="780">
          <cell r="A780" t="str">
            <v>SUS03153</v>
          </cell>
          <cell r="B780" t="str">
            <v>a0K3c00000OFjz8EAD</v>
          </cell>
        </row>
        <row r="781">
          <cell r="A781" t="str">
            <v>SUS03160</v>
          </cell>
          <cell r="B781" t="str">
            <v>a0K3c00000OFk2REAT</v>
          </cell>
        </row>
        <row r="782">
          <cell r="A782" t="str">
            <v>SUS03161</v>
          </cell>
          <cell r="B782" t="str">
            <v>a0K3c00000OFk2WEAT</v>
          </cell>
        </row>
        <row r="783">
          <cell r="A783" t="str">
            <v>SUS03162</v>
          </cell>
          <cell r="B783" t="str">
            <v>a0K3c00000OFk2bEAD</v>
          </cell>
        </row>
        <row r="784">
          <cell r="A784" t="str">
            <v>SUS03163</v>
          </cell>
          <cell r="B784" t="str">
            <v>a0K3c00000OFk2gEAD</v>
          </cell>
        </row>
        <row r="785">
          <cell r="A785" t="str">
            <v>SUS03164</v>
          </cell>
          <cell r="B785" t="str">
            <v>a0K3c00000OFk2lEAD</v>
          </cell>
        </row>
        <row r="786">
          <cell r="A786" t="str">
            <v>SUS03165</v>
          </cell>
          <cell r="B786" t="str">
            <v>a0K3c00000OFk2qEAD</v>
          </cell>
        </row>
        <row r="787">
          <cell r="A787" t="str">
            <v>SUS03166</v>
          </cell>
          <cell r="B787" t="str">
            <v>a0K3c00000OFm9AEAT</v>
          </cell>
        </row>
        <row r="788">
          <cell r="A788" t="str">
            <v>SUS03167</v>
          </cell>
          <cell r="B788" t="str">
            <v>a0K3c00000OFm9FEAT</v>
          </cell>
        </row>
        <row r="789">
          <cell r="A789" t="str">
            <v>SUS03168</v>
          </cell>
          <cell r="B789" t="str">
            <v>a0K3c00000OFm9KEAT</v>
          </cell>
        </row>
        <row r="790">
          <cell r="A790" t="str">
            <v>SUS03169</v>
          </cell>
          <cell r="B790" t="str">
            <v>a0K3c00000OFm9PEAT</v>
          </cell>
        </row>
        <row r="791">
          <cell r="A791" t="str">
            <v>SUS03170</v>
          </cell>
          <cell r="B791" t="str">
            <v>a0K3c00000OFm9UEAT</v>
          </cell>
        </row>
        <row r="792">
          <cell r="A792" t="str">
            <v>SUS03171</v>
          </cell>
          <cell r="B792" t="str">
            <v>a0K3c00000OFm9ZEAT</v>
          </cell>
        </row>
        <row r="793">
          <cell r="A793" t="str">
            <v>SUS03172</v>
          </cell>
          <cell r="B793" t="str">
            <v>a0K3c00000OFm9eEAD</v>
          </cell>
        </row>
        <row r="794">
          <cell r="A794" t="str">
            <v>SUS03173</v>
          </cell>
          <cell r="B794" t="str">
            <v>a0K3c00000OFm9jEAD</v>
          </cell>
        </row>
        <row r="795">
          <cell r="A795" t="str">
            <v>SUS03174</v>
          </cell>
          <cell r="B795" t="str">
            <v>a0K3c00000OFm9oEAD</v>
          </cell>
        </row>
        <row r="796">
          <cell r="A796" t="str">
            <v>SUS03175</v>
          </cell>
          <cell r="B796" t="str">
            <v>a0K3c00000OFmAhEAL</v>
          </cell>
        </row>
        <row r="797">
          <cell r="A797" t="str">
            <v>SUS03176</v>
          </cell>
          <cell r="B797" t="str">
            <v>a0K3c00000OFmAmEAL</v>
          </cell>
        </row>
        <row r="798">
          <cell r="A798" t="str">
            <v>SUS03177</v>
          </cell>
          <cell r="B798" t="str">
            <v>a0K3c00000OFmArEAL</v>
          </cell>
        </row>
        <row r="799">
          <cell r="A799" t="str">
            <v>SUS03178</v>
          </cell>
          <cell r="B799" t="str">
            <v>a0K3c00000OFmAwEAL</v>
          </cell>
        </row>
        <row r="800">
          <cell r="A800" t="str">
            <v>SUS03179</v>
          </cell>
          <cell r="B800" t="str">
            <v>a0K3c00000OFmB1EAL</v>
          </cell>
        </row>
        <row r="801">
          <cell r="A801" t="str">
            <v>SUS03180</v>
          </cell>
          <cell r="B801" t="str">
            <v>a0K3c00000OFmB6EAL</v>
          </cell>
        </row>
        <row r="802">
          <cell r="A802" t="str">
            <v>SUS03181</v>
          </cell>
          <cell r="B802" t="str">
            <v>a0K3c00000OFmBBEA1</v>
          </cell>
        </row>
        <row r="803">
          <cell r="A803" t="str">
            <v>SUS03182</v>
          </cell>
          <cell r="B803" t="str">
            <v>a0K3c00000OFmC9EAL</v>
          </cell>
        </row>
        <row r="804">
          <cell r="A804" t="str">
            <v>SUS03183</v>
          </cell>
          <cell r="B804" t="str">
            <v>a0K3c00000OFmCEEA1</v>
          </cell>
        </row>
        <row r="805">
          <cell r="A805" t="str">
            <v>SUS03184</v>
          </cell>
          <cell r="B805" t="str">
            <v>a0K3c00000OFmCJEA1</v>
          </cell>
        </row>
        <row r="806">
          <cell r="A806" t="str">
            <v>SUS03185</v>
          </cell>
          <cell r="B806" t="str">
            <v>a0K3c00000OFmCOEA1</v>
          </cell>
        </row>
        <row r="807">
          <cell r="A807" t="str">
            <v>SUS03186</v>
          </cell>
          <cell r="B807" t="str">
            <v>a0K3c00000OFmCTEA1</v>
          </cell>
        </row>
        <row r="808">
          <cell r="A808" t="str">
            <v>SUS03187</v>
          </cell>
          <cell r="B808" t="str">
            <v>a0K3c00000OFmCYEA1</v>
          </cell>
        </row>
        <row r="809">
          <cell r="A809" t="str">
            <v>CHI01342</v>
          </cell>
          <cell r="B809" t="str">
            <v>a0K3c00000NHMGTEA5</v>
          </cell>
        </row>
        <row r="810">
          <cell r="A810" t="str">
            <v>CHI01343</v>
          </cell>
          <cell r="B810" t="str">
            <v>a0K3c00000NHMGYEA5</v>
          </cell>
        </row>
        <row r="811">
          <cell r="A811" t="str">
            <v>CHI01344</v>
          </cell>
          <cell r="B811" t="str">
            <v>a0K3c00000NHMGdEAP</v>
          </cell>
        </row>
        <row r="812">
          <cell r="A812" t="str">
            <v>CHI01345</v>
          </cell>
          <cell r="B812" t="str">
            <v>a0K3c00000NHMGiEAP</v>
          </cell>
        </row>
        <row r="813">
          <cell r="A813" t="str">
            <v>CHI01346</v>
          </cell>
          <cell r="B813" t="str">
            <v>a0K3c00000NHMGnEAP</v>
          </cell>
        </row>
        <row r="814">
          <cell r="A814" t="str">
            <v>CHI01347</v>
          </cell>
          <cell r="B814" t="str">
            <v>a0K3c00000NHMGsEAP</v>
          </cell>
        </row>
        <row r="815">
          <cell r="A815" t="str">
            <v>CHI01348</v>
          </cell>
          <cell r="B815" t="str">
            <v>a0K3c00000NHMGxEAP</v>
          </cell>
        </row>
        <row r="816">
          <cell r="A816" t="str">
            <v>CHI01350</v>
          </cell>
          <cell r="B816" t="str">
            <v>a0K3c00000NHMHbEAP</v>
          </cell>
        </row>
        <row r="817">
          <cell r="A817" t="str">
            <v>CHI01351</v>
          </cell>
          <cell r="B817" t="str">
            <v>a0K3c00000NHMHgEAP</v>
          </cell>
        </row>
        <row r="818">
          <cell r="A818" t="str">
            <v>CHI01352</v>
          </cell>
          <cell r="B818" t="str">
            <v>a0K3c00000NHMHlEAP</v>
          </cell>
        </row>
        <row r="819">
          <cell r="A819" t="str">
            <v>CHI01353</v>
          </cell>
          <cell r="B819" t="str">
            <v>a0K3c00000NHMHqEAP</v>
          </cell>
        </row>
        <row r="820">
          <cell r="A820" t="str">
            <v>CHI01354</v>
          </cell>
          <cell r="B820" t="str">
            <v>a0K3c00000NHMKbEAP</v>
          </cell>
        </row>
        <row r="821">
          <cell r="A821" t="str">
            <v>CHI01355</v>
          </cell>
          <cell r="B821" t="str">
            <v>a0K3c00000NHMKgEAP</v>
          </cell>
        </row>
        <row r="822">
          <cell r="A822" t="str">
            <v>CHI01356</v>
          </cell>
          <cell r="B822" t="str">
            <v>a0K3c00000NHMKlEAP</v>
          </cell>
        </row>
        <row r="823">
          <cell r="A823" t="str">
            <v>CHI01357</v>
          </cell>
          <cell r="B823" t="str">
            <v>a0K3c00000NHMKqEAP</v>
          </cell>
        </row>
        <row r="824">
          <cell r="A824" t="str">
            <v>CHI01358</v>
          </cell>
          <cell r="B824" t="str">
            <v>a0K3c00000NHMKvEAP</v>
          </cell>
        </row>
        <row r="825">
          <cell r="A825" t="str">
            <v>CHI01359</v>
          </cell>
          <cell r="B825" t="str">
            <v>a0K3c00000NHML0EAP</v>
          </cell>
        </row>
        <row r="826">
          <cell r="A826" t="str">
            <v>CHI01360</v>
          </cell>
          <cell r="B826" t="str">
            <v>a0K3c00000NHML5EAP</v>
          </cell>
        </row>
        <row r="827">
          <cell r="A827" t="str">
            <v>GON01362</v>
          </cell>
          <cell r="B827" t="str">
            <v>a0K3c00000NHMOnEAP</v>
          </cell>
        </row>
        <row r="828">
          <cell r="A828" t="str">
            <v>GON01363</v>
          </cell>
          <cell r="B828" t="str">
            <v>a0K3c00000NHMOsEAP</v>
          </cell>
        </row>
        <row r="829">
          <cell r="A829" t="str">
            <v>GON01364</v>
          </cell>
          <cell r="B829" t="str">
            <v>a0K3c00000NHMOxEAP</v>
          </cell>
        </row>
        <row r="830">
          <cell r="A830" t="str">
            <v>GON01365</v>
          </cell>
          <cell r="B830" t="str">
            <v>a0K3c00000NHMP2EAP</v>
          </cell>
        </row>
        <row r="831">
          <cell r="A831" t="str">
            <v>GON01366</v>
          </cell>
          <cell r="B831" t="str">
            <v>a0K3c00000NHMP7EAP</v>
          </cell>
        </row>
        <row r="832">
          <cell r="A832" t="str">
            <v>GON01367</v>
          </cell>
          <cell r="B832" t="str">
            <v>a0K3c00000NHMPxEAP</v>
          </cell>
        </row>
        <row r="833">
          <cell r="A833" t="str">
            <v>GON01368</v>
          </cell>
          <cell r="B833" t="str">
            <v>a0K3c00000NHMQ2EAP</v>
          </cell>
        </row>
        <row r="834">
          <cell r="A834" t="str">
            <v>CHI01369</v>
          </cell>
          <cell r="B834" t="str">
            <v>a0K3c00000NHMQ7EAP</v>
          </cell>
        </row>
        <row r="835">
          <cell r="A835" t="str">
            <v>GON01370</v>
          </cell>
          <cell r="B835" t="str">
            <v>a0K3c00000NHMQCEA5</v>
          </cell>
        </row>
        <row r="836">
          <cell r="A836" t="str">
            <v>GON01371</v>
          </cell>
          <cell r="B836" t="str">
            <v>a0K3c00000NHMQHEA5</v>
          </cell>
        </row>
        <row r="837">
          <cell r="A837" t="str">
            <v>GON01372</v>
          </cell>
          <cell r="B837" t="str">
            <v>a0K3c00000NHMQMEA5</v>
          </cell>
        </row>
        <row r="838">
          <cell r="A838" t="str">
            <v>GON01373</v>
          </cell>
          <cell r="B838" t="str">
            <v>a0K3c00000NHMQREA5</v>
          </cell>
        </row>
        <row r="839">
          <cell r="A839" t="str">
            <v>SUS01380</v>
          </cell>
          <cell r="B839" t="str">
            <v>a0K3c00000NHOnvEAH</v>
          </cell>
        </row>
        <row r="840">
          <cell r="A840" t="str">
            <v>SUS01381</v>
          </cell>
          <cell r="B840" t="str">
            <v>a0K3c00000NHOo0EAH</v>
          </cell>
        </row>
        <row r="841">
          <cell r="A841" t="str">
            <v>SUS01382</v>
          </cell>
          <cell r="B841" t="str">
            <v>a0K3c00000NHOo5EAH</v>
          </cell>
        </row>
        <row r="842">
          <cell r="A842" t="str">
            <v>SUS01383</v>
          </cell>
          <cell r="B842" t="str">
            <v>a0K3c00000NHOoAEAX</v>
          </cell>
        </row>
        <row r="843">
          <cell r="A843" t="str">
            <v>SUS01384</v>
          </cell>
          <cell r="B843" t="str">
            <v>a0K3c00000NHOoFEAX</v>
          </cell>
        </row>
        <row r="844">
          <cell r="A844" t="str">
            <v>SUS01385</v>
          </cell>
          <cell r="B844" t="str">
            <v>a0K3c00000NHOoKEAX</v>
          </cell>
        </row>
        <row r="845">
          <cell r="A845" t="str">
            <v>SUS01386</v>
          </cell>
          <cell r="B845" t="str">
            <v>a0K3c00000NHOoPEAX</v>
          </cell>
        </row>
        <row r="846">
          <cell r="A846" t="str">
            <v>SUS01387</v>
          </cell>
          <cell r="B846" t="str">
            <v>a0K3c00000NHOoUEAX</v>
          </cell>
        </row>
        <row r="847">
          <cell r="A847" t="str">
            <v>SUS01388</v>
          </cell>
          <cell r="B847" t="str">
            <v>a0K3c00000NHOoZEAX</v>
          </cell>
        </row>
        <row r="848">
          <cell r="A848" t="str">
            <v>SUS01390</v>
          </cell>
          <cell r="B848" t="str">
            <v>a0K3c00000NHOojEAH</v>
          </cell>
        </row>
        <row r="849">
          <cell r="A849" t="str">
            <v>SUS01391</v>
          </cell>
          <cell r="B849" t="str">
            <v>a0K3c00000NHOooEAH</v>
          </cell>
        </row>
        <row r="850">
          <cell r="A850" t="str">
            <v>SUS01392</v>
          </cell>
          <cell r="B850" t="str">
            <v>a0K3c00000NHOotEAH</v>
          </cell>
        </row>
        <row r="851">
          <cell r="A851" t="str">
            <v>SUS01393</v>
          </cell>
          <cell r="B851" t="str">
            <v>a0K3c00000NHOoyEAH</v>
          </cell>
        </row>
        <row r="852">
          <cell r="A852" t="str">
            <v>SUS01394</v>
          </cell>
          <cell r="B852" t="str">
            <v>a0K3c00000NHOp3EAH</v>
          </cell>
        </row>
        <row r="853">
          <cell r="A853" t="str">
            <v>SUS01395</v>
          </cell>
          <cell r="B853" t="str">
            <v>a0K3c00000NHOp8EAH</v>
          </cell>
        </row>
        <row r="854">
          <cell r="A854" t="str">
            <v>SUS01396</v>
          </cell>
          <cell r="B854" t="str">
            <v>a0K3c00000NHOpDEAX</v>
          </cell>
        </row>
        <row r="855">
          <cell r="A855" t="str">
            <v>SUS01397</v>
          </cell>
          <cell r="B855" t="str">
            <v>a0K3c00000NHOpIEAX</v>
          </cell>
        </row>
        <row r="856">
          <cell r="A856" t="str">
            <v>SUS01398</v>
          </cell>
          <cell r="B856" t="str">
            <v>a0K3c00000NHOpNEAX</v>
          </cell>
        </row>
        <row r="857">
          <cell r="A857" t="str">
            <v>SUS01399</v>
          </cell>
          <cell r="B857" t="str">
            <v>a0K3c00000NHOpSEAX</v>
          </cell>
        </row>
        <row r="858">
          <cell r="A858" t="str">
            <v>SUS01400</v>
          </cell>
          <cell r="B858" t="str">
            <v>a0K3c00000NHOpXEAX</v>
          </cell>
        </row>
        <row r="859">
          <cell r="A859" t="str">
            <v>SUS01401</v>
          </cell>
          <cell r="B859" t="str">
            <v>a0K3c00000NHOpcEAH</v>
          </cell>
        </row>
        <row r="860">
          <cell r="A860" t="str">
            <v>GON01402</v>
          </cell>
          <cell r="B860" t="str">
            <v>a0K3c00000NHOq6EAH</v>
          </cell>
        </row>
        <row r="861">
          <cell r="A861" t="str">
            <v>GON01403</v>
          </cell>
          <cell r="B861" t="str">
            <v>a0K3c00000NHOsREAX</v>
          </cell>
        </row>
        <row r="862">
          <cell r="A862" t="str">
            <v>SUS01405</v>
          </cell>
          <cell r="B862" t="str">
            <v>a0K3c00000NHOuDEAX</v>
          </cell>
        </row>
        <row r="863">
          <cell r="A863" t="str">
            <v>SUS01406</v>
          </cell>
          <cell r="B863" t="str">
            <v>a0K3c00000NHOuIEAX</v>
          </cell>
        </row>
        <row r="864">
          <cell r="A864" t="str">
            <v>SUS01407</v>
          </cell>
          <cell r="B864" t="str">
            <v>a0K3c00000NHOuNEAX</v>
          </cell>
        </row>
        <row r="865">
          <cell r="A865" t="str">
            <v>SUS01408</v>
          </cell>
          <cell r="B865" t="str">
            <v>a0K3c00000NHOuSEAX</v>
          </cell>
        </row>
        <row r="866">
          <cell r="A866" t="str">
            <v>SUS01409</v>
          </cell>
          <cell r="B866" t="str">
            <v>a0K3c00000NHOuXEAX</v>
          </cell>
        </row>
        <row r="867">
          <cell r="A867" t="str">
            <v>SUS01417</v>
          </cell>
          <cell r="B867" t="str">
            <v>a0K3c00000NHOvpEAH</v>
          </cell>
        </row>
        <row r="868">
          <cell r="A868" t="str">
            <v>SUS01419</v>
          </cell>
          <cell r="B868" t="str">
            <v>a0K3c00000NHOwsEAH</v>
          </cell>
        </row>
        <row r="869">
          <cell r="A869" t="str">
            <v>SUS01420</v>
          </cell>
          <cell r="B869" t="str">
            <v>a0K3c00000NHOwxEAH</v>
          </cell>
        </row>
        <row r="870">
          <cell r="A870" t="str">
            <v>SUS01421</v>
          </cell>
          <cell r="B870" t="str">
            <v>a0K3c00000NHOx2EAH</v>
          </cell>
        </row>
        <row r="871">
          <cell r="A871" t="str">
            <v>SUS01422</v>
          </cell>
          <cell r="B871" t="str">
            <v>a0K3c00000NHOx7EAH</v>
          </cell>
        </row>
        <row r="872">
          <cell r="A872" t="str">
            <v>SUS01424</v>
          </cell>
          <cell r="B872" t="str">
            <v>a0K3c00000NHOxHEAX</v>
          </cell>
        </row>
        <row r="873">
          <cell r="A873" t="str">
            <v>SUS01425</v>
          </cell>
          <cell r="B873" t="str">
            <v>a0K3c00000NHOxMEAX</v>
          </cell>
        </row>
        <row r="874">
          <cell r="A874" t="str">
            <v>SUS01426</v>
          </cell>
          <cell r="B874" t="str">
            <v>a0K3c00000NHOxREAX</v>
          </cell>
        </row>
        <row r="875">
          <cell r="A875" t="str">
            <v>SUS01427</v>
          </cell>
          <cell r="B875" t="str">
            <v>a0K3c00000NHOxWEAX</v>
          </cell>
        </row>
        <row r="876">
          <cell r="A876" t="str">
            <v>GON01446</v>
          </cell>
          <cell r="B876" t="str">
            <v>a0K3c00000NHW6PEAX</v>
          </cell>
        </row>
        <row r="877">
          <cell r="A877" t="str">
            <v>SUS01448</v>
          </cell>
          <cell r="B877" t="str">
            <v>a0K3c00000NHWEjEAP</v>
          </cell>
        </row>
        <row r="878">
          <cell r="A878" t="str">
            <v>SUS01449</v>
          </cell>
          <cell r="B878" t="str">
            <v>a0K3c00000NHWEtEAP</v>
          </cell>
        </row>
        <row r="879">
          <cell r="A879" t="str">
            <v>SUS01450</v>
          </cell>
          <cell r="B879" t="str">
            <v>a0K3c00000NHWEyEAP</v>
          </cell>
        </row>
        <row r="880">
          <cell r="A880" t="str">
            <v>SUS01451</v>
          </cell>
          <cell r="B880" t="str">
            <v>a0K3c00000NHWF3EAP</v>
          </cell>
        </row>
        <row r="881">
          <cell r="A881" t="str">
            <v>SUS01452</v>
          </cell>
          <cell r="B881" t="str">
            <v>a0K3c00000NHWF8EAP</v>
          </cell>
        </row>
        <row r="882">
          <cell r="A882" t="str">
            <v>SUS01453</v>
          </cell>
          <cell r="B882" t="str">
            <v>a0K3c00000NHWFDEA5</v>
          </cell>
        </row>
        <row r="883">
          <cell r="A883" t="str">
            <v>SUS01454</v>
          </cell>
          <cell r="B883" t="str">
            <v>a0K3c00000NHWFIEA5</v>
          </cell>
        </row>
        <row r="884">
          <cell r="A884" t="str">
            <v>SUS01455</v>
          </cell>
          <cell r="B884" t="str">
            <v>a0K3c00000NHWFNEA5</v>
          </cell>
        </row>
        <row r="885">
          <cell r="A885" t="str">
            <v>SUS01456</v>
          </cell>
          <cell r="B885" t="str">
            <v>a0K3c00000NHWFSEA5</v>
          </cell>
        </row>
        <row r="886">
          <cell r="A886" t="str">
            <v>SUS01457</v>
          </cell>
          <cell r="B886" t="str">
            <v>a0K3c00000NHWFXEA5</v>
          </cell>
        </row>
        <row r="887">
          <cell r="A887" t="str">
            <v>SUS01458</v>
          </cell>
          <cell r="B887" t="str">
            <v>a0K3c00000NHWFcEAP</v>
          </cell>
        </row>
        <row r="888">
          <cell r="A888" t="str">
            <v>GON01459</v>
          </cell>
          <cell r="B888" t="str">
            <v>a0K3c00000NHWGaEAP</v>
          </cell>
        </row>
        <row r="889">
          <cell r="A889" t="str">
            <v>SUS01461</v>
          </cell>
          <cell r="B889" t="str">
            <v>a0K3c00000NHWGkEAP</v>
          </cell>
        </row>
        <row r="890">
          <cell r="A890" t="str">
            <v>SUS01462</v>
          </cell>
          <cell r="B890" t="str">
            <v>a0K3c00000NHWGpEAP</v>
          </cell>
        </row>
        <row r="891">
          <cell r="A891" t="str">
            <v>SUS01463</v>
          </cell>
          <cell r="B891" t="str">
            <v>a0K3c00000NHWGuEAP</v>
          </cell>
        </row>
        <row r="892">
          <cell r="A892" t="str">
            <v>SUS01464</v>
          </cell>
          <cell r="B892" t="str">
            <v>a0K3c00000NHWH4EAP</v>
          </cell>
        </row>
        <row r="893">
          <cell r="A893" t="str">
            <v>SUS01465</v>
          </cell>
          <cell r="B893" t="str">
            <v>a0K3c00000NHWH9EAP</v>
          </cell>
        </row>
        <row r="894">
          <cell r="A894" t="str">
            <v>SUS01466</v>
          </cell>
          <cell r="B894" t="str">
            <v>a0K3c00000NHWHEEA5</v>
          </cell>
        </row>
        <row r="895">
          <cell r="A895" t="str">
            <v>SUS01467</v>
          </cell>
          <cell r="B895" t="str">
            <v>a0K3c00000NHWHJEA5</v>
          </cell>
        </row>
        <row r="896">
          <cell r="A896" t="str">
            <v>SUS01468</v>
          </cell>
          <cell r="B896" t="str">
            <v>a0K3c00000NHWHOEA5</v>
          </cell>
        </row>
        <row r="897">
          <cell r="A897" t="str">
            <v>SUS01469</v>
          </cell>
          <cell r="B897" t="str">
            <v>a0K3c00000NHWHTEA5</v>
          </cell>
        </row>
        <row r="898">
          <cell r="A898" t="str">
            <v>SUS01470</v>
          </cell>
          <cell r="B898" t="str">
            <v>a0K3c00000NHWHYEA5</v>
          </cell>
        </row>
        <row r="899">
          <cell r="A899" t="str">
            <v>SUS01471</v>
          </cell>
          <cell r="B899" t="str">
            <v>a0K3c00000NHWHdEAP</v>
          </cell>
        </row>
        <row r="900">
          <cell r="A900" t="str">
            <v>SUS01472</v>
          </cell>
          <cell r="B900" t="str">
            <v>a0K3c00000NHWHiEAP</v>
          </cell>
        </row>
        <row r="901">
          <cell r="A901" t="str">
            <v>SUS01473</v>
          </cell>
          <cell r="B901" t="str">
            <v>a0K3c00000NHWHnEAP</v>
          </cell>
        </row>
        <row r="902">
          <cell r="A902" t="str">
            <v>SUS01474</v>
          </cell>
          <cell r="B902" t="str">
            <v>a0K3c00000NHWHsEAP</v>
          </cell>
        </row>
        <row r="903">
          <cell r="A903" t="str">
            <v>SUS01475</v>
          </cell>
          <cell r="B903" t="str">
            <v>a0K3c00000NHWHxEAP</v>
          </cell>
        </row>
        <row r="904">
          <cell r="A904" t="str">
            <v>SUS01476</v>
          </cell>
          <cell r="B904" t="str">
            <v>a0K3c00000NHWI2EAP</v>
          </cell>
        </row>
        <row r="905">
          <cell r="A905" t="str">
            <v>SUS01477</v>
          </cell>
          <cell r="B905" t="str">
            <v>a0K3c00000NHWI7EAP</v>
          </cell>
        </row>
        <row r="906">
          <cell r="A906" t="str">
            <v>SUS01478</v>
          </cell>
          <cell r="B906" t="str">
            <v>a0K3c00000NHWICEA5</v>
          </cell>
        </row>
        <row r="907">
          <cell r="A907" t="str">
            <v>SUS01480</v>
          </cell>
          <cell r="B907" t="str">
            <v>a0K3c00000NHWJyEAP</v>
          </cell>
        </row>
        <row r="908">
          <cell r="A908" t="str">
            <v>SUS01481</v>
          </cell>
          <cell r="B908" t="str">
            <v>a0K3c00000NHWK3EAP</v>
          </cell>
        </row>
        <row r="909">
          <cell r="A909" t="str">
            <v>SUS01482</v>
          </cell>
          <cell r="B909" t="str">
            <v>a0K3c00000NHWK8EAP</v>
          </cell>
        </row>
        <row r="910">
          <cell r="A910" t="str">
            <v>SUS01483</v>
          </cell>
          <cell r="B910" t="str">
            <v>a0K3c00000NHWKNEA5</v>
          </cell>
        </row>
        <row r="911">
          <cell r="A911" t="str">
            <v>SUS01484</v>
          </cell>
          <cell r="B911" t="str">
            <v>a0K3c00000NHWKSEA5</v>
          </cell>
        </row>
        <row r="912">
          <cell r="A912" t="str">
            <v>SUS01485</v>
          </cell>
          <cell r="B912" t="str">
            <v>a0K3c00000NHWKXEA5</v>
          </cell>
        </row>
        <row r="913">
          <cell r="A913" t="str">
            <v>SUS01486</v>
          </cell>
          <cell r="B913" t="str">
            <v>a0K3c00000NHWKcEAP</v>
          </cell>
        </row>
        <row r="914">
          <cell r="A914" t="str">
            <v>SUS01487</v>
          </cell>
          <cell r="B914" t="str">
            <v>a0K3c00000NHWKhEAP</v>
          </cell>
        </row>
        <row r="915">
          <cell r="A915" t="str">
            <v>SUS01488</v>
          </cell>
          <cell r="B915" t="str">
            <v>a0K3c00000NHWKrEAP</v>
          </cell>
        </row>
        <row r="916">
          <cell r="A916" t="str">
            <v>SUS01489</v>
          </cell>
          <cell r="B916" t="str">
            <v>a0K3c00000NHWKwEAP</v>
          </cell>
        </row>
        <row r="917">
          <cell r="A917" t="str">
            <v>SUS01490</v>
          </cell>
          <cell r="B917" t="str">
            <v>a0K3c00000NHWL1EAP</v>
          </cell>
        </row>
        <row r="918">
          <cell r="A918" t="str">
            <v>SUS01491</v>
          </cell>
          <cell r="B918" t="str">
            <v>a0K3c00000NHWL6EAP</v>
          </cell>
        </row>
        <row r="919">
          <cell r="A919" t="str">
            <v>SUS01492</v>
          </cell>
          <cell r="B919" t="str">
            <v>a0K3c00000NHWLBEA5</v>
          </cell>
        </row>
        <row r="920">
          <cell r="A920" t="str">
            <v>SUS01493</v>
          </cell>
          <cell r="B920" t="str">
            <v>a0K3c00000NHWLGEA5</v>
          </cell>
        </row>
        <row r="921">
          <cell r="A921" t="str">
            <v>SUS01494</v>
          </cell>
          <cell r="B921" t="str">
            <v>a0K3c00000NHWLLEA5</v>
          </cell>
        </row>
        <row r="922">
          <cell r="A922" t="str">
            <v>SUS01495</v>
          </cell>
          <cell r="B922" t="str">
            <v>a0K3c00000NHWLQEA5</v>
          </cell>
        </row>
        <row r="923">
          <cell r="A923" t="str">
            <v>SUS01496</v>
          </cell>
          <cell r="B923" t="str">
            <v>a0K3c00000NHWP8EAP</v>
          </cell>
        </row>
        <row r="924">
          <cell r="A924" t="str">
            <v>SUS01497</v>
          </cell>
          <cell r="B924" t="str">
            <v>a0K3c00000NHWPDEA5</v>
          </cell>
        </row>
        <row r="925">
          <cell r="A925" t="str">
            <v>SUS01498</v>
          </cell>
          <cell r="B925" t="str">
            <v>a0K3c00000NHWPIEA5</v>
          </cell>
        </row>
        <row r="926">
          <cell r="A926" t="str">
            <v>SUS01499</v>
          </cell>
          <cell r="B926" t="str">
            <v>a0K3c00000NHWPNEA5</v>
          </cell>
        </row>
        <row r="927">
          <cell r="A927" t="str">
            <v>SUS01500</v>
          </cell>
          <cell r="B927" t="str">
            <v>a0K3c00000NHWPSEA5</v>
          </cell>
        </row>
        <row r="928">
          <cell r="A928" t="str">
            <v>SUS01501</v>
          </cell>
          <cell r="B928" t="str">
            <v>a0K3c00000NHWPXEA5</v>
          </cell>
        </row>
        <row r="929">
          <cell r="A929" t="str">
            <v>SUS01502</v>
          </cell>
          <cell r="B929" t="str">
            <v>a0K3c00000NHWPcEAP</v>
          </cell>
        </row>
        <row r="930">
          <cell r="A930" t="str">
            <v>SUS01503</v>
          </cell>
          <cell r="B930" t="str">
            <v>a0K3c00000NHWPhEAP</v>
          </cell>
        </row>
        <row r="931">
          <cell r="A931" t="str">
            <v>SUS01504</v>
          </cell>
          <cell r="B931" t="str">
            <v>a0K3c00000NHWPmEAP</v>
          </cell>
        </row>
        <row r="932">
          <cell r="A932" t="str">
            <v>SUS01505</v>
          </cell>
          <cell r="B932" t="str">
            <v>a0K3c00000NHWPrEAP</v>
          </cell>
        </row>
        <row r="933">
          <cell r="A933" t="str">
            <v>SUS01506</v>
          </cell>
          <cell r="B933" t="str">
            <v>a0K3c00000NHWPwEAP</v>
          </cell>
        </row>
        <row r="934">
          <cell r="A934" t="str">
            <v>SUS01507</v>
          </cell>
          <cell r="B934" t="str">
            <v>a0K3c00000NHWQ1EAP</v>
          </cell>
        </row>
        <row r="935">
          <cell r="A935" t="str">
            <v>SUS01508</v>
          </cell>
          <cell r="B935" t="str">
            <v>a0K3c00000NHWQ6EAP</v>
          </cell>
        </row>
        <row r="936">
          <cell r="A936" t="str">
            <v>GON01509</v>
          </cell>
          <cell r="B936" t="str">
            <v>a0K3c00000NHWQBEA5</v>
          </cell>
        </row>
        <row r="937">
          <cell r="A937" t="str">
            <v>GON01510</v>
          </cell>
          <cell r="B937" t="str">
            <v>a0K3c00000NHWQGEA5</v>
          </cell>
        </row>
        <row r="938">
          <cell r="A938" t="str">
            <v>CHI01514</v>
          </cell>
          <cell r="B938" t="str">
            <v>a0K3c00000NHWlBEAX</v>
          </cell>
        </row>
        <row r="939">
          <cell r="A939" t="str">
            <v>CHI01515</v>
          </cell>
          <cell r="B939" t="str">
            <v>a0K3c00000NHWlGEAX</v>
          </cell>
        </row>
        <row r="940">
          <cell r="A940" t="str">
            <v>CHI01520</v>
          </cell>
          <cell r="B940" t="str">
            <v>a0K3c00000NHWnEEAX</v>
          </cell>
        </row>
        <row r="941">
          <cell r="A941" t="str">
            <v>CHI01521</v>
          </cell>
          <cell r="B941" t="str">
            <v>a0K3c00000NHWnJEAX</v>
          </cell>
        </row>
        <row r="942">
          <cell r="A942" t="str">
            <v>CHI01523</v>
          </cell>
          <cell r="B942" t="str">
            <v>a0K3c00000NHWoqEAH</v>
          </cell>
        </row>
        <row r="943">
          <cell r="A943" t="str">
            <v>CHI01525</v>
          </cell>
          <cell r="B943" t="str">
            <v>a0K3c00000NHWp0EAH</v>
          </cell>
        </row>
        <row r="944">
          <cell r="A944" t="str">
            <v>CHI01526</v>
          </cell>
          <cell r="B944" t="str">
            <v>a0K3c00000NHWqrEAH</v>
          </cell>
        </row>
        <row r="945">
          <cell r="A945" t="str">
            <v>CHI01527</v>
          </cell>
          <cell r="B945" t="str">
            <v>a0K3c00000NHWqwEAH</v>
          </cell>
        </row>
        <row r="946">
          <cell r="A946" t="str">
            <v>CHI01528</v>
          </cell>
          <cell r="B946" t="str">
            <v>a0K3c00000NHWr1EAH</v>
          </cell>
        </row>
        <row r="947">
          <cell r="A947" t="str">
            <v>CHI01531</v>
          </cell>
          <cell r="B947" t="str">
            <v>a0K3c00000NHWrGEAX</v>
          </cell>
        </row>
        <row r="948">
          <cell r="A948" t="str">
            <v>CHI01532</v>
          </cell>
          <cell r="B948" t="str">
            <v>a0K3c00000NHWrLEAX</v>
          </cell>
        </row>
        <row r="949">
          <cell r="A949" t="str">
            <v>CHI01533</v>
          </cell>
          <cell r="B949" t="str">
            <v>a0K3c00000NHWrQEAX</v>
          </cell>
        </row>
        <row r="950">
          <cell r="A950" t="str">
            <v>SUS01535</v>
          </cell>
          <cell r="B950" t="str">
            <v>a0K3c00000NHWraEAH</v>
          </cell>
        </row>
        <row r="951">
          <cell r="A951" t="str">
            <v>SUS01536</v>
          </cell>
          <cell r="B951" t="str">
            <v>a0K3c00000NHWrfEAH</v>
          </cell>
        </row>
        <row r="952">
          <cell r="A952" t="str">
            <v>SUS01537</v>
          </cell>
          <cell r="B952" t="str">
            <v>a0K3c00000NHWrkEAH</v>
          </cell>
        </row>
        <row r="953">
          <cell r="A953" t="str">
            <v>SUS01538</v>
          </cell>
          <cell r="B953" t="str">
            <v>a0K3c00000NHWrpEAH</v>
          </cell>
        </row>
        <row r="954">
          <cell r="A954" t="str">
            <v>SUS01539</v>
          </cell>
          <cell r="B954" t="str">
            <v>a0K3c00000NHWruEAH</v>
          </cell>
        </row>
        <row r="955">
          <cell r="A955" t="str">
            <v>SUS01540</v>
          </cell>
          <cell r="B955" t="str">
            <v>a0K3c00000NHWrzEAH</v>
          </cell>
        </row>
        <row r="956">
          <cell r="A956" t="str">
            <v>SUS01541</v>
          </cell>
          <cell r="B956" t="str">
            <v>a0K3c00000NHWs4EAH</v>
          </cell>
        </row>
        <row r="957">
          <cell r="A957" t="str">
            <v>SUS01542</v>
          </cell>
          <cell r="B957" t="str">
            <v>a0K3c00000NHWs9EAH</v>
          </cell>
        </row>
        <row r="958">
          <cell r="A958" t="str">
            <v>SUS01543</v>
          </cell>
          <cell r="B958" t="str">
            <v>a0K3c00000NHWsEEAX</v>
          </cell>
        </row>
        <row r="959">
          <cell r="A959" t="str">
            <v>SUS01544</v>
          </cell>
          <cell r="B959" t="str">
            <v>a0K3c00000NHWsJEAX</v>
          </cell>
        </row>
        <row r="960">
          <cell r="A960" t="str">
            <v>SUS01545</v>
          </cell>
          <cell r="B960" t="str">
            <v>a0K3c00000NHWsOEAX</v>
          </cell>
        </row>
        <row r="961">
          <cell r="A961" t="str">
            <v>SUS01546</v>
          </cell>
          <cell r="B961" t="str">
            <v>a0K3c00000NHWsTEAX</v>
          </cell>
        </row>
        <row r="962">
          <cell r="A962" t="str">
            <v>SUS01547</v>
          </cell>
          <cell r="B962" t="str">
            <v>a0K3c00000NHWsYEAX</v>
          </cell>
        </row>
        <row r="963">
          <cell r="A963" t="str">
            <v>SUS01548</v>
          </cell>
          <cell r="B963" t="str">
            <v>a0K3c00000NHWsdEAH</v>
          </cell>
        </row>
        <row r="964">
          <cell r="A964" t="str">
            <v>SUS01549</v>
          </cell>
          <cell r="B964" t="str">
            <v>a0K3c00000NHZ6SEAX</v>
          </cell>
        </row>
        <row r="965">
          <cell r="A965" t="str">
            <v>SUS01550</v>
          </cell>
          <cell r="B965" t="str">
            <v>a0K3c00000NHZ6cEAH</v>
          </cell>
        </row>
        <row r="966">
          <cell r="A966" t="str">
            <v>SUS01551</v>
          </cell>
          <cell r="B966" t="str">
            <v>a0K3c00000NHZ6hEAH</v>
          </cell>
        </row>
        <row r="967">
          <cell r="A967" t="str">
            <v>SUS01552</v>
          </cell>
          <cell r="B967" t="str">
            <v>a0K3c00000NHZ6mEAH</v>
          </cell>
        </row>
        <row r="968">
          <cell r="A968" t="str">
            <v>SUS01553</v>
          </cell>
          <cell r="B968" t="str">
            <v>a0K3c00000NHZ6rEAH</v>
          </cell>
        </row>
        <row r="969">
          <cell r="A969" t="str">
            <v>SUS01554</v>
          </cell>
          <cell r="B969" t="str">
            <v>a0K3c00000NHZ6wEAH</v>
          </cell>
        </row>
        <row r="970">
          <cell r="A970" t="str">
            <v>SUS01555</v>
          </cell>
          <cell r="B970" t="str">
            <v>a0K3c00000NHZ71EAH</v>
          </cell>
        </row>
        <row r="971">
          <cell r="A971" t="str">
            <v>SUS01556</v>
          </cell>
          <cell r="B971" t="str">
            <v>a0K3c00000NHZ76EAH</v>
          </cell>
        </row>
        <row r="972">
          <cell r="A972" t="str">
            <v>SUS01557</v>
          </cell>
          <cell r="B972" t="str">
            <v>a0K3c00000NHZ7BEAX</v>
          </cell>
        </row>
        <row r="973">
          <cell r="A973" t="str">
            <v>SUS01558</v>
          </cell>
          <cell r="B973" t="str">
            <v>a0K3c00000NHZ7GEAX</v>
          </cell>
        </row>
        <row r="974">
          <cell r="A974" t="str">
            <v>SUS01559</v>
          </cell>
          <cell r="B974" t="str">
            <v>a0K3c00000NHZ7LEAX</v>
          </cell>
        </row>
        <row r="975">
          <cell r="A975" t="str">
            <v>SUS01560</v>
          </cell>
          <cell r="B975" t="str">
            <v>a0K3c00000NHZ7QEAX</v>
          </cell>
        </row>
        <row r="976">
          <cell r="A976" t="str">
            <v>SUS01565</v>
          </cell>
          <cell r="B976" t="str">
            <v>a0K3c00000NHZAtEAP</v>
          </cell>
        </row>
        <row r="977">
          <cell r="A977" t="str">
            <v>SUS01568</v>
          </cell>
          <cell r="B977" t="str">
            <v>a0K3c00000NHZB8EAP</v>
          </cell>
        </row>
        <row r="978">
          <cell r="A978" t="str">
            <v>SUS01570</v>
          </cell>
          <cell r="B978" t="str">
            <v>a0K3c00000NHZBIEA5</v>
          </cell>
        </row>
        <row r="979">
          <cell r="A979" t="str">
            <v>SUS01571</v>
          </cell>
          <cell r="B979" t="str">
            <v>a0K3c00000NHZBNEA5</v>
          </cell>
        </row>
        <row r="980">
          <cell r="A980" t="str">
            <v>SUS01573</v>
          </cell>
          <cell r="B980" t="str">
            <v>a0K3c00000NHZBXEA5</v>
          </cell>
        </row>
        <row r="981">
          <cell r="A981" t="str">
            <v>CHI01574</v>
          </cell>
          <cell r="B981" t="str">
            <v>a0K3c00000NHZBhEAP</v>
          </cell>
        </row>
        <row r="982">
          <cell r="A982" t="str">
            <v>SUS01576</v>
          </cell>
          <cell r="B982" t="str">
            <v>a0K3c00000NHZBrEAP</v>
          </cell>
        </row>
        <row r="983">
          <cell r="A983" t="str">
            <v>SUS01578</v>
          </cell>
          <cell r="B983" t="str">
            <v>a0K3c00000NHZC1EAP</v>
          </cell>
        </row>
        <row r="984">
          <cell r="A984" t="str">
            <v>SUS01580</v>
          </cell>
          <cell r="B984" t="str">
            <v>a0K3c00000NHZCBEA5</v>
          </cell>
        </row>
        <row r="985">
          <cell r="A985" t="str">
            <v>SUS01582</v>
          </cell>
          <cell r="B985" t="str">
            <v>a0K3c00000NHZCLEA5</v>
          </cell>
        </row>
        <row r="986">
          <cell r="A986" t="str">
            <v>SUS01583</v>
          </cell>
          <cell r="B986" t="str">
            <v>a0K3c00000NHZCQEA5</v>
          </cell>
        </row>
        <row r="987">
          <cell r="A987" t="str">
            <v>CHI01587</v>
          </cell>
          <cell r="B987" t="str">
            <v>a0K3c00000NHZEMEA5</v>
          </cell>
        </row>
        <row r="988">
          <cell r="A988" t="str">
            <v>CHI01589</v>
          </cell>
          <cell r="B988" t="str">
            <v>a0K3c00000NHZEWEA5</v>
          </cell>
        </row>
        <row r="989">
          <cell r="A989" t="str">
            <v>SUS01592</v>
          </cell>
          <cell r="B989" t="str">
            <v>a0K3c00000NHZJ2EAP</v>
          </cell>
        </row>
        <row r="990">
          <cell r="A990" t="str">
            <v>SUS01594</v>
          </cell>
          <cell r="B990" t="str">
            <v>a0K3c00000NHZJCEA5</v>
          </cell>
        </row>
        <row r="991">
          <cell r="A991" t="str">
            <v>SUS01595</v>
          </cell>
          <cell r="B991" t="str">
            <v>a0K3c00000NHZJHEA5</v>
          </cell>
        </row>
        <row r="992">
          <cell r="A992" t="str">
            <v>SUS01596</v>
          </cell>
          <cell r="B992" t="str">
            <v>a0K3c00000NHZJMEA5</v>
          </cell>
        </row>
        <row r="993">
          <cell r="A993" t="str">
            <v>SUS01597</v>
          </cell>
          <cell r="B993" t="str">
            <v>a0K3c00000NHZJREA5</v>
          </cell>
        </row>
        <row r="994">
          <cell r="A994" t="str">
            <v>SUS01598</v>
          </cell>
          <cell r="B994" t="str">
            <v>a0K3c00000NHZJWEA5</v>
          </cell>
        </row>
        <row r="995">
          <cell r="A995" t="str">
            <v>SUS01599</v>
          </cell>
          <cell r="B995" t="str">
            <v>a0K3c00000NHZJbEAP</v>
          </cell>
        </row>
        <row r="996">
          <cell r="A996" t="str">
            <v>SUS01600</v>
          </cell>
          <cell r="B996" t="str">
            <v>a0K3c00000NHZJgEAP</v>
          </cell>
        </row>
        <row r="997">
          <cell r="A997" t="str">
            <v>SUS01601</v>
          </cell>
          <cell r="B997" t="str">
            <v>a0K3c00000NHZJlEAP</v>
          </cell>
        </row>
        <row r="998">
          <cell r="A998" t="str">
            <v>SUS01602</v>
          </cell>
          <cell r="B998" t="str">
            <v>a0K3c00000NHZJqEAP</v>
          </cell>
        </row>
        <row r="999">
          <cell r="A999" t="str">
            <v>SUS01604</v>
          </cell>
          <cell r="B999" t="str">
            <v>a0K3c00000NHZK0EAP</v>
          </cell>
        </row>
        <row r="1000">
          <cell r="A1000" t="str">
            <v>SUS01605</v>
          </cell>
          <cell r="B1000" t="str">
            <v>a0K3c00000NHZK5EAP</v>
          </cell>
        </row>
        <row r="1001">
          <cell r="A1001" t="str">
            <v>SUS01606</v>
          </cell>
          <cell r="B1001" t="str">
            <v>a0K3c00000NHZKAEA5</v>
          </cell>
        </row>
        <row r="1002">
          <cell r="A1002" t="str">
            <v>SUS01607</v>
          </cell>
          <cell r="B1002" t="str">
            <v>a0K3c00000NHaJYEA1</v>
          </cell>
        </row>
        <row r="1003">
          <cell r="A1003" t="str">
            <v>SUS01608</v>
          </cell>
          <cell r="B1003" t="str">
            <v>a0K3c00000NHaJdEAL</v>
          </cell>
        </row>
        <row r="1004">
          <cell r="A1004" t="str">
            <v>SUS01609</v>
          </cell>
          <cell r="B1004" t="str">
            <v>a0K3c00000NHaJiEAL</v>
          </cell>
        </row>
        <row r="1005">
          <cell r="A1005" t="str">
            <v>SUS01610</v>
          </cell>
          <cell r="B1005" t="str">
            <v>a0K3c00000NHaJnEAL</v>
          </cell>
        </row>
        <row r="1006">
          <cell r="A1006" t="str">
            <v>SUS01611</v>
          </cell>
          <cell r="B1006" t="str">
            <v>a0K3c00000NHaJsEAL</v>
          </cell>
        </row>
        <row r="1007">
          <cell r="A1007" t="str">
            <v>SUS01612</v>
          </cell>
          <cell r="B1007" t="str">
            <v>a0K3c00000NHaJxEAL</v>
          </cell>
        </row>
        <row r="1008">
          <cell r="A1008" t="str">
            <v>SUS01616</v>
          </cell>
          <cell r="B1008" t="str">
            <v>a0K3c00000NHaLtEAL</v>
          </cell>
        </row>
        <row r="1009">
          <cell r="A1009" t="str">
            <v>SUS01617</v>
          </cell>
          <cell r="B1009" t="str">
            <v>a0K3c00000NHaLyEAL</v>
          </cell>
        </row>
        <row r="1010">
          <cell r="A1010" t="str">
            <v>SUS01618</v>
          </cell>
          <cell r="B1010" t="str">
            <v>a0K3c00000NHaM3EAL</v>
          </cell>
        </row>
        <row r="1011">
          <cell r="A1011" t="str">
            <v>SUS01619</v>
          </cell>
          <cell r="B1011" t="str">
            <v>a0K3c00000NHaM8EAL</v>
          </cell>
        </row>
        <row r="1012">
          <cell r="A1012" t="str">
            <v>SUS01620</v>
          </cell>
          <cell r="B1012" t="str">
            <v>a0K3c00000NHaMDEA1</v>
          </cell>
        </row>
        <row r="1013">
          <cell r="A1013" t="str">
            <v>SUS01621</v>
          </cell>
          <cell r="B1013" t="str">
            <v>a0K3c00000NHaMIEA1</v>
          </cell>
        </row>
        <row r="1014">
          <cell r="A1014" t="str">
            <v>SUS01622</v>
          </cell>
          <cell r="B1014" t="str">
            <v>a0K3c00000NHaMNEA1</v>
          </cell>
        </row>
        <row r="1015">
          <cell r="A1015" t="str">
            <v>SUS01623</v>
          </cell>
          <cell r="B1015" t="str">
            <v>a0K3c00000NHaMSEA1</v>
          </cell>
        </row>
        <row r="1016">
          <cell r="A1016" t="str">
            <v>SUS01624</v>
          </cell>
          <cell r="B1016" t="str">
            <v>a0K3c00000NHaMXEA1</v>
          </cell>
        </row>
        <row r="1017">
          <cell r="A1017" t="str">
            <v>SUS01625</v>
          </cell>
          <cell r="B1017" t="str">
            <v>a0K3c00000NHaMcEAL</v>
          </cell>
        </row>
        <row r="1018">
          <cell r="A1018" t="str">
            <v>GON01626</v>
          </cell>
          <cell r="B1018" t="str">
            <v>a0K3c00000NHaMhEAL</v>
          </cell>
        </row>
        <row r="1019">
          <cell r="A1019" t="str">
            <v>GON01627</v>
          </cell>
          <cell r="B1019" t="str">
            <v>a0K3c00000NHaMmEAL</v>
          </cell>
        </row>
        <row r="1020">
          <cell r="A1020" t="str">
            <v>SUS01628</v>
          </cell>
          <cell r="B1020" t="str">
            <v>a0K3c00000NHaMrEAL</v>
          </cell>
        </row>
        <row r="1021">
          <cell r="A1021" t="str">
            <v>SUS01629</v>
          </cell>
          <cell r="B1021" t="str">
            <v>a0K3c00000NHaMwEAL</v>
          </cell>
        </row>
        <row r="1022">
          <cell r="A1022" t="str">
            <v>SUS01630</v>
          </cell>
          <cell r="B1022" t="str">
            <v>a0K3c00000NHaN1EAL</v>
          </cell>
        </row>
        <row r="1023">
          <cell r="A1023" t="str">
            <v>SUS01631</v>
          </cell>
          <cell r="B1023" t="str">
            <v>a0K3c00000NHaN6EAL</v>
          </cell>
        </row>
        <row r="1024">
          <cell r="A1024" t="str">
            <v>SUS01632</v>
          </cell>
          <cell r="B1024" t="str">
            <v>a0K3c00000NHaNBEA1</v>
          </cell>
        </row>
        <row r="1025">
          <cell r="A1025" t="str">
            <v>SUS01633</v>
          </cell>
          <cell r="B1025" t="str">
            <v>a0K3c00000NHaNGEA1</v>
          </cell>
        </row>
        <row r="1026">
          <cell r="A1026" t="str">
            <v>SUS01634</v>
          </cell>
          <cell r="B1026" t="str">
            <v>a0K3c00000NHaNLEA1</v>
          </cell>
        </row>
        <row r="1027">
          <cell r="A1027" t="str">
            <v>SUS01635</v>
          </cell>
          <cell r="B1027" t="str">
            <v>a0K3c00000NHaNQEA1</v>
          </cell>
        </row>
        <row r="1028">
          <cell r="A1028" t="str">
            <v>SUS01636</v>
          </cell>
          <cell r="B1028" t="str">
            <v>a0K3c00000NHaNVEA1</v>
          </cell>
        </row>
        <row r="1029">
          <cell r="A1029" t="str">
            <v>SUS01637</v>
          </cell>
          <cell r="B1029" t="str">
            <v>a0K3c00000NHaNaEAL</v>
          </cell>
        </row>
        <row r="1030">
          <cell r="A1030" t="str">
            <v>SUS01638</v>
          </cell>
          <cell r="B1030" t="str">
            <v>a0K3c00000NHaNfEAL</v>
          </cell>
        </row>
        <row r="1031">
          <cell r="A1031" t="str">
            <v>SUS01639</v>
          </cell>
          <cell r="B1031" t="str">
            <v>a0K3c00000NHaNkEAL</v>
          </cell>
        </row>
        <row r="1032">
          <cell r="A1032" t="str">
            <v>SUS01640</v>
          </cell>
          <cell r="B1032" t="str">
            <v>a0K3c00000NHaNpEAL</v>
          </cell>
        </row>
        <row r="1033">
          <cell r="A1033" t="str">
            <v>SUS01641</v>
          </cell>
          <cell r="B1033" t="str">
            <v>a0K3c00000NHaNuEAL</v>
          </cell>
        </row>
        <row r="1034">
          <cell r="A1034" t="str">
            <v>SUS01642</v>
          </cell>
          <cell r="B1034" t="str">
            <v>a0K3c00000NHaNzEAL</v>
          </cell>
        </row>
        <row r="1035">
          <cell r="A1035" t="str">
            <v>SUS01643</v>
          </cell>
          <cell r="B1035" t="str">
            <v>a0K3c00000NHaO4EAL</v>
          </cell>
        </row>
        <row r="1036">
          <cell r="A1036" t="str">
            <v>SUS01644</v>
          </cell>
          <cell r="B1036" t="str">
            <v>a0K3c00000NHaOTEA1</v>
          </cell>
        </row>
        <row r="1037">
          <cell r="A1037" t="str">
            <v>SUS01645</v>
          </cell>
          <cell r="B1037" t="str">
            <v>a0K3c00000NHaOYEA1</v>
          </cell>
        </row>
        <row r="1038">
          <cell r="A1038" t="str">
            <v>SUS01646</v>
          </cell>
          <cell r="B1038" t="str">
            <v>a0K3c00000NHaOdEAL</v>
          </cell>
        </row>
        <row r="1039">
          <cell r="A1039" t="str">
            <v>SUS01647</v>
          </cell>
          <cell r="B1039" t="str">
            <v>a0K3c00000NHaOiEAL</v>
          </cell>
        </row>
        <row r="1040">
          <cell r="A1040" t="str">
            <v>SUS01648</v>
          </cell>
          <cell r="B1040" t="str">
            <v>a0K3c00000NHaPbEAL</v>
          </cell>
        </row>
        <row r="1041">
          <cell r="A1041" t="str">
            <v>SUS01649</v>
          </cell>
          <cell r="B1041" t="str">
            <v>a0K3c00000NHaPgEAL</v>
          </cell>
        </row>
        <row r="1042">
          <cell r="A1042" t="str">
            <v>SUS01650</v>
          </cell>
          <cell r="B1042" t="str">
            <v>a0K3c00000NHaQFEA1</v>
          </cell>
        </row>
        <row r="1043">
          <cell r="A1043" t="str">
            <v>SUS01651</v>
          </cell>
          <cell r="B1043" t="str">
            <v>a0K3c00000NHaQKEA1</v>
          </cell>
        </row>
        <row r="1044">
          <cell r="A1044" t="str">
            <v>SUS01653</v>
          </cell>
          <cell r="B1044" t="str">
            <v>a0K3c00000NHaQUEA1</v>
          </cell>
        </row>
        <row r="1045">
          <cell r="A1045" t="str">
            <v>SUS01654</v>
          </cell>
          <cell r="B1045" t="str">
            <v>a0K3c00000NHaQZEA1</v>
          </cell>
        </row>
        <row r="1046">
          <cell r="A1046" t="str">
            <v>SUS01655</v>
          </cell>
          <cell r="B1046" t="str">
            <v>a0K3c00000NHaQjEAL</v>
          </cell>
        </row>
        <row r="1047">
          <cell r="A1047" t="str">
            <v>SUS01656</v>
          </cell>
          <cell r="B1047" t="str">
            <v>a0K3c00000NHceREAT</v>
          </cell>
        </row>
        <row r="1048">
          <cell r="A1048" t="str">
            <v>SUS01657</v>
          </cell>
          <cell r="B1048" t="str">
            <v>a0K3c00000NHceWEAT</v>
          </cell>
        </row>
        <row r="1049">
          <cell r="A1049" t="str">
            <v>SUS01658</v>
          </cell>
          <cell r="B1049" t="str">
            <v>a0K3c00000NHcebEAD</v>
          </cell>
        </row>
        <row r="1050">
          <cell r="A1050" t="str">
            <v>SUS01659</v>
          </cell>
          <cell r="B1050" t="str">
            <v>a0K3c00000NHcegEAD</v>
          </cell>
        </row>
        <row r="1051">
          <cell r="A1051" t="str">
            <v>SUS01660</v>
          </cell>
          <cell r="B1051" t="str">
            <v>a0K3c00000NHcelEAD</v>
          </cell>
        </row>
        <row r="1052">
          <cell r="A1052" t="str">
            <v>SUS01661</v>
          </cell>
          <cell r="B1052" t="str">
            <v>a0K3c00000NHceqEAD</v>
          </cell>
        </row>
        <row r="1053">
          <cell r="A1053" t="str">
            <v>SUS01662</v>
          </cell>
          <cell r="B1053" t="str">
            <v>a0K3c00000NHcfFEAT</v>
          </cell>
        </row>
        <row r="1054">
          <cell r="A1054" t="str">
            <v>SUS01663</v>
          </cell>
          <cell r="B1054" t="str">
            <v>a0K3c00000NHcfKEAT</v>
          </cell>
        </row>
        <row r="1055">
          <cell r="A1055" t="str">
            <v>SUS01664</v>
          </cell>
          <cell r="B1055" t="str">
            <v>a0K3c00000NHewwEAD</v>
          </cell>
        </row>
        <row r="1056">
          <cell r="A1056" t="str">
            <v>MAC01729</v>
          </cell>
          <cell r="B1056" t="str">
            <v>a0K3c00000NHum5EAD</v>
          </cell>
        </row>
        <row r="1057">
          <cell r="A1057" t="str">
            <v>MAC01730</v>
          </cell>
          <cell r="B1057" t="str">
            <v>a0K3c00000NHumFEAT</v>
          </cell>
        </row>
        <row r="1058">
          <cell r="A1058" t="str">
            <v>MAC01731</v>
          </cell>
          <cell r="B1058" t="str">
            <v>a0K3c00000NHumKEAT</v>
          </cell>
        </row>
        <row r="1059">
          <cell r="A1059" t="str">
            <v>MAC01732</v>
          </cell>
          <cell r="B1059" t="str">
            <v>a0K3c00000NHumUEAT</v>
          </cell>
        </row>
        <row r="1060">
          <cell r="A1060" t="str">
            <v>MAC01733</v>
          </cell>
          <cell r="B1060" t="str">
            <v>a0K3c00000NHumZEAT</v>
          </cell>
        </row>
        <row r="1061">
          <cell r="A1061" t="str">
            <v>MAC01734</v>
          </cell>
          <cell r="B1061" t="str">
            <v>a0K3c00000NHumeEAD</v>
          </cell>
        </row>
        <row r="1062">
          <cell r="A1062" t="str">
            <v>MAC01735</v>
          </cell>
          <cell r="B1062" t="str">
            <v>a0K3c00000NHumjEAD</v>
          </cell>
        </row>
        <row r="1063">
          <cell r="A1063" t="str">
            <v>MAC01736</v>
          </cell>
          <cell r="B1063" t="str">
            <v>a0K3c00000NHumoEAD</v>
          </cell>
        </row>
        <row r="1064">
          <cell r="A1064" t="str">
            <v>MAC01737</v>
          </cell>
          <cell r="B1064" t="str">
            <v>a0K3c00000NHumyEAD</v>
          </cell>
        </row>
        <row r="1065">
          <cell r="A1065" t="str">
            <v>MAC01739</v>
          </cell>
          <cell r="B1065" t="str">
            <v>a0K3c00000NHunDEAT</v>
          </cell>
        </row>
        <row r="1066">
          <cell r="A1066" t="str">
            <v>MAC01740</v>
          </cell>
          <cell r="B1066" t="str">
            <v>a0K3c00000NHunIEAT</v>
          </cell>
        </row>
        <row r="1067">
          <cell r="A1067" t="str">
            <v>MAC01741</v>
          </cell>
          <cell r="B1067" t="str">
            <v>a0K3c00000NHunNEAT</v>
          </cell>
        </row>
        <row r="1068">
          <cell r="A1068" t="str">
            <v>MAC01742</v>
          </cell>
          <cell r="B1068" t="str">
            <v>a0K3c00000NHuozEAD</v>
          </cell>
        </row>
        <row r="1069">
          <cell r="A1069" t="str">
            <v>MAC01744</v>
          </cell>
          <cell r="B1069" t="str">
            <v>a0K3c00000NHup9EAD</v>
          </cell>
        </row>
        <row r="1070">
          <cell r="A1070" t="str">
            <v>MAC01745</v>
          </cell>
          <cell r="B1070" t="str">
            <v>a0K3c00000NHupEEAT</v>
          </cell>
        </row>
        <row r="1071">
          <cell r="A1071" t="str">
            <v>MAC01746</v>
          </cell>
          <cell r="B1071" t="str">
            <v>a0K3c00000NHupJEAT</v>
          </cell>
        </row>
        <row r="1072">
          <cell r="A1072" t="str">
            <v>MAC01747</v>
          </cell>
          <cell r="B1072" t="str">
            <v>a0K3c00000NHupOEAT</v>
          </cell>
        </row>
        <row r="1073">
          <cell r="A1073" t="str">
            <v>MAC01748</v>
          </cell>
          <cell r="B1073" t="str">
            <v>a0K3c00000NHupTEAT</v>
          </cell>
        </row>
        <row r="1074">
          <cell r="A1074" t="str">
            <v>MAC01749</v>
          </cell>
          <cell r="B1074" t="str">
            <v>a0K3c00000NHupYEAT</v>
          </cell>
        </row>
        <row r="1075">
          <cell r="A1075" t="str">
            <v>MAC01750</v>
          </cell>
          <cell r="B1075" t="str">
            <v>a0K3c00000NHupdEAD</v>
          </cell>
        </row>
        <row r="1076">
          <cell r="A1076" t="str">
            <v>MAC01753</v>
          </cell>
          <cell r="B1076" t="str">
            <v>a0K3c00000NHupsEAD</v>
          </cell>
        </row>
        <row r="1077">
          <cell r="A1077" t="str">
            <v>MAC01751</v>
          </cell>
          <cell r="B1077" t="str">
            <v>a0K3c00000NHupiEAD</v>
          </cell>
        </row>
        <row r="1078">
          <cell r="A1078" t="str">
            <v>MAC01752</v>
          </cell>
          <cell r="B1078" t="str">
            <v>a0K3c00000NHupnEAD</v>
          </cell>
        </row>
        <row r="1079">
          <cell r="A1079" t="str">
            <v>MAC01754</v>
          </cell>
          <cell r="B1079" t="str">
            <v>a0K3c00000NHupxEAD</v>
          </cell>
        </row>
        <row r="1080">
          <cell r="A1080" t="str">
            <v>MAC01755</v>
          </cell>
          <cell r="B1080" t="str">
            <v>a0K3c00000NHuq2EAD</v>
          </cell>
        </row>
        <row r="1081">
          <cell r="A1081" t="str">
            <v>MAC01756</v>
          </cell>
          <cell r="B1081" t="str">
            <v>a0K3c00000NHuq7EAD</v>
          </cell>
        </row>
        <row r="1082">
          <cell r="A1082" t="str">
            <v>MAC01757</v>
          </cell>
          <cell r="B1082" t="str">
            <v>a0K3c00000NHuqCEAT</v>
          </cell>
        </row>
        <row r="1083">
          <cell r="A1083" t="str">
            <v>MAC01758</v>
          </cell>
          <cell r="B1083" t="str">
            <v>a0K3c00000NHuqHEAT</v>
          </cell>
        </row>
        <row r="1084">
          <cell r="A1084" t="str">
            <v>MAC01759</v>
          </cell>
          <cell r="B1084" t="str">
            <v>a0K3c00000NHuqMEAT</v>
          </cell>
        </row>
        <row r="1085">
          <cell r="A1085" t="str">
            <v>MAC01760</v>
          </cell>
          <cell r="B1085" t="str">
            <v>a0K3c00000NHuqREAT</v>
          </cell>
        </row>
        <row r="1086">
          <cell r="A1086" t="str">
            <v>GON01761</v>
          </cell>
          <cell r="B1086" t="str">
            <v>a0K3c00000NHuqWEAT</v>
          </cell>
        </row>
        <row r="1087">
          <cell r="A1087" t="str">
            <v>CHI01762</v>
          </cell>
          <cell r="B1087" t="str">
            <v>a0K3c00000NHureEAD</v>
          </cell>
        </row>
        <row r="1088">
          <cell r="A1088" t="str">
            <v>CHI01763</v>
          </cell>
          <cell r="B1088" t="str">
            <v>a0K3c00000NHuroEAD</v>
          </cell>
        </row>
        <row r="1089">
          <cell r="A1089" t="str">
            <v>CHI01764</v>
          </cell>
          <cell r="B1089" t="str">
            <v>a0K3c00000NHurtEAD</v>
          </cell>
        </row>
        <row r="1090">
          <cell r="A1090" t="str">
            <v>CHI01765</v>
          </cell>
          <cell r="B1090" t="str">
            <v>a0K3c00000NHuryEAD</v>
          </cell>
        </row>
        <row r="1091">
          <cell r="A1091" t="str">
            <v>CHI01766</v>
          </cell>
          <cell r="B1091" t="str">
            <v>a0K3c00000NHus3EAD</v>
          </cell>
        </row>
        <row r="1092">
          <cell r="A1092" t="str">
            <v>CHI01767</v>
          </cell>
          <cell r="B1092" t="str">
            <v>a0K3c00000NHus8EAD</v>
          </cell>
        </row>
        <row r="1093">
          <cell r="A1093" t="str">
            <v>CHI01768</v>
          </cell>
          <cell r="B1093" t="str">
            <v>a0K3c00000NHusIEAT</v>
          </cell>
        </row>
        <row r="1094">
          <cell r="A1094" t="str">
            <v>CHI01769</v>
          </cell>
          <cell r="B1094" t="str">
            <v>a0K3c00000NHusNEAT</v>
          </cell>
        </row>
        <row r="1095">
          <cell r="A1095" t="str">
            <v>CHI01770</v>
          </cell>
          <cell r="B1095" t="str">
            <v>a0K3c00000NHusSEAT</v>
          </cell>
        </row>
        <row r="1096">
          <cell r="A1096" t="str">
            <v>CHI01771</v>
          </cell>
          <cell r="B1096" t="str">
            <v>a0K3c00000NHusXEAT</v>
          </cell>
        </row>
        <row r="1097">
          <cell r="A1097" t="str">
            <v>MAC01774</v>
          </cell>
          <cell r="B1097" t="str">
            <v>a0K3c00000NHv3wEAD</v>
          </cell>
        </row>
        <row r="1098">
          <cell r="A1098" t="str">
            <v>MAC01775</v>
          </cell>
          <cell r="B1098" t="str">
            <v>a0K3c00000NHv41EAD</v>
          </cell>
        </row>
        <row r="1099">
          <cell r="A1099" t="str">
            <v>MAC01776</v>
          </cell>
          <cell r="B1099" t="str">
            <v>a0K3c00000NHv46EAD</v>
          </cell>
        </row>
        <row r="1100">
          <cell r="A1100" t="str">
            <v>MAC01777</v>
          </cell>
          <cell r="B1100" t="str">
            <v>a0K3c00000NHv4BEAT</v>
          </cell>
        </row>
        <row r="1101">
          <cell r="A1101" t="str">
            <v>MAC01778</v>
          </cell>
          <cell r="B1101" t="str">
            <v>a0K3c00000NHv4GEAT</v>
          </cell>
        </row>
        <row r="1102">
          <cell r="A1102" t="str">
            <v>MAC01779</v>
          </cell>
          <cell r="B1102" t="str">
            <v>a0K3c00000NHv4LEAT</v>
          </cell>
        </row>
        <row r="1103">
          <cell r="A1103" t="str">
            <v>MAC01780</v>
          </cell>
          <cell r="B1103" t="str">
            <v>a0K3c00000NHv4QEAT</v>
          </cell>
        </row>
        <row r="1104">
          <cell r="A1104" t="str">
            <v>MAC01781</v>
          </cell>
          <cell r="B1104" t="str">
            <v>a0K3c00000NHv4VEAT</v>
          </cell>
        </row>
        <row r="1105">
          <cell r="A1105" t="str">
            <v>MAC01782</v>
          </cell>
          <cell r="B1105" t="str">
            <v>a0K3c00000NHv4aEAD</v>
          </cell>
        </row>
        <row r="1106">
          <cell r="A1106" t="str">
            <v>MAC01783</v>
          </cell>
          <cell r="B1106" t="str">
            <v>a0K3c00000NHv4fEAD</v>
          </cell>
        </row>
        <row r="1107">
          <cell r="A1107" t="str">
            <v>MAC01784</v>
          </cell>
          <cell r="B1107" t="str">
            <v>a0K3c00000NHv4kEAD</v>
          </cell>
        </row>
        <row r="1108">
          <cell r="A1108" t="str">
            <v>MAC01785</v>
          </cell>
          <cell r="B1108" t="str">
            <v>a0K3c00000NHv4pEAD</v>
          </cell>
        </row>
        <row r="1109">
          <cell r="A1109" t="str">
            <v>MAC01786</v>
          </cell>
          <cell r="B1109" t="str">
            <v>a0K3c00000NHv4uEAD</v>
          </cell>
        </row>
        <row r="1110">
          <cell r="A1110" t="str">
            <v>MAC01787</v>
          </cell>
          <cell r="B1110" t="str">
            <v>a0K3c00000NHv4zEAD</v>
          </cell>
        </row>
        <row r="1111">
          <cell r="A1111" t="str">
            <v>MAC01788</v>
          </cell>
          <cell r="B1111" t="str">
            <v>a0K3c00000NHv5YEAT</v>
          </cell>
        </row>
        <row r="1112">
          <cell r="A1112" t="str">
            <v>MAC01789</v>
          </cell>
          <cell r="B1112" t="str">
            <v>a0K3c00000NHv5dEAD</v>
          </cell>
        </row>
        <row r="1113">
          <cell r="A1113" t="str">
            <v>MAC01790</v>
          </cell>
          <cell r="B1113" t="str">
            <v>a0K3c00000NHv5iEAD</v>
          </cell>
        </row>
        <row r="1114">
          <cell r="A1114" t="str">
            <v>MAC01791</v>
          </cell>
          <cell r="B1114" t="str">
            <v>a0K3c00000NHv5nEAD</v>
          </cell>
        </row>
        <row r="1115">
          <cell r="A1115" t="str">
            <v>MAC01792</v>
          </cell>
          <cell r="B1115" t="str">
            <v>a0K3c00000NHv5sEAD</v>
          </cell>
        </row>
        <row r="1116">
          <cell r="A1116" t="str">
            <v>MAC01793</v>
          </cell>
          <cell r="B1116" t="str">
            <v>a0K3c00000NHv5xEAD</v>
          </cell>
        </row>
        <row r="1117">
          <cell r="A1117" t="str">
            <v>MAC01794</v>
          </cell>
          <cell r="B1117" t="str">
            <v>a0K3c00000NHv67EAD</v>
          </cell>
        </row>
        <row r="1118">
          <cell r="A1118" t="str">
            <v>MAC01795</v>
          </cell>
          <cell r="B1118" t="str">
            <v>a0K3c00000NHv6CEAT</v>
          </cell>
        </row>
        <row r="1119">
          <cell r="A1119" t="str">
            <v>MAC01803</v>
          </cell>
          <cell r="B1119" t="str">
            <v>a0K3c00000NHxP8EAL</v>
          </cell>
        </row>
        <row r="1120">
          <cell r="A1120" t="str">
            <v>MAC01804</v>
          </cell>
          <cell r="B1120" t="str">
            <v>a0K3c00000NHxPDEA1</v>
          </cell>
        </row>
        <row r="1121">
          <cell r="A1121" t="str">
            <v>MAC01805</v>
          </cell>
          <cell r="B1121" t="str">
            <v>a0K3c00000NHxPIEA1</v>
          </cell>
        </row>
        <row r="1122">
          <cell r="A1122" t="str">
            <v>MAC01806</v>
          </cell>
          <cell r="B1122" t="str">
            <v>a0K3c00000NHxPNEA1</v>
          </cell>
        </row>
        <row r="1123">
          <cell r="A1123" t="str">
            <v>MAC01807</v>
          </cell>
          <cell r="B1123" t="str">
            <v>a0K3c00000NHxPSEA1</v>
          </cell>
        </row>
        <row r="1124">
          <cell r="A1124" t="str">
            <v>MAC01808</v>
          </cell>
          <cell r="B1124" t="str">
            <v>a0K3c00000NHxPXEA1</v>
          </cell>
        </row>
        <row r="1125">
          <cell r="A1125" t="str">
            <v>MAC01809</v>
          </cell>
          <cell r="B1125" t="str">
            <v>a0K3c00000NHxPcEAL</v>
          </cell>
        </row>
        <row r="1126">
          <cell r="A1126" t="str">
            <v>MAC01810</v>
          </cell>
          <cell r="B1126" t="str">
            <v>a0K3c00000NHxPhEAL</v>
          </cell>
        </row>
        <row r="1127">
          <cell r="A1127" t="str">
            <v>MAC01811</v>
          </cell>
          <cell r="B1127" t="str">
            <v>a0K3c00000NHxPmEAL</v>
          </cell>
        </row>
        <row r="1128">
          <cell r="A1128" t="str">
            <v>MAC01812</v>
          </cell>
          <cell r="B1128" t="str">
            <v>a0K3c00000NHxPrEAL</v>
          </cell>
        </row>
        <row r="1129">
          <cell r="A1129" t="str">
            <v>MAC01813</v>
          </cell>
          <cell r="B1129" t="str">
            <v>a0K3c00000NHxPwEAL</v>
          </cell>
        </row>
        <row r="1130">
          <cell r="A1130" t="str">
            <v>MAC01814</v>
          </cell>
          <cell r="B1130" t="str">
            <v>a0K3c00000NHxQ1EAL</v>
          </cell>
        </row>
        <row r="1131">
          <cell r="A1131" t="str">
            <v>MAC01815</v>
          </cell>
          <cell r="B1131" t="str">
            <v>a0K3c00000NHxQ6EAL</v>
          </cell>
        </row>
        <row r="1132">
          <cell r="A1132" t="str">
            <v>MAC01816</v>
          </cell>
          <cell r="B1132" t="str">
            <v>a0K3c00000NHxQBEA1</v>
          </cell>
        </row>
        <row r="1133">
          <cell r="A1133" t="str">
            <v>MAC01817</v>
          </cell>
          <cell r="B1133" t="str">
            <v>a0K3c00000NHxQGEA1</v>
          </cell>
        </row>
        <row r="1134">
          <cell r="A1134" t="str">
            <v>MAC01818</v>
          </cell>
          <cell r="B1134" t="str">
            <v>a0K3c00000NHxQLEA1</v>
          </cell>
        </row>
        <row r="1135">
          <cell r="A1135" t="str">
            <v>MAC01819</v>
          </cell>
          <cell r="B1135" t="str">
            <v>a0K3c00000NHxQQEA1</v>
          </cell>
        </row>
        <row r="1136">
          <cell r="A1136" t="str">
            <v>MAC01820</v>
          </cell>
          <cell r="B1136" t="str">
            <v>a0K3c00000NHxQVEA1</v>
          </cell>
        </row>
        <row r="1137">
          <cell r="A1137" t="str">
            <v>MAC01821</v>
          </cell>
          <cell r="B1137" t="str">
            <v>a0K3c00000NHxQaEAL</v>
          </cell>
        </row>
        <row r="1138">
          <cell r="A1138" t="str">
            <v>MAC01822</v>
          </cell>
          <cell r="B1138" t="str">
            <v>a0K3c00000NHxQfEAL</v>
          </cell>
        </row>
        <row r="1139">
          <cell r="A1139" t="str">
            <v>MAC01823</v>
          </cell>
          <cell r="B1139" t="str">
            <v>a0K3c00000NHxQkEAL</v>
          </cell>
        </row>
        <row r="1140">
          <cell r="A1140" t="str">
            <v>CHI01824</v>
          </cell>
          <cell r="B1140" t="str">
            <v>a0K3c00000NHxQpEAL</v>
          </cell>
        </row>
        <row r="1141">
          <cell r="A1141" t="str">
            <v>CHI01825</v>
          </cell>
          <cell r="B1141" t="str">
            <v>a0K3c00000NHxTAEA1</v>
          </cell>
        </row>
        <row r="1142">
          <cell r="A1142" t="str">
            <v>CHI01826</v>
          </cell>
          <cell r="B1142" t="str">
            <v>a0K3c00000NHxTFEA1</v>
          </cell>
        </row>
        <row r="1143">
          <cell r="A1143" t="str">
            <v>CHI01827</v>
          </cell>
          <cell r="B1143" t="str">
            <v>a0K3c00000NHxTKEA1</v>
          </cell>
        </row>
        <row r="1144">
          <cell r="A1144" t="str">
            <v>CHI01828</v>
          </cell>
          <cell r="B1144" t="str">
            <v>a0K3c00000NHxTPEA1</v>
          </cell>
        </row>
        <row r="1145">
          <cell r="A1145" t="str">
            <v>CHI01829</v>
          </cell>
          <cell r="B1145" t="str">
            <v>a0K3c00000NHxTUEA1</v>
          </cell>
        </row>
        <row r="1146">
          <cell r="A1146" t="str">
            <v>CHI01830</v>
          </cell>
          <cell r="B1146" t="str">
            <v>a0K3c00000NHxTZEA1</v>
          </cell>
        </row>
        <row r="1147">
          <cell r="A1147" t="str">
            <v>CHI01831</v>
          </cell>
          <cell r="B1147" t="str">
            <v>a0K3c00000NHxUDEA1</v>
          </cell>
        </row>
        <row r="1148">
          <cell r="A1148" t="str">
            <v>CHI01832</v>
          </cell>
          <cell r="B1148" t="str">
            <v>a0K3c00000NHxUIEA1</v>
          </cell>
        </row>
        <row r="1149">
          <cell r="A1149" t="str">
            <v>CHI01833</v>
          </cell>
          <cell r="B1149" t="str">
            <v>a0K3c00000NHxUNEA1</v>
          </cell>
        </row>
        <row r="1150">
          <cell r="A1150" t="str">
            <v>CHI01834</v>
          </cell>
          <cell r="B1150" t="str">
            <v>a0K3c00000NHxUSEA1</v>
          </cell>
        </row>
        <row r="1151">
          <cell r="A1151" t="str">
            <v>CHI01835</v>
          </cell>
          <cell r="B1151" t="str">
            <v>a0K3c00000NHxUXEA1</v>
          </cell>
        </row>
        <row r="1152">
          <cell r="A1152" t="str">
            <v>CHI01836</v>
          </cell>
          <cell r="B1152" t="str">
            <v>a0K3c00000NHxUcEAL</v>
          </cell>
        </row>
        <row r="1153">
          <cell r="A1153" t="str">
            <v>CHI01837</v>
          </cell>
          <cell r="B1153" t="str">
            <v>a0K3c00000NHxUhEAL</v>
          </cell>
        </row>
        <row r="1154">
          <cell r="A1154" t="str">
            <v>CHI01838</v>
          </cell>
          <cell r="B1154" t="str">
            <v>a0K3c00000NHxUmEAL</v>
          </cell>
        </row>
        <row r="1155">
          <cell r="A1155" t="str">
            <v>MAC01840</v>
          </cell>
          <cell r="B1155" t="str">
            <v>a0K3c00000NHxWiEAL</v>
          </cell>
        </row>
        <row r="1156">
          <cell r="A1156" t="str">
            <v>MAC01841</v>
          </cell>
          <cell r="B1156" t="str">
            <v>a0K3c00000NHxWnEAL</v>
          </cell>
        </row>
        <row r="1157">
          <cell r="A1157" t="str">
            <v>MAC01842</v>
          </cell>
          <cell r="B1157" t="str">
            <v>a0K3c00000NHxWsEAL</v>
          </cell>
        </row>
        <row r="1158">
          <cell r="A1158" t="str">
            <v>MAC01843</v>
          </cell>
          <cell r="B1158" t="str">
            <v>a0K3c00000NHxWxEAL</v>
          </cell>
        </row>
        <row r="1159">
          <cell r="A1159" t="str">
            <v>SUS01844</v>
          </cell>
          <cell r="B1159" t="str">
            <v>a0K3c00000NHxXMEA1</v>
          </cell>
        </row>
        <row r="1160">
          <cell r="A1160" t="str">
            <v>SUS01845</v>
          </cell>
          <cell r="B1160" t="str">
            <v>a0K3c00000NHxXREA1</v>
          </cell>
        </row>
        <row r="1161">
          <cell r="A1161" t="str">
            <v>SUS01846</v>
          </cell>
          <cell r="B1161" t="str">
            <v>a0K3c00000NHxXWEA1</v>
          </cell>
        </row>
        <row r="1162">
          <cell r="A1162" t="str">
            <v>SUS01847</v>
          </cell>
          <cell r="B1162" t="str">
            <v>a0K3c00000NHxXbEAL</v>
          </cell>
        </row>
        <row r="1163">
          <cell r="A1163" t="str">
            <v>SUS01848</v>
          </cell>
          <cell r="B1163" t="str">
            <v>a0K3c00000NHxXgEAL</v>
          </cell>
        </row>
        <row r="1164">
          <cell r="A1164" t="str">
            <v>SUS01849</v>
          </cell>
          <cell r="B1164" t="str">
            <v>a0K3c00000NHxXlEAL</v>
          </cell>
        </row>
        <row r="1165">
          <cell r="A1165" t="str">
            <v>SUS01850</v>
          </cell>
          <cell r="B1165" t="str">
            <v>a0K3c00000NHxXqEAL</v>
          </cell>
        </row>
        <row r="1166">
          <cell r="A1166" t="str">
            <v>SUS01851</v>
          </cell>
          <cell r="B1166" t="str">
            <v>a0K3c00000NHxXvEAL</v>
          </cell>
        </row>
        <row r="1167">
          <cell r="A1167" t="str">
            <v>SUS01852</v>
          </cell>
          <cell r="B1167" t="str">
            <v>a0K3c00000NHxY0EAL</v>
          </cell>
        </row>
        <row r="1168">
          <cell r="A1168" t="str">
            <v>SUS01853</v>
          </cell>
          <cell r="B1168" t="str">
            <v>a0K3c00000NHxY5EAL</v>
          </cell>
        </row>
        <row r="1169">
          <cell r="A1169" t="str">
            <v>SUS01854</v>
          </cell>
          <cell r="B1169" t="str">
            <v>a0K3c00000NHxYAEA1</v>
          </cell>
        </row>
        <row r="1170">
          <cell r="A1170" t="str">
            <v>SUS01855</v>
          </cell>
          <cell r="B1170" t="str">
            <v>a0K3c00000NHxYFEA1</v>
          </cell>
        </row>
        <row r="1171">
          <cell r="A1171" t="str">
            <v>SUS01856</v>
          </cell>
          <cell r="B1171" t="str">
            <v>a0K3c00000NHxYPEA1</v>
          </cell>
        </row>
        <row r="1172">
          <cell r="A1172" t="str">
            <v>SUS01857</v>
          </cell>
          <cell r="B1172" t="str">
            <v>a0K3c00000NHxYUEA1</v>
          </cell>
        </row>
        <row r="1173">
          <cell r="A1173" t="str">
            <v>SUS01858</v>
          </cell>
          <cell r="B1173" t="str">
            <v>a0K3c00000NHxYZEA1</v>
          </cell>
        </row>
        <row r="1174">
          <cell r="A1174" t="str">
            <v>SUS01859</v>
          </cell>
          <cell r="B1174" t="str">
            <v>a0K3c00000NHxYeEAL</v>
          </cell>
        </row>
        <row r="1175">
          <cell r="A1175" t="str">
            <v>SUS01860</v>
          </cell>
          <cell r="B1175" t="str">
            <v>a0K3c00000NHxYjEAL</v>
          </cell>
        </row>
        <row r="1176">
          <cell r="A1176" t="str">
            <v>SUS01861</v>
          </cell>
          <cell r="B1176" t="str">
            <v>a0K3c00000NHxYoEAL</v>
          </cell>
        </row>
        <row r="1177">
          <cell r="A1177" t="str">
            <v>KAO01798</v>
          </cell>
          <cell r="B1177" t="str">
            <v>a0K3c00000NHv7jEAD</v>
          </cell>
        </row>
        <row r="1178">
          <cell r="A1178" t="str">
            <v>SUS01862</v>
          </cell>
          <cell r="B1178" t="str">
            <v>a0K3c00000NHxaaEAD</v>
          </cell>
        </row>
        <row r="1179">
          <cell r="A1179" t="str">
            <v>SUS01863</v>
          </cell>
          <cell r="B1179" t="str">
            <v>a0K3c00000NHxafEAD</v>
          </cell>
        </row>
        <row r="1180">
          <cell r="A1180" t="str">
            <v>SUS01864</v>
          </cell>
          <cell r="B1180" t="str">
            <v>a0K3c00000NHxakEAD</v>
          </cell>
        </row>
        <row r="1181">
          <cell r="A1181" t="str">
            <v>SUS01865</v>
          </cell>
          <cell r="B1181" t="str">
            <v>a0K3c00000NHxapEAD</v>
          </cell>
        </row>
        <row r="1182">
          <cell r="A1182" t="str">
            <v>SUS01866</v>
          </cell>
          <cell r="B1182" t="str">
            <v>a0K3c00000NHxauEAD</v>
          </cell>
        </row>
        <row r="1183">
          <cell r="A1183" t="str">
            <v>SUS01867</v>
          </cell>
          <cell r="B1183" t="str">
            <v>a0K3c00000NHxazEAD</v>
          </cell>
        </row>
        <row r="1184">
          <cell r="A1184" t="str">
            <v>KAO00323</v>
          </cell>
          <cell r="B1184" t="str">
            <v>a0KC000000AVCpxMAH</v>
          </cell>
        </row>
        <row r="1185">
          <cell r="A1185" t="str">
            <v>KAO01207</v>
          </cell>
          <cell r="B1185" t="str">
            <v>a0KC000000KazpCMAR</v>
          </cell>
        </row>
        <row r="1186">
          <cell r="A1186" t="str">
            <v>KAO00417</v>
          </cell>
          <cell r="B1186" t="str">
            <v>a0KC000000AVCrtMAH</v>
          </cell>
        </row>
        <row r="1187">
          <cell r="A1187" t="str">
            <v>KAO00362</v>
          </cell>
          <cell r="B1187" t="str">
            <v>a0KC000000AVCqcMAH</v>
          </cell>
        </row>
        <row r="1188">
          <cell r="A1188" t="str">
            <v>KAO00367</v>
          </cell>
          <cell r="B1188" t="str">
            <v>a0KC000000AVCqhMAH</v>
          </cell>
        </row>
        <row r="1189">
          <cell r="A1189" t="str">
            <v>KAO00285</v>
          </cell>
          <cell r="B1189" t="str">
            <v>a0KC000000AVCpLMAX</v>
          </cell>
        </row>
        <row r="1190">
          <cell r="A1190" t="str">
            <v>KAO00331</v>
          </cell>
          <cell r="B1190" t="str">
            <v>a0KC000000AVCq5MAH</v>
          </cell>
        </row>
        <row r="1191">
          <cell r="A1191" t="str">
            <v>KAO01164</v>
          </cell>
          <cell r="B1191" t="str">
            <v>a0KC000000KRrDfMAL</v>
          </cell>
        </row>
        <row r="1192">
          <cell r="A1192" t="str">
            <v>KAO01772</v>
          </cell>
          <cell r="B1192" t="str">
            <v>a0K3c00000NHv3mEAD</v>
          </cell>
        </row>
        <row r="1193">
          <cell r="A1193" t="str">
            <v>KAO00176</v>
          </cell>
          <cell r="B1193" t="str">
            <v>a0KC000000ATuojMAD</v>
          </cell>
        </row>
        <row r="1194">
          <cell r="A1194" t="str">
            <v>KAO01799</v>
          </cell>
          <cell r="B1194" t="str">
            <v>a0K3c00000NHv7oEAD</v>
          </cell>
        </row>
        <row r="1195">
          <cell r="A1195" t="str">
            <v>KAO01801</v>
          </cell>
          <cell r="B1195" t="str">
            <v>a0K3c00000NHv8DEAT</v>
          </cell>
        </row>
        <row r="1196">
          <cell r="A1196" t="str">
            <v>KAO01797</v>
          </cell>
          <cell r="B1196" t="str">
            <v>a0K3c00000NHv7eEAD</v>
          </cell>
        </row>
        <row r="1197">
          <cell r="A1197" t="str">
            <v>KAO01802</v>
          </cell>
          <cell r="B1197" t="str">
            <v>a0K3c00000NHvAOEA1</v>
          </cell>
        </row>
        <row r="1198">
          <cell r="A1198" t="str">
            <v>LIM00901</v>
          </cell>
          <cell r="B1198" t="str">
            <v>a0KC000000HmOblMAF</v>
          </cell>
        </row>
        <row r="1199">
          <cell r="A1199" t="str">
            <v>MON00228</v>
          </cell>
          <cell r="B1199" t="str">
            <v>a0KC000000AVCoMMAX</v>
          </cell>
        </row>
        <row r="1200">
          <cell r="A1200" t="str">
            <v>MON00236</v>
          </cell>
          <cell r="B1200" t="str">
            <v>a0KC000000AVCoUMAX</v>
          </cell>
        </row>
        <row r="1201">
          <cell r="A1201" t="str">
            <v>KAO01773</v>
          </cell>
          <cell r="B1201" t="str">
            <v>a0K3c00000NHv3rEAD</v>
          </cell>
        </row>
        <row r="1202">
          <cell r="A1202" t="str">
            <v>NKE00415</v>
          </cell>
          <cell r="B1202" t="str">
            <v>a0KC000000AVCrrMAH</v>
          </cell>
        </row>
        <row r="1203">
          <cell r="A1203" t="str">
            <v>NKE00373</v>
          </cell>
          <cell r="B1203" t="str">
            <v>a0KC000000AVCqnMAH</v>
          </cell>
        </row>
        <row r="1204">
          <cell r="A1204" t="str">
            <v>NKE01220</v>
          </cell>
          <cell r="B1204" t="str">
            <v>a0KC000000KbK8oMAF</v>
          </cell>
        </row>
        <row r="1205">
          <cell r="A1205" t="str">
            <v>NKE00376</v>
          </cell>
          <cell r="B1205" t="str">
            <v>a0KC000000AVCqrMAH</v>
          </cell>
        </row>
        <row r="1206">
          <cell r="A1206" t="str">
            <v>MON00871</v>
          </cell>
          <cell r="B1206" t="str">
            <v>a0KC000000HbxNYMAZ</v>
          </cell>
        </row>
        <row r="1207">
          <cell r="A1207" t="str">
            <v>MON00540</v>
          </cell>
          <cell r="B1207" t="str">
            <v>a0KC000000AVCuXMAX</v>
          </cell>
        </row>
        <row r="1208">
          <cell r="A1208" t="str">
            <v>KAO01800</v>
          </cell>
          <cell r="B1208" t="str">
            <v>a0K3c00000NHv83EAD</v>
          </cell>
        </row>
        <row r="1209">
          <cell r="A1209" t="str">
            <v>KAO01869</v>
          </cell>
          <cell r="B1209" t="str">
            <v>a0K3c00000NHxkVEAT</v>
          </cell>
        </row>
        <row r="1210">
          <cell r="A1210" t="str">
            <v>KAO01874</v>
          </cell>
          <cell r="B1210" t="str">
            <v>a0K3c00000NHxkuEAD</v>
          </cell>
        </row>
        <row r="1211">
          <cell r="A1211" t="str">
            <v>KAO01877</v>
          </cell>
          <cell r="B1211" t="str">
            <v>a0K3c00000NHxl9EAD</v>
          </cell>
        </row>
        <row r="1212">
          <cell r="A1212" t="str">
            <v>KAO01872</v>
          </cell>
          <cell r="B1212" t="str">
            <v>a0K3c00000NHxkkEAD</v>
          </cell>
        </row>
        <row r="1213">
          <cell r="A1213" t="str">
            <v>NKE01873</v>
          </cell>
          <cell r="B1213" t="str">
            <v>a0K3c00000NHxkpEAD</v>
          </cell>
        </row>
        <row r="1214">
          <cell r="A1214" t="str">
            <v>KAO01868</v>
          </cell>
          <cell r="B1214" t="str">
            <v>a0K3c00000NHxkQEAT</v>
          </cell>
        </row>
        <row r="1215">
          <cell r="A1215" t="str">
            <v>KAO01871</v>
          </cell>
          <cell r="B1215" t="str">
            <v>a0K3c00000NHxkfEAD</v>
          </cell>
        </row>
        <row r="1216">
          <cell r="A1216" t="str">
            <v>KAO01870</v>
          </cell>
          <cell r="B1216" t="str">
            <v>a0K3c00000NHxkaEAD</v>
          </cell>
        </row>
        <row r="1217">
          <cell r="A1217" t="str">
            <v>KAO01875</v>
          </cell>
          <cell r="B1217" t="str">
            <v>a0K3c00000NHxkzEAD</v>
          </cell>
        </row>
        <row r="1218">
          <cell r="A1218" t="str">
            <v>KAO01880</v>
          </cell>
          <cell r="B1218" t="str">
            <v>a0K3c00000NI7IiEAL</v>
          </cell>
        </row>
        <row r="1219">
          <cell r="A1219" t="str">
            <v>CHI00011</v>
          </cell>
          <cell r="B1219" t="str">
            <v>a0K3c00000N2PZ5EAN</v>
          </cell>
        </row>
        <row r="1220">
          <cell r="A1220" t="str">
            <v>CHI00012</v>
          </cell>
          <cell r="B1220" t="str">
            <v>a0K3c00000N2PZAEA3</v>
          </cell>
        </row>
        <row r="1221">
          <cell r="A1221" t="str">
            <v>CHI00013</v>
          </cell>
          <cell r="B1221" t="str">
            <v>a0K3c00000N2PZFEA3</v>
          </cell>
        </row>
        <row r="1222">
          <cell r="A1222" t="str">
            <v>CHI00014</v>
          </cell>
          <cell r="B1222" t="str">
            <v>a0K3c00000N2PZKEA3</v>
          </cell>
        </row>
        <row r="1223">
          <cell r="A1223" t="str">
            <v>CHI00015</v>
          </cell>
          <cell r="B1223" t="str">
            <v>a0K3c00000N2PnREAV</v>
          </cell>
        </row>
        <row r="1224">
          <cell r="A1224" t="str">
            <v>CHI00019</v>
          </cell>
          <cell r="B1224" t="str">
            <v>a0K3c00000N2S81EAF</v>
          </cell>
        </row>
        <row r="1225">
          <cell r="A1225" t="str">
            <v>CHI00020</v>
          </cell>
          <cell r="B1225" t="str">
            <v>a0K3c00000N2S86EAF</v>
          </cell>
        </row>
        <row r="1226">
          <cell r="A1226" t="str">
            <v>CHI00021</v>
          </cell>
          <cell r="B1226" t="str">
            <v>a0K3c00000N2S8aEAF</v>
          </cell>
        </row>
        <row r="1227">
          <cell r="A1227" t="str">
            <v>CHI00022</v>
          </cell>
          <cell r="B1227" t="str">
            <v>a0K3c00000N2SBPEA3</v>
          </cell>
        </row>
        <row r="1228">
          <cell r="A1228" t="str">
            <v>CHI00033</v>
          </cell>
          <cell r="B1228" t="str">
            <v>a0K3c00000NH5zqEAD</v>
          </cell>
        </row>
        <row r="1229">
          <cell r="A1229" t="str">
            <v>CHI00034</v>
          </cell>
          <cell r="B1229" t="str">
            <v>a0K3c00000NH5zvEAD</v>
          </cell>
        </row>
        <row r="1230">
          <cell r="A1230" t="str">
            <v>CHI00041</v>
          </cell>
          <cell r="B1230" t="str">
            <v>a0K3c00000NH618EAD</v>
          </cell>
        </row>
        <row r="1231">
          <cell r="A1231" t="str">
            <v>CHI00042</v>
          </cell>
          <cell r="B1231" t="str">
            <v>a0K3c00000NH61IEAT</v>
          </cell>
        </row>
        <row r="1232">
          <cell r="A1232" t="str">
            <v>CHI00039</v>
          </cell>
          <cell r="B1232" t="str">
            <v>a0K3c00000NH60KEAT</v>
          </cell>
        </row>
        <row r="1233">
          <cell r="A1233" t="str">
            <v>CHI00035</v>
          </cell>
          <cell r="B1233" t="str">
            <v>a0K3c00000NH600EAD</v>
          </cell>
        </row>
        <row r="1234">
          <cell r="A1234" t="str">
            <v>CHI00036</v>
          </cell>
          <cell r="B1234" t="str">
            <v>a0K3c00000NH605EAD</v>
          </cell>
        </row>
        <row r="1235">
          <cell r="A1235" t="str">
            <v>CHI00043</v>
          </cell>
          <cell r="B1235" t="str">
            <v>a0K3c00000NH61NEAT</v>
          </cell>
        </row>
        <row r="1236">
          <cell r="A1236" t="str">
            <v>CHI00037</v>
          </cell>
          <cell r="B1236" t="str">
            <v>a0K3c00000NH60AEAT</v>
          </cell>
        </row>
        <row r="1237">
          <cell r="A1237" t="str">
            <v>CHI00038</v>
          </cell>
          <cell r="B1237" t="str">
            <v>a0K3c00000NH60FEAT</v>
          </cell>
        </row>
        <row r="1238">
          <cell r="A1238" t="str">
            <v>CHI00040</v>
          </cell>
          <cell r="B1238" t="str">
            <v>a0K3c00000NH60PEAT</v>
          </cell>
        </row>
        <row r="1239">
          <cell r="A1239" t="str">
            <v>CHI00044</v>
          </cell>
          <cell r="B1239" t="str">
            <v>a0K3c00000NH61XEAT</v>
          </cell>
        </row>
        <row r="1240">
          <cell r="A1240" t="str">
            <v>CHI00045</v>
          </cell>
          <cell r="B1240" t="str">
            <v>a0K3c00000NH61cEAD</v>
          </cell>
        </row>
        <row r="1241">
          <cell r="A1241" t="str">
            <v>CHI00047</v>
          </cell>
          <cell r="B1241" t="str">
            <v>a0K3c00000NH61mEAD</v>
          </cell>
        </row>
        <row r="1242">
          <cell r="A1242" t="str">
            <v>CHI00048</v>
          </cell>
          <cell r="B1242" t="str">
            <v>a0K3c00000NH61rEAD</v>
          </cell>
        </row>
        <row r="1243">
          <cell r="A1243" t="str">
            <v>CHI00046</v>
          </cell>
          <cell r="B1243" t="str">
            <v>a0K3c00000NH61hEAD</v>
          </cell>
        </row>
        <row r="1244">
          <cell r="A1244" t="str">
            <v>CHI00049</v>
          </cell>
          <cell r="B1244" t="str">
            <v>a0K3c00000NH61wEAD</v>
          </cell>
        </row>
        <row r="1245">
          <cell r="A1245" t="str">
            <v>CHI00050</v>
          </cell>
          <cell r="B1245" t="str">
            <v>a0K3c00000NH621EAD</v>
          </cell>
        </row>
        <row r="1246">
          <cell r="A1246" t="str">
            <v>CHI00052</v>
          </cell>
          <cell r="B1246" t="str">
            <v>a0K3c00000NH63fEAD</v>
          </cell>
        </row>
        <row r="1247">
          <cell r="A1247" t="str">
            <v>CHI00053</v>
          </cell>
          <cell r="B1247" t="str">
            <v>a0K3c00000NH66IEAT</v>
          </cell>
        </row>
        <row r="1248">
          <cell r="A1248" t="str">
            <v>CHI00055</v>
          </cell>
          <cell r="B1248" t="str">
            <v>a0K3c00000NH66SEAT</v>
          </cell>
        </row>
        <row r="1249">
          <cell r="A1249" t="str">
            <v>SUS01603</v>
          </cell>
          <cell r="B1249" t="str">
            <v>a0K3c00000NHZJvEAP</v>
          </cell>
        </row>
        <row r="1250">
          <cell r="A1250" t="str">
            <v>CHI00069</v>
          </cell>
          <cell r="B1250" t="str">
            <v>a0K3c00000NHBxVEAX</v>
          </cell>
        </row>
        <row r="1251">
          <cell r="A1251" t="str">
            <v>CHI00058</v>
          </cell>
          <cell r="B1251" t="str">
            <v>a0K3c00000NH68OEAT</v>
          </cell>
        </row>
        <row r="1252">
          <cell r="A1252" t="str">
            <v>CHI00056</v>
          </cell>
          <cell r="B1252" t="str">
            <v>a0K3c00000NH66XEAT</v>
          </cell>
        </row>
        <row r="1253">
          <cell r="A1253" t="str">
            <v>CHI00057</v>
          </cell>
          <cell r="B1253" t="str">
            <v>a0K3c00000NH68JEAT</v>
          </cell>
        </row>
        <row r="1254">
          <cell r="A1254" t="str">
            <v>CHI00062</v>
          </cell>
          <cell r="B1254" t="str">
            <v>a0K3c00000NH88qEAD</v>
          </cell>
        </row>
        <row r="1255">
          <cell r="A1255" t="str">
            <v>CHI00067</v>
          </cell>
          <cell r="B1255" t="str">
            <v>a0K3c00000NHBxGEAX</v>
          </cell>
        </row>
        <row r="1256">
          <cell r="A1256" t="str">
            <v>CHI00059</v>
          </cell>
          <cell r="B1256" t="str">
            <v>a0K3c00000NH68TEAT</v>
          </cell>
        </row>
        <row r="1257">
          <cell r="A1257" t="str">
            <v>CHI00060</v>
          </cell>
          <cell r="B1257" t="str">
            <v>a0K3c00000NH68YEAT</v>
          </cell>
        </row>
        <row r="1258">
          <cell r="A1258" t="str">
            <v>CHI00061</v>
          </cell>
          <cell r="B1258" t="str">
            <v>a0K3c00000NH68dEAD</v>
          </cell>
        </row>
        <row r="1259">
          <cell r="A1259" t="str">
            <v>CHI00070</v>
          </cell>
          <cell r="B1259" t="str">
            <v>a0K3c00000NHBxaEAH</v>
          </cell>
        </row>
        <row r="1260">
          <cell r="A1260" t="str">
            <v>KAO01881</v>
          </cell>
          <cell r="B1260" t="str">
            <v>a0K3c00000NI7VhEAL</v>
          </cell>
        </row>
        <row r="1261">
          <cell r="A1261" t="str">
            <v>KAO01882</v>
          </cell>
          <cell r="B1261" t="str">
            <v>a0K3c00000NI7VrEAL</v>
          </cell>
        </row>
        <row r="1262">
          <cell r="A1262" t="str">
            <v>CHI00072</v>
          </cell>
          <cell r="B1262" t="str">
            <v>a0K3c00000NHC0AEAX</v>
          </cell>
        </row>
        <row r="1263">
          <cell r="A1263" t="str">
            <v>CHI00074</v>
          </cell>
          <cell r="B1263" t="str">
            <v>a0K3c00000NHC0KEAX</v>
          </cell>
        </row>
        <row r="1264">
          <cell r="A1264" t="str">
            <v>CHI00077</v>
          </cell>
          <cell r="B1264" t="str">
            <v>a0K3c00000NHC0ZEAX</v>
          </cell>
        </row>
        <row r="1265">
          <cell r="A1265" t="str">
            <v>CHI00073</v>
          </cell>
          <cell r="B1265" t="str">
            <v>a0K3c00000NHC0FEAX</v>
          </cell>
        </row>
        <row r="1266">
          <cell r="A1266" t="str">
            <v>CHI00075</v>
          </cell>
          <cell r="B1266" t="str">
            <v>a0K3c00000NHC0PEAX</v>
          </cell>
        </row>
        <row r="1267">
          <cell r="A1267" t="str">
            <v>CHI00076</v>
          </cell>
          <cell r="B1267" t="str">
            <v>a0K3c00000NHC0UEAX</v>
          </cell>
        </row>
        <row r="1268">
          <cell r="A1268" t="str">
            <v>CHI00082</v>
          </cell>
          <cell r="B1268" t="str">
            <v>a0K3c00000NHEG7EAP</v>
          </cell>
        </row>
        <row r="1269">
          <cell r="A1269" t="str">
            <v>CHI00078</v>
          </cell>
          <cell r="B1269" t="str">
            <v>a0K3c00000NHC0eEAH</v>
          </cell>
        </row>
        <row r="1270">
          <cell r="A1270" t="str">
            <v>CHI00079</v>
          </cell>
          <cell r="B1270" t="str">
            <v>a0K3c00000NHEFsEAP</v>
          </cell>
        </row>
        <row r="1271">
          <cell r="A1271" t="str">
            <v>CHI00080</v>
          </cell>
          <cell r="B1271" t="str">
            <v>a0K3c00000NHEFxEAP</v>
          </cell>
        </row>
        <row r="1272">
          <cell r="A1272" t="str">
            <v>CHI00081</v>
          </cell>
          <cell r="B1272" t="str">
            <v>a0K3c00000NHEG2EAP</v>
          </cell>
        </row>
        <row r="1273">
          <cell r="A1273" t="str">
            <v>CHI00086</v>
          </cell>
          <cell r="B1273" t="str">
            <v>a0K3c00000NHEKnEAP</v>
          </cell>
        </row>
        <row r="1274">
          <cell r="A1274" t="str">
            <v>CHI00087</v>
          </cell>
          <cell r="B1274" t="str">
            <v>a0K3c00000NHELWEA5</v>
          </cell>
        </row>
        <row r="1275">
          <cell r="A1275" t="str">
            <v>CHI00091</v>
          </cell>
          <cell r="B1275" t="str">
            <v>a0K3c00000NHELqEAP</v>
          </cell>
        </row>
        <row r="1276">
          <cell r="A1276" t="str">
            <v>CHI00092</v>
          </cell>
          <cell r="B1276" t="str">
            <v>a0K3c00000NHELvEAP</v>
          </cell>
        </row>
        <row r="1277">
          <cell r="A1277" t="str">
            <v>CHI00084</v>
          </cell>
          <cell r="B1277" t="str">
            <v>a0K3c00000NHEKdEAP</v>
          </cell>
        </row>
        <row r="1278">
          <cell r="A1278" t="str">
            <v>CHI00085</v>
          </cell>
          <cell r="B1278" t="str">
            <v>a0K3c00000NHEKiEAP</v>
          </cell>
        </row>
        <row r="1279">
          <cell r="A1279" t="str">
            <v>CHI00088</v>
          </cell>
          <cell r="B1279" t="str">
            <v>a0K3c00000NHELbEAP</v>
          </cell>
        </row>
        <row r="1280">
          <cell r="A1280" t="str">
            <v>CHI00089</v>
          </cell>
          <cell r="B1280" t="str">
            <v>a0K3c00000NHELgEAP</v>
          </cell>
        </row>
        <row r="1281">
          <cell r="A1281" t="str">
            <v>CHI00097</v>
          </cell>
          <cell r="B1281" t="str">
            <v>a0K3c00000NHENIEA5</v>
          </cell>
        </row>
        <row r="1282">
          <cell r="A1282" t="str">
            <v>SUS01389</v>
          </cell>
          <cell r="B1282" t="str">
            <v>a0K3c00000NHOoeEAH</v>
          </cell>
        </row>
        <row r="1283">
          <cell r="A1283" t="str">
            <v>CHI00096</v>
          </cell>
          <cell r="B1283" t="str">
            <v>a0K3c00000NHENDEA5</v>
          </cell>
        </row>
        <row r="1284">
          <cell r="A1284" t="str">
            <v>CHI01320</v>
          </cell>
          <cell r="B1284" t="str">
            <v>a0K3c00000NHHLpEAP</v>
          </cell>
        </row>
        <row r="1285">
          <cell r="A1285" t="str">
            <v>CHI00104</v>
          </cell>
          <cell r="B1285" t="str">
            <v>a0K3c00000NHEQHEA5</v>
          </cell>
        </row>
        <row r="1286">
          <cell r="A1286" t="str">
            <v>CHI00110</v>
          </cell>
          <cell r="B1286" t="str">
            <v>a0K3c00000NHESNEA5</v>
          </cell>
        </row>
        <row r="1287">
          <cell r="A1287" t="str">
            <v>CHI00112</v>
          </cell>
          <cell r="B1287" t="str">
            <v>a0K3c00000NHEiPEAX</v>
          </cell>
        </row>
        <row r="1288">
          <cell r="A1288" t="str">
            <v>CHI00113</v>
          </cell>
          <cell r="B1288" t="str">
            <v>a0K3c00000NHEjDEAX</v>
          </cell>
        </row>
        <row r="1289">
          <cell r="A1289" t="str">
            <v>SUS01883</v>
          </cell>
          <cell r="B1289" t="str">
            <v>a0K3c00000NI87qEAD</v>
          </cell>
        </row>
        <row r="1290">
          <cell r="A1290" t="str">
            <v>SUS01884</v>
          </cell>
          <cell r="B1290" t="str">
            <v>a0K3c00000NI87vEAD</v>
          </cell>
        </row>
        <row r="1291">
          <cell r="A1291" t="str">
            <v>SUS01885</v>
          </cell>
          <cell r="B1291" t="str">
            <v>a0K3c00000NI880EAD</v>
          </cell>
        </row>
        <row r="1292">
          <cell r="A1292" t="str">
            <v>SUS01886</v>
          </cell>
          <cell r="B1292" t="str">
            <v>a0K3c00000NI885EAD</v>
          </cell>
        </row>
        <row r="1293">
          <cell r="A1293" t="str">
            <v>SUS01887</v>
          </cell>
          <cell r="B1293" t="str">
            <v>a0K3c00000NI88AEAT</v>
          </cell>
        </row>
        <row r="1294">
          <cell r="A1294" t="str">
            <v>KAO01888</v>
          </cell>
          <cell r="B1294" t="str">
            <v>a0K3c00000NI8JXEA1</v>
          </cell>
        </row>
        <row r="1295">
          <cell r="A1295" t="str">
            <v>CHI00018</v>
          </cell>
          <cell r="B1295" t="str">
            <v>a0K3c00000N2S7wEAF</v>
          </cell>
        </row>
        <row r="1296">
          <cell r="A1296" t="str">
            <v>CHI00111</v>
          </cell>
          <cell r="B1296" t="str">
            <v>a0K3c00000NHEiKEAX</v>
          </cell>
        </row>
        <row r="1297">
          <cell r="A1297" t="str">
            <v>CHI00051</v>
          </cell>
          <cell r="B1297" t="str">
            <v>a0K3c00000NH639EAD</v>
          </cell>
        </row>
        <row r="1298">
          <cell r="A1298" t="str">
            <v>CHI00068</v>
          </cell>
          <cell r="B1298" t="str">
            <v>a0K3c00000NHBxQEAX</v>
          </cell>
        </row>
        <row r="1299">
          <cell r="A1299" t="str">
            <v>SUS01894</v>
          </cell>
          <cell r="B1299" t="str">
            <v>a0K3c00000NI8a0EAD</v>
          </cell>
        </row>
        <row r="1300">
          <cell r="A1300" t="str">
            <v>SUS01895</v>
          </cell>
          <cell r="B1300" t="str">
            <v>a0K3c00000NI8a5EAD</v>
          </cell>
        </row>
        <row r="1301">
          <cell r="A1301" t="str">
            <v>SUS01896</v>
          </cell>
          <cell r="B1301" t="str">
            <v>a0K3c00000NI8aAEAT</v>
          </cell>
        </row>
        <row r="1302">
          <cell r="A1302" t="str">
            <v>SUS01897</v>
          </cell>
          <cell r="B1302" t="str">
            <v>a0K3c00000NI8aFEAT</v>
          </cell>
        </row>
        <row r="1303">
          <cell r="A1303" t="str">
            <v>SUS01898</v>
          </cell>
          <cell r="B1303" t="str">
            <v>a0K3c00000NI8aKEAT</v>
          </cell>
        </row>
        <row r="1304">
          <cell r="A1304" t="str">
            <v>SUS01899</v>
          </cell>
          <cell r="B1304" t="str">
            <v>a0K3c00000NI8aPEAT</v>
          </cell>
        </row>
        <row r="1305">
          <cell r="A1305" t="str">
            <v>SUS01900</v>
          </cell>
          <cell r="B1305" t="str">
            <v>a0K3c00000NI8aUEAT</v>
          </cell>
        </row>
        <row r="1306">
          <cell r="A1306" t="str">
            <v>SUS01901</v>
          </cell>
          <cell r="B1306" t="str">
            <v>a0K3c00000NI8aZEAT</v>
          </cell>
        </row>
        <row r="1307">
          <cell r="A1307" t="str">
            <v>SUS01902</v>
          </cell>
          <cell r="B1307" t="str">
            <v>a0K3c00000NI8aeEAD</v>
          </cell>
        </row>
        <row r="1308">
          <cell r="A1308" t="str">
            <v>SUS01903</v>
          </cell>
          <cell r="B1308" t="str">
            <v>a0K3c00000NI8ajEAD</v>
          </cell>
        </row>
        <row r="1309">
          <cell r="A1309" t="str">
            <v>SUS01904</v>
          </cell>
          <cell r="B1309" t="str">
            <v>a0K3c00000NI8aoEAD</v>
          </cell>
        </row>
        <row r="1310">
          <cell r="A1310" t="str">
            <v>SUS01905</v>
          </cell>
          <cell r="B1310" t="str">
            <v>a0K3c00000NI8atEAD</v>
          </cell>
        </row>
        <row r="1311">
          <cell r="A1311" t="str">
            <v>SUS01906</v>
          </cell>
          <cell r="B1311" t="str">
            <v>a0K3c00000NI8ayEAD</v>
          </cell>
        </row>
        <row r="1312">
          <cell r="A1312" t="str">
            <v>SUS01907</v>
          </cell>
          <cell r="B1312" t="str">
            <v>a0K3c00000NI8kZEAT</v>
          </cell>
        </row>
        <row r="1313">
          <cell r="A1313" t="str">
            <v>SUS01908</v>
          </cell>
          <cell r="B1313" t="str">
            <v>a0K3c00000NI8koEAD</v>
          </cell>
        </row>
        <row r="1314">
          <cell r="A1314" t="str">
            <v>SUS01087</v>
          </cell>
          <cell r="B1314" t="str">
            <v>a0KC000000JKL3fMAH</v>
          </cell>
        </row>
        <row r="1315">
          <cell r="A1315" t="str">
            <v>SUS00009</v>
          </cell>
          <cell r="B1315" t="str">
            <v>a0K3c00000MdTGhEAN</v>
          </cell>
        </row>
        <row r="1316">
          <cell r="A1316" t="str">
            <v>SUS00023</v>
          </cell>
          <cell r="B1316" t="str">
            <v>a0K3c00000NH0HHEA1</v>
          </cell>
        </row>
        <row r="1317">
          <cell r="A1317" t="str">
            <v>SUS01085</v>
          </cell>
          <cell r="B1317" t="str">
            <v>a0KC000000JKL3VMAX</v>
          </cell>
        </row>
        <row r="1318">
          <cell r="A1318" t="str">
            <v>SUS01094</v>
          </cell>
          <cell r="B1318" t="str">
            <v>a0KC000000JKLEEMA5</v>
          </cell>
        </row>
        <row r="1319">
          <cell r="A1319" t="str">
            <v>SUS00008</v>
          </cell>
          <cell r="B1319" t="str">
            <v>a0K3c00000MdT6IEAV</v>
          </cell>
        </row>
        <row r="1320">
          <cell r="A1320" t="str">
            <v>SUS01086</v>
          </cell>
          <cell r="B1320" t="str">
            <v>a0KC000000JKL3aMAH</v>
          </cell>
        </row>
        <row r="1321">
          <cell r="A1321" t="str">
            <v>SUS01090</v>
          </cell>
          <cell r="B1321" t="str">
            <v>a0KC000000JKL5vMAH</v>
          </cell>
        </row>
        <row r="1322">
          <cell r="A1322" t="str">
            <v>SUS01091</v>
          </cell>
          <cell r="B1322" t="str">
            <v>a0KC000000JKL6AMAX</v>
          </cell>
        </row>
        <row r="1323">
          <cell r="A1323" t="str">
            <v>SUS01093</v>
          </cell>
          <cell r="B1323" t="str">
            <v>a0KC000000JKLE4MAP</v>
          </cell>
        </row>
        <row r="1324">
          <cell r="A1324" t="str">
            <v>LUA01915</v>
          </cell>
          <cell r="B1324" t="str">
            <v>a0K3c00000NI8qYEAT</v>
          </cell>
        </row>
        <row r="1325">
          <cell r="A1325" t="str">
            <v>LUA01916</v>
          </cell>
          <cell r="B1325" t="str">
            <v>a0K3c00000NI8qsEAD</v>
          </cell>
        </row>
        <row r="1326">
          <cell r="A1326" t="str">
            <v>LUA01917</v>
          </cell>
          <cell r="B1326" t="str">
            <v>a0K3c00000NI8qxEAD</v>
          </cell>
        </row>
        <row r="1327">
          <cell r="A1327" t="str">
            <v>LUA01918</v>
          </cell>
          <cell r="B1327" t="str">
            <v>a0K3c00000NI8r2EAD</v>
          </cell>
        </row>
        <row r="1328">
          <cell r="A1328" t="str">
            <v>LUA01919</v>
          </cell>
          <cell r="B1328" t="str">
            <v>a0K3c00000NI8r7EAD</v>
          </cell>
        </row>
        <row r="1329">
          <cell r="A1329" t="str">
            <v>LUA01920</v>
          </cell>
          <cell r="B1329" t="str">
            <v>a0K3c00000NI8rCEAT</v>
          </cell>
        </row>
        <row r="1330">
          <cell r="A1330" t="str">
            <v>LUA01921</v>
          </cell>
          <cell r="B1330" t="str">
            <v>a0K3c00000NI8rREAT</v>
          </cell>
        </row>
        <row r="1331">
          <cell r="A1331" t="str">
            <v>LUA01922</v>
          </cell>
          <cell r="B1331" t="str">
            <v>a0K3c00000NI8rWEAT</v>
          </cell>
        </row>
        <row r="1332">
          <cell r="A1332" t="str">
            <v>LUA01925</v>
          </cell>
          <cell r="B1332" t="str">
            <v>a0K3c00000NI92vEAD</v>
          </cell>
        </row>
        <row r="1333">
          <cell r="A1333" t="str">
            <v>LUA01926</v>
          </cell>
          <cell r="B1333" t="str">
            <v>a0K3c00000NI98GEAT</v>
          </cell>
        </row>
        <row r="1334">
          <cell r="A1334" t="str">
            <v>LUA01927</v>
          </cell>
          <cell r="B1334" t="str">
            <v>a0K3c00000NI98LEAT</v>
          </cell>
        </row>
        <row r="1335">
          <cell r="A1335" t="str">
            <v>LUA01928</v>
          </cell>
          <cell r="B1335" t="str">
            <v>a0K3c00000NI98QEAT</v>
          </cell>
        </row>
        <row r="1336">
          <cell r="A1336" t="str">
            <v>SUS01929</v>
          </cell>
          <cell r="B1336" t="str">
            <v>a0K3c00000NI9DkEAL</v>
          </cell>
        </row>
        <row r="1337">
          <cell r="A1337" t="str">
            <v>VAN01930</v>
          </cell>
          <cell r="B1337" t="str">
            <v>a0K3c00000NI9FCEA1</v>
          </cell>
        </row>
        <row r="1338">
          <cell r="A1338" t="str">
            <v>VAN01931</v>
          </cell>
          <cell r="B1338" t="str">
            <v>a0K3c00000NI9FHEA1</v>
          </cell>
        </row>
        <row r="1339">
          <cell r="A1339" t="str">
            <v>VAN01932</v>
          </cell>
          <cell r="B1339" t="str">
            <v>a0K3c00000NI9FMEA1</v>
          </cell>
        </row>
        <row r="1340">
          <cell r="A1340" t="str">
            <v>VAN01933</v>
          </cell>
          <cell r="B1340" t="str">
            <v>a0K3c00000NI9FREA1</v>
          </cell>
        </row>
        <row r="1341">
          <cell r="A1341" t="str">
            <v>VAN01934</v>
          </cell>
          <cell r="B1341" t="str">
            <v>a0K3c00000NI9FWEA1</v>
          </cell>
        </row>
        <row r="1342">
          <cell r="A1342" t="str">
            <v>VAN01935</v>
          </cell>
          <cell r="B1342" t="str">
            <v>a0K3c00000NI9FbEAL</v>
          </cell>
        </row>
        <row r="1343">
          <cell r="A1343" t="str">
            <v>VAN01936</v>
          </cell>
          <cell r="B1343" t="str">
            <v>a0K3c00000NI9FgEAL</v>
          </cell>
        </row>
        <row r="1344">
          <cell r="A1344" t="str">
            <v>VAN01937</v>
          </cell>
          <cell r="B1344" t="str">
            <v>a0K3c00000NI9FlEAL</v>
          </cell>
        </row>
        <row r="1345">
          <cell r="A1345" t="str">
            <v>VAN01938</v>
          </cell>
          <cell r="B1345" t="str">
            <v>a0K3c00000NI9FqEAL</v>
          </cell>
        </row>
        <row r="1346">
          <cell r="A1346" t="str">
            <v>VAN01939</v>
          </cell>
          <cell r="B1346" t="str">
            <v>a0K3c00000NI9FvEAL</v>
          </cell>
        </row>
        <row r="1347">
          <cell r="A1347" t="str">
            <v>VAN01940</v>
          </cell>
          <cell r="B1347" t="str">
            <v>a0K3c00000NI9G0EAL</v>
          </cell>
        </row>
        <row r="1348">
          <cell r="A1348" t="str">
            <v>VAN01941</v>
          </cell>
          <cell r="B1348" t="str">
            <v>a0K3c00000NI9G5EAL</v>
          </cell>
        </row>
        <row r="1349">
          <cell r="A1349" t="str">
            <v>VAN01942</v>
          </cell>
          <cell r="B1349" t="str">
            <v>a0K3c00000NI9GAEA1</v>
          </cell>
        </row>
        <row r="1350">
          <cell r="A1350" t="str">
            <v>VAN01943</v>
          </cell>
          <cell r="B1350" t="str">
            <v>a0K3c00000NI9GFEA1</v>
          </cell>
        </row>
        <row r="1351">
          <cell r="A1351" t="str">
            <v>VAN01944</v>
          </cell>
          <cell r="B1351" t="str">
            <v>a0K3c00000NI9GKEA1</v>
          </cell>
        </row>
        <row r="1352">
          <cell r="A1352" t="str">
            <v>VAN01945</v>
          </cell>
          <cell r="B1352" t="str">
            <v>a0K3c00000NI9GPEA1</v>
          </cell>
        </row>
        <row r="1353">
          <cell r="A1353" t="str">
            <v>VAN01948</v>
          </cell>
          <cell r="B1353" t="str">
            <v>a0K3c00000NI9GeEAL</v>
          </cell>
        </row>
        <row r="1354">
          <cell r="A1354" t="str">
            <v>VAN01946</v>
          </cell>
          <cell r="B1354" t="str">
            <v>a0K3c00000NI9GUEA1</v>
          </cell>
        </row>
        <row r="1355">
          <cell r="A1355" t="str">
            <v>VAN01947</v>
          </cell>
          <cell r="B1355" t="str">
            <v>a0K3c00000NI9GZEA1</v>
          </cell>
        </row>
        <row r="1356">
          <cell r="A1356" t="str">
            <v>VAN01949</v>
          </cell>
          <cell r="B1356" t="str">
            <v>a0K3c00000NI9GjEAL</v>
          </cell>
        </row>
        <row r="1357">
          <cell r="A1357" t="str">
            <v>VAN01950</v>
          </cell>
          <cell r="B1357" t="str">
            <v>a0K3c00000NI9GoEAL</v>
          </cell>
        </row>
        <row r="1358">
          <cell r="A1358" t="str">
            <v>VAN01951</v>
          </cell>
          <cell r="B1358" t="str">
            <v>a0K3c00000NI9GtEAL</v>
          </cell>
        </row>
        <row r="1359">
          <cell r="A1359" t="str">
            <v>LUA01952</v>
          </cell>
          <cell r="B1359" t="str">
            <v>a0K3c00000NI9GyEAL</v>
          </cell>
        </row>
        <row r="1360">
          <cell r="A1360" t="str">
            <v>SUS01953</v>
          </cell>
          <cell r="B1360" t="str">
            <v>a0K3c00000NIBXbEAP</v>
          </cell>
        </row>
        <row r="1361">
          <cell r="A1361" t="str">
            <v>VAN01954</v>
          </cell>
          <cell r="B1361" t="str">
            <v>a0K3c00000NIBXgEAP</v>
          </cell>
        </row>
        <row r="1362">
          <cell r="A1362" t="str">
            <v>VAN01955</v>
          </cell>
          <cell r="B1362" t="str">
            <v>a0K3c00000NIBXlEAP</v>
          </cell>
        </row>
        <row r="1363">
          <cell r="A1363" t="str">
            <v>VAN01956</v>
          </cell>
          <cell r="B1363" t="str">
            <v>a0K3c00000NIBXqEAP</v>
          </cell>
        </row>
        <row r="1364">
          <cell r="A1364" t="str">
            <v>VAN01957</v>
          </cell>
          <cell r="B1364" t="str">
            <v>a0K3c00000NIBXmEAP</v>
          </cell>
        </row>
        <row r="1365">
          <cell r="A1365" t="str">
            <v>VAN01958</v>
          </cell>
          <cell r="B1365" t="str">
            <v>a0K3c00000NIBXvEAP</v>
          </cell>
        </row>
        <row r="1366">
          <cell r="A1366" t="str">
            <v>VAN01960</v>
          </cell>
          <cell r="B1366" t="str">
            <v>a0K3c00000NIBY5EAP</v>
          </cell>
        </row>
        <row r="1367">
          <cell r="A1367" t="str">
            <v>VAN01961</v>
          </cell>
          <cell r="B1367" t="str">
            <v>a0K3c00000NIBYAEA5</v>
          </cell>
        </row>
        <row r="1368">
          <cell r="A1368" t="str">
            <v>VAN01962</v>
          </cell>
          <cell r="B1368" t="str">
            <v>a0K3c00000NIBYFEA5</v>
          </cell>
        </row>
        <row r="1369">
          <cell r="A1369" t="str">
            <v>VAN01963</v>
          </cell>
          <cell r="B1369" t="str">
            <v>a0K3c00000NIBYtEAP</v>
          </cell>
        </row>
        <row r="1370">
          <cell r="A1370" t="str">
            <v>VAN01964</v>
          </cell>
          <cell r="B1370" t="str">
            <v>a0K3c00000NIBYyEAP</v>
          </cell>
        </row>
        <row r="1371">
          <cell r="A1371" t="str">
            <v>VAN01965</v>
          </cell>
          <cell r="B1371" t="str">
            <v>a0K3c00000NIBZ3EAP</v>
          </cell>
        </row>
        <row r="1372">
          <cell r="A1372" t="str">
            <v>VAN01966</v>
          </cell>
          <cell r="B1372" t="str">
            <v>a0K3c00000NIBZ8EAP</v>
          </cell>
        </row>
        <row r="1373">
          <cell r="A1373" t="str">
            <v>VAN01967</v>
          </cell>
          <cell r="B1373" t="str">
            <v>a0K3c00000NIBZDEA5</v>
          </cell>
        </row>
        <row r="1374">
          <cell r="A1374" t="str">
            <v>VAN01968</v>
          </cell>
          <cell r="B1374" t="str">
            <v>a0K3c00000NIBZIEA5</v>
          </cell>
        </row>
        <row r="1375">
          <cell r="A1375" t="str">
            <v>VAN01969</v>
          </cell>
          <cell r="B1375" t="str">
            <v>a0K3c00000NIBZNEA5</v>
          </cell>
        </row>
        <row r="1376">
          <cell r="A1376" t="str">
            <v>VAN01970</v>
          </cell>
          <cell r="B1376" t="str">
            <v>a0K3c00000NIBZSEA5</v>
          </cell>
        </row>
        <row r="1377">
          <cell r="A1377" t="str">
            <v>VAN01971</v>
          </cell>
          <cell r="B1377" t="str">
            <v>a0K3c00000NIBZXEA5</v>
          </cell>
        </row>
        <row r="1378">
          <cell r="A1378" t="str">
            <v>VAN01972</v>
          </cell>
          <cell r="B1378" t="str">
            <v>a0K3c00000NIBZcEAP</v>
          </cell>
        </row>
        <row r="1379">
          <cell r="A1379" t="str">
            <v>VAN01973</v>
          </cell>
          <cell r="B1379" t="str">
            <v>a0K3c00000NIBZhEAP</v>
          </cell>
        </row>
        <row r="1380">
          <cell r="A1380" t="str">
            <v>VAN01974</v>
          </cell>
          <cell r="B1380" t="str">
            <v>a0K3c00000NIBZmEAP</v>
          </cell>
        </row>
        <row r="1381">
          <cell r="A1381" t="str">
            <v>VAN01975</v>
          </cell>
          <cell r="B1381" t="str">
            <v>a0K3c00000NIBZrEAP</v>
          </cell>
        </row>
        <row r="1382">
          <cell r="A1382" t="str">
            <v>VAN01976</v>
          </cell>
          <cell r="B1382" t="str">
            <v>a0K3c00000NIBZwEAP</v>
          </cell>
        </row>
        <row r="1383">
          <cell r="A1383" t="str">
            <v>VAN01977</v>
          </cell>
          <cell r="B1383" t="str">
            <v>a0K3c00000NIBa1EAH</v>
          </cell>
        </row>
        <row r="1384">
          <cell r="A1384" t="str">
            <v>VAN01978</v>
          </cell>
          <cell r="B1384" t="str">
            <v>a0K3c00000NIBa6EAH</v>
          </cell>
        </row>
        <row r="1385">
          <cell r="A1385" t="str">
            <v>VAN01979</v>
          </cell>
          <cell r="B1385" t="str">
            <v>a0K3c00000NIBaBEAX</v>
          </cell>
        </row>
        <row r="1386">
          <cell r="A1386" t="str">
            <v>VAN01980</v>
          </cell>
          <cell r="B1386" t="str">
            <v>a0K3c00000NIBaGEAX</v>
          </cell>
        </row>
        <row r="1387">
          <cell r="A1387" t="str">
            <v>VAN01981</v>
          </cell>
          <cell r="B1387" t="str">
            <v>a0K3c00000NIBaLEAX</v>
          </cell>
        </row>
        <row r="1388">
          <cell r="A1388" t="str">
            <v>NAL02588</v>
          </cell>
          <cell r="B1388" t="str">
            <v>a0K3c00000NIGcDEAX</v>
          </cell>
        </row>
        <row r="1389">
          <cell r="A1389" t="str">
            <v>NAL02589</v>
          </cell>
          <cell r="B1389" t="str">
            <v>a0K3c00000NIGcIEAX</v>
          </cell>
        </row>
        <row r="1390">
          <cell r="A1390" t="str">
            <v>NAL02590</v>
          </cell>
          <cell r="B1390" t="str">
            <v>a0K3c00000NIGcNEAX</v>
          </cell>
        </row>
        <row r="1391">
          <cell r="A1391" t="str">
            <v>LIM02592</v>
          </cell>
          <cell r="B1391" t="str">
            <v>a0K3c00000NIGmSEAX</v>
          </cell>
        </row>
        <row r="1392">
          <cell r="A1392" t="str">
            <v>KAL02594</v>
          </cell>
          <cell r="B1392" t="str">
            <v>a0K3c00000NIGmrEAH</v>
          </cell>
        </row>
        <row r="1393">
          <cell r="A1393" t="str">
            <v>MON02595</v>
          </cell>
          <cell r="B1393" t="str">
            <v>a0K3c00000NIJ4dEAH</v>
          </cell>
        </row>
        <row r="1394">
          <cell r="A1394" t="str">
            <v>SEN02596</v>
          </cell>
          <cell r="B1394" t="str">
            <v>a0K3c00000NIJ4iEAH</v>
          </cell>
        </row>
        <row r="1395">
          <cell r="A1395" t="str">
            <v>LIM02597</v>
          </cell>
          <cell r="B1395" t="str">
            <v>a0K3c00000NILshEAH</v>
          </cell>
        </row>
        <row r="1396">
          <cell r="A1396" t="str">
            <v>LIM02598</v>
          </cell>
          <cell r="B1396" t="str">
            <v>a0K3c00000NILt1EAH</v>
          </cell>
        </row>
        <row r="1397">
          <cell r="A1397" t="str">
            <v>LIM02599</v>
          </cell>
          <cell r="B1397" t="str">
            <v>a0K3c00000NILt6EAH</v>
          </cell>
        </row>
        <row r="1398">
          <cell r="A1398" t="str">
            <v>LIM02600</v>
          </cell>
          <cell r="B1398" t="str">
            <v>a0K3c00000NILtBEAX</v>
          </cell>
        </row>
        <row r="1399">
          <cell r="A1399" t="str">
            <v>LIM02601</v>
          </cell>
          <cell r="B1399" t="str">
            <v>a0K3c00000NILxXEAX</v>
          </cell>
        </row>
        <row r="1400">
          <cell r="A1400" t="str">
            <v>NAL02602</v>
          </cell>
          <cell r="B1400" t="str">
            <v>a0K3c00000NILxwEAH</v>
          </cell>
        </row>
        <row r="1401">
          <cell r="A1401" t="str">
            <v>NAL02603</v>
          </cell>
          <cell r="B1401" t="str">
            <v>a0K3c00000NILy1EAH</v>
          </cell>
        </row>
        <row r="1402">
          <cell r="A1402" t="str">
            <v>CHI02605</v>
          </cell>
          <cell r="B1402" t="str">
            <v>a0K3c00000NIMA3EAP</v>
          </cell>
        </row>
        <row r="1403">
          <cell r="A1403" t="str">
            <v>CHI02606</v>
          </cell>
          <cell r="B1403" t="str">
            <v>a0K3c00000NIMA8EAP</v>
          </cell>
        </row>
        <row r="1404">
          <cell r="A1404" t="str">
            <v>CHI02607</v>
          </cell>
          <cell r="B1404" t="str">
            <v>a0K3c00000NIMADEA5</v>
          </cell>
        </row>
        <row r="1405">
          <cell r="A1405" t="str">
            <v>CHI02608</v>
          </cell>
          <cell r="B1405" t="str">
            <v>a0K3c00000NIMAIEA5</v>
          </cell>
        </row>
        <row r="1406">
          <cell r="A1406" t="str">
            <v>CHI02609</v>
          </cell>
          <cell r="B1406" t="str">
            <v>a0K3c00000NIMANEA5</v>
          </cell>
        </row>
        <row r="1407">
          <cell r="A1407" t="str">
            <v>CHI02610</v>
          </cell>
          <cell r="B1407" t="str">
            <v>a0K3c00000NIMASEA5</v>
          </cell>
        </row>
        <row r="1408">
          <cell r="A1408" t="str">
            <v>CHI02611</v>
          </cell>
          <cell r="B1408" t="str">
            <v>a0K3c00000NIMAXEA5</v>
          </cell>
        </row>
        <row r="1409">
          <cell r="A1409" t="str">
            <v>CHI02612</v>
          </cell>
          <cell r="B1409" t="str">
            <v>a0K3c00000NIMAcEAP</v>
          </cell>
        </row>
        <row r="1410">
          <cell r="A1410" t="str">
            <v>CHI02613</v>
          </cell>
          <cell r="B1410" t="str">
            <v>a0K3c00000NIMAhEAP</v>
          </cell>
        </row>
        <row r="1411">
          <cell r="A1411" t="str">
            <v>CHI02614</v>
          </cell>
          <cell r="B1411" t="str">
            <v>a0K3c00000NIMAmEAP</v>
          </cell>
        </row>
        <row r="1412">
          <cell r="A1412" t="str">
            <v>CHI02615</v>
          </cell>
          <cell r="B1412" t="str">
            <v>a0K3c00000NIMArEAP</v>
          </cell>
        </row>
        <row r="1413">
          <cell r="A1413" t="str">
            <v>CHI02616</v>
          </cell>
          <cell r="B1413" t="str">
            <v>a0K3c00000NIMAwEAP</v>
          </cell>
        </row>
        <row r="1414">
          <cell r="A1414" t="str">
            <v>CHI02617</v>
          </cell>
          <cell r="B1414" t="str">
            <v>a0K3c00000NIMB1EAP</v>
          </cell>
        </row>
        <row r="1415">
          <cell r="A1415" t="str">
            <v>CHI02618</v>
          </cell>
          <cell r="B1415" t="str">
            <v>a0K3c00000NIMB6EAP</v>
          </cell>
        </row>
        <row r="1416">
          <cell r="A1416" t="str">
            <v>CHI02619</v>
          </cell>
          <cell r="B1416" t="str">
            <v>a0K3c00000NIMBBEA5</v>
          </cell>
        </row>
        <row r="1417">
          <cell r="A1417" t="str">
            <v>CHI02620</v>
          </cell>
          <cell r="B1417" t="str">
            <v>a0K3c00000NIMCiEAP</v>
          </cell>
        </row>
        <row r="1418">
          <cell r="A1418" t="str">
            <v>CHI02621</v>
          </cell>
          <cell r="B1418" t="str">
            <v>a0K3c00000NIMCxEAP</v>
          </cell>
        </row>
        <row r="1419">
          <cell r="A1419" t="str">
            <v>CHI02622</v>
          </cell>
          <cell r="B1419" t="str">
            <v>a0K3c00000NIMD2EAP</v>
          </cell>
        </row>
        <row r="1420">
          <cell r="A1420" t="str">
            <v>CHI02623</v>
          </cell>
          <cell r="B1420" t="str">
            <v>a0K3c00000NIMDCEA5</v>
          </cell>
        </row>
        <row r="1421">
          <cell r="A1421" t="str">
            <v>CHI02624</v>
          </cell>
          <cell r="B1421" t="str">
            <v>a0K3c00000NIMDHEA5</v>
          </cell>
        </row>
        <row r="1422">
          <cell r="A1422" t="str">
            <v>CHI02625</v>
          </cell>
          <cell r="B1422" t="str">
            <v>a0K3c00000NIOY2EAP</v>
          </cell>
        </row>
        <row r="1423">
          <cell r="A1423" t="str">
            <v>CHI02626</v>
          </cell>
          <cell r="B1423" t="str">
            <v>a0K3c00000NIOYCEA5</v>
          </cell>
        </row>
        <row r="1424">
          <cell r="A1424" t="str">
            <v>CHI02627</v>
          </cell>
          <cell r="B1424" t="str">
            <v>a0K3c00000NIOYHEA5</v>
          </cell>
        </row>
        <row r="1425">
          <cell r="A1425" t="str">
            <v>CHI02628</v>
          </cell>
          <cell r="B1425" t="str">
            <v>a0K3c00000NIOYMEA5</v>
          </cell>
        </row>
        <row r="1426">
          <cell r="A1426" t="str">
            <v>CHI02629</v>
          </cell>
          <cell r="B1426" t="str">
            <v>a0K3c00000NIOYREA5</v>
          </cell>
        </row>
        <row r="1427">
          <cell r="A1427" t="str">
            <v>CHI02630</v>
          </cell>
          <cell r="B1427" t="str">
            <v>a0K3c00000NIOYWEA5</v>
          </cell>
        </row>
        <row r="1428">
          <cell r="A1428" t="str">
            <v>CHI02631</v>
          </cell>
          <cell r="B1428" t="str">
            <v>a0K3c00000NIOYlEAP</v>
          </cell>
        </row>
        <row r="1429">
          <cell r="A1429" t="str">
            <v>CHI02632</v>
          </cell>
          <cell r="B1429" t="str">
            <v>a0K3c00000NIOYqEAP</v>
          </cell>
        </row>
        <row r="1430">
          <cell r="A1430" t="str">
            <v>CHI02633</v>
          </cell>
          <cell r="B1430" t="str">
            <v>a0K3c00000NIOYvEAP</v>
          </cell>
        </row>
        <row r="1431">
          <cell r="A1431" t="str">
            <v>CHI02634</v>
          </cell>
          <cell r="B1431" t="str">
            <v>a0K3c00000NIOZ0EAP</v>
          </cell>
        </row>
        <row r="1432">
          <cell r="A1432" t="str">
            <v>CHI02635</v>
          </cell>
          <cell r="B1432" t="str">
            <v>a0K3c00000NIOahEAH</v>
          </cell>
        </row>
        <row r="1433">
          <cell r="A1433" t="str">
            <v>CHI02636</v>
          </cell>
          <cell r="B1433" t="str">
            <v>a0K3c00000NIOamEAH</v>
          </cell>
        </row>
        <row r="1434">
          <cell r="A1434" t="str">
            <v>CHI02637</v>
          </cell>
          <cell r="B1434" t="str">
            <v>a0K3c00000NIOawEAH</v>
          </cell>
        </row>
        <row r="1435">
          <cell r="A1435" t="str">
            <v>CHI02638</v>
          </cell>
          <cell r="B1435" t="str">
            <v>a0K3c00000NIOb1EAH</v>
          </cell>
        </row>
        <row r="1436">
          <cell r="A1436" t="str">
            <v>MAC02640</v>
          </cell>
          <cell r="B1436" t="str">
            <v>a0K3c00000NIOiqEAH</v>
          </cell>
        </row>
        <row r="1437">
          <cell r="A1437" t="str">
            <v>MAC02641</v>
          </cell>
          <cell r="B1437" t="str">
            <v>a0K3c00000NIOivEAH</v>
          </cell>
        </row>
        <row r="1438">
          <cell r="A1438" t="str">
            <v>MAC02642</v>
          </cell>
          <cell r="B1438" t="str">
            <v>a0K3c00000NIOjoEAH</v>
          </cell>
        </row>
        <row r="1439">
          <cell r="A1439" t="str">
            <v>MAC02644</v>
          </cell>
          <cell r="B1439" t="str">
            <v>a0K3c00000NIOjyEAH</v>
          </cell>
        </row>
        <row r="1440">
          <cell r="A1440" t="str">
            <v>MAC02645</v>
          </cell>
          <cell r="B1440" t="str">
            <v>a0K3c00000NIOk3EAH</v>
          </cell>
        </row>
        <row r="1441">
          <cell r="A1441" t="str">
            <v>MAC02646</v>
          </cell>
          <cell r="B1441" t="str">
            <v>a0K3c00000NIOk8EAH</v>
          </cell>
        </row>
        <row r="1442">
          <cell r="A1442" t="str">
            <v>MAC02647</v>
          </cell>
          <cell r="B1442" t="str">
            <v>a0K3c00000NIOkDEAX</v>
          </cell>
        </row>
        <row r="1443">
          <cell r="A1443" t="str">
            <v>CHI02648</v>
          </cell>
          <cell r="B1443" t="str">
            <v>a0K3c00000NIOkIEAX</v>
          </cell>
        </row>
        <row r="1444">
          <cell r="A1444" t="str">
            <v>CHI02649</v>
          </cell>
          <cell r="B1444" t="str">
            <v>a0K3c00000NIOkNEAX</v>
          </cell>
        </row>
        <row r="1445">
          <cell r="A1445" t="str">
            <v>CHI02650</v>
          </cell>
          <cell r="B1445" t="str">
            <v>a0K3c00000NIOkSEAX</v>
          </cell>
        </row>
        <row r="1446">
          <cell r="A1446" t="str">
            <v>MON02651</v>
          </cell>
          <cell r="B1446" t="str">
            <v>a0K3c00000NIOlVEAX</v>
          </cell>
        </row>
        <row r="1447">
          <cell r="A1447" t="str">
            <v>MON02652</v>
          </cell>
          <cell r="B1447" t="str">
            <v>a0K3c00000NIOlaEAH</v>
          </cell>
        </row>
        <row r="1448">
          <cell r="A1448" t="str">
            <v>MON02653</v>
          </cell>
          <cell r="B1448" t="str">
            <v>a0K3c00000NIOlfEAH</v>
          </cell>
        </row>
        <row r="1449">
          <cell r="A1449" t="str">
            <v>MON02654</v>
          </cell>
          <cell r="B1449" t="str">
            <v>a0K3c00000NIOlkEAH</v>
          </cell>
        </row>
        <row r="1450">
          <cell r="A1450" t="str">
            <v>MON02655</v>
          </cell>
          <cell r="B1450" t="str">
            <v>a0K3c00000NIOlpEAH</v>
          </cell>
        </row>
        <row r="1451">
          <cell r="A1451" t="str">
            <v>CHI02656</v>
          </cell>
          <cell r="B1451" t="str">
            <v>a0K3c00000NIOmiEAH</v>
          </cell>
        </row>
        <row r="1452">
          <cell r="A1452" t="str">
            <v>CHI02657</v>
          </cell>
          <cell r="B1452" t="str">
            <v>a0K3c00000NIOmnEAH</v>
          </cell>
        </row>
        <row r="1453">
          <cell r="A1453" t="str">
            <v>CHI02658</v>
          </cell>
          <cell r="B1453" t="str">
            <v>a0K3c00000NIOmsEAH</v>
          </cell>
        </row>
        <row r="1454">
          <cell r="A1454" t="str">
            <v>CHI02659</v>
          </cell>
          <cell r="B1454" t="str">
            <v>a0K3c00000NIOmxEAH</v>
          </cell>
        </row>
        <row r="1455">
          <cell r="A1455" t="str">
            <v>CHI02660</v>
          </cell>
          <cell r="B1455" t="str">
            <v>a0K3c00000NIOn2EAH</v>
          </cell>
        </row>
        <row r="1456">
          <cell r="A1456" t="str">
            <v>CHI02661</v>
          </cell>
          <cell r="B1456" t="str">
            <v>a0K3c00000NIOn7EAH</v>
          </cell>
        </row>
        <row r="1457">
          <cell r="A1457" t="str">
            <v>CHI02662</v>
          </cell>
          <cell r="B1457" t="str">
            <v>a0K3c00000NIOnCEAX</v>
          </cell>
        </row>
        <row r="1458">
          <cell r="A1458" t="str">
            <v>CHI02663</v>
          </cell>
          <cell r="B1458" t="str">
            <v>a0K3c00000NIOnMEAX</v>
          </cell>
        </row>
        <row r="1459">
          <cell r="A1459" t="str">
            <v>MAN02664</v>
          </cell>
          <cell r="B1459" t="str">
            <v>a0K3c00000NIOnREAX</v>
          </cell>
        </row>
        <row r="1460">
          <cell r="A1460" t="str">
            <v>MAN02665</v>
          </cell>
          <cell r="B1460" t="str">
            <v>a0K3c00000NIOnWEAX</v>
          </cell>
        </row>
        <row r="1461">
          <cell r="A1461" t="str">
            <v>MAN02666</v>
          </cell>
          <cell r="B1461" t="str">
            <v>a0K3c00000NIOnbEAH</v>
          </cell>
        </row>
        <row r="1462">
          <cell r="A1462" t="str">
            <v>MAN02667</v>
          </cell>
          <cell r="B1462" t="str">
            <v>a0K3c00000NIOngEAH</v>
          </cell>
        </row>
        <row r="1463">
          <cell r="A1463" t="str">
            <v>MAN02668</v>
          </cell>
          <cell r="B1463" t="str">
            <v>a0K3c00000NIOnlEAH</v>
          </cell>
        </row>
        <row r="1464">
          <cell r="A1464" t="str">
            <v>MAN02669</v>
          </cell>
          <cell r="B1464" t="str">
            <v>a0K3c00000NIOnqEAH</v>
          </cell>
        </row>
        <row r="1465">
          <cell r="A1465" t="str">
            <v>MAN02670</v>
          </cell>
          <cell r="B1465" t="str">
            <v>a0K3c00000NIOnvEAH</v>
          </cell>
        </row>
        <row r="1466">
          <cell r="A1466" t="str">
            <v>MAN02671</v>
          </cell>
          <cell r="B1466" t="str">
            <v>a0K3c00000NIOo0EAH</v>
          </cell>
        </row>
        <row r="1467">
          <cell r="A1467" t="str">
            <v>MON02672</v>
          </cell>
          <cell r="B1467" t="str">
            <v>a0K3c00000NIOo5EAH</v>
          </cell>
        </row>
        <row r="1468">
          <cell r="A1468" t="str">
            <v>MON02673</v>
          </cell>
          <cell r="B1468" t="str">
            <v>a0K3c00000NIOoAEAX</v>
          </cell>
        </row>
        <row r="1469">
          <cell r="A1469" t="str">
            <v>MON02674</v>
          </cell>
          <cell r="B1469" t="str">
            <v>a0K3c00000NIOoFEAX</v>
          </cell>
        </row>
        <row r="1470">
          <cell r="A1470" t="str">
            <v>KAL02675</v>
          </cell>
          <cell r="B1470" t="str">
            <v>a0K3c00000NIOoKEAX</v>
          </cell>
        </row>
        <row r="1471">
          <cell r="A1471" t="str">
            <v>KAL02676</v>
          </cell>
          <cell r="B1471" t="str">
            <v>a0K3c00000NIOoPEAX</v>
          </cell>
        </row>
        <row r="1472">
          <cell r="A1472" t="str">
            <v>KAL02677</v>
          </cell>
          <cell r="B1472" t="str">
            <v>a0K3c00000NIOoUEAX</v>
          </cell>
        </row>
        <row r="1473">
          <cell r="A1473" t="str">
            <v>KAL02678</v>
          </cell>
          <cell r="B1473" t="str">
            <v>a0K3c00000NIOoZEAX</v>
          </cell>
        </row>
        <row r="1474">
          <cell r="A1474" t="str">
            <v>KAL02679</v>
          </cell>
          <cell r="B1474" t="str">
            <v>a0K3c00000NIOoeEAH</v>
          </cell>
        </row>
        <row r="1475">
          <cell r="A1475" t="str">
            <v>KAL02680</v>
          </cell>
          <cell r="B1475" t="str">
            <v>a0K3c00000NIOojEAH</v>
          </cell>
        </row>
        <row r="1476">
          <cell r="A1476" t="str">
            <v>LIM02681</v>
          </cell>
          <cell r="B1476" t="str">
            <v>a0K3c00000NIOooEAH</v>
          </cell>
        </row>
        <row r="1477">
          <cell r="A1477" t="str">
            <v>LIM02682</v>
          </cell>
          <cell r="B1477" t="str">
            <v>a0K3c00000NIOotEAH</v>
          </cell>
        </row>
        <row r="1478">
          <cell r="A1478" t="str">
            <v>LIM02683</v>
          </cell>
          <cell r="B1478" t="str">
            <v>a0K3c00000NIOoyEAH</v>
          </cell>
        </row>
        <row r="1479">
          <cell r="A1479" t="str">
            <v>MON02684</v>
          </cell>
          <cell r="B1479" t="str">
            <v>a0K3c00000NIOpSEAX</v>
          </cell>
        </row>
        <row r="1480">
          <cell r="A1480" t="str">
            <v>MON02685</v>
          </cell>
          <cell r="B1480" t="str">
            <v>a0K3c00000NIOpXEAX</v>
          </cell>
        </row>
        <row r="1481">
          <cell r="A1481" t="str">
            <v>CHI02686</v>
          </cell>
          <cell r="B1481" t="str">
            <v>a0K3c00000NIOrnEAH</v>
          </cell>
        </row>
        <row r="1482">
          <cell r="A1482" t="str">
            <v>CHI02687</v>
          </cell>
          <cell r="B1482" t="str">
            <v>a0K3c00000NIOrsEAH</v>
          </cell>
        </row>
        <row r="1483">
          <cell r="A1483" t="str">
            <v>VAN02688</v>
          </cell>
          <cell r="B1483" t="str">
            <v>a0K3c00000NIOrxEAH</v>
          </cell>
        </row>
        <row r="1484">
          <cell r="A1484" t="str">
            <v>CHI02689</v>
          </cell>
          <cell r="B1484" t="str">
            <v>a0K3c00000NIOs2EAH</v>
          </cell>
        </row>
        <row r="1485">
          <cell r="A1485" t="str">
            <v>CHI02690</v>
          </cell>
          <cell r="B1485" t="str">
            <v>a0K3c00000NIOs7EAH</v>
          </cell>
        </row>
        <row r="1486">
          <cell r="A1486" t="str">
            <v>MAN02691</v>
          </cell>
          <cell r="B1486" t="str">
            <v>a0K3c00000NIOsCEAX</v>
          </cell>
        </row>
        <row r="1487">
          <cell r="A1487" t="str">
            <v>MAN02692</v>
          </cell>
          <cell r="B1487" t="str">
            <v>a0K3c00000NIOsHEAX</v>
          </cell>
        </row>
        <row r="1488">
          <cell r="A1488" t="str">
            <v>MAN02693</v>
          </cell>
          <cell r="B1488" t="str">
            <v>a0K3c00000NIOsMEAX</v>
          </cell>
        </row>
        <row r="1489">
          <cell r="A1489" t="str">
            <v>MAN02694</v>
          </cell>
          <cell r="B1489" t="str">
            <v>a0K3c00000NIOsREAX</v>
          </cell>
        </row>
        <row r="1490">
          <cell r="A1490" t="str">
            <v>MAN02695</v>
          </cell>
          <cell r="B1490" t="str">
            <v>a0K3c00000NIOsWEAX</v>
          </cell>
        </row>
        <row r="1491">
          <cell r="A1491" t="str">
            <v>MAN02696</v>
          </cell>
          <cell r="B1491" t="str">
            <v>a0K3c00000NIOsbEAH</v>
          </cell>
        </row>
        <row r="1492">
          <cell r="A1492" t="str">
            <v>MAN02697</v>
          </cell>
          <cell r="B1492" t="str">
            <v>a0K3c00000NIOsgEAH</v>
          </cell>
        </row>
        <row r="1493">
          <cell r="A1493" t="str">
            <v>MAN02698</v>
          </cell>
          <cell r="B1493" t="str">
            <v>a0K3c00000NIOslEAH</v>
          </cell>
        </row>
        <row r="1494">
          <cell r="A1494" t="str">
            <v>MAN02699</v>
          </cell>
          <cell r="B1494" t="str">
            <v>a0K3c00000NIOsqEAH</v>
          </cell>
        </row>
        <row r="1495">
          <cell r="A1495" t="str">
            <v>MKU02700</v>
          </cell>
          <cell r="B1495" t="str">
            <v>a0K3c00000NIR89EAH</v>
          </cell>
        </row>
        <row r="1496">
          <cell r="A1496" t="str">
            <v>MKU02701</v>
          </cell>
          <cell r="B1496" t="str">
            <v>a0K3c00000NIR8xEAH</v>
          </cell>
        </row>
        <row r="1497">
          <cell r="A1497" t="str">
            <v>MKU02702</v>
          </cell>
          <cell r="B1497" t="str">
            <v>a0K3c00000NIR92EAH</v>
          </cell>
        </row>
        <row r="1498">
          <cell r="A1498" t="str">
            <v>MKU02703</v>
          </cell>
          <cell r="B1498" t="str">
            <v>a0K3c00000NIR97EAH</v>
          </cell>
        </row>
        <row r="1499">
          <cell r="A1499" t="str">
            <v>MKU02704</v>
          </cell>
          <cell r="B1499" t="str">
            <v>a0K3c00000NIR9CEAX</v>
          </cell>
        </row>
        <row r="1500">
          <cell r="A1500" t="str">
            <v>MKU02705</v>
          </cell>
          <cell r="B1500" t="str">
            <v>a0K3c00000NIR9HEAX</v>
          </cell>
        </row>
        <row r="1501">
          <cell r="A1501" t="str">
            <v>MKU02706</v>
          </cell>
          <cell r="B1501" t="str">
            <v>a0K3c00000NIR9MEAX</v>
          </cell>
        </row>
        <row r="1502">
          <cell r="A1502" t="str">
            <v>MKU02707</v>
          </cell>
          <cell r="B1502" t="str">
            <v>a0K3c00000NIR9REAX</v>
          </cell>
        </row>
        <row r="1503">
          <cell r="A1503" t="str">
            <v>MAN02708</v>
          </cell>
          <cell r="B1503" t="str">
            <v>a0K3c00000NIR9WEAX</v>
          </cell>
        </row>
        <row r="1504">
          <cell r="A1504" t="str">
            <v>MAN02709</v>
          </cell>
          <cell r="B1504" t="str">
            <v>a0K3c00000NIR9bEAH</v>
          </cell>
        </row>
        <row r="1505">
          <cell r="A1505" t="str">
            <v>MAN02710</v>
          </cell>
          <cell r="B1505" t="str">
            <v>a0K3c00000NIR9gEAH</v>
          </cell>
        </row>
        <row r="1506">
          <cell r="A1506" t="str">
            <v>MAN02711</v>
          </cell>
          <cell r="B1506" t="str">
            <v>a0K3c00000NIR9lEAH</v>
          </cell>
        </row>
        <row r="1507">
          <cell r="A1507" t="str">
            <v>MAN02712</v>
          </cell>
          <cell r="B1507" t="str">
            <v>a0K3c00000NIR9qEAH</v>
          </cell>
        </row>
        <row r="1508">
          <cell r="A1508" t="str">
            <v>MAN02713</v>
          </cell>
          <cell r="B1508" t="str">
            <v>a0K3c00000NIR9vEAH</v>
          </cell>
        </row>
        <row r="1509">
          <cell r="A1509" t="str">
            <v>MAN02714</v>
          </cell>
          <cell r="B1509" t="str">
            <v>a0K3c00000NIRAPEA5</v>
          </cell>
        </row>
        <row r="1510">
          <cell r="A1510" t="str">
            <v>MAN02715</v>
          </cell>
          <cell r="B1510" t="str">
            <v>a0K3c00000NIRAUEA5</v>
          </cell>
        </row>
        <row r="1511">
          <cell r="A1511" t="str">
            <v>MAN02716</v>
          </cell>
          <cell r="B1511" t="str">
            <v>a0K3c00000NIRAeEAP</v>
          </cell>
        </row>
        <row r="1512">
          <cell r="A1512" t="str">
            <v>MAN02717</v>
          </cell>
          <cell r="B1512" t="str">
            <v>a0K3c00000NIRAjEAP</v>
          </cell>
        </row>
        <row r="1513">
          <cell r="A1513" t="str">
            <v>MAN02718</v>
          </cell>
          <cell r="B1513" t="str">
            <v>a0K3c00000NIRAoEAP</v>
          </cell>
        </row>
        <row r="1514">
          <cell r="A1514" t="str">
            <v>MAN02719</v>
          </cell>
          <cell r="B1514" t="str">
            <v>a0K3c00000NIRB8EAP</v>
          </cell>
        </row>
        <row r="1515">
          <cell r="A1515" t="str">
            <v>MAN02720</v>
          </cell>
          <cell r="B1515" t="str">
            <v>a0K3c00000NIRBDEA5</v>
          </cell>
        </row>
        <row r="1516">
          <cell r="A1516" t="str">
            <v>MAN02721</v>
          </cell>
          <cell r="B1516" t="str">
            <v>a0K3c00000NIRBIEA5</v>
          </cell>
        </row>
        <row r="1517">
          <cell r="A1517" t="str">
            <v>MAN02722</v>
          </cell>
          <cell r="B1517" t="str">
            <v>a0K3c00000NIRBNEA5</v>
          </cell>
        </row>
        <row r="1518">
          <cell r="A1518" t="str">
            <v>MAN02723</v>
          </cell>
          <cell r="B1518" t="str">
            <v>a0K3c00000NIRBSEA5</v>
          </cell>
        </row>
        <row r="1519">
          <cell r="A1519" t="str">
            <v>MAN02724</v>
          </cell>
          <cell r="B1519" t="str">
            <v>a0K3c00000NIRBXEA5</v>
          </cell>
        </row>
        <row r="1520">
          <cell r="A1520" t="str">
            <v>MAN02725</v>
          </cell>
          <cell r="B1520" t="str">
            <v>a0K3c00000NIRBcEAP</v>
          </cell>
        </row>
        <row r="1521">
          <cell r="A1521" t="str">
            <v>MAN02726</v>
          </cell>
          <cell r="B1521" t="str">
            <v>a0K3c00000NIRBmEAP</v>
          </cell>
        </row>
        <row r="1522">
          <cell r="A1522" t="str">
            <v>MON02727</v>
          </cell>
          <cell r="B1522" t="str">
            <v>a0K3c00000NIRBrEAP</v>
          </cell>
        </row>
        <row r="1523">
          <cell r="A1523" t="str">
            <v>MON02728</v>
          </cell>
          <cell r="B1523" t="str">
            <v>a0K3c00000NIRBwEAP</v>
          </cell>
        </row>
        <row r="1524">
          <cell r="A1524" t="str">
            <v>MON02729</v>
          </cell>
          <cell r="B1524" t="str">
            <v>a0K3c00000NIRC1EAP</v>
          </cell>
        </row>
        <row r="1525">
          <cell r="A1525" t="str">
            <v>MKU02730</v>
          </cell>
          <cell r="B1525" t="str">
            <v>a0K3c00000NIRC6EAP</v>
          </cell>
        </row>
        <row r="1526">
          <cell r="A1526" t="str">
            <v>MKU02731</v>
          </cell>
          <cell r="B1526" t="str">
            <v>a0K3c00000NIRCGEA5</v>
          </cell>
        </row>
        <row r="1527">
          <cell r="A1527" t="str">
            <v>MKU02732</v>
          </cell>
          <cell r="B1527" t="str">
            <v>a0K3c00000NIRCLEA5</v>
          </cell>
        </row>
        <row r="1528">
          <cell r="A1528" t="str">
            <v>MKU02733</v>
          </cell>
          <cell r="B1528" t="str">
            <v>a0K3c00000NIRCQEA5</v>
          </cell>
        </row>
        <row r="1529">
          <cell r="A1529" t="str">
            <v>MKU02735</v>
          </cell>
          <cell r="B1529" t="str">
            <v>a0K3c00000NIRCaEAP</v>
          </cell>
        </row>
        <row r="1530">
          <cell r="A1530" t="str">
            <v>MKU02734</v>
          </cell>
          <cell r="B1530" t="str">
            <v>a0K3c00000NIRCVEA5</v>
          </cell>
        </row>
        <row r="1531">
          <cell r="A1531" t="str">
            <v>MKU02736</v>
          </cell>
          <cell r="B1531" t="str">
            <v>a0K3c00000NIRCfEAP</v>
          </cell>
        </row>
        <row r="1532">
          <cell r="A1532" t="str">
            <v>MKU02737</v>
          </cell>
          <cell r="B1532" t="str">
            <v>a0K3c00000NIRCkEAP</v>
          </cell>
        </row>
        <row r="1533">
          <cell r="A1533" t="str">
            <v>MKU02738</v>
          </cell>
          <cell r="B1533" t="str">
            <v>a0K3c00000NIRCuEAP</v>
          </cell>
        </row>
        <row r="1534">
          <cell r="A1534" t="str">
            <v>MKU02739</v>
          </cell>
          <cell r="B1534" t="str">
            <v>a0K3c00000NIRCzEAP</v>
          </cell>
        </row>
        <row r="1535">
          <cell r="A1535" t="str">
            <v>MKU02740</v>
          </cell>
          <cell r="B1535" t="str">
            <v>a0K3c00000NIRD4EAP</v>
          </cell>
        </row>
        <row r="1536">
          <cell r="A1536" t="str">
            <v>MKU02741</v>
          </cell>
          <cell r="B1536" t="str">
            <v>a0K3c00000NIRD9EAP</v>
          </cell>
        </row>
        <row r="1537">
          <cell r="A1537" t="str">
            <v>MKU02742</v>
          </cell>
          <cell r="B1537" t="str">
            <v>a0K3c00000NIRDEEA5</v>
          </cell>
        </row>
        <row r="1538">
          <cell r="A1538" t="str">
            <v>MKU02743</v>
          </cell>
          <cell r="B1538" t="str">
            <v>a0K3c00000NIRDJEA5</v>
          </cell>
        </row>
        <row r="1539">
          <cell r="A1539" t="str">
            <v>MKU02744</v>
          </cell>
          <cell r="B1539" t="str">
            <v>a0K3c00000NIRDOEA5</v>
          </cell>
        </row>
        <row r="1540">
          <cell r="A1540" t="str">
            <v>MKU02745</v>
          </cell>
          <cell r="B1540" t="str">
            <v>a0K3c00000NIRDTEA5</v>
          </cell>
        </row>
        <row r="1541">
          <cell r="A1541" t="str">
            <v>MKU02746</v>
          </cell>
          <cell r="B1541" t="str">
            <v>a0K3c00000NIRDYEA5</v>
          </cell>
        </row>
        <row r="1542">
          <cell r="A1542" t="str">
            <v>MKU02747</v>
          </cell>
          <cell r="B1542" t="str">
            <v>a0K3c00000NIRDdEAP</v>
          </cell>
        </row>
        <row r="1543">
          <cell r="A1543" t="str">
            <v>MKU02748</v>
          </cell>
          <cell r="B1543" t="str">
            <v>a0K3c00000NIRDiEAP</v>
          </cell>
        </row>
        <row r="1544">
          <cell r="A1544" t="str">
            <v>MKU02749</v>
          </cell>
          <cell r="B1544" t="str">
            <v>a0K3c00000NIRDnEAP</v>
          </cell>
        </row>
        <row r="1545">
          <cell r="A1545" t="str">
            <v>MKU02750</v>
          </cell>
          <cell r="B1545" t="str">
            <v>a0K3c00000NIRDsEAP</v>
          </cell>
        </row>
        <row r="1546">
          <cell r="A1546" t="str">
            <v>MKU02751</v>
          </cell>
          <cell r="B1546" t="str">
            <v>a0K3c00000NIRDxEAP</v>
          </cell>
        </row>
        <row r="1547">
          <cell r="A1547" t="str">
            <v>MKU02752</v>
          </cell>
          <cell r="B1547" t="str">
            <v>a0K3c00000NIRE2EAP</v>
          </cell>
        </row>
        <row r="1548">
          <cell r="A1548" t="str">
            <v>MON02753</v>
          </cell>
          <cell r="B1548" t="str">
            <v>a0K3c00000NIREvEAP</v>
          </cell>
        </row>
        <row r="1549">
          <cell r="A1549" t="str">
            <v>MON02754</v>
          </cell>
          <cell r="B1549" t="str">
            <v>a0K3c00000NIRF0EAP</v>
          </cell>
        </row>
        <row r="1550">
          <cell r="A1550" t="str">
            <v>MON02755</v>
          </cell>
          <cell r="B1550" t="str">
            <v>a0K3c00000NIRF5EAP</v>
          </cell>
        </row>
        <row r="1551">
          <cell r="A1551" t="str">
            <v>MON02756</v>
          </cell>
          <cell r="B1551" t="str">
            <v>a0K3c00000NIRFAEA5</v>
          </cell>
        </row>
        <row r="1552">
          <cell r="A1552" t="str">
            <v>KAL02757</v>
          </cell>
          <cell r="B1552" t="str">
            <v>a0K3c00000NIRFeEAP</v>
          </cell>
        </row>
        <row r="1553">
          <cell r="A1553" t="str">
            <v>MKU02758</v>
          </cell>
          <cell r="B1553" t="str">
            <v>a0K3c00000NIRGrEAP</v>
          </cell>
        </row>
        <row r="1554">
          <cell r="A1554" t="str">
            <v>MAN02759</v>
          </cell>
          <cell r="B1554" t="str">
            <v>a0K3c00000NIRH6EAP</v>
          </cell>
        </row>
        <row r="1555">
          <cell r="A1555" t="str">
            <v>MAN02760</v>
          </cell>
          <cell r="B1555" t="str">
            <v>a0K3c00000NIRHBEA5</v>
          </cell>
        </row>
        <row r="1556">
          <cell r="A1556" t="str">
            <v>MAN02761</v>
          </cell>
          <cell r="B1556" t="str">
            <v>a0K3c00000NIRHGEA5</v>
          </cell>
        </row>
        <row r="1557">
          <cell r="A1557" t="str">
            <v>MAN02762</v>
          </cell>
          <cell r="B1557" t="str">
            <v>a0K3c00000NIRHLEA5</v>
          </cell>
        </row>
        <row r="1558">
          <cell r="A1558" t="str">
            <v>MAN02764</v>
          </cell>
          <cell r="B1558" t="str">
            <v>a0K3c00000NIRHaEAP</v>
          </cell>
        </row>
        <row r="1559">
          <cell r="A1559" t="str">
            <v>MAN02765</v>
          </cell>
          <cell r="B1559" t="str">
            <v>a0K3c00000NIRHfEAP</v>
          </cell>
        </row>
        <row r="1560">
          <cell r="A1560" t="str">
            <v>MAN02766</v>
          </cell>
          <cell r="B1560" t="str">
            <v>a0K3c00000NIRHkEAP</v>
          </cell>
        </row>
        <row r="1561">
          <cell r="A1561" t="str">
            <v>MAN02767</v>
          </cell>
          <cell r="B1561" t="str">
            <v>a0K3c00000NIRHpEAP</v>
          </cell>
        </row>
        <row r="1562">
          <cell r="A1562" t="str">
            <v>MAN02768</v>
          </cell>
          <cell r="B1562" t="str">
            <v>a0K3c00000NIRHuEAP</v>
          </cell>
        </row>
        <row r="1563">
          <cell r="A1563" t="str">
            <v>MAN02769</v>
          </cell>
          <cell r="B1563" t="str">
            <v>a0K3c00000NIRHzEAP</v>
          </cell>
        </row>
        <row r="1564">
          <cell r="A1564" t="str">
            <v>MAN02770</v>
          </cell>
          <cell r="B1564" t="str">
            <v>a0K3c00000NIRI4EAP</v>
          </cell>
        </row>
        <row r="1565">
          <cell r="A1565" t="str">
            <v>MAN02771</v>
          </cell>
          <cell r="B1565" t="str">
            <v>a0K3c00000NIRI9EAP</v>
          </cell>
        </row>
        <row r="1566">
          <cell r="A1566" t="str">
            <v>MAN02772</v>
          </cell>
          <cell r="B1566" t="str">
            <v>a0K3c00000NIRIEEA5</v>
          </cell>
        </row>
        <row r="1567">
          <cell r="A1567" t="str">
            <v>MAN02773</v>
          </cell>
          <cell r="B1567" t="str">
            <v>a0K3c00000NIRIJEA5</v>
          </cell>
        </row>
        <row r="1568">
          <cell r="A1568" t="str">
            <v>MAN02774</v>
          </cell>
          <cell r="B1568" t="str">
            <v>a0K3c00000NIRIOEA5</v>
          </cell>
        </row>
        <row r="1569">
          <cell r="A1569" t="str">
            <v>MAN02775</v>
          </cell>
          <cell r="B1569" t="str">
            <v>a0K3c00000NIRITEA5</v>
          </cell>
        </row>
        <row r="1570">
          <cell r="A1570" t="str">
            <v>MKU02776</v>
          </cell>
          <cell r="B1570" t="str">
            <v>a0K3c00000NIRIYEA5</v>
          </cell>
        </row>
        <row r="1571">
          <cell r="A1571" t="str">
            <v>MKU02777</v>
          </cell>
          <cell r="B1571" t="str">
            <v>a0K3c00000NIRIdEAP</v>
          </cell>
        </row>
        <row r="1572">
          <cell r="A1572" t="str">
            <v>MKU02778</v>
          </cell>
          <cell r="B1572" t="str">
            <v>a0K3c00000NIRIiEAP</v>
          </cell>
        </row>
        <row r="1573">
          <cell r="A1573" t="str">
            <v>MKU02779</v>
          </cell>
          <cell r="B1573" t="str">
            <v>a0K3c00000NIRInEAP</v>
          </cell>
        </row>
        <row r="1574">
          <cell r="A1574" t="str">
            <v>MKU02781</v>
          </cell>
          <cell r="B1574" t="str">
            <v>a0K3c00000NIRIxEAP</v>
          </cell>
        </row>
        <row r="1575">
          <cell r="A1575" t="str">
            <v>MKU02782</v>
          </cell>
          <cell r="B1575" t="str">
            <v>a0K3c00000NIRJ2EAP</v>
          </cell>
        </row>
        <row r="1576">
          <cell r="A1576" t="str">
            <v>MKU02783</v>
          </cell>
          <cell r="B1576" t="str">
            <v>a0K3c00000NIRJ7EAP</v>
          </cell>
        </row>
        <row r="1577">
          <cell r="A1577" t="str">
            <v>MKU02784</v>
          </cell>
          <cell r="B1577" t="str">
            <v>a0K3c00000NIRJCEA5</v>
          </cell>
        </row>
        <row r="1578">
          <cell r="A1578" t="str">
            <v>MKU02785</v>
          </cell>
          <cell r="B1578" t="str">
            <v>a0K3c00000NIRJHEA5</v>
          </cell>
        </row>
        <row r="1579">
          <cell r="A1579" t="str">
            <v>MKU02786</v>
          </cell>
          <cell r="B1579" t="str">
            <v>a0K3c00000NIRJMEA5</v>
          </cell>
        </row>
        <row r="1580">
          <cell r="A1580" t="str">
            <v>MAN02787</v>
          </cell>
          <cell r="B1580" t="str">
            <v>a0K3c00000NIRJREA5</v>
          </cell>
        </row>
        <row r="1581">
          <cell r="A1581" t="str">
            <v>MKU02788</v>
          </cell>
          <cell r="B1581" t="str">
            <v>a0K3c00000NIRJWEA5</v>
          </cell>
        </row>
        <row r="1582">
          <cell r="A1582" t="str">
            <v>MKU02789</v>
          </cell>
          <cell r="B1582" t="str">
            <v>a0K3c00000NIRJbEAP</v>
          </cell>
        </row>
        <row r="1583">
          <cell r="A1583" t="str">
            <v>KAL02790</v>
          </cell>
          <cell r="B1583" t="str">
            <v>a0K3c00000NIRJgEAP</v>
          </cell>
        </row>
        <row r="1584">
          <cell r="A1584" t="str">
            <v>MON02791</v>
          </cell>
          <cell r="B1584" t="str">
            <v>a0K3c00000NIRJlEAP</v>
          </cell>
        </row>
        <row r="1585">
          <cell r="A1585" t="str">
            <v>MON02793</v>
          </cell>
          <cell r="B1585" t="str">
            <v>a0K3c00000NIRLIEA5</v>
          </cell>
        </row>
        <row r="1586">
          <cell r="A1586" t="str">
            <v>MON02794</v>
          </cell>
          <cell r="B1586" t="str">
            <v>a0K3c00000NIRLNEA5</v>
          </cell>
        </row>
        <row r="1587">
          <cell r="A1587" t="str">
            <v>MON02795</v>
          </cell>
          <cell r="B1587" t="str">
            <v>a0K3c00000NIRLSEA5</v>
          </cell>
        </row>
        <row r="1588">
          <cell r="A1588" t="str">
            <v>MKU02796</v>
          </cell>
          <cell r="B1588" t="str">
            <v>a0K3c00000NIRN9EAP</v>
          </cell>
        </row>
        <row r="1589">
          <cell r="A1589" t="str">
            <v>MKU02797</v>
          </cell>
          <cell r="B1589" t="str">
            <v>a0K3c00000NIRNEEA5</v>
          </cell>
        </row>
        <row r="1590">
          <cell r="A1590" t="str">
            <v>MKU02798</v>
          </cell>
          <cell r="B1590" t="str">
            <v>a0K3c00000NIRNJEA5</v>
          </cell>
        </row>
        <row r="1591">
          <cell r="A1591" t="str">
            <v>MKU02799</v>
          </cell>
          <cell r="B1591" t="str">
            <v>a0K3c00000NIRRaEAP</v>
          </cell>
        </row>
        <row r="1592">
          <cell r="A1592" t="str">
            <v>MKU02800</v>
          </cell>
          <cell r="B1592" t="str">
            <v>a0K3c00000NIRRfEAP</v>
          </cell>
        </row>
        <row r="1593">
          <cell r="A1593" t="str">
            <v>KAP02801</v>
          </cell>
          <cell r="B1593" t="str">
            <v>a0K3c00000NITk9EAH</v>
          </cell>
        </row>
        <row r="1594">
          <cell r="A1594" t="str">
            <v>KAP02802</v>
          </cell>
          <cell r="B1594" t="str">
            <v>a0K3c00000NITkEEAX</v>
          </cell>
        </row>
        <row r="1595">
          <cell r="A1595" t="str">
            <v>KAP02803</v>
          </cell>
          <cell r="B1595" t="str">
            <v>a0K3c00000NITkJEAX</v>
          </cell>
        </row>
        <row r="1596">
          <cell r="A1596" t="str">
            <v>KAP02804</v>
          </cell>
          <cell r="B1596" t="str">
            <v>a0K3c00000NITkOEAX</v>
          </cell>
        </row>
        <row r="1597">
          <cell r="A1597" t="str">
            <v>KAP02805</v>
          </cell>
          <cell r="B1597" t="str">
            <v>a0K3c00000NITkTEAX</v>
          </cell>
        </row>
        <row r="1598">
          <cell r="A1598" t="str">
            <v>KAP02806</v>
          </cell>
          <cell r="B1598" t="str">
            <v>a0K3c00000NITkYEAX</v>
          </cell>
        </row>
        <row r="1599">
          <cell r="A1599" t="str">
            <v>KAP02807</v>
          </cell>
          <cell r="B1599" t="str">
            <v>a0K3c00000NITkdEAH</v>
          </cell>
        </row>
        <row r="1600">
          <cell r="A1600" t="str">
            <v>KAP02808</v>
          </cell>
          <cell r="B1600" t="str">
            <v>a0K3c00000NITkiEAH</v>
          </cell>
        </row>
        <row r="1601">
          <cell r="A1601" t="str">
            <v>KAP02809</v>
          </cell>
          <cell r="B1601" t="str">
            <v>a0K3c00000NITknEAH</v>
          </cell>
        </row>
        <row r="1602">
          <cell r="A1602" t="str">
            <v>KAP02810</v>
          </cell>
          <cell r="B1602" t="str">
            <v>a0K3c00000NITksEAH</v>
          </cell>
        </row>
        <row r="1603">
          <cell r="A1603" t="str">
            <v>KAP02811</v>
          </cell>
          <cell r="B1603" t="str">
            <v>a0K3c00000NITkxEAH</v>
          </cell>
        </row>
        <row r="1604">
          <cell r="A1604" t="str">
            <v>KAP02812</v>
          </cell>
          <cell r="B1604" t="str">
            <v>a0K3c00000NITl2EAH</v>
          </cell>
        </row>
        <row r="1605">
          <cell r="A1605" t="str">
            <v>KAP02813</v>
          </cell>
          <cell r="B1605" t="str">
            <v>a0K3c00000NITl7EAH</v>
          </cell>
        </row>
        <row r="1606">
          <cell r="A1606" t="str">
            <v>KAP02814</v>
          </cell>
          <cell r="B1606" t="str">
            <v>a0K3c00000NITlCEAX</v>
          </cell>
        </row>
        <row r="1607">
          <cell r="A1607" t="str">
            <v>KAP02815</v>
          </cell>
          <cell r="B1607" t="str">
            <v>a0K3c00000NITlHEAX</v>
          </cell>
        </row>
        <row r="1608">
          <cell r="A1608" t="str">
            <v>KAP02816</v>
          </cell>
          <cell r="B1608" t="str">
            <v>a0K3c00000NITlMEAX</v>
          </cell>
        </row>
        <row r="1609">
          <cell r="A1609" t="str">
            <v>KAP02817</v>
          </cell>
          <cell r="B1609" t="str">
            <v>a0K3c00000NITlREAX</v>
          </cell>
        </row>
        <row r="1610">
          <cell r="A1610" t="str">
            <v>KAP02818</v>
          </cell>
          <cell r="B1610" t="str">
            <v>a0K3c00000NITlWEAX</v>
          </cell>
        </row>
        <row r="1611">
          <cell r="A1611" t="str">
            <v>KAP02819</v>
          </cell>
          <cell r="B1611" t="str">
            <v>a0K3c00000NITlbEAH</v>
          </cell>
        </row>
        <row r="1612">
          <cell r="A1612" t="str">
            <v>KAP02820</v>
          </cell>
          <cell r="B1612" t="str">
            <v>a0K3c00000NITlgEAH</v>
          </cell>
        </row>
        <row r="1613">
          <cell r="A1613" t="str">
            <v>KAP02821</v>
          </cell>
          <cell r="B1613" t="str">
            <v>a0K3c00000NITmAEAX</v>
          </cell>
        </row>
        <row r="1614">
          <cell r="A1614" t="str">
            <v>KAP02822</v>
          </cell>
          <cell r="B1614" t="str">
            <v>a0K3c00000NITmFEAX</v>
          </cell>
        </row>
        <row r="1615">
          <cell r="A1615" t="str">
            <v>KAP02823</v>
          </cell>
          <cell r="B1615" t="str">
            <v>a0K3c00000NITmKEAX</v>
          </cell>
        </row>
        <row r="1616">
          <cell r="A1616" t="str">
            <v>KAP02824</v>
          </cell>
          <cell r="B1616" t="str">
            <v>a0K3c00000NITmPEAX</v>
          </cell>
        </row>
        <row r="1617">
          <cell r="A1617" t="str">
            <v>KAP02825</v>
          </cell>
          <cell r="B1617" t="str">
            <v>a0K3c00000NITmUEAX</v>
          </cell>
        </row>
        <row r="1618">
          <cell r="A1618" t="str">
            <v>KAP02826</v>
          </cell>
          <cell r="B1618" t="str">
            <v>a0K3c00000NITmZEAX</v>
          </cell>
        </row>
        <row r="1619">
          <cell r="A1619" t="str">
            <v>KAP02827</v>
          </cell>
          <cell r="B1619" t="str">
            <v>a0K3c00000NITmeEAH</v>
          </cell>
        </row>
        <row r="1620">
          <cell r="A1620" t="str">
            <v>KAP02828</v>
          </cell>
          <cell r="B1620" t="str">
            <v>a0K3c00000NITmjEAH</v>
          </cell>
        </row>
        <row r="1621">
          <cell r="A1621" t="str">
            <v>KAP02829</v>
          </cell>
          <cell r="B1621" t="str">
            <v>a0K3c00000NITmoEAH</v>
          </cell>
        </row>
        <row r="1622">
          <cell r="A1622" t="str">
            <v>KAP02830</v>
          </cell>
          <cell r="B1622" t="str">
            <v>a0K3c00000NITmtEAH</v>
          </cell>
        </row>
        <row r="1623">
          <cell r="A1623" t="str">
            <v>KAP02831</v>
          </cell>
          <cell r="B1623" t="str">
            <v>a0K3c00000NITmyEAH</v>
          </cell>
        </row>
        <row r="1624">
          <cell r="A1624" t="str">
            <v>KAP02832</v>
          </cell>
          <cell r="B1624" t="str">
            <v>a0K3c00000NITn3EAH</v>
          </cell>
        </row>
        <row r="1625">
          <cell r="A1625" t="str">
            <v>KAP02833</v>
          </cell>
          <cell r="B1625" t="str">
            <v>a0K3c00000NITn8EAH</v>
          </cell>
        </row>
        <row r="1626">
          <cell r="A1626" t="str">
            <v>KAP02834</v>
          </cell>
          <cell r="B1626" t="str">
            <v>a0K3c00000NITnDEAX</v>
          </cell>
        </row>
        <row r="1627">
          <cell r="A1627" t="str">
            <v>KAP02835</v>
          </cell>
          <cell r="B1627" t="str">
            <v>a0K3c00000NITnIEAX</v>
          </cell>
        </row>
        <row r="1628">
          <cell r="A1628" t="str">
            <v>KAP02836</v>
          </cell>
          <cell r="B1628" t="str">
            <v>a0K3c00000NITnNEAX</v>
          </cell>
        </row>
        <row r="1629">
          <cell r="A1629" t="str">
            <v>KAP02837</v>
          </cell>
          <cell r="B1629" t="str">
            <v>a0K3c00000NITnSEAX</v>
          </cell>
        </row>
        <row r="1630">
          <cell r="A1630" t="str">
            <v>KAP02838</v>
          </cell>
          <cell r="B1630" t="str">
            <v>a0K3c00000NITnXEAX</v>
          </cell>
        </row>
        <row r="1631">
          <cell r="A1631" t="str">
            <v>KAP02839</v>
          </cell>
          <cell r="B1631" t="str">
            <v>a0K3c00000NITncEAH</v>
          </cell>
        </row>
        <row r="1632">
          <cell r="A1632" t="str">
            <v>MKU02840</v>
          </cell>
          <cell r="B1632" t="str">
            <v>a0K3c00000NITqlEAH</v>
          </cell>
        </row>
        <row r="1633">
          <cell r="A1633" t="str">
            <v>KAP02841</v>
          </cell>
          <cell r="B1633" t="str">
            <v>a0K3c00000NITrAEAX</v>
          </cell>
        </row>
        <row r="1634">
          <cell r="A1634" t="str">
            <v>KAP02842</v>
          </cell>
          <cell r="B1634" t="str">
            <v>a0K3c00000NITrFEAX</v>
          </cell>
        </row>
        <row r="1635">
          <cell r="A1635" t="str">
            <v>KAP02843</v>
          </cell>
          <cell r="B1635" t="str">
            <v>a0K3c00000NITrKEAX</v>
          </cell>
        </row>
        <row r="1636">
          <cell r="A1636" t="str">
            <v>MUM02477</v>
          </cell>
          <cell r="B1636" t="str">
            <v>a0K3c00000Nl9LyEAJ</v>
          </cell>
        </row>
        <row r="1637">
          <cell r="A1637" t="str">
            <v>NAL02478</v>
          </cell>
          <cell r="B1637" t="str">
            <v>a0K3c00000Nl9McEAJ</v>
          </cell>
        </row>
        <row r="1638">
          <cell r="A1638" t="str">
            <v>KAL02479</v>
          </cell>
          <cell r="B1638" t="str">
            <v>a0K3c00000Nl9MhEAJ</v>
          </cell>
        </row>
        <row r="1639">
          <cell r="A1639" t="str">
            <v>KAL02480</v>
          </cell>
          <cell r="B1639" t="str">
            <v>a0K3c00000NlBcrEAF</v>
          </cell>
        </row>
        <row r="1640">
          <cell r="A1640" t="str">
            <v>MAN02481</v>
          </cell>
          <cell r="B1640" t="str">
            <v>a0K3c00000NlBeTEAV</v>
          </cell>
        </row>
        <row r="1641">
          <cell r="A1641" t="str">
            <v>MAN02482</v>
          </cell>
          <cell r="B1641" t="str">
            <v>a0K3c00000NlBeYEAV</v>
          </cell>
        </row>
        <row r="1642">
          <cell r="A1642" t="str">
            <v>MAN02483</v>
          </cell>
          <cell r="B1642" t="str">
            <v>a0K3c00000NlBedEAF</v>
          </cell>
        </row>
        <row r="1643">
          <cell r="A1643" t="str">
            <v>MAN02484</v>
          </cell>
          <cell r="B1643" t="str">
            <v>a0K3c00000NlBeiEAF</v>
          </cell>
        </row>
        <row r="1644">
          <cell r="A1644" t="str">
            <v>MAN02485</v>
          </cell>
          <cell r="B1644" t="str">
            <v>a0K3c00000NlBenEAF</v>
          </cell>
        </row>
        <row r="1645">
          <cell r="A1645" t="str">
            <v>MAN02486</v>
          </cell>
          <cell r="B1645" t="str">
            <v>a0K3c00000NlBesEAF</v>
          </cell>
        </row>
        <row r="1646">
          <cell r="A1646" t="str">
            <v>MAN02487</v>
          </cell>
          <cell r="B1646" t="str">
            <v>a0K3c00000NlBexEAF</v>
          </cell>
        </row>
        <row r="1647">
          <cell r="A1647" t="str">
            <v>MAN02488</v>
          </cell>
          <cell r="B1647" t="str">
            <v>a0K3c00000NlBf2EAF</v>
          </cell>
        </row>
        <row r="1648">
          <cell r="A1648" t="str">
            <v>MAN02489</v>
          </cell>
          <cell r="B1648" t="str">
            <v>a0K3c00000NlBf7EAF</v>
          </cell>
        </row>
        <row r="1649">
          <cell r="A1649" t="str">
            <v>MAN02490</v>
          </cell>
          <cell r="B1649" t="str">
            <v>a0K3c00000NlBfCEAV</v>
          </cell>
        </row>
        <row r="1650">
          <cell r="A1650" t="str">
            <v>MAN02491</v>
          </cell>
          <cell r="B1650" t="str">
            <v>a0K3c00000NlBfHEAV</v>
          </cell>
        </row>
        <row r="1651">
          <cell r="A1651" t="str">
            <v>MAN02492</v>
          </cell>
          <cell r="B1651" t="str">
            <v>a0K3c00000NlBfMEAV</v>
          </cell>
        </row>
        <row r="1652">
          <cell r="A1652" t="str">
            <v>MAN02493</v>
          </cell>
          <cell r="B1652" t="str">
            <v>a0K3c00000NlBfREAV</v>
          </cell>
        </row>
        <row r="1653">
          <cell r="A1653" t="str">
            <v>MAN02494</v>
          </cell>
          <cell r="B1653" t="str">
            <v>a0K3c00000NlBfWEAV</v>
          </cell>
        </row>
        <row r="1654">
          <cell r="A1654" t="str">
            <v>MAN02495</v>
          </cell>
          <cell r="B1654" t="str">
            <v>a0K3c00000NlBfbEAF</v>
          </cell>
        </row>
        <row r="1655">
          <cell r="A1655" t="str">
            <v>MAN02496</v>
          </cell>
          <cell r="B1655" t="str">
            <v>a0K3c00000NlBfgEAF</v>
          </cell>
        </row>
        <row r="1656">
          <cell r="A1656" t="str">
            <v>MAN02497</v>
          </cell>
          <cell r="B1656" t="str">
            <v>a0K3c00000NlBflEAF</v>
          </cell>
        </row>
        <row r="1657">
          <cell r="A1657" t="str">
            <v>MAN02498</v>
          </cell>
          <cell r="B1657" t="str">
            <v>a0K3c00000NlBfqEAF</v>
          </cell>
        </row>
        <row r="1658">
          <cell r="A1658" t="str">
            <v>MAN02499</v>
          </cell>
          <cell r="B1658" t="str">
            <v>a0K3c00000NlBfvEAF</v>
          </cell>
        </row>
        <row r="1659">
          <cell r="A1659" t="str">
            <v>MAN02500</v>
          </cell>
          <cell r="B1659" t="str">
            <v>a0K3c00000NlBg0EAF</v>
          </cell>
        </row>
        <row r="1660">
          <cell r="A1660" t="str">
            <v>CHI02501</v>
          </cell>
          <cell r="B1660" t="str">
            <v>a0K3c00000NlBgeEAF</v>
          </cell>
        </row>
        <row r="1661">
          <cell r="A1661" t="str">
            <v>MAN02502</v>
          </cell>
          <cell r="B1661" t="str">
            <v>a0K3c00000NlBhrEAF</v>
          </cell>
        </row>
        <row r="1662">
          <cell r="A1662" t="str">
            <v>MAN02503</v>
          </cell>
          <cell r="B1662" t="str">
            <v>a0K3c00000NlBhwEAF</v>
          </cell>
        </row>
        <row r="1663">
          <cell r="A1663" t="str">
            <v>MAN02504</v>
          </cell>
          <cell r="B1663" t="str">
            <v>a0K3c00000NlBi1EAF</v>
          </cell>
        </row>
        <row r="1664">
          <cell r="A1664" t="str">
            <v>MAN02505</v>
          </cell>
          <cell r="B1664" t="str">
            <v>a0K3c00000NlBi6EAF</v>
          </cell>
        </row>
        <row r="1665">
          <cell r="A1665" t="str">
            <v>MAN02506</v>
          </cell>
          <cell r="B1665" t="str">
            <v>a0K3c00000NlBiBEAV</v>
          </cell>
        </row>
        <row r="1666">
          <cell r="A1666" t="str">
            <v>MAN02507</v>
          </cell>
          <cell r="B1666" t="str">
            <v>a0K3c00000NlBiGEAV</v>
          </cell>
        </row>
        <row r="1667">
          <cell r="A1667" t="str">
            <v>MAN02508</v>
          </cell>
          <cell r="B1667" t="str">
            <v>a0K3c00000NlBiLEAV</v>
          </cell>
        </row>
        <row r="1668">
          <cell r="A1668" t="str">
            <v>MAN02509</v>
          </cell>
          <cell r="B1668" t="str">
            <v>a0K3c00000NlBiQEAV</v>
          </cell>
        </row>
        <row r="1669">
          <cell r="A1669" t="str">
            <v>MAN02510</v>
          </cell>
          <cell r="B1669" t="str">
            <v>a0K3c00000NlBiVEAV</v>
          </cell>
        </row>
        <row r="1670">
          <cell r="A1670" t="str">
            <v>CHI02511</v>
          </cell>
          <cell r="B1670" t="str">
            <v>a0K3c00000NlBjEEAV</v>
          </cell>
        </row>
        <row r="1671">
          <cell r="A1671" t="str">
            <v>CHI02512</v>
          </cell>
          <cell r="B1671" t="str">
            <v>a0K3c00000NlBjJEAV</v>
          </cell>
        </row>
        <row r="1672">
          <cell r="A1672" t="str">
            <v>CHI02513</v>
          </cell>
          <cell r="B1672" t="str">
            <v>a0K3c00000NlBjOEAV</v>
          </cell>
        </row>
        <row r="1673">
          <cell r="A1673" t="str">
            <v>MAN02515</v>
          </cell>
          <cell r="B1673" t="str">
            <v>a0K3c00000NlBjdEAF</v>
          </cell>
        </row>
        <row r="1674">
          <cell r="A1674" t="str">
            <v>MAN02516</v>
          </cell>
          <cell r="B1674" t="str">
            <v>a0K3c00000NlBjiEAF</v>
          </cell>
        </row>
        <row r="1675">
          <cell r="A1675" t="str">
            <v>MAN02517</v>
          </cell>
          <cell r="B1675" t="str">
            <v>a0K3c00000NlBjnEAF</v>
          </cell>
        </row>
        <row r="1676">
          <cell r="A1676" t="str">
            <v>MAN02518</v>
          </cell>
          <cell r="B1676" t="str">
            <v>a0K3c00000NlBjsEAF</v>
          </cell>
        </row>
        <row r="1677">
          <cell r="A1677" t="str">
            <v>MAN02519</v>
          </cell>
          <cell r="B1677" t="str">
            <v>a0K3c00000NlBjxEAF</v>
          </cell>
        </row>
        <row r="1678">
          <cell r="A1678" t="str">
            <v>MAN02520</v>
          </cell>
          <cell r="B1678" t="str">
            <v>a0K3c00000NlBk2EAF</v>
          </cell>
        </row>
        <row r="1679">
          <cell r="A1679" t="str">
            <v>MAN02521</v>
          </cell>
          <cell r="B1679" t="str">
            <v>a0K3c00000NlBk7EAF</v>
          </cell>
        </row>
        <row r="1680">
          <cell r="A1680" t="str">
            <v>MAN02522</v>
          </cell>
          <cell r="B1680" t="str">
            <v>a0K3c00000NlBkCEAV</v>
          </cell>
        </row>
        <row r="1681">
          <cell r="A1681" t="str">
            <v>MAN02523</v>
          </cell>
          <cell r="B1681" t="str">
            <v>a0K3c00000NlBkHEAV</v>
          </cell>
        </row>
        <row r="1682">
          <cell r="A1682" t="str">
            <v>MAN02524</v>
          </cell>
          <cell r="B1682" t="str">
            <v>a0K3c00000NlBkMEAV</v>
          </cell>
        </row>
        <row r="1683">
          <cell r="A1683" t="str">
            <v>MAN02525</v>
          </cell>
          <cell r="B1683" t="str">
            <v>a0K3c00000NlBkREAV</v>
          </cell>
        </row>
        <row r="1684">
          <cell r="A1684" t="str">
            <v>MAN02526</v>
          </cell>
          <cell r="B1684" t="str">
            <v>a0K3c00000NlBkWEAV</v>
          </cell>
        </row>
        <row r="1685">
          <cell r="A1685" t="str">
            <v>MAN02527</v>
          </cell>
          <cell r="B1685" t="str">
            <v>a0K3c00000NlBkgEAF</v>
          </cell>
        </row>
        <row r="1686">
          <cell r="A1686" t="str">
            <v>NAL02528</v>
          </cell>
          <cell r="B1686" t="str">
            <v>a0K3c00000NlBl0EAF</v>
          </cell>
        </row>
        <row r="1687">
          <cell r="A1687" t="str">
            <v>MON02529</v>
          </cell>
          <cell r="B1687" t="str">
            <v>a0K3c00000NlBl5EAF</v>
          </cell>
        </row>
        <row r="1688">
          <cell r="A1688" t="str">
            <v>LIM02530</v>
          </cell>
          <cell r="B1688" t="str">
            <v>a0K3c00000NlBlAEAV</v>
          </cell>
        </row>
        <row r="1689">
          <cell r="A1689" t="str">
            <v>MAN02531</v>
          </cell>
          <cell r="B1689" t="str">
            <v>a0K3c00000NlBm3EAF</v>
          </cell>
        </row>
        <row r="1690">
          <cell r="A1690" t="str">
            <v>MAN02532</v>
          </cell>
          <cell r="B1690" t="str">
            <v>a0K3c00000NlBm8EAF</v>
          </cell>
        </row>
        <row r="1691">
          <cell r="A1691" t="str">
            <v>MAN02533</v>
          </cell>
          <cell r="B1691" t="str">
            <v>a0K3c00000NlBmDEAV</v>
          </cell>
        </row>
        <row r="1692">
          <cell r="A1692" t="str">
            <v>MAN02534</v>
          </cell>
          <cell r="B1692" t="str">
            <v>a0K3c00000NlBmIEAV</v>
          </cell>
        </row>
        <row r="1693">
          <cell r="A1693" t="str">
            <v>MAN02535</v>
          </cell>
          <cell r="B1693" t="str">
            <v>a0K3c00000NlBmNEAV</v>
          </cell>
        </row>
        <row r="1694">
          <cell r="A1694" t="str">
            <v>MAN02536</v>
          </cell>
          <cell r="B1694" t="str">
            <v>a0K3c00000NlBmSEAV</v>
          </cell>
        </row>
        <row r="1695">
          <cell r="A1695" t="str">
            <v>MAN02537</v>
          </cell>
          <cell r="B1695" t="str">
            <v>a0K3c00000NlBmXEAV</v>
          </cell>
        </row>
        <row r="1696">
          <cell r="A1696" t="str">
            <v>MAN02538</v>
          </cell>
          <cell r="B1696" t="str">
            <v>a0K3c00000NlBmcEAF</v>
          </cell>
        </row>
        <row r="1697">
          <cell r="A1697" t="str">
            <v>MAN02539</v>
          </cell>
          <cell r="B1697" t="str">
            <v>a0K3c00000NlBmhEAF</v>
          </cell>
        </row>
        <row r="1698">
          <cell r="A1698" t="str">
            <v>MAN02540</v>
          </cell>
          <cell r="B1698" t="str">
            <v>a0K3c00000NlBmmEAF</v>
          </cell>
        </row>
        <row r="1699">
          <cell r="A1699" t="str">
            <v>MAN02541</v>
          </cell>
          <cell r="B1699" t="str">
            <v>a0K3c00000NlBmrEAF</v>
          </cell>
        </row>
        <row r="1700">
          <cell r="A1700" t="str">
            <v>MAN02542</v>
          </cell>
          <cell r="B1700" t="str">
            <v>a0K3c00000NlBmwEAF</v>
          </cell>
        </row>
        <row r="1701">
          <cell r="A1701" t="str">
            <v>CHI02543</v>
          </cell>
          <cell r="B1701" t="str">
            <v>a0K3c00000NlBn1EAF</v>
          </cell>
        </row>
        <row r="1702">
          <cell r="A1702" t="str">
            <v>MAN02544</v>
          </cell>
          <cell r="B1702" t="str">
            <v>a0K3c00000NlBnzEAF</v>
          </cell>
        </row>
        <row r="1703">
          <cell r="A1703" t="str">
            <v>MUM02545</v>
          </cell>
          <cell r="B1703" t="str">
            <v>a0K3c00000NlBoYEAV</v>
          </cell>
        </row>
        <row r="1704">
          <cell r="A1704" t="str">
            <v>MUM02546</v>
          </cell>
          <cell r="B1704" t="str">
            <v>a0K3c00000NlBodEAF</v>
          </cell>
        </row>
        <row r="1705">
          <cell r="A1705" t="str">
            <v>MUM02547</v>
          </cell>
          <cell r="B1705" t="str">
            <v>a0K3c00000NlBoiEAF</v>
          </cell>
        </row>
        <row r="1706">
          <cell r="A1706" t="str">
            <v>MUM02548</v>
          </cell>
          <cell r="B1706" t="str">
            <v>a0K3c00000NlBonEAF</v>
          </cell>
        </row>
        <row r="1707">
          <cell r="A1707" t="str">
            <v>MUM02549</v>
          </cell>
          <cell r="B1707" t="str">
            <v>a0K3c00000NlBpvEAF</v>
          </cell>
        </row>
        <row r="1708">
          <cell r="A1708" t="str">
            <v>MUM02550</v>
          </cell>
          <cell r="B1708" t="str">
            <v>a0K3c00000NlBq0EAF</v>
          </cell>
        </row>
        <row r="1709">
          <cell r="A1709" t="str">
            <v>CHI02551</v>
          </cell>
          <cell r="B1709" t="str">
            <v>a0K3c00000NlEN1EAN</v>
          </cell>
        </row>
        <row r="1710">
          <cell r="A1710" t="str">
            <v>CHI02552</v>
          </cell>
          <cell r="B1710" t="str">
            <v>a0K3c00000NlEN6EAN</v>
          </cell>
        </row>
        <row r="1711">
          <cell r="A1711" t="str">
            <v>CHI02553</v>
          </cell>
          <cell r="B1711" t="str">
            <v>a0K3c00000NlENBEA3</v>
          </cell>
        </row>
        <row r="1712">
          <cell r="A1712" t="str">
            <v>CHI02555</v>
          </cell>
          <cell r="B1712" t="str">
            <v>a0K3c00000NlENLEA3</v>
          </cell>
        </row>
        <row r="1713">
          <cell r="A1713" t="str">
            <v>CHI02557</v>
          </cell>
          <cell r="B1713" t="str">
            <v>a0K3c00000NlENVEA3</v>
          </cell>
        </row>
        <row r="1714">
          <cell r="A1714" t="str">
            <v>CHI02556</v>
          </cell>
          <cell r="B1714" t="str">
            <v>a0K3c00000NlENQEA3</v>
          </cell>
        </row>
        <row r="1715">
          <cell r="A1715" t="str">
            <v>CHI02558</v>
          </cell>
          <cell r="B1715" t="str">
            <v>a0K3c00000NlENaEAN</v>
          </cell>
        </row>
        <row r="1716">
          <cell r="A1716" t="str">
            <v>CHI02559</v>
          </cell>
          <cell r="B1716" t="str">
            <v>a0K3c00000NlENfEAN</v>
          </cell>
        </row>
        <row r="1717">
          <cell r="A1717" t="str">
            <v>CHI02554</v>
          </cell>
          <cell r="B1717" t="str">
            <v>a0K3c00000NlENGEA3</v>
          </cell>
        </row>
        <row r="1718">
          <cell r="A1718" t="str">
            <v>NAL02560</v>
          </cell>
          <cell r="B1718" t="str">
            <v>a0K3c00000NlEOiEAN</v>
          </cell>
        </row>
        <row r="1719">
          <cell r="A1719" t="str">
            <v>NAL02561</v>
          </cell>
          <cell r="B1719" t="str">
            <v>a0K3c00000NlEOnEAN</v>
          </cell>
        </row>
        <row r="1720">
          <cell r="A1720" t="str">
            <v>NAL02562</v>
          </cell>
          <cell r="B1720" t="str">
            <v>a0K3c00000NlEOsEAN</v>
          </cell>
        </row>
        <row r="1721">
          <cell r="A1721" t="str">
            <v>MUM02563</v>
          </cell>
          <cell r="B1721" t="str">
            <v>a0K3c00000NlEQFEA3</v>
          </cell>
        </row>
        <row r="1722">
          <cell r="A1722" t="str">
            <v>NAL02567</v>
          </cell>
          <cell r="B1722" t="str">
            <v>a0K3c00000NlEaQEAV</v>
          </cell>
        </row>
        <row r="1723">
          <cell r="A1723" t="str">
            <v>NAL02568</v>
          </cell>
          <cell r="B1723" t="str">
            <v>a0K3c00000NlEd0EAF</v>
          </cell>
        </row>
        <row r="1724">
          <cell r="A1724" t="str">
            <v>NAL02569</v>
          </cell>
          <cell r="B1724" t="str">
            <v>a0K3c00000NlEecEAF</v>
          </cell>
        </row>
        <row r="1725">
          <cell r="A1725" t="str">
            <v>NAL02570</v>
          </cell>
          <cell r="B1725" t="str">
            <v>a0K3c00000NlEehEAF</v>
          </cell>
        </row>
        <row r="1726">
          <cell r="A1726" t="str">
            <v>NAL02571</v>
          </cell>
          <cell r="B1726" t="str">
            <v>a0K3c00000NlEemEAF</v>
          </cell>
        </row>
        <row r="1727">
          <cell r="A1727" t="str">
            <v>NAL02572</v>
          </cell>
          <cell r="B1727" t="str">
            <v>a0K3c00000NlEerEAF</v>
          </cell>
        </row>
        <row r="1728">
          <cell r="A1728" t="str">
            <v>NAL02573</v>
          </cell>
          <cell r="B1728" t="str">
            <v>a0K3c00000NlEewEAF</v>
          </cell>
        </row>
        <row r="1729">
          <cell r="A1729" t="str">
            <v>SEN02574</v>
          </cell>
          <cell r="B1729" t="str">
            <v>a0K3c00000NlGy5EAF</v>
          </cell>
        </row>
        <row r="1730">
          <cell r="A1730" t="str">
            <v>SEN02575</v>
          </cell>
          <cell r="B1730" t="str">
            <v>a0K3c00000NlGyAEAV</v>
          </cell>
        </row>
        <row r="1731">
          <cell r="A1731" t="str">
            <v>SEN02576</v>
          </cell>
          <cell r="B1731" t="str">
            <v>a0K3c00000NlGyFEAV</v>
          </cell>
        </row>
        <row r="1732">
          <cell r="A1732" t="str">
            <v>SEN02577</v>
          </cell>
          <cell r="B1732" t="str">
            <v>a0K3c00000NlGyKEAV</v>
          </cell>
        </row>
        <row r="1733">
          <cell r="A1733" t="str">
            <v>SEN02578</v>
          </cell>
          <cell r="B1733" t="str">
            <v>a0K3c00000NlGzNEAV</v>
          </cell>
        </row>
        <row r="1734">
          <cell r="A1734" t="str">
            <v>SEN02580</v>
          </cell>
          <cell r="B1734" t="str">
            <v>a0K3c00000NlGzXEAV</v>
          </cell>
        </row>
        <row r="1735">
          <cell r="A1735" t="str">
            <v>SEN02579</v>
          </cell>
          <cell r="B1735" t="str">
            <v>a0K3c00000NlGzSEAV</v>
          </cell>
        </row>
        <row r="1736">
          <cell r="A1736" t="str">
            <v>NAL02581</v>
          </cell>
          <cell r="B1736" t="str">
            <v>a0K3c00000NlGzcEAF</v>
          </cell>
        </row>
        <row r="1737">
          <cell r="A1737" t="str">
            <v>SEN02582</v>
          </cell>
          <cell r="B1737" t="str">
            <v>a0K3c00000NlGzhEAF</v>
          </cell>
        </row>
        <row r="1738">
          <cell r="A1738" t="str">
            <v>KAL02583</v>
          </cell>
          <cell r="B1738" t="str">
            <v>a0K3c00000NlH1TEAV</v>
          </cell>
        </row>
        <row r="1739">
          <cell r="A1739" t="str">
            <v>KAL02584</v>
          </cell>
          <cell r="B1739" t="str">
            <v>a0K3c00000NlH1YEAV</v>
          </cell>
        </row>
        <row r="1740">
          <cell r="A1740" t="str">
            <v>KAL02585</v>
          </cell>
          <cell r="B1740" t="str">
            <v>a0K3c00000NlH1dEAF</v>
          </cell>
        </row>
        <row r="1741">
          <cell r="A1741" t="str">
            <v>CHI03188</v>
          </cell>
          <cell r="B1741" t="str">
            <v>a0K3c00000OJ8BYEA1</v>
          </cell>
        </row>
        <row r="1742">
          <cell r="A1742" t="str">
            <v>CHI03189</v>
          </cell>
          <cell r="B1742" t="str">
            <v>a0K3c00000OJ8BdEAL</v>
          </cell>
        </row>
        <row r="1743">
          <cell r="A1743" t="str">
            <v>CHI03190</v>
          </cell>
          <cell r="B1743" t="str">
            <v>a0K3c00000OJ8BiEAL</v>
          </cell>
        </row>
        <row r="1744">
          <cell r="A1744" t="str">
            <v>CHI03191</v>
          </cell>
          <cell r="B1744" t="str">
            <v>a0K3c00000OJ8BnEAL</v>
          </cell>
        </row>
        <row r="1745">
          <cell r="A1745" t="str">
            <v>CHI03192</v>
          </cell>
          <cell r="B1745" t="str">
            <v>a0K3c00000OJ8BsEAL</v>
          </cell>
        </row>
        <row r="1746">
          <cell r="A1746" t="str">
            <v>CHI03193</v>
          </cell>
          <cell r="B1746" t="str">
            <v>a0K3c00000OJ8BxEAL</v>
          </cell>
        </row>
        <row r="1747">
          <cell r="A1747" t="str">
            <v>CHI03194</v>
          </cell>
          <cell r="B1747" t="str">
            <v>a0K3c00000OJ8C2EAL</v>
          </cell>
        </row>
        <row r="1748">
          <cell r="A1748" t="str">
            <v>CHI03195</v>
          </cell>
          <cell r="B1748" t="str">
            <v>a0K3c00000OJ8C7EAL</v>
          </cell>
        </row>
        <row r="1749">
          <cell r="A1749" t="str">
            <v>MAC03196</v>
          </cell>
          <cell r="B1749" t="str">
            <v>a0K3c00000OJ8MXEA1</v>
          </cell>
        </row>
        <row r="1750">
          <cell r="A1750" t="str">
            <v>MAC03197</v>
          </cell>
          <cell r="B1750" t="str">
            <v>a0K3c00000OJ8McEAL</v>
          </cell>
        </row>
        <row r="1751">
          <cell r="A1751" t="str">
            <v>MAC03198</v>
          </cell>
          <cell r="B1751" t="str">
            <v>a0K3c00000OJ8MhEAL</v>
          </cell>
        </row>
        <row r="1752">
          <cell r="A1752" t="str">
            <v>MAC03199</v>
          </cell>
          <cell r="B1752" t="str">
            <v>a0K3c00000OJ8MmEAL</v>
          </cell>
        </row>
        <row r="1753">
          <cell r="A1753" t="str">
            <v>MAC03200</v>
          </cell>
          <cell r="B1753" t="str">
            <v>a0K3c00000OJ8MrEAL</v>
          </cell>
        </row>
        <row r="1754">
          <cell r="A1754" t="str">
            <v>MAC03201</v>
          </cell>
          <cell r="B1754" t="str">
            <v>a0K3c00000OJ8MwEAL</v>
          </cell>
        </row>
        <row r="1755">
          <cell r="A1755" t="str">
            <v>MAC03202</v>
          </cell>
          <cell r="B1755" t="str">
            <v>a0K3c00000OJ8N1EAL</v>
          </cell>
        </row>
        <row r="1756">
          <cell r="A1756" t="str">
            <v>MAC03203</v>
          </cell>
          <cell r="B1756" t="str">
            <v>a0K3c00000OJ8N6EAL</v>
          </cell>
        </row>
        <row r="1757">
          <cell r="A1757" t="str">
            <v>MAC03204</v>
          </cell>
          <cell r="B1757" t="str">
            <v>a0K3c00000OJ8NBEA1</v>
          </cell>
        </row>
        <row r="1758">
          <cell r="A1758" t="str">
            <v>GON03205</v>
          </cell>
          <cell r="B1758" t="str">
            <v>a0K3c00000OJ8NQEA1</v>
          </cell>
        </row>
        <row r="1759">
          <cell r="A1759" t="str">
            <v>GON03206</v>
          </cell>
          <cell r="B1759" t="str">
            <v>a0K3c00000OJ8NVEA1</v>
          </cell>
        </row>
        <row r="1760">
          <cell r="A1760" t="str">
            <v>GON03207</v>
          </cell>
          <cell r="B1760" t="str">
            <v>a0K3c00000OJ8NaEAL</v>
          </cell>
        </row>
        <row r="1761">
          <cell r="A1761" t="str">
            <v>GON03208</v>
          </cell>
          <cell r="B1761" t="str">
            <v>a0K3c00000OJ8O4EAL</v>
          </cell>
        </row>
        <row r="1762">
          <cell r="A1762" t="str">
            <v>GON03209</v>
          </cell>
          <cell r="B1762" t="str">
            <v>a0K3c00000OJ8O9EAL</v>
          </cell>
        </row>
        <row r="1763">
          <cell r="A1763" t="str">
            <v>GON03210</v>
          </cell>
          <cell r="B1763" t="str">
            <v>a0K3c00000OJ8OEEA1</v>
          </cell>
        </row>
        <row r="1764">
          <cell r="A1764" t="str">
            <v>MAN03211</v>
          </cell>
          <cell r="B1764" t="str">
            <v>a0K3c00000OJ8OJEA1</v>
          </cell>
        </row>
        <row r="1765">
          <cell r="A1765" t="str">
            <v>MAN03212</v>
          </cell>
          <cell r="B1765" t="str">
            <v>a0K3c00000OJ8OOEA1</v>
          </cell>
        </row>
        <row r="1766">
          <cell r="A1766" t="str">
            <v>GON03213</v>
          </cell>
          <cell r="B1766" t="str">
            <v>a0K3c00000OJ8OTEA1</v>
          </cell>
        </row>
        <row r="1767">
          <cell r="A1767" t="str">
            <v>GON03215</v>
          </cell>
          <cell r="B1767" t="str">
            <v>a0K3c00000OJ8OdEAL</v>
          </cell>
        </row>
        <row r="1768">
          <cell r="A1768" t="str">
            <v>MAN03216</v>
          </cell>
          <cell r="B1768" t="str">
            <v>a0K3c00000OJ8OiEAL</v>
          </cell>
        </row>
        <row r="1769">
          <cell r="A1769" t="str">
            <v>MAN03217</v>
          </cell>
          <cell r="B1769" t="str">
            <v>a0K3c00000OJ8OnEAL</v>
          </cell>
        </row>
        <row r="1770">
          <cell r="A1770" t="str">
            <v>GON03218</v>
          </cell>
          <cell r="B1770" t="str">
            <v>a0K3c00000OJ8OsEAL</v>
          </cell>
        </row>
        <row r="1771">
          <cell r="A1771" t="str">
            <v>GON03219</v>
          </cell>
          <cell r="B1771" t="str">
            <v>a0K3c00000OJ8OxEAL</v>
          </cell>
        </row>
        <row r="1772">
          <cell r="A1772" t="str">
            <v>GON03220</v>
          </cell>
          <cell r="B1772" t="str">
            <v>a0K3c00000OJBMwEAP</v>
          </cell>
        </row>
        <row r="1773">
          <cell r="A1773" t="str">
            <v>GON03221</v>
          </cell>
          <cell r="B1773" t="str">
            <v>a0K3c00000OJBN6EAP</v>
          </cell>
        </row>
        <row r="1774">
          <cell r="A1774" t="str">
            <v>MAN03224</v>
          </cell>
          <cell r="B1774" t="str">
            <v>a0K3c00000OJBPMEA5</v>
          </cell>
        </row>
        <row r="1775">
          <cell r="A1775" t="str">
            <v>MAN03225</v>
          </cell>
          <cell r="B1775" t="str">
            <v>a0K3c00000OJBPREA5</v>
          </cell>
        </row>
        <row r="1776">
          <cell r="A1776" t="str">
            <v>MAN03226</v>
          </cell>
          <cell r="B1776" t="str">
            <v>a0K3c00000OJBPWEA5</v>
          </cell>
        </row>
        <row r="1777">
          <cell r="A1777" t="str">
            <v>MAN03228</v>
          </cell>
          <cell r="B1777" t="str">
            <v>a0K3c00000OJBPgEAP</v>
          </cell>
        </row>
        <row r="1778">
          <cell r="A1778" t="str">
            <v>MAN03229</v>
          </cell>
          <cell r="B1778" t="str">
            <v>a0K3c00000OJBPlEAP</v>
          </cell>
        </row>
        <row r="1779">
          <cell r="A1779" t="str">
            <v>MAN03230</v>
          </cell>
          <cell r="B1779" t="str">
            <v>a0K3c00000OJBPvEAP</v>
          </cell>
        </row>
        <row r="1780">
          <cell r="A1780" t="str">
            <v>MAN03231</v>
          </cell>
          <cell r="B1780" t="str">
            <v>a0K3c00000OJBQ0EAP</v>
          </cell>
        </row>
        <row r="1781">
          <cell r="A1781" t="str">
            <v>MAN03232</v>
          </cell>
          <cell r="B1781" t="str">
            <v>a0K3c00000OJBQ5EAP</v>
          </cell>
        </row>
        <row r="1782">
          <cell r="A1782" t="str">
            <v>VAN03239</v>
          </cell>
          <cell r="B1782" t="str">
            <v>a0K3c00000OJBS6EAP</v>
          </cell>
        </row>
        <row r="1783">
          <cell r="A1783" t="str">
            <v>VAN03240</v>
          </cell>
          <cell r="B1783" t="str">
            <v>a0K3c00000OJBSBEA5</v>
          </cell>
        </row>
        <row r="1784">
          <cell r="A1784" t="str">
            <v>VAN03241</v>
          </cell>
          <cell r="B1784" t="str">
            <v>a0K3c00000OJBSGEA5</v>
          </cell>
        </row>
        <row r="1785">
          <cell r="A1785" t="str">
            <v>BAR03243</v>
          </cell>
          <cell r="B1785" t="str">
            <v>a0K3c00000OJBjvEAH</v>
          </cell>
        </row>
        <row r="1786">
          <cell r="A1786" t="str">
            <v>BAR03244</v>
          </cell>
          <cell r="B1786" t="str">
            <v>a0K3c00000OJBk0EAH</v>
          </cell>
        </row>
        <row r="1787">
          <cell r="A1787" t="str">
            <v>BAR03245</v>
          </cell>
          <cell r="B1787" t="str">
            <v>a0K3c00000OJBk5EAH</v>
          </cell>
        </row>
        <row r="1788">
          <cell r="A1788" t="str">
            <v>BAR03246</v>
          </cell>
          <cell r="B1788" t="str">
            <v>a0K3c00000OJBkAEAX</v>
          </cell>
        </row>
        <row r="1789">
          <cell r="A1789" t="str">
            <v>BAR03247</v>
          </cell>
          <cell r="B1789" t="str">
            <v>a0K3c00000OJBkFEAX</v>
          </cell>
        </row>
        <row r="1790">
          <cell r="A1790" t="str">
            <v>BAR03248</v>
          </cell>
          <cell r="B1790" t="str">
            <v>a0K3c00000OJBkKEAX</v>
          </cell>
        </row>
        <row r="1791">
          <cell r="A1791" t="str">
            <v>BAR03250</v>
          </cell>
          <cell r="B1791" t="str">
            <v>a0K3c00000OJBkUEAX</v>
          </cell>
        </row>
        <row r="1792">
          <cell r="A1792" t="str">
            <v>BAR03251</v>
          </cell>
          <cell r="B1792" t="str">
            <v>a0K3c00000OJBkZEAX</v>
          </cell>
        </row>
        <row r="1793">
          <cell r="A1793" t="str">
            <v>BAR03252</v>
          </cell>
          <cell r="B1793" t="str">
            <v>a0K3c00000OJBkeEAH</v>
          </cell>
        </row>
        <row r="1794">
          <cell r="A1794" t="str">
            <v>BAR03253</v>
          </cell>
          <cell r="B1794" t="str">
            <v>a0K3c00000OJBm6EAH</v>
          </cell>
        </row>
        <row r="1795">
          <cell r="A1795" t="str">
            <v>BAR03254</v>
          </cell>
          <cell r="B1795" t="str">
            <v>a0K3c00000OJBmBEAX</v>
          </cell>
        </row>
        <row r="1796">
          <cell r="A1796" t="str">
            <v>BAR03255</v>
          </cell>
          <cell r="B1796" t="str">
            <v>a0K3c00000OJBmGEAX</v>
          </cell>
        </row>
        <row r="1797">
          <cell r="A1797" t="str">
            <v>BAR03256</v>
          </cell>
          <cell r="B1797" t="str">
            <v>a0K3c00000OJBmLEAX</v>
          </cell>
        </row>
        <row r="1798">
          <cell r="A1798" t="str">
            <v>BAR03257</v>
          </cell>
          <cell r="B1798" t="str">
            <v>a0K3c00000OJBmQEAX</v>
          </cell>
        </row>
        <row r="1799">
          <cell r="A1799" t="str">
            <v>BAR03258</v>
          </cell>
          <cell r="B1799" t="str">
            <v>a0K3c00000OJBmVEAX</v>
          </cell>
        </row>
        <row r="1800">
          <cell r="A1800" t="str">
            <v>BAR03259</v>
          </cell>
          <cell r="B1800" t="str">
            <v>a0K3c00000OJBmaEAH</v>
          </cell>
        </row>
        <row r="1801">
          <cell r="A1801" t="str">
            <v>BAR03260</v>
          </cell>
          <cell r="B1801" t="str">
            <v>a0K3c00000OJBmfEAH</v>
          </cell>
        </row>
        <row r="1802">
          <cell r="A1802" t="str">
            <v>BAR03261</v>
          </cell>
          <cell r="B1802" t="str">
            <v>a0K3c00000OJBmkEAH</v>
          </cell>
        </row>
        <row r="1803">
          <cell r="A1803" t="str">
            <v>BAR03263</v>
          </cell>
          <cell r="B1803" t="str">
            <v>a0K3c00000OJBmuEAH</v>
          </cell>
        </row>
        <row r="1804">
          <cell r="A1804" t="str">
            <v>BAR03264</v>
          </cell>
          <cell r="B1804" t="str">
            <v>a0K3c00000OJBmzEAH</v>
          </cell>
        </row>
        <row r="1805">
          <cell r="A1805" t="str">
            <v>BAR03265</v>
          </cell>
          <cell r="B1805" t="str">
            <v>a0K3c00000OJBn4EAH</v>
          </cell>
        </row>
        <row r="1806">
          <cell r="A1806" t="str">
            <v>BAR03266</v>
          </cell>
          <cell r="B1806" t="str">
            <v>a0K3c00000OJBn9EAH</v>
          </cell>
        </row>
        <row r="1807">
          <cell r="A1807" t="str">
            <v>BAR03267</v>
          </cell>
          <cell r="B1807" t="str">
            <v>a0K3c00000OJBnEEAX</v>
          </cell>
        </row>
        <row r="1808">
          <cell r="A1808" t="str">
            <v>BAR03268</v>
          </cell>
          <cell r="B1808" t="str">
            <v>a0K3c00000OJBnJEAX</v>
          </cell>
        </row>
        <row r="1809">
          <cell r="A1809" t="str">
            <v>BAR03269</v>
          </cell>
          <cell r="B1809" t="str">
            <v>a0K3c00000OJBnOEAX</v>
          </cell>
        </row>
        <row r="1810">
          <cell r="A1810" t="str">
            <v>BAR03270</v>
          </cell>
          <cell r="B1810" t="str">
            <v>a0K3c00000OJBogEAH</v>
          </cell>
        </row>
        <row r="1811">
          <cell r="A1811" t="str">
            <v>BAR03271</v>
          </cell>
          <cell r="B1811" t="str">
            <v>a0K3c00000OJBolEAH</v>
          </cell>
        </row>
        <row r="1812">
          <cell r="A1812" t="str">
            <v>BAR03272</v>
          </cell>
          <cell r="B1812" t="str">
            <v>a0K3c00000OJBoqEAH</v>
          </cell>
        </row>
        <row r="1813">
          <cell r="A1813" t="str">
            <v>BAR03273</v>
          </cell>
          <cell r="B1813" t="str">
            <v>a0K3c00000OJBovEAH</v>
          </cell>
        </row>
        <row r="1814">
          <cell r="A1814" t="str">
            <v>BAR03274</v>
          </cell>
          <cell r="B1814" t="str">
            <v>a0K3c00000OJBp0EAH</v>
          </cell>
        </row>
        <row r="1815">
          <cell r="A1815" t="str">
            <v>BAR03275</v>
          </cell>
          <cell r="B1815" t="str">
            <v>a0K3c00000OJBp5EAH</v>
          </cell>
        </row>
        <row r="1816">
          <cell r="A1816" t="str">
            <v>BAR03276</v>
          </cell>
          <cell r="B1816" t="str">
            <v>a0K3c00000OJBpAEAX</v>
          </cell>
        </row>
        <row r="1817">
          <cell r="A1817" t="str">
            <v>BAR03277</v>
          </cell>
          <cell r="B1817" t="str">
            <v>a0K3c00000OJBpFEAX</v>
          </cell>
        </row>
        <row r="1818">
          <cell r="A1818" t="str">
            <v>BAR03278</v>
          </cell>
          <cell r="B1818" t="str">
            <v>a0K3c00000OJBpKEAX</v>
          </cell>
        </row>
        <row r="1819">
          <cell r="A1819" t="str">
            <v>BAR03279</v>
          </cell>
          <cell r="B1819" t="str">
            <v>a0K3c00000OJBpPEAX</v>
          </cell>
        </row>
        <row r="1820">
          <cell r="A1820" t="str">
            <v>BAR03280</v>
          </cell>
          <cell r="B1820" t="str">
            <v>a0K3c00000OJBpUEAX</v>
          </cell>
        </row>
        <row r="1821">
          <cell r="A1821" t="str">
            <v>BAR03281</v>
          </cell>
          <cell r="B1821" t="str">
            <v>a0K3c00000OJBpZEAX</v>
          </cell>
        </row>
        <row r="1822">
          <cell r="A1822" t="str">
            <v>BAR03282</v>
          </cell>
          <cell r="B1822" t="str">
            <v>a0K3c00000OJBpeEAH</v>
          </cell>
        </row>
        <row r="1823">
          <cell r="A1823" t="str">
            <v>BAR03283</v>
          </cell>
          <cell r="B1823" t="str">
            <v>a0K3c00000OJBpjEAH</v>
          </cell>
        </row>
        <row r="1824">
          <cell r="A1824" t="str">
            <v>BAR03284</v>
          </cell>
          <cell r="B1824" t="str">
            <v>a0K3c00000OJBpoEAH</v>
          </cell>
        </row>
        <row r="1825">
          <cell r="A1825" t="str">
            <v>BAR03285</v>
          </cell>
          <cell r="B1825" t="str">
            <v>a0K3c00000OJBptEAH</v>
          </cell>
        </row>
        <row r="1826">
          <cell r="A1826" t="str">
            <v>BAR03286</v>
          </cell>
          <cell r="B1826" t="str">
            <v>a0K3c00000OJBpyEAH</v>
          </cell>
        </row>
        <row r="1827">
          <cell r="A1827" t="str">
            <v>BAR03287</v>
          </cell>
          <cell r="B1827" t="str">
            <v>a0K3c00000OJBq3EAH</v>
          </cell>
        </row>
        <row r="1828">
          <cell r="A1828" t="str">
            <v>BAR03288</v>
          </cell>
          <cell r="B1828" t="str">
            <v>a0K3c00000OJBq8EAH</v>
          </cell>
        </row>
        <row r="1829">
          <cell r="A1829" t="str">
            <v>BAR03289</v>
          </cell>
          <cell r="B1829" t="str">
            <v>a0K3c00000OJBqDEAX</v>
          </cell>
        </row>
        <row r="1830">
          <cell r="A1830" t="str">
            <v>BAR03290</v>
          </cell>
          <cell r="B1830" t="str">
            <v>a0K3c00000OJBqIEAX</v>
          </cell>
        </row>
        <row r="1831">
          <cell r="A1831" t="str">
            <v>BAR03291</v>
          </cell>
          <cell r="B1831" t="str">
            <v>a0K3c00000OJBqNEAX</v>
          </cell>
        </row>
        <row r="1832">
          <cell r="A1832" t="str">
            <v>BAR03292</v>
          </cell>
          <cell r="B1832" t="str">
            <v>a0K3c00000OJBqSEAX</v>
          </cell>
        </row>
        <row r="1833">
          <cell r="A1833" t="str">
            <v>BAR03293</v>
          </cell>
          <cell r="B1833" t="str">
            <v>a0K3c00000OJBqXEAX</v>
          </cell>
        </row>
        <row r="1834">
          <cell r="A1834" t="str">
            <v>BAR03294</v>
          </cell>
          <cell r="B1834" t="str">
            <v>a0K3c00000OJBqcEAH</v>
          </cell>
        </row>
        <row r="1835">
          <cell r="A1835" t="str">
            <v>BAR03295</v>
          </cell>
          <cell r="B1835" t="str">
            <v>a0K3c00000OJBqhEAH</v>
          </cell>
        </row>
        <row r="1836">
          <cell r="A1836" t="str">
            <v>BAR03296</v>
          </cell>
          <cell r="B1836" t="str">
            <v>a0K3c00000OJBqmEAH</v>
          </cell>
        </row>
        <row r="1837">
          <cell r="A1837" t="str">
            <v>BAR03297</v>
          </cell>
          <cell r="B1837" t="str">
            <v>a0K3c00000OJBqrEAH</v>
          </cell>
        </row>
        <row r="1838">
          <cell r="A1838" t="str">
            <v>BAR03298</v>
          </cell>
          <cell r="B1838" t="str">
            <v>a0K3c00000OJBqwEAH</v>
          </cell>
        </row>
        <row r="1839">
          <cell r="A1839" t="str">
            <v>BAR03299</v>
          </cell>
          <cell r="B1839" t="str">
            <v>a0K3c00000OJBrQEAX</v>
          </cell>
        </row>
        <row r="1840">
          <cell r="A1840" t="str">
            <v>BAR03300</v>
          </cell>
          <cell r="B1840" t="str">
            <v>a0K3c00000OJBrVEAX</v>
          </cell>
        </row>
        <row r="1841">
          <cell r="A1841" t="str">
            <v>BAR03301</v>
          </cell>
          <cell r="B1841" t="str">
            <v>a0K3c00000OJBraEAH</v>
          </cell>
        </row>
        <row r="1842">
          <cell r="A1842" t="str">
            <v>BAR03302</v>
          </cell>
          <cell r="B1842" t="str">
            <v>a0K3c00000OJBrfEAH</v>
          </cell>
        </row>
        <row r="1843">
          <cell r="A1843" t="str">
            <v>BAR03303</v>
          </cell>
          <cell r="B1843" t="str">
            <v>a0K3c00000OJBrkEAH</v>
          </cell>
        </row>
        <row r="1844">
          <cell r="A1844" t="str">
            <v>BAR03304</v>
          </cell>
          <cell r="B1844" t="str">
            <v>a0K3c00000OJBrpEAH</v>
          </cell>
        </row>
        <row r="1845">
          <cell r="A1845" t="str">
            <v>BAR03305</v>
          </cell>
          <cell r="B1845" t="str">
            <v>a0K3c00000OJBruEAH</v>
          </cell>
        </row>
        <row r="1846">
          <cell r="A1846" t="str">
            <v>BAR03306</v>
          </cell>
          <cell r="B1846" t="str">
            <v>a0K3c00000OJBrzEAH</v>
          </cell>
        </row>
        <row r="1847">
          <cell r="A1847" t="str">
            <v>BAR03307</v>
          </cell>
          <cell r="B1847" t="str">
            <v>a0K3c00000OJBs4EAH</v>
          </cell>
        </row>
        <row r="1848">
          <cell r="A1848" t="str">
            <v>BAR03308</v>
          </cell>
          <cell r="B1848" t="str">
            <v>a0K3c00000OJBs9EAH</v>
          </cell>
        </row>
        <row r="1849">
          <cell r="A1849" t="str">
            <v>BAR03309</v>
          </cell>
          <cell r="B1849" t="str">
            <v>a0K3c00000OJBsEEAX</v>
          </cell>
        </row>
        <row r="1850">
          <cell r="A1850" t="str">
            <v>BAR03310</v>
          </cell>
          <cell r="B1850" t="str">
            <v>a0K3c00000OJBsJEAX</v>
          </cell>
        </row>
        <row r="1851">
          <cell r="A1851" t="str">
            <v>BAR03311</v>
          </cell>
          <cell r="B1851" t="str">
            <v>a0K3c00000OJBsOEAX</v>
          </cell>
        </row>
        <row r="1852">
          <cell r="A1852" t="str">
            <v>BAR03312</v>
          </cell>
          <cell r="B1852" t="str">
            <v>a0K3c00000OJBsTEAX</v>
          </cell>
        </row>
        <row r="1853">
          <cell r="A1853" t="str">
            <v>BAR03313</v>
          </cell>
          <cell r="B1853" t="str">
            <v>a0K3c00000OJBsYEAX</v>
          </cell>
        </row>
        <row r="1854">
          <cell r="A1854" t="str">
            <v>BAR03314</v>
          </cell>
          <cell r="B1854" t="str">
            <v>a0K3c00000OJBsdEAH</v>
          </cell>
        </row>
        <row r="1855">
          <cell r="A1855" t="str">
            <v>BAR03315</v>
          </cell>
          <cell r="B1855" t="str">
            <v>a0K3c00000OJBsiEAH</v>
          </cell>
        </row>
        <row r="1856">
          <cell r="A1856" t="str">
            <v>BAR03316</v>
          </cell>
          <cell r="B1856" t="str">
            <v>a0K3c00000OJBsnEAH</v>
          </cell>
        </row>
        <row r="1857">
          <cell r="A1857" t="str">
            <v>BAR03317</v>
          </cell>
          <cell r="B1857" t="str">
            <v>a0K3c00000OJBssEAH</v>
          </cell>
        </row>
        <row r="1858">
          <cell r="A1858" t="str">
            <v>BAR03318</v>
          </cell>
          <cell r="B1858" t="str">
            <v>a0K3c00000OJBsxEAH</v>
          </cell>
        </row>
        <row r="1859">
          <cell r="A1859" t="str">
            <v>BAR03319</v>
          </cell>
          <cell r="B1859" t="str">
            <v>a0K3c00000OJBt2EAH</v>
          </cell>
        </row>
        <row r="1860">
          <cell r="A1860" t="str">
            <v>BAR03320</v>
          </cell>
          <cell r="B1860" t="str">
            <v>a0K3c00000OJBt7EAH</v>
          </cell>
        </row>
        <row r="1861">
          <cell r="A1861" t="str">
            <v>BAR03321</v>
          </cell>
          <cell r="B1861" t="str">
            <v>a0K3c00000OJBtCEAX</v>
          </cell>
        </row>
        <row r="1862">
          <cell r="A1862" t="str">
            <v>BAR03322</v>
          </cell>
          <cell r="B1862" t="str">
            <v>a0K3c00000OJBtMEAX</v>
          </cell>
        </row>
        <row r="1863">
          <cell r="A1863" t="str">
            <v>BAR03323</v>
          </cell>
          <cell r="B1863" t="str">
            <v>a0K3c00000OJBtREAX</v>
          </cell>
        </row>
        <row r="1864">
          <cell r="A1864" t="str">
            <v>BAR03324</v>
          </cell>
          <cell r="B1864" t="str">
            <v>a0K3c00000OJBtWEAX</v>
          </cell>
        </row>
        <row r="1865">
          <cell r="A1865" t="str">
            <v>BAR03325</v>
          </cell>
          <cell r="B1865" t="str">
            <v>a0K3c00000OJBtbEAH</v>
          </cell>
        </row>
        <row r="1866">
          <cell r="A1866" t="str">
            <v>BAR03326</v>
          </cell>
          <cell r="B1866" t="str">
            <v>a0K3c00000OJBtgEAH</v>
          </cell>
        </row>
        <row r="1867">
          <cell r="A1867" t="str">
            <v>BAR03327</v>
          </cell>
          <cell r="B1867" t="str">
            <v>a0K3c00000OJBtlEAH</v>
          </cell>
        </row>
        <row r="1868">
          <cell r="A1868" t="str">
            <v>BAR03328</v>
          </cell>
          <cell r="B1868" t="str">
            <v>a0K3c00000OJBtqEAH</v>
          </cell>
        </row>
        <row r="1869">
          <cell r="A1869" t="str">
            <v>BAR03329</v>
          </cell>
          <cell r="B1869" t="str">
            <v>a0K3c00000OJBtvEAH</v>
          </cell>
        </row>
        <row r="1870">
          <cell r="A1870" t="str">
            <v>BAR03330</v>
          </cell>
          <cell r="B1870" t="str">
            <v>a0K3c00000OJBu0EAH</v>
          </cell>
        </row>
        <row r="1871">
          <cell r="A1871" t="str">
            <v>BAR03331</v>
          </cell>
          <cell r="B1871" t="str">
            <v>a0K3c00000OJBu5EAH</v>
          </cell>
        </row>
        <row r="1872">
          <cell r="A1872" t="str">
            <v>BAR03332</v>
          </cell>
          <cell r="B1872" t="str">
            <v>a0K3c00000OJBuAEAX</v>
          </cell>
        </row>
        <row r="1873">
          <cell r="A1873" t="str">
            <v>BAR03333</v>
          </cell>
          <cell r="B1873" t="str">
            <v>a0K3c00000OJBuFEAX</v>
          </cell>
        </row>
        <row r="1874">
          <cell r="A1874" t="str">
            <v>BAR03334</v>
          </cell>
          <cell r="B1874" t="str">
            <v>a0K3c00000OJBuKEAX</v>
          </cell>
        </row>
        <row r="1875">
          <cell r="A1875" t="str">
            <v>BAR03335</v>
          </cell>
          <cell r="B1875" t="str">
            <v>a0K3c00000OJBvIEAX</v>
          </cell>
        </row>
        <row r="1876">
          <cell r="A1876" t="str">
            <v>BAR03336</v>
          </cell>
          <cell r="B1876" t="str">
            <v>a0K3c00000OJBvNEAX</v>
          </cell>
        </row>
        <row r="1877">
          <cell r="A1877" t="str">
            <v>BAR03337</v>
          </cell>
          <cell r="B1877" t="str">
            <v>a0K3c00000OJBvXEAX</v>
          </cell>
        </row>
        <row r="1878">
          <cell r="A1878" t="str">
            <v>BAR03338</v>
          </cell>
          <cell r="B1878" t="str">
            <v>a0K3c00000OJBvcEAH</v>
          </cell>
        </row>
        <row r="1879">
          <cell r="A1879" t="str">
            <v>BAR03339</v>
          </cell>
          <cell r="B1879" t="str">
            <v>a0K3c00000OJBvhEAH</v>
          </cell>
        </row>
        <row r="1880">
          <cell r="A1880" t="str">
            <v>BAR03340</v>
          </cell>
          <cell r="B1880" t="str">
            <v>a0K3c00000OJBvmEAH</v>
          </cell>
        </row>
        <row r="1881">
          <cell r="A1881" t="str">
            <v>BAR03341</v>
          </cell>
          <cell r="B1881" t="str">
            <v>a0K3c00000OJBvrEAH</v>
          </cell>
        </row>
        <row r="1882">
          <cell r="A1882" t="str">
            <v>BAR03342</v>
          </cell>
          <cell r="B1882" t="str">
            <v>a0K3c00000OJBvwEAH</v>
          </cell>
        </row>
        <row r="1883">
          <cell r="A1883" t="str">
            <v>BAR03343</v>
          </cell>
          <cell r="B1883" t="str">
            <v>a0K3c00000OJBw1EAH</v>
          </cell>
        </row>
        <row r="1884">
          <cell r="A1884" t="str">
            <v>BAR03344</v>
          </cell>
          <cell r="B1884" t="str">
            <v>a0K3c00000OJBw6EAH</v>
          </cell>
        </row>
        <row r="1885">
          <cell r="A1885" t="str">
            <v>BAR03345</v>
          </cell>
          <cell r="B1885" t="str">
            <v>a0K3c00000OJBwBEAX</v>
          </cell>
        </row>
        <row r="1886">
          <cell r="A1886" t="str">
            <v>BAR03346</v>
          </cell>
          <cell r="B1886" t="str">
            <v>a0K3c00000OJBwGEAX</v>
          </cell>
        </row>
        <row r="1887">
          <cell r="A1887" t="str">
            <v>BAR03347</v>
          </cell>
          <cell r="B1887" t="str">
            <v>a0K3c00000OJBwLEAX</v>
          </cell>
        </row>
        <row r="1888">
          <cell r="A1888" t="str">
            <v>BAR03348</v>
          </cell>
          <cell r="B1888" t="str">
            <v>a0K3c00000OJBwQEAX</v>
          </cell>
        </row>
        <row r="1889">
          <cell r="A1889" t="str">
            <v>BAR03349</v>
          </cell>
          <cell r="B1889" t="str">
            <v>a0K3c00000OJBwVEAX</v>
          </cell>
        </row>
        <row r="1890">
          <cell r="A1890" t="str">
            <v>BAR03350</v>
          </cell>
          <cell r="B1890" t="str">
            <v>a0K3c00000OJBwaEAH</v>
          </cell>
        </row>
        <row r="1891">
          <cell r="A1891" t="str">
            <v>MUM03351</v>
          </cell>
          <cell r="B1891" t="str">
            <v>a0K3c00000OSl9VEAT</v>
          </cell>
        </row>
        <row r="1892">
          <cell r="A1892" t="str">
            <v>MON03356</v>
          </cell>
          <cell r="B1892" t="str">
            <v>a0K3c00000OSlEpEAL</v>
          </cell>
        </row>
        <row r="1893">
          <cell r="A1893" t="str">
            <v>NAL03357</v>
          </cell>
          <cell r="B1893" t="str">
            <v>a0K3c00000OSlEuEAL</v>
          </cell>
        </row>
        <row r="1894">
          <cell r="A1894" t="str">
            <v>MON03358</v>
          </cell>
          <cell r="B1894" t="str">
            <v>a0K3c00000OSlEzEAL</v>
          </cell>
        </row>
        <row r="1895">
          <cell r="A1895" t="str">
            <v>NAL03359</v>
          </cell>
          <cell r="B1895" t="str">
            <v>a0K3c00000OSlF4EAL</v>
          </cell>
        </row>
        <row r="1896">
          <cell r="A1896" t="str">
            <v>MON03360</v>
          </cell>
          <cell r="B1896" t="str">
            <v>a0K3c00000OSlFOEA1</v>
          </cell>
        </row>
        <row r="1897">
          <cell r="A1897" t="str">
            <v>BAR03361</v>
          </cell>
          <cell r="B1897" t="str">
            <v>a0K3c00000OSlHPEA1</v>
          </cell>
        </row>
        <row r="1898">
          <cell r="A1898" t="str">
            <v>BAR03362</v>
          </cell>
          <cell r="B1898" t="str">
            <v>a0K3c00000OSlHUEA1</v>
          </cell>
        </row>
        <row r="1899">
          <cell r="A1899" t="str">
            <v>MUM03363</v>
          </cell>
          <cell r="B1899" t="str">
            <v>a0K3c00000OSlHeEAL</v>
          </cell>
        </row>
        <row r="1900">
          <cell r="A1900" t="str">
            <v>BAR03364</v>
          </cell>
          <cell r="B1900" t="str">
            <v>a0K3c00000OSlIIEA1</v>
          </cell>
        </row>
        <row r="1901">
          <cell r="A1901" t="str">
            <v>BAR03365</v>
          </cell>
          <cell r="B1901" t="str">
            <v>a0K3c00000OSlINEA1</v>
          </cell>
        </row>
        <row r="1902">
          <cell r="A1902" t="str">
            <v>BAR03366</v>
          </cell>
          <cell r="B1902" t="str">
            <v>a0K3c00000OSlISEA1</v>
          </cell>
        </row>
        <row r="1903">
          <cell r="A1903" t="str">
            <v>BAR03367</v>
          </cell>
          <cell r="B1903" t="str">
            <v>a0K3c00000OSlIXEA1</v>
          </cell>
        </row>
        <row r="1904">
          <cell r="A1904" t="str">
            <v>BAR03368</v>
          </cell>
          <cell r="B1904" t="str">
            <v>a0K3c00000OSlIcEAL</v>
          </cell>
        </row>
        <row r="1905">
          <cell r="A1905" t="str">
            <v>BAR03369</v>
          </cell>
          <cell r="B1905" t="str">
            <v>a0K3c00000OSlIhEAL</v>
          </cell>
        </row>
        <row r="1906">
          <cell r="A1906" t="str">
            <v>BAR03370</v>
          </cell>
          <cell r="B1906" t="str">
            <v>a0K3c00000OSlImEAL</v>
          </cell>
        </row>
        <row r="1907">
          <cell r="A1907" t="str">
            <v>BAR03371</v>
          </cell>
          <cell r="B1907" t="str">
            <v>a0K3c00000OSlIrEAL</v>
          </cell>
        </row>
        <row r="1908">
          <cell r="A1908" t="str">
            <v>BAR03372</v>
          </cell>
          <cell r="B1908" t="str">
            <v>a0K3c00000OSlIwEAL</v>
          </cell>
        </row>
        <row r="1909">
          <cell r="A1909" t="str">
            <v>BAR03373</v>
          </cell>
          <cell r="B1909" t="str">
            <v>a0K3c00000OSlJ1EAL</v>
          </cell>
        </row>
        <row r="1910">
          <cell r="A1910" t="str">
            <v>BAR03374</v>
          </cell>
          <cell r="B1910" t="str">
            <v>a0K3c00000OSlJ6EAL</v>
          </cell>
        </row>
        <row r="1911">
          <cell r="A1911" t="str">
            <v>BAR03375</v>
          </cell>
          <cell r="B1911" t="str">
            <v>a0K3c00000OSlJBEA1</v>
          </cell>
        </row>
        <row r="1912">
          <cell r="A1912" t="str">
            <v>BAR03376</v>
          </cell>
          <cell r="B1912" t="str">
            <v>a0K3c00000OSlJGEA1</v>
          </cell>
        </row>
        <row r="1913">
          <cell r="A1913" t="str">
            <v>BAR03377</v>
          </cell>
          <cell r="B1913" t="str">
            <v>a0K3c00000OSlJLEA1</v>
          </cell>
        </row>
        <row r="1914">
          <cell r="A1914" t="str">
            <v>BAR03378</v>
          </cell>
          <cell r="B1914" t="str">
            <v>a0K3c00000OSlJuEAL</v>
          </cell>
        </row>
        <row r="1915">
          <cell r="A1915" t="str">
            <v>BAR03379</v>
          </cell>
          <cell r="B1915" t="str">
            <v>a0K3c00000OSlJzEAL</v>
          </cell>
        </row>
        <row r="1916">
          <cell r="A1916" t="str">
            <v>BAR03380</v>
          </cell>
          <cell r="B1916" t="str">
            <v>a0K3c00000OSlK4EAL</v>
          </cell>
        </row>
        <row r="1917">
          <cell r="A1917" t="str">
            <v>BAR03381</v>
          </cell>
          <cell r="B1917" t="str">
            <v>a0K3c00000OSlK9EAL</v>
          </cell>
        </row>
        <row r="1918">
          <cell r="A1918" t="str">
            <v>BAR03382</v>
          </cell>
          <cell r="B1918" t="str">
            <v>a0K3c00000OSlKEEA1</v>
          </cell>
        </row>
        <row r="1919">
          <cell r="A1919" t="str">
            <v>BAR03383</v>
          </cell>
          <cell r="B1919" t="str">
            <v>a0K3c00000OSlKJEA1</v>
          </cell>
        </row>
        <row r="1920">
          <cell r="A1920" t="str">
            <v>BAR03384</v>
          </cell>
          <cell r="B1920" t="str">
            <v>a0K3c00000OSlKOEA1</v>
          </cell>
        </row>
        <row r="1921">
          <cell r="A1921" t="str">
            <v>BAR03385</v>
          </cell>
          <cell r="B1921" t="str">
            <v>a0K3c00000OSlKTEA1</v>
          </cell>
        </row>
        <row r="1922">
          <cell r="A1922" t="str">
            <v>BAR03386</v>
          </cell>
          <cell r="B1922" t="str">
            <v>a0K3c00000OSlKYEA1</v>
          </cell>
        </row>
        <row r="1923">
          <cell r="A1923" t="str">
            <v>BAR03387</v>
          </cell>
          <cell r="B1923" t="str">
            <v>a0K3c00000OSlKdEAL</v>
          </cell>
        </row>
        <row r="1924">
          <cell r="A1924" t="str">
            <v>BAR03388</v>
          </cell>
          <cell r="B1924" t="str">
            <v>a0K3c00000OSlKiEAL</v>
          </cell>
        </row>
        <row r="1925">
          <cell r="A1925" t="str">
            <v>BAR03389</v>
          </cell>
          <cell r="B1925" t="str">
            <v>a0K3c00000OSlKnEAL</v>
          </cell>
        </row>
        <row r="1926">
          <cell r="A1926" t="str">
            <v>BAR03390</v>
          </cell>
          <cell r="B1926" t="str">
            <v>a0K3c00000OSlKsEAL</v>
          </cell>
        </row>
        <row r="1927">
          <cell r="A1927" t="str">
            <v>BAR03391</v>
          </cell>
          <cell r="B1927" t="str">
            <v>a0K3c00000OSlKxEAL</v>
          </cell>
        </row>
        <row r="1928">
          <cell r="A1928" t="str">
            <v>BAR03392</v>
          </cell>
          <cell r="B1928" t="str">
            <v>a0K3c00000OSlL2EAL</v>
          </cell>
        </row>
        <row r="1929">
          <cell r="A1929" t="str">
            <v>BAR03393</v>
          </cell>
          <cell r="B1929" t="str">
            <v>a0K3c00000OSlL7EAL</v>
          </cell>
        </row>
        <row r="1930">
          <cell r="A1930" t="str">
            <v>BAR03394</v>
          </cell>
          <cell r="B1930" t="str">
            <v>a0K3c00000OSlLCEA1</v>
          </cell>
        </row>
        <row r="1931">
          <cell r="A1931" t="str">
            <v>BAR03395</v>
          </cell>
          <cell r="B1931" t="str">
            <v>a0K3c00000OSlLHEA1</v>
          </cell>
        </row>
        <row r="1932">
          <cell r="A1932" t="str">
            <v>BAR03398</v>
          </cell>
          <cell r="B1932" t="str">
            <v>a0K3c00000OSlLWEA1</v>
          </cell>
        </row>
        <row r="1933">
          <cell r="A1933" t="str">
            <v>BAR03396</v>
          </cell>
          <cell r="B1933" t="str">
            <v>a0K3c00000OSlLMEA1</v>
          </cell>
        </row>
        <row r="1934">
          <cell r="A1934" t="str">
            <v>BAR03397</v>
          </cell>
          <cell r="B1934" t="str">
            <v>a0K3c00000OSlLREA1</v>
          </cell>
        </row>
        <row r="1935">
          <cell r="A1935" t="str">
            <v>BAR03399</v>
          </cell>
          <cell r="B1935" t="str">
            <v>a0K3c00000OSlLbEAL</v>
          </cell>
        </row>
        <row r="1936">
          <cell r="A1936" t="str">
            <v>BAR03400</v>
          </cell>
          <cell r="B1936" t="str">
            <v>a0K3c00000OSlLgEAL</v>
          </cell>
        </row>
        <row r="1937">
          <cell r="A1937" t="str">
            <v>BAR03401</v>
          </cell>
          <cell r="B1937" t="str">
            <v>a0K3c00000OSlLlEAL</v>
          </cell>
        </row>
        <row r="1938">
          <cell r="A1938" t="str">
            <v>BAR03402</v>
          </cell>
          <cell r="B1938" t="str">
            <v>a0K3c00000OSlLqEAL</v>
          </cell>
        </row>
        <row r="1939">
          <cell r="A1939" t="str">
            <v>BAR03403</v>
          </cell>
          <cell r="B1939" t="str">
            <v>a0K3c00000OSlLvEAL</v>
          </cell>
        </row>
        <row r="1940">
          <cell r="A1940" t="str">
            <v>BAR03404</v>
          </cell>
          <cell r="B1940" t="str">
            <v>a0K3c00000OSlM0EAL</v>
          </cell>
        </row>
        <row r="1941">
          <cell r="A1941" t="str">
            <v>BAR03405</v>
          </cell>
          <cell r="B1941" t="str">
            <v>a0K3c00000OSlM1EAL</v>
          </cell>
        </row>
        <row r="1942">
          <cell r="A1942" t="str">
            <v>MUM03406</v>
          </cell>
          <cell r="B1942" t="str">
            <v>a0K3c00000OSlMAEA1</v>
          </cell>
        </row>
        <row r="1943">
          <cell r="A1943" t="str">
            <v>MUM03407</v>
          </cell>
          <cell r="B1943" t="str">
            <v>a0K3c00000OSlMFEA1</v>
          </cell>
        </row>
        <row r="1944">
          <cell r="A1944" t="str">
            <v>MUM03408</v>
          </cell>
          <cell r="B1944" t="str">
            <v>a0K3c00000OSlMKEA1</v>
          </cell>
        </row>
        <row r="1945">
          <cell r="A1945" t="str">
            <v>MUM03409</v>
          </cell>
          <cell r="B1945" t="str">
            <v>a0K3c00000OSlMPEA1</v>
          </cell>
        </row>
        <row r="1946">
          <cell r="A1946" t="str">
            <v>MUM03410</v>
          </cell>
          <cell r="B1946" t="str">
            <v>a0K3c00000OSlMUEA1</v>
          </cell>
        </row>
        <row r="1947">
          <cell r="A1947" t="str">
            <v>MUM03411</v>
          </cell>
          <cell r="B1947" t="str">
            <v>a0K3c00000OSlMZEA1</v>
          </cell>
        </row>
        <row r="1948">
          <cell r="A1948" t="str">
            <v>MUM03412</v>
          </cell>
          <cell r="B1948" t="str">
            <v>a0K3c00000OSlMeEAL</v>
          </cell>
        </row>
        <row r="1949">
          <cell r="A1949" t="str">
            <v>MUM03413</v>
          </cell>
          <cell r="B1949" t="str">
            <v>a0K3c00000OSlMjEAL</v>
          </cell>
        </row>
        <row r="1950">
          <cell r="A1950" t="str">
            <v>MUM03414</v>
          </cell>
          <cell r="B1950" t="str">
            <v>a0K3c00000OSlMoEAL</v>
          </cell>
        </row>
        <row r="1951">
          <cell r="A1951" t="str">
            <v>MUM03415</v>
          </cell>
          <cell r="B1951" t="str">
            <v>a0K3c00000OSlMtEAL</v>
          </cell>
        </row>
        <row r="1952">
          <cell r="A1952" t="str">
            <v>MUM03416</v>
          </cell>
          <cell r="B1952" t="str">
            <v>a0K3c00000OSlMyEAL</v>
          </cell>
        </row>
        <row r="1953">
          <cell r="A1953" t="str">
            <v>MUM03417</v>
          </cell>
          <cell r="B1953" t="str">
            <v>a0K3c00000OSlN3EAL</v>
          </cell>
        </row>
        <row r="1954">
          <cell r="A1954" t="str">
            <v>MUM03418</v>
          </cell>
          <cell r="B1954" t="str">
            <v>a0K3c00000OSlN8EAL</v>
          </cell>
        </row>
        <row r="1955">
          <cell r="A1955" t="str">
            <v>MUM03419</v>
          </cell>
          <cell r="B1955" t="str">
            <v>a0K3c00000OSoM8EAL</v>
          </cell>
        </row>
        <row r="1956">
          <cell r="A1956" t="str">
            <v>MUM03420</v>
          </cell>
          <cell r="B1956" t="str">
            <v>a0K3c00000OSoMDEA1</v>
          </cell>
        </row>
        <row r="1957">
          <cell r="A1957" t="str">
            <v>MUM03421</v>
          </cell>
          <cell r="B1957" t="str">
            <v>a0K3c00000OSoMIEA1</v>
          </cell>
        </row>
        <row r="1958">
          <cell r="A1958" t="str">
            <v>MUM03422</v>
          </cell>
          <cell r="B1958" t="str">
            <v>a0K3c00000OSoMNEA1</v>
          </cell>
        </row>
        <row r="1959">
          <cell r="A1959" t="str">
            <v>MUM03423</v>
          </cell>
          <cell r="B1959" t="str">
            <v>a0K3c00000OSoNLEA1</v>
          </cell>
        </row>
        <row r="1960">
          <cell r="A1960" t="str">
            <v>MUM03424</v>
          </cell>
          <cell r="B1960" t="str">
            <v>a0K3c00000OSoNQEA1</v>
          </cell>
        </row>
        <row r="1961">
          <cell r="A1961" t="str">
            <v>MUM03425</v>
          </cell>
          <cell r="B1961" t="str">
            <v>a0K3c00000OSoNVEA1</v>
          </cell>
        </row>
        <row r="1962">
          <cell r="A1962" t="str">
            <v>MUM03426</v>
          </cell>
          <cell r="B1962" t="str">
            <v>a0K3c00000OSoNaEAL</v>
          </cell>
        </row>
        <row r="1963">
          <cell r="A1963" t="str">
            <v>MUM03427</v>
          </cell>
          <cell r="B1963" t="str">
            <v>a0K3c00000OSoOOEA1</v>
          </cell>
        </row>
        <row r="1964">
          <cell r="A1964" t="str">
            <v>MUM03428</v>
          </cell>
          <cell r="B1964" t="str">
            <v>a0K3c00000OSoOTEA1</v>
          </cell>
        </row>
        <row r="1965">
          <cell r="A1965" t="str">
            <v>MUM03429</v>
          </cell>
          <cell r="B1965" t="str">
            <v>a0K3c00000OSoOYEA1</v>
          </cell>
        </row>
        <row r="1966">
          <cell r="A1966" t="str">
            <v>MUM03430</v>
          </cell>
          <cell r="B1966" t="str">
            <v>a0K3c00000OSoOdEAL</v>
          </cell>
        </row>
        <row r="1967">
          <cell r="A1967" t="str">
            <v>MUM03431</v>
          </cell>
          <cell r="B1967" t="str">
            <v>a0K3c00000OSoOiEAL</v>
          </cell>
        </row>
        <row r="1968">
          <cell r="A1968" t="str">
            <v>MUM03432</v>
          </cell>
          <cell r="B1968" t="str">
            <v>a0K3c00000OSoOnEAL</v>
          </cell>
        </row>
        <row r="1969">
          <cell r="A1969" t="str">
            <v>BAR03434</v>
          </cell>
          <cell r="B1969" t="str">
            <v>a0K3c00000OSoQyEAL</v>
          </cell>
        </row>
        <row r="1970">
          <cell r="A1970" t="str">
            <v>BAR03435</v>
          </cell>
          <cell r="B1970" t="str">
            <v>a0K3c00000OSoR3EAL</v>
          </cell>
        </row>
        <row r="1971">
          <cell r="A1971" t="str">
            <v>BAR03436</v>
          </cell>
          <cell r="B1971" t="str">
            <v>a0K3c00000OSoRIEA1</v>
          </cell>
        </row>
        <row r="1972">
          <cell r="A1972" t="str">
            <v>BAR03437</v>
          </cell>
          <cell r="B1972" t="str">
            <v>a0K3c00000OSoRNEA1</v>
          </cell>
        </row>
        <row r="1973">
          <cell r="A1973" t="str">
            <v>BAR03438</v>
          </cell>
          <cell r="B1973" t="str">
            <v>a0K3c00000OSoRSEA1</v>
          </cell>
        </row>
        <row r="1974">
          <cell r="A1974" t="str">
            <v>BAR03439</v>
          </cell>
          <cell r="B1974" t="str">
            <v>a0K3c00000OSoRXEA1</v>
          </cell>
        </row>
        <row r="1975">
          <cell r="A1975" t="str">
            <v>BAR03440</v>
          </cell>
          <cell r="B1975" t="str">
            <v>a0K3c00000OSoRcEAL</v>
          </cell>
        </row>
        <row r="1976">
          <cell r="A1976" t="str">
            <v>BAR03441</v>
          </cell>
          <cell r="B1976" t="str">
            <v>a0K3c00000OSoRhEAL</v>
          </cell>
        </row>
        <row r="1977">
          <cell r="A1977" t="str">
            <v>BAR03442</v>
          </cell>
          <cell r="B1977" t="str">
            <v>a0K3c00000OSoRmEAL</v>
          </cell>
        </row>
        <row r="1978">
          <cell r="A1978" t="str">
            <v>BAR03443</v>
          </cell>
          <cell r="B1978" t="str">
            <v>a0K3c00000OSoRrEAL</v>
          </cell>
        </row>
        <row r="1979">
          <cell r="A1979" t="str">
            <v>BAR03444</v>
          </cell>
          <cell r="B1979" t="str">
            <v>a0K3c00000OSoRwEAL</v>
          </cell>
        </row>
        <row r="1980">
          <cell r="A1980" t="str">
            <v>LIM03446</v>
          </cell>
          <cell r="B1980" t="str">
            <v>a0K3c00000OSoVeEAL</v>
          </cell>
        </row>
        <row r="1981">
          <cell r="A1981" t="str">
            <v>LIM03447</v>
          </cell>
          <cell r="B1981" t="str">
            <v>a0K3c00000OSoVjEAL</v>
          </cell>
        </row>
        <row r="1982">
          <cell r="A1982" t="str">
            <v>LIM03448</v>
          </cell>
          <cell r="B1982" t="str">
            <v>a0K3c00000OSoVoEAL</v>
          </cell>
        </row>
        <row r="1983">
          <cell r="A1983" t="str">
            <v>LIM03449</v>
          </cell>
          <cell r="B1983" t="str">
            <v>a0K3c00000OSoVtEAL</v>
          </cell>
        </row>
        <row r="1984">
          <cell r="A1984" t="str">
            <v>LIM03450</v>
          </cell>
          <cell r="B1984" t="str">
            <v>a0K3c00000OSoVyEAL</v>
          </cell>
        </row>
        <row r="1985">
          <cell r="A1985" t="str">
            <v>LIM03451</v>
          </cell>
          <cell r="B1985" t="str">
            <v>a0K3c00000OSoW3EAL</v>
          </cell>
        </row>
        <row r="1986">
          <cell r="A1986" t="str">
            <v>LIM03452</v>
          </cell>
          <cell r="B1986" t="str">
            <v>a0K3c00000OSoW8EAL</v>
          </cell>
        </row>
        <row r="1987">
          <cell r="A1987" t="str">
            <v>LIM03453</v>
          </cell>
          <cell r="B1987" t="str">
            <v>a0K3c00000OSoWDEA1</v>
          </cell>
        </row>
        <row r="1988">
          <cell r="A1988" t="str">
            <v>LIM03454</v>
          </cell>
          <cell r="B1988" t="str">
            <v>a0K3c00000OSoWIEA1</v>
          </cell>
        </row>
        <row r="1989">
          <cell r="A1989" t="str">
            <v>LIM03455</v>
          </cell>
          <cell r="B1989" t="str">
            <v>a0K3c00000OSoWNEA1</v>
          </cell>
        </row>
        <row r="1990">
          <cell r="A1990" t="str">
            <v>SUS03457</v>
          </cell>
          <cell r="B1990" t="str">
            <v>a0K3c00000OGE3hEAH</v>
          </cell>
        </row>
        <row r="1991">
          <cell r="A1991" t="str">
            <v>SUS03458</v>
          </cell>
          <cell r="B1991" t="str">
            <v>a0K3c00000OGE3mEAH</v>
          </cell>
        </row>
        <row r="1992">
          <cell r="A1992" t="str">
            <v>MOS03459</v>
          </cell>
          <cell r="B1992" t="str">
            <v>a0K3c00000OGE3rEAH</v>
          </cell>
        </row>
        <row r="1993">
          <cell r="A1993" t="str">
            <v>MOS03460</v>
          </cell>
          <cell r="B1993" t="str">
            <v>a0K3c00000OGE3wEAH</v>
          </cell>
        </row>
        <row r="1994">
          <cell r="A1994" t="str">
            <v>MOS03461</v>
          </cell>
          <cell r="B1994" t="str">
            <v>a0K3c00000OGE41EAH</v>
          </cell>
        </row>
        <row r="1995">
          <cell r="A1995" t="str">
            <v>MOS03462</v>
          </cell>
          <cell r="B1995" t="str">
            <v>a0K3c00000OGE46EAH</v>
          </cell>
        </row>
        <row r="1996">
          <cell r="A1996" t="str">
            <v>MOS03463</v>
          </cell>
          <cell r="B1996" t="str">
            <v>a0K3c00000OGE4BEAX</v>
          </cell>
        </row>
        <row r="1997">
          <cell r="A1997" t="str">
            <v>MOS03464</v>
          </cell>
          <cell r="B1997" t="str">
            <v>a0K3c00000OGE4GEAX</v>
          </cell>
        </row>
        <row r="1998">
          <cell r="A1998" t="str">
            <v>MOS03465</v>
          </cell>
          <cell r="B1998" t="str">
            <v>a0K3c00000OGE4LEAX</v>
          </cell>
        </row>
        <row r="1999">
          <cell r="A1999" t="str">
            <v>MOS03466</v>
          </cell>
          <cell r="B1999" t="str">
            <v>a0K3c00000OGE4QEAX</v>
          </cell>
        </row>
        <row r="2000">
          <cell r="A2000" t="str">
            <v>MOS03467</v>
          </cell>
          <cell r="B2000" t="str">
            <v>a0K3c00000OGE4VEAX</v>
          </cell>
        </row>
        <row r="2001">
          <cell r="A2001" t="str">
            <v>MOS03468</v>
          </cell>
          <cell r="B2001" t="str">
            <v>a0K3c00000OGE4aEAH</v>
          </cell>
        </row>
        <row r="2002">
          <cell r="A2002" t="str">
            <v>MOS03469</v>
          </cell>
          <cell r="B2002" t="str">
            <v>a0K3c00000OGE4fEAH</v>
          </cell>
        </row>
        <row r="2003">
          <cell r="A2003" t="str">
            <v>MOS03470</v>
          </cell>
          <cell r="B2003" t="str">
            <v>a0K3c00000OGE4kEAH</v>
          </cell>
        </row>
        <row r="2004">
          <cell r="A2004" t="str">
            <v>MOS03471</v>
          </cell>
          <cell r="B2004" t="str">
            <v>a0K3c00000OGE4pEAH</v>
          </cell>
        </row>
        <row r="2005">
          <cell r="A2005" t="str">
            <v>MOS03472</v>
          </cell>
          <cell r="B2005" t="str">
            <v>a0K3c00000OGE4uEAH</v>
          </cell>
        </row>
        <row r="2006">
          <cell r="A2006" t="str">
            <v>MOS03473</v>
          </cell>
          <cell r="B2006" t="str">
            <v>a0K3c00000OGE4zEAH</v>
          </cell>
        </row>
        <row r="2007">
          <cell r="A2007" t="str">
            <v>MOS03474</v>
          </cell>
          <cell r="B2007" t="str">
            <v>a0K3c00000OGE54EAH</v>
          </cell>
        </row>
        <row r="2008">
          <cell r="A2008" t="str">
            <v>MOS03475</v>
          </cell>
          <cell r="B2008" t="str">
            <v>a0K3c00000OGE59EAH</v>
          </cell>
        </row>
        <row r="2009">
          <cell r="A2009" t="str">
            <v>MOS03476</v>
          </cell>
          <cell r="B2009" t="str">
            <v>a0K3c00000OGE5EEAX</v>
          </cell>
        </row>
        <row r="2010">
          <cell r="A2010" t="str">
            <v>MOS03477</v>
          </cell>
          <cell r="B2010" t="str">
            <v>a0K3c00000OGE5JEAX</v>
          </cell>
        </row>
        <row r="2011">
          <cell r="A2011" t="str">
            <v>MOS03478</v>
          </cell>
          <cell r="B2011" t="str">
            <v>a0K3c00000OGE5OEAX</v>
          </cell>
        </row>
        <row r="2012">
          <cell r="A2012" t="str">
            <v>MOS03479</v>
          </cell>
          <cell r="B2012" t="str">
            <v>a0K3c00000OGE5TEAX</v>
          </cell>
        </row>
        <row r="2013">
          <cell r="A2013" t="str">
            <v>MOS03480</v>
          </cell>
          <cell r="B2013" t="str">
            <v>a0K3c00000OGE5YEAX</v>
          </cell>
        </row>
        <row r="2014">
          <cell r="A2014" t="str">
            <v>MOS03481</v>
          </cell>
          <cell r="B2014" t="str">
            <v>a0K3c00000OGE5dEAH</v>
          </cell>
        </row>
        <row r="2015">
          <cell r="A2015" t="str">
            <v>MOS03482</v>
          </cell>
          <cell r="B2015" t="str">
            <v>a0K3c00000OGE5iEAH</v>
          </cell>
        </row>
        <row r="2016">
          <cell r="A2016" t="str">
            <v>MOS03483</v>
          </cell>
          <cell r="B2016" t="str">
            <v>a0K3c00000OGE5nEAH</v>
          </cell>
        </row>
        <row r="2017">
          <cell r="A2017" t="str">
            <v>MOS03484</v>
          </cell>
          <cell r="B2017" t="str">
            <v>a0K3c00000OGE5sEAH</v>
          </cell>
        </row>
        <row r="2018">
          <cell r="A2018" t="str">
            <v>MOS03485</v>
          </cell>
          <cell r="B2018" t="str">
            <v>a0K3c00000OGE5xEAH</v>
          </cell>
        </row>
        <row r="2019">
          <cell r="A2019" t="str">
            <v>MOS03486</v>
          </cell>
          <cell r="B2019" t="str">
            <v>a0K3c00000OGE62EAH</v>
          </cell>
        </row>
        <row r="2020">
          <cell r="A2020" t="str">
            <v>MOS03487</v>
          </cell>
          <cell r="B2020" t="str">
            <v>a0K3c00000OGE67EAH</v>
          </cell>
        </row>
        <row r="2021">
          <cell r="A2021" t="str">
            <v>MOS03488</v>
          </cell>
          <cell r="B2021" t="str">
            <v>a0K3c00000OGE6CEAX</v>
          </cell>
        </row>
        <row r="2022">
          <cell r="A2022" t="str">
            <v>MOS03489</v>
          </cell>
          <cell r="B2022" t="str">
            <v>a0K3c00000OGE6HEAX</v>
          </cell>
        </row>
        <row r="2023">
          <cell r="A2023" t="str">
            <v>MOS03490</v>
          </cell>
          <cell r="B2023" t="str">
            <v>a0K3c00000OGE6MEAX</v>
          </cell>
        </row>
        <row r="2024">
          <cell r="A2024" t="str">
            <v>MOS03491</v>
          </cell>
          <cell r="B2024" t="str">
            <v>a0K3c00000OGE6REAX</v>
          </cell>
        </row>
        <row r="2025">
          <cell r="A2025" t="str">
            <v>MOS03492</v>
          </cell>
          <cell r="B2025" t="str">
            <v>a0K3c00000OGE6WEAX</v>
          </cell>
        </row>
        <row r="2026">
          <cell r="A2026" t="str">
            <v>MOS03493</v>
          </cell>
          <cell r="B2026" t="str">
            <v>a0K3c00000OGE6bEAH</v>
          </cell>
        </row>
        <row r="2027">
          <cell r="A2027" t="str">
            <v>MOS03494</v>
          </cell>
          <cell r="B2027" t="str">
            <v>a0K3c00000OGE6gEAH</v>
          </cell>
        </row>
        <row r="2028">
          <cell r="A2028" t="str">
            <v>MOS03495</v>
          </cell>
          <cell r="B2028" t="str">
            <v>a0K3c00000OGE6lEAH</v>
          </cell>
        </row>
        <row r="2029">
          <cell r="A2029" t="str">
            <v>MOS03496</v>
          </cell>
          <cell r="B2029" t="str">
            <v>a0K3c00000OGE6qEAH</v>
          </cell>
        </row>
        <row r="2030">
          <cell r="A2030" t="str">
            <v>MOS03497</v>
          </cell>
          <cell r="B2030" t="str">
            <v>a0K3c00000OGE6vEAH</v>
          </cell>
        </row>
        <row r="2031">
          <cell r="A2031" t="str">
            <v>MOS03498</v>
          </cell>
          <cell r="B2031" t="str">
            <v>a0K3c00000OGE70EAH</v>
          </cell>
        </row>
        <row r="2032">
          <cell r="A2032" t="str">
            <v>MOS03499</v>
          </cell>
          <cell r="B2032" t="str">
            <v>a0K3c00000OGE75EAH</v>
          </cell>
        </row>
        <row r="2033">
          <cell r="A2033" t="str">
            <v>MOS03500</v>
          </cell>
          <cell r="B2033" t="str">
            <v>a0K3c00000OGE7AEAX</v>
          </cell>
        </row>
        <row r="2034">
          <cell r="A2034" t="str">
            <v>MOS03501</v>
          </cell>
          <cell r="B2034" t="str">
            <v>a0K3c00000OGE7FEAX</v>
          </cell>
        </row>
        <row r="2035">
          <cell r="A2035" t="str">
            <v>MOS03502</v>
          </cell>
          <cell r="B2035" t="str">
            <v>a0K3c00000OGE7KEAX</v>
          </cell>
        </row>
        <row r="2036">
          <cell r="A2036" t="str">
            <v>MOS03503</v>
          </cell>
          <cell r="B2036" t="str">
            <v>a0K3c00000OGE7PEAX</v>
          </cell>
        </row>
        <row r="2037">
          <cell r="A2037" t="str">
            <v>MOS03504</v>
          </cell>
          <cell r="B2037" t="str">
            <v>a0K3c00000OGE7UEAX</v>
          </cell>
        </row>
        <row r="2038">
          <cell r="A2038" t="str">
            <v>MOS03505</v>
          </cell>
          <cell r="B2038" t="str">
            <v>a0K3c00000OGE7ZEAX</v>
          </cell>
        </row>
        <row r="2039">
          <cell r="A2039" t="str">
            <v>MOS03506</v>
          </cell>
          <cell r="B2039" t="str">
            <v>a0K3c00000OGE7eEAH</v>
          </cell>
        </row>
        <row r="2040">
          <cell r="A2040" t="str">
            <v>MOS03507</v>
          </cell>
          <cell r="B2040" t="str">
            <v>a0K3c00000OGE7jEAH</v>
          </cell>
        </row>
        <row r="2041">
          <cell r="A2041" t="str">
            <v>MOS03508</v>
          </cell>
          <cell r="B2041" t="str">
            <v>a0K3c00000OGE7oEAH</v>
          </cell>
        </row>
        <row r="2042">
          <cell r="A2042" t="str">
            <v>MOS03509</v>
          </cell>
          <cell r="B2042" t="str">
            <v>a0K3c00000OGE7tEAH</v>
          </cell>
        </row>
        <row r="2043">
          <cell r="A2043" t="str">
            <v>MOS03510</v>
          </cell>
          <cell r="B2043" t="str">
            <v>a0K3c00000OGE7yEAH</v>
          </cell>
        </row>
        <row r="2044">
          <cell r="A2044" t="str">
            <v>MOS03511</v>
          </cell>
          <cell r="B2044" t="str">
            <v>a0K3c00000OGE83EAH</v>
          </cell>
        </row>
        <row r="2045">
          <cell r="A2045" t="str">
            <v>MOS03512</v>
          </cell>
          <cell r="B2045" t="str">
            <v>a0K3c00000OGE88EAH</v>
          </cell>
        </row>
        <row r="2046">
          <cell r="A2046" t="str">
            <v>MOS03513</v>
          </cell>
          <cell r="B2046" t="str">
            <v>a0K3c00000OGE8DEAX</v>
          </cell>
        </row>
        <row r="2047">
          <cell r="A2047" t="str">
            <v>MOS03514</v>
          </cell>
          <cell r="B2047" t="str">
            <v>a0K3c00000OGE8IEAX</v>
          </cell>
        </row>
        <row r="2048">
          <cell r="A2048" t="str">
            <v>MOS03515</v>
          </cell>
          <cell r="B2048" t="str">
            <v>a0K3c00000OGE8NEAX</v>
          </cell>
        </row>
        <row r="2049">
          <cell r="A2049" t="str">
            <v>MOS03516</v>
          </cell>
          <cell r="B2049" t="str">
            <v>a0K3c00000OGE8SEAX</v>
          </cell>
        </row>
        <row r="2050">
          <cell r="A2050" t="str">
            <v>MOS03517</v>
          </cell>
          <cell r="B2050" t="str">
            <v>a0K3c00000OGE8XEAX</v>
          </cell>
        </row>
        <row r="2051">
          <cell r="A2051" t="str">
            <v>MOS03518</v>
          </cell>
          <cell r="B2051" t="str">
            <v>a0K3c00000OGE8cEAH</v>
          </cell>
        </row>
        <row r="2052">
          <cell r="A2052" t="str">
            <v>MOS03519</v>
          </cell>
          <cell r="B2052" t="str">
            <v>a0K3c00000OGE8hEAH</v>
          </cell>
        </row>
        <row r="2053">
          <cell r="A2053" t="str">
            <v>MOS03520</v>
          </cell>
          <cell r="B2053" t="str">
            <v>a0K3c00000OGE8mEAH</v>
          </cell>
        </row>
        <row r="2054">
          <cell r="A2054" t="str">
            <v>SHI03521</v>
          </cell>
          <cell r="B2054" t="str">
            <v>a0K3c00000OGEC0EAP</v>
          </cell>
        </row>
        <row r="2055">
          <cell r="A2055" t="str">
            <v>MOS03522</v>
          </cell>
          <cell r="B2055" t="str">
            <v>a0K3c00000OGEC5EAP</v>
          </cell>
        </row>
        <row r="2056">
          <cell r="A2056" t="str">
            <v>MOS03523</v>
          </cell>
          <cell r="B2056" t="str">
            <v>a0K3c00000OGECAEA5</v>
          </cell>
        </row>
        <row r="2057">
          <cell r="A2057" t="str">
            <v>MOS03524</v>
          </cell>
          <cell r="B2057" t="str">
            <v>a0K3c00000OGECFEA5</v>
          </cell>
        </row>
        <row r="2058">
          <cell r="A2058" t="str">
            <v>MOS03525</v>
          </cell>
          <cell r="B2058" t="str">
            <v>a0K3c00000OGECKEA5</v>
          </cell>
        </row>
        <row r="2059">
          <cell r="A2059" t="str">
            <v>MOS03526</v>
          </cell>
          <cell r="B2059" t="str">
            <v>a0K3c00000OGECPEA5</v>
          </cell>
        </row>
        <row r="2060">
          <cell r="A2060" t="str">
            <v>MOS03527</v>
          </cell>
          <cell r="B2060" t="str">
            <v>a0K3c00000OGECUEA5</v>
          </cell>
        </row>
        <row r="2061">
          <cell r="A2061" t="str">
            <v>MOS03528</v>
          </cell>
          <cell r="B2061" t="str">
            <v>a0K3c00000OGECZEA5</v>
          </cell>
        </row>
        <row r="2062">
          <cell r="A2062" t="str">
            <v>CHI03529</v>
          </cell>
          <cell r="B2062" t="str">
            <v>a0K3c00000OGECtEAP</v>
          </cell>
        </row>
        <row r="2063">
          <cell r="A2063" t="str">
            <v>CHI03530</v>
          </cell>
          <cell r="B2063" t="str">
            <v>a0K3c00000OGECyEAP</v>
          </cell>
        </row>
        <row r="2064">
          <cell r="A2064" t="str">
            <v>CHI03531</v>
          </cell>
          <cell r="B2064" t="str">
            <v>a0K3c00000OGED3EAP</v>
          </cell>
        </row>
        <row r="2065">
          <cell r="A2065" t="str">
            <v>CHI03532</v>
          </cell>
          <cell r="B2065" t="str">
            <v>a0K3c00000OGED8EAP</v>
          </cell>
        </row>
        <row r="2066">
          <cell r="A2066" t="str">
            <v>CHI03533</v>
          </cell>
          <cell r="B2066" t="str">
            <v>a0K3c00000OGEDDEA5</v>
          </cell>
        </row>
        <row r="2067">
          <cell r="A2067" t="str">
            <v>CHI03534</v>
          </cell>
          <cell r="B2067" t="str">
            <v>a0K3c00000OGEDIEA5</v>
          </cell>
        </row>
        <row r="2068">
          <cell r="A2068" t="str">
            <v>CHI03535</v>
          </cell>
          <cell r="B2068" t="str">
            <v>a0K3c00000OGEDNEA5</v>
          </cell>
        </row>
        <row r="2069">
          <cell r="A2069" t="str">
            <v>CHI03536</v>
          </cell>
          <cell r="B2069" t="str">
            <v>a0K3c00000OGEDSEA5</v>
          </cell>
        </row>
        <row r="2070">
          <cell r="A2070" t="str">
            <v>CHI03537</v>
          </cell>
          <cell r="B2070" t="str">
            <v>a0K3c00000OGEDXEA5</v>
          </cell>
        </row>
        <row r="2071">
          <cell r="A2071" t="str">
            <v>CHI03538</v>
          </cell>
          <cell r="B2071" t="str">
            <v>a0K3c00000OGEDcEAP</v>
          </cell>
        </row>
        <row r="2072">
          <cell r="A2072" t="str">
            <v>LIM03539</v>
          </cell>
          <cell r="B2072" t="str">
            <v>a0K3c00000OGEDrEAP</v>
          </cell>
        </row>
        <row r="2073">
          <cell r="A2073" t="str">
            <v>LIM03541</v>
          </cell>
          <cell r="B2073" t="str">
            <v>a0K3c00000OGEE1EAP</v>
          </cell>
        </row>
        <row r="2074">
          <cell r="A2074" t="str">
            <v>LIM03542</v>
          </cell>
          <cell r="B2074" t="str">
            <v>a0K3c00000OGEE6EAP</v>
          </cell>
        </row>
        <row r="2075">
          <cell r="A2075" t="str">
            <v>LIM03543</v>
          </cell>
          <cell r="B2075" t="str">
            <v>a0K3c00000OGEEBEA5</v>
          </cell>
        </row>
        <row r="2076">
          <cell r="A2076" t="str">
            <v>KAL03544</v>
          </cell>
          <cell r="B2076" t="str">
            <v>a0K3c00000OGEEQEA5</v>
          </cell>
        </row>
        <row r="2077">
          <cell r="A2077" t="str">
            <v>KAL03545</v>
          </cell>
          <cell r="B2077" t="str">
            <v>a0K3c00000OGEEVEA5</v>
          </cell>
        </row>
        <row r="2078">
          <cell r="A2078" t="str">
            <v>KAL03546</v>
          </cell>
          <cell r="B2078" t="str">
            <v>a0K3c00000OGEEaEAP</v>
          </cell>
        </row>
        <row r="2079">
          <cell r="A2079" t="str">
            <v>KAL03547</v>
          </cell>
          <cell r="B2079" t="str">
            <v>a0K3c00000OGEEfEAP</v>
          </cell>
        </row>
        <row r="2080">
          <cell r="A2080" t="str">
            <v>KAL03548</v>
          </cell>
          <cell r="B2080" t="str">
            <v>a0K3c00000OGEEkEAP</v>
          </cell>
        </row>
        <row r="2081">
          <cell r="A2081" t="str">
            <v>KAL03549</v>
          </cell>
          <cell r="B2081" t="str">
            <v>a0K3c00000OGEEpEAP</v>
          </cell>
        </row>
        <row r="2082">
          <cell r="A2082" t="str">
            <v>KAL03550</v>
          </cell>
          <cell r="B2082" t="str">
            <v>a0K3c00000OGEEuEAP</v>
          </cell>
        </row>
        <row r="2083">
          <cell r="A2083" t="str">
            <v>CHI03551</v>
          </cell>
          <cell r="B2083" t="str">
            <v>a0K3c00000OGEEzEAP</v>
          </cell>
        </row>
        <row r="2084">
          <cell r="A2084" t="str">
            <v>CHI03552</v>
          </cell>
          <cell r="B2084" t="str">
            <v>a0K3c00000OGEF4EAP</v>
          </cell>
        </row>
        <row r="2085">
          <cell r="A2085" t="str">
            <v>KAL03553</v>
          </cell>
          <cell r="B2085" t="str">
            <v>a0K3c00000OGEGHEA5</v>
          </cell>
        </row>
        <row r="2086">
          <cell r="A2086" t="str">
            <v>MUM03554</v>
          </cell>
          <cell r="B2086" t="str">
            <v>a0K3c00000OGEGlEAP</v>
          </cell>
        </row>
        <row r="2087">
          <cell r="A2087" t="str">
            <v>SHI03555</v>
          </cell>
          <cell r="B2087" t="str">
            <v>a0K3c00000OGEGqEAP</v>
          </cell>
        </row>
        <row r="2088">
          <cell r="A2088" t="str">
            <v>CHI03556</v>
          </cell>
          <cell r="B2088" t="str">
            <v>a0K3c00000OGEHoEAP</v>
          </cell>
        </row>
        <row r="2089">
          <cell r="A2089" t="str">
            <v>CHI03557</v>
          </cell>
          <cell r="B2089" t="str">
            <v>a0K3c00000OGEHtEAP</v>
          </cell>
        </row>
        <row r="2090">
          <cell r="A2090" t="str">
            <v>SHI03558</v>
          </cell>
          <cell r="B2090" t="str">
            <v>a0K3c00000OGEHyEAP</v>
          </cell>
        </row>
        <row r="2091">
          <cell r="A2091" t="str">
            <v>SHI03559</v>
          </cell>
          <cell r="B2091" t="str">
            <v>a0K3c00000OGEI3EAP</v>
          </cell>
        </row>
        <row r="2092">
          <cell r="A2092" t="str">
            <v>MOS03560</v>
          </cell>
          <cell r="B2092" t="str">
            <v>a0K3c00000OGEIDEA5</v>
          </cell>
        </row>
        <row r="2093">
          <cell r="A2093" t="str">
            <v>MOS03561</v>
          </cell>
          <cell r="B2093" t="str">
            <v>a0K3c00000OGEIIEA5</v>
          </cell>
        </row>
        <row r="2094">
          <cell r="A2094" t="str">
            <v>MOS03562</v>
          </cell>
          <cell r="B2094" t="str">
            <v>a0K3c00000OGEINEA5</v>
          </cell>
        </row>
        <row r="2095">
          <cell r="A2095" t="str">
            <v>MOS03563</v>
          </cell>
          <cell r="B2095" t="str">
            <v>a0K3c00000OGEISEA5</v>
          </cell>
        </row>
        <row r="2096">
          <cell r="A2096" t="str">
            <v>MOS03564</v>
          </cell>
          <cell r="B2096" t="str">
            <v>a0K3c00000OGEIXEA5</v>
          </cell>
        </row>
        <row r="2097">
          <cell r="A2097" t="str">
            <v>MOS03565</v>
          </cell>
          <cell r="B2097" t="str">
            <v>a0K3c00000OGEIcEAP</v>
          </cell>
        </row>
        <row r="2098">
          <cell r="A2098" t="str">
            <v>MOS03566</v>
          </cell>
          <cell r="B2098" t="str">
            <v>a0K3c00000OGEIhEAP</v>
          </cell>
        </row>
        <row r="2099">
          <cell r="A2099" t="str">
            <v>MOS03567</v>
          </cell>
          <cell r="B2099" t="str">
            <v>a0K3c00000OGEImEAP</v>
          </cell>
        </row>
        <row r="2100">
          <cell r="A2100" t="str">
            <v>MOS03568</v>
          </cell>
          <cell r="B2100" t="str">
            <v>a0K3c00000OGEIrEAP</v>
          </cell>
        </row>
        <row r="2101">
          <cell r="A2101" t="str">
            <v>MOS03569</v>
          </cell>
          <cell r="B2101" t="str">
            <v>a0K3c00000OGEIwEAP</v>
          </cell>
        </row>
        <row r="2102">
          <cell r="A2102" t="str">
            <v>MOS03570</v>
          </cell>
          <cell r="B2102" t="str">
            <v>a0K3c00000OGEJ1EAP</v>
          </cell>
        </row>
        <row r="2103">
          <cell r="A2103" t="str">
            <v>MOS03571</v>
          </cell>
          <cell r="B2103" t="str">
            <v>a0K3c00000OGEJ6EAP</v>
          </cell>
        </row>
        <row r="2104">
          <cell r="A2104" t="str">
            <v>MOS03572</v>
          </cell>
          <cell r="B2104" t="str">
            <v>a0K3c00000OGEJBEA5</v>
          </cell>
        </row>
        <row r="2105">
          <cell r="A2105" t="str">
            <v>MOS03573</v>
          </cell>
          <cell r="B2105" t="str">
            <v>a0K3c00000OGEJGEA5</v>
          </cell>
        </row>
        <row r="2106">
          <cell r="A2106" t="str">
            <v>MOS03574</v>
          </cell>
          <cell r="B2106" t="str">
            <v>a0K3c00000OGEJLEA5</v>
          </cell>
        </row>
        <row r="2107">
          <cell r="A2107" t="str">
            <v>MOS03575</v>
          </cell>
          <cell r="B2107" t="str">
            <v>a0K3c00000OGEJQEA5</v>
          </cell>
        </row>
        <row r="2108">
          <cell r="A2108" t="str">
            <v>MOS03576</v>
          </cell>
          <cell r="B2108" t="str">
            <v>a0K3c00000OGEJVEA5</v>
          </cell>
        </row>
        <row r="2109">
          <cell r="A2109" t="str">
            <v>MOS03577</v>
          </cell>
          <cell r="B2109" t="str">
            <v>a0K3c00000OGEJaEAP</v>
          </cell>
        </row>
        <row r="2110">
          <cell r="A2110" t="str">
            <v>MOS03578</v>
          </cell>
          <cell r="B2110" t="str">
            <v>a0K3c00000OGEJfEAP</v>
          </cell>
        </row>
        <row r="2111">
          <cell r="A2111" t="str">
            <v>MOS03579</v>
          </cell>
          <cell r="B2111" t="str">
            <v>a0K3c00000OGEJkEAP</v>
          </cell>
        </row>
        <row r="2112">
          <cell r="A2112" t="str">
            <v>MON03580</v>
          </cell>
          <cell r="B2112" t="str">
            <v>a0K3c00000OGEJpEAP</v>
          </cell>
        </row>
        <row r="2113">
          <cell r="A2113" t="str">
            <v>MON03581</v>
          </cell>
          <cell r="B2113" t="str">
            <v>a0K3c00000OGEJuEAP</v>
          </cell>
        </row>
        <row r="2114">
          <cell r="A2114" t="str">
            <v>SHI03582</v>
          </cell>
          <cell r="B2114" t="str">
            <v>a0K3c00000OGEJzEAP</v>
          </cell>
        </row>
        <row r="2115">
          <cell r="A2115" t="str">
            <v>MON03583</v>
          </cell>
          <cell r="B2115" t="str">
            <v>a0K3c00000OGEK4EAP</v>
          </cell>
        </row>
        <row r="2116">
          <cell r="A2116" t="str">
            <v>MON03584</v>
          </cell>
          <cell r="B2116" t="str">
            <v>a0K3c00000OGEK9EAP</v>
          </cell>
        </row>
        <row r="2117">
          <cell r="A2117" t="str">
            <v>MON03585</v>
          </cell>
          <cell r="B2117" t="str">
            <v>a0K3c00000OGEKEEA5</v>
          </cell>
        </row>
        <row r="2118">
          <cell r="A2118" t="str">
            <v>MON03586</v>
          </cell>
          <cell r="B2118" t="str">
            <v>a0K3c00000OGEKJEA5</v>
          </cell>
        </row>
        <row r="2119">
          <cell r="A2119" t="str">
            <v>MON03587</v>
          </cell>
          <cell r="B2119" t="str">
            <v>a0K3c00000OGEKOEA5</v>
          </cell>
        </row>
        <row r="2120">
          <cell r="A2120" t="str">
            <v>SHI03588</v>
          </cell>
          <cell r="B2120" t="str">
            <v>a0K3c00000OGEKTEA5</v>
          </cell>
        </row>
        <row r="2121">
          <cell r="A2121" t="str">
            <v>MOS03589</v>
          </cell>
          <cell r="B2121" t="str">
            <v>a0K3c00000OGEKiEAP</v>
          </cell>
        </row>
        <row r="2122">
          <cell r="A2122" t="str">
            <v>MOS03590</v>
          </cell>
          <cell r="B2122" t="str">
            <v>a0K3c00000OGEKnEAP</v>
          </cell>
        </row>
        <row r="2123">
          <cell r="A2123" t="str">
            <v>MOS03591</v>
          </cell>
          <cell r="B2123" t="str">
            <v>a0K3c00000OGEKsEAP</v>
          </cell>
        </row>
        <row r="2124">
          <cell r="A2124" t="str">
            <v>MOS03592</v>
          </cell>
          <cell r="B2124" t="str">
            <v>a0K3c00000OGEKxEAP</v>
          </cell>
        </row>
        <row r="2125">
          <cell r="A2125" t="str">
            <v>MOS03593</v>
          </cell>
          <cell r="B2125" t="str">
            <v>a0K3c00000OGEL2EAP</v>
          </cell>
        </row>
        <row r="2126">
          <cell r="A2126" t="str">
            <v>MOS03594</v>
          </cell>
          <cell r="B2126" t="str">
            <v>a0K3c00000OGEL7EAP</v>
          </cell>
        </row>
        <row r="2127">
          <cell r="A2127" t="str">
            <v>MOS03595</v>
          </cell>
          <cell r="B2127" t="str">
            <v>a0K3c00000OGELCEA5</v>
          </cell>
        </row>
        <row r="2128">
          <cell r="A2128" t="str">
            <v>MOS03596</v>
          </cell>
          <cell r="B2128" t="str">
            <v>a0K3c00000OGELHEA5</v>
          </cell>
        </row>
        <row r="2129">
          <cell r="A2129" t="str">
            <v>MOS03597</v>
          </cell>
          <cell r="B2129" t="str">
            <v>a0K3c00000OGELMEA5</v>
          </cell>
        </row>
        <row r="2130">
          <cell r="A2130" t="str">
            <v>MOS03598</v>
          </cell>
          <cell r="B2130" t="str">
            <v>a0K3c00000OGELREA5</v>
          </cell>
        </row>
        <row r="2131">
          <cell r="A2131" t="str">
            <v>MOS03599</v>
          </cell>
          <cell r="B2131" t="str">
            <v>a0K3c00000OGELWEA5</v>
          </cell>
        </row>
        <row r="2132">
          <cell r="A2132" t="str">
            <v>MOS03600</v>
          </cell>
          <cell r="B2132" t="str">
            <v>a0K3c00000OGELbEAP</v>
          </cell>
        </row>
        <row r="2133">
          <cell r="A2133" t="str">
            <v>MOS03601</v>
          </cell>
          <cell r="B2133" t="str">
            <v>a0K3c00000OGELgEAP</v>
          </cell>
        </row>
        <row r="2134">
          <cell r="A2134" t="str">
            <v>MOS03602</v>
          </cell>
          <cell r="B2134" t="str">
            <v>a0K3c00000OGELlEAP</v>
          </cell>
        </row>
        <row r="2135">
          <cell r="A2135" t="str">
            <v>MOS03603</v>
          </cell>
          <cell r="B2135" t="str">
            <v>a0K3c00000OGELqEAP</v>
          </cell>
        </row>
        <row r="2136">
          <cell r="A2136" t="str">
            <v>MOS03604</v>
          </cell>
          <cell r="B2136" t="str">
            <v>a0K3c00000OGELvEAP</v>
          </cell>
        </row>
        <row r="2137">
          <cell r="A2137" t="str">
            <v>MUM03605</v>
          </cell>
          <cell r="B2137" t="str">
            <v>a0K3c00000OGEM0EAP</v>
          </cell>
        </row>
        <row r="2138">
          <cell r="A2138" t="str">
            <v>MOS03606</v>
          </cell>
          <cell r="B2138" t="str">
            <v>a0K3c00000OGEMjEAP</v>
          </cell>
        </row>
        <row r="2139">
          <cell r="A2139" t="str">
            <v>MOS03607</v>
          </cell>
          <cell r="B2139" t="str">
            <v>a0K3c00000OGEN3EAP</v>
          </cell>
        </row>
        <row r="2140">
          <cell r="A2140" t="str">
            <v>MOS03608</v>
          </cell>
          <cell r="B2140" t="str">
            <v>a0K3c00000OGENDEA5</v>
          </cell>
        </row>
        <row r="2141">
          <cell r="A2141" t="str">
            <v>MOS03609</v>
          </cell>
          <cell r="B2141" t="str">
            <v>a0K3c00000OGENIEA5</v>
          </cell>
        </row>
        <row r="2142">
          <cell r="A2142" t="str">
            <v>MOS03610</v>
          </cell>
          <cell r="B2142" t="str">
            <v>a0K3c00000OGENNEA5</v>
          </cell>
        </row>
        <row r="2143">
          <cell r="A2143" t="str">
            <v>MOS03611</v>
          </cell>
          <cell r="B2143" t="str">
            <v>a0K3c00000OGENSEA5</v>
          </cell>
        </row>
        <row r="2144">
          <cell r="A2144" t="str">
            <v>MOS03612</v>
          </cell>
          <cell r="B2144" t="str">
            <v>a0K3c00000OGENXEA5</v>
          </cell>
        </row>
        <row r="2145">
          <cell r="A2145" t="str">
            <v>MOS03613</v>
          </cell>
          <cell r="B2145" t="str">
            <v>a0K3c00000OGENcEAP</v>
          </cell>
        </row>
        <row r="2146">
          <cell r="A2146" t="str">
            <v>MOS03614</v>
          </cell>
          <cell r="B2146" t="str">
            <v>a0K3c00000OGENhEAP</v>
          </cell>
        </row>
        <row r="2147">
          <cell r="A2147" t="str">
            <v>MOS03615</v>
          </cell>
          <cell r="B2147" t="str">
            <v>a0K3c00000OGENmEAP</v>
          </cell>
        </row>
        <row r="2148">
          <cell r="A2148" t="str">
            <v>MOS03616</v>
          </cell>
          <cell r="B2148" t="str">
            <v>a0K3c00000OGENrEAP</v>
          </cell>
        </row>
        <row r="2149">
          <cell r="A2149" t="str">
            <v>MOS03617</v>
          </cell>
          <cell r="B2149" t="str">
            <v>a0K3c00000OGENwEAP</v>
          </cell>
        </row>
        <row r="2150">
          <cell r="A2150" t="str">
            <v>MOS03618</v>
          </cell>
          <cell r="B2150" t="str">
            <v>a0K3c00000OGEO1EAP</v>
          </cell>
        </row>
        <row r="2151">
          <cell r="A2151" t="str">
            <v>MOS03619</v>
          </cell>
          <cell r="B2151" t="str">
            <v>a0K3c00000OGEO6EAP</v>
          </cell>
        </row>
        <row r="2152">
          <cell r="A2152" t="str">
            <v>MOS03620</v>
          </cell>
          <cell r="B2152" t="str">
            <v>a0K3c00000OGEOBEA5</v>
          </cell>
        </row>
        <row r="2153">
          <cell r="A2153" t="str">
            <v>MOS03621</v>
          </cell>
          <cell r="B2153" t="str">
            <v>a0K3c00000OGEOGEA5</v>
          </cell>
        </row>
        <row r="2154">
          <cell r="A2154" t="str">
            <v>MOS03622</v>
          </cell>
          <cell r="B2154" t="str">
            <v>a0K3c00000OGEOLEA5</v>
          </cell>
        </row>
        <row r="2155">
          <cell r="A2155" t="str">
            <v>MOS03623</v>
          </cell>
          <cell r="B2155" t="str">
            <v>a0K3c00000OGEOHEA5</v>
          </cell>
        </row>
        <row r="2156">
          <cell r="A2156" t="str">
            <v>MOS03624</v>
          </cell>
          <cell r="B2156" t="str">
            <v>a0K3c00000OGEOQEA5</v>
          </cell>
        </row>
        <row r="2157">
          <cell r="A2157" t="str">
            <v>MOS03625</v>
          </cell>
          <cell r="B2157" t="str">
            <v>a0K3c00000OGENxEAP</v>
          </cell>
        </row>
        <row r="2158">
          <cell r="A2158" t="str">
            <v>MOS03626</v>
          </cell>
          <cell r="B2158" t="str">
            <v>a0K3c00000OGEOVEA5</v>
          </cell>
        </row>
        <row r="2159">
          <cell r="A2159" t="str">
            <v>MOS03627</v>
          </cell>
          <cell r="B2159" t="str">
            <v>a0K3c00000OGEOaEAP</v>
          </cell>
        </row>
        <row r="2160">
          <cell r="A2160" t="str">
            <v>MOS03628</v>
          </cell>
          <cell r="B2160" t="str">
            <v>a0K3c00000OGEOfEAP</v>
          </cell>
        </row>
        <row r="2161">
          <cell r="A2161" t="str">
            <v>MOS03629</v>
          </cell>
          <cell r="B2161" t="str">
            <v>a0K3c00000OGEOkEAP</v>
          </cell>
        </row>
        <row r="2162">
          <cell r="A2162" t="str">
            <v>SHI03630</v>
          </cell>
          <cell r="B2162" t="str">
            <v>a0K3c00000OGEOpEAP</v>
          </cell>
        </row>
        <row r="2163">
          <cell r="A2163" t="str">
            <v>SHI03631</v>
          </cell>
          <cell r="B2163" t="str">
            <v>a0K3c00000OGEOuEAP</v>
          </cell>
        </row>
        <row r="2164">
          <cell r="A2164" t="str">
            <v>SHI03632</v>
          </cell>
          <cell r="B2164" t="str">
            <v>a0K3c00000OGEPTEA5</v>
          </cell>
        </row>
        <row r="2165">
          <cell r="A2165" t="str">
            <v>SHI03633</v>
          </cell>
          <cell r="B2165" t="str">
            <v>a0K3c00000OGEPYEA5</v>
          </cell>
        </row>
        <row r="2166">
          <cell r="A2166" t="str">
            <v>SHI03634</v>
          </cell>
          <cell r="B2166" t="str">
            <v>a0K3c00000OGEPdEAP</v>
          </cell>
        </row>
        <row r="2167">
          <cell r="A2167" t="str">
            <v>MUM03635</v>
          </cell>
          <cell r="B2167" t="str">
            <v>a0K3c00000OGEPnEAP</v>
          </cell>
        </row>
        <row r="2168">
          <cell r="A2168" t="str">
            <v>SHI03636</v>
          </cell>
          <cell r="B2168" t="str">
            <v>a0K3c00000OGEPsEAP</v>
          </cell>
        </row>
        <row r="2169">
          <cell r="A2169" t="str">
            <v>MON03637</v>
          </cell>
          <cell r="B2169" t="str">
            <v>a0K3c00000OGEQ2EAP</v>
          </cell>
        </row>
        <row r="2170">
          <cell r="A2170" t="str">
            <v>MON03638</v>
          </cell>
          <cell r="B2170" t="str">
            <v>a0K3c00000OGEQ7EAP</v>
          </cell>
        </row>
        <row r="2171">
          <cell r="A2171" t="str">
            <v>MOS03639</v>
          </cell>
          <cell r="B2171" t="str">
            <v>a0K3c00000OGEQCEA5</v>
          </cell>
        </row>
        <row r="2172">
          <cell r="A2172" t="str">
            <v>MOS03640</v>
          </cell>
          <cell r="B2172" t="str">
            <v>a0K3c00000OGEQHEA5</v>
          </cell>
        </row>
        <row r="2173">
          <cell r="A2173" t="str">
            <v>MOS03641</v>
          </cell>
          <cell r="B2173" t="str">
            <v>a0K3c00000OGEQMEA5</v>
          </cell>
        </row>
        <row r="2174">
          <cell r="A2174" t="str">
            <v>MOS03642</v>
          </cell>
          <cell r="B2174" t="str">
            <v>a0K3c00000OGEQREA5</v>
          </cell>
        </row>
        <row r="2175">
          <cell r="A2175" t="str">
            <v>MOS03643</v>
          </cell>
          <cell r="B2175" t="str">
            <v>a0K3c00000OGEQWEA5</v>
          </cell>
        </row>
        <row r="2176">
          <cell r="A2176" t="str">
            <v>MOS03644</v>
          </cell>
          <cell r="B2176" t="str">
            <v>a0K3c00000OGEQbEAP</v>
          </cell>
        </row>
        <row r="2177">
          <cell r="A2177" t="str">
            <v>MOS03645</v>
          </cell>
          <cell r="B2177" t="str">
            <v>a0K3c00000OGEQgEAP</v>
          </cell>
        </row>
        <row r="2178">
          <cell r="A2178" t="str">
            <v>MOS03646</v>
          </cell>
          <cell r="B2178" t="str">
            <v>a0K3c00000OGEQlEAP</v>
          </cell>
        </row>
        <row r="2179">
          <cell r="A2179" t="str">
            <v>MOS03647</v>
          </cell>
          <cell r="B2179" t="str">
            <v>a0K3c00000OGEQqEAP</v>
          </cell>
        </row>
        <row r="2180">
          <cell r="A2180" t="str">
            <v>MOS03648</v>
          </cell>
          <cell r="B2180" t="str">
            <v>a0K3c00000OGEQvEAP</v>
          </cell>
        </row>
        <row r="2181">
          <cell r="A2181" t="str">
            <v>MOS03649</v>
          </cell>
          <cell r="B2181" t="str">
            <v>a0K3c00000OGERAEA5</v>
          </cell>
        </row>
        <row r="2182">
          <cell r="A2182" t="str">
            <v>MOS03650</v>
          </cell>
          <cell r="B2182" t="str">
            <v>a0K3c00000OGERFEA5</v>
          </cell>
        </row>
        <row r="2183">
          <cell r="A2183" t="str">
            <v>MOS03653</v>
          </cell>
          <cell r="B2183" t="str">
            <v>a0K3c00000OGESmEAP</v>
          </cell>
        </row>
        <row r="2184">
          <cell r="A2184" t="str">
            <v>MOS03654</v>
          </cell>
          <cell r="B2184" t="str">
            <v>a0K3c00000OGESrEAP</v>
          </cell>
        </row>
        <row r="2185">
          <cell r="A2185" t="str">
            <v>MOS03655</v>
          </cell>
          <cell r="B2185" t="str">
            <v>a0K3c00000OGESwEAP</v>
          </cell>
        </row>
        <row r="2186">
          <cell r="A2186" t="str">
            <v>MOS03656</v>
          </cell>
          <cell r="B2186" t="str">
            <v>a0K3c00000OGET1EAP</v>
          </cell>
        </row>
        <row r="2187">
          <cell r="A2187" t="str">
            <v>MOS03657</v>
          </cell>
          <cell r="B2187" t="str">
            <v>a0K3c00000OGET6EAP</v>
          </cell>
        </row>
        <row r="2188">
          <cell r="A2188" t="str">
            <v>MOS03658</v>
          </cell>
          <cell r="B2188" t="str">
            <v>a0K3c00000OGETBEA5</v>
          </cell>
        </row>
        <row r="2189">
          <cell r="A2189" t="str">
            <v>MOS03659</v>
          </cell>
          <cell r="B2189" t="str">
            <v>a0K3c00000OGETGEA5</v>
          </cell>
        </row>
        <row r="2190">
          <cell r="A2190" t="str">
            <v>SHI03660</v>
          </cell>
          <cell r="B2190" t="str">
            <v>a0K3c00000OGETLEA5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person displayName="Serena Coccioli" id="{CBD05908-1A72-4C29-AD92-A8A3C8BD2A51}" userId="Serena Coccioli"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5" dT="2022-12-08T21:51:15.16" personId="{CBD05908-1A72-4C29-AD92-A8A3C8BD2A51}" id="{E1AE5E0D-4AF6-4C04-8300-88E07B27CADA}">
    <text>HHs for this BH to be added.</text>
  </threadedComment>
  <threadedComment ref="K15" dT="2022-12-09T13:02:34.44" personId="{CBD05908-1A72-4C29-AD92-A8A3C8BD2A51}" id="{4DAC360B-BC15-417C-B605-48F6DF039F8E}">
    <text>To update once data received.</text>
  </threadedComment>
</ThreadedComments>
</file>

<file path=xl/threadedComments/threadedComment2.xml><?xml version="1.0" encoding="utf-8"?>
<ThreadedComments xmlns="http://schemas.microsoft.com/office/spreadsheetml/2018/threadedcomments" xmlns:x="http://schemas.openxmlformats.org/spreadsheetml/2006/main">
  <threadedComment ref="J668" dT="2022-12-09T16:48:17.58" personId="{CBD05908-1A72-4C29-AD92-A8A3C8BD2A51}" id="{75DEF4E4-F6CB-430E-A1EF-5EE2E276823B}">
    <text>To update.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7.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9.bin"/><Relationship Id="rId4" Type="http://schemas.microsoft.com/office/2017/10/relationships/threadedComment" Target="../threadedComments/threadedComment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3" Type="http://schemas.openxmlformats.org/officeDocument/2006/relationships/hyperlink" Target="https://s3.amazonaws.com/qform/images/f7c147aa-004b-a80b-0fac-6d0e13e84fcd/a59ef09370a98610444e" TargetMode="External"/><Relationship Id="rId18" Type="http://schemas.openxmlformats.org/officeDocument/2006/relationships/hyperlink" Target="https://files.formyoula.com/images/58d5f00e-cc1b-a0b4-7ba5-9359026c24d1/cbe0ec5a23357593a33f" TargetMode="External"/><Relationship Id="rId26" Type="http://schemas.openxmlformats.org/officeDocument/2006/relationships/hyperlink" Target="https://villagewater.sharepoint.com/:i:/s/TeamSite/EYl0Di_G8g5DhhtrXSsVqSoBFEIJASVw_39gXE90ymPtPg?e=4AYQnF" TargetMode="External"/><Relationship Id="rId3" Type="http://schemas.openxmlformats.org/officeDocument/2006/relationships/hyperlink" Target="https://villagewater.sharepoint.com/:i:/s/TeamSite/ETx9xofpJ4pHnD5W-ipq8VcBTfWCBE0MP-a7YcbZB5wP4A?e=Lqbxmx" TargetMode="External"/><Relationship Id="rId21" Type="http://schemas.openxmlformats.org/officeDocument/2006/relationships/hyperlink" Target="https://villagewater.sharepoint.com/:i:/s/TeamSite/ERMx2cjGIJJLo-ZCHWnejhEB0VdfvOzUWetOQxdsRxAwyw?e=npwIUM" TargetMode="External"/><Relationship Id="rId34" Type="http://schemas.openxmlformats.org/officeDocument/2006/relationships/hyperlink" Target="https://s3.amazonaws.com/qform/images/4648bbcd-1e4e-408e-bea4-ac03a692f5a9/4c97138026d044b399ea" TargetMode="External"/><Relationship Id="rId7" Type="http://schemas.openxmlformats.org/officeDocument/2006/relationships/hyperlink" Target="https://s3.amazonaws.com/qform/images/fb75c784-e85a-e91e-d00b-da3c25e56e65/2b64908c2ac609de9e1e" TargetMode="External"/><Relationship Id="rId12" Type="http://schemas.openxmlformats.org/officeDocument/2006/relationships/hyperlink" Target="https://villagewater.sharepoint.com/:i:/s/TeamSite/Eb96k1S8nEFFkLypJpAUFUUByL2D8RbBJjHkuvpWCm2BjQ?e=N4pkLj" TargetMode="External"/><Relationship Id="rId17" Type="http://schemas.openxmlformats.org/officeDocument/2006/relationships/hyperlink" Target="https://s3.amazonaws.com/qform/images/6d42ac61-7502-7ad1-2c1d-4c3372b35de0/f6f96ccc8787409efba8" TargetMode="External"/><Relationship Id="rId25" Type="http://schemas.openxmlformats.org/officeDocument/2006/relationships/hyperlink" Target="https://villagewater.sharepoint.com/:i:/s/TeamSite/EatBc0QRL-pFvuFHzkoKaN4B48DfsP6MQbJLfekkfBGkgg?e=wGSI0N" TargetMode="External"/><Relationship Id="rId33" Type="http://schemas.openxmlformats.org/officeDocument/2006/relationships/hyperlink" Target="https://villagewater.sharepoint.com/:i:/s/TeamSite/EYELCneWGbFAuqVFMKOmZNgBHNbRzMsQfD1wzjcisOvoJQ?e=HO5SwZ" TargetMode="External"/><Relationship Id="rId2" Type="http://schemas.openxmlformats.org/officeDocument/2006/relationships/hyperlink" Target="https://s3.amazonaws.com/qform/images/6d53aad6-189e-da20-a619-7d7497d94660/1612418b132d501cc3b6" TargetMode="External"/><Relationship Id="rId16" Type="http://schemas.openxmlformats.org/officeDocument/2006/relationships/hyperlink" Target="https://s3.amazonaws.com/qform/images/a9f25510-76bd-5f5b-8827-506f39320724/5a5222ad228424cd149d" TargetMode="External"/><Relationship Id="rId20" Type="http://schemas.openxmlformats.org/officeDocument/2006/relationships/hyperlink" Target="https://s3.amazonaws.com/qform/images/9e570fe5-9c0a-ed70-1636-21f38246cdaf/d9fe10d59f171b1df677" TargetMode="External"/><Relationship Id="rId29" Type="http://schemas.openxmlformats.org/officeDocument/2006/relationships/hyperlink" Target="https://s3.amazonaws.com/qform/images/f643eb1e-66df-acba-611f-9d30f7560d6b/83e35836b05d0723079e" TargetMode="External"/><Relationship Id="rId1" Type="http://schemas.openxmlformats.org/officeDocument/2006/relationships/hyperlink" Target="https://s3.amazonaws.com/qform/images/ca069c63-3934-4da7-1061-74270effe5e1/efdb0c42b34644a3932e" TargetMode="External"/><Relationship Id="rId6" Type="http://schemas.openxmlformats.org/officeDocument/2006/relationships/hyperlink" Target="https://villagewater.sharepoint.com/:i:/s/TeamSite/EXrWiznsVLpBsq8kyDVpe64BM5C2S7KLMGvHe5TEmyEXFA?e=PDMTbS" TargetMode="External"/><Relationship Id="rId11" Type="http://schemas.openxmlformats.org/officeDocument/2006/relationships/hyperlink" Target="https://villagewater.sharepoint.com/:i:/s/TeamSite/EW7AIq092KRJlpViTBPpsGkBwngoaaUOPoJVBmFrKZ4Epg?e=nLi4Ew" TargetMode="External"/><Relationship Id="rId24" Type="http://schemas.openxmlformats.org/officeDocument/2006/relationships/hyperlink" Target="https://s3.amazonaws.com/qform/images/1eab8407-fcaf-0d48-5302-1bd29b77fa60/cba2ff9c4b2bfec9a54a" TargetMode="External"/><Relationship Id="rId32" Type="http://schemas.openxmlformats.org/officeDocument/2006/relationships/hyperlink" Target="https://s3.amazonaws.com/qform/images/0725f36d-d0a9-598e-670e-a80fb75b622c/1e5f3056d99727602460" TargetMode="External"/><Relationship Id="rId5" Type="http://schemas.openxmlformats.org/officeDocument/2006/relationships/hyperlink" Target="https://s3.amazonaws.com/qform/images/6600da0b-9258-c1ad-94a2-d729a3dc356d/4d904f3c3cbadb758323" TargetMode="External"/><Relationship Id="rId15" Type="http://schemas.openxmlformats.org/officeDocument/2006/relationships/hyperlink" Target="https://s3.amazonaws.com/qform/images/0aa0bdc0-a92f-3119-46c5-3bcc92c25a35/91484e149e2336c9254e" TargetMode="External"/><Relationship Id="rId23" Type="http://schemas.openxmlformats.org/officeDocument/2006/relationships/hyperlink" Target="https://s3.amazonaws.com/qform/images/7d6b4b05-19ea-ff86-c4ef-3905be224bbf/53529390b169fc953499" TargetMode="External"/><Relationship Id="rId28" Type="http://schemas.openxmlformats.org/officeDocument/2006/relationships/hyperlink" Target="https://s3.amazonaws.com/qform/images/e46c47ff-c52e-e278-a872-a39456827bcd/f0afbc58ce15c7383db1" TargetMode="External"/><Relationship Id="rId10" Type="http://schemas.openxmlformats.org/officeDocument/2006/relationships/hyperlink" Target="https://s3.amazonaws.com/qform/images/3730a440-f0c9-ab6e-57fb-aafe37ab1d0c/ac6ddbbee7a06f01edda" TargetMode="External"/><Relationship Id="rId19" Type="http://schemas.openxmlformats.org/officeDocument/2006/relationships/hyperlink" Target="https://s3.amazonaws.com/qform/images/a0138f70-ce47-3fc0-f64a-1c38e2ea2955/1a988ed5b1ec2060491b" TargetMode="External"/><Relationship Id="rId31" Type="http://schemas.openxmlformats.org/officeDocument/2006/relationships/hyperlink" Target="https://s3.amazonaws.com/qform/images/c9f76d66-14cf-f590-e5ca-52e8918b725b/71e6fa9fd461758f62c1" TargetMode="External"/><Relationship Id="rId4" Type="http://schemas.openxmlformats.org/officeDocument/2006/relationships/hyperlink" Target="https://s3.amazonaws.com/qform/images/cf963e98-8192-36fa-dbba-76817c7ff64e/4b2ede63c858023d6069" TargetMode="External"/><Relationship Id="rId9" Type="http://schemas.openxmlformats.org/officeDocument/2006/relationships/hyperlink" Target="https://s3.amazonaws.com/qform/images/1cf61bd2-4c13-87d8-a947-c9ce7897c25a/5438266373724a08fee2" TargetMode="External"/><Relationship Id="rId14" Type="http://schemas.openxmlformats.org/officeDocument/2006/relationships/hyperlink" Target="https://s3.amazonaws.com/qform/images/7af9eee4-80a5-9cdc-8978-21011c0e43b8/5a5a3a58777f67ff11b4" TargetMode="External"/><Relationship Id="rId22" Type="http://schemas.openxmlformats.org/officeDocument/2006/relationships/hyperlink" Target="https://s3.amazonaws.com/qform/images/4a7eed59-07f3-ed21-8dda-7c93213787e5/d5883a2fd573d9004b4e" TargetMode="External"/><Relationship Id="rId27" Type="http://schemas.openxmlformats.org/officeDocument/2006/relationships/hyperlink" Target="https://s3.amazonaws.com/qform/images/4697d33a-dd2a-99ba-6e26-37d5f61725e7/a53ddf427bc70778d214" TargetMode="External"/><Relationship Id="rId30" Type="http://schemas.openxmlformats.org/officeDocument/2006/relationships/hyperlink" Target="https://villagewater.sharepoint.com/:i:/s/TeamSite/ETdqQfeqWc9Bhz_XGbAMZokBLKb0CpTA8kkIW3K7QUHJ_w?e=Fr9JHm" TargetMode="External"/><Relationship Id="rId35" Type="http://schemas.openxmlformats.org/officeDocument/2006/relationships/hyperlink" Target="https://s3.amazonaws.com/qform/images/e78e3166-5a61-4ca7-8869-58e6d4e1a780/ea8ce55dfeeb0c764bf9" TargetMode="External"/><Relationship Id="rId8" Type="http://schemas.openxmlformats.org/officeDocument/2006/relationships/hyperlink" Target="https://villagewater.sharepoint.com/:i:/s/TeamSite/ESDUstPGN19DrQqH_kc8IQUBce3StFL1LjwsFNTMAnkxpQ?e=8Uzokq"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FE76D-603B-4573-90DF-2BA6C56200FC}">
  <sheetPr codeName="Sheet1">
    <tabColor theme="7" tint="0.59999389629810485"/>
  </sheetPr>
  <dimension ref="A1:L17"/>
  <sheetViews>
    <sheetView tabSelected="1" topLeftCell="B1" workbookViewId="0">
      <selection activeCell="E15" sqref="E15"/>
    </sheetView>
  </sheetViews>
  <sheetFormatPr defaultRowHeight="14.5" x14ac:dyDescent="0.35"/>
  <cols>
    <col min="1" max="1" width="11.08984375" customWidth="1"/>
    <col min="2" max="2" width="15" customWidth="1"/>
    <col min="3" max="3" width="17.81640625" customWidth="1"/>
    <col min="4" max="4" width="14.7265625" customWidth="1"/>
    <col min="5" max="5" width="16.54296875" customWidth="1"/>
    <col min="6" max="6" width="11.36328125" customWidth="1"/>
    <col min="7" max="7" width="15.26953125" customWidth="1"/>
    <col min="8" max="8" width="16.08984375" customWidth="1"/>
    <col min="9" max="9" width="18.54296875" bestFit="1" customWidth="1"/>
    <col min="10" max="10" width="12.90625" customWidth="1"/>
    <col min="11" max="11" width="9.81640625" customWidth="1"/>
    <col min="12" max="12" width="16.7265625" bestFit="1" customWidth="1"/>
  </cols>
  <sheetData>
    <row r="1" spans="1:12" ht="15" thickBot="1" x14ac:dyDescent="0.4">
      <c r="A1" s="398" t="s">
        <v>0</v>
      </c>
      <c r="B1" s="379" t="s">
        <v>1</v>
      </c>
      <c r="C1" s="380" t="s">
        <v>2</v>
      </c>
      <c r="D1" s="381" t="s">
        <v>3</v>
      </c>
      <c r="E1" s="382" t="s">
        <v>4</v>
      </c>
      <c r="F1" s="398" t="s">
        <v>5</v>
      </c>
      <c r="G1" s="398" t="s">
        <v>6</v>
      </c>
      <c r="H1" s="398" t="s">
        <v>7</v>
      </c>
      <c r="I1" s="398" t="s">
        <v>8</v>
      </c>
      <c r="J1" s="398" t="s">
        <v>9</v>
      </c>
      <c r="K1" s="400" t="s">
        <v>5336</v>
      </c>
      <c r="L1" s="400" t="s">
        <v>5428</v>
      </c>
    </row>
    <row r="2" spans="1:12" x14ac:dyDescent="0.35">
      <c r="A2" s="120" t="s">
        <v>10</v>
      </c>
      <c r="B2" s="373">
        <f>'GS7132-SDGs Calculations'!C3</f>
        <v>6063.0207300000002</v>
      </c>
      <c r="C2" s="374">
        <f>'GS7132-SDGs Calculations'!C9</f>
        <v>0.39237057220708449</v>
      </c>
      <c r="D2" s="375">
        <f>'GS7132-SDGs Calculations'!C14</f>
        <v>8861.33799</v>
      </c>
      <c r="E2" s="376">
        <f>'GS7132-Summary'!E32</f>
        <v>7377</v>
      </c>
      <c r="F2" s="377">
        <f>'GS7132-SDGs Calculations'!C4</f>
        <v>9402</v>
      </c>
      <c r="G2" s="378">
        <f>'GS7132-PTDs'!R29</f>
        <v>1845180.25</v>
      </c>
      <c r="H2" s="377">
        <f>'GS7132-PTDs'!J29</f>
        <v>7063</v>
      </c>
      <c r="I2" s="120">
        <f>'GS7132-Household List'!L1</f>
        <v>9645</v>
      </c>
      <c r="J2" s="377">
        <f>'GS7132-PTDs'!H29</f>
        <v>33</v>
      </c>
      <c r="K2" s="120">
        <f>COUNTA('GS7132-PTDs'!D3:D26)</f>
        <v>24</v>
      </c>
      <c r="L2" s="377">
        <f t="shared" ref="L2:L11" si="0">E2/K2</f>
        <v>307.375</v>
      </c>
    </row>
    <row r="3" spans="1:12" x14ac:dyDescent="0.35">
      <c r="A3" s="165" t="s">
        <v>11</v>
      </c>
      <c r="B3" s="163">
        <f>'GS7133-SDGs Calculations'!C3</f>
        <v>6352.5651149999994</v>
      </c>
      <c r="C3" s="371">
        <f>'GS7133-SDGs Calculations'!C9</f>
        <v>0.39237057220708449</v>
      </c>
      <c r="D3" s="162">
        <f>'GS7133-SDGs Calculations'!C14</f>
        <v>9284.5182449999993</v>
      </c>
      <c r="E3" s="161">
        <f>'GS7133-Summary'!E32</f>
        <v>7312</v>
      </c>
      <c r="F3" s="189">
        <f>'GS7133-SDGs Calculations'!C4</f>
        <v>9851</v>
      </c>
      <c r="G3" s="35">
        <f>'GS7133- PTDs'!R30</f>
        <v>1829130</v>
      </c>
      <c r="H3" s="189">
        <f>'GS7133- PTDs'!J30</f>
        <v>4500</v>
      </c>
      <c r="I3" s="165">
        <f>'GS7133 Household List'!L1</f>
        <v>9851</v>
      </c>
      <c r="J3" s="165">
        <f>'GS7133- PTDs'!H30</f>
        <v>90</v>
      </c>
      <c r="K3" s="165">
        <f>COUNTA('GS7133- PTDs'!D3:D26)</f>
        <v>24</v>
      </c>
      <c r="L3" s="189">
        <f t="shared" si="0"/>
        <v>304.66666666666669</v>
      </c>
    </row>
    <row r="4" spans="1:12" x14ac:dyDescent="0.35">
      <c r="A4" s="165" t="s">
        <v>12</v>
      </c>
      <c r="B4" s="163">
        <f>'GS7134-SDGs Calculations'!C3</f>
        <v>5817.3271649999997</v>
      </c>
      <c r="C4" s="371">
        <f>'GS7134-SDGs Calculations'!C9</f>
        <v>0.39237057220708449</v>
      </c>
      <c r="D4" s="162">
        <f>'GS7134-SDGs Calculations'!C14</f>
        <v>8502.2473949999985</v>
      </c>
      <c r="E4" s="161">
        <f>'GS7134-Summary'!E32</f>
        <v>8308</v>
      </c>
      <c r="F4" s="189">
        <f>'GS7134-SDGs Calculations'!C4</f>
        <v>9021</v>
      </c>
      <c r="G4" s="35">
        <f>'GS7134-PTDs'!R27</f>
        <v>2077935</v>
      </c>
      <c r="H4" s="189">
        <f>'GS7134-PTDs'!J27</f>
        <v>7200</v>
      </c>
      <c r="I4" s="165">
        <f>'GS7134 Household List'!L1</f>
        <v>9021</v>
      </c>
      <c r="J4" s="165">
        <f>'GS7134-PTDs'!H27</f>
        <v>12</v>
      </c>
      <c r="K4" s="165">
        <f>COUNTA('GS7134-PTDs'!D3:D26)</f>
        <v>24</v>
      </c>
      <c r="L4" s="189">
        <f t="shared" si="0"/>
        <v>346.16666666666669</v>
      </c>
    </row>
    <row r="5" spans="1:12" x14ac:dyDescent="0.35">
      <c r="A5" s="165" t="s">
        <v>13</v>
      </c>
      <c r="B5" s="163">
        <f>'GS7135-SDGs Calculations'!C3</f>
        <v>6135.8904750000002</v>
      </c>
      <c r="C5" s="371">
        <f>'GS7135-SDGs Calculations'!C9</f>
        <v>0.39237057220708449</v>
      </c>
      <c r="D5" s="162">
        <f>'GS7135-SDGs Calculations'!C14</f>
        <v>8967.8399250000002</v>
      </c>
      <c r="E5" s="161">
        <f>'GS7135-Summary'!E32</f>
        <v>5423.2748496628883</v>
      </c>
      <c r="F5" s="189">
        <f>'GS7135-SDGs Calculations'!C4</f>
        <v>9515</v>
      </c>
      <c r="G5" s="35">
        <f>'GS7135-PTDs'!R28</f>
        <v>1356343.5</v>
      </c>
      <c r="H5" s="189">
        <f>'GS7135-PTDs'!J28</f>
        <v>7182</v>
      </c>
      <c r="I5" s="165">
        <f>'GS7135 Household List'!L1</f>
        <v>9515</v>
      </c>
      <c r="J5" s="165">
        <f>'GS7135-PTDs'!H28</f>
        <v>61</v>
      </c>
      <c r="K5" s="165">
        <f>COUNTA('GS7135-PTDs'!D3:D26)</f>
        <v>24</v>
      </c>
      <c r="L5" s="189">
        <f t="shared" si="0"/>
        <v>225.96978540262035</v>
      </c>
    </row>
    <row r="6" spans="1:12" x14ac:dyDescent="0.35">
      <c r="A6" s="165" t="s">
        <v>14</v>
      </c>
      <c r="B6" s="163">
        <f>'GS7136-SDGs Calculations'!C3</f>
        <v>6574.3986749999995</v>
      </c>
      <c r="C6" s="371">
        <f>'GS7136-SDGs Calculations'!C9</f>
        <v>0.39237057220708449</v>
      </c>
      <c r="D6" s="162">
        <f>'GS7136-SDGs Calculations'!C14</f>
        <v>9608.7365249999984</v>
      </c>
      <c r="E6" s="161">
        <f>'GS7136-Summary'!E32</f>
        <v>5060</v>
      </c>
      <c r="F6" s="189">
        <f>'GS7136-SDGs Calculations'!C4</f>
        <v>10195</v>
      </c>
      <c r="G6" s="35">
        <f>'GS7136-PTDs'!R29</f>
        <v>1265604.25</v>
      </c>
      <c r="H6" s="189">
        <f>'GS7136-PTDs'!J29</f>
        <v>6031</v>
      </c>
      <c r="I6" s="165">
        <f>'GS7136-Household List'!L1</f>
        <v>10254</v>
      </c>
      <c r="J6" s="165">
        <f>'GS7136-PTDs'!H29</f>
        <v>32</v>
      </c>
      <c r="K6" s="165">
        <f>COUNTA('GS7136-PTDs'!D3:D27)</f>
        <v>25</v>
      </c>
      <c r="L6" s="189">
        <f t="shared" si="0"/>
        <v>202.4</v>
      </c>
    </row>
    <row r="7" spans="1:12" x14ac:dyDescent="0.35">
      <c r="A7" s="165" t="s">
        <v>15</v>
      </c>
      <c r="B7" s="163">
        <f>'GS7470-SDGs Calculations'!C3</f>
        <v>6034.0018050000008</v>
      </c>
      <c r="C7" s="371">
        <f>'GS7470-SDGs Calculations'!C9</f>
        <v>0.39237057220708449</v>
      </c>
      <c r="D7" s="162">
        <f>'GS7470-SDGs Calculations'!C14</f>
        <v>8818.9257149999994</v>
      </c>
      <c r="E7" s="161">
        <f>'GS7470-Summary'!E32</f>
        <v>4934.3246999999992</v>
      </c>
      <c r="F7" s="189">
        <f>'GS7470-SDGs Calculations'!C4</f>
        <v>9357</v>
      </c>
      <c r="G7" s="35">
        <f>'GS7470-PTDs'!R29</f>
        <v>1234487</v>
      </c>
      <c r="H7" s="189">
        <f>'GS7470-PTDs'!J29</f>
        <v>7004</v>
      </c>
      <c r="I7" s="165">
        <f>'GS7470-Household List'!L1</f>
        <v>9456</v>
      </c>
      <c r="J7" s="165">
        <f>'GS7470-PTDs'!H29</f>
        <v>44</v>
      </c>
      <c r="K7" s="165">
        <f>COUNTA('GS7470-PTDs'!D3:D26)</f>
        <v>24</v>
      </c>
      <c r="L7" s="189">
        <f t="shared" si="0"/>
        <v>205.59686249999996</v>
      </c>
    </row>
    <row r="8" spans="1:12" x14ac:dyDescent="0.35">
      <c r="A8" s="165" t="s">
        <v>16</v>
      </c>
      <c r="B8" s="163">
        <f>'GS7471-SDGs Calculations'!C3</f>
        <v>6649.2030149999991</v>
      </c>
      <c r="C8" s="371">
        <f>'GS7471-SDGs Calculations'!C9</f>
        <v>0.39237057220708449</v>
      </c>
      <c r="D8" s="162">
        <f>'GS7471-SDGs Calculations'!C14</f>
        <v>9718.0659449999985</v>
      </c>
      <c r="E8" s="161">
        <f>'GS7471-Summary'!E32</f>
        <v>4786</v>
      </c>
      <c r="F8" s="189">
        <f>'GS7471-SDGs Calculations'!C4</f>
        <v>10311</v>
      </c>
      <c r="G8" s="35">
        <f>'GS7471-PTDs'!R28</f>
        <v>1197327.75</v>
      </c>
      <c r="H8" s="189">
        <f>'GS7471-PTDs'!J28</f>
        <v>6753</v>
      </c>
      <c r="I8" s="165">
        <f>'GS7471-Household List'!L1</f>
        <v>10507</v>
      </c>
      <c r="J8" s="165">
        <f>'GS7471-PTDs'!H28</f>
        <v>5</v>
      </c>
      <c r="K8" s="165">
        <f>COUNTA('GS7471-PTDs'!D3:D25)</f>
        <v>23</v>
      </c>
      <c r="L8" s="189">
        <f t="shared" si="0"/>
        <v>208.08695652173913</v>
      </c>
    </row>
    <row r="9" spans="1:12" x14ac:dyDescent="0.35">
      <c r="A9" s="165" t="s">
        <v>17</v>
      </c>
      <c r="B9" s="163">
        <f>'GS7472-SDGs Calculations'!C3</f>
        <v>6408.0235050000001</v>
      </c>
      <c r="C9" s="371">
        <f>'GS7472-SDGs Calculations'!C9</f>
        <v>0.39237057220708449</v>
      </c>
      <c r="D9" s="162">
        <f>'GS7472-SDGs Calculations'!C14</f>
        <v>9365.5728149999995</v>
      </c>
      <c r="E9" s="161">
        <f>'GS7472-Summary'!E32</f>
        <v>4794.65801981396</v>
      </c>
      <c r="F9" s="189">
        <f>'GS7472-SDGs Calculations'!C4</f>
        <v>9937</v>
      </c>
      <c r="G9" s="35">
        <f>'GS7472-PTDs'!R29</f>
        <v>1199636.25</v>
      </c>
      <c r="H9" s="189">
        <f>'GS7472-PTDs'!J29</f>
        <v>6975</v>
      </c>
      <c r="I9" s="165">
        <f>'GS7472-Household List'!L1</f>
        <v>10021</v>
      </c>
      <c r="J9" s="165">
        <f>'GS7472-PTDs'!H29</f>
        <v>8</v>
      </c>
      <c r="K9" s="165">
        <f>COUNTA('GS7472-PTDs'!D3:D26)</f>
        <v>24</v>
      </c>
      <c r="L9" s="189">
        <f t="shared" si="0"/>
        <v>199.77741749224833</v>
      </c>
    </row>
    <row r="10" spans="1:12" x14ac:dyDescent="0.35">
      <c r="A10" s="165" t="s">
        <v>18</v>
      </c>
      <c r="B10" s="163">
        <f>'GS7473-SDGs Calculations'!C3</f>
        <v>7120.5993300000009</v>
      </c>
      <c r="C10" s="371">
        <f>'GS7473-SDGs Calculations'!C9</f>
        <v>0.39237057220708449</v>
      </c>
      <c r="D10" s="162">
        <f>'GS7473-SDGs Calculations'!C14</f>
        <v>10407.029790000001</v>
      </c>
      <c r="E10" s="161">
        <f>'GS7473-Summary'!E32</f>
        <v>4542.0779613302848</v>
      </c>
      <c r="F10" s="189">
        <f>'GS7473-SDGs Calculations'!C4</f>
        <v>11042</v>
      </c>
      <c r="G10" s="35">
        <f>'GS7473-PTDs'!R29</f>
        <v>1135820</v>
      </c>
      <c r="H10" s="189">
        <f>'GS7473-PTDs'!J29</f>
        <v>7100</v>
      </c>
      <c r="I10" s="165">
        <f>'GS7473-Household List'!L1</f>
        <v>10612</v>
      </c>
      <c r="J10" s="189">
        <f>'GS7473-PTDs'!H29</f>
        <v>9</v>
      </c>
      <c r="K10" s="165">
        <f>COUNTA('GS7473-PTDs'!D3:D26)</f>
        <v>24</v>
      </c>
      <c r="L10" s="189">
        <f t="shared" si="0"/>
        <v>189.25324838876188</v>
      </c>
    </row>
    <row r="11" spans="1:12" x14ac:dyDescent="0.35">
      <c r="A11" s="165" t="s">
        <v>19</v>
      </c>
      <c r="B11" s="163">
        <f>'GS7474- SDGs Calculations'!C3</f>
        <v>6808.4846700000007</v>
      </c>
      <c r="C11" s="371">
        <f>'GS7474- SDGs Calculations'!C9</f>
        <v>0.39237057220708449</v>
      </c>
      <c r="D11" s="162">
        <f>'GS7474- SDGs Calculations'!C14</f>
        <v>9950.8622099999993</v>
      </c>
      <c r="E11" s="161">
        <f>'GS7474-Summary'!E32</f>
        <v>4801</v>
      </c>
      <c r="F11" s="189">
        <f>'GS7474- SDGs Calculations'!C4</f>
        <v>10558</v>
      </c>
      <c r="G11" s="35">
        <f>'GS7474-PTDs'!R29</f>
        <v>1201061.25</v>
      </c>
      <c r="H11" s="189">
        <f>'GS7474-PTDs'!J29</f>
        <v>7155</v>
      </c>
      <c r="I11" s="165">
        <f>'GS7474-Household List'!L1</f>
        <v>10372</v>
      </c>
      <c r="J11" s="189">
        <f>'GS7474-PTDs'!H29</f>
        <v>40</v>
      </c>
      <c r="K11" s="165">
        <f>COUNTA('GS7474-PTDs'!D3:D26)</f>
        <v>24</v>
      </c>
      <c r="L11" s="189">
        <f t="shared" si="0"/>
        <v>200.04166666666666</v>
      </c>
    </row>
    <row r="13" spans="1:12" x14ac:dyDescent="0.35">
      <c r="A13" s="368" t="s">
        <v>20</v>
      </c>
      <c r="B13" s="369">
        <f>SUM(B2:B11)</f>
        <v>63963.514485</v>
      </c>
      <c r="C13" s="372">
        <f>AVERAGE(C2:C11)</f>
        <v>0.39237057220708449</v>
      </c>
      <c r="D13" s="369">
        <f t="shared" ref="D13:I13" si="1">SUM(D2:D11)</f>
        <v>93485.136554999975</v>
      </c>
      <c r="E13" s="369">
        <f t="shared" si="1"/>
        <v>57338.335530807133</v>
      </c>
      <c r="F13" s="369">
        <f t="shared" si="1"/>
        <v>99189</v>
      </c>
      <c r="G13" s="369">
        <f t="shared" si="1"/>
        <v>14342525.25</v>
      </c>
      <c r="H13" s="369">
        <f t="shared" si="1"/>
        <v>66963</v>
      </c>
      <c r="I13" s="369">
        <f t="shared" si="1"/>
        <v>99254</v>
      </c>
      <c r="J13" s="369">
        <f>SUM(J2:J11)</f>
        <v>334</v>
      </c>
      <c r="K13" s="369">
        <f>SUM(K2:K11)</f>
        <v>240</v>
      </c>
      <c r="L13" s="369">
        <f>AVERAGE(L2:L11)</f>
        <v>238.93342703053696</v>
      </c>
    </row>
    <row r="14" spans="1:12" x14ac:dyDescent="0.35">
      <c r="C14" s="395">
        <f>'GS7132-SDGs Calculations'!H9</f>
        <v>1.44</v>
      </c>
      <c r="E14" s="383">
        <v>7.5</v>
      </c>
      <c r="K14" s="409"/>
    </row>
    <row r="15" spans="1:12" x14ac:dyDescent="0.35">
      <c r="C15" s="385" t="s">
        <v>669</v>
      </c>
      <c r="E15" s="385" t="s">
        <v>5337</v>
      </c>
      <c r="I15" s="399" t="s">
        <v>5334</v>
      </c>
    </row>
    <row r="16" spans="1:12" x14ac:dyDescent="0.35">
      <c r="E16" s="383">
        <v>8.15</v>
      </c>
      <c r="I16" s="396" t="s">
        <v>5333</v>
      </c>
    </row>
    <row r="17" spans="5:9" x14ac:dyDescent="0.35">
      <c r="E17" s="385" t="s">
        <v>5338</v>
      </c>
      <c r="I17" s="397" t="s">
        <v>5335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59A9B-4112-4B02-A652-F97B1D64487D}">
  <sheetPr codeName="Sheet10"/>
  <dimension ref="A1:R1336"/>
  <sheetViews>
    <sheetView workbookViewId="0"/>
  </sheetViews>
  <sheetFormatPr defaultColWidth="9.1796875" defaultRowHeight="14.5" outlineLevelRow="1" x14ac:dyDescent="0.35"/>
  <cols>
    <col min="1" max="1" width="14" style="46" customWidth="1"/>
    <col min="2" max="2" width="18.1796875" style="217" customWidth="1"/>
    <col min="3" max="3" width="32.36328125" style="46" bestFit="1" customWidth="1"/>
    <col min="4" max="4" width="23.1796875" style="46" customWidth="1"/>
    <col min="5" max="5" width="13" style="217" customWidth="1"/>
    <col min="6" max="7" width="13.453125" style="217" customWidth="1"/>
    <col min="8" max="8" width="17.1796875" customWidth="1"/>
    <col min="9" max="9" width="22.1796875" customWidth="1"/>
    <col min="10" max="10" width="8.453125" style="46" bestFit="1" customWidth="1"/>
    <col min="11" max="16384" width="9.1796875" style="46"/>
  </cols>
  <sheetData>
    <row r="1" spans="1:18" ht="31.5" customHeight="1" thickBot="1" x14ac:dyDescent="0.4">
      <c r="A1" s="153" t="s">
        <v>46</v>
      </c>
      <c r="B1" s="218" t="s">
        <v>162</v>
      </c>
      <c r="C1" s="153" t="s">
        <v>47</v>
      </c>
      <c r="D1" s="153" t="s">
        <v>164</v>
      </c>
      <c r="E1" s="218" t="s">
        <v>738</v>
      </c>
      <c r="F1" s="218" t="s">
        <v>739</v>
      </c>
      <c r="G1" s="218" t="s">
        <v>740</v>
      </c>
      <c r="H1" s="227" t="s">
        <v>50</v>
      </c>
      <c r="I1" s="227" t="s">
        <v>168</v>
      </c>
      <c r="J1" s="227" t="s">
        <v>5433</v>
      </c>
      <c r="L1" s="365">
        <f>SUM(G45+G105+G150+G244+G294+G358+G410+G465+G529+G587+G639+G724+G757+G794+G848+G922+G984+G1048+G1089+G1129+G1183+G1237+G1282+G1336)</f>
        <v>9851</v>
      </c>
      <c r="M1" s="366" t="s">
        <v>5189</v>
      </c>
      <c r="N1" s="366"/>
      <c r="O1" s="367"/>
      <c r="Q1" s="365">
        <v>1000</v>
      </c>
      <c r="R1" s="367" t="s">
        <v>5431</v>
      </c>
    </row>
    <row r="2" spans="1:18" ht="15" hidden="1" outlineLevel="1" thickBot="1" x14ac:dyDescent="0.4">
      <c r="A2" s="72" t="s">
        <v>684</v>
      </c>
      <c r="B2" s="223" t="s">
        <v>741</v>
      </c>
      <c r="C2" s="96" t="s">
        <v>685</v>
      </c>
      <c r="D2" s="72" t="s">
        <v>170</v>
      </c>
      <c r="E2" s="87">
        <v>5</v>
      </c>
      <c r="F2" s="87">
        <v>7</v>
      </c>
      <c r="G2" s="88">
        <f t="shared" ref="G2:G44" si="0">F2+E2</f>
        <v>12</v>
      </c>
      <c r="H2" s="244">
        <v>43766</v>
      </c>
      <c r="I2" s="239">
        <v>150</v>
      </c>
      <c r="J2" s="217">
        <f>IF(I2&gt;$Q$1,,G2)</f>
        <v>12</v>
      </c>
    </row>
    <row r="3" spans="1:18" ht="15" hidden="1" outlineLevel="1" thickBot="1" x14ac:dyDescent="0.4">
      <c r="A3" s="70" t="s">
        <v>684</v>
      </c>
      <c r="B3" s="224" t="s">
        <v>742</v>
      </c>
      <c r="C3" s="76" t="s">
        <v>685</v>
      </c>
      <c r="D3" s="72" t="s">
        <v>170</v>
      </c>
      <c r="E3" s="83">
        <v>4</v>
      </c>
      <c r="F3" s="83">
        <v>5</v>
      </c>
      <c r="G3" s="84">
        <f t="shared" si="0"/>
        <v>9</v>
      </c>
      <c r="H3" s="244">
        <v>43766</v>
      </c>
      <c r="I3" s="240">
        <v>150</v>
      </c>
      <c r="J3" s="217">
        <f t="shared" ref="J3:J66" si="1">IF(I3&gt;$Q$1,,G3)</f>
        <v>9</v>
      </c>
    </row>
    <row r="4" spans="1:18" ht="15" hidden="1" outlineLevel="1" thickBot="1" x14ac:dyDescent="0.4">
      <c r="A4" s="70" t="s">
        <v>684</v>
      </c>
      <c r="B4" s="224" t="s">
        <v>743</v>
      </c>
      <c r="C4" s="76" t="s">
        <v>685</v>
      </c>
      <c r="D4" s="72" t="s">
        <v>170</v>
      </c>
      <c r="E4" s="83">
        <v>1</v>
      </c>
      <c r="F4" s="83">
        <v>1</v>
      </c>
      <c r="G4" s="84">
        <f t="shared" si="0"/>
        <v>2</v>
      </c>
      <c r="H4" s="244">
        <v>43766</v>
      </c>
      <c r="I4" s="240">
        <v>100</v>
      </c>
      <c r="J4" s="217">
        <f t="shared" si="1"/>
        <v>2</v>
      </c>
    </row>
    <row r="5" spans="1:18" ht="15" hidden="1" outlineLevel="1" thickBot="1" x14ac:dyDescent="0.4">
      <c r="A5" s="70" t="s">
        <v>684</v>
      </c>
      <c r="B5" s="224" t="s">
        <v>744</v>
      </c>
      <c r="C5" s="76" t="s">
        <v>685</v>
      </c>
      <c r="D5" s="72" t="s">
        <v>170</v>
      </c>
      <c r="E5" s="83">
        <v>10</v>
      </c>
      <c r="F5" s="83">
        <v>6</v>
      </c>
      <c r="G5" s="84">
        <f t="shared" si="0"/>
        <v>16</v>
      </c>
      <c r="H5" s="244">
        <v>43766</v>
      </c>
      <c r="I5" s="240">
        <v>200</v>
      </c>
      <c r="J5" s="217">
        <f t="shared" si="1"/>
        <v>16</v>
      </c>
    </row>
    <row r="6" spans="1:18" ht="15" hidden="1" outlineLevel="1" thickBot="1" x14ac:dyDescent="0.4">
      <c r="A6" s="70" t="s">
        <v>684</v>
      </c>
      <c r="B6" s="224" t="s">
        <v>745</v>
      </c>
      <c r="C6" s="76" t="s">
        <v>685</v>
      </c>
      <c r="D6" s="72" t="s">
        <v>170</v>
      </c>
      <c r="E6" s="83">
        <v>3</v>
      </c>
      <c r="F6" s="83">
        <v>7</v>
      </c>
      <c r="G6" s="84">
        <f t="shared" si="0"/>
        <v>10</v>
      </c>
      <c r="H6" s="244">
        <v>43766</v>
      </c>
      <c r="I6" s="240">
        <v>200</v>
      </c>
      <c r="J6" s="217">
        <f t="shared" si="1"/>
        <v>10</v>
      </c>
    </row>
    <row r="7" spans="1:18" ht="15" hidden="1" outlineLevel="1" thickBot="1" x14ac:dyDescent="0.4">
      <c r="A7" s="70" t="s">
        <v>684</v>
      </c>
      <c r="B7" s="224" t="s">
        <v>746</v>
      </c>
      <c r="C7" s="76" t="s">
        <v>685</v>
      </c>
      <c r="D7" s="72" t="s">
        <v>170</v>
      </c>
      <c r="E7" s="83">
        <v>2</v>
      </c>
      <c r="F7" s="83">
        <v>4</v>
      </c>
      <c r="G7" s="84">
        <f t="shared" si="0"/>
        <v>6</v>
      </c>
      <c r="H7" s="244">
        <v>43766</v>
      </c>
      <c r="I7" s="240">
        <v>400</v>
      </c>
      <c r="J7" s="217">
        <f t="shared" si="1"/>
        <v>6</v>
      </c>
    </row>
    <row r="8" spans="1:18" ht="15" hidden="1" outlineLevel="1" thickBot="1" x14ac:dyDescent="0.4">
      <c r="A8" s="70" t="s">
        <v>684</v>
      </c>
      <c r="B8" s="224" t="s">
        <v>747</v>
      </c>
      <c r="C8" s="76" t="s">
        <v>685</v>
      </c>
      <c r="D8" s="72" t="s">
        <v>170</v>
      </c>
      <c r="E8" s="83">
        <v>3</v>
      </c>
      <c r="F8" s="83">
        <v>5</v>
      </c>
      <c r="G8" s="84">
        <f t="shared" si="0"/>
        <v>8</v>
      </c>
      <c r="H8" s="244">
        <v>43766</v>
      </c>
      <c r="I8" s="240">
        <v>120</v>
      </c>
      <c r="J8" s="217">
        <f t="shared" si="1"/>
        <v>8</v>
      </c>
    </row>
    <row r="9" spans="1:18" ht="15" hidden="1" outlineLevel="1" thickBot="1" x14ac:dyDescent="0.4">
      <c r="A9" s="70" t="s">
        <v>684</v>
      </c>
      <c r="B9" s="224" t="s">
        <v>748</v>
      </c>
      <c r="C9" s="76" t="s">
        <v>685</v>
      </c>
      <c r="D9" s="72" t="s">
        <v>170</v>
      </c>
      <c r="E9" s="83">
        <v>5</v>
      </c>
      <c r="F9" s="83">
        <v>5</v>
      </c>
      <c r="G9" s="84">
        <f t="shared" si="0"/>
        <v>10</v>
      </c>
      <c r="H9" s="244">
        <v>43766</v>
      </c>
      <c r="I9" s="240">
        <v>100</v>
      </c>
      <c r="J9" s="217">
        <f t="shared" si="1"/>
        <v>10</v>
      </c>
    </row>
    <row r="10" spans="1:18" ht="15" hidden="1" outlineLevel="1" thickBot="1" x14ac:dyDescent="0.4">
      <c r="A10" s="70" t="s">
        <v>684</v>
      </c>
      <c r="B10" s="224" t="s">
        <v>749</v>
      </c>
      <c r="C10" s="76" t="s">
        <v>685</v>
      </c>
      <c r="D10" s="72" t="s">
        <v>170</v>
      </c>
      <c r="E10" s="83">
        <v>4</v>
      </c>
      <c r="F10" s="83">
        <v>6</v>
      </c>
      <c r="G10" s="84">
        <f t="shared" si="0"/>
        <v>10</v>
      </c>
      <c r="H10" s="244">
        <v>43766</v>
      </c>
      <c r="I10" s="240">
        <v>50</v>
      </c>
      <c r="J10" s="217">
        <f t="shared" si="1"/>
        <v>10</v>
      </c>
    </row>
    <row r="11" spans="1:18" ht="15" hidden="1" outlineLevel="1" thickBot="1" x14ac:dyDescent="0.4">
      <c r="A11" s="70" t="s">
        <v>684</v>
      </c>
      <c r="B11" s="224" t="s">
        <v>750</v>
      </c>
      <c r="C11" s="76" t="s">
        <v>685</v>
      </c>
      <c r="D11" s="72" t="s">
        <v>170</v>
      </c>
      <c r="E11" s="83">
        <v>3</v>
      </c>
      <c r="F11" s="83">
        <v>4</v>
      </c>
      <c r="G11" s="84">
        <f t="shared" si="0"/>
        <v>7</v>
      </c>
      <c r="H11" s="244">
        <v>43766</v>
      </c>
      <c r="I11" s="240">
        <v>20</v>
      </c>
      <c r="J11" s="217">
        <f t="shared" si="1"/>
        <v>7</v>
      </c>
    </row>
    <row r="12" spans="1:18" ht="15" hidden="1" outlineLevel="1" thickBot="1" x14ac:dyDescent="0.4">
      <c r="A12" s="70" t="s">
        <v>684</v>
      </c>
      <c r="B12" s="224" t="s">
        <v>751</v>
      </c>
      <c r="C12" s="76" t="s">
        <v>685</v>
      </c>
      <c r="D12" s="72" t="s">
        <v>170</v>
      </c>
      <c r="E12" s="83">
        <v>3</v>
      </c>
      <c r="F12" s="83">
        <v>5</v>
      </c>
      <c r="G12" s="84">
        <f t="shared" si="0"/>
        <v>8</v>
      </c>
      <c r="H12" s="244">
        <v>43766</v>
      </c>
      <c r="I12" s="240">
        <v>220</v>
      </c>
      <c r="J12" s="217">
        <f t="shared" si="1"/>
        <v>8</v>
      </c>
    </row>
    <row r="13" spans="1:18" ht="15" hidden="1" outlineLevel="1" thickBot="1" x14ac:dyDescent="0.4">
      <c r="A13" s="70" t="s">
        <v>684</v>
      </c>
      <c r="B13" s="224" t="s">
        <v>752</v>
      </c>
      <c r="C13" s="76" t="s">
        <v>685</v>
      </c>
      <c r="D13" s="72" t="s">
        <v>170</v>
      </c>
      <c r="E13" s="83">
        <v>1</v>
      </c>
      <c r="F13" s="83">
        <v>3</v>
      </c>
      <c r="G13" s="84">
        <f t="shared" si="0"/>
        <v>4</v>
      </c>
      <c r="H13" s="244">
        <v>43766</v>
      </c>
      <c r="I13" s="240">
        <v>60</v>
      </c>
      <c r="J13" s="217">
        <f t="shared" si="1"/>
        <v>4</v>
      </c>
    </row>
    <row r="14" spans="1:18" ht="15" hidden="1" outlineLevel="1" thickBot="1" x14ac:dyDescent="0.4">
      <c r="A14" s="70" t="s">
        <v>684</v>
      </c>
      <c r="B14" s="224" t="s">
        <v>753</v>
      </c>
      <c r="C14" s="76" t="s">
        <v>685</v>
      </c>
      <c r="D14" s="72" t="s">
        <v>170</v>
      </c>
      <c r="E14" s="83">
        <v>4</v>
      </c>
      <c r="F14" s="83">
        <v>6</v>
      </c>
      <c r="G14" s="84">
        <f t="shared" si="0"/>
        <v>10</v>
      </c>
      <c r="H14" s="244">
        <v>43766</v>
      </c>
      <c r="I14" s="240">
        <v>300</v>
      </c>
      <c r="J14" s="217">
        <f t="shared" si="1"/>
        <v>10</v>
      </c>
    </row>
    <row r="15" spans="1:18" ht="15" hidden="1" outlineLevel="1" thickBot="1" x14ac:dyDescent="0.4">
      <c r="A15" s="70" t="s">
        <v>684</v>
      </c>
      <c r="B15" s="224" t="s">
        <v>754</v>
      </c>
      <c r="C15" s="76" t="s">
        <v>685</v>
      </c>
      <c r="D15" s="72" t="s">
        <v>170</v>
      </c>
      <c r="E15" s="83">
        <v>3</v>
      </c>
      <c r="F15" s="83">
        <v>5</v>
      </c>
      <c r="G15" s="84">
        <f t="shared" si="0"/>
        <v>8</v>
      </c>
      <c r="H15" s="244">
        <v>43766</v>
      </c>
      <c r="I15" s="240">
        <v>250</v>
      </c>
      <c r="J15" s="217">
        <f t="shared" si="1"/>
        <v>8</v>
      </c>
    </row>
    <row r="16" spans="1:18" ht="15" hidden="1" outlineLevel="1" thickBot="1" x14ac:dyDescent="0.4">
      <c r="A16" s="70" t="s">
        <v>684</v>
      </c>
      <c r="B16" s="224" t="s">
        <v>755</v>
      </c>
      <c r="C16" s="76" t="s">
        <v>685</v>
      </c>
      <c r="D16" s="72" t="s">
        <v>170</v>
      </c>
      <c r="E16" s="83">
        <v>7</v>
      </c>
      <c r="F16" s="83">
        <v>8</v>
      </c>
      <c r="G16" s="84">
        <f t="shared" si="0"/>
        <v>15</v>
      </c>
      <c r="H16" s="244">
        <v>43766</v>
      </c>
      <c r="I16" s="240">
        <v>200</v>
      </c>
      <c r="J16" s="217">
        <f t="shared" si="1"/>
        <v>15</v>
      </c>
    </row>
    <row r="17" spans="1:10" ht="15" hidden="1" outlineLevel="1" thickBot="1" x14ac:dyDescent="0.4">
      <c r="A17" s="70" t="s">
        <v>684</v>
      </c>
      <c r="B17" s="224" t="s">
        <v>756</v>
      </c>
      <c r="C17" s="76" t="s">
        <v>685</v>
      </c>
      <c r="D17" s="72" t="s">
        <v>170</v>
      </c>
      <c r="E17" s="83">
        <v>1</v>
      </c>
      <c r="F17" s="83">
        <v>3</v>
      </c>
      <c r="G17" s="84">
        <f t="shared" si="0"/>
        <v>4</v>
      </c>
      <c r="H17" s="244">
        <v>43766</v>
      </c>
      <c r="I17" s="240">
        <v>600</v>
      </c>
      <c r="J17" s="217">
        <f t="shared" si="1"/>
        <v>4</v>
      </c>
    </row>
    <row r="18" spans="1:10" ht="15" hidden="1" outlineLevel="1" thickBot="1" x14ac:dyDescent="0.4">
      <c r="A18" s="70" t="s">
        <v>684</v>
      </c>
      <c r="B18" s="224" t="s">
        <v>757</v>
      </c>
      <c r="C18" s="76" t="s">
        <v>685</v>
      </c>
      <c r="D18" s="72" t="s">
        <v>170</v>
      </c>
      <c r="E18" s="83">
        <v>3</v>
      </c>
      <c r="F18" s="83">
        <v>4</v>
      </c>
      <c r="G18" s="84">
        <f t="shared" si="0"/>
        <v>7</v>
      </c>
      <c r="H18" s="244">
        <v>43766</v>
      </c>
      <c r="I18" s="240">
        <v>300</v>
      </c>
      <c r="J18" s="217">
        <f t="shared" si="1"/>
        <v>7</v>
      </c>
    </row>
    <row r="19" spans="1:10" ht="15" hidden="1" outlineLevel="1" thickBot="1" x14ac:dyDescent="0.4">
      <c r="A19" s="70" t="s">
        <v>684</v>
      </c>
      <c r="B19" s="224" t="s">
        <v>758</v>
      </c>
      <c r="C19" s="76" t="s">
        <v>685</v>
      </c>
      <c r="D19" s="72" t="s">
        <v>170</v>
      </c>
      <c r="E19" s="83">
        <v>4</v>
      </c>
      <c r="F19" s="83">
        <v>4</v>
      </c>
      <c r="G19" s="84">
        <f t="shared" si="0"/>
        <v>8</v>
      </c>
      <c r="H19" s="244">
        <v>43766</v>
      </c>
      <c r="I19" s="240">
        <v>850</v>
      </c>
      <c r="J19" s="217">
        <f t="shared" si="1"/>
        <v>8</v>
      </c>
    </row>
    <row r="20" spans="1:10" ht="15" hidden="1" outlineLevel="1" thickBot="1" x14ac:dyDescent="0.4">
      <c r="A20" s="70" t="s">
        <v>684</v>
      </c>
      <c r="B20" s="224" t="s">
        <v>759</v>
      </c>
      <c r="C20" s="76" t="s">
        <v>685</v>
      </c>
      <c r="D20" s="72" t="s">
        <v>170</v>
      </c>
      <c r="E20" s="83">
        <v>5</v>
      </c>
      <c r="F20" s="83">
        <v>5</v>
      </c>
      <c r="G20" s="84">
        <f t="shared" si="0"/>
        <v>10</v>
      </c>
      <c r="H20" s="244">
        <v>43766</v>
      </c>
      <c r="I20" s="240">
        <v>400</v>
      </c>
      <c r="J20" s="217">
        <f t="shared" si="1"/>
        <v>10</v>
      </c>
    </row>
    <row r="21" spans="1:10" ht="15" hidden="1" outlineLevel="1" thickBot="1" x14ac:dyDescent="0.4">
      <c r="A21" s="70" t="s">
        <v>684</v>
      </c>
      <c r="B21" s="224" t="s">
        <v>760</v>
      </c>
      <c r="C21" s="76" t="s">
        <v>685</v>
      </c>
      <c r="D21" s="72" t="s">
        <v>170</v>
      </c>
      <c r="E21" s="83">
        <v>5</v>
      </c>
      <c r="F21" s="83">
        <v>7</v>
      </c>
      <c r="G21" s="84">
        <f t="shared" si="0"/>
        <v>12</v>
      </c>
      <c r="H21" s="244">
        <v>43766</v>
      </c>
      <c r="I21" s="240">
        <v>500</v>
      </c>
      <c r="J21" s="217">
        <f t="shared" si="1"/>
        <v>12</v>
      </c>
    </row>
    <row r="22" spans="1:10" ht="15" hidden="1" outlineLevel="1" thickBot="1" x14ac:dyDescent="0.4">
      <c r="A22" s="70" t="s">
        <v>684</v>
      </c>
      <c r="B22" s="224" t="s">
        <v>761</v>
      </c>
      <c r="C22" s="76" t="s">
        <v>685</v>
      </c>
      <c r="D22" s="72" t="s">
        <v>170</v>
      </c>
      <c r="E22" s="83">
        <v>6</v>
      </c>
      <c r="F22" s="83">
        <v>7</v>
      </c>
      <c r="G22" s="84">
        <f t="shared" si="0"/>
        <v>13</v>
      </c>
      <c r="H22" s="244">
        <v>43766</v>
      </c>
      <c r="I22" s="240">
        <v>250</v>
      </c>
      <c r="J22" s="217">
        <f t="shared" si="1"/>
        <v>13</v>
      </c>
    </row>
    <row r="23" spans="1:10" ht="15" hidden="1" outlineLevel="1" thickBot="1" x14ac:dyDescent="0.4">
      <c r="A23" s="70" t="s">
        <v>684</v>
      </c>
      <c r="B23" s="224" t="s">
        <v>762</v>
      </c>
      <c r="C23" s="76" t="s">
        <v>685</v>
      </c>
      <c r="D23" s="72" t="s">
        <v>170</v>
      </c>
      <c r="E23" s="83">
        <v>4</v>
      </c>
      <c r="F23" s="83">
        <v>6</v>
      </c>
      <c r="G23" s="84">
        <f t="shared" si="0"/>
        <v>10</v>
      </c>
      <c r="H23" s="244">
        <v>43766</v>
      </c>
      <c r="I23" s="240">
        <v>600</v>
      </c>
      <c r="J23" s="217">
        <f t="shared" si="1"/>
        <v>10</v>
      </c>
    </row>
    <row r="24" spans="1:10" ht="15" hidden="1" outlineLevel="1" thickBot="1" x14ac:dyDescent="0.4">
      <c r="A24" s="70" t="s">
        <v>684</v>
      </c>
      <c r="B24" s="224" t="s">
        <v>763</v>
      </c>
      <c r="C24" s="76" t="s">
        <v>685</v>
      </c>
      <c r="D24" s="72" t="s">
        <v>170</v>
      </c>
      <c r="E24" s="83">
        <v>2</v>
      </c>
      <c r="F24" s="83">
        <v>4</v>
      </c>
      <c r="G24" s="84">
        <f t="shared" si="0"/>
        <v>6</v>
      </c>
      <c r="H24" s="244">
        <v>43766</v>
      </c>
      <c r="I24" s="240">
        <v>600</v>
      </c>
      <c r="J24" s="217">
        <f t="shared" si="1"/>
        <v>6</v>
      </c>
    </row>
    <row r="25" spans="1:10" ht="15" hidden="1" outlineLevel="1" thickBot="1" x14ac:dyDescent="0.4">
      <c r="A25" s="70" t="s">
        <v>684</v>
      </c>
      <c r="B25" s="224" t="s">
        <v>764</v>
      </c>
      <c r="C25" s="76" t="s">
        <v>685</v>
      </c>
      <c r="D25" s="72" t="s">
        <v>170</v>
      </c>
      <c r="E25" s="83">
        <v>1</v>
      </c>
      <c r="F25" s="83">
        <v>3</v>
      </c>
      <c r="G25" s="84">
        <f t="shared" si="0"/>
        <v>4</v>
      </c>
      <c r="H25" s="244">
        <v>43766</v>
      </c>
      <c r="I25" s="240">
        <v>700</v>
      </c>
      <c r="J25" s="217">
        <f t="shared" si="1"/>
        <v>4</v>
      </c>
    </row>
    <row r="26" spans="1:10" ht="15" hidden="1" outlineLevel="1" thickBot="1" x14ac:dyDescent="0.4">
      <c r="A26" s="70" t="s">
        <v>684</v>
      </c>
      <c r="B26" s="224" t="s">
        <v>765</v>
      </c>
      <c r="C26" s="76" t="s">
        <v>685</v>
      </c>
      <c r="D26" s="72" t="s">
        <v>170</v>
      </c>
      <c r="E26" s="83">
        <v>4</v>
      </c>
      <c r="F26" s="83">
        <v>6</v>
      </c>
      <c r="G26" s="84">
        <f t="shared" si="0"/>
        <v>10</v>
      </c>
      <c r="H26" s="244">
        <v>43766</v>
      </c>
      <c r="I26" s="240">
        <v>100</v>
      </c>
      <c r="J26" s="217">
        <f t="shared" si="1"/>
        <v>10</v>
      </c>
    </row>
    <row r="27" spans="1:10" ht="15" hidden="1" outlineLevel="1" thickBot="1" x14ac:dyDescent="0.4">
      <c r="A27" s="70" t="s">
        <v>684</v>
      </c>
      <c r="B27" s="224" t="s">
        <v>766</v>
      </c>
      <c r="C27" s="76" t="s">
        <v>685</v>
      </c>
      <c r="D27" s="72" t="s">
        <v>170</v>
      </c>
      <c r="E27" s="83">
        <v>2</v>
      </c>
      <c r="F27" s="83">
        <v>4</v>
      </c>
      <c r="G27" s="84">
        <f t="shared" si="0"/>
        <v>6</v>
      </c>
      <c r="H27" s="244">
        <v>43766</v>
      </c>
      <c r="I27" s="240">
        <v>100</v>
      </c>
      <c r="J27" s="217">
        <f t="shared" si="1"/>
        <v>6</v>
      </c>
    </row>
    <row r="28" spans="1:10" ht="15" hidden="1" outlineLevel="1" thickBot="1" x14ac:dyDescent="0.4">
      <c r="A28" s="70" t="s">
        <v>684</v>
      </c>
      <c r="B28" s="224" t="s">
        <v>767</v>
      </c>
      <c r="C28" s="76" t="s">
        <v>685</v>
      </c>
      <c r="D28" s="72" t="s">
        <v>170</v>
      </c>
      <c r="E28" s="83">
        <v>2</v>
      </c>
      <c r="F28" s="83">
        <v>4</v>
      </c>
      <c r="G28" s="84">
        <f t="shared" si="0"/>
        <v>6</v>
      </c>
      <c r="H28" s="244">
        <v>43766</v>
      </c>
      <c r="I28" s="240">
        <v>20</v>
      </c>
      <c r="J28" s="217">
        <f t="shared" si="1"/>
        <v>6</v>
      </c>
    </row>
    <row r="29" spans="1:10" ht="15" hidden="1" outlineLevel="1" thickBot="1" x14ac:dyDescent="0.4">
      <c r="A29" s="70" t="s">
        <v>684</v>
      </c>
      <c r="B29" s="224" t="s">
        <v>768</v>
      </c>
      <c r="C29" s="76" t="s">
        <v>685</v>
      </c>
      <c r="D29" s="72" t="s">
        <v>170</v>
      </c>
      <c r="E29" s="83">
        <v>4</v>
      </c>
      <c r="F29" s="83">
        <v>5</v>
      </c>
      <c r="G29" s="84">
        <f t="shared" si="0"/>
        <v>9</v>
      </c>
      <c r="H29" s="244">
        <v>43766</v>
      </c>
      <c r="I29" s="240">
        <v>70</v>
      </c>
      <c r="J29" s="217">
        <f t="shared" si="1"/>
        <v>9</v>
      </c>
    </row>
    <row r="30" spans="1:10" ht="15" hidden="1" outlineLevel="1" thickBot="1" x14ac:dyDescent="0.4">
      <c r="A30" s="70" t="s">
        <v>684</v>
      </c>
      <c r="B30" s="224" t="s">
        <v>769</v>
      </c>
      <c r="C30" s="76" t="s">
        <v>685</v>
      </c>
      <c r="D30" s="72" t="s">
        <v>170</v>
      </c>
      <c r="E30" s="83">
        <v>6</v>
      </c>
      <c r="F30" s="83">
        <v>7</v>
      </c>
      <c r="G30" s="84">
        <f t="shared" si="0"/>
        <v>13</v>
      </c>
      <c r="H30" s="244">
        <v>43766</v>
      </c>
      <c r="I30" s="240">
        <v>200</v>
      </c>
      <c r="J30" s="217">
        <f t="shared" si="1"/>
        <v>13</v>
      </c>
    </row>
    <row r="31" spans="1:10" ht="15" hidden="1" outlineLevel="1" thickBot="1" x14ac:dyDescent="0.4">
      <c r="A31" s="70" t="s">
        <v>684</v>
      </c>
      <c r="B31" s="224" t="s">
        <v>770</v>
      </c>
      <c r="C31" s="76" t="s">
        <v>685</v>
      </c>
      <c r="D31" s="72" t="s">
        <v>170</v>
      </c>
      <c r="E31" s="83">
        <v>4</v>
      </c>
      <c r="F31" s="83">
        <v>5</v>
      </c>
      <c r="G31" s="84">
        <f t="shared" si="0"/>
        <v>9</v>
      </c>
      <c r="H31" s="244">
        <v>43766</v>
      </c>
      <c r="I31" s="240">
        <v>150</v>
      </c>
      <c r="J31" s="217">
        <f t="shared" si="1"/>
        <v>9</v>
      </c>
    </row>
    <row r="32" spans="1:10" ht="15" hidden="1" outlineLevel="1" thickBot="1" x14ac:dyDescent="0.4">
      <c r="A32" s="70" t="s">
        <v>684</v>
      </c>
      <c r="B32" s="224" t="s">
        <v>771</v>
      </c>
      <c r="C32" s="76" t="s">
        <v>685</v>
      </c>
      <c r="D32" s="72" t="s">
        <v>170</v>
      </c>
      <c r="E32" s="83">
        <v>7</v>
      </c>
      <c r="F32" s="83">
        <v>7</v>
      </c>
      <c r="G32" s="84">
        <f t="shared" si="0"/>
        <v>14</v>
      </c>
      <c r="H32" s="244">
        <v>43766</v>
      </c>
      <c r="I32" s="240">
        <v>200</v>
      </c>
      <c r="J32" s="217">
        <f t="shared" si="1"/>
        <v>14</v>
      </c>
    </row>
    <row r="33" spans="1:10" ht="15" hidden="1" outlineLevel="1" thickBot="1" x14ac:dyDescent="0.4">
      <c r="A33" s="70" t="s">
        <v>684</v>
      </c>
      <c r="B33" s="224" t="s">
        <v>772</v>
      </c>
      <c r="C33" s="76" t="s">
        <v>685</v>
      </c>
      <c r="D33" s="72" t="s">
        <v>170</v>
      </c>
      <c r="E33" s="83">
        <v>6</v>
      </c>
      <c r="F33" s="83">
        <v>7</v>
      </c>
      <c r="G33" s="84">
        <f t="shared" si="0"/>
        <v>13</v>
      </c>
      <c r="H33" s="244">
        <v>43766</v>
      </c>
      <c r="I33" s="240">
        <v>200</v>
      </c>
      <c r="J33" s="217">
        <f t="shared" si="1"/>
        <v>13</v>
      </c>
    </row>
    <row r="34" spans="1:10" ht="15" hidden="1" outlineLevel="1" thickBot="1" x14ac:dyDescent="0.4">
      <c r="A34" s="70" t="s">
        <v>684</v>
      </c>
      <c r="B34" s="224" t="s">
        <v>773</v>
      </c>
      <c r="C34" s="76" t="s">
        <v>685</v>
      </c>
      <c r="D34" s="72" t="s">
        <v>170</v>
      </c>
      <c r="E34" s="83">
        <v>6</v>
      </c>
      <c r="F34" s="83">
        <v>6</v>
      </c>
      <c r="G34" s="84">
        <f t="shared" si="0"/>
        <v>12</v>
      </c>
      <c r="H34" s="244">
        <v>43766</v>
      </c>
      <c r="I34" s="240">
        <v>150</v>
      </c>
      <c r="J34" s="217">
        <f t="shared" si="1"/>
        <v>12</v>
      </c>
    </row>
    <row r="35" spans="1:10" ht="15" hidden="1" outlineLevel="1" thickBot="1" x14ac:dyDescent="0.4">
      <c r="A35" s="70" t="s">
        <v>684</v>
      </c>
      <c r="B35" s="224" t="s">
        <v>774</v>
      </c>
      <c r="C35" s="76" t="s">
        <v>685</v>
      </c>
      <c r="D35" s="72" t="s">
        <v>170</v>
      </c>
      <c r="E35" s="83">
        <v>4</v>
      </c>
      <c r="F35" s="83">
        <v>7</v>
      </c>
      <c r="G35" s="84">
        <f t="shared" si="0"/>
        <v>11</v>
      </c>
      <c r="H35" s="244">
        <v>43766</v>
      </c>
      <c r="I35" s="240">
        <v>150</v>
      </c>
      <c r="J35" s="217">
        <f t="shared" si="1"/>
        <v>11</v>
      </c>
    </row>
    <row r="36" spans="1:10" ht="15" hidden="1" outlineLevel="1" thickBot="1" x14ac:dyDescent="0.4">
      <c r="A36" s="70" t="s">
        <v>684</v>
      </c>
      <c r="B36" s="224" t="s">
        <v>775</v>
      </c>
      <c r="C36" s="76" t="s">
        <v>685</v>
      </c>
      <c r="D36" s="72" t="s">
        <v>170</v>
      </c>
      <c r="E36" s="83">
        <v>3</v>
      </c>
      <c r="F36" s="83">
        <v>5</v>
      </c>
      <c r="G36" s="84">
        <f t="shared" si="0"/>
        <v>8</v>
      </c>
      <c r="H36" s="244">
        <v>43766</v>
      </c>
      <c r="I36" s="240">
        <v>150</v>
      </c>
      <c r="J36" s="217">
        <f t="shared" si="1"/>
        <v>8</v>
      </c>
    </row>
    <row r="37" spans="1:10" ht="15" hidden="1" outlineLevel="1" thickBot="1" x14ac:dyDescent="0.4">
      <c r="A37" s="70" t="s">
        <v>684</v>
      </c>
      <c r="B37" s="224" t="s">
        <v>776</v>
      </c>
      <c r="C37" s="76" t="s">
        <v>685</v>
      </c>
      <c r="D37" s="72" t="s">
        <v>170</v>
      </c>
      <c r="E37" s="83">
        <v>4</v>
      </c>
      <c r="F37" s="83">
        <v>5</v>
      </c>
      <c r="G37" s="84">
        <f t="shared" si="0"/>
        <v>9</v>
      </c>
      <c r="H37" s="244">
        <v>43766</v>
      </c>
      <c r="I37" s="240">
        <v>200</v>
      </c>
      <c r="J37" s="217">
        <f t="shared" si="1"/>
        <v>9</v>
      </c>
    </row>
    <row r="38" spans="1:10" ht="15" hidden="1" outlineLevel="1" thickBot="1" x14ac:dyDescent="0.4">
      <c r="A38" s="70" t="s">
        <v>684</v>
      </c>
      <c r="B38" s="224" t="s">
        <v>777</v>
      </c>
      <c r="C38" s="76" t="s">
        <v>685</v>
      </c>
      <c r="D38" s="72" t="s">
        <v>170</v>
      </c>
      <c r="E38" s="83">
        <v>4</v>
      </c>
      <c r="F38" s="83">
        <v>5</v>
      </c>
      <c r="G38" s="84">
        <f t="shared" si="0"/>
        <v>9</v>
      </c>
      <c r="H38" s="244">
        <v>43766</v>
      </c>
      <c r="I38" s="240">
        <v>700</v>
      </c>
      <c r="J38" s="217">
        <f t="shared" si="1"/>
        <v>9</v>
      </c>
    </row>
    <row r="39" spans="1:10" ht="15" hidden="1" outlineLevel="1" thickBot="1" x14ac:dyDescent="0.4">
      <c r="A39" s="70" t="s">
        <v>684</v>
      </c>
      <c r="B39" s="224" t="s">
        <v>778</v>
      </c>
      <c r="C39" s="76" t="s">
        <v>685</v>
      </c>
      <c r="D39" s="72" t="s">
        <v>170</v>
      </c>
      <c r="E39" s="83">
        <v>7</v>
      </c>
      <c r="F39" s="83">
        <v>6</v>
      </c>
      <c r="G39" s="84">
        <f t="shared" si="0"/>
        <v>13</v>
      </c>
      <c r="H39" s="244">
        <v>43766</v>
      </c>
      <c r="I39" s="240">
        <v>150</v>
      </c>
      <c r="J39" s="217">
        <f t="shared" si="1"/>
        <v>13</v>
      </c>
    </row>
    <row r="40" spans="1:10" ht="15" hidden="1" outlineLevel="1" thickBot="1" x14ac:dyDescent="0.4">
      <c r="A40" s="70" t="s">
        <v>684</v>
      </c>
      <c r="B40" s="224" t="s">
        <v>779</v>
      </c>
      <c r="C40" s="76" t="s">
        <v>685</v>
      </c>
      <c r="D40" s="72" t="s">
        <v>170</v>
      </c>
      <c r="E40" s="83">
        <v>8</v>
      </c>
      <c r="F40" s="83">
        <v>8</v>
      </c>
      <c r="G40" s="84">
        <f t="shared" si="0"/>
        <v>16</v>
      </c>
      <c r="H40" s="244">
        <v>43766</v>
      </c>
      <c r="I40" s="240">
        <v>150</v>
      </c>
      <c r="J40" s="217">
        <f t="shared" si="1"/>
        <v>16</v>
      </c>
    </row>
    <row r="41" spans="1:10" ht="15" hidden="1" outlineLevel="1" thickBot="1" x14ac:dyDescent="0.4">
      <c r="A41" s="70" t="s">
        <v>684</v>
      </c>
      <c r="B41" s="224" t="s">
        <v>780</v>
      </c>
      <c r="C41" s="76" t="s">
        <v>685</v>
      </c>
      <c r="D41" s="72" t="s">
        <v>170</v>
      </c>
      <c r="E41" s="83">
        <v>5</v>
      </c>
      <c r="F41" s="83">
        <v>6</v>
      </c>
      <c r="G41" s="84">
        <f t="shared" si="0"/>
        <v>11</v>
      </c>
      <c r="H41" s="244">
        <v>43766</v>
      </c>
      <c r="I41" s="240">
        <v>150</v>
      </c>
      <c r="J41" s="217">
        <f t="shared" si="1"/>
        <v>11</v>
      </c>
    </row>
    <row r="42" spans="1:10" ht="15" hidden="1" outlineLevel="1" thickBot="1" x14ac:dyDescent="0.4">
      <c r="A42" s="70" t="s">
        <v>684</v>
      </c>
      <c r="B42" s="224" t="s">
        <v>781</v>
      </c>
      <c r="C42" s="76" t="s">
        <v>685</v>
      </c>
      <c r="D42" s="72" t="s">
        <v>170</v>
      </c>
      <c r="E42" s="83">
        <v>3</v>
      </c>
      <c r="F42" s="83">
        <v>6</v>
      </c>
      <c r="G42" s="84">
        <f t="shared" si="0"/>
        <v>9</v>
      </c>
      <c r="H42" s="244">
        <v>43766</v>
      </c>
      <c r="I42" s="240">
        <v>150</v>
      </c>
      <c r="J42" s="217">
        <f t="shared" si="1"/>
        <v>9</v>
      </c>
    </row>
    <row r="43" spans="1:10" ht="15" hidden="1" outlineLevel="1" thickBot="1" x14ac:dyDescent="0.4">
      <c r="A43" s="70" t="s">
        <v>684</v>
      </c>
      <c r="B43" s="224" t="s">
        <v>782</v>
      </c>
      <c r="C43" s="76" t="s">
        <v>685</v>
      </c>
      <c r="D43" s="72" t="s">
        <v>170</v>
      </c>
      <c r="E43" s="83">
        <v>3</v>
      </c>
      <c r="F43" s="83">
        <v>3</v>
      </c>
      <c r="G43" s="84">
        <f t="shared" si="0"/>
        <v>6</v>
      </c>
      <c r="H43" s="244">
        <v>43766</v>
      </c>
      <c r="I43" s="240">
        <v>150</v>
      </c>
      <c r="J43" s="217">
        <f t="shared" si="1"/>
        <v>6</v>
      </c>
    </row>
    <row r="44" spans="1:10" hidden="1" outlineLevel="1" x14ac:dyDescent="0.35">
      <c r="A44" s="70" t="s">
        <v>684</v>
      </c>
      <c r="B44" s="224" t="s">
        <v>783</v>
      </c>
      <c r="C44" s="76" t="s">
        <v>685</v>
      </c>
      <c r="D44" s="72" t="s">
        <v>170</v>
      </c>
      <c r="E44" s="83">
        <v>2</v>
      </c>
      <c r="F44" s="83">
        <v>4</v>
      </c>
      <c r="G44" s="84">
        <f t="shared" si="0"/>
        <v>6</v>
      </c>
      <c r="H44" s="244">
        <v>43766</v>
      </c>
      <c r="I44" s="240">
        <v>150</v>
      </c>
      <c r="J44" s="217">
        <f t="shared" si="1"/>
        <v>6</v>
      </c>
    </row>
    <row r="45" spans="1:10" ht="15" collapsed="1" thickBot="1" x14ac:dyDescent="0.4">
      <c r="A45" s="71" t="s">
        <v>684</v>
      </c>
      <c r="B45" s="225"/>
      <c r="C45" s="80" t="s">
        <v>685</v>
      </c>
      <c r="D45" s="118">
        <f>COUNTA(D2:D44)</f>
        <v>43</v>
      </c>
      <c r="E45" s="81">
        <f>SUM(E2:E44)</f>
        <v>173</v>
      </c>
      <c r="F45" s="81">
        <f>SUM(F2:F44)</f>
        <v>226</v>
      </c>
      <c r="G45" s="81">
        <f>SUM(G2:G44)</f>
        <v>399</v>
      </c>
      <c r="H45" s="233">
        <v>43766</v>
      </c>
      <c r="I45" s="119">
        <f>AVERAGE(I2:I44)</f>
        <v>246.74418604651163</v>
      </c>
      <c r="J45" s="81">
        <f>SUM(J2:J44)</f>
        <v>399</v>
      </c>
    </row>
    <row r="46" spans="1:10" ht="15" hidden="1" outlineLevel="1" thickBot="1" x14ac:dyDescent="0.4">
      <c r="A46" s="72" t="s">
        <v>686</v>
      </c>
      <c r="B46" s="223" t="s">
        <v>784</v>
      </c>
      <c r="C46" s="86" t="s">
        <v>687</v>
      </c>
      <c r="D46" s="72" t="s">
        <v>170</v>
      </c>
      <c r="E46" s="87">
        <v>10</v>
      </c>
      <c r="F46" s="87">
        <v>2</v>
      </c>
      <c r="G46" s="88">
        <f t="shared" ref="G46:G77" si="2">E46+F46</f>
        <v>12</v>
      </c>
      <c r="H46" s="244">
        <v>43769</v>
      </c>
      <c r="I46" s="239">
        <v>10</v>
      </c>
      <c r="J46" s="217">
        <f t="shared" si="1"/>
        <v>12</v>
      </c>
    </row>
    <row r="47" spans="1:10" ht="15" hidden="1" outlineLevel="1" thickBot="1" x14ac:dyDescent="0.4">
      <c r="A47" s="70" t="s">
        <v>686</v>
      </c>
      <c r="B47" s="224" t="s">
        <v>785</v>
      </c>
      <c r="C47" s="79" t="s">
        <v>687</v>
      </c>
      <c r="D47" s="72" t="s">
        <v>170</v>
      </c>
      <c r="E47" s="83">
        <v>0</v>
      </c>
      <c r="F47" s="83">
        <v>2</v>
      </c>
      <c r="G47" s="84">
        <f t="shared" si="2"/>
        <v>2</v>
      </c>
      <c r="H47" s="244">
        <v>43769</v>
      </c>
      <c r="I47" s="240">
        <v>120</v>
      </c>
      <c r="J47" s="217">
        <f t="shared" si="1"/>
        <v>2</v>
      </c>
    </row>
    <row r="48" spans="1:10" ht="15" hidden="1" outlineLevel="1" thickBot="1" x14ac:dyDescent="0.4">
      <c r="A48" s="70" t="s">
        <v>686</v>
      </c>
      <c r="B48" s="224" t="s">
        <v>786</v>
      </c>
      <c r="C48" s="79" t="s">
        <v>687</v>
      </c>
      <c r="D48" s="72" t="s">
        <v>170</v>
      </c>
      <c r="E48" s="83">
        <v>4</v>
      </c>
      <c r="F48" s="83">
        <v>2</v>
      </c>
      <c r="G48" s="84">
        <f t="shared" si="2"/>
        <v>6</v>
      </c>
      <c r="H48" s="244">
        <v>43769</v>
      </c>
      <c r="I48" s="240">
        <v>30</v>
      </c>
      <c r="J48" s="217">
        <f t="shared" si="1"/>
        <v>6</v>
      </c>
    </row>
    <row r="49" spans="1:10" ht="15" hidden="1" outlineLevel="1" thickBot="1" x14ac:dyDescent="0.4">
      <c r="A49" s="70" t="s">
        <v>686</v>
      </c>
      <c r="B49" s="224" t="s">
        <v>787</v>
      </c>
      <c r="C49" s="79" t="s">
        <v>687</v>
      </c>
      <c r="D49" s="72" t="s">
        <v>170</v>
      </c>
      <c r="E49" s="83">
        <v>7</v>
      </c>
      <c r="F49" s="83">
        <v>2</v>
      </c>
      <c r="G49" s="84">
        <f t="shared" si="2"/>
        <v>9</v>
      </c>
      <c r="H49" s="244">
        <v>43769</v>
      </c>
      <c r="I49" s="240">
        <v>150</v>
      </c>
      <c r="J49" s="217">
        <f t="shared" si="1"/>
        <v>9</v>
      </c>
    </row>
    <row r="50" spans="1:10" ht="15" hidden="1" outlineLevel="1" thickBot="1" x14ac:dyDescent="0.4">
      <c r="A50" s="70" t="s">
        <v>686</v>
      </c>
      <c r="B50" s="224" t="s">
        <v>788</v>
      </c>
      <c r="C50" s="79" t="s">
        <v>687</v>
      </c>
      <c r="D50" s="72" t="s">
        <v>170</v>
      </c>
      <c r="E50" s="83">
        <v>1</v>
      </c>
      <c r="F50" s="83">
        <v>2</v>
      </c>
      <c r="G50" s="84">
        <f t="shared" si="2"/>
        <v>3</v>
      </c>
      <c r="H50" s="244">
        <v>43769</v>
      </c>
      <c r="I50" s="240">
        <v>300</v>
      </c>
      <c r="J50" s="217">
        <f t="shared" si="1"/>
        <v>3</v>
      </c>
    </row>
    <row r="51" spans="1:10" ht="15" hidden="1" outlineLevel="1" thickBot="1" x14ac:dyDescent="0.4">
      <c r="A51" s="70" t="s">
        <v>686</v>
      </c>
      <c r="B51" s="224" t="s">
        <v>789</v>
      </c>
      <c r="C51" s="79" t="s">
        <v>687</v>
      </c>
      <c r="D51" s="72" t="s">
        <v>170</v>
      </c>
      <c r="E51" s="83">
        <v>6</v>
      </c>
      <c r="F51" s="83">
        <v>2</v>
      </c>
      <c r="G51" s="84">
        <f t="shared" si="2"/>
        <v>8</v>
      </c>
      <c r="H51" s="244">
        <v>43769</v>
      </c>
      <c r="I51" s="240">
        <v>100</v>
      </c>
      <c r="J51" s="217">
        <f t="shared" si="1"/>
        <v>8</v>
      </c>
    </row>
    <row r="52" spans="1:10" ht="15" hidden="1" outlineLevel="1" thickBot="1" x14ac:dyDescent="0.4">
      <c r="A52" s="70" t="s">
        <v>686</v>
      </c>
      <c r="B52" s="224" t="s">
        <v>790</v>
      </c>
      <c r="C52" s="79" t="s">
        <v>687</v>
      </c>
      <c r="D52" s="72" t="s">
        <v>170</v>
      </c>
      <c r="E52" s="83">
        <v>2</v>
      </c>
      <c r="F52" s="83">
        <v>2</v>
      </c>
      <c r="G52" s="84">
        <f t="shared" si="2"/>
        <v>4</v>
      </c>
      <c r="H52" s="244">
        <v>43769</v>
      </c>
      <c r="I52" s="240">
        <v>800</v>
      </c>
      <c r="J52" s="217">
        <f t="shared" si="1"/>
        <v>4</v>
      </c>
    </row>
    <row r="53" spans="1:10" ht="15" hidden="1" outlineLevel="1" thickBot="1" x14ac:dyDescent="0.4">
      <c r="A53" s="70" t="s">
        <v>686</v>
      </c>
      <c r="B53" s="224" t="s">
        <v>791</v>
      </c>
      <c r="C53" s="79" t="s">
        <v>687</v>
      </c>
      <c r="D53" s="72" t="s">
        <v>170</v>
      </c>
      <c r="E53" s="83">
        <v>2</v>
      </c>
      <c r="F53" s="83">
        <v>4</v>
      </c>
      <c r="G53" s="84">
        <f t="shared" si="2"/>
        <v>6</v>
      </c>
      <c r="H53" s="244">
        <v>43769</v>
      </c>
      <c r="I53" s="240">
        <v>100</v>
      </c>
      <c r="J53" s="217">
        <f t="shared" si="1"/>
        <v>6</v>
      </c>
    </row>
    <row r="54" spans="1:10" ht="15" hidden="1" outlineLevel="1" thickBot="1" x14ac:dyDescent="0.4">
      <c r="A54" s="70" t="s">
        <v>686</v>
      </c>
      <c r="B54" s="224" t="s">
        <v>792</v>
      </c>
      <c r="C54" s="79" t="s">
        <v>687</v>
      </c>
      <c r="D54" s="72" t="s">
        <v>170</v>
      </c>
      <c r="E54" s="83">
        <v>3</v>
      </c>
      <c r="F54" s="83">
        <v>5</v>
      </c>
      <c r="G54" s="84">
        <f t="shared" si="2"/>
        <v>8</v>
      </c>
      <c r="H54" s="244">
        <v>43769</v>
      </c>
      <c r="I54" s="240">
        <v>100</v>
      </c>
      <c r="J54" s="217">
        <f t="shared" si="1"/>
        <v>8</v>
      </c>
    </row>
    <row r="55" spans="1:10" ht="15" hidden="1" outlineLevel="1" thickBot="1" x14ac:dyDescent="0.4">
      <c r="A55" s="70" t="s">
        <v>686</v>
      </c>
      <c r="B55" s="224" t="s">
        <v>793</v>
      </c>
      <c r="C55" s="79" t="s">
        <v>687</v>
      </c>
      <c r="D55" s="72" t="s">
        <v>170</v>
      </c>
      <c r="E55" s="83">
        <v>3</v>
      </c>
      <c r="F55" s="83">
        <v>3</v>
      </c>
      <c r="G55" s="84">
        <f t="shared" si="2"/>
        <v>6</v>
      </c>
      <c r="H55" s="244">
        <v>43769</v>
      </c>
      <c r="I55" s="240">
        <v>120</v>
      </c>
      <c r="J55" s="217">
        <f t="shared" si="1"/>
        <v>6</v>
      </c>
    </row>
    <row r="56" spans="1:10" ht="15" hidden="1" outlineLevel="1" thickBot="1" x14ac:dyDescent="0.4">
      <c r="A56" s="70" t="s">
        <v>686</v>
      </c>
      <c r="B56" s="224" t="s">
        <v>794</v>
      </c>
      <c r="C56" s="79" t="s">
        <v>687</v>
      </c>
      <c r="D56" s="72" t="s">
        <v>170</v>
      </c>
      <c r="E56" s="83">
        <v>7</v>
      </c>
      <c r="F56" s="83">
        <v>2</v>
      </c>
      <c r="G56" s="84">
        <f t="shared" si="2"/>
        <v>9</v>
      </c>
      <c r="H56" s="244">
        <v>43769</v>
      </c>
      <c r="I56" s="240">
        <v>150</v>
      </c>
      <c r="J56" s="217">
        <f t="shared" si="1"/>
        <v>9</v>
      </c>
    </row>
    <row r="57" spans="1:10" ht="15" hidden="1" outlineLevel="1" thickBot="1" x14ac:dyDescent="0.4">
      <c r="A57" s="70" t="s">
        <v>686</v>
      </c>
      <c r="B57" s="224" t="s">
        <v>795</v>
      </c>
      <c r="C57" s="79" t="s">
        <v>687</v>
      </c>
      <c r="D57" s="72" t="s">
        <v>170</v>
      </c>
      <c r="E57" s="83">
        <v>0</v>
      </c>
      <c r="F57" s="83">
        <v>1</v>
      </c>
      <c r="G57" s="84">
        <f t="shared" si="2"/>
        <v>1</v>
      </c>
      <c r="H57" s="244">
        <v>43769</v>
      </c>
      <c r="I57" s="240">
        <v>30</v>
      </c>
      <c r="J57" s="217">
        <f t="shared" si="1"/>
        <v>1</v>
      </c>
    </row>
    <row r="58" spans="1:10" ht="15" hidden="1" outlineLevel="1" thickBot="1" x14ac:dyDescent="0.4">
      <c r="A58" s="70" t="s">
        <v>686</v>
      </c>
      <c r="B58" s="224" t="s">
        <v>796</v>
      </c>
      <c r="C58" s="79" t="s">
        <v>687</v>
      </c>
      <c r="D58" s="72" t="s">
        <v>170</v>
      </c>
      <c r="E58" s="83">
        <v>8</v>
      </c>
      <c r="F58" s="83">
        <v>5</v>
      </c>
      <c r="G58" s="84">
        <f t="shared" si="2"/>
        <v>13</v>
      </c>
      <c r="H58" s="244">
        <v>43769</v>
      </c>
      <c r="I58" s="240">
        <v>60</v>
      </c>
      <c r="J58" s="217">
        <f t="shared" si="1"/>
        <v>13</v>
      </c>
    </row>
    <row r="59" spans="1:10" ht="15" hidden="1" outlineLevel="1" thickBot="1" x14ac:dyDescent="0.4">
      <c r="A59" s="70" t="s">
        <v>686</v>
      </c>
      <c r="B59" s="224" t="s">
        <v>797</v>
      </c>
      <c r="C59" s="79" t="s">
        <v>687</v>
      </c>
      <c r="D59" s="72" t="s">
        <v>170</v>
      </c>
      <c r="E59" s="83">
        <v>4</v>
      </c>
      <c r="F59" s="83">
        <v>2</v>
      </c>
      <c r="G59" s="84">
        <f t="shared" si="2"/>
        <v>6</v>
      </c>
      <c r="H59" s="244">
        <v>43769</v>
      </c>
      <c r="I59" s="240">
        <v>90</v>
      </c>
      <c r="J59" s="217">
        <f t="shared" si="1"/>
        <v>6</v>
      </c>
    </row>
    <row r="60" spans="1:10" ht="15" hidden="1" outlineLevel="1" thickBot="1" x14ac:dyDescent="0.4">
      <c r="A60" s="70" t="s">
        <v>686</v>
      </c>
      <c r="B60" s="224" t="s">
        <v>798</v>
      </c>
      <c r="C60" s="79" t="s">
        <v>687</v>
      </c>
      <c r="D60" s="72" t="s">
        <v>170</v>
      </c>
      <c r="E60" s="83">
        <v>4</v>
      </c>
      <c r="F60" s="83">
        <v>2</v>
      </c>
      <c r="G60" s="84">
        <f t="shared" si="2"/>
        <v>6</v>
      </c>
      <c r="H60" s="244">
        <v>43769</v>
      </c>
      <c r="I60" s="240">
        <v>150</v>
      </c>
      <c r="J60" s="217">
        <f t="shared" si="1"/>
        <v>6</v>
      </c>
    </row>
    <row r="61" spans="1:10" ht="15" hidden="1" outlineLevel="1" thickBot="1" x14ac:dyDescent="0.4">
      <c r="A61" s="70" t="s">
        <v>686</v>
      </c>
      <c r="B61" s="224" t="s">
        <v>799</v>
      </c>
      <c r="C61" s="79" t="s">
        <v>687</v>
      </c>
      <c r="D61" s="72" t="s">
        <v>170</v>
      </c>
      <c r="E61" s="83">
        <v>1</v>
      </c>
      <c r="F61" s="83">
        <v>1</v>
      </c>
      <c r="G61" s="84">
        <f t="shared" si="2"/>
        <v>2</v>
      </c>
      <c r="H61" s="244">
        <v>43769</v>
      </c>
      <c r="I61" s="240">
        <v>400</v>
      </c>
      <c r="J61" s="217">
        <f t="shared" si="1"/>
        <v>2</v>
      </c>
    </row>
    <row r="62" spans="1:10" ht="15" hidden="1" outlineLevel="1" thickBot="1" x14ac:dyDescent="0.4">
      <c r="A62" s="70" t="s">
        <v>686</v>
      </c>
      <c r="B62" s="224" t="s">
        <v>800</v>
      </c>
      <c r="C62" s="79" t="s">
        <v>687</v>
      </c>
      <c r="D62" s="72" t="s">
        <v>170</v>
      </c>
      <c r="E62" s="83">
        <v>6</v>
      </c>
      <c r="F62" s="83">
        <v>5</v>
      </c>
      <c r="G62" s="84">
        <f t="shared" si="2"/>
        <v>11</v>
      </c>
      <c r="H62" s="244">
        <v>43769</v>
      </c>
      <c r="I62" s="240">
        <v>60</v>
      </c>
      <c r="J62" s="217">
        <f t="shared" si="1"/>
        <v>11</v>
      </c>
    </row>
    <row r="63" spans="1:10" ht="15" hidden="1" outlineLevel="1" thickBot="1" x14ac:dyDescent="0.4">
      <c r="A63" s="70" t="s">
        <v>686</v>
      </c>
      <c r="B63" s="224" t="s">
        <v>801</v>
      </c>
      <c r="C63" s="79" t="s">
        <v>687</v>
      </c>
      <c r="D63" s="72" t="s">
        <v>170</v>
      </c>
      <c r="E63" s="83">
        <v>2</v>
      </c>
      <c r="F63" s="83">
        <v>2</v>
      </c>
      <c r="G63" s="84">
        <f t="shared" si="2"/>
        <v>4</v>
      </c>
      <c r="H63" s="244">
        <v>43769</v>
      </c>
      <c r="I63" s="240">
        <v>700</v>
      </c>
      <c r="J63" s="217">
        <f t="shared" si="1"/>
        <v>4</v>
      </c>
    </row>
    <row r="64" spans="1:10" ht="15" hidden="1" outlineLevel="1" thickBot="1" x14ac:dyDescent="0.4">
      <c r="A64" s="70" t="s">
        <v>686</v>
      </c>
      <c r="B64" s="224" t="s">
        <v>802</v>
      </c>
      <c r="C64" s="79" t="s">
        <v>687</v>
      </c>
      <c r="D64" s="72" t="s">
        <v>170</v>
      </c>
      <c r="E64" s="83">
        <v>6</v>
      </c>
      <c r="F64" s="83">
        <v>4</v>
      </c>
      <c r="G64" s="84">
        <f t="shared" si="2"/>
        <v>10</v>
      </c>
      <c r="H64" s="244">
        <v>43769</v>
      </c>
      <c r="I64" s="240">
        <v>100</v>
      </c>
      <c r="J64" s="217">
        <f t="shared" si="1"/>
        <v>10</v>
      </c>
    </row>
    <row r="65" spans="1:10" ht="15" hidden="1" outlineLevel="1" thickBot="1" x14ac:dyDescent="0.4">
      <c r="A65" s="70" t="s">
        <v>686</v>
      </c>
      <c r="B65" s="224" t="s">
        <v>803</v>
      </c>
      <c r="C65" s="79" t="s">
        <v>687</v>
      </c>
      <c r="D65" s="72" t="s">
        <v>170</v>
      </c>
      <c r="E65" s="83">
        <v>5</v>
      </c>
      <c r="F65" s="83">
        <v>3</v>
      </c>
      <c r="G65" s="84">
        <f t="shared" si="2"/>
        <v>8</v>
      </c>
      <c r="H65" s="244">
        <v>43769</v>
      </c>
      <c r="I65" s="240">
        <v>150</v>
      </c>
      <c r="J65" s="217">
        <f t="shared" si="1"/>
        <v>8</v>
      </c>
    </row>
    <row r="66" spans="1:10" ht="15" hidden="1" outlineLevel="1" thickBot="1" x14ac:dyDescent="0.4">
      <c r="A66" s="70" t="s">
        <v>686</v>
      </c>
      <c r="B66" s="224" t="s">
        <v>804</v>
      </c>
      <c r="C66" s="79" t="s">
        <v>687</v>
      </c>
      <c r="D66" s="72" t="s">
        <v>170</v>
      </c>
      <c r="E66" s="83">
        <v>5</v>
      </c>
      <c r="F66" s="83">
        <v>3</v>
      </c>
      <c r="G66" s="84">
        <f t="shared" si="2"/>
        <v>8</v>
      </c>
      <c r="H66" s="244">
        <v>43769</v>
      </c>
      <c r="I66" s="240">
        <v>90</v>
      </c>
      <c r="J66" s="217">
        <f t="shared" si="1"/>
        <v>8</v>
      </c>
    </row>
    <row r="67" spans="1:10" ht="15" hidden="1" outlineLevel="1" thickBot="1" x14ac:dyDescent="0.4">
      <c r="A67" s="70" t="s">
        <v>686</v>
      </c>
      <c r="B67" s="224" t="s">
        <v>805</v>
      </c>
      <c r="C67" s="79" t="s">
        <v>687</v>
      </c>
      <c r="D67" s="72" t="s">
        <v>170</v>
      </c>
      <c r="E67" s="83">
        <v>2</v>
      </c>
      <c r="F67" s="83">
        <v>2</v>
      </c>
      <c r="G67" s="84">
        <f t="shared" si="2"/>
        <v>4</v>
      </c>
      <c r="H67" s="244">
        <v>43769</v>
      </c>
      <c r="I67" s="240">
        <v>120</v>
      </c>
      <c r="J67" s="217">
        <f t="shared" ref="J67:J130" si="3">IF(I67&gt;$Q$1,,G67)</f>
        <v>4</v>
      </c>
    </row>
    <row r="68" spans="1:10" ht="15" hidden="1" outlineLevel="1" thickBot="1" x14ac:dyDescent="0.4">
      <c r="A68" s="70" t="s">
        <v>686</v>
      </c>
      <c r="B68" s="224" t="s">
        <v>806</v>
      </c>
      <c r="C68" s="79" t="s">
        <v>687</v>
      </c>
      <c r="D68" s="72" t="s">
        <v>170</v>
      </c>
      <c r="E68" s="83">
        <v>2</v>
      </c>
      <c r="F68" s="83">
        <v>1</v>
      </c>
      <c r="G68" s="84">
        <f t="shared" si="2"/>
        <v>3</v>
      </c>
      <c r="H68" s="244">
        <v>43769</v>
      </c>
      <c r="I68" s="240">
        <v>120</v>
      </c>
      <c r="J68" s="217">
        <f t="shared" si="3"/>
        <v>3</v>
      </c>
    </row>
    <row r="69" spans="1:10" ht="15" hidden="1" outlineLevel="1" thickBot="1" x14ac:dyDescent="0.4">
      <c r="A69" s="70" t="s">
        <v>686</v>
      </c>
      <c r="B69" s="224" t="s">
        <v>807</v>
      </c>
      <c r="C69" s="79" t="s">
        <v>687</v>
      </c>
      <c r="D69" s="72" t="s">
        <v>170</v>
      </c>
      <c r="E69" s="83">
        <v>0</v>
      </c>
      <c r="F69" s="83">
        <v>2</v>
      </c>
      <c r="G69" s="84">
        <f t="shared" si="2"/>
        <v>2</v>
      </c>
      <c r="H69" s="244">
        <v>43769</v>
      </c>
      <c r="I69" s="240">
        <v>120</v>
      </c>
      <c r="J69" s="217">
        <f t="shared" si="3"/>
        <v>2</v>
      </c>
    </row>
    <row r="70" spans="1:10" ht="15" hidden="1" outlineLevel="1" thickBot="1" x14ac:dyDescent="0.4">
      <c r="A70" s="70" t="s">
        <v>686</v>
      </c>
      <c r="B70" s="224" t="s">
        <v>808</v>
      </c>
      <c r="C70" s="79" t="s">
        <v>687</v>
      </c>
      <c r="D70" s="72" t="s">
        <v>170</v>
      </c>
      <c r="E70" s="83">
        <v>2</v>
      </c>
      <c r="F70" s="83">
        <v>2</v>
      </c>
      <c r="G70" s="84">
        <f t="shared" si="2"/>
        <v>4</v>
      </c>
      <c r="H70" s="244">
        <v>43769</v>
      </c>
      <c r="I70" s="240">
        <v>120</v>
      </c>
      <c r="J70" s="217">
        <f t="shared" si="3"/>
        <v>4</v>
      </c>
    </row>
    <row r="71" spans="1:10" ht="15" hidden="1" outlineLevel="1" thickBot="1" x14ac:dyDescent="0.4">
      <c r="A71" s="70" t="s">
        <v>686</v>
      </c>
      <c r="B71" s="224" t="s">
        <v>809</v>
      </c>
      <c r="C71" s="79" t="s">
        <v>687</v>
      </c>
      <c r="D71" s="72" t="s">
        <v>170</v>
      </c>
      <c r="E71" s="83">
        <v>0</v>
      </c>
      <c r="F71" s="83">
        <v>2</v>
      </c>
      <c r="G71" s="84">
        <f t="shared" si="2"/>
        <v>2</v>
      </c>
      <c r="H71" s="244">
        <v>43769</v>
      </c>
      <c r="I71" s="240">
        <v>90</v>
      </c>
      <c r="J71" s="217">
        <f t="shared" si="3"/>
        <v>2</v>
      </c>
    </row>
    <row r="72" spans="1:10" ht="15" hidden="1" outlineLevel="1" thickBot="1" x14ac:dyDescent="0.4">
      <c r="A72" s="70" t="s">
        <v>686</v>
      </c>
      <c r="B72" s="224" t="s">
        <v>810</v>
      </c>
      <c r="C72" s="79" t="s">
        <v>687</v>
      </c>
      <c r="D72" s="72" t="s">
        <v>170</v>
      </c>
      <c r="E72" s="83">
        <v>5</v>
      </c>
      <c r="F72" s="83">
        <v>4</v>
      </c>
      <c r="G72" s="84">
        <f t="shared" si="2"/>
        <v>9</v>
      </c>
      <c r="H72" s="244">
        <v>43769</v>
      </c>
      <c r="I72" s="240">
        <v>90</v>
      </c>
      <c r="J72" s="217">
        <f t="shared" si="3"/>
        <v>9</v>
      </c>
    </row>
    <row r="73" spans="1:10" ht="15" hidden="1" outlineLevel="1" thickBot="1" x14ac:dyDescent="0.4">
      <c r="A73" s="70" t="s">
        <v>686</v>
      </c>
      <c r="B73" s="224" t="s">
        <v>811</v>
      </c>
      <c r="C73" s="79" t="s">
        <v>687</v>
      </c>
      <c r="D73" s="72" t="s">
        <v>170</v>
      </c>
      <c r="E73" s="83">
        <v>3</v>
      </c>
      <c r="F73" s="83">
        <v>1</v>
      </c>
      <c r="G73" s="84">
        <f t="shared" si="2"/>
        <v>4</v>
      </c>
      <c r="H73" s="244">
        <v>43769</v>
      </c>
      <c r="I73" s="240">
        <v>150</v>
      </c>
      <c r="J73" s="217">
        <f t="shared" si="3"/>
        <v>4</v>
      </c>
    </row>
    <row r="74" spans="1:10" ht="15" hidden="1" outlineLevel="1" thickBot="1" x14ac:dyDescent="0.4">
      <c r="A74" s="70" t="s">
        <v>686</v>
      </c>
      <c r="B74" s="224" t="s">
        <v>812</v>
      </c>
      <c r="C74" s="79" t="s">
        <v>687</v>
      </c>
      <c r="D74" s="72" t="s">
        <v>170</v>
      </c>
      <c r="E74" s="83">
        <v>2</v>
      </c>
      <c r="F74" s="83">
        <v>2</v>
      </c>
      <c r="G74" s="84">
        <f t="shared" si="2"/>
        <v>4</v>
      </c>
      <c r="H74" s="244">
        <v>43769</v>
      </c>
      <c r="I74" s="240">
        <v>90</v>
      </c>
      <c r="J74" s="217">
        <f t="shared" si="3"/>
        <v>4</v>
      </c>
    </row>
    <row r="75" spans="1:10" ht="15" hidden="1" outlineLevel="1" thickBot="1" x14ac:dyDescent="0.4">
      <c r="A75" s="70" t="s">
        <v>686</v>
      </c>
      <c r="B75" s="224" t="s">
        <v>813</v>
      </c>
      <c r="C75" s="79" t="s">
        <v>687</v>
      </c>
      <c r="D75" s="72" t="s">
        <v>170</v>
      </c>
      <c r="E75" s="83">
        <v>1</v>
      </c>
      <c r="F75" s="83">
        <v>2</v>
      </c>
      <c r="G75" s="84">
        <f t="shared" si="2"/>
        <v>3</v>
      </c>
      <c r="H75" s="244">
        <v>43769</v>
      </c>
      <c r="I75" s="240">
        <v>90</v>
      </c>
      <c r="J75" s="217">
        <f t="shared" si="3"/>
        <v>3</v>
      </c>
    </row>
    <row r="76" spans="1:10" ht="15" hidden="1" outlineLevel="1" thickBot="1" x14ac:dyDescent="0.4">
      <c r="A76" s="70" t="s">
        <v>686</v>
      </c>
      <c r="B76" s="224" t="s">
        <v>814</v>
      </c>
      <c r="C76" s="79" t="s">
        <v>687</v>
      </c>
      <c r="D76" s="72" t="s">
        <v>170</v>
      </c>
      <c r="E76" s="83">
        <v>6</v>
      </c>
      <c r="F76" s="83">
        <v>5</v>
      </c>
      <c r="G76" s="84">
        <f t="shared" si="2"/>
        <v>11</v>
      </c>
      <c r="H76" s="244">
        <v>43769</v>
      </c>
      <c r="I76" s="240">
        <v>180</v>
      </c>
      <c r="J76" s="217">
        <f t="shared" si="3"/>
        <v>11</v>
      </c>
    </row>
    <row r="77" spans="1:10" ht="15" hidden="1" outlineLevel="1" thickBot="1" x14ac:dyDescent="0.4">
      <c r="A77" s="70" t="s">
        <v>686</v>
      </c>
      <c r="B77" s="224" t="s">
        <v>815</v>
      </c>
      <c r="C77" s="79" t="s">
        <v>687</v>
      </c>
      <c r="D77" s="72" t="s">
        <v>170</v>
      </c>
      <c r="E77" s="83">
        <v>3</v>
      </c>
      <c r="F77" s="83">
        <v>2</v>
      </c>
      <c r="G77" s="84">
        <f t="shared" si="2"/>
        <v>5</v>
      </c>
      <c r="H77" s="244">
        <v>43769</v>
      </c>
      <c r="I77" s="240">
        <v>700</v>
      </c>
      <c r="J77" s="217">
        <f t="shared" si="3"/>
        <v>5</v>
      </c>
    </row>
    <row r="78" spans="1:10" ht="15" hidden="1" outlineLevel="1" thickBot="1" x14ac:dyDescent="0.4">
      <c r="A78" s="70" t="s">
        <v>686</v>
      </c>
      <c r="B78" s="224" t="s">
        <v>816</v>
      </c>
      <c r="C78" s="79" t="s">
        <v>687</v>
      </c>
      <c r="D78" s="72" t="s">
        <v>170</v>
      </c>
      <c r="E78" s="83">
        <v>8</v>
      </c>
      <c r="F78" s="83">
        <v>5</v>
      </c>
      <c r="G78" s="84">
        <f t="shared" ref="G78:G104" si="4">E78+F78</f>
        <v>13</v>
      </c>
      <c r="H78" s="244">
        <v>43769</v>
      </c>
      <c r="I78" s="240">
        <v>90</v>
      </c>
      <c r="J78" s="217">
        <f t="shared" si="3"/>
        <v>13</v>
      </c>
    </row>
    <row r="79" spans="1:10" ht="15" hidden="1" outlineLevel="1" thickBot="1" x14ac:dyDescent="0.4">
      <c r="A79" s="70" t="s">
        <v>686</v>
      </c>
      <c r="B79" s="224" t="s">
        <v>817</v>
      </c>
      <c r="C79" s="79" t="s">
        <v>687</v>
      </c>
      <c r="D79" s="72" t="s">
        <v>170</v>
      </c>
      <c r="E79" s="83">
        <v>5</v>
      </c>
      <c r="F79" s="83">
        <v>1</v>
      </c>
      <c r="G79" s="84">
        <f t="shared" si="4"/>
        <v>6</v>
      </c>
      <c r="H79" s="244">
        <v>43769</v>
      </c>
      <c r="I79" s="240">
        <v>150</v>
      </c>
      <c r="J79" s="217">
        <f t="shared" si="3"/>
        <v>6</v>
      </c>
    </row>
    <row r="80" spans="1:10" ht="15" hidden="1" outlineLevel="1" thickBot="1" x14ac:dyDescent="0.4">
      <c r="A80" s="70" t="s">
        <v>686</v>
      </c>
      <c r="B80" s="224" t="s">
        <v>818</v>
      </c>
      <c r="C80" s="79" t="s">
        <v>687</v>
      </c>
      <c r="D80" s="72" t="s">
        <v>170</v>
      </c>
      <c r="E80" s="83">
        <v>4</v>
      </c>
      <c r="F80" s="83">
        <v>2</v>
      </c>
      <c r="G80" s="84">
        <f t="shared" si="4"/>
        <v>6</v>
      </c>
      <c r="H80" s="244">
        <v>43769</v>
      </c>
      <c r="I80" s="240">
        <v>120</v>
      </c>
      <c r="J80" s="217">
        <f t="shared" si="3"/>
        <v>6</v>
      </c>
    </row>
    <row r="81" spans="1:10" ht="15" hidden="1" outlineLevel="1" thickBot="1" x14ac:dyDescent="0.4">
      <c r="A81" s="70" t="s">
        <v>686</v>
      </c>
      <c r="B81" s="224" t="s">
        <v>819</v>
      </c>
      <c r="C81" s="79" t="s">
        <v>687</v>
      </c>
      <c r="D81" s="72" t="s">
        <v>170</v>
      </c>
      <c r="E81" s="83">
        <v>2</v>
      </c>
      <c r="F81" s="83">
        <v>2</v>
      </c>
      <c r="G81" s="84">
        <f t="shared" si="4"/>
        <v>4</v>
      </c>
      <c r="H81" s="244">
        <v>43769</v>
      </c>
      <c r="I81" s="240">
        <v>900</v>
      </c>
      <c r="J81" s="217">
        <f t="shared" si="3"/>
        <v>4</v>
      </c>
    </row>
    <row r="82" spans="1:10" ht="15" hidden="1" outlineLevel="1" thickBot="1" x14ac:dyDescent="0.4">
      <c r="A82" s="70" t="s">
        <v>686</v>
      </c>
      <c r="B82" s="224" t="s">
        <v>820</v>
      </c>
      <c r="C82" s="79" t="s">
        <v>687</v>
      </c>
      <c r="D82" s="72" t="s">
        <v>170</v>
      </c>
      <c r="E82" s="83">
        <v>3</v>
      </c>
      <c r="F82" s="83">
        <v>2</v>
      </c>
      <c r="G82" s="84">
        <f t="shared" si="4"/>
        <v>5</v>
      </c>
      <c r="H82" s="244">
        <v>43769</v>
      </c>
      <c r="I82" s="240">
        <v>900</v>
      </c>
      <c r="J82" s="217">
        <f t="shared" si="3"/>
        <v>5</v>
      </c>
    </row>
    <row r="83" spans="1:10" ht="15" hidden="1" outlineLevel="1" thickBot="1" x14ac:dyDescent="0.4">
      <c r="A83" s="70" t="s">
        <v>686</v>
      </c>
      <c r="B83" s="224" t="s">
        <v>821</v>
      </c>
      <c r="C83" s="79" t="s">
        <v>687</v>
      </c>
      <c r="D83" s="72" t="s">
        <v>170</v>
      </c>
      <c r="E83" s="83">
        <v>4</v>
      </c>
      <c r="F83" s="83">
        <v>2</v>
      </c>
      <c r="G83" s="84">
        <f t="shared" si="4"/>
        <v>6</v>
      </c>
      <c r="H83" s="244">
        <v>43769</v>
      </c>
      <c r="I83" s="240">
        <v>900</v>
      </c>
      <c r="J83" s="217">
        <f t="shared" si="3"/>
        <v>6</v>
      </c>
    </row>
    <row r="84" spans="1:10" ht="15" hidden="1" outlineLevel="1" thickBot="1" x14ac:dyDescent="0.4">
      <c r="A84" s="70" t="s">
        <v>686</v>
      </c>
      <c r="B84" s="224" t="s">
        <v>822</v>
      </c>
      <c r="C84" s="79" t="s">
        <v>687</v>
      </c>
      <c r="D84" s="72" t="s">
        <v>170</v>
      </c>
      <c r="E84" s="83">
        <v>1</v>
      </c>
      <c r="F84" s="83">
        <v>2</v>
      </c>
      <c r="G84" s="84">
        <f t="shared" si="4"/>
        <v>3</v>
      </c>
      <c r="H84" s="244">
        <v>43769</v>
      </c>
      <c r="I84" s="240">
        <v>800</v>
      </c>
      <c r="J84" s="217">
        <f t="shared" si="3"/>
        <v>3</v>
      </c>
    </row>
    <row r="85" spans="1:10" ht="15" hidden="1" outlineLevel="1" thickBot="1" x14ac:dyDescent="0.4">
      <c r="A85" s="70" t="s">
        <v>686</v>
      </c>
      <c r="B85" s="224" t="s">
        <v>823</v>
      </c>
      <c r="C85" s="79" t="s">
        <v>687</v>
      </c>
      <c r="D85" s="72" t="s">
        <v>170</v>
      </c>
      <c r="E85" s="83">
        <v>3</v>
      </c>
      <c r="F85" s="83">
        <v>4</v>
      </c>
      <c r="G85" s="84">
        <f t="shared" si="4"/>
        <v>7</v>
      </c>
      <c r="H85" s="244">
        <v>43769</v>
      </c>
      <c r="I85" s="240">
        <v>400</v>
      </c>
      <c r="J85" s="217">
        <f t="shared" si="3"/>
        <v>7</v>
      </c>
    </row>
    <row r="86" spans="1:10" ht="15" hidden="1" outlineLevel="1" thickBot="1" x14ac:dyDescent="0.4">
      <c r="A86" s="70" t="s">
        <v>686</v>
      </c>
      <c r="B86" s="224" t="s">
        <v>824</v>
      </c>
      <c r="C86" s="79" t="s">
        <v>687</v>
      </c>
      <c r="D86" s="72" t="s">
        <v>170</v>
      </c>
      <c r="E86" s="83">
        <v>5</v>
      </c>
      <c r="F86" s="83">
        <v>3</v>
      </c>
      <c r="G86" s="84">
        <f t="shared" si="4"/>
        <v>8</v>
      </c>
      <c r="H86" s="244">
        <v>43769</v>
      </c>
      <c r="I86" s="240">
        <v>700</v>
      </c>
      <c r="J86" s="217">
        <f t="shared" si="3"/>
        <v>8</v>
      </c>
    </row>
    <row r="87" spans="1:10" ht="15" hidden="1" outlineLevel="1" thickBot="1" x14ac:dyDescent="0.4">
      <c r="A87" s="70" t="s">
        <v>686</v>
      </c>
      <c r="B87" s="224" t="s">
        <v>825</v>
      </c>
      <c r="C87" s="79" t="s">
        <v>687</v>
      </c>
      <c r="D87" s="72" t="s">
        <v>170</v>
      </c>
      <c r="E87" s="83">
        <v>0</v>
      </c>
      <c r="F87" s="83">
        <v>1</v>
      </c>
      <c r="G87" s="84">
        <f t="shared" si="4"/>
        <v>1</v>
      </c>
      <c r="H87" s="244">
        <v>43769</v>
      </c>
      <c r="I87" s="240">
        <v>400</v>
      </c>
      <c r="J87" s="217">
        <f t="shared" si="3"/>
        <v>1</v>
      </c>
    </row>
    <row r="88" spans="1:10" ht="15" hidden="1" outlineLevel="1" thickBot="1" x14ac:dyDescent="0.4">
      <c r="A88" s="70" t="s">
        <v>686</v>
      </c>
      <c r="B88" s="224" t="s">
        <v>826</v>
      </c>
      <c r="C88" s="79" t="s">
        <v>687</v>
      </c>
      <c r="D88" s="72" t="s">
        <v>170</v>
      </c>
      <c r="E88" s="83">
        <v>2</v>
      </c>
      <c r="F88" s="83">
        <v>2</v>
      </c>
      <c r="G88" s="84">
        <f t="shared" si="4"/>
        <v>4</v>
      </c>
      <c r="H88" s="244">
        <v>43769</v>
      </c>
      <c r="I88" s="240">
        <v>900</v>
      </c>
      <c r="J88" s="217">
        <f t="shared" si="3"/>
        <v>4</v>
      </c>
    </row>
    <row r="89" spans="1:10" ht="15" hidden="1" outlineLevel="1" thickBot="1" x14ac:dyDescent="0.4">
      <c r="A89" s="70" t="s">
        <v>686</v>
      </c>
      <c r="B89" s="224" t="s">
        <v>827</v>
      </c>
      <c r="C89" s="79" t="s">
        <v>687</v>
      </c>
      <c r="D89" s="72" t="s">
        <v>170</v>
      </c>
      <c r="E89" s="83">
        <v>3</v>
      </c>
      <c r="F89" s="83">
        <v>1</v>
      </c>
      <c r="G89" s="84">
        <f t="shared" si="4"/>
        <v>4</v>
      </c>
      <c r="H89" s="244">
        <v>43769</v>
      </c>
      <c r="I89" s="240">
        <v>500</v>
      </c>
      <c r="J89" s="217">
        <f t="shared" si="3"/>
        <v>4</v>
      </c>
    </row>
    <row r="90" spans="1:10" ht="15" hidden="1" outlineLevel="1" thickBot="1" x14ac:dyDescent="0.4">
      <c r="A90" s="70" t="s">
        <v>686</v>
      </c>
      <c r="B90" s="224" t="s">
        <v>828</v>
      </c>
      <c r="C90" s="79" t="s">
        <v>687</v>
      </c>
      <c r="D90" s="72" t="s">
        <v>170</v>
      </c>
      <c r="E90" s="83">
        <v>0</v>
      </c>
      <c r="F90" s="83">
        <v>2</v>
      </c>
      <c r="G90" s="84">
        <f t="shared" si="4"/>
        <v>2</v>
      </c>
      <c r="H90" s="244">
        <v>43769</v>
      </c>
      <c r="I90" s="240">
        <v>600</v>
      </c>
      <c r="J90" s="217">
        <f t="shared" si="3"/>
        <v>2</v>
      </c>
    </row>
    <row r="91" spans="1:10" ht="15" hidden="1" outlineLevel="1" thickBot="1" x14ac:dyDescent="0.4">
      <c r="A91" s="70" t="s">
        <v>686</v>
      </c>
      <c r="B91" s="224" t="s">
        <v>829</v>
      </c>
      <c r="C91" s="79" t="s">
        <v>687</v>
      </c>
      <c r="D91" s="72" t="s">
        <v>170</v>
      </c>
      <c r="E91" s="83">
        <v>7</v>
      </c>
      <c r="F91" s="83">
        <v>3</v>
      </c>
      <c r="G91" s="84">
        <f t="shared" si="4"/>
        <v>10</v>
      </c>
      <c r="H91" s="244">
        <v>43769</v>
      </c>
      <c r="I91" s="240">
        <v>30</v>
      </c>
      <c r="J91" s="217">
        <f t="shared" si="3"/>
        <v>10</v>
      </c>
    </row>
    <row r="92" spans="1:10" ht="15" hidden="1" outlineLevel="1" thickBot="1" x14ac:dyDescent="0.4">
      <c r="A92" s="70" t="s">
        <v>686</v>
      </c>
      <c r="B92" s="224" t="s">
        <v>830</v>
      </c>
      <c r="C92" s="79" t="s">
        <v>687</v>
      </c>
      <c r="D92" s="72" t="s">
        <v>170</v>
      </c>
      <c r="E92" s="83">
        <v>2</v>
      </c>
      <c r="F92" s="83">
        <v>4</v>
      </c>
      <c r="G92" s="84">
        <f t="shared" si="4"/>
        <v>6</v>
      </c>
      <c r="H92" s="244">
        <v>43769</v>
      </c>
      <c r="I92" s="240">
        <v>300</v>
      </c>
      <c r="J92" s="217">
        <f t="shared" si="3"/>
        <v>6</v>
      </c>
    </row>
    <row r="93" spans="1:10" ht="15" hidden="1" outlineLevel="1" thickBot="1" x14ac:dyDescent="0.4">
      <c r="A93" s="70" t="s">
        <v>686</v>
      </c>
      <c r="B93" s="224" t="s">
        <v>831</v>
      </c>
      <c r="C93" s="79" t="s">
        <v>687</v>
      </c>
      <c r="D93" s="72" t="s">
        <v>170</v>
      </c>
      <c r="E93" s="83">
        <v>0</v>
      </c>
      <c r="F93" s="83">
        <v>2</v>
      </c>
      <c r="G93" s="84">
        <f t="shared" si="4"/>
        <v>2</v>
      </c>
      <c r="H93" s="244">
        <v>43769</v>
      </c>
      <c r="I93" s="240">
        <v>900</v>
      </c>
      <c r="J93" s="217">
        <f t="shared" si="3"/>
        <v>2</v>
      </c>
    </row>
    <row r="94" spans="1:10" ht="15" hidden="1" outlineLevel="1" thickBot="1" x14ac:dyDescent="0.4">
      <c r="A94" s="70" t="s">
        <v>686</v>
      </c>
      <c r="B94" s="224" t="s">
        <v>832</v>
      </c>
      <c r="C94" s="79" t="s">
        <v>687</v>
      </c>
      <c r="D94" s="72" t="s">
        <v>170</v>
      </c>
      <c r="E94" s="83">
        <v>3</v>
      </c>
      <c r="F94" s="83">
        <v>1</v>
      </c>
      <c r="G94" s="84">
        <f t="shared" si="4"/>
        <v>4</v>
      </c>
      <c r="H94" s="244">
        <v>43769</v>
      </c>
      <c r="I94" s="240">
        <v>400</v>
      </c>
      <c r="J94" s="217">
        <f t="shared" si="3"/>
        <v>4</v>
      </c>
    </row>
    <row r="95" spans="1:10" ht="15" hidden="1" outlineLevel="1" thickBot="1" x14ac:dyDescent="0.4">
      <c r="A95" s="70" t="s">
        <v>686</v>
      </c>
      <c r="B95" s="224" t="s">
        <v>833</v>
      </c>
      <c r="C95" s="79" t="s">
        <v>687</v>
      </c>
      <c r="D95" s="72" t="s">
        <v>170</v>
      </c>
      <c r="E95" s="83">
        <v>5</v>
      </c>
      <c r="F95" s="83">
        <v>1</v>
      </c>
      <c r="G95" s="84">
        <f t="shared" si="4"/>
        <v>6</v>
      </c>
      <c r="H95" s="244">
        <v>43769</v>
      </c>
      <c r="I95" s="240">
        <v>400</v>
      </c>
      <c r="J95" s="217">
        <f t="shared" si="3"/>
        <v>6</v>
      </c>
    </row>
    <row r="96" spans="1:10" ht="15" hidden="1" outlineLevel="1" thickBot="1" x14ac:dyDescent="0.4">
      <c r="A96" s="70" t="s">
        <v>686</v>
      </c>
      <c r="B96" s="224" t="s">
        <v>834</v>
      </c>
      <c r="C96" s="79" t="s">
        <v>687</v>
      </c>
      <c r="D96" s="72" t="s">
        <v>170</v>
      </c>
      <c r="E96" s="83">
        <v>9</v>
      </c>
      <c r="F96" s="83">
        <v>1</v>
      </c>
      <c r="G96" s="84">
        <f t="shared" si="4"/>
        <v>10</v>
      </c>
      <c r="H96" s="244">
        <v>43769</v>
      </c>
      <c r="I96" s="240">
        <v>500</v>
      </c>
      <c r="J96" s="217">
        <f t="shared" si="3"/>
        <v>10</v>
      </c>
    </row>
    <row r="97" spans="1:10" ht="15" hidden="1" outlineLevel="1" thickBot="1" x14ac:dyDescent="0.4">
      <c r="A97" s="70" t="s">
        <v>686</v>
      </c>
      <c r="B97" s="224" t="s">
        <v>835</v>
      </c>
      <c r="C97" s="79" t="s">
        <v>687</v>
      </c>
      <c r="D97" s="72" t="s">
        <v>170</v>
      </c>
      <c r="E97" s="83">
        <v>1</v>
      </c>
      <c r="F97" s="83">
        <v>2</v>
      </c>
      <c r="G97" s="84">
        <f t="shared" si="4"/>
        <v>3</v>
      </c>
      <c r="H97" s="244">
        <v>43769</v>
      </c>
      <c r="I97" s="240">
        <v>150</v>
      </c>
      <c r="J97" s="217">
        <f t="shared" si="3"/>
        <v>3</v>
      </c>
    </row>
    <row r="98" spans="1:10" ht="15" hidden="1" outlineLevel="1" thickBot="1" x14ac:dyDescent="0.4">
      <c r="A98" s="70" t="s">
        <v>686</v>
      </c>
      <c r="B98" s="224" t="s">
        <v>836</v>
      </c>
      <c r="C98" s="79" t="s">
        <v>687</v>
      </c>
      <c r="D98" s="72" t="s">
        <v>170</v>
      </c>
      <c r="E98" s="83">
        <v>3</v>
      </c>
      <c r="F98" s="83">
        <v>2</v>
      </c>
      <c r="G98" s="84">
        <f t="shared" si="4"/>
        <v>5</v>
      </c>
      <c r="H98" s="244">
        <v>43769</v>
      </c>
      <c r="I98" s="240">
        <v>30</v>
      </c>
      <c r="J98" s="217">
        <f t="shared" si="3"/>
        <v>5</v>
      </c>
    </row>
    <row r="99" spans="1:10" ht="15" hidden="1" outlineLevel="1" thickBot="1" x14ac:dyDescent="0.4">
      <c r="A99" s="70" t="s">
        <v>686</v>
      </c>
      <c r="B99" s="224" t="s">
        <v>837</v>
      </c>
      <c r="C99" s="79" t="s">
        <v>687</v>
      </c>
      <c r="D99" s="72" t="s">
        <v>170</v>
      </c>
      <c r="E99" s="83">
        <v>6</v>
      </c>
      <c r="F99" s="83">
        <v>3</v>
      </c>
      <c r="G99" s="84">
        <f t="shared" si="4"/>
        <v>9</v>
      </c>
      <c r="H99" s="244">
        <v>43769</v>
      </c>
      <c r="I99" s="240">
        <v>120</v>
      </c>
      <c r="J99" s="217">
        <f t="shared" si="3"/>
        <v>9</v>
      </c>
    </row>
    <row r="100" spans="1:10" ht="15" hidden="1" outlineLevel="1" thickBot="1" x14ac:dyDescent="0.4">
      <c r="A100" s="70" t="s">
        <v>686</v>
      </c>
      <c r="B100" s="224" t="s">
        <v>838</v>
      </c>
      <c r="C100" s="79" t="s">
        <v>687</v>
      </c>
      <c r="D100" s="72" t="s">
        <v>170</v>
      </c>
      <c r="E100" s="83">
        <v>10</v>
      </c>
      <c r="F100" s="83">
        <v>4</v>
      </c>
      <c r="G100" s="84">
        <f t="shared" si="4"/>
        <v>14</v>
      </c>
      <c r="H100" s="244">
        <v>43769</v>
      </c>
      <c r="I100" s="240">
        <v>900</v>
      </c>
      <c r="J100" s="217">
        <f t="shared" si="3"/>
        <v>14</v>
      </c>
    </row>
    <row r="101" spans="1:10" ht="15" hidden="1" outlineLevel="1" thickBot="1" x14ac:dyDescent="0.4">
      <c r="A101" s="70" t="s">
        <v>686</v>
      </c>
      <c r="B101" s="224" t="s">
        <v>839</v>
      </c>
      <c r="C101" s="79" t="s">
        <v>687</v>
      </c>
      <c r="D101" s="72" t="s">
        <v>170</v>
      </c>
      <c r="E101" s="83">
        <v>2</v>
      </c>
      <c r="F101" s="83">
        <v>3</v>
      </c>
      <c r="G101" s="84">
        <f t="shared" si="4"/>
        <v>5</v>
      </c>
      <c r="H101" s="244">
        <v>43769</v>
      </c>
      <c r="I101" s="240">
        <v>150</v>
      </c>
      <c r="J101" s="217">
        <f t="shared" si="3"/>
        <v>5</v>
      </c>
    </row>
    <row r="102" spans="1:10" ht="15" hidden="1" outlineLevel="1" thickBot="1" x14ac:dyDescent="0.4">
      <c r="A102" s="70" t="s">
        <v>686</v>
      </c>
      <c r="B102" s="224" t="s">
        <v>840</v>
      </c>
      <c r="C102" s="79" t="s">
        <v>687</v>
      </c>
      <c r="D102" s="72" t="s">
        <v>170</v>
      </c>
      <c r="E102" s="83">
        <v>3</v>
      </c>
      <c r="F102" s="83">
        <v>2</v>
      </c>
      <c r="G102" s="84">
        <f t="shared" si="4"/>
        <v>5</v>
      </c>
      <c r="H102" s="244">
        <v>43769</v>
      </c>
      <c r="I102" s="240">
        <v>130</v>
      </c>
      <c r="J102" s="217">
        <f t="shared" si="3"/>
        <v>5</v>
      </c>
    </row>
    <row r="103" spans="1:10" ht="15" hidden="1" outlineLevel="1" thickBot="1" x14ac:dyDescent="0.4">
      <c r="A103" s="70" t="s">
        <v>686</v>
      </c>
      <c r="B103" s="224" t="s">
        <v>841</v>
      </c>
      <c r="C103" s="79" t="s">
        <v>687</v>
      </c>
      <c r="D103" s="72" t="s">
        <v>170</v>
      </c>
      <c r="E103" s="83">
        <v>7</v>
      </c>
      <c r="F103" s="83">
        <v>9</v>
      </c>
      <c r="G103" s="84">
        <f t="shared" si="4"/>
        <v>16</v>
      </c>
      <c r="H103" s="244">
        <v>43769</v>
      </c>
      <c r="I103" s="240">
        <v>1000</v>
      </c>
      <c r="J103" s="217">
        <f t="shared" si="3"/>
        <v>16</v>
      </c>
    </row>
    <row r="104" spans="1:10" hidden="1" outlineLevel="1" x14ac:dyDescent="0.35">
      <c r="A104" s="70" t="s">
        <v>686</v>
      </c>
      <c r="B104" s="224" t="s">
        <v>842</v>
      </c>
      <c r="C104" s="79" t="s">
        <v>687</v>
      </c>
      <c r="D104" s="72" t="s">
        <v>170</v>
      </c>
      <c r="E104" s="83">
        <v>9</v>
      </c>
      <c r="F104" s="83">
        <v>4</v>
      </c>
      <c r="G104" s="84">
        <f t="shared" si="4"/>
        <v>13</v>
      </c>
      <c r="H104" s="244">
        <v>43769</v>
      </c>
      <c r="I104" s="240">
        <v>90</v>
      </c>
      <c r="J104" s="217">
        <f t="shared" si="3"/>
        <v>13</v>
      </c>
    </row>
    <row r="105" spans="1:10" ht="15" collapsed="1" thickBot="1" x14ac:dyDescent="0.4">
      <c r="A105" s="71" t="s">
        <v>686</v>
      </c>
      <c r="B105" s="225"/>
      <c r="C105" s="80" t="s">
        <v>687</v>
      </c>
      <c r="D105" s="118">
        <f>COUNTA(D46:D104)</f>
        <v>59</v>
      </c>
      <c r="E105" s="81">
        <f>SUM(E46:E104)</f>
        <v>219</v>
      </c>
      <c r="F105" s="81">
        <f>SUM(F46:F104)</f>
        <v>151</v>
      </c>
      <c r="G105" s="81">
        <f>SUM(G46:G104)</f>
        <v>370</v>
      </c>
      <c r="H105" s="233">
        <v>43769</v>
      </c>
      <c r="I105" s="119">
        <f>AVERAGE(I46:I104)</f>
        <v>307.45762711864404</v>
      </c>
      <c r="J105" s="81">
        <f>SUM(J46:J104)</f>
        <v>370</v>
      </c>
    </row>
    <row r="106" spans="1:10" ht="15" hidden="1" outlineLevel="1" thickBot="1" x14ac:dyDescent="0.4">
      <c r="A106" s="72" t="s">
        <v>688</v>
      </c>
      <c r="B106" s="223" t="s">
        <v>843</v>
      </c>
      <c r="C106" s="86" t="s">
        <v>689</v>
      </c>
      <c r="D106" s="72" t="s">
        <v>170</v>
      </c>
      <c r="E106" s="87">
        <v>4</v>
      </c>
      <c r="F106" s="87">
        <v>5</v>
      </c>
      <c r="G106" s="88">
        <f t="shared" ref="G106:G149" si="5">E106+F106</f>
        <v>9</v>
      </c>
      <c r="H106" s="244">
        <v>43769</v>
      </c>
      <c r="I106" s="239">
        <v>10</v>
      </c>
      <c r="J106" s="217">
        <f t="shared" si="3"/>
        <v>9</v>
      </c>
    </row>
    <row r="107" spans="1:10" ht="15" hidden="1" outlineLevel="1" thickBot="1" x14ac:dyDescent="0.4">
      <c r="A107" s="70" t="s">
        <v>688</v>
      </c>
      <c r="B107" s="224" t="s">
        <v>844</v>
      </c>
      <c r="C107" s="79" t="s">
        <v>689</v>
      </c>
      <c r="D107" s="72" t="s">
        <v>170</v>
      </c>
      <c r="E107" s="83">
        <v>3</v>
      </c>
      <c r="F107" s="83">
        <v>5</v>
      </c>
      <c r="G107" s="84">
        <f t="shared" si="5"/>
        <v>8</v>
      </c>
      <c r="H107" s="244">
        <v>43769</v>
      </c>
      <c r="I107" s="240">
        <v>17</v>
      </c>
      <c r="J107" s="217">
        <f t="shared" si="3"/>
        <v>8</v>
      </c>
    </row>
    <row r="108" spans="1:10" ht="15" hidden="1" outlineLevel="1" thickBot="1" x14ac:dyDescent="0.4">
      <c r="A108" s="70" t="s">
        <v>688</v>
      </c>
      <c r="B108" s="224" t="s">
        <v>845</v>
      </c>
      <c r="C108" s="79" t="s">
        <v>689</v>
      </c>
      <c r="D108" s="72" t="s">
        <v>170</v>
      </c>
      <c r="E108" s="83">
        <v>6</v>
      </c>
      <c r="F108" s="83">
        <v>5</v>
      </c>
      <c r="G108" s="84">
        <f t="shared" si="5"/>
        <v>11</v>
      </c>
      <c r="H108" s="244">
        <v>43769</v>
      </c>
      <c r="I108" s="240">
        <v>13</v>
      </c>
      <c r="J108" s="217">
        <f t="shared" si="3"/>
        <v>11</v>
      </c>
    </row>
    <row r="109" spans="1:10" ht="15" hidden="1" outlineLevel="1" thickBot="1" x14ac:dyDescent="0.4">
      <c r="A109" s="70" t="s">
        <v>688</v>
      </c>
      <c r="B109" s="224" t="s">
        <v>846</v>
      </c>
      <c r="C109" s="79" t="s">
        <v>689</v>
      </c>
      <c r="D109" s="72" t="s">
        <v>170</v>
      </c>
      <c r="E109" s="83">
        <v>3</v>
      </c>
      <c r="F109" s="83">
        <v>9</v>
      </c>
      <c r="G109" s="84">
        <f t="shared" si="5"/>
        <v>12</v>
      </c>
      <c r="H109" s="244">
        <v>43769</v>
      </c>
      <c r="I109" s="240">
        <v>13</v>
      </c>
      <c r="J109" s="217">
        <f t="shared" si="3"/>
        <v>12</v>
      </c>
    </row>
    <row r="110" spans="1:10" ht="15" hidden="1" outlineLevel="1" thickBot="1" x14ac:dyDescent="0.4">
      <c r="A110" s="70" t="s">
        <v>688</v>
      </c>
      <c r="B110" s="224" t="s">
        <v>847</v>
      </c>
      <c r="C110" s="79" t="s">
        <v>689</v>
      </c>
      <c r="D110" s="72" t="s">
        <v>170</v>
      </c>
      <c r="E110" s="83">
        <v>2</v>
      </c>
      <c r="F110" s="83">
        <v>5</v>
      </c>
      <c r="G110" s="84">
        <f t="shared" si="5"/>
        <v>7</v>
      </c>
      <c r="H110" s="244">
        <v>43769</v>
      </c>
      <c r="I110" s="240">
        <v>17</v>
      </c>
      <c r="J110" s="217">
        <f t="shared" si="3"/>
        <v>7</v>
      </c>
    </row>
    <row r="111" spans="1:10" ht="15" hidden="1" outlineLevel="1" thickBot="1" x14ac:dyDescent="0.4">
      <c r="A111" s="70" t="s">
        <v>688</v>
      </c>
      <c r="B111" s="224" t="s">
        <v>848</v>
      </c>
      <c r="C111" s="79" t="s">
        <v>689</v>
      </c>
      <c r="D111" s="72" t="s">
        <v>170</v>
      </c>
      <c r="E111" s="83">
        <v>2</v>
      </c>
      <c r="F111" s="83">
        <v>3</v>
      </c>
      <c r="G111" s="84">
        <f t="shared" si="5"/>
        <v>5</v>
      </c>
      <c r="H111" s="244">
        <v>43769</v>
      </c>
      <c r="I111" s="240">
        <v>16</v>
      </c>
      <c r="J111" s="217">
        <f t="shared" si="3"/>
        <v>5</v>
      </c>
    </row>
    <row r="112" spans="1:10" ht="15" hidden="1" outlineLevel="1" thickBot="1" x14ac:dyDescent="0.4">
      <c r="A112" s="70" t="s">
        <v>688</v>
      </c>
      <c r="B112" s="224" t="s">
        <v>849</v>
      </c>
      <c r="C112" s="79" t="s">
        <v>689</v>
      </c>
      <c r="D112" s="72" t="s">
        <v>170</v>
      </c>
      <c r="E112" s="83">
        <v>3</v>
      </c>
      <c r="F112" s="83">
        <v>9</v>
      </c>
      <c r="G112" s="84">
        <f t="shared" si="5"/>
        <v>12</v>
      </c>
      <c r="H112" s="244">
        <v>43769</v>
      </c>
      <c r="I112" s="240">
        <v>12</v>
      </c>
      <c r="J112" s="217">
        <f t="shared" si="3"/>
        <v>12</v>
      </c>
    </row>
    <row r="113" spans="1:10" ht="15" hidden="1" outlineLevel="1" thickBot="1" x14ac:dyDescent="0.4">
      <c r="A113" s="70" t="s">
        <v>688</v>
      </c>
      <c r="B113" s="224" t="s">
        <v>850</v>
      </c>
      <c r="C113" s="79" t="s">
        <v>689</v>
      </c>
      <c r="D113" s="72" t="s">
        <v>170</v>
      </c>
      <c r="E113" s="83">
        <v>3</v>
      </c>
      <c r="F113" s="83">
        <v>3</v>
      </c>
      <c r="G113" s="84">
        <f t="shared" si="5"/>
        <v>6</v>
      </c>
      <c r="H113" s="244">
        <v>43769</v>
      </c>
      <c r="I113" s="240">
        <v>11</v>
      </c>
      <c r="J113" s="217">
        <f t="shared" si="3"/>
        <v>6</v>
      </c>
    </row>
    <row r="114" spans="1:10" ht="15" hidden="1" outlineLevel="1" thickBot="1" x14ac:dyDescent="0.4">
      <c r="A114" s="70" t="s">
        <v>688</v>
      </c>
      <c r="B114" s="224" t="s">
        <v>851</v>
      </c>
      <c r="C114" s="79" t="s">
        <v>689</v>
      </c>
      <c r="D114" s="72" t="s">
        <v>170</v>
      </c>
      <c r="E114" s="83">
        <v>3</v>
      </c>
      <c r="F114" s="83">
        <v>3</v>
      </c>
      <c r="G114" s="84">
        <f t="shared" si="5"/>
        <v>6</v>
      </c>
      <c r="H114" s="244">
        <v>43769</v>
      </c>
      <c r="I114" s="240">
        <v>9</v>
      </c>
      <c r="J114" s="217">
        <f t="shared" si="3"/>
        <v>6</v>
      </c>
    </row>
    <row r="115" spans="1:10" ht="15" hidden="1" outlineLevel="1" thickBot="1" x14ac:dyDescent="0.4">
      <c r="A115" s="70" t="s">
        <v>688</v>
      </c>
      <c r="B115" s="224" t="s">
        <v>852</v>
      </c>
      <c r="C115" s="79" t="s">
        <v>689</v>
      </c>
      <c r="D115" s="72" t="s">
        <v>170</v>
      </c>
      <c r="E115" s="83">
        <v>6</v>
      </c>
      <c r="F115" s="83">
        <v>7</v>
      </c>
      <c r="G115" s="84">
        <f t="shared" si="5"/>
        <v>13</v>
      </c>
      <c r="H115" s="244">
        <v>43769</v>
      </c>
      <c r="I115" s="240">
        <v>11</v>
      </c>
      <c r="J115" s="217">
        <f t="shared" si="3"/>
        <v>13</v>
      </c>
    </row>
    <row r="116" spans="1:10" ht="15" hidden="1" outlineLevel="1" thickBot="1" x14ac:dyDescent="0.4">
      <c r="A116" s="70" t="s">
        <v>688</v>
      </c>
      <c r="B116" s="224" t="s">
        <v>853</v>
      </c>
      <c r="C116" s="79" t="s">
        <v>689</v>
      </c>
      <c r="D116" s="72" t="s">
        <v>170</v>
      </c>
      <c r="E116" s="83">
        <v>5</v>
      </c>
      <c r="F116" s="83">
        <v>10</v>
      </c>
      <c r="G116" s="84">
        <f t="shared" si="5"/>
        <v>15</v>
      </c>
      <c r="H116" s="244">
        <v>43769</v>
      </c>
      <c r="I116" s="240">
        <v>12</v>
      </c>
      <c r="J116" s="217">
        <f t="shared" si="3"/>
        <v>15</v>
      </c>
    </row>
    <row r="117" spans="1:10" ht="15" hidden="1" outlineLevel="1" thickBot="1" x14ac:dyDescent="0.4">
      <c r="A117" s="70" t="s">
        <v>688</v>
      </c>
      <c r="B117" s="224" t="s">
        <v>854</v>
      </c>
      <c r="C117" s="79" t="s">
        <v>689</v>
      </c>
      <c r="D117" s="72" t="s">
        <v>170</v>
      </c>
      <c r="E117" s="83">
        <v>1</v>
      </c>
      <c r="F117" s="83">
        <v>4</v>
      </c>
      <c r="G117" s="84">
        <f t="shared" si="5"/>
        <v>5</v>
      </c>
      <c r="H117" s="244">
        <v>43769</v>
      </c>
      <c r="I117" s="240">
        <v>14</v>
      </c>
      <c r="J117" s="217">
        <f t="shared" si="3"/>
        <v>5</v>
      </c>
    </row>
    <row r="118" spans="1:10" ht="15" hidden="1" outlineLevel="1" thickBot="1" x14ac:dyDescent="0.4">
      <c r="A118" s="70" t="s">
        <v>688</v>
      </c>
      <c r="B118" s="224" t="s">
        <v>855</v>
      </c>
      <c r="C118" s="79" t="s">
        <v>689</v>
      </c>
      <c r="D118" s="72" t="s">
        <v>170</v>
      </c>
      <c r="E118" s="83">
        <v>8</v>
      </c>
      <c r="F118" s="83">
        <v>6</v>
      </c>
      <c r="G118" s="84">
        <f t="shared" si="5"/>
        <v>14</v>
      </c>
      <c r="H118" s="244">
        <v>43769</v>
      </c>
      <c r="I118" s="240">
        <v>16</v>
      </c>
      <c r="J118" s="217">
        <f t="shared" si="3"/>
        <v>14</v>
      </c>
    </row>
    <row r="119" spans="1:10" ht="15" hidden="1" outlineLevel="1" thickBot="1" x14ac:dyDescent="0.4">
      <c r="A119" s="70" t="s">
        <v>688</v>
      </c>
      <c r="B119" s="224" t="s">
        <v>856</v>
      </c>
      <c r="C119" s="79" t="s">
        <v>689</v>
      </c>
      <c r="D119" s="72" t="s">
        <v>170</v>
      </c>
      <c r="E119" s="83">
        <v>1</v>
      </c>
      <c r="F119" s="83">
        <v>3</v>
      </c>
      <c r="G119" s="84">
        <f t="shared" si="5"/>
        <v>4</v>
      </c>
      <c r="H119" s="244">
        <v>43769</v>
      </c>
      <c r="I119" s="240">
        <v>18</v>
      </c>
      <c r="J119" s="217">
        <f t="shared" si="3"/>
        <v>4</v>
      </c>
    </row>
    <row r="120" spans="1:10" ht="15" hidden="1" outlineLevel="1" thickBot="1" x14ac:dyDescent="0.4">
      <c r="A120" s="70" t="s">
        <v>688</v>
      </c>
      <c r="B120" s="224" t="s">
        <v>857</v>
      </c>
      <c r="C120" s="79" t="s">
        <v>689</v>
      </c>
      <c r="D120" s="72" t="s">
        <v>170</v>
      </c>
      <c r="E120" s="83">
        <v>1</v>
      </c>
      <c r="F120" s="83">
        <v>3</v>
      </c>
      <c r="G120" s="84">
        <f t="shared" si="5"/>
        <v>4</v>
      </c>
      <c r="H120" s="244">
        <v>43769</v>
      </c>
      <c r="I120" s="240">
        <v>17</v>
      </c>
      <c r="J120" s="217">
        <f t="shared" si="3"/>
        <v>4</v>
      </c>
    </row>
    <row r="121" spans="1:10" ht="15" hidden="1" outlineLevel="1" thickBot="1" x14ac:dyDescent="0.4">
      <c r="A121" s="70" t="s">
        <v>688</v>
      </c>
      <c r="B121" s="224" t="s">
        <v>858</v>
      </c>
      <c r="C121" s="79" t="s">
        <v>689</v>
      </c>
      <c r="D121" s="72" t="s">
        <v>170</v>
      </c>
      <c r="E121" s="83">
        <v>3</v>
      </c>
      <c r="F121" s="83">
        <v>3</v>
      </c>
      <c r="G121" s="84">
        <f t="shared" si="5"/>
        <v>6</v>
      </c>
      <c r="H121" s="244">
        <v>43769</v>
      </c>
      <c r="I121" s="240">
        <v>17</v>
      </c>
      <c r="J121" s="217">
        <f t="shared" si="3"/>
        <v>6</v>
      </c>
    </row>
    <row r="122" spans="1:10" ht="15" hidden="1" outlineLevel="1" thickBot="1" x14ac:dyDescent="0.4">
      <c r="A122" s="70" t="s">
        <v>688</v>
      </c>
      <c r="B122" s="224" t="s">
        <v>859</v>
      </c>
      <c r="C122" s="79" t="s">
        <v>689</v>
      </c>
      <c r="D122" s="72" t="s">
        <v>170</v>
      </c>
      <c r="E122" s="83">
        <v>4</v>
      </c>
      <c r="F122" s="83">
        <v>7</v>
      </c>
      <c r="G122" s="84">
        <f t="shared" si="5"/>
        <v>11</v>
      </c>
      <c r="H122" s="244">
        <v>43769</v>
      </c>
      <c r="I122" s="240">
        <v>16</v>
      </c>
      <c r="J122" s="217">
        <f t="shared" si="3"/>
        <v>11</v>
      </c>
    </row>
    <row r="123" spans="1:10" ht="15" hidden="1" outlineLevel="1" thickBot="1" x14ac:dyDescent="0.4">
      <c r="A123" s="70" t="s">
        <v>688</v>
      </c>
      <c r="B123" s="224" t="s">
        <v>860</v>
      </c>
      <c r="C123" s="79" t="s">
        <v>689</v>
      </c>
      <c r="D123" s="72" t="s">
        <v>170</v>
      </c>
      <c r="E123" s="83">
        <v>10</v>
      </c>
      <c r="F123" s="83">
        <v>9</v>
      </c>
      <c r="G123" s="84">
        <f t="shared" si="5"/>
        <v>19</v>
      </c>
      <c r="H123" s="244">
        <v>43769</v>
      </c>
      <c r="I123" s="240">
        <v>17</v>
      </c>
      <c r="J123" s="217">
        <f t="shared" si="3"/>
        <v>19</v>
      </c>
    </row>
    <row r="124" spans="1:10" ht="15" hidden="1" outlineLevel="1" thickBot="1" x14ac:dyDescent="0.4">
      <c r="A124" s="70" t="s">
        <v>688</v>
      </c>
      <c r="B124" s="224" t="s">
        <v>861</v>
      </c>
      <c r="C124" s="79" t="s">
        <v>689</v>
      </c>
      <c r="D124" s="72" t="s">
        <v>170</v>
      </c>
      <c r="E124" s="83">
        <v>4</v>
      </c>
      <c r="F124" s="83">
        <v>3</v>
      </c>
      <c r="G124" s="84">
        <f t="shared" si="5"/>
        <v>7</v>
      </c>
      <c r="H124" s="244">
        <v>43769</v>
      </c>
      <c r="I124" s="240">
        <v>18</v>
      </c>
      <c r="J124" s="217">
        <f t="shared" si="3"/>
        <v>7</v>
      </c>
    </row>
    <row r="125" spans="1:10" ht="15" hidden="1" outlineLevel="1" thickBot="1" x14ac:dyDescent="0.4">
      <c r="A125" s="70" t="s">
        <v>688</v>
      </c>
      <c r="B125" s="224" t="s">
        <v>862</v>
      </c>
      <c r="C125" s="79" t="s">
        <v>689</v>
      </c>
      <c r="D125" s="72" t="s">
        <v>170</v>
      </c>
      <c r="E125" s="83">
        <v>2</v>
      </c>
      <c r="F125" s="83">
        <v>2</v>
      </c>
      <c r="G125" s="84">
        <f t="shared" si="5"/>
        <v>4</v>
      </c>
      <c r="H125" s="244">
        <v>43769</v>
      </c>
      <c r="I125" s="240">
        <v>17</v>
      </c>
      <c r="J125" s="217">
        <f t="shared" si="3"/>
        <v>4</v>
      </c>
    </row>
    <row r="126" spans="1:10" ht="15" hidden="1" outlineLevel="1" thickBot="1" x14ac:dyDescent="0.4">
      <c r="A126" s="70" t="s">
        <v>688</v>
      </c>
      <c r="B126" s="224" t="s">
        <v>863</v>
      </c>
      <c r="C126" s="79" t="s">
        <v>689</v>
      </c>
      <c r="D126" s="72" t="s">
        <v>170</v>
      </c>
      <c r="E126" s="83">
        <v>3</v>
      </c>
      <c r="F126" s="83">
        <v>4</v>
      </c>
      <c r="G126" s="84">
        <f t="shared" si="5"/>
        <v>7</v>
      </c>
      <c r="H126" s="244">
        <v>43769</v>
      </c>
      <c r="I126" s="240">
        <v>19</v>
      </c>
      <c r="J126" s="217">
        <f t="shared" si="3"/>
        <v>7</v>
      </c>
    </row>
    <row r="127" spans="1:10" ht="15" hidden="1" outlineLevel="1" thickBot="1" x14ac:dyDescent="0.4">
      <c r="A127" s="70" t="s">
        <v>688</v>
      </c>
      <c r="B127" s="224" t="s">
        <v>864</v>
      </c>
      <c r="C127" s="79" t="s">
        <v>689</v>
      </c>
      <c r="D127" s="72" t="s">
        <v>170</v>
      </c>
      <c r="E127" s="83">
        <v>6</v>
      </c>
      <c r="F127" s="83">
        <v>8</v>
      </c>
      <c r="G127" s="84">
        <f t="shared" si="5"/>
        <v>14</v>
      </c>
      <c r="H127" s="244">
        <v>43769</v>
      </c>
      <c r="I127" s="240">
        <v>12</v>
      </c>
      <c r="J127" s="217">
        <f t="shared" si="3"/>
        <v>14</v>
      </c>
    </row>
    <row r="128" spans="1:10" ht="15" hidden="1" outlineLevel="1" thickBot="1" x14ac:dyDescent="0.4">
      <c r="A128" s="70" t="s">
        <v>688</v>
      </c>
      <c r="B128" s="224" t="s">
        <v>865</v>
      </c>
      <c r="C128" s="79" t="s">
        <v>689</v>
      </c>
      <c r="D128" s="72" t="s">
        <v>170</v>
      </c>
      <c r="E128" s="83">
        <v>3</v>
      </c>
      <c r="F128" s="83">
        <v>3</v>
      </c>
      <c r="G128" s="84">
        <f t="shared" si="5"/>
        <v>6</v>
      </c>
      <c r="H128" s="244">
        <v>43769</v>
      </c>
      <c r="I128" s="240">
        <v>25</v>
      </c>
      <c r="J128" s="217">
        <f t="shared" si="3"/>
        <v>6</v>
      </c>
    </row>
    <row r="129" spans="1:10" ht="15" hidden="1" outlineLevel="1" thickBot="1" x14ac:dyDescent="0.4">
      <c r="A129" s="70" t="s">
        <v>688</v>
      </c>
      <c r="B129" s="224" t="s">
        <v>866</v>
      </c>
      <c r="C129" s="79" t="s">
        <v>689</v>
      </c>
      <c r="D129" s="72" t="s">
        <v>170</v>
      </c>
      <c r="E129" s="83">
        <v>5</v>
      </c>
      <c r="F129" s="83">
        <v>5</v>
      </c>
      <c r="G129" s="84">
        <f t="shared" si="5"/>
        <v>10</v>
      </c>
      <c r="H129" s="244">
        <v>43769</v>
      </c>
      <c r="I129" s="240">
        <v>17</v>
      </c>
      <c r="J129" s="217">
        <f t="shared" si="3"/>
        <v>10</v>
      </c>
    </row>
    <row r="130" spans="1:10" ht="15" hidden="1" outlineLevel="1" thickBot="1" x14ac:dyDescent="0.4">
      <c r="A130" s="70" t="s">
        <v>688</v>
      </c>
      <c r="B130" s="224" t="s">
        <v>867</v>
      </c>
      <c r="C130" s="79" t="s">
        <v>689</v>
      </c>
      <c r="D130" s="72" t="s">
        <v>170</v>
      </c>
      <c r="E130" s="83">
        <v>3</v>
      </c>
      <c r="F130" s="83">
        <v>4</v>
      </c>
      <c r="G130" s="84">
        <f t="shared" si="5"/>
        <v>7</v>
      </c>
      <c r="H130" s="244">
        <v>43769</v>
      </c>
      <c r="I130" s="240">
        <v>14</v>
      </c>
      <c r="J130" s="217">
        <f t="shared" si="3"/>
        <v>7</v>
      </c>
    </row>
    <row r="131" spans="1:10" ht="15" hidden="1" outlineLevel="1" thickBot="1" x14ac:dyDescent="0.4">
      <c r="A131" s="70" t="s">
        <v>688</v>
      </c>
      <c r="B131" s="224" t="s">
        <v>868</v>
      </c>
      <c r="C131" s="79" t="s">
        <v>689</v>
      </c>
      <c r="D131" s="72" t="s">
        <v>170</v>
      </c>
      <c r="E131" s="83">
        <v>1</v>
      </c>
      <c r="F131" s="83">
        <v>2</v>
      </c>
      <c r="G131" s="84">
        <f t="shared" si="5"/>
        <v>3</v>
      </c>
      <c r="H131" s="244">
        <v>43769</v>
      </c>
      <c r="I131" s="240">
        <v>7</v>
      </c>
      <c r="J131" s="217">
        <f t="shared" ref="J131:J194" si="6">IF(I131&gt;$Q$1,,G131)</f>
        <v>3</v>
      </c>
    </row>
    <row r="132" spans="1:10" ht="15" hidden="1" outlineLevel="1" thickBot="1" x14ac:dyDescent="0.4">
      <c r="A132" s="70" t="s">
        <v>688</v>
      </c>
      <c r="B132" s="224" t="s">
        <v>869</v>
      </c>
      <c r="C132" s="79" t="s">
        <v>689</v>
      </c>
      <c r="D132" s="72" t="s">
        <v>170</v>
      </c>
      <c r="E132" s="83">
        <v>2</v>
      </c>
      <c r="F132" s="83">
        <v>2</v>
      </c>
      <c r="G132" s="84">
        <f t="shared" si="5"/>
        <v>4</v>
      </c>
      <c r="H132" s="244">
        <v>43769</v>
      </c>
      <c r="I132" s="240">
        <v>9</v>
      </c>
      <c r="J132" s="217">
        <f t="shared" si="6"/>
        <v>4</v>
      </c>
    </row>
    <row r="133" spans="1:10" ht="15" hidden="1" outlineLevel="1" thickBot="1" x14ac:dyDescent="0.4">
      <c r="A133" s="70" t="s">
        <v>688</v>
      </c>
      <c r="B133" s="224" t="s">
        <v>870</v>
      </c>
      <c r="C133" s="79" t="s">
        <v>689</v>
      </c>
      <c r="D133" s="72" t="s">
        <v>170</v>
      </c>
      <c r="E133" s="83">
        <v>3</v>
      </c>
      <c r="F133" s="83">
        <v>2</v>
      </c>
      <c r="G133" s="84">
        <f t="shared" si="5"/>
        <v>5</v>
      </c>
      <c r="H133" s="244">
        <v>43769</v>
      </c>
      <c r="I133" s="240">
        <v>19</v>
      </c>
      <c r="J133" s="217">
        <f t="shared" si="6"/>
        <v>5</v>
      </c>
    </row>
    <row r="134" spans="1:10" ht="15" hidden="1" outlineLevel="1" thickBot="1" x14ac:dyDescent="0.4">
      <c r="A134" s="70" t="s">
        <v>688</v>
      </c>
      <c r="B134" s="224" t="s">
        <v>871</v>
      </c>
      <c r="C134" s="79" t="s">
        <v>689</v>
      </c>
      <c r="D134" s="72" t="s">
        <v>170</v>
      </c>
      <c r="E134" s="83">
        <v>4</v>
      </c>
      <c r="F134" s="83">
        <v>5</v>
      </c>
      <c r="G134" s="84">
        <f t="shared" si="5"/>
        <v>9</v>
      </c>
      <c r="H134" s="244">
        <v>43769</v>
      </c>
      <c r="I134" s="240">
        <v>8</v>
      </c>
      <c r="J134" s="217">
        <f t="shared" si="6"/>
        <v>9</v>
      </c>
    </row>
    <row r="135" spans="1:10" ht="15" hidden="1" outlineLevel="1" thickBot="1" x14ac:dyDescent="0.4">
      <c r="A135" s="70" t="s">
        <v>688</v>
      </c>
      <c r="B135" s="224" t="s">
        <v>872</v>
      </c>
      <c r="C135" s="79" t="s">
        <v>689</v>
      </c>
      <c r="D135" s="72" t="s">
        <v>170</v>
      </c>
      <c r="E135" s="83">
        <v>2</v>
      </c>
      <c r="F135" s="83">
        <v>2</v>
      </c>
      <c r="G135" s="84">
        <f t="shared" si="5"/>
        <v>4</v>
      </c>
      <c r="H135" s="244">
        <v>43769</v>
      </c>
      <c r="I135" s="240">
        <v>11</v>
      </c>
      <c r="J135" s="217">
        <f t="shared" si="6"/>
        <v>4</v>
      </c>
    </row>
    <row r="136" spans="1:10" ht="15" hidden="1" outlineLevel="1" thickBot="1" x14ac:dyDescent="0.4">
      <c r="A136" s="70" t="s">
        <v>688</v>
      </c>
      <c r="B136" s="224" t="s">
        <v>873</v>
      </c>
      <c r="C136" s="79" t="s">
        <v>689</v>
      </c>
      <c r="D136" s="72" t="s">
        <v>170</v>
      </c>
      <c r="E136" s="83">
        <v>1</v>
      </c>
      <c r="F136" s="83">
        <v>4</v>
      </c>
      <c r="G136" s="84">
        <f t="shared" si="5"/>
        <v>5</v>
      </c>
      <c r="H136" s="244">
        <v>43769</v>
      </c>
      <c r="I136" s="240">
        <v>12</v>
      </c>
      <c r="J136" s="217">
        <f t="shared" si="6"/>
        <v>5</v>
      </c>
    </row>
    <row r="137" spans="1:10" ht="15" hidden="1" outlineLevel="1" thickBot="1" x14ac:dyDescent="0.4">
      <c r="A137" s="70" t="s">
        <v>688</v>
      </c>
      <c r="B137" s="224" t="s">
        <v>874</v>
      </c>
      <c r="C137" s="79" t="s">
        <v>689</v>
      </c>
      <c r="D137" s="72" t="s">
        <v>170</v>
      </c>
      <c r="E137" s="83">
        <v>5</v>
      </c>
      <c r="F137" s="83">
        <v>2</v>
      </c>
      <c r="G137" s="84">
        <f t="shared" si="5"/>
        <v>7</v>
      </c>
      <c r="H137" s="244">
        <v>43769</v>
      </c>
      <c r="I137" s="240">
        <v>14</v>
      </c>
      <c r="J137" s="217">
        <f t="shared" si="6"/>
        <v>7</v>
      </c>
    </row>
    <row r="138" spans="1:10" ht="15" hidden="1" outlineLevel="1" thickBot="1" x14ac:dyDescent="0.4">
      <c r="A138" s="70" t="s">
        <v>688</v>
      </c>
      <c r="B138" s="224" t="s">
        <v>875</v>
      </c>
      <c r="C138" s="79" t="s">
        <v>689</v>
      </c>
      <c r="D138" s="72" t="s">
        <v>170</v>
      </c>
      <c r="E138" s="83">
        <v>4</v>
      </c>
      <c r="F138" s="83">
        <v>4</v>
      </c>
      <c r="G138" s="84">
        <f t="shared" si="5"/>
        <v>8</v>
      </c>
      <c r="H138" s="244">
        <v>43769</v>
      </c>
      <c r="I138" s="240">
        <v>17</v>
      </c>
      <c r="J138" s="217">
        <f t="shared" si="6"/>
        <v>8</v>
      </c>
    </row>
    <row r="139" spans="1:10" ht="15" hidden="1" outlineLevel="1" thickBot="1" x14ac:dyDescent="0.4">
      <c r="A139" s="70" t="s">
        <v>688</v>
      </c>
      <c r="B139" s="224" t="s">
        <v>876</v>
      </c>
      <c r="C139" s="79" t="s">
        <v>689</v>
      </c>
      <c r="D139" s="72" t="s">
        <v>170</v>
      </c>
      <c r="E139" s="83">
        <v>3</v>
      </c>
      <c r="F139" s="83">
        <v>3</v>
      </c>
      <c r="G139" s="84">
        <f t="shared" si="5"/>
        <v>6</v>
      </c>
      <c r="H139" s="244">
        <v>43769</v>
      </c>
      <c r="I139" s="240">
        <v>19</v>
      </c>
      <c r="J139" s="217">
        <f t="shared" si="6"/>
        <v>6</v>
      </c>
    </row>
    <row r="140" spans="1:10" ht="15" hidden="1" outlineLevel="1" thickBot="1" x14ac:dyDescent="0.4">
      <c r="A140" s="70" t="s">
        <v>688</v>
      </c>
      <c r="B140" s="224" t="s">
        <v>877</v>
      </c>
      <c r="C140" s="79" t="s">
        <v>689</v>
      </c>
      <c r="D140" s="72" t="s">
        <v>170</v>
      </c>
      <c r="E140" s="83">
        <v>1</v>
      </c>
      <c r="F140" s="83">
        <v>2</v>
      </c>
      <c r="G140" s="84">
        <f t="shared" si="5"/>
        <v>3</v>
      </c>
      <c r="H140" s="244">
        <v>43769</v>
      </c>
      <c r="I140" s="240">
        <v>18</v>
      </c>
      <c r="J140" s="217">
        <f t="shared" si="6"/>
        <v>3</v>
      </c>
    </row>
    <row r="141" spans="1:10" ht="15" hidden="1" outlineLevel="1" thickBot="1" x14ac:dyDescent="0.4">
      <c r="A141" s="70" t="s">
        <v>688</v>
      </c>
      <c r="B141" s="224" t="s">
        <v>878</v>
      </c>
      <c r="C141" s="79" t="s">
        <v>689</v>
      </c>
      <c r="D141" s="72" t="s">
        <v>170</v>
      </c>
      <c r="E141" s="83">
        <v>2</v>
      </c>
      <c r="F141" s="83">
        <v>5</v>
      </c>
      <c r="G141" s="84">
        <f t="shared" si="5"/>
        <v>7</v>
      </c>
      <c r="H141" s="244">
        <v>43769</v>
      </c>
      <c r="I141" s="240">
        <v>16</v>
      </c>
      <c r="J141" s="217">
        <f t="shared" si="6"/>
        <v>7</v>
      </c>
    </row>
    <row r="142" spans="1:10" ht="15" hidden="1" outlineLevel="1" thickBot="1" x14ac:dyDescent="0.4">
      <c r="A142" s="70" t="s">
        <v>688</v>
      </c>
      <c r="B142" s="224" t="s">
        <v>879</v>
      </c>
      <c r="C142" s="79" t="s">
        <v>689</v>
      </c>
      <c r="D142" s="72" t="s">
        <v>170</v>
      </c>
      <c r="E142" s="83">
        <v>1</v>
      </c>
      <c r="F142" s="83">
        <v>3</v>
      </c>
      <c r="G142" s="84">
        <f t="shared" si="5"/>
        <v>4</v>
      </c>
      <c r="H142" s="244">
        <v>43769</v>
      </c>
      <c r="I142" s="240">
        <v>10</v>
      </c>
      <c r="J142" s="217">
        <f t="shared" si="6"/>
        <v>4</v>
      </c>
    </row>
    <row r="143" spans="1:10" ht="15" hidden="1" outlineLevel="1" thickBot="1" x14ac:dyDescent="0.4">
      <c r="A143" s="70" t="s">
        <v>688</v>
      </c>
      <c r="B143" s="224" t="s">
        <v>880</v>
      </c>
      <c r="C143" s="79" t="s">
        <v>689</v>
      </c>
      <c r="D143" s="72" t="s">
        <v>170</v>
      </c>
      <c r="E143" s="83">
        <v>3</v>
      </c>
      <c r="F143" s="83">
        <v>3</v>
      </c>
      <c r="G143" s="84">
        <f t="shared" si="5"/>
        <v>6</v>
      </c>
      <c r="H143" s="244">
        <v>43769</v>
      </c>
      <c r="I143" s="240">
        <v>17</v>
      </c>
      <c r="J143" s="217">
        <f t="shared" si="6"/>
        <v>6</v>
      </c>
    </row>
    <row r="144" spans="1:10" ht="15" hidden="1" outlineLevel="1" thickBot="1" x14ac:dyDescent="0.4">
      <c r="A144" s="70" t="s">
        <v>688</v>
      </c>
      <c r="B144" s="224" t="s">
        <v>881</v>
      </c>
      <c r="C144" s="79" t="s">
        <v>689</v>
      </c>
      <c r="D144" s="72" t="s">
        <v>170</v>
      </c>
      <c r="E144" s="83">
        <v>2</v>
      </c>
      <c r="F144" s="83">
        <v>4</v>
      </c>
      <c r="G144" s="84">
        <f t="shared" si="5"/>
        <v>6</v>
      </c>
      <c r="H144" s="244">
        <v>43769</v>
      </c>
      <c r="I144" s="240">
        <v>15</v>
      </c>
      <c r="J144" s="217">
        <f t="shared" si="6"/>
        <v>6</v>
      </c>
    </row>
    <row r="145" spans="1:10" ht="15" hidden="1" outlineLevel="1" thickBot="1" x14ac:dyDescent="0.4">
      <c r="A145" s="70" t="s">
        <v>688</v>
      </c>
      <c r="B145" s="224" t="s">
        <v>882</v>
      </c>
      <c r="C145" s="79" t="s">
        <v>689</v>
      </c>
      <c r="D145" s="72" t="s">
        <v>170</v>
      </c>
      <c r="E145" s="83">
        <v>1</v>
      </c>
      <c r="F145" s="83">
        <v>6</v>
      </c>
      <c r="G145" s="84">
        <f t="shared" si="5"/>
        <v>7</v>
      </c>
      <c r="H145" s="244">
        <v>43769</v>
      </c>
      <c r="I145" s="240">
        <v>11</v>
      </c>
      <c r="J145" s="217">
        <f t="shared" si="6"/>
        <v>7</v>
      </c>
    </row>
    <row r="146" spans="1:10" ht="15" hidden="1" outlineLevel="1" thickBot="1" x14ac:dyDescent="0.4">
      <c r="A146" s="70" t="s">
        <v>688</v>
      </c>
      <c r="B146" s="224" t="s">
        <v>883</v>
      </c>
      <c r="C146" s="79" t="s">
        <v>689</v>
      </c>
      <c r="D146" s="72" t="s">
        <v>170</v>
      </c>
      <c r="E146" s="83">
        <v>2</v>
      </c>
      <c r="F146" s="83">
        <v>9</v>
      </c>
      <c r="G146" s="84">
        <f t="shared" si="5"/>
        <v>11</v>
      </c>
      <c r="H146" s="244">
        <v>43769</v>
      </c>
      <c r="I146" s="240">
        <v>12</v>
      </c>
      <c r="J146" s="217">
        <f t="shared" si="6"/>
        <v>11</v>
      </c>
    </row>
    <row r="147" spans="1:10" ht="15" hidden="1" outlineLevel="1" thickBot="1" x14ac:dyDescent="0.4">
      <c r="A147" s="70" t="s">
        <v>688</v>
      </c>
      <c r="B147" s="224" t="s">
        <v>884</v>
      </c>
      <c r="C147" s="79" t="s">
        <v>689</v>
      </c>
      <c r="D147" s="72" t="s">
        <v>170</v>
      </c>
      <c r="E147" s="83">
        <v>3</v>
      </c>
      <c r="F147" s="83">
        <v>7</v>
      </c>
      <c r="G147" s="84">
        <f t="shared" si="5"/>
        <v>10</v>
      </c>
      <c r="H147" s="244">
        <v>43769</v>
      </c>
      <c r="I147" s="240">
        <v>13</v>
      </c>
      <c r="J147" s="217">
        <f t="shared" si="6"/>
        <v>10</v>
      </c>
    </row>
    <row r="148" spans="1:10" ht="15" hidden="1" outlineLevel="1" thickBot="1" x14ac:dyDescent="0.4">
      <c r="A148" s="70" t="s">
        <v>688</v>
      </c>
      <c r="B148" s="224" t="s">
        <v>885</v>
      </c>
      <c r="C148" s="79" t="s">
        <v>689</v>
      </c>
      <c r="D148" s="72" t="s">
        <v>170</v>
      </c>
      <c r="E148" s="83">
        <v>1</v>
      </c>
      <c r="F148" s="83">
        <v>11</v>
      </c>
      <c r="G148" s="84">
        <f t="shared" si="5"/>
        <v>12</v>
      </c>
      <c r="H148" s="244">
        <v>43769</v>
      </c>
      <c r="I148" s="240">
        <v>10</v>
      </c>
      <c r="J148" s="217">
        <f t="shared" si="6"/>
        <v>12</v>
      </c>
    </row>
    <row r="149" spans="1:10" hidden="1" outlineLevel="1" x14ac:dyDescent="0.35">
      <c r="A149" s="70" t="s">
        <v>688</v>
      </c>
      <c r="B149" s="224" t="s">
        <v>886</v>
      </c>
      <c r="C149" s="79" t="s">
        <v>689</v>
      </c>
      <c r="D149" s="72" t="s">
        <v>170</v>
      </c>
      <c r="E149" s="83">
        <v>1</v>
      </c>
      <c r="F149" s="83">
        <v>2</v>
      </c>
      <c r="G149" s="84">
        <f t="shared" si="5"/>
        <v>3</v>
      </c>
      <c r="H149" s="244">
        <v>43769</v>
      </c>
      <c r="I149" s="240">
        <v>100</v>
      </c>
      <c r="J149" s="217">
        <f t="shared" si="6"/>
        <v>3</v>
      </c>
    </row>
    <row r="150" spans="1:10" ht="15" collapsed="1" thickBot="1" x14ac:dyDescent="0.4">
      <c r="A150" s="71" t="s">
        <v>688</v>
      </c>
      <c r="B150" s="225"/>
      <c r="C150" s="80" t="s">
        <v>689</v>
      </c>
      <c r="D150" s="118">
        <f>COUNTA(D106:D149)</f>
        <v>44</v>
      </c>
      <c r="E150" s="81">
        <f>SUM(E106:E149)</f>
        <v>136</v>
      </c>
      <c r="F150" s="81">
        <f>SUM(F106:F149)</f>
        <v>206</v>
      </c>
      <c r="G150" s="81">
        <f>SUM(G106:G149)</f>
        <v>342</v>
      </c>
      <c r="H150" s="233">
        <v>43769</v>
      </c>
      <c r="I150" s="119">
        <f>AVERAGE(I106:I149)</f>
        <v>16.272727272727273</v>
      </c>
      <c r="J150" s="81">
        <f>SUM(J106:J149)</f>
        <v>342</v>
      </c>
    </row>
    <row r="151" spans="1:10" ht="15" hidden="1" outlineLevel="1" thickBot="1" x14ac:dyDescent="0.4">
      <c r="A151" s="72" t="s">
        <v>690</v>
      </c>
      <c r="B151" s="223" t="s">
        <v>887</v>
      </c>
      <c r="C151" s="86" t="s">
        <v>691</v>
      </c>
      <c r="D151" s="72" t="s">
        <v>170</v>
      </c>
      <c r="E151" s="87">
        <v>4</v>
      </c>
      <c r="F151" s="87">
        <v>2</v>
      </c>
      <c r="G151" s="88">
        <f t="shared" ref="G151:G182" si="7">E151+F151</f>
        <v>6</v>
      </c>
      <c r="H151" s="244">
        <v>43775</v>
      </c>
      <c r="I151" s="239">
        <v>750</v>
      </c>
      <c r="J151" s="217">
        <f t="shared" si="6"/>
        <v>6</v>
      </c>
    </row>
    <row r="152" spans="1:10" ht="15" hidden="1" outlineLevel="1" thickBot="1" x14ac:dyDescent="0.4">
      <c r="A152" s="70" t="s">
        <v>690</v>
      </c>
      <c r="B152" s="224" t="s">
        <v>888</v>
      </c>
      <c r="C152" s="79" t="s">
        <v>691</v>
      </c>
      <c r="D152" s="72" t="s">
        <v>170</v>
      </c>
      <c r="E152" s="83">
        <v>9</v>
      </c>
      <c r="F152" s="83">
        <v>2</v>
      </c>
      <c r="G152" s="84">
        <f t="shared" si="7"/>
        <v>11</v>
      </c>
      <c r="H152" s="244">
        <v>43775</v>
      </c>
      <c r="I152" s="240">
        <v>900</v>
      </c>
      <c r="J152" s="217">
        <f t="shared" si="6"/>
        <v>11</v>
      </c>
    </row>
    <row r="153" spans="1:10" ht="15" hidden="1" outlineLevel="1" thickBot="1" x14ac:dyDescent="0.4">
      <c r="A153" s="70" t="s">
        <v>690</v>
      </c>
      <c r="B153" s="224" t="s">
        <v>889</v>
      </c>
      <c r="C153" s="79" t="s">
        <v>691</v>
      </c>
      <c r="D153" s="72" t="s">
        <v>170</v>
      </c>
      <c r="E153" s="83">
        <v>8</v>
      </c>
      <c r="F153" s="83">
        <v>2</v>
      </c>
      <c r="G153" s="84">
        <f t="shared" si="7"/>
        <v>10</v>
      </c>
      <c r="H153" s="244">
        <v>43775</v>
      </c>
      <c r="I153" s="240">
        <v>150</v>
      </c>
      <c r="J153" s="217">
        <f t="shared" si="6"/>
        <v>10</v>
      </c>
    </row>
    <row r="154" spans="1:10" ht="15" hidden="1" outlineLevel="1" thickBot="1" x14ac:dyDescent="0.4">
      <c r="A154" s="70" t="s">
        <v>690</v>
      </c>
      <c r="B154" s="224" t="s">
        <v>890</v>
      </c>
      <c r="C154" s="79" t="s">
        <v>691</v>
      </c>
      <c r="D154" s="72" t="s">
        <v>170</v>
      </c>
      <c r="E154" s="83">
        <v>6</v>
      </c>
      <c r="F154" s="83">
        <v>2</v>
      </c>
      <c r="G154" s="84">
        <f t="shared" si="7"/>
        <v>8</v>
      </c>
      <c r="H154" s="244">
        <v>43775</v>
      </c>
      <c r="I154" s="240">
        <v>900</v>
      </c>
      <c r="J154" s="217">
        <f t="shared" si="6"/>
        <v>8</v>
      </c>
    </row>
    <row r="155" spans="1:10" ht="15" hidden="1" outlineLevel="1" thickBot="1" x14ac:dyDescent="0.4">
      <c r="A155" s="70" t="s">
        <v>690</v>
      </c>
      <c r="B155" s="224" t="s">
        <v>891</v>
      </c>
      <c r="C155" s="79" t="s">
        <v>691</v>
      </c>
      <c r="D155" s="72" t="s">
        <v>170</v>
      </c>
      <c r="E155" s="83">
        <v>5</v>
      </c>
      <c r="F155" s="83">
        <v>2</v>
      </c>
      <c r="G155" s="84">
        <f t="shared" si="7"/>
        <v>7</v>
      </c>
      <c r="H155" s="244">
        <v>43775</v>
      </c>
      <c r="I155" s="240">
        <v>800</v>
      </c>
      <c r="J155" s="217">
        <f t="shared" si="6"/>
        <v>7</v>
      </c>
    </row>
    <row r="156" spans="1:10" ht="15" hidden="1" outlineLevel="1" thickBot="1" x14ac:dyDescent="0.4">
      <c r="A156" s="70" t="s">
        <v>690</v>
      </c>
      <c r="B156" s="224" t="s">
        <v>892</v>
      </c>
      <c r="C156" s="79" t="s">
        <v>691</v>
      </c>
      <c r="D156" s="72" t="s">
        <v>170</v>
      </c>
      <c r="E156" s="83">
        <v>8</v>
      </c>
      <c r="F156" s="83">
        <v>2</v>
      </c>
      <c r="G156" s="84">
        <f t="shared" si="7"/>
        <v>10</v>
      </c>
      <c r="H156" s="244">
        <v>43775</v>
      </c>
      <c r="I156" s="240">
        <v>120</v>
      </c>
      <c r="J156" s="217">
        <f t="shared" si="6"/>
        <v>10</v>
      </c>
    </row>
    <row r="157" spans="1:10" ht="15" hidden="1" outlineLevel="1" thickBot="1" x14ac:dyDescent="0.4">
      <c r="A157" s="70" t="s">
        <v>690</v>
      </c>
      <c r="B157" s="224" t="s">
        <v>893</v>
      </c>
      <c r="C157" s="79" t="s">
        <v>691</v>
      </c>
      <c r="D157" s="72" t="s">
        <v>170</v>
      </c>
      <c r="E157" s="83">
        <v>5</v>
      </c>
      <c r="F157" s="83">
        <v>2</v>
      </c>
      <c r="G157" s="84">
        <f t="shared" si="7"/>
        <v>7</v>
      </c>
      <c r="H157" s="244">
        <v>43775</v>
      </c>
      <c r="I157" s="240">
        <v>100</v>
      </c>
      <c r="J157" s="217">
        <f t="shared" si="6"/>
        <v>7</v>
      </c>
    </row>
    <row r="158" spans="1:10" ht="15" hidden="1" outlineLevel="1" thickBot="1" x14ac:dyDescent="0.4">
      <c r="A158" s="70" t="s">
        <v>690</v>
      </c>
      <c r="B158" s="224" t="s">
        <v>894</v>
      </c>
      <c r="C158" s="79" t="s">
        <v>691</v>
      </c>
      <c r="D158" s="72" t="s">
        <v>170</v>
      </c>
      <c r="E158" s="83">
        <v>5</v>
      </c>
      <c r="F158" s="83">
        <v>2</v>
      </c>
      <c r="G158" s="84">
        <f t="shared" si="7"/>
        <v>7</v>
      </c>
      <c r="H158" s="244">
        <v>43775</v>
      </c>
      <c r="I158" s="240">
        <v>897</v>
      </c>
      <c r="J158" s="217">
        <f t="shared" si="6"/>
        <v>7</v>
      </c>
    </row>
    <row r="159" spans="1:10" ht="15" hidden="1" outlineLevel="1" thickBot="1" x14ac:dyDescent="0.4">
      <c r="A159" s="70" t="s">
        <v>690</v>
      </c>
      <c r="B159" s="224" t="s">
        <v>895</v>
      </c>
      <c r="C159" s="79" t="s">
        <v>691</v>
      </c>
      <c r="D159" s="72" t="s">
        <v>170</v>
      </c>
      <c r="E159" s="83">
        <v>7</v>
      </c>
      <c r="F159" s="83">
        <v>2</v>
      </c>
      <c r="G159" s="84">
        <f t="shared" si="7"/>
        <v>9</v>
      </c>
      <c r="H159" s="244">
        <v>43775</v>
      </c>
      <c r="I159" s="240">
        <v>160</v>
      </c>
      <c r="J159" s="217">
        <f t="shared" si="6"/>
        <v>9</v>
      </c>
    </row>
    <row r="160" spans="1:10" ht="15" hidden="1" outlineLevel="1" thickBot="1" x14ac:dyDescent="0.4">
      <c r="A160" s="70" t="s">
        <v>690</v>
      </c>
      <c r="B160" s="224" t="s">
        <v>896</v>
      </c>
      <c r="C160" s="79" t="s">
        <v>691</v>
      </c>
      <c r="D160" s="72" t="s">
        <v>170</v>
      </c>
      <c r="E160" s="83">
        <v>13</v>
      </c>
      <c r="F160" s="83">
        <v>2</v>
      </c>
      <c r="G160" s="84">
        <f t="shared" si="7"/>
        <v>15</v>
      </c>
      <c r="H160" s="244">
        <v>43775</v>
      </c>
      <c r="I160" s="240">
        <v>870</v>
      </c>
      <c r="J160" s="217">
        <f t="shared" si="6"/>
        <v>15</v>
      </c>
    </row>
    <row r="161" spans="1:10" ht="15" hidden="1" outlineLevel="1" thickBot="1" x14ac:dyDescent="0.4">
      <c r="A161" s="70" t="s">
        <v>690</v>
      </c>
      <c r="B161" s="224" t="s">
        <v>897</v>
      </c>
      <c r="C161" s="79" t="s">
        <v>691</v>
      </c>
      <c r="D161" s="72" t="s">
        <v>170</v>
      </c>
      <c r="E161" s="83">
        <v>7</v>
      </c>
      <c r="F161" s="83">
        <v>2</v>
      </c>
      <c r="G161" s="84">
        <f t="shared" si="7"/>
        <v>9</v>
      </c>
      <c r="H161" s="244">
        <v>43775</v>
      </c>
      <c r="I161" s="240">
        <v>200</v>
      </c>
      <c r="J161" s="217">
        <f t="shared" si="6"/>
        <v>9</v>
      </c>
    </row>
    <row r="162" spans="1:10" ht="15" hidden="1" outlineLevel="1" thickBot="1" x14ac:dyDescent="0.4">
      <c r="A162" s="70" t="s">
        <v>690</v>
      </c>
      <c r="B162" s="224" t="s">
        <v>898</v>
      </c>
      <c r="C162" s="79" t="s">
        <v>691</v>
      </c>
      <c r="D162" s="72" t="s">
        <v>170</v>
      </c>
      <c r="E162" s="83">
        <v>4</v>
      </c>
      <c r="F162" s="83">
        <v>2</v>
      </c>
      <c r="G162" s="84">
        <f t="shared" si="7"/>
        <v>6</v>
      </c>
      <c r="H162" s="244">
        <v>43775</v>
      </c>
      <c r="I162" s="240">
        <v>250</v>
      </c>
      <c r="J162" s="217">
        <f t="shared" si="6"/>
        <v>6</v>
      </c>
    </row>
    <row r="163" spans="1:10" ht="15" hidden="1" outlineLevel="1" thickBot="1" x14ac:dyDescent="0.4">
      <c r="A163" s="70" t="s">
        <v>690</v>
      </c>
      <c r="B163" s="224" t="s">
        <v>899</v>
      </c>
      <c r="C163" s="79" t="s">
        <v>691</v>
      </c>
      <c r="D163" s="72" t="s">
        <v>170</v>
      </c>
      <c r="E163" s="83">
        <v>7</v>
      </c>
      <c r="F163" s="83">
        <v>2</v>
      </c>
      <c r="G163" s="84">
        <f t="shared" si="7"/>
        <v>9</v>
      </c>
      <c r="H163" s="244">
        <v>43775</v>
      </c>
      <c r="I163" s="240">
        <v>150</v>
      </c>
      <c r="J163" s="217">
        <f t="shared" si="6"/>
        <v>9</v>
      </c>
    </row>
    <row r="164" spans="1:10" ht="15" hidden="1" outlineLevel="1" thickBot="1" x14ac:dyDescent="0.4">
      <c r="A164" s="70" t="s">
        <v>690</v>
      </c>
      <c r="B164" s="224" t="s">
        <v>900</v>
      </c>
      <c r="C164" s="79" t="s">
        <v>691</v>
      </c>
      <c r="D164" s="72" t="s">
        <v>170</v>
      </c>
      <c r="E164" s="83">
        <v>5</v>
      </c>
      <c r="F164" s="83">
        <v>2</v>
      </c>
      <c r="G164" s="84">
        <f t="shared" si="7"/>
        <v>7</v>
      </c>
      <c r="H164" s="244">
        <v>43775</v>
      </c>
      <c r="I164" s="240">
        <v>300</v>
      </c>
      <c r="J164" s="217">
        <f t="shared" si="6"/>
        <v>7</v>
      </c>
    </row>
    <row r="165" spans="1:10" ht="15" hidden="1" outlineLevel="1" thickBot="1" x14ac:dyDescent="0.4">
      <c r="A165" s="70" t="s">
        <v>690</v>
      </c>
      <c r="B165" s="224" t="s">
        <v>901</v>
      </c>
      <c r="C165" s="79" t="s">
        <v>691</v>
      </c>
      <c r="D165" s="72" t="s">
        <v>170</v>
      </c>
      <c r="E165" s="83">
        <v>7</v>
      </c>
      <c r="F165" s="83">
        <v>2</v>
      </c>
      <c r="G165" s="84">
        <f t="shared" si="7"/>
        <v>9</v>
      </c>
      <c r="H165" s="244">
        <v>43775</v>
      </c>
      <c r="I165" s="240">
        <v>500</v>
      </c>
      <c r="J165" s="217">
        <f t="shared" si="6"/>
        <v>9</v>
      </c>
    </row>
    <row r="166" spans="1:10" ht="15" hidden="1" outlineLevel="1" thickBot="1" x14ac:dyDescent="0.4">
      <c r="A166" s="70" t="s">
        <v>690</v>
      </c>
      <c r="B166" s="224" t="s">
        <v>902</v>
      </c>
      <c r="C166" s="79" t="s">
        <v>691</v>
      </c>
      <c r="D166" s="72" t="s">
        <v>170</v>
      </c>
      <c r="E166" s="83">
        <v>8</v>
      </c>
      <c r="F166" s="83">
        <v>2</v>
      </c>
      <c r="G166" s="84">
        <f t="shared" si="7"/>
        <v>10</v>
      </c>
      <c r="H166" s="244">
        <v>43775</v>
      </c>
      <c r="I166" s="240">
        <v>700</v>
      </c>
      <c r="J166" s="217">
        <f t="shared" si="6"/>
        <v>10</v>
      </c>
    </row>
    <row r="167" spans="1:10" ht="15" hidden="1" outlineLevel="1" thickBot="1" x14ac:dyDescent="0.4">
      <c r="A167" s="70" t="s">
        <v>690</v>
      </c>
      <c r="B167" s="224" t="s">
        <v>903</v>
      </c>
      <c r="C167" s="79" t="s">
        <v>691</v>
      </c>
      <c r="D167" s="72" t="s">
        <v>170</v>
      </c>
      <c r="E167" s="83">
        <v>9</v>
      </c>
      <c r="F167" s="83">
        <v>2</v>
      </c>
      <c r="G167" s="84">
        <f t="shared" si="7"/>
        <v>11</v>
      </c>
      <c r="H167" s="244">
        <v>43775</v>
      </c>
      <c r="I167" s="240">
        <v>900</v>
      </c>
      <c r="J167" s="217">
        <f t="shared" si="6"/>
        <v>11</v>
      </c>
    </row>
    <row r="168" spans="1:10" ht="15" hidden="1" outlineLevel="1" thickBot="1" x14ac:dyDescent="0.4">
      <c r="A168" s="70" t="s">
        <v>690</v>
      </c>
      <c r="B168" s="224" t="s">
        <v>904</v>
      </c>
      <c r="C168" s="79" t="s">
        <v>691</v>
      </c>
      <c r="D168" s="72" t="s">
        <v>170</v>
      </c>
      <c r="E168" s="83">
        <v>5</v>
      </c>
      <c r="F168" s="83">
        <v>2</v>
      </c>
      <c r="G168" s="84">
        <f t="shared" si="7"/>
        <v>7</v>
      </c>
      <c r="H168" s="244">
        <v>43775</v>
      </c>
      <c r="I168" s="240">
        <v>100</v>
      </c>
      <c r="J168" s="217">
        <f t="shared" si="6"/>
        <v>7</v>
      </c>
    </row>
    <row r="169" spans="1:10" ht="15" hidden="1" outlineLevel="1" thickBot="1" x14ac:dyDescent="0.4">
      <c r="A169" s="70" t="s">
        <v>690</v>
      </c>
      <c r="B169" s="224" t="s">
        <v>905</v>
      </c>
      <c r="C169" s="79" t="s">
        <v>691</v>
      </c>
      <c r="D169" s="72" t="s">
        <v>170</v>
      </c>
      <c r="E169" s="83">
        <v>5</v>
      </c>
      <c r="F169" s="83">
        <v>2</v>
      </c>
      <c r="G169" s="84">
        <f t="shared" si="7"/>
        <v>7</v>
      </c>
      <c r="H169" s="244">
        <v>43775</v>
      </c>
      <c r="I169" s="240">
        <v>880</v>
      </c>
      <c r="J169" s="217">
        <f t="shared" si="6"/>
        <v>7</v>
      </c>
    </row>
    <row r="170" spans="1:10" ht="15" hidden="1" outlineLevel="1" thickBot="1" x14ac:dyDescent="0.4">
      <c r="A170" s="70" t="s">
        <v>690</v>
      </c>
      <c r="B170" s="224" t="s">
        <v>906</v>
      </c>
      <c r="C170" s="79" t="s">
        <v>691</v>
      </c>
      <c r="D170" s="72" t="s">
        <v>170</v>
      </c>
      <c r="E170" s="83">
        <v>8</v>
      </c>
      <c r="F170" s="83">
        <v>2</v>
      </c>
      <c r="G170" s="84">
        <f t="shared" si="7"/>
        <v>10</v>
      </c>
      <c r="H170" s="244">
        <v>43775</v>
      </c>
      <c r="I170" s="240">
        <v>820</v>
      </c>
      <c r="J170" s="217">
        <f t="shared" si="6"/>
        <v>10</v>
      </c>
    </row>
    <row r="171" spans="1:10" ht="15" hidden="1" outlineLevel="1" thickBot="1" x14ac:dyDescent="0.4">
      <c r="A171" s="70" t="s">
        <v>690</v>
      </c>
      <c r="B171" s="224" t="s">
        <v>907</v>
      </c>
      <c r="C171" s="79" t="s">
        <v>691</v>
      </c>
      <c r="D171" s="72" t="s">
        <v>170</v>
      </c>
      <c r="E171" s="83">
        <v>6</v>
      </c>
      <c r="F171" s="83">
        <v>2</v>
      </c>
      <c r="G171" s="84">
        <f t="shared" si="7"/>
        <v>8</v>
      </c>
      <c r="H171" s="244">
        <v>43775</v>
      </c>
      <c r="I171" s="240">
        <v>875</v>
      </c>
      <c r="J171" s="217">
        <f t="shared" si="6"/>
        <v>8</v>
      </c>
    </row>
    <row r="172" spans="1:10" ht="15" hidden="1" outlineLevel="1" thickBot="1" x14ac:dyDescent="0.4">
      <c r="A172" s="70" t="s">
        <v>690</v>
      </c>
      <c r="B172" s="224" t="s">
        <v>908</v>
      </c>
      <c r="C172" s="79" t="s">
        <v>691</v>
      </c>
      <c r="D172" s="72" t="s">
        <v>170</v>
      </c>
      <c r="E172" s="83">
        <v>7</v>
      </c>
      <c r="F172" s="83">
        <v>2</v>
      </c>
      <c r="G172" s="84">
        <f t="shared" si="7"/>
        <v>9</v>
      </c>
      <c r="H172" s="244">
        <v>43775</v>
      </c>
      <c r="I172" s="240">
        <v>150</v>
      </c>
      <c r="J172" s="217">
        <f t="shared" si="6"/>
        <v>9</v>
      </c>
    </row>
    <row r="173" spans="1:10" ht="15" hidden="1" outlineLevel="1" thickBot="1" x14ac:dyDescent="0.4">
      <c r="A173" s="70" t="s">
        <v>690</v>
      </c>
      <c r="B173" s="224" t="s">
        <v>909</v>
      </c>
      <c r="C173" s="79" t="s">
        <v>691</v>
      </c>
      <c r="D173" s="72" t="s">
        <v>170</v>
      </c>
      <c r="E173" s="83">
        <v>5</v>
      </c>
      <c r="F173" s="83">
        <v>2</v>
      </c>
      <c r="G173" s="84">
        <f t="shared" si="7"/>
        <v>7</v>
      </c>
      <c r="H173" s="244">
        <v>43775</v>
      </c>
      <c r="I173" s="240">
        <v>200</v>
      </c>
      <c r="J173" s="217">
        <f t="shared" si="6"/>
        <v>7</v>
      </c>
    </row>
    <row r="174" spans="1:10" ht="15" hidden="1" outlineLevel="1" thickBot="1" x14ac:dyDescent="0.4">
      <c r="A174" s="70" t="s">
        <v>690</v>
      </c>
      <c r="B174" s="224" t="s">
        <v>910</v>
      </c>
      <c r="C174" s="79" t="s">
        <v>691</v>
      </c>
      <c r="D174" s="72" t="s">
        <v>170</v>
      </c>
      <c r="E174" s="83">
        <v>5</v>
      </c>
      <c r="F174" s="83">
        <v>2</v>
      </c>
      <c r="G174" s="84">
        <f t="shared" si="7"/>
        <v>7</v>
      </c>
      <c r="H174" s="244">
        <v>43775</v>
      </c>
      <c r="I174" s="240">
        <v>100</v>
      </c>
      <c r="J174" s="217">
        <f t="shared" si="6"/>
        <v>7</v>
      </c>
    </row>
    <row r="175" spans="1:10" ht="15" hidden="1" outlineLevel="1" thickBot="1" x14ac:dyDescent="0.4">
      <c r="A175" s="70" t="s">
        <v>690</v>
      </c>
      <c r="B175" s="224" t="s">
        <v>911</v>
      </c>
      <c r="C175" s="79" t="s">
        <v>691</v>
      </c>
      <c r="D175" s="72" t="s">
        <v>170</v>
      </c>
      <c r="E175" s="83">
        <v>5</v>
      </c>
      <c r="F175" s="83">
        <v>2</v>
      </c>
      <c r="G175" s="84">
        <f t="shared" si="7"/>
        <v>7</v>
      </c>
      <c r="H175" s="244">
        <v>43775</v>
      </c>
      <c r="I175" s="240">
        <v>150</v>
      </c>
      <c r="J175" s="217">
        <f t="shared" si="6"/>
        <v>7</v>
      </c>
    </row>
    <row r="176" spans="1:10" ht="15" hidden="1" outlineLevel="1" thickBot="1" x14ac:dyDescent="0.4">
      <c r="A176" s="70" t="s">
        <v>690</v>
      </c>
      <c r="B176" s="224" t="s">
        <v>912</v>
      </c>
      <c r="C176" s="79" t="s">
        <v>691</v>
      </c>
      <c r="D176" s="72" t="s">
        <v>170</v>
      </c>
      <c r="E176" s="83">
        <v>8</v>
      </c>
      <c r="F176" s="83">
        <v>2</v>
      </c>
      <c r="G176" s="84">
        <f t="shared" si="7"/>
        <v>10</v>
      </c>
      <c r="H176" s="244">
        <v>43775</v>
      </c>
      <c r="I176" s="240">
        <v>897</v>
      </c>
      <c r="J176" s="217">
        <f t="shared" si="6"/>
        <v>10</v>
      </c>
    </row>
    <row r="177" spans="1:10" ht="15" hidden="1" outlineLevel="1" thickBot="1" x14ac:dyDescent="0.4">
      <c r="A177" s="70" t="s">
        <v>690</v>
      </c>
      <c r="B177" s="224" t="s">
        <v>913</v>
      </c>
      <c r="C177" s="79" t="s">
        <v>691</v>
      </c>
      <c r="D177" s="72" t="s">
        <v>170</v>
      </c>
      <c r="E177" s="83">
        <v>8</v>
      </c>
      <c r="F177" s="83">
        <v>2</v>
      </c>
      <c r="G177" s="84">
        <f t="shared" si="7"/>
        <v>10</v>
      </c>
      <c r="H177" s="244">
        <v>43775</v>
      </c>
      <c r="I177" s="240">
        <v>130</v>
      </c>
      <c r="J177" s="217">
        <f t="shared" si="6"/>
        <v>10</v>
      </c>
    </row>
    <row r="178" spans="1:10" ht="15" hidden="1" outlineLevel="1" thickBot="1" x14ac:dyDescent="0.4">
      <c r="A178" s="70" t="s">
        <v>690</v>
      </c>
      <c r="B178" s="224" t="s">
        <v>914</v>
      </c>
      <c r="C178" s="79" t="s">
        <v>691</v>
      </c>
      <c r="D178" s="72" t="s">
        <v>170</v>
      </c>
      <c r="E178" s="83">
        <v>8</v>
      </c>
      <c r="F178" s="83">
        <v>2</v>
      </c>
      <c r="G178" s="84">
        <f t="shared" si="7"/>
        <v>10</v>
      </c>
      <c r="H178" s="244">
        <v>43775</v>
      </c>
      <c r="I178" s="240">
        <v>570</v>
      </c>
      <c r="J178" s="217">
        <f t="shared" si="6"/>
        <v>10</v>
      </c>
    </row>
    <row r="179" spans="1:10" ht="15" hidden="1" outlineLevel="1" thickBot="1" x14ac:dyDescent="0.4">
      <c r="A179" s="70" t="s">
        <v>690</v>
      </c>
      <c r="B179" s="224" t="s">
        <v>915</v>
      </c>
      <c r="C179" s="79" t="s">
        <v>691</v>
      </c>
      <c r="D179" s="72" t="s">
        <v>170</v>
      </c>
      <c r="E179" s="83">
        <v>6</v>
      </c>
      <c r="F179" s="83">
        <v>2</v>
      </c>
      <c r="G179" s="84">
        <f t="shared" si="7"/>
        <v>8</v>
      </c>
      <c r="H179" s="244">
        <v>43775</v>
      </c>
      <c r="I179" s="240">
        <v>110</v>
      </c>
      <c r="J179" s="217">
        <f t="shared" si="6"/>
        <v>8</v>
      </c>
    </row>
    <row r="180" spans="1:10" ht="15" hidden="1" outlineLevel="1" thickBot="1" x14ac:dyDescent="0.4">
      <c r="A180" s="70" t="s">
        <v>690</v>
      </c>
      <c r="B180" s="224" t="s">
        <v>916</v>
      </c>
      <c r="C180" s="79" t="s">
        <v>691</v>
      </c>
      <c r="D180" s="72" t="s">
        <v>170</v>
      </c>
      <c r="E180" s="83">
        <v>4</v>
      </c>
      <c r="F180" s="83">
        <v>2</v>
      </c>
      <c r="G180" s="84">
        <f t="shared" si="7"/>
        <v>6</v>
      </c>
      <c r="H180" s="244">
        <v>43775</v>
      </c>
      <c r="I180" s="240">
        <v>150</v>
      </c>
      <c r="J180" s="217">
        <f t="shared" si="6"/>
        <v>6</v>
      </c>
    </row>
    <row r="181" spans="1:10" ht="15" hidden="1" outlineLevel="1" thickBot="1" x14ac:dyDescent="0.4">
      <c r="A181" s="70" t="s">
        <v>690</v>
      </c>
      <c r="B181" s="224" t="s">
        <v>917</v>
      </c>
      <c r="C181" s="79" t="s">
        <v>691</v>
      </c>
      <c r="D181" s="72" t="s">
        <v>170</v>
      </c>
      <c r="E181" s="83">
        <v>8</v>
      </c>
      <c r="F181" s="83">
        <v>2</v>
      </c>
      <c r="G181" s="84">
        <f t="shared" si="7"/>
        <v>10</v>
      </c>
      <c r="H181" s="244">
        <v>43775</v>
      </c>
      <c r="I181" s="240">
        <v>400</v>
      </c>
      <c r="J181" s="217">
        <f t="shared" si="6"/>
        <v>10</v>
      </c>
    </row>
    <row r="182" spans="1:10" ht="15" hidden="1" outlineLevel="1" thickBot="1" x14ac:dyDescent="0.4">
      <c r="A182" s="70" t="s">
        <v>690</v>
      </c>
      <c r="B182" s="224" t="s">
        <v>918</v>
      </c>
      <c r="C182" s="79" t="s">
        <v>691</v>
      </c>
      <c r="D182" s="72" t="s">
        <v>170</v>
      </c>
      <c r="E182" s="83">
        <v>4</v>
      </c>
      <c r="F182" s="83">
        <v>2</v>
      </c>
      <c r="G182" s="84">
        <f t="shared" si="7"/>
        <v>6</v>
      </c>
      <c r="H182" s="244">
        <v>43775</v>
      </c>
      <c r="I182" s="240">
        <v>120</v>
      </c>
      <c r="J182" s="217">
        <f t="shared" si="6"/>
        <v>6</v>
      </c>
    </row>
    <row r="183" spans="1:10" ht="15" hidden="1" outlineLevel="1" thickBot="1" x14ac:dyDescent="0.4">
      <c r="A183" s="70" t="s">
        <v>690</v>
      </c>
      <c r="B183" s="224" t="s">
        <v>919</v>
      </c>
      <c r="C183" s="79" t="s">
        <v>691</v>
      </c>
      <c r="D183" s="72" t="s">
        <v>170</v>
      </c>
      <c r="E183" s="83">
        <v>4</v>
      </c>
      <c r="F183" s="83">
        <v>2</v>
      </c>
      <c r="G183" s="84">
        <f t="shared" ref="G183:G214" si="8">E183+F183</f>
        <v>6</v>
      </c>
      <c r="H183" s="244">
        <v>43775</v>
      </c>
      <c r="I183" s="240">
        <v>110</v>
      </c>
      <c r="J183" s="217">
        <f t="shared" si="6"/>
        <v>6</v>
      </c>
    </row>
    <row r="184" spans="1:10" ht="15" hidden="1" outlineLevel="1" thickBot="1" x14ac:dyDescent="0.4">
      <c r="A184" s="70" t="s">
        <v>690</v>
      </c>
      <c r="B184" s="224" t="s">
        <v>920</v>
      </c>
      <c r="C184" s="79" t="s">
        <v>691</v>
      </c>
      <c r="D184" s="72" t="s">
        <v>170</v>
      </c>
      <c r="E184" s="83">
        <v>3</v>
      </c>
      <c r="F184" s="83">
        <v>2</v>
      </c>
      <c r="G184" s="84">
        <f t="shared" si="8"/>
        <v>5</v>
      </c>
      <c r="H184" s="244">
        <v>43775</v>
      </c>
      <c r="I184" s="240">
        <v>800</v>
      </c>
      <c r="J184" s="217">
        <f t="shared" si="6"/>
        <v>5</v>
      </c>
    </row>
    <row r="185" spans="1:10" ht="15" hidden="1" outlineLevel="1" thickBot="1" x14ac:dyDescent="0.4">
      <c r="A185" s="70" t="s">
        <v>690</v>
      </c>
      <c r="B185" s="224" t="s">
        <v>921</v>
      </c>
      <c r="C185" s="79" t="s">
        <v>691</v>
      </c>
      <c r="D185" s="72" t="s">
        <v>170</v>
      </c>
      <c r="E185" s="83">
        <v>2</v>
      </c>
      <c r="F185" s="83">
        <v>2</v>
      </c>
      <c r="G185" s="84">
        <f t="shared" si="8"/>
        <v>4</v>
      </c>
      <c r="H185" s="244">
        <v>43775</v>
      </c>
      <c r="I185" s="240">
        <v>855</v>
      </c>
      <c r="J185" s="217">
        <f t="shared" si="6"/>
        <v>4</v>
      </c>
    </row>
    <row r="186" spans="1:10" ht="15" hidden="1" outlineLevel="1" thickBot="1" x14ac:dyDescent="0.4">
      <c r="A186" s="70" t="s">
        <v>690</v>
      </c>
      <c r="B186" s="224" t="s">
        <v>922</v>
      </c>
      <c r="C186" s="79" t="s">
        <v>691</v>
      </c>
      <c r="D186" s="72" t="s">
        <v>170</v>
      </c>
      <c r="E186" s="83">
        <v>3</v>
      </c>
      <c r="F186" s="83">
        <v>2</v>
      </c>
      <c r="G186" s="84">
        <f t="shared" si="8"/>
        <v>5</v>
      </c>
      <c r="H186" s="244">
        <v>43775</v>
      </c>
      <c r="I186" s="240">
        <v>110</v>
      </c>
      <c r="J186" s="217">
        <f t="shared" si="6"/>
        <v>5</v>
      </c>
    </row>
    <row r="187" spans="1:10" ht="15" hidden="1" outlineLevel="1" thickBot="1" x14ac:dyDescent="0.4">
      <c r="A187" s="70" t="s">
        <v>690</v>
      </c>
      <c r="B187" s="224" t="s">
        <v>923</v>
      </c>
      <c r="C187" s="79" t="s">
        <v>691</v>
      </c>
      <c r="D187" s="72" t="s">
        <v>170</v>
      </c>
      <c r="E187" s="83">
        <v>4</v>
      </c>
      <c r="F187" s="83">
        <v>2</v>
      </c>
      <c r="G187" s="84">
        <f t="shared" si="8"/>
        <v>6</v>
      </c>
      <c r="H187" s="244">
        <v>43775</v>
      </c>
      <c r="I187" s="240">
        <v>160</v>
      </c>
      <c r="J187" s="217">
        <f t="shared" si="6"/>
        <v>6</v>
      </c>
    </row>
    <row r="188" spans="1:10" ht="15" hidden="1" outlineLevel="1" thickBot="1" x14ac:dyDescent="0.4">
      <c r="A188" s="70" t="s">
        <v>690</v>
      </c>
      <c r="B188" s="224" t="s">
        <v>924</v>
      </c>
      <c r="C188" s="79" t="s">
        <v>691</v>
      </c>
      <c r="D188" s="72" t="s">
        <v>170</v>
      </c>
      <c r="E188" s="83">
        <v>5</v>
      </c>
      <c r="F188" s="83">
        <v>2</v>
      </c>
      <c r="G188" s="84">
        <f t="shared" si="8"/>
        <v>7</v>
      </c>
      <c r="H188" s="244">
        <v>43775</v>
      </c>
      <c r="I188" s="240">
        <v>110</v>
      </c>
      <c r="J188" s="217">
        <f t="shared" si="6"/>
        <v>7</v>
      </c>
    </row>
    <row r="189" spans="1:10" ht="15" hidden="1" outlineLevel="1" thickBot="1" x14ac:dyDescent="0.4">
      <c r="A189" s="70" t="s">
        <v>690</v>
      </c>
      <c r="B189" s="224" t="s">
        <v>925</v>
      </c>
      <c r="C189" s="79" t="s">
        <v>691</v>
      </c>
      <c r="D189" s="72" t="s">
        <v>170</v>
      </c>
      <c r="E189" s="83">
        <v>6</v>
      </c>
      <c r="F189" s="83">
        <v>2</v>
      </c>
      <c r="G189" s="84">
        <f t="shared" si="8"/>
        <v>8</v>
      </c>
      <c r="H189" s="244">
        <v>43775</v>
      </c>
      <c r="I189" s="240">
        <v>170</v>
      </c>
      <c r="J189" s="217">
        <f t="shared" si="6"/>
        <v>8</v>
      </c>
    </row>
    <row r="190" spans="1:10" ht="15" hidden="1" outlineLevel="1" thickBot="1" x14ac:dyDescent="0.4">
      <c r="A190" s="70" t="s">
        <v>690</v>
      </c>
      <c r="B190" s="224" t="s">
        <v>926</v>
      </c>
      <c r="C190" s="79" t="s">
        <v>691</v>
      </c>
      <c r="D190" s="72" t="s">
        <v>170</v>
      </c>
      <c r="E190" s="83">
        <v>6</v>
      </c>
      <c r="F190" s="83">
        <v>2</v>
      </c>
      <c r="G190" s="84">
        <f t="shared" si="8"/>
        <v>8</v>
      </c>
      <c r="H190" s="244">
        <v>43775</v>
      </c>
      <c r="I190" s="240">
        <v>150</v>
      </c>
      <c r="J190" s="217">
        <f t="shared" si="6"/>
        <v>8</v>
      </c>
    </row>
    <row r="191" spans="1:10" ht="15" hidden="1" outlineLevel="1" thickBot="1" x14ac:dyDescent="0.4">
      <c r="A191" s="70" t="s">
        <v>690</v>
      </c>
      <c r="B191" s="224" t="s">
        <v>927</v>
      </c>
      <c r="C191" s="79" t="s">
        <v>691</v>
      </c>
      <c r="D191" s="72" t="s">
        <v>170</v>
      </c>
      <c r="E191" s="83">
        <v>4</v>
      </c>
      <c r="F191" s="83">
        <v>2</v>
      </c>
      <c r="G191" s="84">
        <f t="shared" si="8"/>
        <v>6</v>
      </c>
      <c r="H191" s="244">
        <v>43775</v>
      </c>
      <c r="I191" s="240">
        <v>820</v>
      </c>
      <c r="J191" s="217">
        <f t="shared" si="6"/>
        <v>6</v>
      </c>
    </row>
    <row r="192" spans="1:10" ht="15" hidden="1" outlineLevel="1" thickBot="1" x14ac:dyDescent="0.4">
      <c r="A192" s="70" t="s">
        <v>690</v>
      </c>
      <c r="B192" s="224" t="s">
        <v>928</v>
      </c>
      <c r="C192" s="79" t="s">
        <v>691</v>
      </c>
      <c r="D192" s="72" t="s">
        <v>170</v>
      </c>
      <c r="E192" s="83">
        <v>5</v>
      </c>
      <c r="F192" s="83">
        <v>2</v>
      </c>
      <c r="G192" s="84">
        <f t="shared" si="8"/>
        <v>7</v>
      </c>
      <c r="H192" s="244">
        <v>43775</v>
      </c>
      <c r="I192" s="240">
        <v>830</v>
      </c>
      <c r="J192" s="217">
        <f t="shared" si="6"/>
        <v>7</v>
      </c>
    </row>
    <row r="193" spans="1:10" ht="15" hidden="1" outlineLevel="1" thickBot="1" x14ac:dyDescent="0.4">
      <c r="A193" s="70" t="s">
        <v>690</v>
      </c>
      <c r="B193" s="224" t="s">
        <v>929</v>
      </c>
      <c r="C193" s="79" t="s">
        <v>691</v>
      </c>
      <c r="D193" s="72" t="s">
        <v>170</v>
      </c>
      <c r="E193" s="83">
        <v>3</v>
      </c>
      <c r="F193" s="83">
        <v>2</v>
      </c>
      <c r="G193" s="84">
        <f t="shared" si="8"/>
        <v>5</v>
      </c>
      <c r="H193" s="244">
        <v>43775</v>
      </c>
      <c r="I193" s="240">
        <v>870</v>
      </c>
      <c r="J193" s="217">
        <f t="shared" si="6"/>
        <v>5</v>
      </c>
    </row>
    <row r="194" spans="1:10" ht="15" hidden="1" outlineLevel="1" thickBot="1" x14ac:dyDescent="0.4">
      <c r="A194" s="70" t="s">
        <v>690</v>
      </c>
      <c r="B194" s="224" t="s">
        <v>930</v>
      </c>
      <c r="C194" s="79" t="s">
        <v>691</v>
      </c>
      <c r="D194" s="72" t="s">
        <v>170</v>
      </c>
      <c r="E194" s="83">
        <v>4</v>
      </c>
      <c r="F194" s="83">
        <v>2</v>
      </c>
      <c r="G194" s="84">
        <f t="shared" si="8"/>
        <v>6</v>
      </c>
      <c r="H194" s="244">
        <v>43775</v>
      </c>
      <c r="I194" s="240">
        <v>100</v>
      </c>
      <c r="J194" s="217">
        <f t="shared" si="6"/>
        <v>6</v>
      </c>
    </row>
    <row r="195" spans="1:10" ht="15" hidden="1" outlineLevel="1" thickBot="1" x14ac:dyDescent="0.4">
      <c r="A195" s="70" t="s">
        <v>690</v>
      </c>
      <c r="B195" s="224" t="s">
        <v>931</v>
      </c>
      <c r="C195" s="79" t="s">
        <v>691</v>
      </c>
      <c r="D195" s="72" t="s">
        <v>170</v>
      </c>
      <c r="E195" s="83">
        <v>5</v>
      </c>
      <c r="F195" s="83">
        <v>2</v>
      </c>
      <c r="G195" s="84">
        <f t="shared" si="8"/>
        <v>7</v>
      </c>
      <c r="H195" s="244">
        <v>43775</v>
      </c>
      <c r="I195" s="240">
        <v>880</v>
      </c>
      <c r="J195" s="217">
        <f t="shared" ref="J195:J258" si="9">IF(I195&gt;$Q$1,,G195)</f>
        <v>7</v>
      </c>
    </row>
    <row r="196" spans="1:10" ht="15" hidden="1" outlineLevel="1" thickBot="1" x14ac:dyDescent="0.4">
      <c r="A196" s="70" t="s">
        <v>690</v>
      </c>
      <c r="B196" s="224" t="s">
        <v>932</v>
      </c>
      <c r="C196" s="79" t="s">
        <v>691</v>
      </c>
      <c r="D196" s="72" t="s">
        <v>170</v>
      </c>
      <c r="E196" s="83">
        <v>4</v>
      </c>
      <c r="F196" s="83">
        <v>2</v>
      </c>
      <c r="G196" s="84">
        <f t="shared" si="8"/>
        <v>6</v>
      </c>
      <c r="H196" s="244">
        <v>43775</v>
      </c>
      <c r="I196" s="240">
        <v>840</v>
      </c>
      <c r="J196" s="217">
        <f t="shared" si="9"/>
        <v>6</v>
      </c>
    </row>
    <row r="197" spans="1:10" ht="15" hidden="1" outlineLevel="1" thickBot="1" x14ac:dyDescent="0.4">
      <c r="A197" s="70" t="s">
        <v>690</v>
      </c>
      <c r="B197" s="224" t="s">
        <v>933</v>
      </c>
      <c r="C197" s="79" t="s">
        <v>691</v>
      </c>
      <c r="D197" s="72" t="s">
        <v>170</v>
      </c>
      <c r="E197" s="83">
        <v>1</v>
      </c>
      <c r="F197" s="83">
        <v>2</v>
      </c>
      <c r="G197" s="84">
        <f t="shared" si="8"/>
        <v>3</v>
      </c>
      <c r="H197" s="244">
        <v>43775</v>
      </c>
      <c r="I197" s="240">
        <v>850</v>
      </c>
      <c r="J197" s="217">
        <f t="shared" si="9"/>
        <v>3</v>
      </c>
    </row>
    <row r="198" spans="1:10" ht="15" hidden="1" outlineLevel="1" thickBot="1" x14ac:dyDescent="0.4">
      <c r="A198" s="70" t="s">
        <v>690</v>
      </c>
      <c r="B198" s="224" t="s">
        <v>934</v>
      </c>
      <c r="C198" s="79" t="s">
        <v>691</v>
      </c>
      <c r="D198" s="72" t="s">
        <v>170</v>
      </c>
      <c r="E198" s="83">
        <v>4</v>
      </c>
      <c r="F198" s="83">
        <v>2</v>
      </c>
      <c r="G198" s="84">
        <f t="shared" si="8"/>
        <v>6</v>
      </c>
      <c r="H198" s="244">
        <v>43775</v>
      </c>
      <c r="I198" s="240">
        <v>830</v>
      </c>
      <c r="J198" s="217">
        <f t="shared" si="9"/>
        <v>6</v>
      </c>
    </row>
    <row r="199" spans="1:10" ht="15" hidden="1" outlineLevel="1" thickBot="1" x14ac:dyDescent="0.4">
      <c r="A199" s="70" t="s">
        <v>690</v>
      </c>
      <c r="B199" s="224" t="s">
        <v>935</v>
      </c>
      <c r="C199" s="79" t="s">
        <v>691</v>
      </c>
      <c r="D199" s="72" t="s">
        <v>170</v>
      </c>
      <c r="E199" s="83">
        <v>1</v>
      </c>
      <c r="F199" s="83">
        <v>2</v>
      </c>
      <c r="G199" s="84">
        <f t="shared" si="8"/>
        <v>3</v>
      </c>
      <c r="H199" s="244">
        <v>43775</v>
      </c>
      <c r="I199" s="240">
        <v>110</v>
      </c>
      <c r="J199" s="217">
        <f t="shared" si="9"/>
        <v>3</v>
      </c>
    </row>
    <row r="200" spans="1:10" ht="15" hidden="1" outlineLevel="1" thickBot="1" x14ac:dyDescent="0.4">
      <c r="A200" s="70" t="s">
        <v>690</v>
      </c>
      <c r="B200" s="224" t="s">
        <v>936</v>
      </c>
      <c r="C200" s="79" t="s">
        <v>691</v>
      </c>
      <c r="D200" s="72" t="s">
        <v>170</v>
      </c>
      <c r="E200" s="83">
        <v>8</v>
      </c>
      <c r="F200" s="83">
        <v>2</v>
      </c>
      <c r="G200" s="84">
        <f t="shared" si="8"/>
        <v>10</v>
      </c>
      <c r="H200" s="244">
        <v>43775</v>
      </c>
      <c r="I200" s="240">
        <v>875</v>
      </c>
      <c r="J200" s="217">
        <f t="shared" si="9"/>
        <v>10</v>
      </c>
    </row>
    <row r="201" spans="1:10" ht="15" hidden="1" outlineLevel="1" thickBot="1" x14ac:dyDescent="0.4">
      <c r="A201" s="70" t="s">
        <v>690</v>
      </c>
      <c r="B201" s="224" t="s">
        <v>937</v>
      </c>
      <c r="C201" s="79" t="s">
        <v>691</v>
      </c>
      <c r="D201" s="72" t="s">
        <v>170</v>
      </c>
      <c r="E201" s="83">
        <v>4</v>
      </c>
      <c r="F201" s="83">
        <v>2</v>
      </c>
      <c r="G201" s="84">
        <f t="shared" si="8"/>
        <v>6</v>
      </c>
      <c r="H201" s="244">
        <v>43775</v>
      </c>
      <c r="I201" s="240">
        <v>150</v>
      </c>
      <c r="J201" s="217">
        <f t="shared" si="9"/>
        <v>6</v>
      </c>
    </row>
    <row r="202" spans="1:10" ht="15" hidden="1" outlineLevel="1" thickBot="1" x14ac:dyDescent="0.4">
      <c r="A202" s="70" t="s">
        <v>690</v>
      </c>
      <c r="B202" s="224" t="s">
        <v>938</v>
      </c>
      <c r="C202" s="79" t="s">
        <v>691</v>
      </c>
      <c r="D202" s="72" t="s">
        <v>170</v>
      </c>
      <c r="E202" s="83">
        <v>5</v>
      </c>
      <c r="F202" s="83">
        <v>2</v>
      </c>
      <c r="G202" s="84">
        <f t="shared" si="8"/>
        <v>7</v>
      </c>
      <c r="H202" s="244">
        <v>43775</v>
      </c>
      <c r="I202" s="240">
        <v>220</v>
      </c>
      <c r="J202" s="217">
        <f t="shared" si="9"/>
        <v>7</v>
      </c>
    </row>
    <row r="203" spans="1:10" ht="15" hidden="1" outlineLevel="1" thickBot="1" x14ac:dyDescent="0.4">
      <c r="A203" s="70" t="s">
        <v>690</v>
      </c>
      <c r="B203" s="224" t="s">
        <v>939</v>
      </c>
      <c r="C203" s="79" t="s">
        <v>691</v>
      </c>
      <c r="D203" s="72" t="s">
        <v>170</v>
      </c>
      <c r="E203" s="83">
        <v>4</v>
      </c>
      <c r="F203" s="83">
        <v>2</v>
      </c>
      <c r="G203" s="84">
        <f t="shared" si="8"/>
        <v>6</v>
      </c>
      <c r="H203" s="244">
        <v>43775</v>
      </c>
      <c r="I203" s="240">
        <v>300</v>
      </c>
      <c r="J203" s="217">
        <f t="shared" si="9"/>
        <v>6</v>
      </c>
    </row>
    <row r="204" spans="1:10" ht="15" hidden="1" outlineLevel="1" thickBot="1" x14ac:dyDescent="0.4">
      <c r="A204" s="70" t="s">
        <v>690</v>
      </c>
      <c r="B204" s="224" t="s">
        <v>940</v>
      </c>
      <c r="C204" s="79" t="s">
        <v>691</v>
      </c>
      <c r="D204" s="72" t="s">
        <v>170</v>
      </c>
      <c r="E204" s="83">
        <v>7</v>
      </c>
      <c r="F204" s="83">
        <v>2</v>
      </c>
      <c r="G204" s="84">
        <f t="shared" si="8"/>
        <v>9</v>
      </c>
      <c r="H204" s="244">
        <v>43775</v>
      </c>
      <c r="I204" s="240">
        <v>170</v>
      </c>
      <c r="J204" s="217">
        <f t="shared" si="9"/>
        <v>9</v>
      </c>
    </row>
    <row r="205" spans="1:10" ht="15" hidden="1" outlineLevel="1" thickBot="1" x14ac:dyDescent="0.4">
      <c r="A205" s="70" t="s">
        <v>690</v>
      </c>
      <c r="B205" s="224" t="s">
        <v>941</v>
      </c>
      <c r="C205" s="79" t="s">
        <v>691</v>
      </c>
      <c r="D205" s="72" t="s">
        <v>170</v>
      </c>
      <c r="E205" s="83">
        <v>8</v>
      </c>
      <c r="F205" s="83">
        <v>2</v>
      </c>
      <c r="G205" s="84">
        <f t="shared" si="8"/>
        <v>10</v>
      </c>
      <c r="H205" s="244">
        <v>43775</v>
      </c>
      <c r="I205" s="240">
        <v>100</v>
      </c>
      <c r="J205" s="217">
        <f t="shared" si="9"/>
        <v>10</v>
      </c>
    </row>
    <row r="206" spans="1:10" ht="15" hidden="1" outlineLevel="1" thickBot="1" x14ac:dyDescent="0.4">
      <c r="A206" s="70" t="s">
        <v>690</v>
      </c>
      <c r="B206" s="224" t="s">
        <v>942</v>
      </c>
      <c r="C206" s="79" t="s">
        <v>691</v>
      </c>
      <c r="D206" s="72" t="s">
        <v>170</v>
      </c>
      <c r="E206" s="83">
        <v>3</v>
      </c>
      <c r="F206" s="83">
        <v>3</v>
      </c>
      <c r="G206" s="84">
        <f t="shared" si="8"/>
        <v>6</v>
      </c>
      <c r="H206" s="244">
        <v>43775</v>
      </c>
      <c r="I206" s="240">
        <v>100</v>
      </c>
      <c r="J206" s="217">
        <f t="shared" si="9"/>
        <v>6</v>
      </c>
    </row>
    <row r="207" spans="1:10" ht="15" hidden="1" outlineLevel="1" thickBot="1" x14ac:dyDescent="0.4">
      <c r="A207" s="70" t="s">
        <v>690</v>
      </c>
      <c r="B207" s="224" t="s">
        <v>943</v>
      </c>
      <c r="C207" s="79" t="s">
        <v>691</v>
      </c>
      <c r="D207" s="72" t="s">
        <v>170</v>
      </c>
      <c r="E207" s="83">
        <v>3</v>
      </c>
      <c r="F207" s="83">
        <v>2</v>
      </c>
      <c r="G207" s="84">
        <f t="shared" si="8"/>
        <v>5</v>
      </c>
      <c r="H207" s="244">
        <v>43775</v>
      </c>
      <c r="I207" s="240">
        <v>862</v>
      </c>
      <c r="J207" s="217">
        <f t="shared" si="9"/>
        <v>5</v>
      </c>
    </row>
    <row r="208" spans="1:10" ht="15" hidden="1" outlineLevel="1" thickBot="1" x14ac:dyDescent="0.4">
      <c r="A208" s="70" t="s">
        <v>690</v>
      </c>
      <c r="B208" s="224" t="s">
        <v>944</v>
      </c>
      <c r="C208" s="79" t="s">
        <v>691</v>
      </c>
      <c r="D208" s="72" t="s">
        <v>170</v>
      </c>
      <c r="E208" s="83">
        <v>9</v>
      </c>
      <c r="F208" s="83">
        <v>2</v>
      </c>
      <c r="G208" s="84">
        <f t="shared" si="8"/>
        <v>11</v>
      </c>
      <c r="H208" s="244">
        <v>43775</v>
      </c>
      <c r="I208" s="240">
        <v>880</v>
      </c>
      <c r="J208" s="217">
        <f t="shared" si="9"/>
        <v>11</v>
      </c>
    </row>
    <row r="209" spans="1:10" ht="15" hidden="1" outlineLevel="1" thickBot="1" x14ac:dyDescent="0.4">
      <c r="A209" s="70" t="s">
        <v>690</v>
      </c>
      <c r="B209" s="224" t="s">
        <v>945</v>
      </c>
      <c r="C209" s="79" t="s">
        <v>691</v>
      </c>
      <c r="D209" s="72" t="s">
        <v>170</v>
      </c>
      <c r="E209" s="83">
        <v>6</v>
      </c>
      <c r="F209" s="83">
        <v>2</v>
      </c>
      <c r="G209" s="84">
        <f t="shared" si="8"/>
        <v>8</v>
      </c>
      <c r="H209" s="244">
        <v>43775</v>
      </c>
      <c r="I209" s="240">
        <v>872</v>
      </c>
      <c r="J209" s="217">
        <f t="shared" si="9"/>
        <v>8</v>
      </c>
    </row>
    <row r="210" spans="1:10" ht="15" hidden="1" outlineLevel="1" thickBot="1" x14ac:dyDescent="0.4">
      <c r="A210" s="70" t="s">
        <v>690</v>
      </c>
      <c r="B210" s="224" t="s">
        <v>946</v>
      </c>
      <c r="C210" s="79" t="s">
        <v>691</v>
      </c>
      <c r="D210" s="72" t="s">
        <v>170</v>
      </c>
      <c r="E210" s="83">
        <v>8</v>
      </c>
      <c r="F210" s="83">
        <v>2</v>
      </c>
      <c r="G210" s="84">
        <f t="shared" si="8"/>
        <v>10</v>
      </c>
      <c r="H210" s="244">
        <v>43775</v>
      </c>
      <c r="I210" s="240">
        <v>100</v>
      </c>
      <c r="J210" s="217">
        <f t="shared" si="9"/>
        <v>10</v>
      </c>
    </row>
    <row r="211" spans="1:10" ht="15" hidden="1" outlineLevel="1" thickBot="1" x14ac:dyDescent="0.4">
      <c r="A211" s="70" t="s">
        <v>690</v>
      </c>
      <c r="B211" s="224" t="s">
        <v>947</v>
      </c>
      <c r="C211" s="79" t="s">
        <v>691</v>
      </c>
      <c r="D211" s="72" t="s">
        <v>170</v>
      </c>
      <c r="E211" s="83">
        <v>8</v>
      </c>
      <c r="F211" s="83">
        <v>2</v>
      </c>
      <c r="G211" s="84">
        <f t="shared" si="8"/>
        <v>10</v>
      </c>
      <c r="H211" s="244">
        <v>43775</v>
      </c>
      <c r="I211" s="240">
        <v>840</v>
      </c>
      <c r="J211" s="217">
        <f t="shared" si="9"/>
        <v>10</v>
      </c>
    </row>
    <row r="212" spans="1:10" ht="15" hidden="1" outlineLevel="1" thickBot="1" x14ac:dyDescent="0.4">
      <c r="A212" s="70" t="s">
        <v>690</v>
      </c>
      <c r="B212" s="224" t="s">
        <v>948</v>
      </c>
      <c r="C212" s="79" t="s">
        <v>691</v>
      </c>
      <c r="D212" s="72" t="s">
        <v>170</v>
      </c>
      <c r="E212" s="83">
        <v>6</v>
      </c>
      <c r="F212" s="83">
        <v>2</v>
      </c>
      <c r="G212" s="84">
        <f t="shared" si="8"/>
        <v>8</v>
      </c>
      <c r="H212" s="244">
        <v>43775</v>
      </c>
      <c r="I212" s="240">
        <v>820</v>
      </c>
      <c r="J212" s="217">
        <f t="shared" si="9"/>
        <v>8</v>
      </c>
    </row>
    <row r="213" spans="1:10" ht="15" hidden="1" outlineLevel="1" thickBot="1" x14ac:dyDescent="0.4">
      <c r="A213" s="70" t="s">
        <v>690</v>
      </c>
      <c r="B213" s="224" t="s">
        <v>949</v>
      </c>
      <c r="C213" s="79" t="s">
        <v>691</v>
      </c>
      <c r="D213" s="72" t="s">
        <v>170</v>
      </c>
      <c r="E213" s="83">
        <v>7</v>
      </c>
      <c r="F213" s="83">
        <v>2</v>
      </c>
      <c r="G213" s="84">
        <f t="shared" si="8"/>
        <v>9</v>
      </c>
      <c r="H213" s="244">
        <v>43775</v>
      </c>
      <c r="I213" s="240">
        <v>830</v>
      </c>
      <c r="J213" s="217">
        <f t="shared" si="9"/>
        <v>9</v>
      </c>
    </row>
    <row r="214" spans="1:10" ht="15" hidden="1" outlineLevel="1" thickBot="1" x14ac:dyDescent="0.4">
      <c r="A214" s="70" t="s">
        <v>690</v>
      </c>
      <c r="B214" s="224" t="s">
        <v>950</v>
      </c>
      <c r="C214" s="79" t="s">
        <v>691</v>
      </c>
      <c r="D214" s="72" t="s">
        <v>170</v>
      </c>
      <c r="E214" s="83">
        <v>6</v>
      </c>
      <c r="F214" s="83">
        <v>2</v>
      </c>
      <c r="G214" s="84">
        <f t="shared" si="8"/>
        <v>8</v>
      </c>
      <c r="H214" s="244">
        <v>43775</v>
      </c>
      <c r="I214" s="240">
        <v>840</v>
      </c>
      <c r="J214" s="217">
        <f t="shared" si="9"/>
        <v>8</v>
      </c>
    </row>
    <row r="215" spans="1:10" ht="15" hidden="1" outlineLevel="1" thickBot="1" x14ac:dyDescent="0.4">
      <c r="A215" s="70" t="s">
        <v>690</v>
      </c>
      <c r="B215" s="224" t="s">
        <v>951</v>
      </c>
      <c r="C215" s="79" t="s">
        <v>691</v>
      </c>
      <c r="D215" s="72" t="s">
        <v>170</v>
      </c>
      <c r="E215" s="83">
        <v>5</v>
      </c>
      <c r="F215" s="83">
        <v>2</v>
      </c>
      <c r="G215" s="84">
        <f t="shared" ref="G215:G243" si="10">E215+F215</f>
        <v>7</v>
      </c>
      <c r="H215" s="244">
        <v>43775</v>
      </c>
      <c r="I215" s="240">
        <v>850</v>
      </c>
      <c r="J215" s="217">
        <f t="shared" si="9"/>
        <v>7</v>
      </c>
    </row>
    <row r="216" spans="1:10" ht="15" hidden="1" outlineLevel="1" thickBot="1" x14ac:dyDescent="0.4">
      <c r="A216" s="70" t="s">
        <v>690</v>
      </c>
      <c r="B216" s="224" t="s">
        <v>952</v>
      </c>
      <c r="C216" s="79" t="s">
        <v>691</v>
      </c>
      <c r="D216" s="72" t="s">
        <v>170</v>
      </c>
      <c r="E216" s="83">
        <v>4</v>
      </c>
      <c r="F216" s="83">
        <v>2</v>
      </c>
      <c r="G216" s="84">
        <f t="shared" si="10"/>
        <v>6</v>
      </c>
      <c r="H216" s="244">
        <v>43775</v>
      </c>
      <c r="I216" s="240">
        <v>110</v>
      </c>
      <c r="J216" s="217">
        <f t="shared" si="9"/>
        <v>6</v>
      </c>
    </row>
    <row r="217" spans="1:10" ht="15" hidden="1" outlineLevel="1" thickBot="1" x14ac:dyDescent="0.4">
      <c r="A217" s="70" t="s">
        <v>690</v>
      </c>
      <c r="B217" s="224" t="s">
        <v>953</v>
      </c>
      <c r="C217" s="79" t="s">
        <v>691</v>
      </c>
      <c r="D217" s="72" t="s">
        <v>170</v>
      </c>
      <c r="E217" s="83">
        <v>7</v>
      </c>
      <c r="F217" s="83">
        <v>2</v>
      </c>
      <c r="G217" s="84">
        <f t="shared" si="10"/>
        <v>9</v>
      </c>
      <c r="H217" s="244">
        <v>43775</v>
      </c>
      <c r="I217" s="240">
        <v>120</v>
      </c>
      <c r="J217" s="217">
        <f t="shared" si="9"/>
        <v>9</v>
      </c>
    </row>
    <row r="218" spans="1:10" ht="15" hidden="1" outlineLevel="1" thickBot="1" x14ac:dyDescent="0.4">
      <c r="A218" s="70" t="s">
        <v>690</v>
      </c>
      <c r="B218" s="224" t="s">
        <v>954</v>
      </c>
      <c r="C218" s="79" t="s">
        <v>691</v>
      </c>
      <c r="D218" s="72" t="s">
        <v>170</v>
      </c>
      <c r="E218" s="83">
        <v>4</v>
      </c>
      <c r="F218" s="83">
        <v>2</v>
      </c>
      <c r="G218" s="84">
        <f t="shared" si="10"/>
        <v>6</v>
      </c>
      <c r="H218" s="244">
        <v>43775</v>
      </c>
      <c r="I218" s="240">
        <v>150</v>
      </c>
      <c r="J218" s="217">
        <f t="shared" si="9"/>
        <v>6</v>
      </c>
    </row>
    <row r="219" spans="1:10" ht="15" hidden="1" outlineLevel="1" thickBot="1" x14ac:dyDescent="0.4">
      <c r="A219" s="70" t="s">
        <v>690</v>
      </c>
      <c r="B219" s="224" t="s">
        <v>955</v>
      </c>
      <c r="C219" s="79" t="s">
        <v>691</v>
      </c>
      <c r="D219" s="72" t="s">
        <v>170</v>
      </c>
      <c r="E219" s="83">
        <v>8</v>
      </c>
      <c r="F219" s="83">
        <v>3</v>
      </c>
      <c r="G219" s="84">
        <f t="shared" si="10"/>
        <v>11</v>
      </c>
      <c r="H219" s="244">
        <v>43775</v>
      </c>
      <c r="I219" s="240">
        <v>120</v>
      </c>
      <c r="J219" s="217">
        <f t="shared" si="9"/>
        <v>11</v>
      </c>
    </row>
    <row r="220" spans="1:10" ht="15" hidden="1" outlineLevel="1" thickBot="1" x14ac:dyDescent="0.4">
      <c r="A220" s="70" t="s">
        <v>690</v>
      </c>
      <c r="B220" s="224" t="s">
        <v>956</v>
      </c>
      <c r="C220" s="79" t="s">
        <v>691</v>
      </c>
      <c r="D220" s="72" t="s">
        <v>170</v>
      </c>
      <c r="E220" s="83">
        <v>7</v>
      </c>
      <c r="F220" s="83">
        <v>5</v>
      </c>
      <c r="G220" s="84">
        <f t="shared" si="10"/>
        <v>12</v>
      </c>
      <c r="H220" s="244">
        <v>43775</v>
      </c>
      <c r="I220" s="240">
        <v>190</v>
      </c>
      <c r="J220" s="217">
        <f t="shared" si="9"/>
        <v>12</v>
      </c>
    </row>
    <row r="221" spans="1:10" ht="15" hidden="1" outlineLevel="1" thickBot="1" x14ac:dyDescent="0.4">
      <c r="A221" s="70" t="s">
        <v>690</v>
      </c>
      <c r="B221" s="224" t="s">
        <v>957</v>
      </c>
      <c r="C221" s="79" t="s">
        <v>691</v>
      </c>
      <c r="D221" s="72" t="s">
        <v>170</v>
      </c>
      <c r="E221" s="83">
        <v>4</v>
      </c>
      <c r="F221" s="83">
        <v>2</v>
      </c>
      <c r="G221" s="84">
        <f t="shared" si="10"/>
        <v>6</v>
      </c>
      <c r="H221" s="244">
        <v>43775</v>
      </c>
      <c r="I221" s="240">
        <v>300</v>
      </c>
      <c r="J221" s="217">
        <f t="shared" si="9"/>
        <v>6</v>
      </c>
    </row>
    <row r="222" spans="1:10" ht="15" hidden="1" outlineLevel="1" thickBot="1" x14ac:dyDescent="0.4">
      <c r="A222" s="70" t="s">
        <v>690</v>
      </c>
      <c r="B222" s="224" t="s">
        <v>958</v>
      </c>
      <c r="C222" s="79" t="s">
        <v>691</v>
      </c>
      <c r="D222" s="72" t="s">
        <v>170</v>
      </c>
      <c r="E222" s="83">
        <v>5</v>
      </c>
      <c r="F222" s="83">
        <v>4</v>
      </c>
      <c r="G222" s="84">
        <f t="shared" si="10"/>
        <v>9</v>
      </c>
      <c r="H222" s="244">
        <v>43775</v>
      </c>
      <c r="I222" s="240">
        <v>400</v>
      </c>
      <c r="J222" s="217">
        <f t="shared" si="9"/>
        <v>9</v>
      </c>
    </row>
    <row r="223" spans="1:10" ht="15" hidden="1" outlineLevel="1" thickBot="1" x14ac:dyDescent="0.4">
      <c r="A223" s="70" t="s">
        <v>690</v>
      </c>
      <c r="B223" s="224" t="s">
        <v>959</v>
      </c>
      <c r="C223" s="79" t="s">
        <v>691</v>
      </c>
      <c r="D223" s="72" t="s">
        <v>170</v>
      </c>
      <c r="E223" s="84">
        <v>3</v>
      </c>
      <c r="F223" s="83">
        <v>2</v>
      </c>
      <c r="G223" s="84">
        <f t="shared" si="10"/>
        <v>5</v>
      </c>
      <c r="H223" s="244">
        <v>43775</v>
      </c>
      <c r="I223" s="134">
        <v>160</v>
      </c>
      <c r="J223" s="217">
        <f t="shared" si="9"/>
        <v>5</v>
      </c>
    </row>
    <row r="224" spans="1:10" ht="15" hidden="1" outlineLevel="1" thickBot="1" x14ac:dyDescent="0.4">
      <c r="A224" s="70" t="s">
        <v>690</v>
      </c>
      <c r="B224" s="224" t="s">
        <v>960</v>
      </c>
      <c r="C224" s="79" t="s">
        <v>691</v>
      </c>
      <c r="D224" s="72" t="s">
        <v>170</v>
      </c>
      <c r="E224" s="84">
        <v>6</v>
      </c>
      <c r="F224" s="83">
        <v>3</v>
      </c>
      <c r="G224" s="84">
        <f t="shared" si="10"/>
        <v>9</v>
      </c>
      <c r="H224" s="244">
        <v>43775</v>
      </c>
      <c r="I224" s="134">
        <v>200</v>
      </c>
      <c r="J224" s="217">
        <f t="shared" si="9"/>
        <v>9</v>
      </c>
    </row>
    <row r="225" spans="1:10" ht="15" hidden="1" outlineLevel="1" thickBot="1" x14ac:dyDescent="0.4">
      <c r="A225" s="70" t="s">
        <v>690</v>
      </c>
      <c r="B225" s="224" t="s">
        <v>961</v>
      </c>
      <c r="C225" s="79" t="s">
        <v>691</v>
      </c>
      <c r="D225" s="72" t="s">
        <v>170</v>
      </c>
      <c r="E225" s="84">
        <v>3</v>
      </c>
      <c r="F225" s="83">
        <v>2</v>
      </c>
      <c r="G225" s="84">
        <f t="shared" si="10"/>
        <v>5</v>
      </c>
      <c r="H225" s="244">
        <v>43775</v>
      </c>
      <c r="I225" s="134">
        <v>180</v>
      </c>
      <c r="J225" s="217">
        <f t="shared" si="9"/>
        <v>5</v>
      </c>
    </row>
    <row r="226" spans="1:10" ht="15" hidden="1" outlineLevel="1" thickBot="1" x14ac:dyDescent="0.4">
      <c r="A226" s="70" t="s">
        <v>690</v>
      </c>
      <c r="B226" s="224" t="s">
        <v>962</v>
      </c>
      <c r="C226" s="79" t="s">
        <v>691</v>
      </c>
      <c r="D226" s="72" t="s">
        <v>170</v>
      </c>
      <c r="E226" s="84">
        <v>7</v>
      </c>
      <c r="F226" s="83">
        <v>4</v>
      </c>
      <c r="G226" s="84">
        <f t="shared" si="10"/>
        <v>11</v>
      </c>
      <c r="H226" s="244">
        <v>43775</v>
      </c>
      <c r="I226" s="134">
        <v>600</v>
      </c>
      <c r="J226" s="217">
        <f t="shared" si="9"/>
        <v>11</v>
      </c>
    </row>
    <row r="227" spans="1:10" ht="15" hidden="1" outlineLevel="1" thickBot="1" x14ac:dyDescent="0.4">
      <c r="A227" s="70" t="s">
        <v>690</v>
      </c>
      <c r="B227" s="224" t="s">
        <v>963</v>
      </c>
      <c r="C227" s="79" t="s">
        <v>691</v>
      </c>
      <c r="D227" s="72" t="s">
        <v>170</v>
      </c>
      <c r="E227" s="84">
        <v>3</v>
      </c>
      <c r="F227" s="83">
        <v>2</v>
      </c>
      <c r="G227" s="84">
        <f t="shared" si="10"/>
        <v>5</v>
      </c>
      <c r="H227" s="244">
        <v>43775</v>
      </c>
      <c r="I227" s="134">
        <v>280</v>
      </c>
      <c r="J227" s="217">
        <f t="shared" si="9"/>
        <v>5</v>
      </c>
    </row>
    <row r="228" spans="1:10" ht="15" hidden="1" outlineLevel="1" thickBot="1" x14ac:dyDescent="0.4">
      <c r="A228" s="70" t="s">
        <v>690</v>
      </c>
      <c r="B228" s="224" t="s">
        <v>964</v>
      </c>
      <c r="C228" s="79" t="s">
        <v>691</v>
      </c>
      <c r="D228" s="72" t="s">
        <v>170</v>
      </c>
      <c r="E228" s="84">
        <v>4</v>
      </c>
      <c r="F228" s="83">
        <v>2</v>
      </c>
      <c r="G228" s="84">
        <f t="shared" si="10"/>
        <v>6</v>
      </c>
      <c r="H228" s="244">
        <v>43775</v>
      </c>
      <c r="I228" s="134">
        <v>240</v>
      </c>
      <c r="J228" s="217">
        <f t="shared" si="9"/>
        <v>6</v>
      </c>
    </row>
    <row r="229" spans="1:10" ht="15" hidden="1" outlineLevel="1" thickBot="1" x14ac:dyDescent="0.4">
      <c r="A229" s="70" t="s">
        <v>690</v>
      </c>
      <c r="B229" s="224" t="s">
        <v>965</v>
      </c>
      <c r="C229" s="79" t="s">
        <v>691</v>
      </c>
      <c r="D229" s="72" t="s">
        <v>170</v>
      </c>
      <c r="E229" s="84">
        <v>7</v>
      </c>
      <c r="F229" s="83">
        <v>3</v>
      </c>
      <c r="G229" s="84">
        <f t="shared" si="10"/>
        <v>10</v>
      </c>
      <c r="H229" s="244">
        <v>43775</v>
      </c>
      <c r="I229" s="134">
        <v>330</v>
      </c>
      <c r="J229" s="217">
        <f t="shared" si="9"/>
        <v>10</v>
      </c>
    </row>
    <row r="230" spans="1:10" ht="15" hidden="1" outlineLevel="1" thickBot="1" x14ac:dyDescent="0.4">
      <c r="A230" s="70" t="s">
        <v>690</v>
      </c>
      <c r="B230" s="224" t="s">
        <v>966</v>
      </c>
      <c r="C230" s="79" t="s">
        <v>691</v>
      </c>
      <c r="D230" s="72" t="s">
        <v>170</v>
      </c>
      <c r="E230" s="84">
        <v>3</v>
      </c>
      <c r="F230" s="83">
        <v>2</v>
      </c>
      <c r="G230" s="84">
        <f t="shared" si="10"/>
        <v>5</v>
      </c>
      <c r="H230" s="244">
        <v>43775</v>
      </c>
      <c r="I230" s="134">
        <v>540</v>
      </c>
      <c r="J230" s="217">
        <f t="shared" si="9"/>
        <v>5</v>
      </c>
    </row>
    <row r="231" spans="1:10" ht="15" hidden="1" outlineLevel="1" thickBot="1" x14ac:dyDescent="0.4">
      <c r="A231" s="70" t="s">
        <v>690</v>
      </c>
      <c r="B231" s="224" t="s">
        <v>967</v>
      </c>
      <c r="C231" s="79" t="s">
        <v>691</v>
      </c>
      <c r="D231" s="72" t="s">
        <v>170</v>
      </c>
      <c r="E231" s="84">
        <v>3</v>
      </c>
      <c r="F231" s="83">
        <v>2</v>
      </c>
      <c r="G231" s="84">
        <f t="shared" si="10"/>
        <v>5</v>
      </c>
      <c r="H231" s="244">
        <v>43775</v>
      </c>
      <c r="I231" s="134">
        <v>500</v>
      </c>
      <c r="J231" s="217">
        <f t="shared" si="9"/>
        <v>5</v>
      </c>
    </row>
    <row r="232" spans="1:10" ht="15" hidden="1" outlineLevel="1" thickBot="1" x14ac:dyDescent="0.4">
      <c r="A232" s="70" t="s">
        <v>690</v>
      </c>
      <c r="B232" s="224" t="s">
        <v>968</v>
      </c>
      <c r="C232" s="79" t="s">
        <v>691</v>
      </c>
      <c r="D232" s="72" t="s">
        <v>170</v>
      </c>
      <c r="E232" s="84">
        <v>4</v>
      </c>
      <c r="F232" s="83">
        <v>2</v>
      </c>
      <c r="G232" s="84">
        <f t="shared" si="10"/>
        <v>6</v>
      </c>
      <c r="H232" s="244">
        <v>43775</v>
      </c>
      <c r="I232" s="134">
        <v>700</v>
      </c>
      <c r="J232" s="217">
        <f t="shared" si="9"/>
        <v>6</v>
      </c>
    </row>
    <row r="233" spans="1:10" ht="15" hidden="1" outlineLevel="1" thickBot="1" x14ac:dyDescent="0.4">
      <c r="A233" s="70" t="s">
        <v>690</v>
      </c>
      <c r="B233" s="224" t="s">
        <v>969</v>
      </c>
      <c r="C233" s="79" t="s">
        <v>691</v>
      </c>
      <c r="D233" s="72" t="s">
        <v>170</v>
      </c>
      <c r="E233" s="84">
        <v>9</v>
      </c>
      <c r="F233" s="83">
        <v>5</v>
      </c>
      <c r="G233" s="84">
        <f t="shared" si="10"/>
        <v>14</v>
      </c>
      <c r="H233" s="244">
        <v>43775</v>
      </c>
      <c r="I233" s="134">
        <v>110</v>
      </c>
      <c r="J233" s="217">
        <f t="shared" si="9"/>
        <v>14</v>
      </c>
    </row>
    <row r="234" spans="1:10" ht="15" hidden="1" outlineLevel="1" thickBot="1" x14ac:dyDescent="0.4">
      <c r="A234" s="70" t="s">
        <v>690</v>
      </c>
      <c r="B234" s="224" t="s">
        <v>970</v>
      </c>
      <c r="C234" s="79" t="s">
        <v>691</v>
      </c>
      <c r="D234" s="72" t="s">
        <v>170</v>
      </c>
      <c r="E234" s="84">
        <v>4</v>
      </c>
      <c r="F234" s="83">
        <v>4</v>
      </c>
      <c r="G234" s="84">
        <f t="shared" si="10"/>
        <v>8</v>
      </c>
      <c r="H234" s="244">
        <v>43775</v>
      </c>
      <c r="I234" s="134">
        <v>130</v>
      </c>
      <c r="J234" s="217">
        <f t="shared" si="9"/>
        <v>8</v>
      </c>
    </row>
    <row r="235" spans="1:10" ht="15" hidden="1" outlineLevel="1" thickBot="1" x14ac:dyDescent="0.4">
      <c r="A235" s="70" t="s">
        <v>690</v>
      </c>
      <c r="B235" s="224" t="s">
        <v>971</v>
      </c>
      <c r="C235" s="79" t="s">
        <v>691</v>
      </c>
      <c r="D235" s="72" t="s">
        <v>170</v>
      </c>
      <c r="E235" s="84">
        <v>6</v>
      </c>
      <c r="F235" s="83">
        <v>4</v>
      </c>
      <c r="G235" s="84">
        <f t="shared" si="10"/>
        <v>10</v>
      </c>
      <c r="H235" s="244">
        <v>43775</v>
      </c>
      <c r="I235" s="134">
        <v>100</v>
      </c>
      <c r="J235" s="217">
        <f t="shared" si="9"/>
        <v>10</v>
      </c>
    </row>
    <row r="236" spans="1:10" ht="15" hidden="1" outlineLevel="1" thickBot="1" x14ac:dyDescent="0.4">
      <c r="A236" s="70" t="s">
        <v>690</v>
      </c>
      <c r="B236" s="224" t="s">
        <v>972</v>
      </c>
      <c r="C236" s="79" t="s">
        <v>691</v>
      </c>
      <c r="D236" s="72" t="s">
        <v>170</v>
      </c>
      <c r="E236" s="84">
        <v>7</v>
      </c>
      <c r="F236" s="83">
        <v>2</v>
      </c>
      <c r="G236" s="84">
        <f t="shared" si="10"/>
        <v>9</v>
      </c>
      <c r="H236" s="244">
        <v>43775</v>
      </c>
      <c r="I236" s="134">
        <v>150</v>
      </c>
      <c r="J236" s="217">
        <f t="shared" si="9"/>
        <v>9</v>
      </c>
    </row>
    <row r="237" spans="1:10" ht="15" hidden="1" outlineLevel="1" thickBot="1" x14ac:dyDescent="0.4">
      <c r="A237" s="70" t="s">
        <v>690</v>
      </c>
      <c r="B237" s="224" t="s">
        <v>973</v>
      </c>
      <c r="C237" s="79" t="s">
        <v>691</v>
      </c>
      <c r="D237" s="72" t="s">
        <v>170</v>
      </c>
      <c r="E237" s="84">
        <v>4</v>
      </c>
      <c r="F237" s="83">
        <v>3</v>
      </c>
      <c r="G237" s="84">
        <f t="shared" si="10"/>
        <v>7</v>
      </c>
      <c r="H237" s="244">
        <v>43775</v>
      </c>
      <c r="I237" s="134">
        <v>220</v>
      </c>
      <c r="J237" s="217">
        <f t="shared" si="9"/>
        <v>7</v>
      </c>
    </row>
    <row r="238" spans="1:10" ht="15" hidden="1" outlineLevel="1" thickBot="1" x14ac:dyDescent="0.4">
      <c r="A238" s="70" t="s">
        <v>690</v>
      </c>
      <c r="B238" s="224" t="s">
        <v>974</v>
      </c>
      <c r="C238" s="79" t="s">
        <v>691</v>
      </c>
      <c r="D238" s="72" t="s">
        <v>170</v>
      </c>
      <c r="E238" s="84">
        <v>4</v>
      </c>
      <c r="F238" s="83">
        <v>2</v>
      </c>
      <c r="G238" s="84">
        <f t="shared" si="10"/>
        <v>6</v>
      </c>
      <c r="H238" s="244">
        <v>43775</v>
      </c>
      <c r="I238" s="134">
        <v>210</v>
      </c>
      <c r="J238" s="217">
        <f t="shared" si="9"/>
        <v>6</v>
      </c>
    </row>
    <row r="239" spans="1:10" ht="15" hidden="1" outlineLevel="1" thickBot="1" x14ac:dyDescent="0.4">
      <c r="A239" s="70" t="s">
        <v>690</v>
      </c>
      <c r="B239" s="224" t="s">
        <v>975</v>
      </c>
      <c r="C239" s="79" t="s">
        <v>691</v>
      </c>
      <c r="D239" s="72" t="s">
        <v>170</v>
      </c>
      <c r="E239" s="84">
        <v>3</v>
      </c>
      <c r="F239" s="83">
        <v>2</v>
      </c>
      <c r="G239" s="84">
        <f t="shared" si="10"/>
        <v>5</v>
      </c>
      <c r="H239" s="244">
        <v>43775</v>
      </c>
      <c r="I239" s="134">
        <v>170</v>
      </c>
      <c r="J239" s="217">
        <f t="shared" si="9"/>
        <v>5</v>
      </c>
    </row>
    <row r="240" spans="1:10" ht="15" hidden="1" outlineLevel="1" thickBot="1" x14ac:dyDescent="0.4">
      <c r="A240" s="70" t="s">
        <v>690</v>
      </c>
      <c r="B240" s="224" t="s">
        <v>976</v>
      </c>
      <c r="C240" s="79" t="s">
        <v>691</v>
      </c>
      <c r="D240" s="72" t="s">
        <v>170</v>
      </c>
      <c r="E240" s="84">
        <v>2</v>
      </c>
      <c r="F240" s="83">
        <v>2</v>
      </c>
      <c r="G240" s="84">
        <f t="shared" si="10"/>
        <v>4</v>
      </c>
      <c r="H240" s="244">
        <v>43775</v>
      </c>
      <c r="I240" s="134">
        <v>180</v>
      </c>
      <c r="J240" s="217">
        <f t="shared" si="9"/>
        <v>4</v>
      </c>
    </row>
    <row r="241" spans="1:10" ht="15" hidden="1" outlineLevel="1" thickBot="1" x14ac:dyDescent="0.4">
      <c r="A241" s="70" t="s">
        <v>690</v>
      </c>
      <c r="B241" s="224" t="s">
        <v>977</v>
      </c>
      <c r="C241" s="79" t="s">
        <v>691</v>
      </c>
      <c r="D241" s="72" t="s">
        <v>170</v>
      </c>
      <c r="E241" s="84">
        <v>4</v>
      </c>
      <c r="F241" s="83">
        <v>2</v>
      </c>
      <c r="G241" s="84">
        <f t="shared" si="10"/>
        <v>6</v>
      </c>
      <c r="H241" s="244">
        <v>43775</v>
      </c>
      <c r="I241" s="134">
        <v>190</v>
      </c>
      <c r="J241" s="217">
        <f t="shared" si="9"/>
        <v>6</v>
      </c>
    </row>
    <row r="242" spans="1:10" ht="15" hidden="1" outlineLevel="1" thickBot="1" x14ac:dyDescent="0.4">
      <c r="A242" s="70" t="s">
        <v>690</v>
      </c>
      <c r="B242" s="224" t="s">
        <v>978</v>
      </c>
      <c r="C242" s="79" t="s">
        <v>691</v>
      </c>
      <c r="D242" s="72" t="s">
        <v>170</v>
      </c>
      <c r="E242" s="84">
        <v>7</v>
      </c>
      <c r="F242" s="83">
        <v>5</v>
      </c>
      <c r="G242" s="84">
        <f t="shared" si="10"/>
        <v>12</v>
      </c>
      <c r="H242" s="244">
        <v>43775</v>
      </c>
      <c r="I242" s="134">
        <v>220</v>
      </c>
      <c r="J242" s="217">
        <f t="shared" si="9"/>
        <v>12</v>
      </c>
    </row>
    <row r="243" spans="1:10" hidden="1" outlineLevel="1" x14ac:dyDescent="0.35">
      <c r="A243" s="70" t="s">
        <v>690</v>
      </c>
      <c r="B243" s="224" t="s">
        <v>979</v>
      </c>
      <c r="C243" s="79" t="s">
        <v>691</v>
      </c>
      <c r="D243" s="72" t="s">
        <v>170</v>
      </c>
      <c r="E243" s="84">
        <v>8</v>
      </c>
      <c r="F243" s="83">
        <v>4</v>
      </c>
      <c r="G243" s="84">
        <f t="shared" si="10"/>
        <v>12</v>
      </c>
      <c r="H243" s="244">
        <v>43775</v>
      </c>
      <c r="I243" s="134">
        <v>230</v>
      </c>
      <c r="J243" s="217">
        <f t="shared" si="9"/>
        <v>12</v>
      </c>
    </row>
    <row r="244" spans="1:10" ht="15" collapsed="1" thickBot="1" x14ac:dyDescent="0.4">
      <c r="A244" s="71" t="s">
        <v>690</v>
      </c>
      <c r="B244" s="225"/>
      <c r="C244" s="80" t="s">
        <v>691</v>
      </c>
      <c r="D244" s="118">
        <f>COUNTA(D151:D243)</f>
        <v>93</v>
      </c>
      <c r="E244" s="81">
        <f>SUM(E151:E243)</f>
        <v>510</v>
      </c>
      <c r="F244" s="81">
        <f>SUM(F151:F243)</f>
        <v>210</v>
      </c>
      <c r="G244" s="81">
        <f>SUM(G151:G243)</f>
        <v>720</v>
      </c>
      <c r="H244" s="233">
        <v>43775</v>
      </c>
      <c r="I244" s="119">
        <f>AVERAGE(I151:I243)</f>
        <v>416.48387096774195</v>
      </c>
      <c r="J244" s="81">
        <f>SUM(J151:J243)</f>
        <v>720</v>
      </c>
    </row>
    <row r="245" spans="1:10" ht="15" hidden="1" outlineLevel="1" thickBot="1" x14ac:dyDescent="0.4">
      <c r="A245" s="72" t="s">
        <v>692</v>
      </c>
      <c r="B245" s="223" t="s">
        <v>980</v>
      </c>
      <c r="C245" s="86" t="s">
        <v>693</v>
      </c>
      <c r="D245" s="72" t="s">
        <v>170</v>
      </c>
      <c r="E245" s="87">
        <v>7</v>
      </c>
      <c r="F245" s="87">
        <v>7</v>
      </c>
      <c r="G245" s="88">
        <f t="shared" ref="G245:G276" si="11">E245+F245</f>
        <v>14</v>
      </c>
      <c r="H245" s="244">
        <v>43763</v>
      </c>
      <c r="I245" s="239">
        <v>10</v>
      </c>
      <c r="J245" s="217">
        <f t="shared" si="9"/>
        <v>14</v>
      </c>
    </row>
    <row r="246" spans="1:10" ht="15" hidden="1" outlineLevel="1" thickBot="1" x14ac:dyDescent="0.4">
      <c r="A246" s="70" t="s">
        <v>692</v>
      </c>
      <c r="B246" s="224" t="s">
        <v>981</v>
      </c>
      <c r="C246" s="79" t="s">
        <v>693</v>
      </c>
      <c r="D246" s="72" t="s">
        <v>170</v>
      </c>
      <c r="E246" s="83">
        <v>2</v>
      </c>
      <c r="F246" s="83">
        <v>2</v>
      </c>
      <c r="G246" s="84">
        <f t="shared" si="11"/>
        <v>4</v>
      </c>
      <c r="H246" s="244">
        <v>43763</v>
      </c>
      <c r="I246" s="240">
        <v>900</v>
      </c>
      <c r="J246" s="217">
        <f t="shared" si="9"/>
        <v>4</v>
      </c>
    </row>
    <row r="247" spans="1:10" ht="15" hidden="1" outlineLevel="1" thickBot="1" x14ac:dyDescent="0.4">
      <c r="A247" s="70" t="s">
        <v>692</v>
      </c>
      <c r="B247" s="224" t="s">
        <v>982</v>
      </c>
      <c r="C247" s="79" t="s">
        <v>693</v>
      </c>
      <c r="D247" s="72" t="s">
        <v>170</v>
      </c>
      <c r="E247" s="83">
        <v>1</v>
      </c>
      <c r="F247" s="83">
        <v>2</v>
      </c>
      <c r="G247" s="84">
        <f t="shared" si="11"/>
        <v>3</v>
      </c>
      <c r="H247" s="244">
        <v>43763</v>
      </c>
      <c r="I247" s="240">
        <v>900</v>
      </c>
      <c r="J247" s="217">
        <f t="shared" si="9"/>
        <v>3</v>
      </c>
    </row>
    <row r="248" spans="1:10" ht="15" hidden="1" outlineLevel="1" thickBot="1" x14ac:dyDescent="0.4">
      <c r="A248" s="70" t="s">
        <v>692</v>
      </c>
      <c r="B248" s="224" t="s">
        <v>983</v>
      </c>
      <c r="C248" s="79" t="s">
        <v>693</v>
      </c>
      <c r="D248" s="72" t="s">
        <v>170</v>
      </c>
      <c r="E248" s="83">
        <v>4</v>
      </c>
      <c r="F248" s="83">
        <v>5</v>
      </c>
      <c r="G248" s="84">
        <f t="shared" si="11"/>
        <v>9</v>
      </c>
      <c r="H248" s="244">
        <v>43763</v>
      </c>
      <c r="I248" s="240">
        <v>600</v>
      </c>
      <c r="J248" s="217">
        <f t="shared" si="9"/>
        <v>9</v>
      </c>
    </row>
    <row r="249" spans="1:10" ht="15" hidden="1" outlineLevel="1" thickBot="1" x14ac:dyDescent="0.4">
      <c r="A249" s="70" t="s">
        <v>692</v>
      </c>
      <c r="B249" s="224" t="s">
        <v>984</v>
      </c>
      <c r="C249" s="79" t="s">
        <v>693</v>
      </c>
      <c r="D249" s="72" t="s">
        <v>170</v>
      </c>
      <c r="E249" s="83">
        <v>5</v>
      </c>
      <c r="F249" s="83">
        <v>6</v>
      </c>
      <c r="G249" s="84">
        <f t="shared" si="11"/>
        <v>11</v>
      </c>
      <c r="H249" s="244">
        <v>43763</v>
      </c>
      <c r="I249" s="240">
        <v>800</v>
      </c>
      <c r="J249" s="217">
        <f t="shared" si="9"/>
        <v>11</v>
      </c>
    </row>
    <row r="250" spans="1:10" ht="15" hidden="1" outlineLevel="1" thickBot="1" x14ac:dyDescent="0.4">
      <c r="A250" s="70" t="s">
        <v>692</v>
      </c>
      <c r="B250" s="224" t="s">
        <v>985</v>
      </c>
      <c r="C250" s="79" t="s">
        <v>693</v>
      </c>
      <c r="D250" s="72" t="s">
        <v>170</v>
      </c>
      <c r="E250" s="83">
        <v>1</v>
      </c>
      <c r="F250" s="83">
        <v>8</v>
      </c>
      <c r="G250" s="84">
        <f t="shared" si="11"/>
        <v>9</v>
      </c>
      <c r="H250" s="244">
        <v>43763</v>
      </c>
      <c r="I250" s="240">
        <v>800</v>
      </c>
      <c r="J250" s="217">
        <f t="shared" si="9"/>
        <v>9</v>
      </c>
    </row>
    <row r="251" spans="1:10" ht="15" hidden="1" outlineLevel="1" thickBot="1" x14ac:dyDescent="0.4">
      <c r="A251" s="70" t="s">
        <v>692</v>
      </c>
      <c r="B251" s="224" t="s">
        <v>986</v>
      </c>
      <c r="C251" s="79" t="s">
        <v>693</v>
      </c>
      <c r="D251" s="72" t="s">
        <v>170</v>
      </c>
      <c r="E251" s="83">
        <v>3</v>
      </c>
      <c r="F251" s="83">
        <v>4</v>
      </c>
      <c r="G251" s="84">
        <f t="shared" si="11"/>
        <v>7</v>
      </c>
      <c r="H251" s="244">
        <v>43763</v>
      </c>
      <c r="I251" s="240">
        <v>700</v>
      </c>
      <c r="J251" s="217">
        <f t="shared" si="9"/>
        <v>7</v>
      </c>
    </row>
    <row r="252" spans="1:10" ht="15" hidden="1" outlineLevel="1" thickBot="1" x14ac:dyDescent="0.4">
      <c r="A252" s="70" t="s">
        <v>692</v>
      </c>
      <c r="B252" s="224" t="s">
        <v>987</v>
      </c>
      <c r="C252" s="79" t="s">
        <v>693</v>
      </c>
      <c r="D252" s="72" t="s">
        <v>170</v>
      </c>
      <c r="E252" s="83">
        <v>8</v>
      </c>
      <c r="F252" s="83">
        <v>8</v>
      </c>
      <c r="G252" s="84">
        <f t="shared" si="11"/>
        <v>16</v>
      </c>
      <c r="H252" s="244">
        <v>43763</v>
      </c>
      <c r="I252" s="240">
        <v>900</v>
      </c>
      <c r="J252" s="217">
        <f t="shared" si="9"/>
        <v>16</v>
      </c>
    </row>
    <row r="253" spans="1:10" ht="15" hidden="1" outlineLevel="1" thickBot="1" x14ac:dyDescent="0.4">
      <c r="A253" s="70" t="s">
        <v>692</v>
      </c>
      <c r="B253" s="224" t="s">
        <v>988</v>
      </c>
      <c r="C253" s="79" t="s">
        <v>693</v>
      </c>
      <c r="D253" s="72" t="s">
        <v>170</v>
      </c>
      <c r="E253" s="83">
        <v>0</v>
      </c>
      <c r="F253" s="83">
        <v>2</v>
      </c>
      <c r="G253" s="84">
        <f t="shared" si="11"/>
        <v>2</v>
      </c>
      <c r="H253" s="244">
        <v>43763</v>
      </c>
      <c r="I253" s="240">
        <v>500</v>
      </c>
      <c r="J253" s="217">
        <f t="shared" si="9"/>
        <v>2</v>
      </c>
    </row>
    <row r="254" spans="1:10" ht="15" hidden="1" outlineLevel="1" thickBot="1" x14ac:dyDescent="0.4">
      <c r="A254" s="70" t="s">
        <v>692</v>
      </c>
      <c r="B254" s="224" t="s">
        <v>989</v>
      </c>
      <c r="C254" s="79" t="s">
        <v>693</v>
      </c>
      <c r="D254" s="72" t="s">
        <v>170</v>
      </c>
      <c r="E254" s="83">
        <v>2</v>
      </c>
      <c r="F254" s="83">
        <v>3</v>
      </c>
      <c r="G254" s="84">
        <f t="shared" si="11"/>
        <v>5</v>
      </c>
      <c r="H254" s="244">
        <v>43763</v>
      </c>
      <c r="I254" s="240">
        <v>500</v>
      </c>
      <c r="J254" s="217">
        <f t="shared" si="9"/>
        <v>5</v>
      </c>
    </row>
    <row r="255" spans="1:10" ht="15" hidden="1" outlineLevel="1" thickBot="1" x14ac:dyDescent="0.4">
      <c r="A255" s="70" t="s">
        <v>692</v>
      </c>
      <c r="B255" s="224" t="s">
        <v>990</v>
      </c>
      <c r="C255" s="79" t="s">
        <v>693</v>
      </c>
      <c r="D255" s="72" t="s">
        <v>170</v>
      </c>
      <c r="E255" s="83">
        <v>2</v>
      </c>
      <c r="F255" s="83">
        <v>4</v>
      </c>
      <c r="G255" s="84">
        <f t="shared" si="11"/>
        <v>6</v>
      </c>
      <c r="H255" s="244">
        <v>43763</v>
      </c>
      <c r="I255" s="240">
        <v>800</v>
      </c>
      <c r="J255" s="217">
        <f t="shared" si="9"/>
        <v>6</v>
      </c>
    </row>
    <row r="256" spans="1:10" ht="15" hidden="1" outlineLevel="1" thickBot="1" x14ac:dyDescent="0.4">
      <c r="A256" s="70" t="s">
        <v>692</v>
      </c>
      <c r="B256" s="224" t="s">
        <v>991</v>
      </c>
      <c r="C256" s="79" t="s">
        <v>693</v>
      </c>
      <c r="D256" s="72" t="s">
        <v>170</v>
      </c>
      <c r="E256" s="83">
        <v>0</v>
      </c>
      <c r="F256" s="83">
        <v>1</v>
      </c>
      <c r="G256" s="84">
        <f t="shared" si="11"/>
        <v>1</v>
      </c>
      <c r="H256" s="244">
        <v>43763</v>
      </c>
      <c r="I256" s="240">
        <v>200</v>
      </c>
      <c r="J256" s="217">
        <f t="shared" si="9"/>
        <v>1</v>
      </c>
    </row>
    <row r="257" spans="1:10" ht="15" hidden="1" outlineLevel="1" thickBot="1" x14ac:dyDescent="0.4">
      <c r="A257" s="70" t="s">
        <v>692</v>
      </c>
      <c r="B257" s="224" t="s">
        <v>992</v>
      </c>
      <c r="C257" s="79" t="s">
        <v>693</v>
      </c>
      <c r="D257" s="72" t="s">
        <v>170</v>
      </c>
      <c r="E257" s="83">
        <v>3</v>
      </c>
      <c r="F257" s="83">
        <v>4</v>
      </c>
      <c r="G257" s="84">
        <f t="shared" si="11"/>
        <v>7</v>
      </c>
      <c r="H257" s="244">
        <v>43763</v>
      </c>
      <c r="I257" s="240">
        <v>900</v>
      </c>
      <c r="J257" s="217">
        <f t="shared" si="9"/>
        <v>7</v>
      </c>
    </row>
    <row r="258" spans="1:10" ht="15" hidden="1" outlineLevel="1" thickBot="1" x14ac:dyDescent="0.4">
      <c r="A258" s="70" t="s">
        <v>692</v>
      </c>
      <c r="B258" s="224" t="s">
        <v>993</v>
      </c>
      <c r="C258" s="79" t="s">
        <v>693</v>
      </c>
      <c r="D258" s="72" t="s">
        <v>170</v>
      </c>
      <c r="E258" s="83">
        <v>1</v>
      </c>
      <c r="F258" s="83">
        <v>3</v>
      </c>
      <c r="G258" s="84">
        <f t="shared" si="11"/>
        <v>4</v>
      </c>
      <c r="H258" s="244">
        <v>43763</v>
      </c>
      <c r="I258" s="240">
        <v>700</v>
      </c>
      <c r="J258" s="217">
        <f t="shared" si="9"/>
        <v>4</v>
      </c>
    </row>
    <row r="259" spans="1:10" ht="15" hidden="1" outlineLevel="1" thickBot="1" x14ac:dyDescent="0.4">
      <c r="A259" s="70" t="s">
        <v>692</v>
      </c>
      <c r="B259" s="224" t="s">
        <v>994</v>
      </c>
      <c r="C259" s="79" t="s">
        <v>693</v>
      </c>
      <c r="D259" s="72" t="s">
        <v>170</v>
      </c>
      <c r="E259" s="83">
        <v>0</v>
      </c>
      <c r="F259" s="83">
        <v>1</v>
      </c>
      <c r="G259" s="84">
        <f t="shared" si="11"/>
        <v>1</v>
      </c>
      <c r="H259" s="244">
        <v>43763</v>
      </c>
      <c r="I259" s="240">
        <v>800</v>
      </c>
      <c r="J259" s="217">
        <f t="shared" ref="J259:J322" si="12">IF(I259&gt;$Q$1,,G259)</f>
        <v>1</v>
      </c>
    </row>
    <row r="260" spans="1:10" ht="15" hidden="1" outlineLevel="1" thickBot="1" x14ac:dyDescent="0.4">
      <c r="A260" s="70" t="s">
        <v>692</v>
      </c>
      <c r="B260" s="224" t="s">
        <v>995</v>
      </c>
      <c r="C260" s="79" t="s">
        <v>693</v>
      </c>
      <c r="D260" s="72" t="s">
        <v>170</v>
      </c>
      <c r="E260" s="83">
        <v>0</v>
      </c>
      <c r="F260" s="83">
        <v>1</v>
      </c>
      <c r="G260" s="84">
        <f t="shared" si="11"/>
        <v>1</v>
      </c>
      <c r="H260" s="244">
        <v>43763</v>
      </c>
      <c r="I260" s="240">
        <v>900</v>
      </c>
      <c r="J260" s="217">
        <f t="shared" si="12"/>
        <v>1</v>
      </c>
    </row>
    <row r="261" spans="1:10" ht="15" hidden="1" outlineLevel="1" thickBot="1" x14ac:dyDescent="0.4">
      <c r="A261" s="70" t="s">
        <v>692</v>
      </c>
      <c r="B261" s="224" t="s">
        <v>996</v>
      </c>
      <c r="C261" s="79" t="s">
        <v>693</v>
      </c>
      <c r="D261" s="72" t="s">
        <v>170</v>
      </c>
      <c r="E261" s="83">
        <v>0</v>
      </c>
      <c r="F261" s="83">
        <v>2</v>
      </c>
      <c r="G261" s="84">
        <f t="shared" si="11"/>
        <v>2</v>
      </c>
      <c r="H261" s="244">
        <v>43763</v>
      </c>
      <c r="I261" s="240">
        <v>800</v>
      </c>
      <c r="J261" s="217">
        <f t="shared" si="12"/>
        <v>2</v>
      </c>
    </row>
    <row r="262" spans="1:10" ht="15" hidden="1" outlineLevel="1" thickBot="1" x14ac:dyDescent="0.4">
      <c r="A262" s="70" t="s">
        <v>692</v>
      </c>
      <c r="B262" s="224" t="s">
        <v>997</v>
      </c>
      <c r="C262" s="79" t="s">
        <v>693</v>
      </c>
      <c r="D262" s="72" t="s">
        <v>170</v>
      </c>
      <c r="E262" s="83">
        <v>7</v>
      </c>
      <c r="F262" s="83">
        <v>9</v>
      </c>
      <c r="G262" s="84">
        <f t="shared" si="11"/>
        <v>16</v>
      </c>
      <c r="H262" s="244">
        <v>43763</v>
      </c>
      <c r="I262" s="240">
        <v>700</v>
      </c>
      <c r="J262" s="217">
        <f t="shared" si="12"/>
        <v>16</v>
      </c>
    </row>
    <row r="263" spans="1:10" ht="15" hidden="1" outlineLevel="1" thickBot="1" x14ac:dyDescent="0.4">
      <c r="A263" s="70" t="s">
        <v>692</v>
      </c>
      <c r="B263" s="224" t="s">
        <v>998</v>
      </c>
      <c r="C263" s="79" t="s">
        <v>693</v>
      </c>
      <c r="D263" s="72" t="s">
        <v>170</v>
      </c>
      <c r="E263" s="83">
        <v>5</v>
      </c>
      <c r="F263" s="83">
        <v>7</v>
      </c>
      <c r="G263" s="84">
        <f t="shared" si="11"/>
        <v>12</v>
      </c>
      <c r="H263" s="244">
        <v>43763</v>
      </c>
      <c r="I263" s="240">
        <v>800</v>
      </c>
      <c r="J263" s="217">
        <f t="shared" si="12"/>
        <v>12</v>
      </c>
    </row>
    <row r="264" spans="1:10" ht="15" hidden="1" outlineLevel="1" thickBot="1" x14ac:dyDescent="0.4">
      <c r="A264" s="70" t="s">
        <v>692</v>
      </c>
      <c r="B264" s="224" t="s">
        <v>999</v>
      </c>
      <c r="C264" s="79" t="s">
        <v>693</v>
      </c>
      <c r="D264" s="72" t="s">
        <v>170</v>
      </c>
      <c r="E264" s="83">
        <v>1</v>
      </c>
      <c r="F264" s="83">
        <v>1</v>
      </c>
      <c r="G264" s="84">
        <f t="shared" si="11"/>
        <v>2</v>
      </c>
      <c r="H264" s="244">
        <v>43763</v>
      </c>
      <c r="I264" s="240">
        <v>600</v>
      </c>
      <c r="J264" s="217">
        <f t="shared" si="12"/>
        <v>2</v>
      </c>
    </row>
    <row r="265" spans="1:10" ht="15" hidden="1" outlineLevel="1" thickBot="1" x14ac:dyDescent="0.4">
      <c r="A265" s="70" t="s">
        <v>692</v>
      </c>
      <c r="B265" s="224" t="s">
        <v>1000</v>
      </c>
      <c r="C265" s="79" t="s">
        <v>693</v>
      </c>
      <c r="D265" s="72" t="s">
        <v>170</v>
      </c>
      <c r="E265" s="83">
        <v>4</v>
      </c>
      <c r="F265" s="83">
        <v>5</v>
      </c>
      <c r="G265" s="84">
        <f t="shared" si="11"/>
        <v>9</v>
      </c>
      <c r="H265" s="244">
        <v>43763</v>
      </c>
      <c r="I265" s="240">
        <v>900</v>
      </c>
      <c r="J265" s="217">
        <f t="shared" si="12"/>
        <v>9</v>
      </c>
    </row>
    <row r="266" spans="1:10" ht="15" hidden="1" outlineLevel="1" thickBot="1" x14ac:dyDescent="0.4">
      <c r="A266" s="70" t="s">
        <v>692</v>
      </c>
      <c r="B266" s="224" t="s">
        <v>1001</v>
      </c>
      <c r="C266" s="79" t="s">
        <v>693</v>
      </c>
      <c r="D266" s="72" t="s">
        <v>170</v>
      </c>
      <c r="E266" s="83">
        <v>2</v>
      </c>
      <c r="F266" s="83">
        <v>3</v>
      </c>
      <c r="G266" s="84">
        <f t="shared" si="11"/>
        <v>5</v>
      </c>
      <c r="H266" s="244">
        <v>43763</v>
      </c>
      <c r="I266" s="240">
        <v>400</v>
      </c>
      <c r="J266" s="217">
        <f t="shared" si="12"/>
        <v>5</v>
      </c>
    </row>
    <row r="267" spans="1:10" ht="15" hidden="1" outlineLevel="1" thickBot="1" x14ac:dyDescent="0.4">
      <c r="A267" s="70" t="s">
        <v>692</v>
      </c>
      <c r="B267" s="224" t="s">
        <v>1002</v>
      </c>
      <c r="C267" s="79" t="s">
        <v>693</v>
      </c>
      <c r="D267" s="72" t="s">
        <v>170</v>
      </c>
      <c r="E267" s="83">
        <v>0</v>
      </c>
      <c r="F267" s="83">
        <v>2</v>
      </c>
      <c r="G267" s="84">
        <f t="shared" si="11"/>
        <v>2</v>
      </c>
      <c r="H267" s="244">
        <v>43763</v>
      </c>
      <c r="I267" s="240">
        <v>900</v>
      </c>
      <c r="J267" s="217">
        <f t="shared" si="12"/>
        <v>2</v>
      </c>
    </row>
    <row r="268" spans="1:10" ht="15" hidden="1" outlineLevel="1" thickBot="1" x14ac:dyDescent="0.4">
      <c r="A268" s="70" t="s">
        <v>692</v>
      </c>
      <c r="B268" s="224" t="s">
        <v>1003</v>
      </c>
      <c r="C268" s="79" t="s">
        <v>693</v>
      </c>
      <c r="D268" s="72" t="s">
        <v>170</v>
      </c>
      <c r="E268" s="83">
        <v>1</v>
      </c>
      <c r="F268" s="83">
        <v>3</v>
      </c>
      <c r="G268" s="84">
        <f t="shared" si="11"/>
        <v>4</v>
      </c>
      <c r="H268" s="244">
        <v>43763</v>
      </c>
      <c r="I268" s="240">
        <v>400</v>
      </c>
      <c r="J268" s="217">
        <f t="shared" si="12"/>
        <v>4</v>
      </c>
    </row>
    <row r="269" spans="1:10" ht="15" hidden="1" outlineLevel="1" thickBot="1" x14ac:dyDescent="0.4">
      <c r="A269" s="70" t="s">
        <v>692</v>
      </c>
      <c r="B269" s="224" t="s">
        <v>1004</v>
      </c>
      <c r="C269" s="79" t="s">
        <v>693</v>
      </c>
      <c r="D269" s="72" t="s">
        <v>170</v>
      </c>
      <c r="E269" s="83">
        <v>1</v>
      </c>
      <c r="F269" s="83">
        <v>4</v>
      </c>
      <c r="G269" s="84">
        <f t="shared" si="11"/>
        <v>5</v>
      </c>
      <c r="H269" s="244">
        <v>43763</v>
      </c>
      <c r="I269" s="240">
        <v>900</v>
      </c>
      <c r="J269" s="217">
        <f t="shared" si="12"/>
        <v>5</v>
      </c>
    </row>
    <row r="270" spans="1:10" ht="15" hidden="1" outlineLevel="1" thickBot="1" x14ac:dyDescent="0.4">
      <c r="A270" s="70" t="s">
        <v>692</v>
      </c>
      <c r="B270" s="224" t="s">
        <v>1005</v>
      </c>
      <c r="C270" s="79" t="s">
        <v>693</v>
      </c>
      <c r="D270" s="72" t="s">
        <v>170</v>
      </c>
      <c r="E270" s="83">
        <v>6</v>
      </c>
      <c r="F270" s="83">
        <v>8</v>
      </c>
      <c r="G270" s="84">
        <f t="shared" si="11"/>
        <v>14</v>
      </c>
      <c r="H270" s="244">
        <v>43763</v>
      </c>
      <c r="I270" s="240">
        <v>900</v>
      </c>
      <c r="J270" s="217">
        <f t="shared" si="12"/>
        <v>14</v>
      </c>
    </row>
    <row r="271" spans="1:10" ht="15" hidden="1" outlineLevel="1" thickBot="1" x14ac:dyDescent="0.4">
      <c r="A271" s="70" t="s">
        <v>692</v>
      </c>
      <c r="B271" s="224" t="s">
        <v>1006</v>
      </c>
      <c r="C271" s="79" t="s">
        <v>693</v>
      </c>
      <c r="D271" s="72" t="s">
        <v>170</v>
      </c>
      <c r="E271" s="83">
        <v>3</v>
      </c>
      <c r="F271" s="83">
        <v>6</v>
      </c>
      <c r="G271" s="84">
        <f t="shared" si="11"/>
        <v>9</v>
      </c>
      <c r="H271" s="244">
        <v>43763</v>
      </c>
      <c r="I271" s="240">
        <v>900</v>
      </c>
      <c r="J271" s="217">
        <f t="shared" si="12"/>
        <v>9</v>
      </c>
    </row>
    <row r="272" spans="1:10" ht="15" hidden="1" outlineLevel="1" thickBot="1" x14ac:dyDescent="0.4">
      <c r="A272" s="70" t="s">
        <v>692</v>
      </c>
      <c r="B272" s="224" t="s">
        <v>1007</v>
      </c>
      <c r="C272" s="79" t="s">
        <v>693</v>
      </c>
      <c r="D272" s="72" t="s">
        <v>170</v>
      </c>
      <c r="E272" s="83">
        <v>2</v>
      </c>
      <c r="F272" s="83">
        <v>4</v>
      </c>
      <c r="G272" s="84">
        <f t="shared" si="11"/>
        <v>6</v>
      </c>
      <c r="H272" s="244">
        <v>43763</v>
      </c>
      <c r="I272" s="240">
        <v>700</v>
      </c>
      <c r="J272" s="217">
        <f t="shared" si="12"/>
        <v>6</v>
      </c>
    </row>
    <row r="273" spans="1:10" ht="15" hidden="1" outlineLevel="1" thickBot="1" x14ac:dyDescent="0.4">
      <c r="A273" s="70" t="s">
        <v>692</v>
      </c>
      <c r="B273" s="224" t="s">
        <v>1008</v>
      </c>
      <c r="C273" s="79" t="s">
        <v>693</v>
      </c>
      <c r="D273" s="72" t="s">
        <v>170</v>
      </c>
      <c r="E273" s="83">
        <v>2</v>
      </c>
      <c r="F273" s="83">
        <v>4</v>
      </c>
      <c r="G273" s="84">
        <f t="shared" si="11"/>
        <v>6</v>
      </c>
      <c r="H273" s="244">
        <v>43763</v>
      </c>
      <c r="I273" s="240">
        <v>400</v>
      </c>
      <c r="J273" s="217">
        <f t="shared" si="12"/>
        <v>6</v>
      </c>
    </row>
    <row r="274" spans="1:10" ht="15" hidden="1" outlineLevel="1" thickBot="1" x14ac:dyDescent="0.4">
      <c r="A274" s="70" t="s">
        <v>692</v>
      </c>
      <c r="B274" s="224" t="s">
        <v>1009</v>
      </c>
      <c r="C274" s="79" t="s">
        <v>693</v>
      </c>
      <c r="D274" s="72" t="s">
        <v>170</v>
      </c>
      <c r="E274" s="83">
        <v>1</v>
      </c>
      <c r="F274" s="83">
        <v>2</v>
      </c>
      <c r="G274" s="84">
        <f t="shared" si="11"/>
        <v>3</v>
      </c>
      <c r="H274" s="244">
        <v>43763</v>
      </c>
      <c r="I274" s="240">
        <v>600</v>
      </c>
      <c r="J274" s="217">
        <f t="shared" si="12"/>
        <v>3</v>
      </c>
    </row>
    <row r="275" spans="1:10" ht="15" hidden="1" outlineLevel="1" thickBot="1" x14ac:dyDescent="0.4">
      <c r="A275" s="70" t="s">
        <v>692</v>
      </c>
      <c r="B275" s="224" t="s">
        <v>1010</v>
      </c>
      <c r="C275" s="79" t="s">
        <v>693</v>
      </c>
      <c r="D275" s="72" t="s">
        <v>170</v>
      </c>
      <c r="E275" s="83">
        <v>4</v>
      </c>
      <c r="F275" s="83">
        <v>5</v>
      </c>
      <c r="G275" s="84">
        <f t="shared" si="11"/>
        <v>9</v>
      </c>
      <c r="H275" s="244">
        <v>43763</v>
      </c>
      <c r="I275" s="240">
        <v>700</v>
      </c>
      <c r="J275" s="217">
        <f t="shared" si="12"/>
        <v>9</v>
      </c>
    </row>
    <row r="276" spans="1:10" ht="15" hidden="1" outlineLevel="1" thickBot="1" x14ac:dyDescent="0.4">
      <c r="A276" s="70" t="s">
        <v>692</v>
      </c>
      <c r="B276" s="224" t="s">
        <v>1011</v>
      </c>
      <c r="C276" s="79" t="s">
        <v>693</v>
      </c>
      <c r="D276" s="72" t="s">
        <v>170</v>
      </c>
      <c r="E276" s="83">
        <v>5</v>
      </c>
      <c r="F276" s="83">
        <v>3</v>
      </c>
      <c r="G276" s="84">
        <f t="shared" si="11"/>
        <v>8</v>
      </c>
      <c r="H276" s="244">
        <v>43763</v>
      </c>
      <c r="I276" s="240">
        <v>900</v>
      </c>
      <c r="J276" s="217">
        <f t="shared" si="12"/>
        <v>8</v>
      </c>
    </row>
    <row r="277" spans="1:10" ht="15" hidden="1" outlineLevel="1" thickBot="1" x14ac:dyDescent="0.4">
      <c r="A277" s="70" t="s">
        <v>692</v>
      </c>
      <c r="B277" s="224" t="s">
        <v>1012</v>
      </c>
      <c r="C277" s="79" t="s">
        <v>693</v>
      </c>
      <c r="D277" s="72" t="s">
        <v>170</v>
      </c>
      <c r="E277" s="83">
        <v>5</v>
      </c>
      <c r="F277" s="83">
        <v>8</v>
      </c>
      <c r="G277" s="84">
        <f t="shared" ref="G277:G293" si="13">E277+F277</f>
        <v>13</v>
      </c>
      <c r="H277" s="244">
        <v>43763</v>
      </c>
      <c r="I277" s="240">
        <v>400</v>
      </c>
      <c r="J277" s="217">
        <f t="shared" si="12"/>
        <v>13</v>
      </c>
    </row>
    <row r="278" spans="1:10" ht="15" hidden="1" outlineLevel="1" thickBot="1" x14ac:dyDescent="0.4">
      <c r="A278" s="70" t="s">
        <v>692</v>
      </c>
      <c r="B278" s="224" t="s">
        <v>1013</v>
      </c>
      <c r="C278" s="79" t="s">
        <v>693</v>
      </c>
      <c r="D278" s="72" t="s">
        <v>170</v>
      </c>
      <c r="E278" s="83">
        <v>2</v>
      </c>
      <c r="F278" s="83">
        <v>4</v>
      </c>
      <c r="G278" s="84">
        <f t="shared" si="13"/>
        <v>6</v>
      </c>
      <c r="H278" s="244">
        <v>43763</v>
      </c>
      <c r="I278" s="240">
        <v>400</v>
      </c>
      <c r="J278" s="217">
        <f t="shared" si="12"/>
        <v>6</v>
      </c>
    </row>
    <row r="279" spans="1:10" ht="15" hidden="1" outlineLevel="1" thickBot="1" x14ac:dyDescent="0.4">
      <c r="A279" s="70" t="s">
        <v>692</v>
      </c>
      <c r="B279" s="224" t="s">
        <v>1014</v>
      </c>
      <c r="C279" s="79" t="s">
        <v>693</v>
      </c>
      <c r="D279" s="72" t="s">
        <v>170</v>
      </c>
      <c r="E279" s="83">
        <v>2</v>
      </c>
      <c r="F279" s="83">
        <v>2</v>
      </c>
      <c r="G279" s="84">
        <f t="shared" si="13"/>
        <v>4</v>
      </c>
      <c r="H279" s="244">
        <v>43763</v>
      </c>
      <c r="I279" s="240">
        <v>500</v>
      </c>
      <c r="J279" s="217">
        <f t="shared" si="12"/>
        <v>4</v>
      </c>
    </row>
    <row r="280" spans="1:10" ht="15" hidden="1" outlineLevel="1" thickBot="1" x14ac:dyDescent="0.4">
      <c r="A280" s="70" t="s">
        <v>692</v>
      </c>
      <c r="B280" s="224" t="s">
        <v>1015</v>
      </c>
      <c r="C280" s="79" t="s">
        <v>693</v>
      </c>
      <c r="D280" s="72" t="s">
        <v>170</v>
      </c>
      <c r="E280" s="83">
        <v>3</v>
      </c>
      <c r="F280" s="83">
        <v>5</v>
      </c>
      <c r="G280" s="84">
        <f t="shared" si="13"/>
        <v>8</v>
      </c>
      <c r="H280" s="244">
        <v>43763</v>
      </c>
      <c r="I280" s="240">
        <v>400</v>
      </c>
      <c r="J280" s="217">
        <f t="shared" si="12"/>
        <v>8</v>
      </c>
    </row>
    <row r="281" spans="1:10" ht="15" hidden="1" outlineLevel="1" thickBot="1" x14ac:dyDescent="0.4">
      <c r="A281" s="70" t="s">
        <v>692</v>
      </c>
      <c r="B281" s="224" t="s">
        <v>1016</v>
      </c>
      <c r="C281" s="79" t="s">
        <v>693</v>
      </c>
      <c r="D281" s="72" t="s">
        <v>170</v>
      </c>
      <c r="E281" s="83">
        <v>2</v>
      </c>
      <c r="F281" s="83">
        <v>8</v>
      </c>
      <c r="G281" s="84">
        <f t="shared" si="13"/>
        <v>10</v>
      </c>
      <c r="H281" s="244">
        <v>43763</v>
      </c>
      <c r="I281" s="240">
        <v>900</v>
      </c>
      <c r="J281" s="217">
        <f t="shared" si="12"/>
        <v>10</v>
      </c>
    </row>
    <row r="282" spans="1:10" ht="15" hidden="1" outlineLevel="1" thickBot="1" x14ac:dyDescent="0.4">
      <c r="A282" s="70" t="s">
        <v>692</v>
      </c>
      <c r="B282" s="224" t="s">
        <v>1017</v>
      </c>
      <c r="C282" s="79" t="s">
        <v>693</v>
      </c>
      <c r="D282" s="72" t="s">
        <v>170</v>
      </c>
      <c r="E282" s="83">
        <v>6</v>
      </c>
      <c r="F282" s="83">
        <v>5</v>
      </c>
      <c r="G282" s="84">
        <f t="shared" si="13"/>
        <v>11</v>
      </c>
      <c r="H282" s="244">
        <v>43763</v>
      </c>
      <c r="I282" s="240">
        <v>600</v>
      </c>
      <c r="J282" s="217">
        <f t="shared" si="12"/>
        <v>11</v>
      </c>
    </row>
    <row r="283" spans="1:10" ht="15" hidden="1" outlineLevel="1" thickBot="1" x14ac:dyDescent="0.4">
      <c r="A283" s="70" t="s">
        <v>692</v>
      </c>
      <c r="B283" s="224" t="s">
        <v>1018</v>
      </c>
      <c r="C283" s="79" t="s">
        <v>693</v>
      </c>
      <c r="D283" s="72" t="s">
        <v>170</v>
      </c>
      <c r="E283" s="83">
        <v>5</v>
      </c>
      <c r="F283" s="83">
        <v>3</v>
      </c>
      <c r="G283" s="84">
        <f t="shared" si="13"/>
        <v>8</v>
      </c>
      <c r="H283" s="244">
        <v>43763</v>
      </c>
      <c r="I283" s="240">
        <v>700</v>
      </c>
      <c r="J283" s="217">
        <f t="shared" si="12"/>
        <v>8</v>
      </c>
    </row>
    <row r="284" spans="1:10" ht="15" hidden="1" outlineLevel="1" thickBot="1" x14ac:dyDescent="0.4">
      <c r="A284" s="70" t="s">
        <v>692</v>
      </c>
      <c r="B284" s="224" t="s">
        <v>1019</v>
      </c>
      <c r="C284" s="79" t="s">
        <v>693</v>
      </c>
      <c r="D284" s="72" t="s">
        <v>170</v>
      </c>
      <c r="E284" s="83">
        <v>4</v>
      </c>
      <c r="F284" s="83">
        <v>2</v>
      </c>
      <c r="G284" s="84">
        <f t="shared" si="13"/>
        <v>6</v>
      </c>
      <c r="H284" s="244">
        <v>43763</v>
      </c>
      <c r="I284" s="240">
        <v>900</v>
      </c>
      <c r="J284" s="217">
        <f t="shared" si="12"/>
        <v>6</v>
      </c>
    </row>
    <row r="285" spans="1:10" ht="15" hidden="1" outlineLevel="1" thickBot="1" x14ac:dyDescent="0.4">
      <c r="A285" s="70" t="s">
        <v>692</v>
      </c>
      <c r="B285" s="224" t="s">
        <v>1020</v>
      </c>
      <c r="C285" s="79" t="s">
        <v>693</v>
      </c>
      <c r="D285" s="72" t="s">
        <v>170</v>
      </c>
      <c r="E285" s="83">
        <v>3</v>
      </c>
      <c r="F285" s="83">
        <v>4</v>
      </c>
      <c r="G285" s="84">
        <f t="shared" si="13"/>
        <v>7</v>
      </c>
      <c r="H285" s="244">
        <v>43763</v>
      </c>
      <c r="I285" s="240">
        <v>900</v>
      </c>
      <c r="J285" s="217">
        <f t="shared" si="12"/>
        <v>7</v>
      </c>
    </row>
    <row r="286" spans="1:10" ht="15" hidden="1" outlineLevel="1" thickBot="1" x14ac:dyDescent="0.4">
      <c r="A286" s="70" t="s">
        <v>692</v>
      </c>
      <c r="B286" s="224" t="s">
        <v>1021</v>
      </c>
      <c r="C286" s="79" t="s">
        <v>693</v>
      </c>
      <c r="D286" s="72" t="s">
        <v>170</v>
      </c>
      <c r="E286" s="83">
        <v>2</v>
      </c>
      <c r="F286" s="83">
        <v>2</v>
      </c>
      <c r="G286" s="84">
        <f t="shared" si="13"/>
        <v>4</v>
      </c>
      <c r="H286" s="244">
        <v>43763</v>
      </c>
      <c r="I286" s="240">
        <v>700</v>
      </c>
      <c r="J286" s="217">
        <f t="shared" si="12"/>
        <v>4</v>
      </c>
    </row>
    <row r="287" spans="1:10" ht="15" hidden="1" outlineLevel="1" thickBot="1" x14ac:dyDescent="0.4">
      <c r="A287" s="70" t="s">
        <v>692</v>
      </c>
      <c r="B287" s="224" t="s">
        <v>1022</v>
      </c>
      <c r="C287" s="79" t="s">
        <v>693</v>
      </c>
      <c r="D287" s="72" t="s">
        <v>170</v>
      </c>
      <c r="E287" s="83">
        <v>6</v>
      </c>
      <c r="F287" s="83">
        <v>2</v>
      </c>
      <c r="G287" s="84">
        <f t="shared" si="13"/>
        <v>8</v>
      </c>
      <c r="H287" s="244">
        <v>43763</v>
      </c>
      <c r="I287" s="240">
        <v>900</v>
      </c>
      <c r="J287" s="217">
        <f t="shared" si="12"/>
        <v>8</v>
      </c>
    </row>
    <row r="288" spans="1:10" ht="15" hidden="1" outlineLevel="1" thickBot="1" x14ac:dyDescent="0.4">
      <c r="A288" s="70" t="s">
        <v>692</v>
      </c>
      <c r="B288" s="224" t="s">
        <v>1023</v>
      </c>
      <c r="C288" s="79" t="s">
        <v>693</v>
      </c>
      <c r="D288" s="72" t="s">
        <v>170</v>
      </c>
      <c r="E288" s="83">
        <v>0</v>
      </c>
      <c r="F288" s="83">
        <v>2</v>
      </c>
      <c r="G288" s="84">
        <f t="shared" si="13"/>
        <v>2</v>
      </c>
      <c r="H288" s="244">
        <v>43763</v>
      </c>
      <c r="I288" s="240">
        <v>1000</v>
      </c>
      <c r="J288" s="217">
        <f t="shared" si="12"/>
        <v>2</v>
      </c>
    </row>
    <row r="289" spans="1:10" ht="15" hidden="1" outlineLevel="1" thickBot="1" x14ac:dyDescent="0.4">
      <c r="A289" s="70" t="s">
        <v>692</v>
      </c>
      <c r="B289" s="224" t="s">
        <v>1024</v>
      </c>
      <c r="C289" s="79" t="s">
        <v>693</v>
      </c>
      <c r="D289" s="72" t="s">
        <v>170</v>
      </c>
      <c r="E289" s="83">
        <v>1</v>
      </c>
      <c r="F289" s="83">
        <v>2</v>
      </c>
      <c r="G289" s="84">
        <f t="shared" si="13"/>
        <v>3</v>
      </c>
      <c r="H289" s="244">
        <v>43763</v>
      </c>
      <c r="I289" s="240">
        <v>1000</v>
      </c>
      <c r="J289" s="217">
        <f t="shared" si="12"/>
        <v>3</v>
      </c>
    </row>
    <row r="290" spans="1:10" ht="15" hidden="1" outlineLevel="1" thickBot="1" x14ac:dyDescent="0.4">
      <c r="A290" s="70" t="s">
        <v>692</v>
      </c>
      <c r="B290" s="224" t="s">
        <v>1025</v>
      </c>
      <c r="C290" s="79" t="s">
        <v>693</v>
      </c>
      <c r="D290" s="72" t="s">
        <v>170</v>
      </c>
      <c r="E290" s="83">
        <v>1</v>
      </c>
      <c r="F290" s="83">
        <v>2</v>
      </c>
      <c r="G290" s="84">
        <f t="shared" si="13"/>
        <v>3</v>
      </c>
      <c r="H290" s="244">
        <v>43763</v>
      </c>
      <c r="I290" s="240">
        <v>1000</v>
      </c>
      <c r="J290" s="217">
        <f t="shared" si="12"/>
        <v>3</v>
      </c>
    </row>
    <row r="291" spans="1:10" ht="15" hidden="1" outlineLevel="1" thickBot="1" x14ac:dyDescent="0.4">
      <c r="A291" s="70" t="s">
        <v>692</v>
      </c>
      <c r="B291" s="224" t="s">
        <v>1026</v>
      </c>
      <c r="C291" s="79" t="s">
        <v>693</v>
      </c>
      <c r="D291" s="72" t="s">
        <v>170</v>
      </c>
      <c r="E291" s="83">
        <v>3</v>
      </c>
      <c r="F291" s="83">
        <v>2</v>
      </c>
      <c r="G291" s="84">
        <f t="shared" si="13"/>
        <v>5</v>
      </c>
      <c r="H291" s="244">
        <v>43763</v>
      </c>
      <c r="I291" s="240">
        <v>700</v>
      </c>
      <c r="J291" s="217">
        <f t="shared" si="12"/>
        <v>5</v>
      </c>
    </row>
    <row r="292" spans="1:10" ht="15" hidden="1" outlineLevel="1" thickBot="1" x14ac:dyDescent="0.4">
      <c r="A292" s="70" t="s">
        <v>692</v>
      </c>
      <c r="B292" s="224" t="s">
        <v>1027</v>
      </c>
      <c r="C292" s="79" t="s">
        <v>693</v>
      </c>
      <c r="D292" s="72" t="s">
        <v>170</v>
      </c>
      <c r="E292" s="83">
        <v>0</v>
      </c>
      <c r="F292" s="83">
        <v>2</v>
      </c>
      <c r="G292" s="84">
        <f t="shared" si="13"/>
        <v>2</v>
      </c>
      <c r="H292" s="244">
        <v>43763</v>
      </c>
      <c r="I292" s="240">
        <v>600</v>
      </c>
      <c r="J292" s="217">
        <f t="shared" si="12"/>
        <v>2</v>
      </c>
    </row>
    <row r="293" spans="1:10" hidden="1" outlineLevel="1" x14ac:dyDescent="0.35">
      <c r="A293" s="70" t="s">
        <v>692</v>
      </c>
      <c r="B293" s="224" t="s">
        <v>1028</v>
      </c>
      <c r="C293" s="79" t="s">
        <v>693</v>
      </c>
      <c r="D293" s="72" t="s">
        <v>170</v>
      </c>
      <c r="E293" s="83">
        <v>0</v>
      </c>
      <c r="F293" s="83">
        <v>2</v>
      </c>
      <c r="G293" s="84">
        <f t="shared" si="13"/>
        <v>2</v>
      </c>
      <c r="H293" s="244">
        <v>43763</v>
      </c>
      <c r="I293" s="240">
        <v>400</v>
      </c>
      <c r="J293" s="217">
        <f t="shared" si="12"/>
        <v>2</v>
      </c>
    </row>
    <row r="294" spans="1:10" ht="15" collapsed="1" thickBot="1" x14ac:dyDescent="0.4">
      <c r="A294" s="71" t="s">
        <v>692</v>
      </c>
      <c r="B294" s="225"/>
      <c r="C294" s="80" t="s">
        <v>693</v>
      </c>
      <c r="D294" s="118">
        <f>COUNTA(D245:D293)</f>
        <v>49</v>
      </c>
      <c r="E294" s="81">
        <f>SUM(E245:E293)</f>
        <v>128</v>
      </c>
      <c r="F294" s="81">
        <f>SUM(F245:F293)</f>
        <v>186</v>
      </c>
      <c r="G294" s="81">
        <f>SUM(G245:G293)</f>
        <v>314</v>
      </c>
      <c r="H294" s="233">
        <v>43763</v>
      </c>
      <c r="I294" s="119">
        <f>AVERAGE(I245:I293)</f>
        <v>702.24489795918362</v>
      </c>
      <c r="J294" s="81">
        <f>SUM(J245:J293)</f>
        <v>314</v>
      </c>
    </row>
    <row r="295" spans="1:10" ht="15" hidden="1" outlineLevel="1" thickBot="1" x14ac:dyDescent="0.4">
      <c r="A295" s="72" t="s">
        <v>694</v>
      </c>
      <c r="B295" s="223" t="s">
        <v>1029</v>
      </c>
      <c r="C295" s="86" t="s">
        <v>695</v>
      </c>
      <c r="D295" s="72" t="s">
        <v>170</v>
      </c>
      <c r="E295" s="87">
        <v>1</v>
      </c>
      <c r="F295" s="87">
        <v>4</v>
      </c>
      <c r="G295" s="88">
        <f t="shared" ref="G295:G326" si="14">E295+F295</f>
        <v>5</v>
      </c>
      <c r="H295" s="244">
        <v>43773</v>
      </c>
      <c r="I295" s="239">
        <v>30</v>
      </c>
      <c r="J295" s="217">
        <f t="shared" si="12"/>
        <v>5</v>
      </c>
    </row>
    <row r="296" spans="1:10" ht="15" hidden="1" outlineLevel="1" thickBot="1" x14ac:dyDescent="0.4">
      <c r="A296" s="70" t="s">
        <v>694</v>
      </c>
      <c r="B296" s="224" t="s">
        <v>1030</v>
      </c>
      <c r="C296" s="79" t="s">
        <v>695</v>
      </c>
      <c r="D296" s="72" t="s">
        <v>170</v>
      </c>
      <c r="E296" s="83">
        <v>1</v>
      </c>
      <c r="F296" s="83">
        <v>3</v>
      </c>
      <c r="G296" s="84">
        <f t="shared" si="14"/>
        <v>4</v>
      </c>
      <c r="H296" s="244">
        <v>43773</v>
      </c>
      <c r="I296" s="240">
        <v>125</v>
      </c>
      <c r="J296" s="217">
        <f t="shared" si="12"/>
        <v>4</v>
      </c>
    </row>
    <row r="297" spans="1:10" ht="15" hidden="1" outlineLevel="1" thickBot="1" x14ac:dyDescent="0.4">
      <c r="A297" s="70" t="s">
        <v>694</v>
      </c>
      <c r="B297" s="224" t="s">
        <v>1031</v>
      </c>
      <c r="C297" s="79" t="s">
        <v>695</v>
      </c>
      <c r="D297" s="72" t="s">
        <v>170</v>
      </c>
      <c r="E297" s="83">
        <v>6</v>
      </c>
      <c r="F297" s="83">
        <v>3</v>
      </c>
      <c r="G297" s="84">
        <f t="shared" si="14"/>
        <v>9</v>
      </c>
      <c r="H297" s="244">
        <v>43773</v>
      </c>
      <c r="I297" s="240">
        <v>140</v>
      </c>
      <c r="J297" s="217">
        <f t="shared" si="12"/>
        <v>9</v>
      </c>
    </row>
    <row r="298" spans="1:10" ht="15" hidden="1" outlineLevel="1" thickBot="1" x14ac:dyDescent="0.4">
      <c r="A298" s="70" t="s">
        <v>694</v>
      </c>
      <c r="B298" s="224" t="s">
        <v>1032</v>
      </c>
      <c r="C298" s="79" t="s">
        <v>695</v>
      </c>
      <c r="D298" s="72" t="s">
        <v>170</v>
      </c>
      <c r="E298" s="83">
        <v>3</v>
      </c>
      <c r="F298" s="83">
        <v>4</v>
      </c>
      <c r="G298" s="84">
        <f t="shared" si="14"/>
        <v>7</v>
      </c>
      <c r="H298" s="244">
        <v>43773</v>
      </c>
      <c r="I298" s="240">
        <v>145</v>
      </c>
      <c r="J298" s="217">
        <f t="shared" si="12"/>
        <v>7</v>
      </c>
    </row>
    <row r="299" spans="1:10" ht="15" hidden="1" outlineLevel="1" thickBot="1" x14ac:dyDescent="0.4">
      <c r="A299" s="70" t="s">
        <v>694</v>
      </c>
      <c r="B299" s="224" t="s">
        <v>1033</v>
      </c>
      <c r="C299" s="79" t="s">
        <v>695</v>
      </c>
      <c r="D299" s="72" t="s">
        <v>170</v>
      </c>
      <c r="E299" s="83">
        <v>6</v>
      </c>
      <c r="F299" s="83">
        <v>4</v>
      </c>
      <c r="G299" s="84">
        <f t="shared" si="14"/>
        <v>10</v>
      </c>
      <c r="H299" s="244">
        <v>43773</v>
      </c>
      <c r="I299" s="240">
        <v>120</v>
      </c>
      <c r="J299" s="217">
        <f t="shared" si="12"/>
        <v>10</v>
      </c>
    </row>
    <row r="300" spans="1:10" ht="15" hidden="1" outlineLevel="1" thickBot="1" x14ac:dyDescent="0.4">
      <c r="A300" s="70" t="s">
        <v>694</v>
      </c>
      <c r="B300" s="224" t="s">
        <v>1034</v>
      </c>
      <c r="C300" s="79" t="s">
        <v>695</v>
      </c>
      <c r="D300" s="72" t="s">
        <v>170</v>
      </c>
      <c r="E300" s="83">
        <v>9</v>
      </c>
      <c r="F300" s="83">
        <v>5</v>
      </c>
      <c r="G300" s="84">
        <f t="shared" si="14"/>
        <v>14</v>
      </c>
      <c r="H300" s="244">
        <v>43773</v>
      </c>
      <c r="I300" s="240">
        <v>180</v>
      </c>
      <c r="J300" s="217">
        <f t="shared" si="12"/>
        <v>14</v>
      </c>
    </row>
    <row r="301" spans="1:10" ht="15" hidden="1" outlineLevel="1" thickBot="1" x14ac:dyDescent="0.4">
      <c r="A301" s="70" t="s">
        <v>694</v>
      </c>
      <c r="B301" s="224" t="s">
        <v>1035</v>
      </c>
      <c r="C301" s="79" t="s">
        <v>695</v>
      </c>
      <c r="D301" s="72" t="s">
        <v>170</v>
      </c>
      <c r="E301" s="83">
        <v>4</v>
      </c>
      <c r="F301" s="83">
        <v>5</v>
      </c>
      <c r="G301" s="84">
        <f t="shared" si="14"/>
        <v>9</v>
      </c>
      <c r="H301" s="244">
        <v>43773</v>
      </c>
      <c r="I301" s="240">
        <v>130</v>
      </c>
      <c r="J301" s="217">
        <f t="shared" si="12"/>
        <v>9</v>
      </c>
    </row>
    <row r="302" spans="1:10" ht="15" hidden="1" outlineLevel="1" thickBot="1" x14ac:dyDescent="0.4">
      <c r="A302" s="70" t="s">
        <v>694</v>
      </c>
      <c r="B302" s="224" t="s">
        <v>1036</v>
      </c>
      <c r="C302" s="79" t="s">
        <v>695</v>
      </c>
      <c r="D302" s="72" t="s">
        <v>170</v>
      </c>
      <c r="E302" s="83">
        <v>2</v>
      </c>
      <c r="F302" s="83">
        <v>2</v>
      </c>
      <c r="G302" s="84">
        <f t="shared" si="14"/>
        <v>4</v>
      </c>
      <c r="H302" s="244">
        <v>43773</v>
      </c>
      <c r="I302" s="240">
        <v>110</v>
      </c>
      <c r="J302" s="217">
        <f t="shared" si="12"/>
        <v>4</v>
      </c>
    </row>
    <row r="303" spans="1:10" ht="15" hidden="1" outlineLevel="1" thickBot="1" x14ac:dyDescent="0.4">
      <c r="A303" s="70" t="s">
        <v>694</v>
      </c>
      <c r="B303" s="224" t="s">
        <v>1037</v>
      </c>
      <c r="C303" s="79" t="s">
        <v>695</v>
      </c>
      <c r="D303" s="72" t="s">
        <v>170</v>
      </c>
      <c r="E303" s="83">
        <v>0</v>
      </c>
      <c r="F303" s="83">
        <v>1</v>
      </c>
      <c r="G303" s="84">
        <f t="shared" si="14"/>
        <v>1</v>
      </c>
      <c r="H303" s="244">
        <v>43773</v>
      </c>
      <c r="I303" s="240">
        <v>130</v>
      </c>
      <c r="J303" s="217">
        <f t="shared" si="12"/>
        <v>1</v>
      </c>
    </row>
    <row r="304" spans="1:10" ht="15" hidden="1" outlineLevel="1" thickBot="1" x14ac:dyDescent="0.4">
      <c r="A304" s="70" t="s">
        <v>694</v>
      </c>
      <c r="B304" s="224" t="s">
        <v>1038</v>
      </c>
      <c r="C304" s="79" t="s">
        <v>695</v>
      </c>
      <c r="D304" s="72" t="s">
        <v>170</v>
      </c>
      <c r="E304" s="83">
        <v>4</v>
      </c>
      <c r="F304" s="83">
        <v>5</v>
      </c>
      <c r="G304" s="84">
        <f t="shared" si="14"/>
        <v>9</v>
      </c>
      <c r="H304" s="244">
        <v>43773</v>
      </c>
      <c r="I304" s="240">
        <v>140</v>
      </c>
      <c r="J304" s="217">
        <f t="shared" si="12"/>
        <v>9</v>
      </c>
    </row>
    <row r="305" spans="1:10" ht="15" hidden="1" outlineLevel="1" thickBot="1" x14ac:dyDescent="0.4">
      <c r="A305" s="70" t="s">
        <v>694</v>
      </c>
      <c r="B305" s="224" t="s">
        <v>1039</v>
      </c>
      <c r="C305" s="79" t="s">
        <v>695</v>
      </c>
      <c r="D305" s="72" t="s">
        <v>170</v>
      </c>
      <c r="E305" s="83">
        <v>2</v>
      </c>
      <c r="F305" s="83">
        <v>4</v>
      </c>
      <c r="G305" s="84">
        <f t="shared" si="14"/>
        <v>6</v>
      </c>
      <c r="H305" s="244">
        <v>43773</v>
      </c>
      <c r="I305" s="240">
        <v>145</v>
      </c>
      <c r="J305" s="217">
        <f t="shared" si="12"/>
        <v>6</v>
      </c>
    </row>
    <row r="306" spans="1:10" ht="15" hidden="1" outlineLevel="1" thickBot="1" x14ac:dyDescent="0.4">
      <c r="A306" s="70" t="s">
        <v>694</v>
      </c>
      <c r="B306" s="224" t="s">
        <v>1040</v>
      </c>
      <c r="C306" s="79" t="s">
        <v>695</v>
      </c>
      <c r="D306" s="72" t="s">
        <v>170</v>
      </c>
      <c r="E306" s="83">
        <v>1</v>
      </c>
      <c r="F306" s="83">
        <v>3</v>
      </c>
      <c r="G306" s="84">
        <f t="shared" si="14"/>
        <v>4</v>
      </c>
      <c r="H306" s="244">
        <v>43773</v>
      </c>
      <c r="I306" s="240">
        <v>150</v>
      </c>
      <c r="J306" s="217">
        <f t="shared" si="12"/>
        <v>4</v>
      </c>
    </row>
    <row r="307" spans="1:10" ht="15" hidden="1" outlineLevel="1" thickBot="1" x14ac:dyDescent="0.4">
      <c r="A307" s="70" t="s">
        <v>694</v>
      </c>
      <c r="B307" s="224" t="s">
        <v>1041</v>
      </c>
      <c r="C307" s="79" t="s">
        <v>695</v>
      </c>
      <c r="D307" s="72" t="s">
        <v>170</v>
      </c>
      <c r="E307" s="83">
        <v>1</v>
      </c>
      <c r="F307" s="83">
        <v>3</v>
      </c>
      <c r="G307" s="84">
        <f t="shared" si="14"/>
        <v>4</v>
      </c>
      <c r="H307" s="244">
        <v>43773</v>
      </c>
      <c r="I307" s="240">
        <v>125</v>
      </c>
      <c r="J307" s="217">
        <f t="shared" si="12"/>
        <v>4</v>
      </c>
    </row>
    <row r="308" spans="1:10" ht="15" hidden="1" outlineLevel="1" thickBot="1" x14ac:dyDescent="0.4">
      <c r="A308" s="70" t="s">
        <v>694</v>
      </c>
      <c r="B308" s="224" t="s">
        <v>1042</v>
      </c>
      <c r="C308" s="79" t="s">
        <v>695</v>
      </c>
      <c r="D308" s="72" t="s">
        <v>170</v>
      </c>
      <c r="E308" s="83">
        <v>2</v>
      </c>
      <c r="F308" s="83">
        <v>3</v>
      </c>
      <c r="G308" s="84">
        <f t="shared" si="14"/>
        <v>5</v>
      </c>
      <c r="H308" s="244">
        <v>43773</v>
      </c>
      <c r="I308" s="240">
        <v>100</v>
      </c>
      <c r="J308" s="217">
        <f t="shared" si="12"/>
        <v>5</v>
      </c>
    </row>
    <row r="309" spans="1:10" ht="15" hidden="1" outlineLevel="1" thickBot="1" x14ac:dyDescent="0.4">
      <c r="A309" s="70" t="s">
        <v>694</v>
      </c>
      <c r="B309" s="224" t="s">
        <v>1043</v>
      </c>
      <c r="C309" s="79" t="s">
        <v>695</v>
      </c>
      <c r="D309" s="72" t="s">
        <v>170</v>
      </c>
      <c r="E309" s="83">
        <v>5</v>
      </c>
      <c r="F309" s="83">
        <v>1</v>
      </c>
      <c r="G309" s="84">
        <f t="shared" si="14"/>
        <v>6</v>
      </c>
      <c r="H309" s="244">
        <v>43773</v>
      </c>
      <c r="I309" s="240">
        <v>160</v>
      </c>
      <c r="J309" s="217">
        <f t="shared" si="12"/>
        <v>6</v>
      </c>
    </row>
    <row r="310" spans="1:10" ht="15" hidden="1" outlineLevel="1" thickBot="1" x14ac:dyDescent="0.4">
      <c r="A310" s="70" t="s">
        <v>694</v>
      </c>
      <c r="B310" s="224" t="s">
        <v>1044</v>
      </c>
      <c r="C310" s="79" t="s">
        <v>695</v>
      </c>
      <c r="D310" s="72" t="s">
        <v>170</v>
      </c>
      <c r="E310" s="83">
        <v>7</v>
      </c>
      <c r="F310" s="83">
        <v>4</v>
      </c>
      <c r="G310" s="84">
        <f t="shared" si="14"/>
        <v>11</v>
      </c>
      <c r="H310" s="244">
        <v>43773</v>
      </c>
      <c r="I310" s="240">
        <v>80</v>
      </c>
      <c r="J310" s="217">
        <f t="shared" si="12"/>
        <v>11</v>
      </c>
    </row>
    <row r="311" spans="1:10" ht="15" hidden="1" outlineLevel="1" thickBot="1" x14ac:dyDescent="0.4">
      <c r="A311" s="70" t="s">
        <v>694</v>
      </c>
      <c r="B311" s="224" t="s">
        <v>1045</v>
      </c>
      <c r="C311" s="79" t="s">
        <v>695</v>
      </c>
      <c r="D311" s="72" t="s">
        <v>170</v>
      </c>
      <c r="E311" s="83">
        <v>4</v>
      </c>
      <c r="F311" s="83">
        <v>4</v>
      </c>
      <c r="G311" s="84">
        <f t="shared" si="14"/>
        <v>8</v>
      </c>
      <c r="H311" s="244">
        <v>43773</v>
      </c>
      <c r="I311" s="240">
        <v>190</v>
      </c>
      <c r="J311" s="217">
        <f t="shared" si="12"/>
        <v>8</v>
      </c>
    </row>
    <row r="312" spans="1:10" ht="15" hidden="1" outlineLevel="1" thickBot="1" x14ac:dyDescent="0.4">
      <c r="A312" s="70" t="s">
        <v>694</v>
      </c>
      <c r="B312" s="224" t="s">
        <v>1046</v>
      </c>
      <c r="C312" s="79" t="s">
        <v>695</v>
      </c>
      <c r="D312" s="72" t="s">
        <v>170</v>
      </c>
      <c r="E312" s="83">
        <v>3</v>
      </c>
      <c r="F312" s="83">
        <v>2</v>
      </c>
      <c r="G312" s="84">
        <f t="shared" si="14"/>
        <v>5</v>
      </c>
      <c r="H312" s="244">
        <v>43773</v>
      </c>
      <c r="I312" s="240">
        <v>90</v>
      </c>
      <c r="J312" s="217">
        <f t="shared" si="12"/>
        <v>5</v>
      </c>
    </row>
    <row r="313" spans="1:10" ht="15" hidden="1" outlineLevel="1" thickBot="1" x14ac:dyDescent="0.4">
      <c r="A313" s="70" t="s">
        <v>694</v>
      </c>
      <c r="B313" s="224" t="s">
        <v>1047</v>
      </c>
      <c r="C313" s="79" t="s">
        <v>695</v>
      </c>
      <c r="D313" s="72" t="s">
        <v>170</v>
      </c>
      <c r="E313" s="83">
        <v>2</v>
      </c>
      <c r="F313" s="83">
        <v>2</v>
      </c>
      <c r="G313" s="84">
        <f t="shared" si="14"/>
        <v>4</v>
      </c>
      <c r="H313" s="244">
        <v>43773</v>
      </c>
      <c r="I313" s="240">
        <v>100</v>
      </c>
      <c r="J313" s="217">
        <f t="shared" si="12"/>
        <v>4</v>
      </c>
    </row>
    <row r="314" spans="1:10" ht="15" hidden="1" outlineLevel="1" thickBot="1" x14ac:dyDescent="0.4">
      <c r="A314" s="70" t="s">
        <v>694</v>
      </c>
      <c r="B314" s="224" t="s">
        <v>1048</v>
      </c>
      <c r="C314" s="79" t="s">
        <v>695</v>
      </c>
      <c r="D314" s="72" t="s">
        <v>170</v>
      </c>
      <c r="E314" s="83">
        <v>3</v>
      </c>
      <c r="F314" s="83">
        <v>3</v>
      </c>
      <c r="G314" s="84">
        <f t="shared" si="14"/>
        <v>6</v>
      </c>
      <c r="H314" s="244">
        <v>43773</v>
      </c>
      <c r="I314" s="240">
        <v>130</v>
      </c>
      <c r="J314" s="217">
        <f t="shared" si="12"/>
        <v>6</v>
      </c>
    </row>
    <row r="315" spans="1:10" ht="15" hidden="1" outlineLevel="1" thickBot="1" x14ac:dyDescent="0.4">
      <c r="A315" s="70" t="s">
        <v>694</v>
      </c>
      <c r="B315" s="224" t="s">
        <v>1049</v>
      </c>
      <c r="C315" s="79" t="s">
        <v>695</v>
      </c>
      <c r="D315" s="72" t="s">
        <v>170</v>
      </c>
      <c r="E315" s="83">
        <v>2</v>
      </c>
      <c r="F315" s="83">
        <v>5</v>
      </c>
      <c r="G315" s="84">
        <f t="shared" si="14"/>
        <v>7</v>
      </c>
      <c r="H315" s="244">
        <v>43773</v>
      </c>
      <c r="I315" s="240">
        <v>200</v>
      </c>
      <c r="J315" s="217">
        <f t="shared" si="12"/>
        <v>7</v>
      </c>
    </row>
    <row r="316" spans="1:10" ht="15" hidden="1" outlineLevel="1" thickBot="1" x14ac:dyDescent="0.4">
      <c r="A316" s="70" t="s">
        <v>694</v>
      </c>
      <c r="B316" s="224" t="s">
        <v>1050</v>
      </c>
      <c r="C316" s="79" t="s">
        <v>695</v>
      </c>
      <c r="D316" s="72" t="s">
        <v>170</v>
      </c>
      <c r="E316" s="83">
        <v>4</v>
      </c>
      <c r="F316" s="83">
        <v>3</v>
      </c>
      <c r="G316" s="84">
        <f t="shared" si="14"/>
        <v>7</v>
      </c>
      <c r="H316" s="244">
        <v>43773</v>
      </c>
      <c r="I316" s="240">
        <v>90</v>
      </c>
      <c r="J316" s="217">
        <f t="shared" si="12"/>
        <v>7</v>
      </c>
    </row>
    <row r="317" spans="1:10" ht="15" hidden="1" outlineLevel="1" thickBot="1" x14ac:dyDescent="0.4">
      <c r="A317" s="70" t="s">
        <v>694</v>
      </c>
      <c r="B317" s="224" t="s">
        <v>1051</v>
      </c>
      <c r="C317" s="79" t="s">
        <v>695</v>
      </c>
      <c r="D317" s="72" t="s">
        <v>170</v>
      </c>
      <c r="E317" s="83">
        <v>2</v>
      </c>
      <c r="F317" s="83">
        <v>2</v>
      </c>
      <c r="G317" s="84">
        <f t="shared" si="14"/>
        <v>4</v>
      </c>
      <c r="H317" s="244">
        <v>43773</v>
      </c>
      <c r="I317" s="240">
        <v>100</v>
      </c>
      <c r="J317" s="217">
        <f t="shared" si="12"/>
        <v>4</v>
      </c>
    </row>
    <row r="318" spans="1:10" ht="15" hidden="1" outlineLevel="1" thickBot="1" x14ac:dyDescent="0.4">
      <c r="A318" s="70" t="s">
        <v>694</v>
      </c>
      <c r="B318" s="224" t="s">
        <v>1052</v>
      </c>
      <c r="C318" s="79" t="s">
        <v>695</v>
      </c>
      <c r="D318" s="72" t="s">
        <v>170</v>
      </c>
      <c r="E318" s="83">
        <v>1</v>
      </c>
      <c r="F318" s="83">
        <v>5</v>
      </c>
      <c r="G318" s="84">
        <f t="shared" si="14"/>
        <v>6</v>
      </c>
      <c r="H318" s="244">
        <v>43773</v>
      </c>
      <c r="I318" s="240">
        <v>60</v>
      </c>
      <c r="J318" s="217">
        <f t="shared" si="12"/>
        <v>6</v>
      </c>
    </row>
    <row r="319" spans="1:10" ht="15" hidden="1" outlineLevel="1" thickBot="1" x14ac:dyDescent="0.4">
      <c r="A319" s="70" t="s">
        <v>694</v>
      </c>
      <c r="B319" s="224" t="s">
        <v>1053</v>
      </c>
      <c r="C319" s="79" t="s">
        <v>695</v>
      </c>
      <c r="D319" s="72" t="s">
        <v>170</v>
      </c>
      <c r="E319" s="83">
        <v>2</v>
      </c>
      <c r="F319" s="83">
        <v>2</v>
      </c>
      <c r="G319" s="84">
        <f t="shared" si="14"/>
        <v>4</v>
      </c>
      <c r="H319" s="244">
        <v>43773</v>
      </c>
      <c r="I319" s="240">
        <v>120</v>
      </c>
      <c r="J319" s="217">
        <f t="shared" si="12"/>
        <v>4</v>
      </c>
    </row>
    <row r="320" spans="1:10" ht="15" hidden="1" outlineLevel="1" thickBot="1" x14ac:dyDescent="0.4">
      <c r="A320" s="70" t="s">
        <v>694</v>
      </c>
      <c r="B320" s="224" t="s">
        <v>1054</v>
      </c>
      <c r="C320" s="79" t="s">
        <v>695</v>
      </c>
      <c r="D320" s="72" t="s">
        <v>170</v>
      </c>
      <c r="E320" s="83">
        <v>1</v>
      </c>
      <c r="F320" s="83">
        <v>2</v>
      </c>
      <c r="G320" s="84">
        <f t="shared" si="14"/>
        <v>3</v>
      </c>
      <c r="H320" s="244">
        <v>43773</v>
      </c>
      <c r="I320" s="240">
        <v>200</v>
      </c>
      <c r="J320" s="217">
        <f t="shared" si="12"/>
        <v>3</v>
      </c>
    </row>
    <row r="321" spans="1:10" ht="15" hidden="1" outlineLevel="1" thickBot="1" x14ac:dyDescent="0.4">
      <c r="A321" s="70" t="s">
        <v>694</v>
      </c>
      <c r="B321" s="224" t="s">
        <v>1055</v>
      </c>
      <c r="C321" s="79" t="s">
        <v>695</v>
      </c>
      <c r="D321" s="72" t="s">
        <v>170</v>
      </c>
      <c r="E321" s="83">
        <v>3</v>
      </c>
      <c r="F321" s="83">
        <v>6</v>
      </c>
      <c r="G321" s="84">
        <f t="shared" si="14"/>
        <v>9</v>
      </c>
      <c r="H321" s="244">
        <v>43773</v>
      </c>
      <c r="I321" s="240">
        <v>135</v>
      </c>
      <c r="J321" s="217">
        <f t="shared" si="12"/>
        <v>9</v>
      </c>
    </row>
    <row r="322" spans="1:10" ht="15" hidden="1" outlineLevel="1" thickBot="1" x14ac:dyDescent="0.4">
      <c r="A322" s="70" t="s">
        <v>694</v>
      </c>
      <c r="B322" s="224" t="s">
        <v>1056</v>
      </c>
      <c r="C322" s="79" t="s">
        <v>695</v>
      </c>
      <c r="D322" s="72" t="s">
        <v>170</v>
      </c>
      <c r="E322" s="83">
        <v>4</v>
      </c>
      <c r="F322" s="83">
        <v>5</v>
      </c>
      <c r="G322" s="84">
        <f t="shared" si="14"/>
        <v>9</v>
      </c>
      <c r="H322" s="244">
        <v>43773</v>
      </c>
      <c r="I322" s="240">
        <v>110</v>
      </c>
      <c r="J322" s="217">
        <f t="shared" si="12"/>
        <v>9</v>
      </c>
    </row>
    <row r="323" spans="1:10" ht="15" hidden="1" outlineLevel="1" thickBot="1" x14ac:dyDescent="0.4">
      <c r="A323" s="70" t="s">
        <v>694</v>
      </c>
      <c r="B323" s="224" t="s">
        <v>1057</v>
      </c>
      <c r="C323" s="79" t="s">
        <v>695</v>
      </c>
      <c r="D323" s="72" t="s">
        <v>170</v>
      </c>
      <c r="E323" s="83">
        <v>3</v>
      </c>
      <c r="F323" s="83">
        <v>3</v>
      </c>
      <c r="G323" s="84">
        <f t="shared" si="14"/>
        <v>6</v>
      </c>
      <c r="H323" s="244">
        <v>43773</v>
      </c>
      <c r="I323" s="240">
        <v>50</v>
      </c>
      <c r="J323" s="217">
        <f t="shared" ref="J323:J386" si="15">IF(I323&gt;$Q$1,,G323)</f>
        <v>6</v>
      </c>
    </row>
    <row r="324" spans="1:10" ht="15" hidden="1" outlineLevel="1" thickBot="1" x14ac:dyDescent="0.4">
      <c r="A324" s="70" t="s">
        <v>694</v>
      </c>
      <c r="B324" s="224" t="s">
        <v>1058</v>
      </c>
      <c r="C324" s="79" t="s">
        <v>695</v>
      </c>
      <c r="D324" s="72" t="s">
        <v>170</v>
      </c>
      <c r="E324" s="83">
        <v>3</v>
      </c>
      <c r="F324" s="83">
        <v>2</v>
      </c>
      <c r="G324" s="84">
        <f t="shared" si="14"/>
        <v>5</v>
      </c>
      <c r="H324" s="244">
        <v>43773</v>
      </c>
      <c r="I324" s="240">
        <v>70</v>
      </c>
      <c r="J324" s="217">
        <f t="shared" si="15"/>
        <v>5</v>
      </c>
    </row>
    <row r="325" spans="1:10" ht="15" hidden="1" outlineLevel="1" thickBot="1" x14ac:dyDescent="0.4">
      <c r="A325" s="70" t="s">
        <v>694</v>
      </c>
      <c r="B325" s="224" t="s">
        <v>1059</v>
      </c>
      <c r="C325" s="79" t="s">
        <v>695</v>
      </c>
      <c r="D325" s="72" t="s">
        <v>170</v>
      </c>
      <c r="E325" s="83">
        <v>2</v>
      </c>
      <c r="F325" s="83">
        <v>4</v>
      </c>
      <c r="G325" s="84">
        <f t="shared" si="14"/>
        <v>6</v>
      </c>
      <c r="H325" s="244">
        <v>43773</v>
      </c>
      <c r="I325" s="240">
        <v>100</v>
      </c>
      <c r="J325" s="217">
        <f t="shared" si="15"/>
        <v>6</v>
      </c>
    </row>
    <row r="326" spans="1:10" ht="15" hidden="1" outlineLevel="1" thickBot="1" x14ac:dyDescent="0.4">
      <c r="A326" s="70" t="s">
        <v>694</v>
      </c>
      <c r="B326" s="224" t="s">
        <v>1060</v>
      </c>
      <c r="C326" s="79" t="s">
        <v>695</v>
      </c>
      <c r="D326" s="72" t="s">
        <v>170</v>
      </c>
      <c r="E326" s="83">
        <v>1</v>
      </c>
      <c r="F326" s="83">
        <v>6</v>
      </c>
      <c r="G326" s="84">
        <f t="shared" si="14"/>
        <v>7</v>
      </c>
      <c r="H326" s="244">
        <v>43773</v>
      </c>
      <c r="I326" s="240">
        <v>110</v>
      </c>
      <c r="J326" s="217">
        <f t="shared" si="15"/>
        <v>7</v>
      </c>
    </row>
    <row r="327" spans="1:10" ht="15" hidden="1" outlineLevel="1" thickBot="1" x14ac:dyDescent="0.4">
      <c r="A327" s="70" t="s">
        <v>694</v>
      </c>
      <c r="B327" s="224" t="s">
        <v>1061</v>
      </c>
      <c r="C327" s="79" t="s">
        <v>695</v>
      </c>
      <c r="D327" s="72" t="s">
        <v>170</v>
      </c>
      <c r="E327" s="83">
        <v>4</v>
      </c>
      <c r="F327" s="83">
        <v>3</v>
      </c>
      <c r="G327" s="84">
        <f t="shared" ref="G327:G357" si="16">E327+F327</f>
        <v>7</v>
      </c>
      <c r="H327" s="244">
        <v>43773</v>
      </c>
      <c r="I327" s="240">
        <v>135</v>
      </c>
      <c r="J327" s="217">
        <f t="shared" si="15"/>
        <v>7</v>
      </c>
    </row>
    <row r="328" spans="1:10" ht="15" hidden="1" outlineLevel="1" thickBot="1" x14ac:dyDescent="0.4">
      <c r="A328" s="70" t="s">
        <v>694</v>
      </c>
      <c r="B328" s="224" t="s">
        <v>1062</v>
      </c>
      <c r="C328" s="79" t="s">
        <v>695</v>
      </c>
      <c r="D328" s="72" t="s">
        <v>170</v>
      </c>
      <c r="E328" s="83">
        <v>8</v>
      </c>
      <c r="F328" s="83">
        <v>8</v>
      </c>
      <c r="G328" s="84">
        <f t="shared" si="16"/>
        <v>16</v>
      </c>
      <c r="H328" s="244">
        <v>43773</v>
      </c>
      <c r="I328" s="240">
        <v>80</v>
      </c>
      <c r="J328" s="217">
        <f t="shared" si="15"/>
        <v>16</v>
      </c>
    </row>
    <row r="329" spans="1:10" ht="15" hidden="1" outlineLevel="1" thickBot="1" x14ac:dyDescent="0.4">
      <c r="A329" s="70" t="s">
        <v>694</v>
      </c>
      <c r="B329" s="224" t="s">
        <v>1063</v>
      </c>
      <c r="C329" s="79" t="s">
        <v>695</v>
      </c>
      <c r="D329" s="72" t="s">
        <v>170</v>
      </c>
      <c r="E329" s="83">
        <v>7</v>
      </c>
      <c r="F329" s="83">
        <v>5</v>
      </c>
      <c r="G329" s="84">
        <f t="shared" si="16"/>
        <v>12</v>
      </c>
      <c r="H329" s="244">
        <v>43773</v>
      </c>
      <c r="I329" s="240">
        <v>50</v>
      </c>
      <c r="J329" s="217">
        <f t="shared" si="15"/>
        <v>12</v>
      </c>
    </row>
    <row r="330" spans="1:10" ht="15" hidden="1" outlineLevel="1" thickBot="1" x14ac:dyDescent="0.4">
      <c r="A330" s="70" t="s">
        <v>694</v>
      </c>
      <c r="B330" s="224" t="s">
        <v>1064</v>
      </c>
      <c r="C330" s="79" t="s">
        <v>695</v>
      </c>
      <c r="D330" s="72" t="s">
        <v>170</v>
      </c>
      <c r="E330" s="83">
        <v>5</v>
      </c>
      <c r="F330" s="83">
        <v>7</v>
      </c>
      <c r="G330" s="84">
        <f t="shared" si="16"/>
        <v>12</v>
      </c>
      <c r="H330" s="244">
        <v>43773</v>
      </c>
      <c r="I330" s="240">
        <v>35</v>
      </c>
      <c r="J330" s="217">
        <f t="shared" si="15"/>
        <v>12</v>
      </c>
    </row>
    <row r="331" spans="1:10" ht="15" hidden="1" outlineLevel="1" thickBot="1" x14ac:dyDescent="0.4">
      <c r="A331" s="70" t="s">
        <v>694</v>
      </c>
      <c r="B331" s="224" t="s">
        <v>1065</v>
      </c>
      <c r="C331" s="79" t="s">
        <v>695</v>
      </c>
      <c r="D331" s="72" t="s">
        <v>170</v>
      </c>
      <c r="E331" s="83">
        <v>3</v>
      </c>
      <c r="F331" s="83">
        <v>2</v>
      </c>
      <c r="G331" s="84">
        <f t="shared" si="16"/>
        <v>5</v>
      </c>
      <c r="H331" s="244">
        <v>43773</v>
      </c>
      <c r="I331" s="240">
        <v>40</v>
      </c>
      <c r="J331" s="217">
        <f t="shared" si="15"/>
        <v>5</v>
      </c>
    </row>
    <row r="332" spans="1:10" ht="15" hidden="1" outlineLevel="1" thickBot="1" x14ac:dyDescent="0.4">
      <c r="A332" s="70" t="s">
        <v>694</v>
      </c>
      <c r="B332" s="224" t="s">
        <v>1066</v>
      </c>
      <c r="C332" s="79" t="s">
        <v>695</v>
      </c>
      <c r="D332" s="72" t="s">
        <v>170</v>
      </c>
      <c r="E332" s="83">
        <v>4</v>
      </c>
      <c r="F332" s="83">
        <v>4</v>
      </c>
      <c r="G332" s="84">
        <f t="shared" si="16"/>
        <v>8</v>
      </c>
      <c r="H332" s="244">
        <v>43773</v>
      </c>
      <c r="I332" s="240">
        <v>90</v>
      </c>
      <c r="J332" s="217">
        <f t="shared" si="15"/>
        <v>8</v>
      </c>
    </row>
    <row r="333" spans="1:10" ht="15" hidden="1" outlineLevel="1" thickBot="1" x14ac:dyDescent="0.4">
      <c r="A333" s="70" t="s">
        <v>694</v>
      </c>
      <c r="B333" s="224" t="s">
        <v>1067</v>
      </c>
      <c r="C333" s="79" t="s">
        <v>695</v>
      </c>
      <c r="D333" s="72" t="s">
        <v>170</v>
      </c>
      <c r="E333" s="83">
        <v>3</v>
      </c>
      <c r="F333" s="83">
        <v>5</v>
      </c>
      <c r="G333" s="84">
        <f t="shared" si="16"/>
        <v>8</v>
      </c>
      <c r="H333" s="244">
        <v>43773</v>
      </c>
      <c r="I333" s="240">
        <v>60</v>
      </c>
      <c r="J333" s="217">
        <f t="shared" si="15"/>
        <v>8</v>
      </c>
    </row>
    <row r="334" spans="1:10" ht="15" hidden="1" outlineLevel="1" thickBot="1" x14ac:dyDescent="0.4">
      <c r="A334" s="70" t="s">
        <v>694</v>
      </c>
      <c r="B334" s="224" t="s">
        <v>1068</v>
      </c>
      <c r="C334" s="79" t="s">
        <v>695</v>
      </c>
      <c r="D334" s="72" t="s">
        <v>170</v>
      </c>
      <c r="E334" s="83">
        <v>2</v>
      </c>
      <c r="F334" s="83">
        <v>5</v>
      </c>
      <c r="G334" s="84">
        <f t="shared" si="16"/>
        <v>7</v>
      </c>
      <c r="H334" s="244">
        <v>43773</v>
      </c>
      <c r="I334" s="240">
        <v>75</v>
      </c>
      <c r="J334" s="217">
        <f t="shared" si="15"/>
        <v>7</v>
      </c>
    </row>
    <row r="335" spans="1:10" ht="15" hidden="1" outlineLevel="1" thickBot="1" x14ac:dyDescent="0.4">
      <c r="A335" s="70" t="s">
        <v>694</v>
      </c>
      <c r="B335" s="224" t="s">
        <v>1069</v>
      </c>
      <c r="C335" s="79" t="s">
        <v>695</v>
      </c>
      <c r="D335" s="72" t="s">
        <v>170</v>
      </c>
      <c r="E335" s="83">
        <v>7</v>
      </c>
      <c r="F335" s="83">
        <v>2</v>
      </c>
      <c r="G335" s="84">
        <f t="shared" si="16"/>
        <v>9</v>
      </c>
      <c r="H335" s="244">
        <v>43773</v>
      </c>
      <c r="I335" s="240">
        <v>85</v>
      </c>
      <c r="J335" s="217">
        <f t="shared" si="15"/>
        <v>9</v>
      </c>
    </row>
    <row r="336" spans="1:10" ht="15" hidden="1" outlineLevel="1" thickBot="1" x14ac:dyDescent="0.4">
      <c r="A336" s="70" t="s">
        <v>694</v>
      </c>
      <c r="B336" s="224" t="s">
        <v>1070</v>
      </c>
      <c r="C336" s="79" t="s">
        <v>695</v>
      </c>
      <c r="D336" s="72" t="s">
        <v>170</v>
      </c>
      <c r="E336" s="83">
        <v>5</v>
      </c>
      <c r="F336" s="83">
        <v>2</v>
      </c>
      <c r="G336" s="84">
        <f t="shared" si="16"/>
        <v>7</v>
      </c>
      <c r="H336" s="244">
        <v>43773</v>
      </c>
      <c r="I336" s="240">
        <v>30</v>
      </c>
      <c r="J336" s="217">
        <f t="shared" si="15"/>
        <v>7</v>
      </c>
    </row>
    <row r="337" spans="1:10" ht="15" hidden="1" outlineLevel="1" thickBot="1" x14ac:dyDescent="0.4">
      <c r="A337" s="70" t="s">
        <v>694</v>
      </c>
      <c r="B337" s="224" t="s">
        <v>1071</v>
      </c>
      <c r="C337" s="79" t="s">
        <v>695</v>
      </c>
      <c r="D337" s="72" t="s">
        <v>170</v>
      </c>
      <c r="E337" s="83">
        <v>6</v>
      </c>
      <c r="F337" s="83">
        <v>3</v>
      </c>
      <c r="G337" s="84">
        <f t="shared" si="16"/>
        <v>9</v>
      </c>
      <c r="H337" s="244">
        <v>43773</v>
      </c>
      <c r="I337" s="240">
        <v>45</v>
      </c>
      <c r="J337" s="217">
        <f t="shared" si="15"/>
        <v>9</v>
      </c>
    </row>
    <row r="338" spans="1:10" ht="15" hidden="1" outlineLevel="1" thickBot="1" x14ac:dyDescent="0.4">
      <c r="A338" s="70" t="s">
        <v>694</v>
      </c>
      <c r="B338" s="224" t="s">
        <v>1072</v>
      </c>
      <c r="C338" s="79" t="s">
        <v>695</v>
      </c>
      <c r="D338" s="72" t="s">
        <v>170</v>
      </c>
      <c r="E338" s="83">
        <v>3</v>
      </c>
      <c r="F338" s="83">
        <v>4</v>
      </c>
      <c r="G338" s="84">
        <f t="shared" si="16"/>
        <v>7</v>
      </c>
      <c r="H338" s="244">
        <v>43773</v>
      </c>
      <c r="I338" s="240">
        <v>60</v>
      </c>
      <c r="J338" s="217">
        <f t="shared" si="15"/>
        <v>7</v>
      </c>
    </row>
    <row r="339" spans="1:10" ht="15" hidden="1" outlineLevel="1" thickBot="1" x14ac:dyDescent="0.4">
      <c r="A339" s="70" t="s">
        <v>694</v>
      </c>
      <c r="B339" s="224" t="s">
        <v>1073</v>
      </c>
      <c r="C339" s="79" t="s">
        <v>695</v>
      </c>
      <c r="D339" s="72" t="s">
        <v>170</v>
      </c>
      <c r="E339" s="83">
        <v>4</v>
      </c>
      <c r="F339" s="83">
        <v>3</v>
      </c>
      <c r="G339" s="84">
        <f t="shared" si="16"/>
        <v>7</v>
      </c>
      <c r="H339" s="244">
        <v>43773</v>
      </c>
      <c r="I339" s="240">
        <v>125</v>
      </c>
      <c r="J339" s="217">
        <f t="shared" si="15"/>
        <v>7</v>
      </c>
    </row>
    <row r="340" spans="1:10" ht="15" hidden="1" outlineLevel="1" thickBot="1" x14ac:dyDescent="0.4">
      <c r="A340" s="70" t="s">
        <v>694</v>
      </c>
      <c r="B340" s="224" t="s">
        <v>1074</v>
      </c>
      <c r="C340" s="79" t="s">
        <v>695</v>
      </c>
      <c r="D340" s="72" t="s">
        <v>170</v>
      </c>
      <c r="E340" s="83">
        <v>6</v>
      </c>
      <c r="F340" s="83">
        <v>4</v>
      </c>
      <c r="G340" s="84">
        <f t="shared" si="16"/>
        <v>10</v>
      </c>
      <c r="H340" s="244">
        <v>43773</v>
      </c>
      <c r="I340" s="240">
        <v>115</v>
      </c>
      <c r="J340" s="217">
        <f t="shared" si="15"/>
        <v>10</v>
      </c>
    </row>
    <row r="341" spans="1:10" ht="15" hidden="1" outlineLevel="1" thickBot="1" x14ac:dyDescent="0.4">
      <c r="A341" s="70" t="s">
        <v>694</v>
      </c>
      <c r="B341" s="224" t="s">
        <v>1075</v>
      </c>
      <c r="C341" s="79" t="s">
        <v>695</v>
      </c>
      <c r="D341" s="72" t="s">
        <v>170</v>
      </c>
      <c r="E341" s="83">
        <v>2</v>
      </c>
      <c r="F341" s="83">
        <v>2</v>
      </c>
      <c r="G341" s="84">
        <f t="shared" si="16"/>
        <v>4</v>
      </c>
      <c r="H341" s="244">
        <v>43773</v>
      </c>
      <c r="I341" s="240">
        <v>140</v>
      </c>
      <c r="J341" s="217">
        <f t="shared" si="15"/>
        <v>4</v>
      </c>
    </row>
    <row r="342" spans="1:10" ht="15" hidden="1" outlineLevel="1" thickBot="1" x14ac:dyDescent="0.4">
      <c r="A342" s="70" t="s">
        <v>694</v>
      </c>
      <c r="B342" s="224" t="s">
        <v>1076</v>
      </c>
      <c r="C342" s="79" t="s">
        <v>695</v>
      </c>
      <c r="D342" s="72" t="s">
        <v>170</v>
      </c>
      <c r="E342" s="83">
        <v>5</v>
      </c>
      <c r="F342" s="83">
        <v>5</v>
      </c>
      <c r="G342" s="84">
        <f t="shared" si="16"/>
        <v>10</v>
      </c>
      <c r="H342" s="244">
        <v>43773</v>
      </c>
      <c r="I342" s="240">
        <v>150</v>
      </c>
      <c r="J342" s="217">
        <f t="shared" si="15"/>
        <v>10</v>
      </c>
    </row>
    <row r="343" spans="1:10" ht="15" hidden="1" outlineLevel="1" thickBot="1" x14ac:dyDescent="0.4">
      <c r="A343" s="70" t="s">
        <v>694</v>
      </c>
      <c r="B343" s="224" t="s">
        <v>1077</v>
      </c>
      <c r="C343" s="79" t="s">
        <v>695</v>
      </c>
      <c r="D343" s="72" t="s">
        <v>170</v>
      </c>
      <c r="E343" s="83">
        <v>4</v>
      </c>
      <c r="F343" s="83">
        <v>3</v>
      </c>
      <c r="G343" s="84">
        <f t="shared" si="16"/>
        <v>7</v>
      </c>
      <c r="H343" s="244">
        <v>43773</v>
      </c>
      <c r="I343" s="240">
        <v>180</v>
      </c>
      <c r="J343" s="217">
        <f t="shared" si="15"/>
        <v>7</v>
      </c>
    </row>
    <row r="344" spans="1:10" ht="15" hidden="1" outlineLevel="1" thickBot="1" x14ac:dyDescent="0.4">
      <c r="A344" s="70" t="s">
        <v>694</v>
      </c>
      <c r="B344" s="224" t="s">
        <v>1078</v>
      </c>
      <c r="C344" s="79" t="s">
        <v>695</v>
      </c>
      <c r="D344" s="72" t="s">
        <v>170</v>
      </c>
      <c r="E344" s="83">
        <v>2</v>
      </c>
      <c r="F344" s="83">
        <v>2</v>
      </c>
      <c r="G344" s="84">
        <f t="shared" si="16"/>
        <v>4</v>
      </c>
      <c r="H344" s="244">
        <v>43773</v>
      </c>
      <c r="I344" s="240">
        <v>100</v>
      </c>
      <c r="J344" s="217">
        <f t="shared" si="15"/>
        <v>4</v>
      </c>
    </row>
    <row r="345" spans="1:10" ht="15" hidden="1" outlineLevel="1" thickBot="1" x14ac:dyDescent="0.4">
      <c r="A345" s="70" t="s">
        <v>694</v>
      </c>
      <c r="B345" s="224" t="s">
        <v>1079</v>
      </c>
      <c r="C345" s="79" t="s">
        <v>695</v>
      </c>
      <c r="D345" s="72" t="s">
        <v>170</v>
      </c>
      <c r="E345" s="83">
        <v>7</v>
      </c>
      <c r="F345" s="83">
        <v>4</v>
      </c>
      <c r="G345" s="84">
        <f t="shared" si="16"/>
        <v>11</v>
      </c>
      <c r="H345" s="244">
        <v>43773</v>
      </c>
      <c r="I345" s="240">
        <v>90</v>
      </c>
      <c r="J345" s="217">
        <f t="shared" si="15"/>
        <v>11</v>
      </c>
    </row>
    <row r="346" spans="1:10" ht="15" hidden="1" outlineLevel="1" thickBot="1" x14ac:dyDescent="0.4">
      <c r="A346" s="70" t="s">
        <v>694</v>
      </c>
      <c r="B346" s="224" t="s">
        <v>1080</v>
      </c>
      <c r="C346" s="79" t="s">
        <v>695</v>
      </c>
      <c r="D346" s="72" t="s">
        <v>170</v>
      </c>
      <c r="E346" s="83">
        <v>5</v>
      </c>
      <c r="F346" s="83">
        <v>3</v>
      </c>
      <c r="G346" s="84">
        <f t="shared" si="16"/>
        <v>8</v>
      </c>
      <c r="H346" s="244">
        <v>43773</v>
      </c>
      <c r="I346" s="240">
        <v>170</v>
      </c>
      <c r="J346" s="217">
        <f t="shared" si="15"/>
        <v>8</v>
      </c>
    </row>
    <row r="347" spans="1:10" ht="15" hidden="1" outlineLevel="1" thickBot="1" x14ac:dyDescent="0.4">
      <c r="A347" s="70" t="s">
        <v>694</v>
      </c>
      <c r="B347" s="224" t="s">
        <v>1081</v>
      </c>
      <c r="C347" s="79" t="s">
        <v>695</v>
      </c>
      <c r="D347" s="72" t="s">
        <v>170</v>
      </c>
      <c r="E347" s="83">
        <v>7</v>
      </c>
      <c r="F347" s="83">
        <v>6</v>
      </c>
      <c r="G347" s="84">
        <f t="shared" si="16"/>
        <v>13</v>
      </c>
      <c r="H347" s="244">
        <v>43773</v>
      </c>
      <c r="I347" s="240">
        <v>120</v>
      </c>
      <c r="J347" s="217">
        <f t="shared" si="15"/>
        <v>13</v>
      </c>
    </row>
    <row r="348" spans="1:10" ht="15" hidden="1" outlineLevel="1" thickBot="1" x14ac:dyDescent="0.4">
      <c r="A348" s="70" t="s">
        <v>694</v>
      </c>
      <c r="B348" s="224" t="s">
        <v>1082</v>
      </c>
      <c r="C348" s="79" t="s">
        <v>695</v>
      </c>
      <c r="D348" s="72" t="s">
        <v>170</v>
      </c>
      <c r="E348" s="83">
        <v>2</v>
      </c>
      <c r="F348" s="83">
        <v>3</v>
      </c>
      <c r="G348" s="84">
        <f t="shared" si="16"/>
        <v>5</v>
      </c>
      <c r="H348" s="244">
        <v>43773</v>
      </c>
      <c r="I348" s="240">
        <v>110</v>
      </c>
      <c r="J348" s="217">
        <f t="shared" si="15"/>
        <v>5</v>
      </c>
    </row>
    <row r="349" spans="1:10" ht="15" hidden="1" outlineLevel="1" thickBot="1" x14ac:dyDescent="0.4">
      <c r="A349" s="70" t="s">
        <v>694</v>
      </c>
      <c r="B349" s="224" t="s">
        <v>1083</v>
      </c>
      <c r="C349" s="79" t="s">
        <v>695</v>
      </c>
      <c r="D349" s="72" t="s">
        <v>170</v>
      </c>
      <c r="E349" s="83">
        <v>6</v>
      </c>
      <c r="F349" s="83">
        <v>5</v>
      </c>
      <c r="G349" s="84">
        <f t="shared" si="16"/>
        <v>11</v>
      </c>
      <c r="H349" s="244">
        <v>43773</v>
      </c>
      <c r="I349" s="240">
        <v>60</v>
      </c>
      <c r="J349" s="217">
        <f t="shared" si="15"/>
        <v>11</v>
      </c>
    </row>
    <row r="350" spans="1:10" ht="15" hidden="1" outlineLevel="1" thickBot="1" x14ac:dyDescent="0.4">
      <c r="A350" s="70" t="s">
        <v>694</v>
      </c>
      <c r="B350" s="224" t="s">
        <v>1084</v>
      </c>
      <c r="C350" s="79" t="s">
        <v>695</v>
      </c>
      <c r="D350" s="72" t="s">
        <v>170</v>
      </c>
      <c r="E350" s="83">
        <v>3</v>
      </c>
      <c r="F350" s="83">
        <v>2</v>
      </c>
      <c r="G350" s="84">
        <f t="shared" si="16"/>
        <v>5</v>
      </c>
      <c r="H350" s="244">
        <v>43773</v>
      </c>
      <c r="I350" s="240">
        <v>145</v>
      </c>
      <c r="J350" s="217">
        <f t="shared" si="15"/>
        <v>5</v>
      </c>
    </row>
    <row r="351" spans="1:10" ht="15" hidden="1" outlineLevel="1" thickBot="1" x14ac:dyDescent="0.4">
      <c r="A351" s="70" t="s">
        <v>694</v>
      </c>
      <c r="B351" s="224" t="s">
        <v>1085</v>
      </c>
      <c r="C351" s="79" t="s">
        <v>695</v>
      </c>
      <c r="D351" s="72" t="s">
        <v>170</v>
      </c>
      <c r="E351" s="83">
        <v>4</v>
      </c>
      <c r="F351" s="83">
        <v>3</v>
      </c>
      <c r="G351" s="84">
        <f t="shared" si="16"/>
        <v>7</v>
      </c>
      <c r="H351" s="244">
        <v>43773</v>
      </c>
      <c r="I351" s="240">
        <v>120</v>
      </c>
      <c r="J351" s="217">
        <f t="shared" si="15"/>
        <v>7</v>
      </c>
    </row>
    <row r="352" spans="1:10" ht="15" hidden="1" outlineLevel="1" thickBot="1" x14ac:dyDescent="0.4">
      <c r="A352" s="70" t="s">
        <v>694</v>
      </c>
      <c r="B352" s="224" t="s">
        <v>1086</v>
      </c>
      <c r="C352" s="79" t="s">
        <v>695</v>
      </c>
      <c r="D352" s="72" t="s">
        <v>170</v>
      </c>
      <c r="E352" s="83">
        <v>6</v>
      </c>
      <c r="F352" s="83">
        <v>5</v>
      </c>
      <c r="G352" s="84">
        <f t="shared" si="16"/>
        <v>11</v>
      </c>
      <c r="H352" s="244">
        <v>43773</v>
      </c>
      <c r="I352" s="240">
        <v>50</v>
      </c>
      <c r="J352" s="217">
        <f t="shared" si="15"/>
        <v>11</v>
      </c>
    </row>
    <row r="353" spans="1:10" ht="15" hidden="1" outlineLevel="1" thickBot="1" x14ac:dyDescent="0.4">
      <c r="A353" s="70" t="s">
        <v>694</v>
      </c>
      <c r="B353" s="224" t="s">
        <v>1087</v>
      </c>
      <c r="C353" s="79" t="s">
        <v>695</v>
      </c>
      <c r="D353" s="72" t="s">
        <v>170</v>
      </c>
      <c r="E353" s="83">
        <v>2</v>
      </c>
      <c r="F353" s="83">
        <v>6</v>
      </c>
      <c r="G353" s="84">
        <f t="shared" si="16"/>
        <v>8</v>
      </c>
      <c r="H353" s="244">
        <v>43773</v>
      </c>
      <c r="I353" s="240">
        <v>70</v>
      </c>
      <c r="J353" s="217">
        <f t="shared" si="15"/>
        <v>8</v>
      </c>
    </row>
    <row r="354" spans="1:10" ht="15" hidden="1" outlineLevel="1" thickBot="1" x14ac:dyDescent="0.4">
      <c r="A354" s="70" t="s">
        <v>694</v>
      </c>
      <c r="B354" s="224" t="s">
        <v>1088</v>
      </c>
      <c r="C354" s="79" t="s">
        <v>695</v>
      </c>
      <c r="D354" s="72" t="s">
        <v>170</v>
      </c>
      <c r="E354" s="83">
        <v>4</v>
      </c>
      <c r="F354" s="83">
        <v>2</v>
      </c>
      <c r="G354" s="84">
        <f t="shared" si="16"/>
        <v>6</v>
      </c>
      <c r="H354" s="244">
        <v>43773</v>
      </c>
      <c r="I354" s="240">
        <v>190</v>
      </c>
      <c r="J354" s="217">
        <f t="shared" si="15"/>
        <v>6</v>
      </c>
    </row>
    <row r="355" spans="1:10" ht="15" hidden="1" outlineLevel="1" thickBot="1" x14ac:dyDescent="0.4">
      <c r="A355" s="70" t="s">
        <v>694</v>
      </c>
      <c r="B355" s="224" t="s">
        <v>1089</v>
      </c>
      <c r="C355" s="79" t="s">
        <v>695</v>
      </c>
      <c r="D355" s="72" t="s">
        <v>170</v>
      </c>
      <c r="E355" s="83">
        <v>9</v>
      </c>
      <c r="F355" s="83">
        <v>5</v>
      </c>
      <c r="G355" s="84">
        <f t="shared" si="16"/>
        <v>14</v>
      </c>
      <c r="H355" s="244">
        <v>43773</v>
      </c>
      <c r="I355" s="240">
        <v>45</v>
      </c>
      <c r="J355" s="217">
        <f t="shared" si="15"/>
        <v>14</v>
      </c>
    </row>
    <row r="356" spans="1:10" ht="15" hidden="1" outlineLevel="1" thickBot="1" x14ac:dyDescent="0.4">
      <c r="A356" s="70" t="s">
        <v>694</v>
      </c>
      <c r="B356" s="224" t="s">
        <v>1090</v>
      </c>
      <c r="C356" s="79" t="s">
        <v>695</v>
      </c>
      <c r="D356" s="72" t="s">
        <v>170</v>
      </c>
      <c r="E356" s="83">
        <v>3</v>
      </c>
      <c r="F356" s="83">
        <v>2</v>
      </c>
      <c r="G356" s="84">
        <f t="shared" si="16"/>
        <v>5</v>
      </c>
      <c r="H356" s="244">
        <v>43773</v>
      </c>
      <c r="I356" s="240">
        <v>75</v>
      </c>
      <c r="J356" s="217">
        <f t="shared" si="15"/>
        <v>5</v>
      </c>
    </row>
    <row r="357" spans="1:10" hidden="1" outlineLevel="1" x14ac:dyDescent="0.35">
      <c r="A357" s="70" t="s">
        <v>694</v>
      </c>
      <c r="B357" s="224" t="s">
        <v>1091</v>
      </c>
      <c r="C357" s="79" t="s">
        <v>695</v>
      </c>
      <c r="D357" s="72" t="s">
        <v>170</v>
      </c>
      <c r="E357" s="83">
        <v>1</v>
      </c>
      <c r="F357" s="83">
        <v>2</v>
      </c>
      <c r="G357" s="84">
        <f t="shared" si="16"/>
        <v>3</v>
      </c>
      <c r="H357" s="244">
        <v>43773</v>
      </c>
      <c r="I357" s="240">
        <v>130</v>
      </c>
      <c r="J357" s="217">
        <f t="shared" si="15"/>
        <v>3</v>
      </c>
    </row>
    <row r="358" spans="1:10" ht="15" collapsed="1" thickBot="1" x14ac:dyDescent="0.4">
      <c r="A358" s="71" t="s">
        <v>694</v>
      </c>
      <c r="B358" s="225"/>
      <c r="C358" s="80" t="s">
        <v>695</v>
      </c>
      <c r="D358" s="118">
        <f>COUNTA(D295:D357)</f>
        <v>63</v>
      </c>
      <c r="E358" s="81">
        <f>SUM(E295:E357)</f>
        <v>233</v>
      </c>
      <c r="F358" s="81">
        <f>SUM(F295:F357)</f>
        <v>227</v>
      </c>
      <c r="G358" s="81">
        <f>SUM(G295:G357)</f>
        <v>460</v>
      </c>
      <c r="H358" s="233">
        <v>43773</v>
      </c>
      <c r="I358" s="119">
        <f>AVERAGE(I295:I357)</f>
        <v>108.49206349206349</v>
      </c>
      <c r="J358" s="81">
        <f>SUM(J295:J357)</f>
        <v>460</v>
      </c>
    </row>
    <row r="359" spans="1:10" ht="15" hidden="1" outlineLevel="1" thickBot="1" x14ac:dyDescent="0.4">
      <c r="A359" s="72" t="s">
        <v>696</v>
      </c>
      <c r="B359" s="223" t="s">
        <v>1092</v>
      </c>
      <c r="C359" s="86" t="s">
        <v>697</v>
      </c>
      <c r="D359" s="72" t="s">
        <v>170</v>
      </c>
      <c r="E359" s="87">
        <v>4</v>
      </c>
      <c r="F359" s="87">
        <v>2</v>
      </c>
      <c r="G359" s="88">
        <f t="shared" ref="G359:G390" si="17">E359+F359</f>
        <v>6</v>
      </c>
      <c r="H359" s="244">
        <v>43769</v>
      </c>
      <c r="I359" s="239">
        <v>100</v>
      </c>
      <c r="J359" s="217">
        <f t="shared" si="15"/>
        <v>6</v>
      </c>
    </row>
    <row r="360" spans="1:10" ht="15" hidden="1" outlineLevel="1" thickBot="1" x14ac:dyDescent="0.4">
      <c r="A360" s="70" t="s">
        <v>696</v>
      </c>
      <c r="B360" s="224" t="s">
        <v>1093</v>
      </c>
      <c r="C360" s="79" t="s">
        <v>697</v>
      </c>
      <c r="D360" s="72" t="s">
        <v>170</v>
      </c>
      <c r="E360" s="83">
        <v>5</v>
      </c>
      <c r="F360" s="83">
        <v>2</v>
      </c>
      <c r="G360" s="84">
        <f t="shared" si="17"/>
        <v>7</v>
      </c>
      <c r="H360" s="244">
        <v>43769</v>
      </c>
      <c r="I360" s="240">
        <v>75</v>
      </c>
      <c r="J360" s="217">
        <f t="shared" si="15"/>
        <v>7</v>
      </c>
    </row>
    <row r="361" spans="1:10" ht="15" hidden="1" outlineLevel="1" thickBot="1" x14ac:dyDescent="0.4">
      <c r="A361" s="70" t="s">
        <v>696</v>
      </c>
      <c r="B361" s="224" t="s">
        <v>1094</v>
      </c>
      <c r="C361" s="79" t="s">
        <v>697</v>
      </c>
      <c r="D361" s="72" t="s">
        <v>170</v>
      </c>
      <c r="E361" s="83">
        <v>9</v>
      </c>
      <c r="F361" s="83">
        <v>3</v>
      </c>
      <c r="G361" s="84">
        <f t="shared" si="17"/>
        <v>12</v>
      </c>
      <c r="H361" s="244">
        <v>43769</v>
      </c>
      <c r="I361" s="240">
        <v>105</v>
      </c>
      <c r="J361" s="217">
        <f t="shared" si="15"/>
        <v>12</v>
      </c>
    </row>
    <row r="362" spans="1:10" ht="15" hidden="1" outlineLevel="1" thickBot="1" x14ac:dyDescent="0.4">
      <c r="A362" s="70" t="s">
        <v>696</v>
      </c>
      <c r="B362" s="224" t="s">
        <v>1095</v>
      </c>
      <c r="C362" s="79" t="s">
        <v>697</v>
      </c>
      <c r="D362" s="72" t="s">
        <v>170</v>
      </c>
      <c r="E362" s="83">
        <v>2</v>
      </c>
      <c r="F362" s="83">
        <v>2</v>
      </c>
      <c r="G362" s="84">
        <f t="shared" si="17"/>
        <v>4</v>
      </c>
      <c r="H362" s="244">
        <v>43769</v>
      </c>
      <c r="I362" s="240">
        <v>103</v>
      </c>
      <c r="J362" s="217">
        <f t="shared" si="15"/>
        <v>4</v>
      </c>
    </row>
    <row r="363" spans="1:10" ht="15" hidden="1" outlineLevel="1" thickBot="1" x14ac:dyDescent="0.4">
      <c r="A363" s="70" t="s">
        <v>696</v>
      </c>
      <c r="B363" s="224" t="s">
        <v>1096</v>
      </c>
      <c r="C363" s="79" t="s">
        <v>697</v>
      </c>
      <c r="D363" s="72" t="s">
        <v>170</v>
      </c>
      <c r="E363" s="83">
        <v>4</v>
      </c>
      <c r="F363" s="83">
        <v>4</v>
      </c>
      <c r="G363" s="84">
        <f t="shared" si="17"/>
        <v>8</v>
      </c>
      <c r="H363" s="244">
        <v>43769</v>
      </c>
      <c r="I363" s="240">
        <v>50</v>
      </c>
      <c r="J363" s="217">
        <f t="shared" si="15"/>
        <v>8</v>
      </c>
    </row>
    <row r="364" spans="1:10" ht="15" hidden="1" outlineLevel="1" thickBot="1" x14ac:dyDescent="0.4">
      <c r="A364" s="70" t="s">
        <v>696</v>
      </c>
      <c r="B364" s="224" t="s">
        <v>1097</v>
      </c>
      <c r="C364" s="79" t="s">
        <v>697</v>
      </c>
      <c r="D364" s="72" t="s">
        <v>170</v>
      </c>
      <c r="E364" s="83">
        <v>7</v>
      </c>
      <c r="F364" s="83">
        <v>2</v>
      </c>
      <c r="G364" s="84">
        <f t="shared" si="17"/>
        <v>9</v>
      </c>
      <c r="H364" s="244">
        <v>43769</v>
      </c>
      <c r="I364" s="240">
        <v>80</v>
      </c>
      <c r="J364" s="217">
        <f t="shared" si="15"/>
        <v>9</v>
      </c>
    </row>
    <row r="365" spans="1:10" ht="15" hidden="1" outlineLevel="1" thickBot="1" x14ac:dyDescent="0.4">
      <c r="A365" s="70" t="s">
        <v>696</v>
      </c>
      <c r="B365" s="224" t="s">
        <v>1098</v>
      </c>
      <c r="C365" s="79" t="s">
        <v>697</v>
      </c>
      <c r="D365" s="72" t="s">
        <v>170</v>
      </c>
      <c r="E365" s="83">
        <v>15</v>
      </c>
      <c r="F365" s="83">
        <v>9</v>
      </c>
      <c r="G365" s="84">
        <f t="shared" si="17"/>
        <v>24</v>
      </c>
      <c r="H365" s="244">
        <v>43769</v>
      </c>
      <c r="I365" s="240">
        <v>80</v>
      </c>
      <c r="J365" s="217">
        <f t="shared" si="15"/>
        <v>24</v>
      </c>
    </row>
    <row r="366" spans="1:10" ht="15" hidden="1" outlineLevel="1" thickBot="1" x14ac:dyDescent="0.4">
      <c r="A366" s="70" t="s">
        <v>696</v>
      </c>
      <c r="B366" s="224" t="s">
        <v>1099</v>
      </c>
      <c r="C366" s="79" t="s">
        <v>697</v>
      </c>
      <c r="D366" s="72" t="s">
        <v>170</v>
      </c>
      <c r="E366" s="83">
        <v>3</v>
      </c>
      <c r="F366" s="83">
        <v>3</v>
      </c>
      <c r="G366" s="84">
        <f t="shared" si="17"/>
        <v>6</v>
      </c>
      <c r="H366" s="244">
        <v>43769</v>
      </c>
      <c r="I366" s="240">
        <v>60</v>
      </c>
      <c r="J366" s="217">
        <f t="shared" si="15"/>
        <v>6</v>
      </c>
    </row>
    <row r="367" spans="1:10" ht="15" hidden="1" outlineLevel="1" thickBot="1" x14ac:dyDescent="0.4">
      <c r="A367" s="70" t="s">
        <v>696</v>
      </c>
      <c r="B367" s="224" t="s">
        <v>1100</v>
      </c>
      <c r="C367" s="79" t="s">
        <v>697</v>
      </c>
      <c r="D367" s="72" t="s">
        <v>170</v>
      </c>
      <c r="E367" s="83">
        <v>3</v>
      </c>
      <c r="F367" s="83">
        <v>3</v>
      </c>
      <c r="G367" s="84">
        <f t="shared" si="17"/>
        <v>6</v>
      </c>
      <c r="H367" s="244">
        <v>43769</v>
      </c>
      <c r="I367" s="240">
        <v>70</v>
      </c>
      <c r="J367" s="217">
        <f t="shared" si="15"/>
        <v>6</v>
      </c>
    </row>
    <row r="368" spans="1:10" ht="15" hidden="1" outlineLevel="1" thickBot="1" x14ac:dyDescent="0.4">
      <c r="A368" s="70" t="s">
        <v>696</v>
      </c>
      <c r="B368" s="224" t="s">
        <v>1101</v>
      </c>
      <c r="C368" s="79" t="s">
        <v>697</v>
      </c>
      <c r="D368" s="72" t="s">
        <v>170</v>
      </c>
      <c r="E368" s="83">
        <v>8</v>
      </c>
      <c r="F368" s="83">
        <v>6</v>
      </c>
      <c r="G368" s="84">
        <f t="shared" si="17"/>
        <v>14</v>
      </c>
      <c r="H368" s="244">
        <v>43769</v>
      </c>
      <c r="I368" s="240">
        <v>50</v>
      </c>
      <c r="J368" s="217">
        <f t="shared" si="15"/>
        <v>14</v>
      </c>
    </row>
    <row r="369" spans="1:10" ht="15" hidden="1" outlineLevel="1" thickBot="1" x14ac:dyDescent="0.4">
      <c r="A369" s="70" t="s">
        <v>696</v>
      </c>
      <c r="B369" s="224" t="s">
        <v>1102</v>
      </c>
      <c r="C369" s="79" t="s">
        <v>697</v>
      </c>
      <c r="D369" s="72" t="s">
        <v>170</v>
      </c>
      <c r="E369" s="83">
        <v>7</v>
      </c>
      <c r="F369" s="83">
        <v>2</v>
      </c>
      <c r="G369" s="84">
        <f t="shared" si="17"/>
        <v>9</v>
      </c>
      <c r="H369" s="244">
        <v>43769</v>
      </c>
      <c r="I369" s="240">
        <v>70</v>
      </c>
      <c r="J369" s="217">
        <f t="shared" si="15"/>
        <v>9</v>
      </c>
    </row>
    <row r="370" spans="1:10" ht="15" hidden="1" outlineLevel="1" thickBot="1" x14ac:dyDescent="0.4">
      <c r="A370" s="70" t="s">
        <v>696</v>
      </c>
      <c r="B370" s="224" t="s">
        <v>1103</v>
      </c>
      <c r="C370" s="79" t="s">
        <v>697</v>
      </c>
      <c r="D370" s="72" t="s">
        <v>170</v>
      </c>
      <c r="E370" s="83">
        <v>5</v>
      </c>
      <c r="F370" s="83">
        <v>5</v>
      </c>
      <c r="G370" s="84">
        <f t="shared" si="17"/>
        <v>10</v>
      </c>
      <c r="H370" s="244">
        <v>43769</v>
      </c>
      <c r="I370" s="240">
        <v>80</v>
      </c>
      <c r="J370" s="217">
        <f t="shared" si="15"/>
        <v>10</v>
      </c>
    </row>
    <row r="371" spans="1:10" ht="15" hidden="1" outlineLevel="1" thickBot="1" x14ac:dyDescent="0.4">
      <c r="A371" s="70" t="s">
        <v>696</v>
      </c>
      <c r="B371" s="224" t="s">
        <v>1104</v>
      </c>
      <c r="C371" s="79" t="s">
        <v>697</v>
      </c>
      <c r="D371" s="72" t="s">
        <v>170</v>
      </c>
      <c r="E371" s="83">
        <v>8</v>
      </c>
      <c r="F371" s="83">
        <v>5</v>
      </c>
      <c r="G371" s="84">
        <f t="shared" si="17"/>
        <v>13</v>
      </c>
      <c r="H371" s="244">
        <v>43769</v>
      </c>
      <c r="I371" s="240">
        <v>100</v>
      </c>
      <c r="J371" s="217">
        <f t="shared" si="15"/>
        <v>13</v>
      </c>
    </row>
    <row r="372" spans="1:10" ht="15" hidden="1" outlineLevel="1" thickBot="1" x14ac:dyDescent="0.4">
      <c r="A372" s="70" t="s">
        <v>696</v>
      </c>
      <c r="B372" s="224" t="s">
        <v>1105</v>
      </c>
      <c r="C372" s="79" t="s">
        <v>697</v>
      </c>
      <c r="D372" s="72" t="s">
        <v>170</v>
      </c>
      <c r="E372" s="83">
        <v>2</v>
      </c>
      <c r="F372" s="83">
        <v>2</v>
      </c>
      <c r="G372" s="84">
        <f t="shared" si="17"/>
        <v>4</v>
      </c>
      <c r="H372" s="244">
        <v>43769</v>
      </c>
      <c r="I372" s="240">
        <v>80</v>
      </c>
      <c r="J372" s="217">
        <f t="shared" si="15"/>
        <v>4</v>
      </c>
    </row>
    <row r="373" spans="1:10" ht="15" hidden="1" outlineLevel="1" thickBot="1" x14ac:dyDescent="0.4">
      <c r="A373" s="70" t="s">
        <v>696</v>
      </c>
      <c r="B373" s="224" t="s">
        <v>1106</v>
      </c>
      <c r="C373" s="79" t="s">
        <v>697</v>
      </c>
      <c r="D373" s="72" t="s">
        <v>170</v>
      </c>
      <c r="E373" s="83">
        <v>5</v>
      </c>
      <c r="F373" s="83">
        <v>2</v>
      </c>
      <c r="G373" s="84">
        <f t="shared" si="17"/>
        <v>7</v>
      </c>
      <c r="H373" s="244">
        <v>43769</v>
      </c>
      <c r="I373" s="240">
        <v>102</v>
      </c>
      <c r="J373" s="217">
        <f t="shared" si="15"/>
        <v>7</v>
      </c>
    </row>
    <row r="374" spans="1:10" ht="15" hidden="1" outlineLevel="1" thickBot="1" x14ac:dyDescent="0.4">
      <c r="A374" s="70" t="s">
        <v>696</v>
      </c>
      <c r="B374" s="224" t="s">
        <v>1107</v>
      </c>
      <c r="C374" s="79" t="s">
        <v>697</v>
      </c>
      <c r="D374" s="72" t="s">
        <v>170</v>
      </c>
      <c r="E374" s="83">
        <v>2</v>
      </c>
      <c r="F374" s="83">
        <v>2</v>
      </c>
      <c r="G374" s="84">
        <f t="shared" si="17"/>
        <v>4</v>
      </c>
      <c r="H374" s="244">
        <v>43769</v>
      </c>
      <c r="I374" s="240">
        <v>120</v>
      </c>
      <c r="J374" s="217">
        <f t="shared" si="15"/>
        <v>4</v>
      </c>
    </row>
    <row r="375" spans="1:10" ht="15" hidden="1" outlineLevel="1" thickBot="1" x14ac:dyDescent="0.4">
      <c r="A375" s="70" t="s">
        <v>696</v>
      </c>
      <c r="B375" s="224" t="s">
        <v>1108</v>
      </c>
      <c r="C375" s="79" t="s">
        <v>697</v>
      </c>
      <c r="D375" s="72" t="s">
        <v>170</v>
      </c>
      <c r="E375" s="83">
        <v>6</v>
      </c>
      <c r="F375" s="83">
        <v>2</v>
      </c>
      <c r="G375" s="84">
        <f t="shared" si="17"/>
        <v>8</v>
      </c>
      <c r="H375" s="244">
        <v>43769</v>
      </c>
      <c r="I375" s="240">
        <v>100</v>
      </c>
      <c r="J375" s="217">
        <f t="shared" si="15"/>
        <v>8</v>
      </c>
    </row>
    <row r="376" spans="1:10" ht="15" hidden="1" outlineLevel="1" thickBot="1" x14ac:dyDescent="0.4">
      <c r="A376" s="70" t="s">
        <v>696</v>
      </c>
      <c r="B376" s="224" t="s">
        <v>1109</v>
      </c>
      <c r="C376" s="79" t="s">
        <v>697</v>
      </c>
      <c r="D376" s="72" t="s">
        <v>170</v>
      </c>
      <c r="E376" s="83">
        <v>6</v>
      </c>
      <c r="F376" s="83">
        <v>4</v>
      </c>
      <c r="G376" s="84">
        <f t="shared" si="17"/>
        <v>10</v>
      </c>
      <c r="H376" s="244">
        <v>43769</v>
      </c>
      <c r="I376" s="240">
        <v>70</v>
      </c>
      <c r="J376" s="217">
        <f t="shared" si="15"/>
        <v>10</v>
      </c>
    </row>
    <row r="377" spans="1:10" ht="15" hidden="1" outlineLevel="1" thickBot="1" x14ac:dyDescent="0.4">
      <c r="A377" s="70" t="s">
        <v>696</v>
      </c>
      <c r="B377" s="224" t="s">
        <v>1110</v>
      </c>
      <c r="C377" s="79" t="s">
        <v>697</v>
      </c>
      <c r="D377" s="72" t="s">
        <v>170</v>
      </c>
      <c r="E377" s="83">
        <v>4</v>
      </c>
      <c r="F377" s="83">
        <v>3</v>
      </c>
      <c r="G377" s="84">
        <f t="shared" si="17"/>
        <v>7</v>
      </c>
      <c r="H377" s="244">
        <v>43769</v>
      </c>
      <c r="I377" s="240">
        <v>70</v>
      </c>
      <c r="J377" s="217">
        <f t="shared" si="15"/>
        <v>7</v>
      </c>
    </row>
    <row r="378" spans="1:10" ht="15" hidden="1" outlineLevel="1" thickBot="1" x14ac:dyDescent="0.4">
      <c r="A378" s="70" t="s">
        <v>696</v>
      </c>
      <c r="B378" s="224" t="s">
        <v>1111</v>
      </c>
      <c r="C378" s="79" t="s">
        <v>697</v>
      </c>
      <c r="D378" s="72" t="s">
        <v>170</v>
      </c>
      <c r="E378" s="83">
        <v>2</v>
      </c>
      <c r="F378" s="83">
        <v>2</v>
      </c>
      <c r="G378" s="84">
        <f t="shared" si="17"/>
        <v>4</v>
      </c>
      <c r="H378" s="244">
        <v>43769</v>
      </c>
      <c r="I378" s="240">
        <v>90</v>
      </c>
      <c r="J378" s="217">
        <f t="shared" si="15"/>
        <v>4</v>
      </c>
    </row>
    <row r="379" spans="1:10" ht="15" hidden="1" outlineLevel="1" thickBot="1" x14ac:dyDescent="0.4">
      <c r="A379" s="70" t="s">
        <v>696</v>
      </c>
      <c r="B379" s="224" t="s">
        <v>1112</v>
      </c>
      <c r="C379" s="79" t="s">
        <v>697</v>
      </c>
      <c r="D379" s="72" t="s">
        <v>170</v>
      </c>
      <c r="E379" s="83">
        <v>1</v>
      </c>
      <c r="F379" s="83">
        <v>2</v>
      </c>
      <c r="G379" s="84">
        <f t="shared" si="17"/>
        <v>3</v>
      </c>
      <c r="H379" s="244">
        <v>43769</v>
      </c>
      <c r="I379" s="240">
        <v>80</v>
      </c>
      <c r="J379" s="217">
        <f t="shared" si="15"/>
        <v>3</v>
      </c>
    </row>
    <row r="380" spans="1:10" ht="15" hidden="1" outlineLevel="1" thickBot="1" x14ac:dyDescent="0.4">
      <c r="A380" s="70" t="s">
        <v>696</v>
      </c>
      <c r="B380" s="224" t="s">
        <v>1113</v>
      </c>
      <c r="C380" s="79" t="s">
        <v>697</v>
      </c>
      <c r="D380" s="72" t="s">
        <v>170</v>
      </c>
      <c r="E380" s="83">
        <v>1</v>
      </c>
      <c r="F380" s="83">
        <v>3</v>
      </c>
      <c r="G380" s="84">
        <f t="shared" si="17"/>
        <v>4</v>
      </c>
      <c r="H380" s="244">
        <v>43769</v>
      </c>
      <c r="I380" s="240">
        <v>85</v>
      </c>
      <c r="J380" s="217">
        <f t="shared" si="15"/>
        <v>4</v>
      </c>
    </row>
    <row r="381" spans="1:10" ht="15" hidden="1" outlineLevel="1" thickBot="1" x14ac:dyDescent="0.4">
      <c r="A381" s="70" t="s">
        <v>696</v>
      </c>
      <c r="B381" s="224" t="s">
        <v>1114</v>
      </c>
      <c r="C381" s="79" t="s">
        <v>697</v>
      </c>
      <c r="D381" s="72" t="s">
        <v>170</v>
      </c>
      <c r="E381" s="83">
        <v>5</v>
      </c>
      <c r="F381" s="83">
        <v>2</v>
      </c>
      <c r="G381" s="84">
        <f t="shared" si="17"/>
        <v>7</v>
      </c>
      <c r="H381" s="244">
        <v>43769</v>
      </c>
      <c r="I381" s="240">
        <v>90</v>
      </c>
      <c r="J381" s="217">
        <f t="shared" si="15"/>
        <v>7</v>
      </c>
    </row>
    <row r="382" spans="1:10" ht="15" hidden="1" outlineLevel="1" thickBot="1" x14ac:dyDescent="0.4">
      <c r="A382" s="70" t="s">
        <v>696</v>
      </c>
      <c r="B382" s="224" t="s">
        <v>1115</v>
      </c>
      <c r="C382" s="79" t="s">
        <v>697</v>
      </c>
      <c r="D382" s="72" t="s">
        <v>170</v>
      </c>
      <c r="E382" s="83">
        <v>2</v>
      </c>
      <c r="F382" s="83">
        <v>4</v>
      </c>
      <c r="G382" s="84">
        <f t="shared" si="17"/>
        <v>6</v>
      </c>
      <c r="H382" s="244">
        <v>43769</v>
      </c>
      <c r="I382" s="240">
        <v>100</v>
      </c>
      <c r="J382" s="217">
        <f t="shared" si="15"/>
        <v>6</v>
      </c>
    </row>
    <row r="383" spans="1:10" ht="15" hidden="1" outlineLevel="1" thickBot="1" x14ac:dyDescent="0.4">
      <c r="A383" s="70" t="s">
        <v>696</v>
      </c>
      <c r="B383" s="224" t="s">
        <v>1116</v>
      </c>
      <c r="C383" s="79" t="s">
        <v>697</v>
      </c>
      <c r="D383" s="72" t="s">
        <v>170</v>
      </c>
      <c r="E383" s="83">
        <v>4</v>
      </c>
      <c r="F383" s="83">
        <v>2</v>
      </c>
      <c r="G383" s="84">
        <f t="shared" si="17"/>
        <v>6</v>
      </c>
      <c r="H383" s="244">
        <v>43769</v>
      </c>
      <c r="I383" s="240">
        <v>110</v>
      </c>
      <c r="J383" s="217">
        <f t="shared" si="15"/>
        <v>6</v>
      </c>
    </row>
    <row r="384" spans="1:10" ht="15" hidden="1" outlineLevel="1" thickBot="1" x14ac:dyDescent="0.4">
      <c r="A384" s="70" t="s">
        <v>696</v>
      </c>
      <c r="B384" s="224" t="s">
        <v>1117</v>
      </c>
      <c r="C384" s="79" t="s">
        <v>697</v>
      </c>
      <c r="D384" s="72" t="s">
        <v>170</v>
      </c>
      <c r="E384" s="83">
        <v>6</v>
      </c>
      <c r="F384" s="83">
        <v>5</v>
      </c>
      <c r="G384" s="84">
        <f t="shared" si="17"/>
        <v>11</v>
      </c>
      <c r="H384" s="244">
        <v>43769</v>
      </c>
      <c r="I384" s="240">
        <v>80</v>
      </c>
      <c r="J384" s="217">
        <f t="shared" si="15"/>
        <v>11</v>
      </c>
    </row>
    <row r="385" spans="1:10" ht="15" hidden="1" outlineLevel="1" thickBot="1" x14ac:dyDescent="0.4">
      <c r="A385" s="70" t="s">
        <v>696</v>
      </c>
      <c r="B385" s="224" t="s">
        <v>1118</v>
      </c>
      <c r="C385" s="79" t="s">
        <v>697</v>
      </c>
      <c r="D385" s="72" t="s">
        <v>170</v>
      </c>
      <c r="E385" s="83">
        <v>3</v>
      </c>
      <c r="F385" s="83">
        <v>2</v>
      </c>
      <c r="G385" s="84">
        <f t="shared" si="17"/>
        <v>5</v>
      </c>
      <c r="H385" s="244">
        <v>43769</v>
      </c>
      <c r="I385" s="240">
        <v>70</v>
      </c>
      <c r="J385" s="217">
        <f t="shared" si="15"/>
        <v>5</v>
      </c>
    </row>
    <row r="386" spans="1:10" ht="15" hidden="1" outlineLevel="1" thickBot="1" x14ac:dyDescent="0.4">
      <c r="A386" s="70" t="s">
        <v>696</v>
      </c>
      <c r="B386" s="224" t="s">
        <v>1119</v>
      </c>
      <c r="C386" s="79" t="s">
        <v>697</v>
      </c>
      <c r="D386" s="72" t="s">
        <v>170</v>
      </c>
      <c r="E386" s="83">
        <v>5</v>
      </c>
      <c r="F386" s="83">
        <v>3</v>
      </c>
      <c r="G386" s="84">
        <f t="shared" si="17"/>
        <v>8</v>
      </c>
      <c r="H386" s="244">
        <v>43769</v>
      </c>
      <c r="I386" s="240">
        <v>65</v>
      </c>
      <c r="J386" s="217">
        <f t="shared" si="15"/>
        <v>8</v>
      </c>
    </row>
    <row r="387" spans="1:10" ht="15" hidden="1" outlineLevel="1" thickBot="1" x14ac:dyDescent="0.4">
      <c r="A387" s="70" t="s">
        <v>696</v>
      </c>
      <c r="B387" s="224" t="s">
        <v>1120</v>
      </c>
      <c r="C387" s="79" t="s">
        <v>697</v>
      </c>
      <c r="D387" s="72" t="s">
        <v>170</v>
      </c>
      <c r="E387" s="83">
        <v>4</v>
      </c>
      <c r="F387" s="83">
        <v>3</v>
      </c>
      <c r="G387" s="84">
        <f t="shared" si="17"/>
        <v>7</v>
      </c>
      <c r="H387" s="244">
        <v>43769</v>
      </c>
      <c r="I387" s="240">
        <v>90</v>
      </c>
      <c r="J387" s="217">
        <f t="shared" ref="J387:J450" si="18">IF(I387&gt;$Q$1,,G387)</f>
        <v>7</v>
      </c>
    </row>
    <row r="388" spans="1:10" ht="15" hidden="1" outlineLevel="1" thickBot="1" x14ac:dyDescent="0.4">
      <c r="A388" s="70" t="s">
        <v>696</v>
      </c>
      <c r="B388" s="224" t="s">
        <v>1121</v>
      </c>
      <c r="C388" s="79" t="s">
        <v>697</v>
      </c>
      <c r="D388" s="72" t="s">
        <v>170</v>
      </c>
      <c r="E388" s="83">
        <v>5</v>
      </c>
      <c r="F388" s="83">
        <v>5</v>
      </c>
      <c r="G388" s="84">
        <f t="shared" si="17"/>
        <v>10</v>
      </c>
      <c r="H388" s="244">
        <v>43769</v>
      </c>
      <c r="I388" s="240">
        <v>100</v>
      </c>
      <c r="J388" s="217">
        <f t="shared" si="18"/>
        <v>10</v>
      </c>
    </row>
    <row r="389" spans="1:10" ht="15" hidden="1" outlineLevel="1" thickBot="1" x14ac:dyDescent="0.4">
      <c r="A389" s="70" t="s">
        <v>696</v>
      </c>
      <c r="B389" s="224" t="s">
        <v>1122</v>
      </c>
      <c r="C389" s="79" t="s">
        <v>697</v>
      </c>
      <c r="D389" s="72" t="s">
        <v>170</v>
      </c>
      <c r="E389" s="83">
        <v>8</v>
      </c>
      <c r="F389" s="83">
        <v>8</v>
      </c>
      <c r="G389" s="84">
        <f t="shared" si="17"/>
        <v>16</v>
      </c>
      <c r="H389" s="244">
        <v>43769</v>
      </c>
      <c r="I389" s="240">
        <v>120</v>
      </c>
      <c r="J389" s="217">
        <f t="shared" si="18"/>
        <v>16</v>
      </c>
    </row>
    <row r="390" spans="1:10" ht="15" hidden="1" outlineLevel="1" thickBot="1" x14ac:dyDescent="0.4">
      <c r="A390" s="70" t="s">
        <v>696</v>
      </c>
      <c r="B390" s="224" t="s">
        <v>1123</v>
      </c>
      <c r="C390" s="79" t="s">
        <v>697</v>
      </c>
      <c r="D390" s="72" t="s">
        <v>170</v>
      </c>
      <c r="E390" s="83">
        <v>5</v>
      </c>
      <c r="F390" s="83">
        <v>5</v>
      </c>
      <c r="G390" s="84">
        <f t="shared" si="17"/>
        <v>10</v>
      </c>
      <c r="H390" s="244">
        <v>43769</v>
      </c>
      <c r="I390" s="240">
        <v>50</v>
      </c>
      <c r="J390" s="217">
        <f t="shared" si="18"/>
        <v>10</v>
      </c>
    </row>
    <row r="391" spans="1:10" ht="15" hidden="1" outlineLevel="1" thickBot="1" x14ac:dyDescent="0.4">
      <c r="A391" s="70" t="s">
        <v>696</v>
      </c>
      <c r="B391" s="224" t="s">
        <v>1124</v>
      </c>
      <c r="C391" s="79" t="s">
        <v>697</v>
      </c>
      <c r="D391" s="72" t="s">
        <v>170</v>
      </c>
      <c r="E391" s="83">
        <v>4</v>
      </c>
      <c r="F391" s="83">
        <v>4</v>
      </c>
      <c r="G391" s="84">
        <f t="shared" ref="G391:G409" si="19">E391+F391</f>
        <v>8</v>
      </c>
      <c r="H391" s="244">
        <v>43769</v>
      </c>
      <c r="I391" s="240">
        <v>60</v>
      </c>
      <c r="J391" s="217">
        <f t="shared" si="18"/>
        <v>8</v>
      </c>
    </row>
    <row r="392" spans="1:10" ht="15" hidden="1" outlineLevel="1" thickBot="1" x14ac:dyDescent="0.4">
      <c r="A392" s="70" t="s">
        <v>696</v>
      </c>
      <c r="B392" s="224" t="s">
        <v>1125</v>
      </c>
      <c r="C392" s="79" t="s">
        <v>697</v>
      </c>
      <c r="D392" s="72" t="s">
        <v>170</v>
      </c>
      <c r="E392" s="83">
        <v>5</v>
      </c>
      <c r="F392" s="83">
        <v>5</v>
      </c>
      <c r="G392" s="84">
        <f t="shared" si="19"/>
        <v>10</v>
      </c>
      <c r="H392" s="244">
        <v>43769</v>
      </c>
      <c r="I392" s="240">
        <v>65</v>
      </c>
      <c r="J392" s="217">
        <f t="shared" si="18"/>
        <v>10</v>
      </c>
    </row>
    <row r="393" spans="1:10" ht="15" hidden="1" outlineLevel="1" thickBot="1" x14ac:dyDescent="0.4">
      <c r="A393" s="70" t="s">
        <v>696</v>
      </c>
      <c r="B393" s="224" t="s">
        <v>1126</v>
      </c>
      <c r="C393" s="79" t="s">
        <v>697</v>
      </c>
      <c r="D393" s="72" t="s">
        <v>170</v>
      </c>
      <c r="E393" s="83">
        <v>8</v>
      </c>
      <c r="F393" s="83">
        <v>8</v>
      </c>
      <c r="G393" s="84">
        <f t="shared" si="19"/>
        <v>16</v>
      </c>
      <c r="H393" s="244">
        <v>43769</v>
      </c>
      <c r="I393" s="240">
        <v>60</v>
      </c>
      <c r="J393" s="217">
        <f t="shared" si="18"/>
        <v>16</v>
      </c>
    </row>
    <row r="394" spans="1:10" ht="15" hidden="1" outlineLevel="1" thickBot="1" x14ac:dyDescent="0.4">
      <c r="A394" s="70" t="s">
        <v>696</v>
      </c>
      <c r="B394" s="224" t="s">
        <v>1127</v>
      </c>
      <c r="C394" s="79" t="s">
        <v>697</v>
      </c>
      <c r="D394" s="72" t="s">
        <v>170</v>
      </c>
      <c r="E394" s="83">
        <v>9</v>
      </c>
      <c r="F394" s="83">
        <v>9</v>
      </c>
      <c r="G394" s="84">
        <f t="shared" si="19"/>
        <v>18</v>
      </c>
      <c r="H394" s="244">
        <v>43769</v>
      </c>
      <c r="I394" s="240">
        <v>65</v>
      </c>
      <c r="J394" s="217">
        <f t="shared" si="18"/>
        <v>18</v>
      </c>
    </row>
    <row r="395" spans="1:10" ht="15" hidden="1" outlineLevel="1" thickBot="1" x14ac:dyDescent="0.4">
      <c r="A395" s="70" t="s">
        <v>696</v>
      </c>
      <c r="B395" s="224" t="s">
        <v>1128</v>
      </c>
      <c r="C395" s="79" t="s">
        <v>697</v>
      </c>
      <c r="D395" s="72" t="s">
        <v>170</v>
      </c>
      <c r="E395" s="83">
        <v>4</v>
      </c>
      <c r="F395" s="83">
        <v>4</v>
      </c>
      <c r="G395" s="84">
        <f t="shared" si="19"/>
        <v>8</v>
      </c>
      <c r="H395" s="244">
        <v>43769</v>
      </c>
      <c r="I395" s="240">
        <v>70</v>
      </c>
      <c r="J395" s="217">
        <f t="shared" si="18"/>
        <v>8</v>
      </c>
    </row>
    <row r="396" spans="1:10" ht="15" hidden="1" outlineLevel="1" thickBot="1" x14ac:dyDescent="0.4">
      <c r="A396" s="70" t="s">
        <v>696</v>
      </c>
      <c r="B396" s="224" t="s">
        <v>1129</v>
      </c>
      <c r="C396" s="79" t="s">
        <v>697</v>
      </c>
      <c r="D396" s="72" t="s">
        <v>170</v>
      </c>
      <c r="E396" s="83">
        <v>10</v>
      </c>
      <c r="F396" s="83">
        <v>10</v>
      </c>
      <c r="G396" s="84">
        <f t="shared" si="19"/>
        <v>20</v>
      </c>
      <c r="H396" s="244">
        <v>43769</v>
      </c>
      <c r="I396" s="240">
        <v>85</v>
      </c>
      <c r="J396" s="217">
        <f t="shared" si="18"/>
        <v>20</v>
      </c>
    </row>
    <row r="397" spans="1:10" ht="15" hidden="1" outlineLevel="1" thickBot="1" x14ac:dyDescent="0.4">
      <c r="A397" s="70" t="s">
        <v>696</v>
      </c>
      <c r="B397" s="224" t="s">
        <v>1130</v>
      </c>
      <c r="C397" s="79" t="s">
        <v>697</v>
      </c>
      <c r="D397" s="72" t="s">
        <v>170</v>
      </c>
      <c r="E397" s="83">
        <v>6</v>
      </c>
      <c r="F397" s="83">
        <v>6</v>
      </c>
      <c r="G397" s="84">
        <f t="shared" si="19"/>
        <v>12</v>
      </c>
      <c r="H397" s="244">
        <v>43769</v>
      </c>
      <c r="I397" s="240">
        <v>100</v>
      </c>
      <c r="J397" s="217">
        <f t="shared" si="18"/>
        <v>12</v>
      </c>
    </row>
    <row r="398" spans="1:10" ht="15" hidden="1" outlineLevel="1" thickBot="1" x14ac:dyDescent="0.4">
      <c r="A398" s="70" t="s">
        <v>696</v>
      </c>
      <c r="B398" s="224" t="s">
        <v>1131</v>
      </c>
      <c r="C398" s="79" t="s">
        <v>697</v>
      </c>
      <c r="D398" s="72" t="s">
        <v>170</v>
      </c>
      <c r="E398" s="83">
        <v>3</v>
      </c>
      <c r="F398" s="83">
        <v>3</v>
      </c>
      <c r="G398" s="84">
        <f t="shared" si="19"/>
        <v>6</v>
      </c>
      <c r="H398" s="244">
        <v>43769</v>
      </c>
      <c r="I398" s="240">
        <v>300</v>
      </c>
      <c r="J398" s="217">
        <f t="shared" si="18"/>
        <v>6</v>
      </c>
    </row>
    <row r="399" spans="1:10" ht="15" hidden="1" outlineLevel="1" thickBot="1" x14ac:dyDescent="0.4">
      <c r="A399" s="70" t="s">
        <v>696</v>
      </c>
      <c r="B399" s="224" t="s">
        <v>1132</v>
      </c>
      <c r="C399" s="79" t="s">
        <v>697</v>
      </c>
      <c r="D399" s="72" t="s">
        <v>170</v>
      </c>
      <c r="E399" s="83">
        <v>7</v>
      </c>
      <c r="F399" s="83">
        <v>7</v>
      </c>
      <c r="G399" s="84">
        <f t="shared" si="19"/>
        <v>14</v>
      </c>
      <c r="H399" s="244">
        <v>43769</v>
      </c>
      <c r="I399" s="240">
        <v>390</v>
      </c>
      <c r="J399" s="217">
        <f t="shared" si="18"/>
        <v>14</v>
      </c>
    </row>
    <row r="400" spans="1:10" ht="15" hidden="1" outlineLevel="1" thickBot="1" x14ac:dyDescent="0.4">
      <c r="A400" s="70" t="s">
        <v>696</v>
      </c>
      <c r="B400" s="224" t="s">
        <v>1133</v>
      </c>
      <c r="C400" s="79" t="s">
        <v>697</v>
      </c>
      <c r="D400" s="72" t="s">
        <v>170</v>
      </c>
      <c r="E400" s="83">
        <v>3</v>
      </c>
      <c r="F400" s="83">
        <v>3</v>
      </c>
      <c r="G400" s="84">
        <f t="shared" si="19"/>
        <v>6</v>
      </c>
      <c r="H400" s="244">
        <v>43769</v>
      </c>
      <c r="I400" s="240">
        <v>470</v>
      </c>
      <c r="J400" s="217">
        <f t="shared" si="18"/>
        <v>6</v>
      </c>
    </row>
    <row r="401" spans="1:10" ht="15" hidden="1" outlineLevel="1" thickBot="1" x14ac:dyDescent="0.4">
      <c r="A401" s="70" t="s">
        <v>696</v>
      </c>
      <c r="B401" s="224" t="s">
        <v>1134</v>
      </c>
      <c r="C401" s="79" t="s">
        <v>697</v>
      </c>
      <c r="D401" s="72" t="s">
        <v>170</v>
      </c>
      <c r="E401" s="83">
        <v>2</v>
      </c>
      <c r="F401" s="83">
        <v>2</v>
      </c>
      <c r="G401" s="84">
        <f t="shared" si="19"/>
        <v>4</v>
      </c>
      <c r="H401" s="244">
        <v>43769</v>
      </c>
      <c r="I401" s="240">
        <v>200</v>
      </c>
      <c r="J401" s="217">
        <f t="shared" si="18"/>
        <v>4</v>
      </c>
    </row>
    <row r="402" spans="1:10" ht="15" hidden="1" outlineLevel="1" thickBot="1" x14ac:dyDescent="0.4">
      <c r="A402" s="70" t="s">
        <v>696</v>
      </c>
      <c r="B402" s="224" t="s">
        <v>1135</v>
      </c>
      <c r="C402" s="79" t="s">
        <v>697</v>
      </c>
      <c r="D402" s="72" t="s">
        <v>170</v>
      </c>
      <c r="E402" s="83">
        <v>9</v>
      </c>
      <c r="F402" s="83">
        <v>9</v>
      </c>
      <c r="G402" s="84">
        <f t="shared" si="19"/>
        <v>18</v>
      </c>
      <c r="H402" s="244">
        <v>43769</v>
      </c>
      <c r="I402" s="240">
        <v>90</v>
      </c>
      <c r="J402" s="217">
        <f t="shared" si="18"/>
        <v>18</v>
      </c>
    </row>
    <row r="403" spans="1:10" ht="15" hidden="1" outlineLevel="1" thickBot="1" x14ac:dyDescent="0.4">
      <c r="A403" s="70" t="s">
        <v>696</v>
      </c>
      <c r="B403" s="224" t="s">
        <v>1136</v>
      </c>
      <c r="C403" s="79" t="s">
        <v>697</v>
      </c>
      <c r="D403" s="72" t="s">
        <v>170</v>
      </c>
      <c r="E403" s="83">
        <v>6</v>
      </c>
      <c r="F403" s="83">
        <v>6</v>
      </c>
      <c r="G403" s="84">
        <f t="shared" si="19"/>
        <v>12</v>
      </c>
      <c r="H403" s="244">
        <v>43769</v>
      </c>
      <c r="I403" s="240">
        <v>250</v>
      </c>
      <c r="J403" s="217">
        <f t="shared" si="18"/>
        <v>12</v>
      </c>
    </row>
    <row r="404" spans="1:10" ht="15" hidden="1" outlineLevel="1" thickBot="1" x14ac:dyDescent="0.4">
      <c r="A404" s="70" t="s">
        <v>696</v>
      </c>
      <c r="B404" s="224" t="s">
        <v>1137</v>
      </c>
      <c r="C404" s="79" t="s">
        <v>697</v>
      </c>
      <c r="D404" s="72" t="s">
        <v>170</v>
      </c>
      <c r="E404" s="83">
        <v>2</v>
      </c>
      <c r="F404" s="83">
        <v>8</v>
      </c>
      <c r="G404" s="84">
        <f t="shared" si="19"/>
        <v>10</v>
      </c>
      <c r="H404" s="244">
        <v>43769</v>
      </c>
      <c r="I404" s="240">
        <v>370</v>
      </c>
      <c r="J404" s="217">
        <f t="shared" si="18"/>
        <v>10</v>
      </c>
    </row>
    <row r="405" spans="1:10" ht="15" hidden="1" outlineLevel="1" thickBot="1" x14ac:dyDescent="0.4">
      <c r="A405" s="70" t="s">
        <v>696</v>
      </c>
      <c r="B405" s="224" t="s">
        <v>1138</v>
      </c>
      <c r="C405" s="79" t="s">
        <v>697</v>
      </c>
      <c r="D405" s="72" t="s">
        <v>170</v>
      </c>
      <c r="E405" s="83">
        <v>4</v>
      </c>
      <c r="F405" s="83">
        <v>4</v>
      </c>
      <c r="G405" s="84">
        <f t="shared" si="19"/>
        <v>8</v>
      </c>
      <c r="H405" s="244">
        <v>43769</v>
      </c>
      <c r="I405" s="240">
        <v>300</v>
      </c>
      <c r="J405" s="217">
        <f t="shared" si="18"/>
        <v>8</v>
      </c>
    </row>
    <row r="406" spans="1:10" ht="15" hidden="1" outlineLevel="1" thickBot="1" x14ac:dyDescent="0.4">
      <c r="A406" s="70" t="s">
        <v>696</v>
      </c>
      <c r="B406" s="224" t="s">
        <v>1139</v>
      </c>
      <c r="C406" s="79" t="s">
        <v>697</v>
      </c>
      <c r="D406" s="72" t="s">
        <v>170</v>
      </c>
      <c r="E406" s="83">
        <v>3</v>
      </c>
      <c r="F406" s="83">
        <v>3</v>
      </c>
      <c r="G406" s="84">
        <f t="shared" si="19"/>
        <v>6</v>
      </c>
      <c r="H406" s="244">
        <v>43769</v>
      </c>
      <c r="I406" s="240">
        <v>170</v>
      </c>
      <c r="J406" s="217">
        <f t="shared" si="18"/>
        <v>6</v>
      </c>
    </row>
    <row r="407" spans="1:10" ht="15" hidden="1" outlineLevel="1" thickBot="1" x14ac:dyDescent="0.4">
      <c r="A407" s="70" t="s">
        <v>696</v>
      </c>
      <c r="B407" s="224" t="s">
        <v>1140</v>
      </c>
      <c r="C407" s="79" t="s">
        <v>697</v>
      </c>
      <c r="D407" s="72" t="s">
        <v>170</v>
      </c>
      <c r="E407" s="83">
        <v>8</v>
      </c>
      <c r="F407" s="83">
        <v>8</v>
      </c>
      <c r="G407" s="84">
        <f t="shared" si="19"/>
        <v>16</v>
      </c>
      <c r="H407" s="244">
        <v>43769</v>
      </c>
      <c r="I407" s="240">
        <v>350</v>
      </c>
      <c r="J407" s="217">
        <f t="shared" si="18"/>
        <v>16</v>
      </c>
    </row>
    <row r="408" spans="1:10" ht="15" hidden="1" outlineLevel="1" thickBot="1" x14ac:dyDescent="0.4">
      <c r="A408" s="70" t="s">
        <v>696</v>
      </c>
      <c r="B408" s="224" t="s">
        <v>1141</v>
      </c>
      <c r="C408" s="79" t="s">
        <v>697</v>
      </c>
      <c r="D408" s="72" t="s">
        <v>170</v>
      </c>
      <c r="E408" s="83">
        <v>5</v>
      </c>
      <c r="F408" s="83">
        <v>5</v>
      </c>
      <c r="G408" s="84">
        <f t="shared" si="19"/>
        <v>10</v>
      </c>
      <c r="H408" s="244">
        <v>43769</v>
      </c>
      <c r="I408" s="240">
        <v>450</v>
      </c>
      <c r="J408" s="217">
        <f t="shared" si="18"/>
        <v>10</v>
      </c>
    </row>
    <row r="409" spans="1:10" hidden="1" outlineLevel="1" x14ac:dyDescent="0.35">
      <c r="A409" s="70" t="s">
        <v>696</v>
      </c>
      <c r="B409" s="224" t="s">
        <v>1142</v>
      </c>
      <c r="C409" s="79" t="s">
        <v>697</v>
      </c>
      <c r="D409" s="72" t="s">
        <v>170</v>
      </c>
      <c r="E409" s="83">
        <v>8</v>
      </c>
      <c r="F409" s="83">
        <v>8</v>
      </c>
      <c r="G409" s="84">
        <f t="shared" si="19"/>
        <v>16</v>
      </c>
      <c r="H409" s="244">
        <v>43769</v>
      </c>
      <c r="I409" s="240">
        <v>100</v>
      </c>
      <c r="J409" s="217">
        <f t="shared" si="18"/>
        <v>16</v>
      </c>
    </row>
    <row r="410" spans="1:10" ht="15" collapsed="1" thickBot="1" x14ac:dyDescent="0.4">
      <c r="A410" s="71" t="s">
        <v>696</v>
      </c>
      <c r="B410" s="225"/>
      <c r="C410" s="80" t="s">
        <v>697</v>
      </c>
      <c r="D410" s="118">
        <f>COUNTA(D359:D409)</f>
        <v>51</v>
      </c>
      <c r="E410" s="81">
        <f>SUM(E359:E409)</f>
        <v>262</v>
      </c>
      <c r="F410" s="81">
        <f>SUM(F359:F409)</f>
        <v>221</v>
      </c>
      <c r="G410" s="81">
        <f>SUM(G359:G409)</f>
        <v>483</v>
      </c>
      <c r="H410" s="233">
        <v>43769</v>
      </c>
      <c r="I410" s="119">
        <f>AVERAGE(I359:I409)</f>
        <v>130.19607843137254</v>
      </c>
      <c r="J410" s="81">
        <f>SUM(J359:J409)</f>
        <v>483</v>
      </c>
    </row>
    <row r="411" spans="1:10" ht="15" hidden="1" outlineLevel="1" thickBot="1" x14ac:dyDescent="0.4">
      <c r="A411" s="72" t="s">
        <v>698</v>
      </c>
      <c r="B411" s="223" t="s">
        <v>1143</v>
      </c>
      <c r="C411" s="86" t="s">
        <v>699</v>
      </c>
      <c r="D411" s="72" t="s">
        <v>170</v>
      </c>
      <c r="E411" s="87">
        <v>10</v>
      </c>
      <c r="F411" s="87">
        <v>7</v>
      </c>
      <c r="G411" s="88">
        <f t="shared" ref="G411:G442" si="20">E411+F411</f>
        <v>17</v>
      </c>
      <c r="H411" s="244">
        <v>43738</v>
      </c>
      <c r="I411" s="239">
        <v>300</v>
      </c>
      <c r="J411" s="217">
        <f t="shared" si="18"/>
        <v>17</v>
      </c>
    </row>
    <row r="412" spans="1:10" ht="15" hidden="1" outlineLevel="1" thickBot="1" x14ac:dyDescent="0.4">
      <c r="A412" s="70" t="s">
        <v>698</v>
      </c>
      <c r="B412" s="224" t="s">
        <v>1144</v>
      </c>
      <c r="C412" s="79" t="s">
        <v>699</v>
      </c>
      <c r="D412" s="72" t="s">
        <v>170</v>
      </c>
      <c r="E412" s="83">
        <v>2</v>
      </c>
      <c r="F412" s="83">
        <v>2</v>
      </c>
      <c r="G412" s="84">
        <f t="shared" si="20"/>
        <v>4</v>
      </c>
      <c r="H412" s="244">
        <v>43738</v>
      </c>
      <c r="I412" s="240">
        <v>302</v>
      </c>
      <c r="J412" s="217">
        <f t="shared" si="18"/>
        <v>4</v>
      </c>
    </row>
    <row r="413" spans="1:10" ht="15" hidden="1" outlineLevel="1" thickBot="1" x14ac:dyDescent="0.4">
      <c r="A413" s="70" t="s">
        <v>698</v>
      </c>
      <c r="B413" s="224" t="s">
        <v>1145</v>
      </c>
      <c r="C413" s="79" t="s">
        <v>699</v>
      </c>
      <c r="D413" s="72" t="s">
        <v>170</v>
      </c>
      <c r="E413" s="83">
        <v>3</v>
      </c>
      <c r="F413" s="83">
        <v>2</v>
      </c>
      <c r="G413" s="84">
        <f t="shared" si="20"/>
        <v>5</v>
      </c>
      <c r="H413" s="244">
        <v>43738</v>
      </c>
      <c r="I413" s="240">
        <v>480</v>
      </c>
      <c r="J413" s="217">
        <f t="shared" si="18"/>
        <v>5</v>
      </c>
    </row>
    <row r="414" spans="1:10" ht="15" hidden="1" outlineLevel="1" thickBot="1" x14ac:dyDescent="0.4">
      <c r="A414" s="70" t="s">
        <v>698</v>
      </c>
      <c r="B414" s="224" t="s">
        <v>1146</v>
      </c>
      <c r="C414" s="79" t="s">
        <v>699</v>
      </c>
      <c r="D414" s="72" t="s">
        <v>170</v>
      </c>
      <c r="E414" s="83">
        <v>5</v>
      </c>
      <c r="F414" s="83">
        <v>5</v>
      </c>
      <c r="G414" s="84">
        <f t="shared" si="20"/>
        <v>10</v>
      </c>
      <c r="H414" s="244">
        <v>43738</v>
      </c>
      <c r="I414" s="240">
        <v>200</v>
      </c>
      <c r="J414" s="217">
        <f t="shared" si="18"/>
        <v>10</v>
      </c>
    </row>
    <row r="415" spans="1:10" ht="15" hidden="1" outlineLevel="1" thickBot="1" x14ac:dyDescent="0.4">
      <c r="A415" s="70" t="s">
        <v>698</v>
      </c>
      <c r="B415" s="224" t="s">
        <v>1147</v>
      </c>
      <c r="C415" s="79" t="s">
        <v>699</v>
      </c>
      <c r="D415" s="72" t="s">
        <v>170</v>
      </c>
      <c r="E415" s="83">
        <v>6</v>
      </c>
      <c r="F415" s="83">
        <v>2</v>
      </c>
      <c r="G415" s="84">
        <f t="shared" si="20"/>
        <v>8</v>
      </c>
      <c r="H415" s="244">
        <v>43738</v>
      </c>
      <c r="I415" s="240">
        <v>280</v>
      </c>
      <c r="J415" s="217">
        <f t="shared" si="18"/>
        <v>8</v>
      </c>
    </row>
    <row r="416" spans="1:10" ht="15" hidden="1" outlineLevel="1" thickBot="1" x14ac:dyDescent="0.4">
      <c r="A416" s="70" t="s">
        <v>698</v>
      </c>
      <c r="B416" s="224" t="s">
        <v>1148</v>
      </c>
      <c r="C416" s="79" t="s">
        <v>699</v>
      </c>
      <c r="D416" s="72" t="s">
        <v>170</v>
      </c>
      <c r="E416" s="83">
        <v>0</v>
      </c>
      <c r="F416" s="83">
        <v>4</v>
      </c>
      <c r="G416" s="84">
        <f t="shared" si="20"/>
        <v>4</v>
      </c>
      <c r="H416" s="244">
        <v>43738</v>
      </c>
      <c r="I416" s="240">
        <v>330</v>
      </c>
      <c r="J416" s="217">
        <f t="shared" si="18"/>
        <v>4</v>
      </c>
    </row>
    <row r="417" spans="1:10" ht="15" hidden="1" outlineLevel="1" thickBot="1" x14ac:dyDescent="0.4">
      <c r="A417" s="70" t="s">
        <v>698</v>
      </c>
      <c r="B417" s="224" t="s">
        <v>1149</v>
      </c>
      <c r="C417" s="79" t="s">
        <v>699</v>
      </c>
      <c r="D417" s="72" t="s">
        <v>170</v>
      </c>
      <c r="E417" s="83">
        <v>1</v>
      </c>
      <c r="F417" s="83">
        <v>2</v>
      </c>
      <c r="G417" s="84">
        <f t="shared" si="20"/>
        <v>3</v>
      </c>
      <c r="H417" s="244">
        <v>43738</v>
      </c>
      <c r="I417" s="240">
        <v>420</v>
      </c>
      <c r="J417" s="217">
        <f t="shared" si="18"/>
        <v>3</v>
      </c>
    </row>
    <row r="418" spans="1:10" ht="15" hidden="1" outlineLevel="1" thickBot="1" x14ac:dyDescent="0.4">
      <c r="A418" s="70" t="s">
        <v>698</v>
      </c>
      <c r="B418" s="224" t="s">
        <v>1150</v>
      </c>
      <c r="C418" s="79" t="s">
        <v>699</v>
      </c>
      <c r="D418" s="72" t="s">
        <v>170</v>
      </c>
      <c r="E418" s="83">
        <v>0</v>
      </c>
      <c r="F418" s="83">
        <v>1</v>
      </c>
      <c r="G418" s="84">
        <f t="shared" si="20"/>
        <v>1</v>
      </c>
      <c r="H418" s="244">
        <v>43738</v>
      </c>
      <c r="I418" s="240">
        <v>500</v>
      </c>
      <c r="J418" s="217">
        <f t="shared" si="18"/>
        <v>1</v>
      </c>
    </row>
    <row r="419" spans="1:10" ht="15" hidden="1" outlineLevel="1" thickBot="1" x14ac:dyDescent="0.4">
      <c r="A419" s="70" t="s">
        <v>698</v>
      </c>
      <c r="B419" s="224" t="s">
        <v>1151</v>
      </c>
      <c r="C419" s="79" t="s">
        <v>699</v>
      </c>
      <c r="D419" s="72" t="s">
        <v>170</v>
      </c>
      <c r="E419" s="83">
        <v>5</v>
      </c>
      <c r="F419" s="83">
        <v>2</v>
      </c>
      <c r="G419" s="84">
        <f t="shared" si="20"/>
        <v>7</v>
      </c>
      <c r="H419" s="244">
        <v>43738</v>
      </c>
      <c r="I419" s="240">
        <v>304</v>
      </c>
      <c r="J419" s="217">
        <f t="shared" si="18"/>
        <v>7</v>
      </c>
    </row>
    <row r="420" spans="1:10" ht="15" hidden="1" outlineLevel="1" thickBot="1" x14ac:dyDescent="0.4">
      <c r="A420" s="70" t="s">
        <v>698</v>
      </c>
      <c r="B420" s="224" t="s">
        <v>1152</v>
      </c>
      <c r="C420" s="79" t="s">
        <v>699</v>
      </c>
      <c r="D420" s="72" t="s">
        <v>170</v>
      </c>
      <c r="E420" s="83">
        <v>3</v>
      </c>
      <c r="F420" s="83">
        <v>2</v>
      </c>
      <c r="G420" s="84">
        <f t="shared" si="20"/>
        <v>5</v>
      </c>
      <c r="H420" s="244">
        <v>43738</v>
      </c>
      <c r="I420" s="240">
        <v>210</v>
      </c>
      <c r="J420" s="217">
        <f t="shared" si="18"/>
        <v>5</v>
      </c>
    </row>
    <row r="421" spans="1:10" ht="15" hidden="1" outlineLevel="1" thickBot="1" x14ac:dyDescent="0.4">
      <c r="A421" s="70" t="s">
        <v>698</v>
      </c>
      <c r="B421" s="224" t="s">
        <v>1153</v>
      </c>
      <c r="C421" s="79" t="s">
        <v>699</v>
      </c>
      <c r="D421" s="72" t="s">
        <v>170</v>
      </c>
      <c r="E421" s="83">
        <v>2</v>
      </c>
      <c r="F421" s="83">
        <v>2</v>
      </c>
      <c r="G421" s="84">
        <f t="shared" si="20"/>
        <v>4</v>
      </c>
      <c r="H421" s="244">
        <v>43738</v>
      </c>
      <c r="I421" s="240">
        <v>180</v>
      </c>
      <c r="J421" s="217">
        <f t="shared" si="18"/>
        <v>4</v>
      </c>
    </row>
    <row r="422" spans="1:10" ht="15" hidden="1" outlineLevel="1" thickBot="1" x14ac:dyDescent="0.4">
      <c r="A422" s="70" t="s">
        <v>698</v>
      </c>
      <c r="B422" s="224" t="s">
        <v>1154</v>
      </c>
      <c r="C422" s="79" t="s">
        <v>699</v>
      </c>
      <c r="D422" s="72" t="s">
        <v>170</v>
      </c>
      <c r="E422" s="83">
        <v>6</v>
      </c>
      <c r="F422" s="83">
        <v>2</v>
      </c>
      <c r="G422" s="84">
        <f t="shared" si="20"/>
        <v>8</v>
      </c>
      <c r="H422" s="244">
        <v>43738</v>
      </c>
      <c r="I422" s="240">
        <v>430</v>
      </c>
      <c r="J422" s="217">
        <f t="shared" si="18"/>
        <v>8</v>
      </c>
    </row>
    <row r="423" spans="1:10" ht="15" hidden="1" outlineLevel="1" thickBot="1" x14ac:dyDescent="0.4">
      <c r="A423" s="70" t="s">
        <v>698</v>
      </c>
      <c r="B423" s="224" t="s">
        <v>1155</v>
      </c>
      <c r="C423" s="79" t="s">
        <v>699</v>
      </c>
      <c r="D423" s="72" t="s">
        <v>170</v>
      </c>
      <c r="E423" s="83">
        <v>2</v>
      </c>
      <c r="F423" s="83">
        <v>2</v>
      </c>
      <c r="G423" s="84">
        <f t="shared" si="20"/>
        <v>4</v>
      </c>
      <c r="H423" s="244">
        <v>43738</v>
      </c>
      <c r="I423" s="240">
        <v>290</v>
      </c>
      <c r="J423" s="217">
        <f t="shared" si="18"/>
        <v>4</v>
      </c>
    </row>
    <row r="424" spans="1:10" ht="15" hidden="1" outlineLevel="1" thickBot="1" x14ac:dyDescent="0.4">
      <c r="A424" s="70" t="s">
        <v>698</v>
      </c>
      <c r="B424" s="224" t="s">
        <v>1156</v>
      </c>
      <c r="C424" s="79" t="s">
        <v>699</v>
      </c>
      <c r="D424" s="72" t="s">
        <v>170</v>
      </c>
      <c r="E424" s="83">
        <v>3</v>
      </c>
      <c r="F424" s="83">
        <v>2</v>
      </c>
      <c r="G424" s="84">
        <f t="shared" si="20"/>
        <v>5</v>
      </c>
      <c r="H424" s="244">
        <v>43738</v>
      </c>
      <c r="I424" s="240">
        <v>500</v>
      </c>
      <c r="J424" s="217">
        <f t="shared" si="18"/>
        <v>5</v>
      </c>
    </row>
    <row r="425" spans="1:10" ht="15" hidden="1" outlineLevel="1" thickBot="1" x14ac:dyDescent="0.4">
      <c r="A425" s="70" t="s">
        <v>698</v>
      </c>
      <c r="B425" s="224" t="s">
        <v>1157</v>
      </c>
      <c r="C425" s="79" t="s">
        <v>699</v>
      </c>
      <c r="D425" s="72" t="s">
        <v>170</v>
      </c>
      <c r="E425" s="83">
        <v>4</v>
      </c>
      <c r="F425" s="83">
        <v>2</v>
      </c>
      <c r="G425" s="84">
        <f t="shared" si="20"/>
        <v>6</v>
      </c>
      <c r="H425" s="244">
        <v>43738</v>
      </c>
      <c r="I425" s="240">
        <v>510</v>
      </c>
      <c r="J425" s="217">
        <f t="shared" si="18"/>
        <v>6</v>
      </c>
    </row>
    <row r="426" spans="1:10" ht="15" hidden="1" outlineLevel="1" thickBot="1" x14ac:dyDescent="0.4">
      <c r="A426" s="70" t="s">
        <v>698</v>
      </c>
      <c r="B426" s="224" t="s">
        <v>1158</v>
      </c>
      <c r="C426" s="79" t="s">
        <v>699</v>
      </c>
      <c r="D426" s="72" t="s">
        <v>170</v>
      </c>
      <c r="E426" s="83">
        <v>2</v>
      </c>
      <c r="F426" s="83">
        <v>2</v>
      </c>
      <c r="G426" s="84">
        <f t="shared" si="20"/>
        <v>4</v>
      </c>
      <c r="H426" s="244">
        <v>43738</v>
      </c>
      <c r="I426" s="240">
        <v>340</v>
      </c>
      <c r="J426" s="217">
        <f t="shared" si="18"/>
        <v>4</v>
      </c>
    </row>
    <row r="427" spans="1:10" ht="15" hidden="1" outlineLevel="1" thickBot="1" x14ac:dyDescent="0.4">
      <c r="A427" s="70" t="s">
        <v>698</v>
      </c>
      <c r="B427" s="224" t="s">
        <v>1159</v>
      </c>
      <c r="C427" s="79" t="s">
        <v>699</v>
      </c>
      <c r="D427" s="72" t="s">
        <v>170</v>
      </c>
      <c r="E427" s="83">
        <v>0</v>
      </c>
      <c r="F427" s="83">
        <v>1</v>
      </c>
      <c r="G427" s="84">
        <f t="shared" si="20"/>
        <v>1</v>
      </c>
      <c r="H427" s="244">
        <v>43738</v>
      </c>
      <c r="I427" s="240">
        <v>350</v>
      </c>
      <c r="J427" s="217">
        <f t="shared" si="18"/>
        <v>1</v>
      </c>
    </row>
    <row r="428" spans="1:10" ht="15" hidden="1" outlineLevel="1" thickBot="1" x14ac:dyDescent="0.4">
      <c r="A428" s="70" t="s">
        <v>698</v>
      </c>
      <c r="B428" s="224" t="s">
        <v>1160</v>
      </c>
      <c r="C428" s="79" t="s">
        <v>699</v>
      </c>
      <c r="D428" s="72" t="s">
        <v>170</v>
      </c>
      <c r="E428" s="83">
        <v>0</v>
      </c>
      <c r="F428" s="83">
        <v>1</v>
      </c>
      <c r="G428" s="84">
        <f t="shared" si="20"/>
        <v>1</v>
      </c>
      <c r="H428" s="244">
        <v>43738</v>
      </c>
      <c r="I428" s="240">
        <v>360</v>
      </c>
      <c r="J428" s="217">
        <f t="shared" si="18"/>
        <v>1</v>
      </c>
    </row>
    <row r="429" spans="1:10" ht="15" hidden="1" outlineLevel="1" thickBot="1" x14ac:dyDescent="0.4">
      <c r="A429" s="70" t="s">
        <v>698</v>
      </c>
      <c r="B429" s="224" t="s">
        <v>1161</v>
      </c>
      <c r="C429" s="79" t="s">
        <v>699</v>
      </c>
      <c r="D429" s="72" t="s">
        <v>170</v>
      </c>
      <c r="E429" s="83">
        <v>3</v>
      </c>
      <c r="F429" s="83">
        <v>2</v>
      </c>
      <c r="G429" s="84">
        <f t="shared" si="20"/>
        <v>5</v>
      </c>
      <c r="H429" s="244">
        <v>43738</v>
      </c>
      <c r="I429" s="240">
        <v>600</v>
      </c>
      <c r="J429" s="217">
        <f t="shared" si="18"/>
        <v>5</v>
      </c>
    </row>
    <row r="430" spans="1:10" ht="15" hidden="1" outlineLevel="1" thickBot="1" x14ac:dyDescent="0.4">
      <c r="A430" s="70" t="s">
        <v>698</v>
      </c>
      <c r="B430" s="224" t="s">
        <v>1162</v>
      </c>
      <c r="C430" s="79" t="s">
        <v>699</v>
      </c>
      <c r="D430" s="72" t="s">
        <v>170</v>
      </c>
      <c r="E430" s="83">
        <v>0</v>
      </c>
      <c r="F430" s="83">
        <v>1</v>
      </c>
      <c r="G430" s="84">
        <f t="shared" si="20"/>
        <v>1</v>
      </c>
      <c r="H430" s="244">
        <v>43738</v>
      </c>
      <c r="I430" s="240">
        <v>610</v>
      </c>
      <c r="J430" s="217">
        <f t="shared" si="18"/>
        <v>1</v>
      </c>
    </row>
    <row r="431" spans="1:10" ht="15" hidden="1" outlineLevel="1" thickBot="1" x14ac:dyDescent="0.4">
      <c r="A431" s="70" t="s">
        <v>698</v>
      </c>
      <c r="B431" s="224" t="s">
        <v>1163</v>
      </c>
      <c r="C431" s="79" t="s">
        <v>699</v>
      </c>
      <c r="D431" s="72" t="s">
        <v>170</v>
      </c>
      <c r="E431" s="83">
        <v>0</v>
      </c>
      <c r="F431" s="83">
        <v>2</v>
      </c>
      <c r="G431" s="84">
        <f t="shared" si="20"/>
        <v>2</v>
      </c>
      <c r="H431" s="244">
        <v>43738</v>
      </c>
      <c r="I431" s="240">
        <v>650</v>
      </c>
      <c r="J431" s="217">
        <f t="shared" si="18"/>
        <v>2</v>
      </c>
    </row>
    <row r="432" spans="1:10" ht="15" hidden="1" outlineLevel="1" thickBot="1" x14ac:dyDescent="0.4">
      <c r="A432" s="70" t="s">
        <v>698</v>
      </c>
      <c r="B432" s="224" t="s">
        <v>1164</v>
      </c>
      <c r="C432" s="79" t="s">
        <v>699</v>
      </c>
      <c r="D432" s="72" t="s">
        <v>170</v>
      </c>
      <c r="E432" s="83">
        <v>5</v>
      </c>
      <c r="F432" s="83">
        <v>1</v>
      </c>
      <c r="G432" s="84">
        <f t="shared" si="20"/>
        <v>6</v>
      </c>
      <c r="H432" s="244">
        <v>43738</v>
      </c>
      <c r="I432" s="240">
        <v>700</v>
      </c>
      <c r="J432" s="217">
        <f t="shared" si="18"/>
        <v>6</v>
      </c>
    </row>
    <row r="433" spans="1:10" ht="15" hidden="1" outlineLevel="1" thickBot="1" x14ac:dyDescent="0.4">
      <c r="A433" s="70" t="s">
        <v>698</v>
      </c>
      <c r="B433" s="224" t="s">
        <v>1165</v>
      </c>
      <c r="C433" s="79" t="s">
        <v>699</v>
      </c>
      <c r="D433" s="72" t="s">
        <v>170</v>
      </c>
      <c r="E433" s="83">
        <v>0</v>
      </c>
      <c r="F433" s="83">
        <v>1</v>
      </c>
      <c r="G433" s="84">
        <f t="shared" si="20"/>
        <v>1</v>
      </c>
      <c r="H433" s="244">
        <v>43738</v>
      </c>
      <c r="I433" s="240">
        <v>701</v>
      </c>
      <c r="J433" s="217">
        <f t="shared" si="18"/>
        <v>1</v>
      </c>
    </row>
    <row r="434" spans="1:10" ht="15" hidden="1" outlineLevel="1" thickBot="1" x14ac:dyDescent="0.4">
      <c r="A434" s="70" t="s">
        <v>698</v>
      </c>
      <c r="B434" s="224" t="s">
        <v>1166</v>
      </c>
      <c r="C434" s="79" t="s">
        <v>699</v>
      </c>
      <c r="D434" s="72" t="s">
        <v>170</v>
      </c>
      <c r="E434" s="83">
        <v>0</v>
      </c>
      <c r="F434" s="83">
        <v>1</v>
      </c>
      <c r="G434" s="84">
        <f t="shared" si="20"/>
        <v>1</v>
      </c>
      <c r="H434" s="244">
        <v>43738</v>
      </c>
      <c r="I434" s="240">
        <v>700</v>
      </c>
      <c r="J434" s="217">
        <f t="shared" si="18"/>
        <v>1</v>
      </c>
    </row>
    <row r="435" spans="1:10" ht="15" hidden="1" outlineLevel="1" thickBot="1" x14ac:dyDescent="0.4">
      <c r="A435" s="70" t="s">
        <v>698</v>
      </c>
      <c r="B435" s="224" t="s">
        <v>1167</v>
      </c>
      <c r="C435" s="79" t="s">
        <v>699</v>
      </c>
      <c r="D435" s="72" t="s">
        <v>170</v>
      </c>
      <c r="E435" s="83">
        <v>0</v>
      </c>
      <c r="F435" s="83">
        <v>1</v>
      </c>
      <c r="G435" s="84">
        <f t="shared" si="20"/>
        <v>1</v>
      </c>
      <c r="H435" s="244">
        <v>43738</v>
      </c>
      <c r="I435" s="240">
        <v>800</v>
      </c>
      <c r="J435" s="217">
        <f t="shared" si="18"/>
        <v>1</v>
      </c>
    </row>
    <row r="436" spans="1:10" ht="15" hidden="1" outlineLevel="1" thickBot="1" x14ac:dyDescent="0.4">
      <c r="A436" s="70" t="s">
        <v>698</v>
      </c>
      <c r="B436" s="224" t="s">
        <v>1168</v>
      </c>
      <c r="C436" s="79" t="s">
        <v>699</v>
      </c>
      <c r="D436" s="72" t="s">
        <v>170</v>
      </c>
      <c r="E436" s="83">
        <v>5</v>
      </c>
      <c r="F436" s="83">
        <v>2</v>
      </c>
      <c r="G436" s="84">
        <f t="shared" si="20"/>
        <v>7</v>
      </c>
      <c r="H436" s="244">
        <v>43738</v>
      </c>
      <c r="I436" s="240">
        <v>130</v>
      </c>
      <c r="J436" s="217">
        <f t="shared" si="18"/>
        <v>7</v>
      </c>
    </row>
    <row r="437" spans="1:10" ht="15" hidden="1" outlineLevel="1" thickBot="1" x14ac:dyDescent="0.4">
      <c r="A437" s="70" t="s">
        <v>698</v>
      </c>
      <c r="B437" s="224" t="s">
        <v>1169</v>
      </c>
      <c r="C437" s="79" t="s">
        <v>699</v>
      </c>
      <c r="D437" s="72" t="s">
        <v>170</v>
      </c>
      <c r="E437" s="83">
        <v>3</v>
      </c>
      <c r="F437" s="83">
        <v>1</v>
      </c>
      <c r="G437" s="84">
        <f t="shared" si="20"/>
        <v>4</v>
      </c>
      <c r="H437" s="244">
        <v>43738</v>
      </c>
      <c r="I437" s="240">
        <v>340</v>
      </c>
      <c r="J437" s="217">
        <f t="shared" si="18"/>
        <v>4</v>
      </c>
    </row>
    <row r="438" spans="1:10" ht="15" hidden="1" outlineLevel="1" thickBot="1" x14ac:dyDescent="0.4">
      <c r="A438" s="70" t="s">
        <v>698</v>
      </c>
      <c r="B438" s="224" t="s">
        <v>1170</v>
      </c>
      <c r="C438" s="79" t="s">
        <v>699</v>
      </c>
      <c r="D438" s="72" t="s">
        <v>170</v>
      </c>
      <c r="E438" s="83">
        <v>5</v>
      </c>
      <c r="F438" s="83">
        <v>1</v>
      </c>
      <c r="G438" s="84">
        <f t="shared" si="20"/>
        <v>6</v>
      </c>
      <c r="H438" s="244">
        <v>43738</v>
      </c>
      <c r="I438" s="240">
        <v>490</v>
      </c>
      <c r="J438" s="217">
        <f t="shared" si="18"/>
        <v>6</v>
      </c>
    </row>
    <row r="439" spans="1:10" ht="15" hidden="1" outlineLevel="1" thickBot="1" x14ac:dyDescent="0.4">
      <c r="A439" s="70" t="s">
        <v>698</v>
      </c>
      <c r="B439" s="224" t="s">
        <v>1171</v>
      </c>
      <c r="C439" s="79" t="s">
        <v>699</v>
      </c>
      <c r="D439" s="72" t="s">
        <v>170</v>
      </c>
      <c r="E439" s="83">
        <v>7</v>
      </c>
      <c r="F439" s="83">
        <v>2</v>
      </c>
      <c r="G439" s="84">
        <f t="shared" si="20"/>
        <v>9</v>
      </c>
      <c r="H439" s="244">
        <v>43738</v>
      </c>
      <c r="I439" s="240">
        <v>710</v>
      </c>
      <c r="J439" s="217">
        <f t="shared" si="18"/>
        <v>9</v>
      </c>
    </row>
    <row r="440" spans="1:10" ht="15" hidden="1" outlineLevel="1" thickBot="1" x14ac:dyDescent="0.4">
      <c r="A440" s="70" t="s">
        <v>698</v>
      </c>
      <c r="B440" s="224" t="s">
        <v>1172</v>
      </c>
      <c r="C440" s="79" t="s">
        <v>699</v>
      </c>
      <c r="D440" s="72" t="s">
        <v>170</v>
      </c>
      <c r="E440" s="83">
        <v>0</v>
      </c>
      <c r="F440" s="83">
        <v>1</v>
      </c>
      <c r="G440" s="84">
        <f t="shared" si="20"/>
        <v>1</v>
      </c>
      <c r="H440" s="244">
        <v>43738</v>
      </c>
      <c r="I440" s="240">
        <v>830</v>
      </c>
      <c r="J440" s="217">
        <f t="shared" si="18"/>
        <v>1</v>
      </c>
    </row>
    <row r="441" spans="1:10" ht="15" hidden="1" outlineLevel="1" thickBot="1" x14ac:dyDescent="0.4">
      <c r="A441" s="70" t="s">
        <v>698</v>
      </c>
      <c r="B441" s="224" t="s">
        <v>1173</v>
      </c>
      <c r="C441" s="79" t="s">
        <v>699</v>
      </c>
      <c r="D441" s="72" t="s">
        <v>170</v>
      </c>
      <c r="E441" s="83">
        <v>6</v>
      </c>
      <c r="F441" s="83">
        <v>2</v>
      </c>
      <c r="G441" s="84">
        <f t="shared" si="20"/>
        <v>8</v>
      </c>
      <c r="H441" s="244">
        <v>43738</v>
      </c>
      <c r="I441" s="240">
        <v>880</v>
      </c>
      <c r="J441" s="217">
        <f t="shared" si="18"/>
        <v>8</v>
      </c>
    </row>
    <row r="442" spans="1:10" ht="15" hidden="1" outlineLevel="1" thickBot="1" x14ac:dyDescent="0.4">
      <c r="A442" s="70" t="s">
        <v>698</v>
      </c>
      <c r="B442" s="224" t="s">
        <v>1174</v>
      </c>
      <c r="C442" s="79" t="s">
        <v>699</v>
      </c>
      <c r="D442" s="72" t="s">
        <v>170</v>
      </c>
      <c r="E442" s="83">
        <v>4</v>
      </c>
      <c r="F442" s="83">
        <v>2</v>
      </c>
      <c r="G442" s="84">
        <f t="shared" si="20"/>
        <v>6</v>
      </c>
      <c r="H442" s="244">
        <v>43738</v>
      </c>
      <c r="I442" s="240">
        <v>100</v>
      </c>
      <c r="J442" s="217">
        <f t="shared" si="18"/>
        <v>6</v>
      </c>
    </row>
    <row r="443" spans="1:10" ht="15" hidden="1" outlineLevel="1" thickBot="1" x14ac:dyDescent="0.4">
      <c r="A443" s="70" t="s">
        <v>698</v>
      </c>
      <c r="B443" s="224" t="s">
        <v>1175</v>
      </c>
      <c r="C443" s="79" t="s">
        <v>699</v>
      </c>
      <c r="D443" s="72" t="s">
        <v>170</v>
      </c>
      <c r="E443" s="83">
        <v>5</v>
      </c>
      <c r="F443" s="83">
        <v>3</v>
      </c>
      <c r="G443" s="84">
        <f t="shared" ref="G443:G464" si="21">E443+F443</f>
        <v>8</v>
      </c>
      <c r="H443" s="244">
        <v>43738</v>
      </c>
      <c r="I443" s="240">
        <v>720</v>
      </c>
      <c r="J443" s="217">
        <f t="shared" si="18"/>
        <v>8</v>
      </c>
    </row>
    <row r="444" spans="1:10" ht="15" hidden="1" outlineLevel="1" thickBot="1" x14ac:dyDescent="0.4">
      <c r="A444" s="70" t="s">
        <v>698</v>
      </c>
      <c r="B444" s="224" t="s">
        <v>1176</v>
      </c>
      <c r="C444" s="79" t="s">
        <v>699</v>
      </c>
      <c r="D444" s="72" t="s">
        <v>170</v>
      </c>
      <c r="E444" s="83">
        <v>8</v>
      </c>
      <c r="F444" s="83">
        <v>5</v>
      </c>
      <c r="G444" s="84">
        <f t="shared" si="21"/>
        <v>13</v>
      </c>
      <c r="H444" s="244">
        <v>43738</v>
      </c>
      <c r="I444" s="240">
        <v>200</v>
      </c>
      <c r="J444" s="217">
        <f t="shared" si="18"/>
        <v>13</v>
      </c>
    </row>
    <row r="445" spans="1:10" ht="15" hidden="1" outlineLevel="1" thickBot="1" x14ac:dyDescent="0.4">
      <c r="A445" s="70" t="s">
        <v>698</v>
      </c>
      <c r="B445" s="224" t="s">
        <v>1177</v>
      </c>
      <c r="C445" s="79" t="s">
        <v>699</v>
      </c>
      <c r="D445" s="72" t="s">
        <v>170</v>
      </c>
      <c r="E445" s="83">
        <v>12</v>
      </c>
      <c r="F445" s="83">
        <v>7</v>
      </c>
      <c r="G445" s="84">
        <f t="shared" si="21"/>
        <v>19</v>
      </c>
      <c r="H445" s="244">
        <v>43738</v>
      </c>
      <c r="I445" s="240">
        <v>330</v>
      </c>
      <c r="J445" s="217">
        <f t="shared" si="18"/>
        <v>19</v>
      </c>
    </row>
    <row r="446" spans="1:10" ht="15" hidden="1" outlineLevel="1" thickBot="1" x14ac:dyDescent="0.4">
      <c r="A446" s="70" t="s">
        <v>698</v>
      </c>
      <c r="B446" s="224" t="s">
        <v>1178</v>
      </c>
      <c r="C446" s="79" t="s">
        <v>699</v>
      </c>
      <c r="D446" s="72" t="s">
        <v>170</v>
      </c>
      <c r="E446" s="83">
        <v>7</v>
      </c>
      <c r="F446" s="83">
        <v>8</v>
      </c>
      <c r="G446" s="84">
        <f t="shared" si="21"/>
        <v>15</v>
      </c>
      <c r="H446" s="244">
        <v>43738</v>
      </c>
      <c r="I446" s="240">
        <v>380</v>
      </c>
      <c r="J446" s="217">
        <f t="shared" si="18"/>
        <v>15</v>
      </c>
    </row>
    <row r="447" spans="1:10" ht="15" hidden="1" outlineLevel="1" thickBot="1" x14ac:dyDescent="0.4">
      <c r="A447" s="70" t="s">
        <v>698</v>
      </c>
      <c r="B447" s="224" t="s">
        <v>1179</v>
      </c>
      <c r="C447" s="79" t="s">
        <v>699</v>
      </c>
      <c r="D447" s="72" t="s">
        <v>170</v>
      </c>
      <c r="E447" s="83">
        <v>3</v>
      </c>
      <c r="F447" s="83">
        <v>2</v>
      </c>
      <c r="G447" s="84">
        <f t="shared" si="21"/>
        <v>5</v>
      </c>
      <c r="H447" s="244">
        <v>43738</v>
      </c>
      <c r="I447" s="240">
        <v>130</v>
      </c>
      <c r="J447" s="217">
        <f t="shared" si="18"/>
        <v>5</v>
      </c>
    </row>
    <row r="448" spans="1:10" ht="15" hidden="1" outlineLevel="1" thickBot="1" x14ac:dyDescent="0.4">
      <c r="A448" s="70" t="s">
        <v>698</v>
      </c>
      <c r="B448" s="224" t="s">
        <v>1180</v>
      </c>
      <c r="C448" s="79" t="s">
        <v>699</v>
      </c>
      <c r="D448" s="72" t="s">
        <v>170</v>
      </c>
      <c r="E448" s="83">
        <v>9</v>
      </c>
      <c r="F448" s="83">
        <v>6</v>
      </c>
      <c r="G448" s="84">
        <f t="shared" si="21"/>
        <v>15</v>
      </c>
      <c r="H448" s="244">
        <v>43738</v>
      </c>
      <c r="I448" s="240">
        <v>270</v>
      </c>
      <c r="J448" s="217">
        <f t="shared" si="18"/>
        <v>15</v>
      </c>
    </row>
    <row r="449" spans="1:10" ht="15" hidden="1" outlineLevel="1" thickBot="1" x14ac:dyDescent="0.4">
      <c r="A449" s="70" t="s">
        <v>698</v>
      </c>
      <c r="B449" s="224" t="s">
        <v>1181</v>
      </c>
      <c r="C449" s="79" t="s">
        <v>699</v>
      </c>
      <c r="D449" s="72" t="s">
        <v>170</v>
      </c>
      <c r="E449" s="83">
        <v>7</v>
      </c>
      <c r="F449" s="83">
        <v>4</v>
      </c>
      <c r="G449" s="84">
        <f t="shared" si="21"/>
        <v>11</v>
      </c>
      <c r="H449" s="244">
        <v>43738</v>
      </c>
      <c r="I449" s="240">
        <v>80</v>
      </c>
      <c r="J449" s="217">
        <f t="shared" si="18"/>
        <v>11</v>
      </c>
    </row>
    <row r="450" spans="1:10" ht="15" hidden="1" outlineLevel="1" thickBot="1" x14ac:dyDescent="0.4">
      <c r="A450" s="70" t="s">
        <v>698</v>
      </c>
      <c r="B450" s="224" t="s">
        <v>1182</v>
      </c>
      <c r="C450" s="79" t="s">
        <v>699</v>
      </c>
      <c r="D450" s="72" t="s">
        <v>170</v>
      </c>
      <c r="E450" s="83">
        <v>7</v>
      </c>
      <c r="F450" s="83">
        <v>5</v>
      </c>
      <c r="G450" s="84">
        <f t="shared" si="21"/>
        <v>12</v>
      </c>
      <c r="H450" s="244">
        <v>43738</v>
      </c>
      <c r="I450" s="240">
        <v>50</v>
      </c>
      <c r="J450" s="217">
        <f t="shared" si="18"/>
        <v>12</v>
      </c>
    </row>
    <row r="451" spans="1:10" ht="15" hidden="1" outlineLevel="1" thickBot="1" x14ac:dyDescent="0.4">
      <c r="A451" s="70" t="s">
        <v>698</v>
      </c>
      <c r="B451" s="224" t="s">
        <v>1183</v>
      </c>
      <c r="C451" s="79" t="s">
        <v>699</v>
      </c>
      <c r="D451" s="72" t="s">
        <v>170</v>
      </c>
      <c r="E451" s="83">
        <v>6</v>
      </c>
      <c r="F451" s="83">
        <v>3</v>
      </c>
      <c r="G451" s="84">
        <f t="shared" si="21"/>
        <v>9</v>
      </c>
      <c r="H451" s="244">
        <v>43738</v>
      </c>
      <c r="I451" s="240">
        <v>30</v>
      </c>
      <c r="J451" s="217">
        <f t="shared" ref="J451:J514" si="22">IF(I451&gt;$Q$1,,G451)</f>
        <v>9</v>
      </c>
    </row>
    <row r="452" spans="1:10" ht="15" hidden="1" outlineLevel="1" thickBot="1" x14ac:dyDescent="0.4">
      <c r="A452" s="70" t="s">
        <v>698</v>
      </c>
      <c r="B452" s="224" t="s">
        <v>1184</v>
      </c>
      <c r="C452" s="79" t="s">
        <v>699</v>
      </c>
      <c r="D452" s="72" t="s">
        <v>170</v>
      </c>
      <c r="E452" s="83">
        <v>9</v>
      </c>
      <c r="F452" s="83">
        <v>6</v>
      </c>
      <c r="G452" s="84">
        <f t="shared" si="21"/>
        <v>15</v>
      </c>
      <c r="H452" s="244">
        <v>43738</v>
      </c>
      <c r="I452" s="240">
        <v>60</v>
      </c>
      <c r="J452" s="217">
        <f t="shared" si="22"/>
        <v>15</v>
      </c>
    </row>
    <row r="453" spans="1:10" ht="15" hidden="1" outlineLevel="1" thickBot="1" x14ac:dyDescent="0.4">
      <c r="A453" s="70" t="s">
        <v>698</v>
      </c>
      <c r="B453" s="224" t="s">
        <v>1185</v>
      </c>
      <c r="C453" s="79" t="s">
        <v>699</v>
      </c>
      <c r="D453" s="72" t="s">
        <v>170</v>
      </c>
      <c r="E453" s="83">
        <v>5</v>
      </c>
      <c r="F453" s="83">
        <v>3</v>
      </c>
      <c r="G453" s="84">
        <f t="shared" si="21"/>
        <v>8</v>
      </c>
      <c r="H453" s="244">
        <v>43738</v>
      </c>
      <c r="I453" s="240">
        <v>540</v>
      </c>
      <c r="J453" s="217">
        <f t="shared" si="22"/>
        <v>8</v>
      </c>
    </row>
    <row r="454" spans="1:10" ht="15" hidden="1" outlineLevel="1" thickBot="1" x14ac:dyDescent="0.4">
      <c r="A454" s="70" t="s">
        <v>698</v>
      </c>
      <c r="B454" s="224" t="s">
        <v>1186</v>
      </c>
      <c r="C454" s="79" t="s">
        <v>699</v>
      </c>
      <c r="D454" s="72" t="s">
        <v>170</v>
      </c>
      <c r="E454" s="83">
        <v>12</v>
      </c>
      <c r="F454" s="83">
        <v>7</v>
      </c>
      <c r="G454" s="84">
        <f t="shared" si="21"/>
        <v>19</v>
      </c>
      <c r="H454" s="244">
        <v>43738</v>
      </c>
      <c r="I454" s="240">
        <v>240</v>
      </c>
      <c r="J454" s="217">
        <f t="shared" si="22"/>
        <v>19</v>
      </c>
    </row>
    <row r="455" spans="1:10" ht="15" hidden="1" outlineLevel="1" thickBot="1" x14ac:dyDescent="0.4">
      <c r="A455" s="70" t="s">
        <v>698</v>
      </c>
      <c r="B455" s="224" t="s">
        <v>1187</v>
      </c>
      <c r="C455" s="79" t="s">
        <v>699</v>
      </c>
      <c r="D455" s="72" t="s">
        <v>170</v>
      </c>
      <c r="E455" s="83">
        <v>5</v>
      </c>
      <c r="F455" s="83">
        <v>2</v>
      </c>
      <c r="G455" s="84">
        <f t="shared" si="21"/>
        <v>7</v>
      </c>
      <c r="H455" s="244">
        <v>43738</v>
      </c>
      <c r="I455" s="240">
        <v>310</v>
      </c>
      <c r="J455" s="217">
        <f t="shared" si="22"/>
        <v>7</v>
      </c>
    </row>
    <row r="456" spans="1:10" ht="15" hidden="1" outlineLevel="1" thickBot="1" x14ac:dyDescent="0.4">
      <c r="A456" s="70" t="s">
        <v>698</v>
      </c>
      <c r="B456" s="224" t="s">
        <v>1188</v>
      </c>
      <c r="C456" s="79" t="s">
        <v>699</v>
      </c>
      <c r="D456" s="72" t="s">
        <v>170</v>
      </c>
      <c r="E456" s="83">
        <v>8</v>
      </c>
      <c r="F456" s="83">
        <v>2</v>
      </c>
      <c r="G456" s="84">
        <f t="shared" si="21"/>
        <v>10</v>
      </c>
      <c r="H456" s="244">
        <v>43738</v>
      </c>
      <c r="I456" s="240">
        <v>610</v>
      </c>
      <c r="J456" s="217">
        <f t="shared" si="22"/>
        <v>10</v>
      </c>
    </row>
    <row r="457" spans="1:10" ht="15" hidden="1" outlineLevel="1" thickBot="1" x14ac:dyDescent="0.4">
      <c r="A457" s="70" t="s">
        <v>698</v>
      </c>
      <c r="B457" s="224" t="s">
        <v>1189</v>
      </c>
      <c r="C457" s="79" t="s">
        <v>699</v>
      </c>
      <c r="D457" s="72" t="s">
        <v>170</v>
      </c>
      <c r="E457" s="83">
        <v>6</v>
      </c>
      <c r="F457" s="83">
        <v>4</v>
      </c>
      <c r="G457" s="84">
        <f t="shared" si="21"/>
        <v>10</v>
      </c>
      <c r="H457" s="244">
        <v>43738</v>
      </c>
      <c r="I457" s="240">
        <v>340</v>
      </c>
      <c r="J457" s="217">
        <f t="shared" si="22"/>
        <v>10</v>
      </c>
    </row>
    <row r="458" spans="1:10" ht="15" hidden="1" outlineLevel="1" thickBot="1" x14ac:dyDescent="0.4">
      <c r="A458" s="70" t="s">
        <v>698</v>
      </c>
      <c r="B458" s="224" t="s">
        <v>1190</v>
      </c>
      <c r="C458" s="79" t="s">
        <v>699</v>
      </c>
      <c r="D458" s="72" t="s">
        <v>170</v>
      </c>
      <c r="E458" s="83">
        <v>3</v>
      </c>
      <c r="F458" s="83">
        <v>2</v>
      </c>
      <c r="G458" s="84">
        <f t="shared" si="21"/>
        <v>5</v>
      </c>
      <c r="H458" s="244">
        <v>43738</v>
      </c>
      <c r="I458" s="240">
        <v>770</v>
      </c>
      <c r="J458" s="217">
        <f t="shared" si="22"/>
        <v>5</v>
      </c>
    </row>
    <row r="459" spans="1:10" ht="15" hidden="1" outlineLevel="1" thickBot="1" x14ac:dyDescent="0.4">
      <c r="A459" s="70" t="s">
        <v>698</v>
      </c>
      <c r="B459" s="224" t="s">
        <v>1191</v>
      </c>
      <c r="C459" s="79" t="s">
        <v>699</v>
      </c>
      <c r="D459" s="72" t="s">
        <v>170</v>
      </c>
      <c r="E459" s="83">
        <v>9</v>
      </c>
      <c r="F459" s="83">
        <v>3</v>
      </c>
      <c r="G459" s="84">
        <f t="shared" si="21"/>
        <v>12</v>
      </c>
      <c r="H459" s="244">
        <v>43738</v>
      </c>
      <c r="I459" s="240">
        <v>890</v>
      </c>
      <c r="J459" s="217">
        <f t="shared" si="22"/>
        <v>12</v>
      </c>
    </row>
    <row r="460" spans="1:10" ht="15" hidden="1" outlineLevel="1" thickBot="1" x14ac:dyDescent="0.4">
      <c r="A460" s="70" t="s">
        <v>698</v>
      </c>
      <c r="B460" s="224" t="s">
        <v>1192</v>
      </c>
      <c r="C460" s="79" t="s">
        <v>699</v>
      </c>
      <c r="D460" s="72" t="s">
        <v>170</v>
      </c>
      <c r="E460" s="83">
        <v>2</v>
      </c>
      <c r="F460" s="83">
        <v>5</v>
      </c>
      <c r="G460" s="84">
        <f t="shared" si="21"/>
        <v>7</v>
      </c>
      <c r="H460" s="244">
        <v>43738</v>
      </c>
      <c r="I460" s="240">
        <v>910</v>
      </c>
      <c r="J460" s="217">
        <f t="shared" si="22"/>
        <v>7</v>
      </c>
    </row>
    <row r="461" spans="1:10" ht="15" hidden="1" outlineLevel="1" thickBot="1" x14ac:dyDescent="0.4">
      <c r="A461" s="70" t="s">
        <v>698</v>
      </c>
      <c r="B461" s="224" t="s">
        <v>1193</v>
      </c>
      <c r="C461" s="79" t="s">
        <v>699</v>
      </c>
      <c r="D461" s="72" t="s">
        <v>170</v>
      </c>
      <c r="E461" s="83">
        <v>7</v>
      </c>
      <c r="F461" s="83">
        <v>3</v>
      </c>
      <c r="G461" s="84">
        <f t="shared" si="21"/>
        <v>10</v>
      </c>
      <c r="H461" s="244">
        <v>43738</v>
      </c>
      <c r="I461" s="240">
        <v>840</v>
      </c>
      <c r="J461" s="217">
        <f t="shared" si="22"/>
        <v>10</v>
      </c>
    </row>
    <row r="462" spans="1:10" ht="15" hidden="1" outlineLevel="1" thickBot="1" x14ac:dyDescent="0.4">
      <c r="A462" s="70" t="s">
        <v>698</v>
      </c>
      <c r="B462" s="224" t="s">
        <v>1194</v>
      </c>
      <c r="C462" s="79" t="s">
        <v>699</v>
      </c>
      <c r="D462" s="72" t="s">
        <v>170</v>
      </c>
      <c r="E462" s="83">
        <v>1</v>
      </c>
      <c r="F462" s="83">
        <v>3</v>
      </c>
      <c r="G462" s="84">
        <f t="shared" si="21"/>
        <v>4</v>
      </c>
      <c r="H462" s="244">
        <v>43738</v>
      </c>
      <c r="I462" s="240">
        <v>870</v>
      </c>
      <c r="J462" s="217">
        <f t="shared" si="22"/>
        <v>4</v>
      </c>
    </row>
    <row r="463" spans="1:10" ht="15" hidden="1" outlineLevel="1" thickBot="1" x14ac:dyDescent="0.4">
      <c r="A463" s="70" t="s">
        <v>698</v>
      </c>
      <c r="B463" s="224" t="s">
        <v>1195</v>
      </c>
      <c r="C463" s="79" t="s">
        <v>699</v>
      </c>
      <c r="D463" s="72" t="s">
        <v>170</v>
      </c>
      <c r="E463" s="83">
        <v>4</v>
      </c>
      <c r="F463" s="83">
        <v>3</v>
      </c>
      <c r="G463" s="84">
        <f t="shared" si="21"/>
        <v>7</v>
      </c>
      <c r="H463" s="244">
        <v>43738</v>
      </c>
      <c r="I463" s="240">
        <v>940</v>
      </c>
      <c r="J463" s="217">
        <f t="shared" si="22"/>
        <v>7</v>
      </c>
    </row>
    <row r="464" spans="1:10" hidden="1" outlineLevel="1" x14ac:dyDescent="0.35">
      <c r="A464" s="70" t="s">
        <v>698</v>
      </c>
      <c r="B464" s="224" t="s">
        <v>1196</v>
      </c>
      <c r="C464" s="79" t="s">
        <v>699</v>
      </c>
      <c r="D464" s="72" t="s">
        <v>170</v>
      </c>
      <c r="E464" s="83">
        <v>10</v>
      </c>
      <c r="F464" s="83">
        <v>5</v>
      </c>
      <c r="G464" s="84">
        <f t="shared" si="21"/>
        <v>15</v>
      </c>
      <c r="H464" s="244">
        <v>43738</v>
      </c>
      <c r="I464" s="240">
        <v>900</v>
      </c>
      <c r="J464" s="217">
        <f t="shared" si="22"/>
        <v>15</v>
      </c>
    </row>
    <row r="465" spans="1:10" ht="15" collapsed="1" thickBot="1" x14ac:dyDescent="0.4">
      <c r="A465" s="71" t="s">
        <v>698</v>
      </c>
      <c r="B465" s="225"/>
      <c r="C465" s="80" t="s">
        <v>699</v>
      </c>
      <c r="D465" s="118">
        <f>COUNTA(D411:D464)</f>
        <v>54</v>
      </c>
      <c r="E465" s="81">
        <f>SUM(E411:E464)</f>
        <v>237</v>
      </c>
      <c r="F465" s="81">
        <f>SUM(F411:F464)</f>
        <v>154</v>
      </c>
      <c r="G465" s="81">
        <f>SUM(G411:G464)</f>
        <v>391</v>
      </c>
      <c r="H465" s="93">
        <v>43738</v>
      </c>
      <c r="I465" s="119">
        <f>AVERAGE(I411:I464)</f>
        <v>461.7962962962963</v>
      </c>
      <c r="J465" s="81">
        <f>SUM(J411:J464)</f>
        <v>391</v>
      </c>
    </row>
    <row r="466" spans="1:10" hidden="1" outlineLevel="1" x14ac:dyDescent="0.35">
      <c r="A466" s="216" t="s">
        <v>106</v>
      </c>
      <c r="B466" s="217">
        <v>1</v>
      </c>
      <c r="C466" s="216" t="s">
        <v>107</v>
      </c>
      <c r="D466" s="210" t="s">
        <v>170</v>
      </c>
      <c r="E466" s="217">
        <v>5</v>
      </c>
      <c r="F466" s="217">
        <v>3</v>
      </c>
      <c r="G466" s="217">
        <v>8</v>
      </c>
      <c r="H466" s="208">
        <v>44519</v>
      </c>
      <c r="I466">
        <v>215</v>
      </c>
      <c r="J466" s="217">
        <f t="shared" si="22"/>
        <v>8</v>
      </c>
    </row>
    <row r="467" spans="1:10" hidden="1" outlineLevel="1" x14ac:dyDescent="0.35">
      <c r="A467" s="216" t="s">
        <v>106</v>
      </c>
      <c r="B467" s="217">
        <v>52</v>
      </c>
      <c r="C467" s="216" t="s">
        <v>107</v>
      </c>
      <c r="D467" s="210" t="s">
        <v>170</v>
      </c>
      <c r="E467" s="217">
        <v>1</v>
      </c>
      <c r="F467" s="217">
        <v>3</v>
      </c>
      <c r="G467" s="217">
        <v>4</v>
      </c>
      <c r="H467" s="208">
        <v>44519</v>
      </c>
      <c r="I467">
        <v>215</v>
      </c>
      <c r="J467" s="217">
        <f t="shared" si="22"/>
        <v>4</v>
      </c>
    </row>
    <row r="468" spans="1:10" hidden="1" outlineLevel="1" x14ac:dyDescent="0.35">
      <c r="A468" s="216" t="s">
        <v>106</v>
      </c>
      <c r="B468" s="217">
        <v>2</v>
      </c>
      <c r="C468" s="216" t="s">
        <v>107</v>
      </c>
      <c r="D468" s="210" t="s">
        <v>170</v>
      </c>
      <c r="E468" s="217">
        <v>4</v>
      </c>
      <c r="F468" s="217">
        <v>5</v>
      </c>
      <c r="G468" s="217">
        <v>9</v>
      </c>
      <c r="H468" s="208">
        <v>44519</v>
      </c>
      <c r="I468">
        <v>428</v>
      </c>
      <c r="J468" s="217">
        <f t="shared" si="22"/>
        <v>9</v>
      </c>
    </row>
    <row r="469" spans="1:10" hidden="1" outlineLevel="1" x14ac:dyDescent="0.35">
      <c r="A469" s="216" t="s">
        <v>106</v>
      </c>
      <c r="B469" s="217">
        <v>3</v>
      </c>
      <c r="C469" s="216" t="s">
        <v>107</v>
      </c>
      <c r="D469" s="210" t="s">
        <v>170</v>
      </c>
      <c r="E469" s="217">
        <v>2</v>
      </c>
      <c r="F469" s="217">
        <v>3</v>
      </c>
      <c r="G469" s="217">
        <v>5</v>
      </c>
      <c r="H469" s="208">
        <v>44519</v>
      </c>
      <c r="I469">
        <v>275</v>
      </c>
      <c r="J469" s="217">
        <f t="shared" si="22"/>
        <v>5</v>
      </c>
    </row>
    <row r="470" spans="1:10" hidden="1" outlineLevel="1" x14ac:dyDescent="0.35">
      <c r="A470" s="216" t="s">
        <v>106</v>
      </c>
      <c r="B470" s="217">
        <v>4</v>
      </c>
      <c r="C470" s="216" t="s">
        <v>107</v>
      </c>
      <c r="D470" s="210" t="s">
        <v>170</v>
      </c>
      <c r="E470" s="217">
        <v>5</v>
      </c>
      <c r="F470" s="217">
        <v>2</v>
      </c>
      <c r="G470" s="217">
        <v>7</v>
      </c>
      <c r="H470" s="208">
        <v>44519</v>
      </c>
      <c r="I470">
        <v>511</v>
      </c>
      <c r="J470" s="217">
        <f t="shared" si="22"/>
        <v>7</v>
      </c>
    </row>
    <row r="471" spans="1:10" hidden="1" outlineLevel="1" x14ac:dyDescent="0.35">
      <c r="A471" s="216" t="s">
        <v>106</v>
      </c>
      <c r="B471" s="217">
        <v>49</v>
      </c>
      <c r="C471" s="216" t="s">
        <v>107</v>
      </c>
      <c r="D471" s="210" t="s">
        <v>170</v>
      </c>
      <c r="E471" s="217">
        <v>4</v>
      </c>
      <c r="F471" s="217">
        <v>4</v>
      </c>
      <c r="G471" s="217">
        <v>8</v>
      </c>
      <c r="H471" s="208">
        <v>44519</v>
      </c>
      <c r="I471">
        <v>420</v>
      </c>
      <c r="J471" s="217">
        <f t="shared" si="22"/>
        <v>8</v>
      </c>
    </row>
    <row r="472" spans="1:10" hidden="1" outlineLevel="1" x14ac:dyDescent="0.35">
      <c r="A472" s="216" t="s">
        <v>106</v>
      </c>
      <c r="B472" s="217">
        <v>5</v>
      </c>
      <c r="C472" s="216" t="s">
        <v>107</v>
      </c>
      <c r="D472" s="210" t="s">
        <v>170</v>
      </c>
      <c r="E472" s="217">
        <v>2</v>
      </c>
      <c r="F472" s="217">
        <v>5</v>
      </c>
      <c r="G472" s="217">
        <v>7</v>
      </c>
      <c r="H472" s="208">
        <v>44519</v>
      </c>
      <c r="I472">
        <v>355</v>
      </c>
      <c r="J472" s="217">
        <f t="shared" si="22"/>
        <v>7</v>
      </c>
    </row>
    <row r="473" spans="1:10" hidden="1" outlineLevel="1" x14ac:dyDescent="0.35">
      <c r="A473" s="216" t="s">
        <v>106</v>
      </c>
      <c r="B473" s="217">
        <v>6</v>
      </c>
      <c r="C473" s="216" t="s">
        <v>107</v>
      </c>
      <c r="D473" s="210" t="s">
        <v>170</v>
      </c>
      <c r="E473" s="217">
        <v>3</v>
      </c>
      <c r="F473" s="217">
        <v>5</v>
      </c>
      <c r="G473" s="217">
        <v>8</v>
      </c>
      <c r="H473" s="208">
        <v>44519</v>
      </c>
      <c r="I473">
        <v>205</v>
      </c>
      <c r="J473" s="217">
        <f t="shared" si="22"/>
        <v>8</v>
      </c>
    </row>
    <row r="474" spans="1:10" hidden="1" outlineLevel="1" x14ac:dyDescent="0.35">
      <c r="A474" s="216" t="s">
        <v>106</v>
      </c>
      <c r="B474" s="217">
        <v>7</v>
      </c>
      <c r="C474" s="216" t="s">
        <v>107</v>
      </c>
      <c r="D474" s="210" t="s">
        <v>170</v>
      </c>
      <c r="E474" s="217">
        <v>4</v>
      </c>
      <c r="F474" s="217">
        <v>2</v>
      </c>
      <c r="G474" s="217">
        <v>6</v>
      </c>
      <c r="H474" s="208">
        <v>44519</v>
      </c>
      <c r="I474">
        <v>167</v>
      </c>
      <c r="J474" s="217">
        <f t="shared" si="22"/>
        <v>6</v>
      </c>
    </row>
    <row r="475" spans="1:10" hidden="1" outlineLevel="1" x14ac:dyDescent="0.35">
      <c r="A475" s="216" t="s">
        <v>106</v>
      </c>
      <c r="B475" s="217">
        <v>8</v>
      </c>
      <c r="C475" s="216" t="s">
        <v>107</v>
      </c>
      <c r="D475" s="210" t="s">
        <v>170</v>
      </c>
      <c r="E475" s="217">
        <v>2</v>
      </c>
      <c r="F475" s="217">
        <v>4</v>
      </c>
      <c r="G475" s="217">
        <v>6</v>
      </c>
      <c r="H475" s="208">
        <v>44519</v>
      </c>
      <c r="I475">
        <v>208</v>
      </c>
      <c r="J475" s="217">
        <f t="shared" si="22"/>
        <v>6</v>
      </c>
    </row>
    <row r="476" spans="1:10" hidden="1" outlineLevel="1" x14ac:dyDescent="0.35">
      <c r="A476" s="216" t="s">
        <v>106</v>
      </c>
      <c r="B476" s="217">
        <v>9</v>
      </c>
      <c r="C476" s="216" t="s">
        <v>107</v>
      </c>
      <c r="D476" s="210" t="s">
        <v>170</v>
      </c>
      <c r="E476" s="217">
        <v>2</v>
      </c>
      <c r="F476" s="217">
        <v>4</v>
      </c>
      <c r="G476" s="217">
        <v>6</v>
      </c>
      <c r="H476" s="208">
        <v>44519</v>
      </c>
      <c r="I476">
        <v>321</v>
      </c>
      <c r="J476" s="217">
        <f t="shared" si="22"/>
        <v>6</v>
      </c>
    </row>
    <row r="477" spans="1:10" hidden="1" outlineLevel="1" x14ac:dyDescent="0.35">
      <c r="A477" s="216" t="s">
        <v>106</v>
      </c>
      <c r="B477" s="217">
        <v>10</v>
      </c>
      <c r="C477" s="216" t="s">
        <v>107</v>
      </c>
      <c r="D477" s="210" t="s">
        <v>170</v>
      </c>
      <c r="E477" s="217">
        <v>5</v>
      </c>
      <c r="F477" s="217">
        <v>5</v>
      </c>
      <c r="G477" s="217">
        <v>10</v>
      </c>
      <c r="H477" s="208">
        <v>44519</v>
      </c>
      <c r="I477">
        <v>253</v>
      </c>
      <c r="J477" s="217">
        <f t="shared" si="22"/>
        <v>10</v>
      </c>
    </row>
    <row r="478" spans="1:10" hidden="1" outlineLevel="1" x14ac:dyDescent="0.35">
      <c r="A478" s="216" t="s">
        <v>106</v>
      </c>
      <c r="B478" s="217">
        <v>42</v>
      </c>
      <c r="C478" s="216" t="s">
        <v>107</v>
      </c>
      <c r="D478" s="210" t="s">
        <v>170</v>
      </c>
      <c r="E478" s="217">
        <v>3</v>
      </c>
      <c r="F478" s="217">
        <v>5</v>
      </c>
      <c r="G478" s="217">
        <v>8</v>
      </c>
      <c r="H478" s="208">
        <v>44519</v>
      </c>
      <c r="I478">
        <v>323</v>
      </c>
      <c r="J478" s="217">
        <f t="shared" si="22"/>
        <v>8</v>
      </c>
    </row>
    <row r="479" spans="1:10" hidden="1" outlineLevel="1" x14ac:dyDescent="0.35">
      <c r="A479" s="216" t="s">
        <v>106</v>
      </c>
      <c r="B479" s="217">
        <v>11</v>
      </c>
      <c r="C479" s="216" t="s">
        <v>107</v>
      </c>
      <c r="D479" s="210" t="s">
        <v>170</v>
      </c>
      <c r="E479" s="217">
        <v>1</v>
      </c>
      <c r="F479" s="217">
        <v>4</v>
      </c>
      <c r="G479" s="217">
        <v>5</v>
      </c>
      <c r="H479" s="208">
        <v>44519</v>
      </c>
      <c r="I479">
        <v>192</v>
      </c>
      <c r="J479" s="217">
        <f t="shared" si="22"/>
        <v>5</v>
      </c>
    </row>
    <row r="480" spans="1:10" hidden="1" outlineLevel="1" x14ac:dyDescent="0.35">
      <c r="A480" s="216" t="s">
        <v>106</v>
      </c>
      <c r="B480" s="217">
        <v>15</v>
      </c>
      <c r="C480" s="216" t="s">
        <v>107</v>
      </c>
      <c r="D480" s="210" t="s">
        <v>170</v>
      </c>
      <c r="E480" s="217">
        <v>8</v>
      </c>
      <c r="F480" s="217">
        <v>5</v>
      </c>
      <c r="G480" s="217">
        <v>13</v>
      </c>
      <c r="H480" s="208">
        <v>44519</v>
      </c>
      <c r="I480">
        <v>820</v>
      </c>
      <c r="J480" s="217">
        <f t="shared" si="22"/>
        <v>13</v>
      </c>
    </row>
    <row r="481" spans="1:10" hidden="1" outlineLevel="1" x14ac:dyDescent="0.35">
      <c r="A481" s="216" t="s">
        <v>106</v>
      </c>
      <c r="B481" s="217">
        <v>31</v>
      </c>
      <c r="C481" s="216" t="s">
        <v>107</v>
      </c>
      <c r="D481" s="210" t="s">
        <v>170</v>
      </c>
      <c r="E481" s="217">
        <v>5</v>
      </c>
      <c r="F481" s="217">
        <v>3</v>
      </c>
      <c r="G481" s="217">
        <v>8</v>
      </c>
      <c r="H481" s="208">
        <v>44519</v>
      </c>
      <c r="I481">
        <v>520</v>
      </c>
      <c r="J481" s="217">
        <f t="shared" si="22"/>
        <v>8</v>
      </c>
    </row>
    <row r="482" spans="1:10" hidden="1" outlineLevel="1" x14ac:dyDescent="0.35">
      <c r="A482" s="216" t="s">
        <v>106</v>
      </c>
      <c r="B482" s="217">
        <v>12</v>
      </c>
      <c r="C482" s="216" t="s">
        <v>107</v>
      </c>
      <c r="D482" s="210" t="s">
        <v>170</v>
      </c>
      <c r="E482" s="217">
        <v>3</v>
      </c>
      <c r="F482" s="217">
        <v>4</v>
      </c>
      <c r="G482" s="217">
        <v>7</v>
      </c>
      <c r="H482" s="208">
        <v>44519</v>
      </c>
      <c r="I482">
        <v>313</v>
      </c>
      <c r="J482" s="217">
        <f t="shared" si="22"/>
        <v>7</v>
      </c>
    </row>
    <row r="483" spans="1:10" hidden="1" outlineLevel="1" x14ac:dyDescent="0.35">
      <c r="A483" s="216" t="s">
        <v>106</v>
      </c>
      <c r="B483" s="217">
        <v>19</v>
      </c>
      <c r="C483" s="216" t="s">
        <v>107</v>
      </c>
      <c r="D483" s="210" t="s">
        <v>170</v>
      </c>
      <c r="E483" s="217">
        <v>5</v>
      </c>
      <c r="F483" s="217">
        <v>3</v>
      </c>
      <c r="G483" s="217">
        <v>8</v>
      </c>
      <c r="H483" s="208">
        <v>44519</v>
      </c>
      <c r="I483">
        <v>521</v>
      </c>
      <c r="J483" s="217">
        <f t="shared" si="22"/>
        <v>8</v>
      </c>
    </row>
    <row r="484" spans="1:10" hidden="1" outlineLevel="1" x14ac:dyDescent="0.35">
      <c r="A484" s="216" t="s">
        <v>106</v>
      </c>
      <c r="B484" s="217">
        <v>13</v>
      </c>
      <c r="C484" s="216" t="s">
        <v>107</v>
      </c>
      <c r="D484" s="210" t="s">
        <v>170</v>
      </c>
      <c r="E484" s="217">
        <v>2</v>
      </c>
      <c r="F484" s="217">
        <v>3</v>
      </c>
      <c r="G484" s="217">
        <v>5</v>
      </c>
      <c r="H484" s="208">
        <v>44519</v>
      </c>
      <c r="I484">
        <v>277</v>
      </c>
      <c r="J484" s="217">
        <f t="shared" si="22"/>
        <v>5</v>
      </c>
    </row>
    <row r="485" spans="1:10" hidden="1" outlineLevel="1" x14ac:dyDescent="0.35">
      <c r="A485" s="216" t="s">
        <v>106</v>
      </c>
      <c r="B485" s="217">
        <v>58</v>
      </c>
      <c r="C485" s="216" t="s">
        <v>107</v>
      </c>
      <c r="D485" s="210" t="s">
        <v>170</v>
      </c>
      <c r="E485" s="217">
        <v>2</v>
      </c>
      <c r="F485" s="217">
        <v>2</v>
      </c>
      <c r="G485" s="217">
        <v>4</v>
      </c>
      <c r="H485" s="208">
        <v>44519</v>
      </c>
      <c r="I485">
        <v>211</v>
      </c>
      <c r="J485" s="217">
        <f t="shared" si="22"/>
        <v>4</v>
      </c>
    </row>
    <row r="486" spans="1:10" hidden="1" outlineLevel="1" x14ac:dyDescent="0.35">
      <c r="A486" s="216" t="s">
        <v>106</v>
      </c>
      <c r="B486" s="217">
        <v>25</v>
      </c>
      <c r="C486" s="216" t="s">
        <v>107</v>
      </c>
      <c r="D486" s="210" t="s">
        <v>170</v>
      </c>
      <c r="E486" s="217">
        <v>1</v>
      </c>
      <c r="F486" s="217">
        <v>4</v>
      </c>
      <c r="G486" s="217">
        <v>5</v>
      </c>
      <c r="H486" s="208">
        <v>44519</v>
      </c>
      <c r="I486">
        <v>165</v>
      </c>
      <c r="J486" s="217">
        <f t="shared" si="22"/>
        <v>5</v>
      </c>
    </row>
    <row r="487" spans="1:10" hidden="1" outlineLevel="1" x14ac:dyDescent="0.35">
      <c r="A487" s="216" t="s">
        <v>106</v>
      </c>
      <c r="B487" s="217">
        <v>35</v>
      </c>
      <c r="C487" s="216" t="s">
        <v>107</v>
      </c>
      <c r="D487" s="210" t="s">
        <v>170</v>
      </c>
      <c r="E487" s="217">
        <v>4</v>
      </c>
      <c r="F487" s="217">
        <v>4</v>
      </c>
      <c r="G487" s="217">
        <v>8</v>
      </c>
      <c r="H487" s="208">
        <v>44519</v>
      </c>
      <c r="I487">
        <v>431</v>
      </c>
      <c r="J487" s="217">
        <f t="shared" si="22"/>
        <v>8</v>
      </c>
    </row>
    <row r="488" spans="1:10" hidden="1" outlineLevel="1" x14ac:dyDescent="0.35">
      <c r="A488" s="216" t="s">
        <v>106</v>
      </c>
      <c r="B488" s="217">
        <v>14</v>
      </c>
      <c r="C488" s="216" t="s">
        <v>107</v>
      </c>
      <c r="D488" s="210" t="s">
        <v>170</v>
      </c>
      <c r="E488" s="217">
        <v>3</v>
      </c>
      <c r="F488" s="217">
        <v>5</v>
      </c>
      <c r="G488" s="217">
        <v>8</v>
      </c>
      <c r="H488" s="208">
        <v>44519</v>
      </c>
      <c r="I488">
        <v>323</v>
      </c>
      <c r="J488" s="217">
        <f t="shared" si="22"/>
        <v>8</v>
      </c>
    </row>
    <row r="489" spans="1:10" hidden="1" outlineLevel="1" x14ac:dyDescent="0.35">
      <c r="A489" s="216" t="s">
        <v>106</v>
      </c>
      <c r="B489" s="217">
        <v>16</v>
      </c>
      <c r="C489" s="216" t="s">
        <v>107</v>
      </c>
      <c r="D489" s="210" t="s">
        <v>170</v>
      </c>
      <c r="E489" s="217">
        <v>1</v>
      </c>
      <c r="F489" s="217">
        <v>4</v>
      </c>
      <c r="G489" s="217">
        <v>5</v>
      </c>
      <c r="H489" s="208">
        <v>44519</v>
      </c>
      <c r="I489">
        <v>188</v>
      </c>
      <c r="J489" s="217">
        <f t="shared" si="22"/>
        <v>5</v>
      </c>
    </row>
    <row r="490" spans="1:10" hidden="1" outlineLevel="1" x14ac:dyDescent="0.35">
      <c r="A490" s="216" t="s">
        <v>106</v>
      </c>
      <c r="B490" s="217">
        <v>17</v>
      </c>
      <c r="C490" s="216" t="s">
        <v>107</v>
      </c>
      <c r="D490" s="210" t="s">
        <v>170</v>
      </c>
      <c r="E490" s="217">
        <v>3</v>
      </c>
      <c r="F490" s="217">
        <v>1</v>
      </c>
      <c r="G490" s="217">
        <v>4</v>
      </c>
      <c r="H490" s="208">
        <v>44519</v>
      </c>
      <c r="I490">
        <v>315</v>
      </c>
      <c r="J490" s="217">
        <f t="shared" si="22"/>
        <v>4</v>
      </c>
    </row>
    <row r="491" spans="1:10" hidden="1" outlineLevel="1" x14ac:dyDescent="0.35">
      <c r="A491" s="216" t="s">
        <v>106</v>
      </c>
      <c r="B491" s="217">
        <v>18</v>
      </c>
      <c r="C491" s="216" t="s">
        <v>107</v>
      </c>
      <c r="D491" s="210" t="s">
        <v>170</v>
      </c>
      <c r="E491" s="217">
        <v>4</v>
      </c>
      <c r="F491" s="217">
        <v>4</v>
      </c>
      <c r="G491" s="217">
        <v>8</v>
      </c>
      <c r="H491" s="208">
        <v>44519</v>
      </c>
      <c r="I491">
        <v>422</v>
      </c>
      <c r="J491" s="217">
        <f t="shared" si="22"/>
        <v>8</v>
      </c>
    </row>
    <row r="492" spans="1:10" hidden="1" outlineLevel="1" x14ac:dyDescent="0.35">
      <c r="A492" s="216" t="s">
        <v>106</v>
      </c>
      <c r="B492" s="217">
        <v>30</v>
      </c>
      <c r="C492" s="216" t="s">
        <v>107</v>
      </c>
      <c r="D492" s="210" t="s">
        <v>170</v>
      </c>
      <c r="E492" s="217">
        <v>4</v>
      </c>
      <c r="F492" s="217">
        <v>6</v>
      </c>
      <c r="G492" s="217">
        <v>10</v>
      </c>
      <c r="H492" s="208">
        <v>44519</v>
      </c>
      <c r="I492">
        <v>410</v>
      </c>
      <c r="J492" s="217">
        <f t="shared" si="22"/>
        <v>10</v>
      </c>
    </row>
    <row r="493" spans="1:10" hidden="1" outlineLevel="1" x14ac:dyDescent="0.35">
      <c r="A493" s="216" t="s">
        <v>106</v>
      </c>
      <c r="B493" s="217">
        <v>38</v>
      </c>
      <c r="C493" s="216" t="s">
        <v>107</v>
      </c>
      <c r="D493" s="210" t="s">
        <v>170</v>
      </c>
      <c r="E493" s="217">
        <v>2</v>
      </c>
      <c r="F493" s="217">
        <v>5</v>
      </c>
      <c r="G493" s="217">
        <v>7</v>
      </c>
      <c r="H493" s="208">
        <v>44519</v>
      </c>
      <c r="I493">
        <v>232</v>
      </c>
      <c r="J493" s="217">
        <f t="shared" si="22"/>
        <v>7</v>
      </c>
    </row>
    <row r="494" spans="1:10" hidden="1" outlineLevel="1" x14ac:dyDescent="0.35">
      <c r="A494" s="216" t="s">
        <v>106</v>
      </c>
      <c r="B494" s="217">
        <v>40</v>
      </c>
      <c r="C494" s="216" t="s">
        <v>107</v>
      </c>
      <c r="D494" s="210" t="s">
        <v>170</v>
      </c>
      <c r="E494" s="217">
        <v>2</v>
      </c>
      <c r="F494" s="217">
        <v>7</v>
      </c>
      <c r="G494" s="217">
        <v>9</v>
      </c>
      <c r="H494" s="208">
        <v>44519</v>
      </c>
      <c r="I494">
        <v>616</v>
      </c>
      <c r="J494" s="217">
        <f t="shared" si="22"/>
        <v>9</v>
      </c>
    </row>
    <row r="495" spans="1:10" hidden="1" outlineLevel="1" x14ac:dyDescent="0.35">
      <c r="A495" s="216" t="s">
        <v>106</v>
      </c>
      <c r="B495" s="217">
        <v>20</v>
      </c>
      <c r="C495" s="216" t="s">
        <v>107</v>
      </c>
      <c r="D495" s="210" t="s">
        <v>170</v>
      </c>
      <c r="E495" s="217">
        <v>5</v>
      </c>
      <c r="F495" s="217">
        <v>3</v>
      </c>
      <c r="G495" s="217">
        <v>8</v>
      </c>
      <c r="H495" s="208">
        <v>44519</v>
      </c>
      <c r="I495">
        <v>151</v>
      </c>
      <c r="J495" s="217">
        <f t="shared" si="22"/>
        <v>8</v>
      </c>
    </row>
    <row r="496" spans="1:10" hidden="1" outlineLevel="1" x14ac:dyDescent="0.35">
      <c r="A496" s="216" t="s">
        <v>106</v>
      </c>
      <c r="B496" s="217">
        <v>21</v>
      </c>
      <c r="C496" s="216" t="s">
        <v>107</v>
      </c>
      <c r="D496" s="210" t="s">
        <v>170</v>
      </c>
      <c r="E496" s="217">
        <v>5</v>
      </c>
      <c r="F496" s="217">
        <v>5</v>
      </c>
      <c r="G496" s="217">
        <v>10</v>
      </c>
      <c r="H496" s="208">
        <v>44519</v>
      </c>
      <c r="I496">
        <v>327</v>
      </c>
      <c r="J496" s="217">
        <f t="shared" si="22"/>
        <v>10</v>
      </c>
    </row>
    <row r="497" spans="1:10" hidden="1" outlineLevel="1" x14ac:dyDescent="0.35">
      <c r="A497" s="216" t="s">
        <v>106</v>
      </c>
      <c r="B497" s="217">
        <v>22</v>
      </c>
      <c r="C497" s="216" t="s">
        <v>107</v>
      </c>
      <c r="D497" s="210" t="s">
        <v>170</v>
      </c>
      <c r="E497" s="217">
        <v>1</v>
      </c>
      <c r="F497" s="217">
        <v>3</v>
      </c>
      <c r="G497" s="217">
        <v>4</v>
      </c>
      <c r="H497" s="208">
        <v>44519</v>
      </c>
      <c r="I497">
        <v>211</v>
      </c>
      <c r="J497" s="217">
        <f t="shared" si="22"/>
        <v>4</v>
      </c>
    </row>
    <row r="498" spans="1:10" hidden="1" outlineLevel="1" x14ac:dyDescent="0.35">
      <c r="A498" s="216" t="s">
        <v>106</v>
      </c>
      <c r="B498" s="217">
        <v>23</v>
      </c>
      <c r="C498" s="216" t="s">
        <v>107</v>
      </c>
      <c r="D498" s="210" t="s">
        <v>170</v>
      </c>
      <c r="E498" s="217">
        <v>6</v>
      </c>
      <c r="F498" s="217">
        <v>3</v>
      </c>
      <c r="G498" s="217">
        <v>9</v>
      </c>
      <c r="H498" s="208">
        <v>44519</v>
      </c>
      <c r="I498">
        <v>621</v>
      </c>
      <c r="J498" s="217">
        <f t="shared" si="22"/>
        <v>9</v>
      </c>
    </row>
    <row r="499" spans="1:10" hidden="1" outlineLevel="1" x14ac:dyDescent="0.35">
      <c r="A499" s="216" t="s">
        <v>106</v>
      </c>
      <c r="B499" s="217">
        <v>24</v>
      </c>
      <c r="C499" s="216" t="s">
        <v>107</v>
      </c>
      <c r="D499" s="210" t="s">
        <v>170</v>
      </c>
      <c r="E499" s="217">
        <v>4</v>
      </c>
      <c r="F499" s="217">
        <v>3</v>
      </c>
      <c r="G499" s="217">
        <v>7</v>
      </c>
      <c r="H499" s="208">
        <v>44519</v>
      </c>
      <c r="I499">
        <v>244</v>
      </c>
      <c r="J499" s="217">
        <f t="shared" si="22"/>
        <v>7</v>
      </c>
    </row>
    <row r="500" spans="1:10" hidden="1" outlineLevel="1" x14ac:dyDescent="0.35">
      <c r="A500" s="216" t="s">
        <v>106</v>
      </c>
      <c r="B500" s="217">
        <v>48</v>
      </c>
      <c r="C500" s="216" t="s">
        <v>107</v>
      </c>
      <c r="D500" s="210" t="s">
        <v>170</v>
      </c>
      <c r="E500" s="217">
        <v>3</v>
      </c>
      <c r="F500" s="217">
        <v>5</v>
      </c>
      <c r="G500" s="217">
        <v>8</v>
      </c>
      <c r="H500" s="208">
        <v>44519</v>
      </c>
      <c r="I500">
        <v>323</v>
      </c>
      <c r="J500" s="217">
        <f t="shared" si="22"/>
        <v>8</v>
      </c>
    </row>
    <row r="501" spans="1:10" hidden="1" outlineLevel="1" x14ac:dyDescent="0.35">
      <c r="A501" s="216" t="s">
        <v>106</v>
      </c>
      <c r="B501" s="217">
        <v>26</v>
      </c>
      <c r="C501" s="216" t="s">
        <v>107</v>
      </c>
      <c r="D501" s="210" t="s">
        <v>170</v>
      </c>
      <c r="E501" s="217">
        <v>1</v>
      </c>
      <c r="F501" s="217">
        <v>2</v>
      </c>
      <c r="G501" s="217">
        <v>3</v>
      </c>
      <c r="H501" s="208">
        <v>44519</v>
      </c>
      <c r="I501">
        <v>173</v>
      </c>
      <c r="J501" s="217">
        <f t="shared" si="22"/>
        <v>3</v>
      </c>
    </row>
    <row r="502" spans="1:10" hidden="1" outlineLevel="1" x14ac:dyDescent="0.35">
      <c r="A502" s="216" t="s">
        <v>106</v>
      </c>
      <c r="B502" s="217">
        <v>27</v>
      </c>
      <c r="C502" s="216" t="s">
        <v>107</v>
      </c>
      <c r="D502" s="210" t="s">
        <v>170</v>
      </c>
      <c r="E502" s="217">
        <v>3</v>
      </c>
      <c r="F502" s="217">
        <v>5</v>
      </c>
      <c r="G502" s="217">
        <v>8</v>
      </c>
      <c r="H502" s="208">
        <v>44519</v>
      </c>
      <c r="I502">
        <v>323</v>
      </c>
      <c r="J502" s="217">
        <f t="shared" si="22"/>
        <v>8</v>
      </c>
    </row>
    <row r="503" spans="1:10" hidden="1" outlineLevel="1" x14ac:dyDescent="0.35">
      <c r="A503" s="216" t="s">
        <v>106</v>
      </c>
      <c r="B503" s="217">
        <v>28</v>
      </c>
      <c r="C503" s="216" t="s">
        <v>107</v>
      </c>
      <c r="D503" s="210" t="s">
        <v>170</v>
      </c>
      <c r="E503" s="217">
        <v>2</v>
      </c>
      <c r="F503" s="217">
        <v>4</v>
      </c>
      <c r="G503" s="217">
        <v>6</v>
      </c>
      <c r="H503" s="208">
        <v>44519</v>
      </c>
      <c r="I503">
        <v>228</v>
      </c>
      <c r="J503" s="217">
        <f t="shared" si="22"/>
        <v>6</v>
      </c>
    </row>
    <row r="504" spans="1:10" hidden="1" outlineLevel="1" x14ac:dyDescent="0.35">
      <c r="A504" s="216" t="s">
        <v>106</v>
      </c>
      <c r="B504" s="217">
        <v>29</v>
      </c>
      <c r="C504" s="216" t="s">
        <v>107</v>
      </c>
      <c r="D504" s="210" t="s">
        <v>170</v>
      </c>
      <c r="E504" s="217">
        <v>3</v>
      </c>
      <c r="F504" s="217">
        <v>6</v>
      </c>
      <c r="G504" s="217">
        <v>9</v>
      </c>
      <c r="H504" s="208">
        <v>44519</v>
      </c>
      <c r="I504">
        <v>378</v>
      </c>
      <c r="J504" s="217">
        <f t="shared" si="22"/>
        <v>9</v>
      </c>
    </row>
    <row r="505" spans="1:10" hidden="1" outlineLevel="1" x14ac:dyDescent="0.35">
      <c r="A505" s="216" t="s">
        <v>106</v>
      </c>
      <c r="B505" s="217">
        <v>32</v>
      </c>
      <c r="C505" s="216" t="s">
        <v>107</v>
      </c>
      <c r="D505" s="210" t="s">
        <v>170</v>
      </c>
      <c r="E505" s="217">
        <v>2</v>
      </c>
      <c r="F505" s="217">
        <v>5</v>
      </c>
      <c r="G505" s="217">
        <v>7</v>
      </c>
      <c r="H505" s="208">
        <v>44519</v>
      </c>
      <c r="I505">
        <v>217</v>
      </c>
      <c r="J505" s="217">
        <f t="shared" si="22"/>
        <v>7</v>
      </c>
    </row>
    <row r="506" spans="1:10" hidden="1" outlineLevel="1" x14ac:dyDescent="0.35">
      <c r="A506" s="216" t="s">
        <v>106</v>
      </c>
      <c r="B506" s="217">
        <v>34</v>
      </c>
      <c r="C506" s="216" t="s">
        <v>107</v>
      </c>
      <c r="D506" s="210" t="s">
        <v>170</v>
      </c>
      <c r="E506" s="217">
        <v>2</v>
      </c>
      <c r="F506" s="217">
        <v>2</v>
      </c>
      <c r="G506" s="217">
        <v>4</v>
      </c>
      <c r="H506" s="208">
        <v>44519</v>
      </c>
      <c r="I506">
        <v>211</v>
      </c>
      <c r="J506" s="217">
        <f t="shared" si="22"/>
        <v>4</v>
      </c>
    </row>
    <row r="507" spans="1:10" hidden="1" outlineLevel="1" x14ac:dyDescent="0.35">
      <c r="A507" s="216" t="s">
        <v>106</v>
      </c>
      <c r="B507" s="217">
        <v>33</v>
      </c>
      <c r="C507" s="216" t="s">
        <v>107</v>
      </c>
      <c r="D507" s="210" t="s">
        <v>170</v>
      </c>
      <c r="E507" s="217">
        <v>3</v>
      </c>
      <c r="F507" s="217">
        <v>6</v>
      </c>
      <c r="G507" s="217">
        <v>9</v>
      </c>
      <c r="H507" s="208">
        <v>44519</v>
      </c>
      <c r="I507">
        <v>324</v>
      </c>
      <c r="J507" s="217">
        <f t="shared" si="22"/>
        <v>9</v>
      </c>
    </row>
    <row r="508" spans="1:10" hidden="1" outlineLevel="1" x14ac:dyDescent="0.35">
      <c r="A508" s="216" t="s">
        <v>106</v>
      </c>
      <c r="B508" s="217">
        <v>36</v>
      </c>
      <c r="C508" s="216" t="s">
        <v>107</v>
      </c>
      <c r="D508" s="210" t="s">
        <v>170</v>
      </c>
      <c r="E508" s="217">
        <v>5</v>
      </c>
      <c r="F508" s="217">
        <v>4</v>
      </c>
      <c r="G508" s="217">
        <v>9</v>
      </c>
      <c r="H508" s="208">
        <v>44519</v>
      </c>
      <c r="I508">
        <v>222</v>
      </c>
      <c r="J508" s="217">
        <f t="shared" si="22"/>
        <v>9</v>
      </c>
    </row>
    <row r="509" spans="1:10" hidden="1" outlineLevel="1" x14ac:dyDescent="0.35">
      <c r="A509" s="216" t="s">
        <v>106</v>
      </c>
      <c r="B509" s="217">
        <v>37</v>
      </c>
      <c r="C509" s="216" t="s">
        <v>107</v>
      </c>
      <c r="D509" s="210" t="s">
        <v>170</v>
      </c>
      <c r="E509" s="217">
        <v>1</v>
      </c>
      <c r="F509" s="217">
        <v>3</v>
      </c>
      <c r="G509" s="217">
        <v>4</v>
      </c>
      <c r="H509" s="208">
        <v>44519</v>
      </c>
      <c r="I509">
        <v>215</v>
      </c>
      <c r="J509" s="217">
        <f t="shared" si="22"/>
        <v>4</v>
      </c>
    </row>
    <row r="510" spans="1:10" hidden="1" outlineLevel="1" x14ac:dyDescent="0.35">
      <c r="A510" s="216" t="s">
        <v>106</v>
      </c>
      <c r="B510" s="217">
        <v>50</v>
      </c>
      <c r="C510" s="216" t="s">
        <v>107</v>
      </c>
      <c r="D510" s="210" t="s">
        <v>170</v>
      </c>
      <c r="E510" s="217">
        <v>1</v>
      </c>
      <c r="F510" s="217">
        <v>2</v>
      </c>
      <c r="G510" s="217">
        <v>3</v>
      </c>
      <c r="H510" s="208">
        <v>44519</v>
      </c>
      <c r="I510">
        <v>166</v>
      </c>
      <c r="J510" s="217">
        <f t="shared" si="22"/>
        <v>3</v>
      </c>
    </row>
    <row r="511" spans="1:10" hidden="1" outlineLevel="1" x14ac:dyDescent="0.35">
      <c r="A511" s="216" t="s">
        <v>106</v>
      </c>
      <c r="B511" s="217">
        <v>54</v>
      </c>
      <c r="C511" s="216" t="s">
        <v>107</v>
      </c>
      <c r="D511" s="210" t="s">
        <v>170</v>
      </c>
      <c r="E511" s="217">
        <v>3</v>
      </c>
      <c r="F511" s="217">
        <v>3</v>
      </c>
      <c r="G511" s="217">
        <v>6</v>
      </c>
      <c r="H511" s="208">
        <v>44519</v>
      </c>
      <c r="I511">
        <v>321</v>
      </c>
      <c r="J511" s="217">
        <f t="shared" si="22"/>
        <v>6</v>
      </c>
    </row>
    <row r="512" spans="1:10" hidden="1" outlineLevel="1" x14ac:dyDescent="0.35">
      <c r="A512" s="216" t="s">
        <v>106</v>
      </c>
      <c r="B512" s="217">
        <v>39</v>
      </c>
      <c r="C512" s="216" t="s">
        <v>107</v>
      </c>
      <c r="D512" s="210" t="s">
        <v>170</v>
      </c>
      <c r="E512" s="217">
        <v>1</v>
      </c>
      <c r="F512" s="217">
        <v>6</v>
      </c>
      <c r="G512" s="217">
        <v>7</v>
      </c>
      <c r="H512" s="208">
        <v>44519</v>
      </c>
      <c r="I512">
        <v>248</v>
      </c>
      <c r="J512" s="217">
        <f t="shared" si="22"/>
        <v>7</v>
      </c>
    </row>
    <row r="513" spans="1:10" hidden="1" outlineLevel="1" x14ac:dyDescent="0.35">
      <c r="A513" s="216" t="s">
        <v>106</v>
      </c>
      <c r="B513" s="217">
        <v>45</v>
      </c>
      <c r="C513" s="216" t="s">
        <v>107</v>
      </c>
      <c r="D513" s="210" t="s">
        <v>170</v>
      </c>
      <c r="E513" s="217">
        <v>7</v>
      </c>
      <c r="F513" s="217">
        <v>7</v>
      </c>
      <c r="G513" s="217">
        <v>14</v>
      </c>
      <c r="H513" s="208">
        <v>44519</v>
      </c>
      <c r="I513">
        <v>723</v>
      </c>
      <c r="J513" s="217">
        <f t="shared" si="22"/>
        <v>14</v>
      </c>
    </row>
    <row r="514" spans="1:10" hidden="1" outlineLevel="1" x14ac:dyDescent="0.35">
      <c r="A514" s="216" t="s">
        <v>106</v>
      </c>
      <c r="B514" s="217">
        <v>61</v>
      </c>
      <c r="C514" s="216" t="s">
        <v>107</v>
      </c>
      <c r="D514" s="210" t="s">
        <v>170</v>
      </c>
      <c r="E514" s="217">
        <v>1</v>
      </c>
      <c r="F514" s="217">
        <v>3</v>
      </c>
      <c r="G514" s="217">
        <v>4</v>
      </c>
      <c r="H514" s="208">
        <v>44519</v>
      </c>
      <c r="I514">
        <v>199</v>
      </c>
      <c r="J514" s="217">
        <f t="shared" si="22"/>
        <v>4</v>
      </c>
    </row>
    <row r="515" spans="1:10" hidden="1" outlineLevel="1" x14ac:dyDescent="0.35">
      <c r="A515" s="216" t="s">
        <v>106</v>
      </c>
      <c r="B515" s="217">
        <v>41</v>
      </c>
      <c r="C515" s="216" t="s">
        <v>107</v>
      </c>
      <c r="D515" s="210" t="s">
        <v>170</v>
      </c>
      <c r="E515" s="217">
        <v>2</v>
      </c>
      <c r="F515" s="217">
        <v>3</v>
      </c>
      <c r="G515" s="217">
        <v>5</v>
      </c>
      <c r="H515" s="208">
        <v>44519</v>
      </c>
      <c r="I515">
        <v>241</v>
      </c>
      <c r="J515" s="217">
        <f t="shared" ref="J515:J578" si="23">IF(I515&gt;$Q$1,,G515)</f>
        <v>5</v>
      </c>
    </row>
    <row r="516" spans="1:10" hidden="1" outlineLevel="1" x14ac:dyDescent="0.35">
      <c r="A516" s="216" t="s">
        <v>106</v>
      </c>
      <c r="B516" s="217">
        <v>43</v>
      </c>
      <c r="C516" s="216" t="s">
        <v>107</v>
      </c>
      <c r="D516" s="210" t="s">
        <v>170</v>
      </c>
      <c r="E516" s="217">
        <v>4</v>
      </c>
      <c r="F516" s="217">
        <v>7</v>
      </c>
      <c r="G516" s="217">
        <v>11</v>
      </c>
      <c r="H516" s="208">
        <v>44519</v>
      </c>
      <c r="I516">
        <v>440</v>
      </c>
      <c r="J516" s="217">
        <f t="shared" si="23"/>
        <v>11</v>
      </c>
    </row>
    <row r="517" spans="1:10" hidden="1" outlineLevel="1" x14ac:dyDescent="0.35">
      <c r="A517" s="216" t="s">
        <v>106</v>
      </c>
      <c r="B517" s="217">
        <v>44</v>
      </c>
      <c r="C517" s="216" t="s">
        <v>107</v>
      </c>
      <c r="D517" s="210" t="s">
        <v>170</v>
      </c>
      <c r="E517" s="217">
        <v>5</v>
      </c>
      <c r="F517" s="217">
        <v>4</v>
      </c>
      <c r="G517" s="217">
        <v>9</v>
      </c>
      <c r="H517" s="208">
        <v>44519</v>
      </c>
      <c r="I517">
        <v>531</v>
      </c>
      <c r="J517" s="217">
        <f t="shared" si="23"/>
        <v>9</v>
      </c>
    </row>
    <row r="518" spans="1:10" hidden="1" outlineLevel="1" x14ac:dyDescent="0.35">
      <c r="A518" s="216" t="s">
        <v>106</v>
      </c>
      <c r="B518" s="217">
        <v>46</v>
      </c>
      <c r="C518" s="216" t="s">
        <v>107</v>
      </c>
      <c r="D518" s="210" t="s">
        <v>170</v>
      </c>
      <c r="E518" s="217">
        <v>1</v>
      </c>
      <c r="F518" s="217">
        <v>4</v>
      </c>
      <c r="G518" s="217">
        <v>5</v>
      </c>
      <c r="H518" s="208">
        <v>44519</v>
      </c>
      <c r="I518">
        <v>208</v>
      </c>
      <c r="J518" s="217">
        <f t="shared" si="23"/>
        <v>5</v>
      </c>
    </row>
    <row r="519" spans="1:10" hidden="1" outlineLevel="1" x14ac:dyDescent="0.35">
      <c r="A519" s="216" t="s">
        <v>106</v>
      </c>
      <c r="B519" s="217">
        <v>47</v>
      </c>
      <c r="C519" s="216" t="s">
        <v>107</v>
      </c>
      <c r="D519" s="210" t="s">
        <v>170</v>
      </c>
      <c r="E519" s="217">
        <v>2</v>
      </c>
      <c r="F519" s="217">
        <v>2</v>
      </c>
      <c r="G519" s="217">
        <v>4</v>
      </c>
      <c r="H519" s="208">
        <v>44519</v>
      </c>
      <c r="I519">
        <v>171</v>
      </c>
      <c r="J519" s="217">
        <f t="shared" si="23"/>
        <v>4</v>
      </c>
    </row>
    <row r="520" spans="1:10" hidden="1" outlineLevel="1" x14ac:dyDescent="0.35">
      <c r="A520" s="216" t="s">
        <v>106</v>
      </c>
      <c r="B520" s="217">
        <v>59</v>
      </c>
      <c r="C520" s="216" t="s">
        <v>107</v>
      </c>
      <c r="D520" s="210" t="s">
        <v>170</v>
      </c>
      <c r="E520" s="217">
        <v>3</v>
      </c>
      <c r="F520" s="217">
        <v>4</v>
      </c>
      <c r="G520" s="217">
        <v>7</v>
      </c>
      <c r="H520" s="208">
        <v>44519</v>
      </c>
      <c r="I520">
        <v>322</v>
      </c>
      <c r="J520" s="217">
        <f t="shared" si="23"/>
        <v>7</v>
      </c>
    </row>
    <row r="521" spans="1:10" hidden="1" outlineLevel="1" x14ac:dyDescent="0.35">
      <c r="A521" s="216" t="s">
        <v>106</v>
      </c>
      <c r="B521" s="217">
        <v>51</v>
      </c>
      <c r="C521" s="216" t="s">
        <v>107</v>
      </c>
      <c r="D521" s="210" t="s">
        <v>170</v>
      </c>
      <c r="E521" s="217">
        <v>2</v>
      </c>
      <c r="F521" s="217">
        <v>3</v>
      </c>
      <c r="G521" s="217">
        <v>5</v>
      </c>
      <c r="H521" s="208">
        <v>44519</v>
      </c>
      <c r="I521">
        <v>209</v>
      </c>
      <c r="J521" s="217">
        <f t="shared" si="23"/>
        <v>5</v>
      </c>
    </row>
    <row r="522" spans="1:10" hidden="1" outlineLevel="1" x14ac:dyDescent="0.35">
      <c r="A522" s="216" t="s">
        <v>106</v>
      </c>
      <c r="B522" s="217">
        <v>53</v>
      </c>
      <c r="C522" s="216" t="s">
        <v>107</v>
      </c>
      <c r="D522" s="210" t="s">
        <v>170</v>
      </c>
      <c r="E522" s="217">
        <v>2</v>
      </c>
      <c r="F522" s="217">
        <v>2</v>
      </c>
      <c r="G522" s="217">
        <v>4</v>
      </c>
      <c r="H522" s="208">
        <v>44519</v>
      </c>
      <c r="I522">
        <v>286</v>
      </c>
      <c r="J522" s="217">
        <f t="shared" si="23"/>
        <v>4</v>
      </c>
    </row>
    <row r="523" spans="1:10" hidden="1" outlineLevel="1" x14ac:dyDescent="0.35">
      <c r="A523" s="216" t="s">
        <v>106</v>
      </c>
      <c r="B523" s="217">
        <v>55</v>
      </c>
      <c r="C523" s="216" t="s">
        <v>107</v>
      </c>
      <c r="D523" s="210" t="s">
        <v>170</v>
      </c>
      <c r="E523" s="217">
        <v>2</v>
      </c>
      <c r="F523" s="217">
        <v>4</v>
      </c>
      <c r="G523" s="217">
        <v>6</v>
      </c>
      <c r="H523" s="208">
        <v>44519</v>
      </c>
      <c r="I523">
        <v>232</v>
      </c>
      <c r="J523" s="217">
        <f t="shared" si="23"/>
        <v>6</v>
      </c>
    </row>
    <row r="524" spans="1:10" hidden="1" outlineLevel="1" x14ac:dyDescent="0.35">
      <c r="A524" s="216" t="s">
        <v>106</v>
      </c>
      <c r="B524" s="217">
        <v>56</v>
      </c>
      <c r="C524" s="216" t="s">
        <v>107</v>
      </c>
      <c r="D524" s="210" t="s">
        <v>170</v>
      </c>
      <c r="E524" s="217">
        <v>4</v>
      </c>
      <c r="F524" s="217">
        <v>2</v>
      </c>
      <c r="G524" s="217">
        <v>6</v>
      </c>
      <c r="H524" s="208">
        <v>44519</v>
      </c>
      <c r="I524">
        <v>411</v>
      </c>
      <c r="J524" s="217">
        <f t="shared" si="23"/>
        <v>6</v>
      </c>
    </row>
    <row r="525" spans="1:10" hidden="1" outlineLevel="1" x14ac:dyDescent="0.35">
      <c r="A525" s="216" t="s">
        <v>106</v>
      </c>
      <c r="B525" s="217">
        <v>57</v>
      </c>
      <c r="C525" s="216" t="s">
        <v>107</v>
      </c>
      <c r="D525" s="210" t="s">
        <v>170</v>
      </c>
      <c r="E525" s="217">
        <v>1</v>
      </c>
      <c r="F525" s="217">
        <v>4</v>
      </c>
      <c r="G525" s="217">
        <v>5</v>
      </c>
      <c r="H525" s="208">
        <v>44519</v>
      </c>
      <c r="I525">
        <v>160</v>
      </c>
      <c r="J525" s="217">
        <f t="shared" si="23"/>
        <v>5</v>
      </c>
    </row>
    <row r="526" spans="1:10" hidden="1" outlineLevel="1" x14ac:dyDescent="0.35">
      <c r="A526" s="216" t="s">
        <v>106</v>
      </c>
      <c r="B526" s="217">
        <v>60</v>
      </c>
      <c r="C526" s="216" t="s">
        <v>107</v>
      </c>
      <c r="D526" s="210" t="s">
        <v>170</v>
      </c>
      <c r="E526" s="217">
        <v>4</v>
      </c>
      <c r="F526" s="217">
        <v>4</v>
      </c>
      <c r="G526" s="217">
        <v>8</v>
      </c>
      <c r="H526" s="208">
        <v>44519</v>
      </c>
      <c r="I526">
        <v>431</v>
      </c>
      <c r="J526" s="217">
        <f t="shared" si="23"/>
        <v>8</v>
      </c>
    </row>
    <row r="527" spans="1:10" hidden="1" outlineLevel="1" x14ac:dyDescent="0.35">
      <c r="A527" s="216" t="s">
        <v>106</v>
      </c>
      <c r="B527" s="217">
        <v>62</v>
      </c>
      <c r="C527" s="216" t="s">
        <v>107</v>
      </c>
      <c r="D527" s="210" t="s">
        <v>170</v>
      </c>
      <c r="E527" s="217">
        <v>1</v>
      </c>
      <c r="F527" s="217">
        <v>4</v>
      </c>
      <c r="G527" s="217">
        <v>5</v>
      </c>
      <c r="H527" s="208">
        <v>44519</v>
      </c>
      <c r="I527">
        <v>213</v>
      </c>
      <c r="J527" s="217">
        <f t="shared" si="23"/>
        <v>5</v>
      </c>
    </row>
    <row r="528" spans="1:10" hidden="1" outlineLevel="1" x14ac:dyDescent="0.35">
      <c r="A528" s="216" t="s">
        <v>106</v>
      </c>
      <c r="B528" s="217">
        <v>63</v>
      </c>
      <c r="C528" s="216" t="s">
        <v>107</v>
      </c>
      <c r="D528" s="210" t="s">
        <v>170</v>
      </c>
      <c r="E528" s="217">
        <v>1</v>
      </c>
      <c r="F528" s="217">
        <v>3</v>
      </c>
      <c r="G528" s="217">
        <v>4</v>
      </c>
      <c r="H528" s="208">
        <v>44519</v>
      </c>
      <c r="I528">
        <v>166</v>
      </c>
      <c r="J528" s="217">
        <f t="shared" si="23"/>
        <v>4</v>
      </c>
    </row>
    <row r="529" spans="1:10" ht="15" collapsed="1" thickBot="1" x14ac:dyDescent="0.4">
      <c r="A529" s="211" t="s">
        <v>106</v>
      </c>
      <c r="B529" s="226"/>
      <c r="C529" s="213" t="s">
        <v>107</v>
      </c>
      <c r="D529" s="214">
        <f>COUNTA(D466:D528)</f>
        <v>63</v>
      </c>
      <c r="E529" s="243">
        <f>SUM(E466:E528)</f>
        <v>185</v>
      </c>
      <c r="F529" s="243">
        <f>SUM(F466:F528)</f>
        <v>244</v>
      </c>
      <c r="G529" s="243">
        <f>SUM(G466:G528)</f>
        <v>429</v>
      </c>
      <c r="H529" s="238">
        <v>44519</v>
      </c>
      <c r="I529" s="242">
        <f>AVERAGE(I466:I528)</f>
        <v>312.66666666666669</v>
      </c>
      <c r="J529" s="243">
        <f>SUM(J466:J528)</f>
        <v>429</v>
      </c>
    </row>
    <row r="530" spans="1:10" hidden="1" outlineLevel="1" x14ac:dyDescent="0.35">
      <c r="A530" s="216" t="s">
        <v>700</v>
      </c>
      <c r="B530" s="217">
        <v>1</v>
      </c>
      <c r="C530" s="216" t="s">
        <v>701</v>
      </c>
      <c r="D530" s="210" t="s">
        <v>170</v>
      </c>
      <c r="E530" s="217">
        <v>0</v>
      </c>
      <c r="F530" s="217">
        <v>3</v>
      </c>
      <c r="G530" s="217">
        <v>3</v>
      </c>
      <c r="H530" s="208">
        <v>44519</v>
      </c>
      <c r="I530">
        <v>215</v>
      </c>
      <c r="J530" s="217">
        <f t="shared" si="23"/>
        <v>3</v>
      </c>
    </row>
    <row r="531" spans="1:10" hidden="1" outlineLevel="1" x14ac:dyDescent="0.35">
      <c r="A531" s="216" t="s">
        <v>700</v>
      </c>
      <c r="B531" s="217">
        <v>2</v>
      </c>
      <c r="C531" s="216" t="s">
        <v>701</v>
      </c>
      <c r="D531" s="210" t="s">
        <v>170</v>
      </c>
      <c r="E531" s="217">
        <v>4</v>
      </c>
      <c r="F531" s="217">
        <v>5</v>
      </c>
      <c r="G531" s="217">
        <v>9</v>
      </c>
      <c r="H531" s="208">
        <v>44519</v>
      </c>
      <c r="I531">
        <v>233</v>
      </c>
      <c r="J531" s="217">
        <f t="shared" si="23"/>
        <v>9</v>
      </c>
    </row>
    <row r="532" spans="1:10" hidden="1" outlineLevel="1" x14ac:dyDescent="0.35">
      <c r="A532" s="216" t="s">
        <v>700</v>
      </c>
      <c r="B532" s="217">
        <v>3</v>
      </c>
      <c r="C532" s="216" t="s">
        <v>701</v>
      </c>
      <c r="D532" s="210" t="s">
        <v>170</v>
      </c>
      <c r="E532" s="217">
        <v>4</v>
      </c>
      <c r="F532" s="217">
        <v>3</v>
      </c>
      <c r="G532" s="217">
        <v>7</v>
      </c>
      <c r="H532" s="208">
        <v>44519</v>
      </c>
      <c r="I532">
        <v>400</v>
      </c>
      <c r="J532" s="217">
        <f t="shared" si="23"/>
        <v>7</v>
      </c>
    </row>
    <row r="533" spans="1:10" hidden="1" outlineLevel="1" x14ac:dyDescent="0.35">
      <c r="A533" s="216" t="s">
        <v>700</v>
      </c>
      <c r="B533" s="217">
        <v>4</v>
      </c>
      <c r="C533" s="216" t="s">
        <v>701</v>
      </c>
      <c r="D533" s="210" t="s">
        <v>170</v>
      </c>
      <c r="E533" s="217">
        <v>3</v>
      </c>
      <c r="F533" s="217">
        <v>3</v>
      </c>
      <c r="G533" s="217">
        <v>6</v>
      </c>
      <c r="H533" s="208">
        <v>44519</v>
      </c>
      <c r="I533">
        <v>312</v>
      </c>
      <c r="J533" s="217">
        <f t="shared" si="23"/>
        <v>6</v>
      </c>
    </row>
    <row r="534" spans="1:10" hidden="1" outlineLevel="1" x14ac:dyDescent="0.35">
      <c r="A534" s="216" t="s">
        <v>700</v>
      </c>
      <c r="B534" s="217">
        <v>32</v>
      </c>
      <c r="C534" s="216" t="s">
        <v>701</v>
      </c>
      <c r="D534" s="210" t="s">
        <v>170</v>
      </c>
      <c r="E534" s="217">
        <v>2</v>
      </c>
      <c r="F534" s="217">
        <v>5</v>
      </c>
      <c r="G534" s="217">
        <v>7</v>
      </c>
      <c r="H534" s="208">
        <v>44519</v>
      </c>
      <c r="I534">
        <v>230</v>
      </c>
      <c r="J534" s="217">
        <f t="shared" si="23"/>
        <v>7</v>
      </c>
    </row>
    <row r="535" spans="1:10" hidden="1" outlineLevel="1" x14ac:dyDescent="0.35">
      <c r="A535" s="216" t="s">
        <v>700</v>
      </c>
      <c r="B535" s="217">
        <v>5</v>
      </c>
      <c r="C535" s="216" t="s">
        <v>701</v>
      </c>
      <c r="D535" s="210" t="s">
        <v>170</v>
      </c>
      <c r="E535" s="217">
        <v>3</v>
      </c>
      <c r="F535" s="217">
        <v>5</v>
      </c>
      <c r="G535" s="217">
        <v>8</v>
      </c>
      <c r="H535" s="208">
        <v>44519</v>
      </c>
      <c r="I535">
        <v>367</v>
      </c>
      <c r="J535" s="217">
        <f t="shared" si="23"/>
        <v>8</v>
      </c>
    </row>
    <row r="536" spans="1:10" hidden="1" outlineLevel="1" x14ac:dyDescent="0.35">
      <c r="A536" s="216" t="s">
        <v>700</v>
      </c>
      <c r="B536" s="217">
        <v>6</v>
      </c>
      <c r="C536" s="216" t="s">
        <v>701</v>
      </c>
      <c r="D536" s="210" t="s">
        <v>170</v>
      </c>
      <c r="E536" s="217">
        <v>1</v>
      </c>
      <c r="F536" s="217">
        <v>5</v>
      </c>
      <c r="G536" s="217">
        <v>6</v>
      </c>
      <c r="H536" s="208">
        <v>44519</v>
      </c>
      <c r="I536">
        <v>168</v>
      </c>
      <c r="J536" s="217">
        <f t="shared" si="23"/>
        <v>6</v>
      </c>
    </row>
    <row r="537" spans="1:10" hidden="1" outlineLevel="1" x14ac:dyDescent="0.35">
      <c r="A537" s="216" t="s">
        <v>700</v>
      </c>
      <c r="B537" s="217">
        <v>50</v>
      </c>
      <c r="C537" s="216" t="s">
        <v>701</v>
      </c>
      <c r="D537" s="210" t="s">
        <v>170</v>
      </c>
      <c r="E537" s="217">
        <v>4</v>
      </c>
      <c r="F537" s="217">
        <v>8</v>
      </c>
      <c r="G537" s="217">
        <v>12</v>
      </c>
      <c r="H537" s="208">
        <v>44519</v>
      </c>
      <c r="I537">
        <v>543</v>
      </c>
      <c r="J537" s="217">
        <f t="shared" si="23"/>
        <v>12</v>
      </c>
    </row>
    <row r="538" spans="1:10" hidden="1" outlineLevel="1" x14ac:dyDescent="0.35">
      <c r="A538" s="216" t="s">
        <v>700</v>
      </c>
      <c r="B538" s="217">
        <v>7</v>
      </c>
      <c r="C538" s="216" t="s">
        <v>701</v>
      </c>
      <c r="D538" s="210" t="s">
        <v>170</v>
      </c>
      <c r="E538" s="217">
        <v>5</v>
      </c>
      <c r="F538" s="217">
        <v>5</v>
      </c>
      <c r="G538" s="217">
        <v>10</v>
      </c>
      <c r="H538" s="208">
        <v>44519</v>
      </c>
      <c r="I538">
        <v>514</v>
      </c>
      <c r="J538" s="217">
        <f t="shared" si="23"/>
        <v>10</v>
      </c>
    </row>
    <row r="539" spans="1:10" hidden="1" outlineLevel="1" x14ac:dyDescent="0.35">
      <c r="A539" s="216" t="s">
        <v>700</v>
      </c>
      <c r="B539" s="217">
        <v>8</v>
      </c>
      <c r="C539" s="216" t="s">
        <v>701</v>
      </c>
      <c r="D539" s="210" t="s">
        <v>170</v>
      </c>
      <c r="E539" s="217">
        <v>0</v>
      </c>
      <c r="F539" s="217">
        <v>2</v>
      </c>
      <c r="G539" s="217">
        <v>2</v>
      </c>
      <c r="H539" s="208">
        <v>44519</v>
      </c>
      <c r="I539">
        <v>276</v>
      </c>
      <c r="J539" s="217">
        <f t="shared" si="23"/>
        <v>2</v>
      </c>
    </row>
    <row r="540" spans="1:10" hidden="1" outlineLevel="1" x14ac:dyDescent="0.35">
      <c r="A540" s="216" t="s">
        <v>700</v>
      </c>
      <c r="B540" s="217">
        <v>9</v>
      </c>
      <c r="C540" s="216" t="s">
        <v>701</v>
      </c>
      <c r="D540" s="210" t="s">
        <v>170</v>
      </c>
      <c r="E540" s="217">
        <v>2</v>
      </c>
      <c r="F540" s="217">
        <v>2</v>
      </c>
      <c r="G540" s="217">
        <v>4</v>
      </c>
      <c r="H540" s="208">
        <v>44519</v>
      </c>
      <c r="I540">
        <v>181</v>
      </c>
      <c r="J540" s="217">
        <f t="shared" si="23"/>
        <v>4</v>
      </c>
    </row>
    <row r="541" spans="1:10" hidden="1" outlineLevel="1" x14ac:dyDescent="0.35">
      <c r="A541" s="216" t="s">
        <v>700</v>
      </c>
      <c r="B541" s="217">
        <v>10</v>
      </c>
      <c r="C541" s="216" t="s">
        <v>701</v>
      </c>
      <c r="D541" s="210" t="s">
        <v>170</v>
      </c>
      <c r="E541" s="217">
        <v>3</v>
      </c>
      <c r="F541" s="217">
        <v>4</v>
      </c>
      <c r="G541" s="217">
        <v>7</v>
      </c>
      <c r="H541" s="208">
        <v>44519</v>
      </c>
      <c r="I541">
        <v>320</v>
      </c>
      <c r="J541" s="217">
        <f t="shared" si="23"/>
        <v>7</v>
      </c>
    </row>
    <row r="542" spans="1:10" hidden="1" outlineLevel="1" x14ac:dyDescent="0.35">
      <c r="A542" s="216" t="s">
        <v>700</v>
      </c>
      <c r="B542" s="217">
        <v>11</v>
      </c>
      <c r="C542" s="216" t="s">
        <v>701</v>
      </c>
      <c r="D542" s="210" t="s">
        <v>170</v>
      </c>
      <c r="E542" s="217">
        <v>5</v>
      </c>
      <c r="F542" s="217">
        <v>3</v>
      </c>
      <c r="G542" s="217">
        <v>8</v>
      </c>
      <c r="H542" s="208">
        <v>44519</v>
      </c>
      <c r="I542">
        <v>521</v>
      </c>
      <c r="J542" s="217">
        <f t="shared" si="23"/>
        <v>8</v>
      </c>
    </row>
    <row r="543" spans="1:10" hidden="1" outlineLevel="1" x14ac:dyDescent="0.35">
      <c r="A543" s="216" t="s">
        <v>700</v>
      </c>
      <c r="B543" s="217">
        <v>12</v>
      </c>
      <c r="C543" s="216" t="s">
        <v>701</v>
      </c>
      <c r="D543" s="210" t="s">
        <v>170</v>
      </c>
      <c r="E543" s="217">
        <v>5</v>
      </c>
      <c r="F543" s="217">
        <v>2</v>
      </c>
      <c r="G543" s="217">
        <v>7</v>
      </c>
      <c r="H543" s="208">
        <v>44519</v>
      </c>
      <c r="I543">
        <v>157</v>
      </c>
      <c r="J543" s="217">
        <f t="shared" si="23"/>
        <v>7</v>
      </c>
    </row>
    <row r="544" spans="1:10" hidden="1" outlineLevel="1" x14ac:dyDescent="0.35">
      <c r="A544" s="216" t="s">
        <v>700</v>
      </c>
      <c r="B544" s="217">
        <v>13</v>
      </c>
      <c r="C544" s="216" t="s">
        <v>701</v>
      </c>
      <c r="D544" s="210" t="s">
        <v>170</v>
      </c>
      <c r="E544" s="217">
        <v>4</v>
      </c>
      <c r="F544" s="217">
        <v>4</v>
      </c>
      <c r="G544" s="217">
        <v>8</v>
      </c>
      <c r="H544" s="208">
        <v>44519</v>
      </c>
      <c r="I544">
        <v>422</v>
      </c>
      <c r="J544" s="217">
        <f t="shared" si="23"/>
        <v>8</v>
      </c>
    </row>
    <row r="545" spans="1:10" hidden="1" outlineLevel="1" x14ac:dyDescent="0.35">
      <c r="A545" s="216" t="s">
        <v>700</v>
      </c>
      <c r="B545" s="217">
        <v>14</v>
      </c>
      <c r="C545" s="216" t="s">
        <v>701</v>
      </c>
      <c r="D545" s="210" t="s">
        <v>170</v>
      </c>
      <c r="E545" s="217">
        <v>2</v>
      </c>
      <c r="F545" s="217">
        <v>4</v>
      </c>
      <c r="G545" s="217">
        <v>6</v>
      </c>
      <c r="H545" s="208">
        <v>44519</v>
      </c>
      <c r="I545">
        <v>222</v>
      </c>
      <c r="J545" s="217">
        <f t="shared" si="23"/>
        <v>6</v>
      </c>
    </row>
    <row r="546" spans="1:10" hidden="1" outlineLevel="1" x14ac:dyDescent="0.35">
      <c r="A546" s="216" t="s">
        <v>700</v>
      </c>
      <c r="B546" s="217">
        <v>15</v>
      </c>
      <c r="C546" s="216" t="s">
        <v>701</v>
      </c>
      <c r="D546" s="210" t="s">
        <v>170</v>
      </c>
      <c r="E546" s="217">
        <v>0</v>
      </c>
      <c r="F546" s="217">
        <v>1</v>
      </c>
      <c r="G546" s="217">
        <v>1</v>
      </c>
      <c r="H546" s="208">
        <v>44519</v>
      </c>
      <c r="I546">
        <v>160</v>
      </c>
      <c r="J546" s="217">
        <f t="shared" si="23"/>
        <v>1</v>
      </c>
    </row>
    <row r="547" spans="1:10" hidden="1" outlineLevel="1" x14ac:dyDescent="0.35">
      <c r="A547" s="216" t="s">
        <v>700</v>
      </c>
      <c r="B547" s="217">
        <v>16</v>
      </c>
      <c r="C547" s="216" t="s">
        <v>701</v>
      </c>
      <c r="D547" s="210" t="s">
        <v>170</v>
      </c>
      <c r="E547" s="217">
        <v>3</v>
      </c>
      <c r="F547" s="217">
        <v>5</v>
      </c>
      <c r="G547" s="217">
        <v>8</v>
      </c>
      <c r="H547" s="208">
        <v>44519</v>
      </c>
      <c r="I547">
        <v>323</v>
      </c>
      <c r="J547" s="217">
        <f t="shared" si="23"/>
        <v>8</v>
      </c>
    </row>
    <row r="548" spans="1:10" hidden="1" outlineLevel="1" x14ac:dyDescent="0.35">
      <c r="A548" s="216" t="s">
        <v>700</v>
      </c>
      <c r="B548" s="217">
        <v>17</v>
      </c>
      <c r="C548" s="216" t="s">
        <v>701</v>
      </c>
      <c r="D548" s="210" t="s">
        <v>170</v>
      </c>
      <c r="E548" s="217">
        <v>2</v>
      </c>
      <c r="F548" s="217">
        <v>3</v>
      </c>
      <c r="G548" s="217">
        <v>5</v>
      </c>
      <c r="H548" s="208">
        <v>44519</v>
      </c>
      <c r="I548">
        <v>655</v>
      </c>
      <c r="J548" s="217">
        <f t="shared" si="23"/>
        <v>5</v>
      </c>
    </row>
    <row r="549" spans="1:10" hidden="1" outlineLevel="1" x14ac:dyDescent="0.35">
      <c r="A549" s="216" t="s">
        <v>700</v>
      </c>
      <c r="B549" s="217">
        <v>37</v>
      </c>
      <c r="C549" s="216" t="s">
        <v>701</v>
      </c>
      <c r="D549" s="210" t="s">
        <v>170</v>
      </c>
      <c r="E549" s="217">
        <v>2</v>
      </c>
      <c r="F549" s="217">
        <v>5</v>
      </c>
      <c r="G549" s="217">
        <v>7</v>
      </c>
      <c r="H549" s="208">
        <v>44519</v>
      </c>
      <c r="I549">
        <v>200</v>
      </c>
      <c r="J549" s="217">
        <f t="shared" si="23"/>
        <v>7</v>
      </c>
    </row>
    <row r="550" spans="1:10" hidden="1" outlineLevel="1" x14ac:dyDescent="0.35">
      <c r="A550" s="216" t="s">
        <v>700</v>
      </c>
      <c r="B550" s="217">
        <v>18</v>
      </c>
      <c r="C550" s="216" t="s">
        <v>701</v>
      </c>
      <c r="D550" s="210" t="s">
        <v>170</v>
      </c>
      <c r="E550" s="217">
        <v>4</v>
      </c>
      <c r="F550" s="217">
        <v>2</v>
      </c>
      <c r="G550" s="217">
        <v>6</v>
      </c>
      <c r="H550" s="208">
        <v>44519</v>
      </c>
      <c r="I550">
        <v>411</v>
      </c>
      <c r="J550" s="217">
        <f t="shared" si="23"/>
        <v>6</v>
      </c>
    </row>
    <row r="551" spans="1:10" hidden="1" outlineLevel="1" x14ac:dyDescent="0.35">
      <c r="A551" s="216" t="s">
        <v>700</v>
      </c>
      <c r="B551" s="217">
        <v>19</v>
      </c>
      <c r="C551" s="216" t="s">
        <v>701</v>
      </c>
      <c r="D551" s="210" t="s">
        <v>170</v>
      </c>
      <c r="E551" s="217">
        <v>2</v>
      </c>
      <c r="F551" s="217">
        <v>5</v>
      </c>
      <c r="G551" s="217">
        <v>7</v>
      </c>
      <c r="H551" s="208">
        <v>44519</v>
      </c>
      <c r="I551">
        <v>323</v>
      </c>
      <c r="J551" s="217">
        <f t="shared" si="23"/>
        <v>7</v>
      </c>
    </row>
    <row r="552" spans="1:10" hidden="1" outlineLevel="1" x14ac:dyDescent="0.35">
      <c r="A552" s="216" t="s">
        <v>700</v>
      </c>
      <c r="B552" s="217">
        <v>20</v>
      </c>
      <c r="C552" s="216" t="s">
        <v>701</v>
      </c>
      <c r="D552" s="210" t="s">
        <v>170</v>
      </c>
      <c r="E552" s="217">
        <v>2</v>
      </c>
      <c r="F552" s="217">
        <v>4</v>
      </c>
      <c r="G552" s="217">
        <v>6</v>
      </c>
      <c r="H552" s="208">
        <v>44519</v>
      </c>
      <c r="I552">
        <v>215</v>
      </c>
      <c r="J552" s="217">
        <f t="shared" si="23"/>
        <v>6</v>
      </c>
    </row>
    <row r="553" spans="1:10" hidden="1" outlineLevel="1" x14ac:dyDescent="0.35">
      <c r="A553" s="216" t="s">
        <v>700</v>
      </c>
      <c r="B553" s="217">
        <v>21</v>
      </c>
      <c r="C553" s="216" t="s">
        <v>701</v>
      </c>
      <c r="D553" s="210" t="s">
        <v>170</v>
      </c>
      <c r="E553" s="217">
        <v>5</v>
      </c>
      <c r="F553" s="217">
        <v>4</v>
      </c>
      <c r="G553" s="217">
        <v>9</v>
      </c>
      <c r="H553" s="208">
        <v>44519</v>
      </c>
      <c r="I553">
        <v>302</v>
      </c>
      <c r="J553" s="217">
        <f t="shared" si="23"/>
        <v>9</v>
      </c>
    </row>
    <row r="554" spans="1:10" hidden="1" outlineLevel="1" x14ac:dyDescent="0.35">
      <c r="A554" s="216" t="s">
        <v>700</v>
      </c>
      <c r="B554" s="217">
        <v>27</v>
      </c>
      <c r="C554" s="216" t="s">
        <v>701</v>
      </c>
      <c r="D554" s="210" t="s">
        <v>170</v>
      </c>
      <c r="E554" s="217">
        <v>2</v>
      </c>
      <c r="F554" s="217">
        <v>7</v>
      </c>
      <c r="G554" s="217">
        <v>9</v>
      </c>
      <c r="H554" s="208">
        <v>44519</v>
      </c>
      <c r="I554">
        <v>421</v>
      </c>
      <c r="J554" s="217">
        <f t="shared" si="23"/>
        <v>9</v>
      </c>
    </row>
    <row r="555" spans="1:10" hidden="1" outlineLevel="1" x14ac:dyDescent="0.35">
      <c r="A555" s="216" t="s">
        <v>700</v>
      </c>
      <c r="B555" s="217">
        <v>22</v>
      </c>
      <c r="C555" s="216" t="s">
        <v>701</v>
      </c>
      <c r="D555" s="210" t="s">
        <v>170</v>
      </c>
      <c r="E555" s="217">
        <v>5</v>
      </c>
      <c r="F555" s="217">
        <v>4</v>
      </c>
      <c r="G555" s="217">
        <v>9</v>
      </c>
      <c r="H555" s="208">
        <v>44519</v>
      </c>
      <c r="I555">
        <v>554</v>
      </c>
      <c r="J555" s="217">
        <f t="shared" si="23"/>
        <v>9</v>
      </c>
    </row>
    <row r="556" spans="1:10" hidden="1" outlineLevel="1" x14ac:dyDescent="0.35">
      <c r="A556" s="216" t="s">
        <v>700</v>
      </c>
      <c r="B556" s="217">
        <v>23</v>
      </c>
      <c r="C556" s="216" t="s">
        <v>701</v>
      </c>
      <c r="D556" s="210" t="s">
        <v>170</v>
      </c>
      <c r="E556" s="217">
        <v>1</v>
      </c>
      <c r="F556" s="217">
        <v>5</v>
      </c>
      <c r="G556" s="217">
        <v>6</v>
      </c>
      <c r="H556" s="208">
        <v>44519</v>
      </c>
      <c r="I556">
        <v>341</v>
      </c>
      <c r="J556" s="217">
        <f t="shared" si="23"/>
        <v>6</v>
      </c>
    </row>
    <row r="557" spans="1:10" hidden="1" outlineLevel="1" x14ac:dyDescent="0.35">
      <c r="A557" s="216" t="s">
        <v>700</v>
      </c>
      <c r="B557" s="217">
        <v>24</v>
      </c>
      <c r="C557" s="216" t="s">
        <v>701</v>
      </c>
      <c r="D557" s="210" t="s">
        <v>170</v>
      </c>
      <c r="E557" s="217">
        <v>3</v>
      </c>
      <c r="F557" s="217">
        <v>3</v>
      </c>
      <c r="G557" s="217">
        <v>6</v>
      </c>
      <c r="H557" s="208">
        <v>44519</v>
      </c>
      <c r="I557">
        <v>320</v>
      </c>
      <c r="J557" s="217">
        <f t="shared" si="23"/>
        <v>6</v>
      </c>
    </row>
    <row r="558" spans="1:10" hidden="1" outlineLevel="1" x14ac:dyDescent="0.35">
      <c r="A558" s="216" t="s">
        <v>700</v>
      </c>
      <c r="B558" s="217">
        <v>25</v>
      </c>
      <c r="C558" s="216" t="s">
        <v>701</v>
      </c>
      <c r="D558" s="210" t="s">
        <v>170</v>
      </c>
      <c r="E558" s="217">
        <v>5</v>
      </c>
      <c r="F558" s="217">
        <v>5</v>
      </c>
      <c r="G558" s="217">
        <v>10</v>
      </c>
      <c r="H558" s="208">
        <v>44519</v>
      </c>
      <c r="I558">
        <v>523</v>
      </c>
      <c r="J558" s="217">
        <f t="shared" si="23"/>
        <v>10</v>
      </c>
    </row>
    <row r="559" spans="1:10" hidden="1" outlineLevel="1" x14ac:dyDescent="0.35">
      <c r="A559" s="216" t="s">
        <v>700</v>
      </c>
      <c r="B559" s="217">
        <v>26</v>
      </c>
      <c r="C559" s="216" t="s">
        <v>701</v>
      </c>
      <c r="D559" s="210" t="s">
        <v>170</v>
      </c>
      <c r="E559" s="217">
        <v>2</v>
      </c>
      <c r="F559" s="217">
        <v>4</v>
      </c>
      <c r="G559" s="217">
        <v>6</v>
      </c>
      <c r="H559" s="208">
        <v>44519</v>
      </c>
      <c r="I559">
        <v>234</v>
      </c>
      <c r="J559" s="217">
        <f t="shared" si="23"/>
        <v>6</v>
      </c>
    </row>
    <row r="560" spans="1:10" hidden="1" outlineLevel="1" x14ac:dyDescent="0.35">
      <c r="A560" s="216" t="s">
        <v>700</v>
      </c>
      <c r="B560" s="217">
        <v>28</v>
      </c>
      <c r="C560" s="216" t="s">
        <v>701</v>
      </c>
      <c r="D560" s="210" t="s">
        <v>170</v>
      </c>
      <c r="E560" s="217">
        <v>5</v>
      </c>
      <c r="F560" s="217">
        <v>3</v>
      </c>
      <c r="G560" s="217">
        <v>8</v>
      </c>
      <c r="H560" s="208">
        <v>44519</v>
      </c>
      <c r="I560">
        <v>542</v>
      </c>
      <c r="J560" s="217">
        <f t="shared" si="23"/>
        <v>8</v>
      </c>
    </row>
    <row r="561" spans="1:10" hidden="1" outlineLevel="1" x14ac:dyDescent="0.35">
      <c r="A561" s="216" t="s">
        <v>700</v>
      </c>
      <c r="B561" s="217">
        <v>29</v>
      </c>
      <c r="C561" s="216" t="s">
        <v>701</v>
      </c>
      <c r="D561" s="210" t="s">
        <v>170</v>
      </c>
      <c r="E561" s="217">
        <v>5</v>
      </c>
      <c r="F561" s="217">
        <v>5</v>
      </c>
      <c r="G561" s="217">
        <v>10</v>
      </c>
      <c r="H561" s="208">
        <v>44519</v>
      </c>
      <c r="I561">
        <v>154</v>
      </c>
      <c r="J561" s="217">
        <f t="shared" si="23"/>
        <v>10</v>
      </c>
    </row>
    <row r="562" spans="1:10" hidden="1" outlineLevel="1" x14ac:dyDescent="0.35">
      <c r="A562" s="216" t="s">
        <v>700</v>
      </c>
      <c r="B562" s="217">
        <v>30</v>
      </c>
      <c r="C562" s="216" t="s">
        <v>701</v>
      </c>
      <c r="D562" s="210" t="s">
        <v>170</v>
      </c>
      <c r="E562" s="217">
        <v>2</v>
      </c>
      <c r="F562" s="217">
        <v>4</v>
      </c>
      <c r="G562" s="217">
        <v>6</v>
      </c>
      <c r="H562" s="208">
        <v>44519</v>
      </c>
      <c r="I562">
        <v>222</v>
      </c>
      <c r="J562" s="217">
        <f t="shared" si="23"/>
        <v>6</v>
      </c>
    </row>
    <row r="563" spans="1:10" hidden="1" outlineLevel="1" x14ac:dyDescent="0.35">
      <c r="A563" s="216" t="s">
        <v>700</v>
      </c>
      <c r="B563" s="217">
        <v>31</v>
      </c>
      <c r="C563" s="216" t="s">
        <v>701</v>
      </c>
      <c r="D563" s="210" t="s">
        <v>170</v>
      </c>
      <c r="E563" s="217">
        <v>2</v>
      </c>
      <c r="F563" s="217">
        <v>4</v>
      </c>
      <c r="G563" s="217">
        <v>6</v>
      </c>
      <c r="H563" s="208">
        <v>44519</v>
      </c>
      <c r="I563">
        <v>312</v>
      </c>
      <c r="J563" s="217">
        <f t="shared" si="23"/>
        <v>6</v>
      </c>
    </row>
    <row r="564" spans="1:10" hidden="1" outlineLevel="1" x14ac:dyDescent="0.35">
      <c r="A564" s="216" t="s">
        <v>700</v>
      </c>
      <c r="B564" s="217">
        <v>33</v>
      </c>
      <c r="C564" s="216" t="s">
        <v>701</v>
      </c>
      <c r="D564" s="210" t="s">
        <v>170</v>
      </c>
      <c r="E564" s="217">
        <v>3</v>
      </c>
      <c r="F564" s="217">
        <v>3</v>
      </c>
      <c r="G564" s="217">
        <v>6</v>
      </c>
      <c r="H564" s="208">
        <v>44519</v>
      </c>
      <c r="I564">
        <v>311</v>
      </c>
      <c r="J564" s="217">
        <f t="shared" si="23"/>
        <v>6</v>
      </c>
    </row>
    <row r="565" spans="1:10" hidden="1" outlineLevel="1" x14ac:dyDescent="0.35">
      <c r="A565" s="216" t="s">
        <v>700</v>
      </c>
      <c r="B565" s="217">
        <v>34</v>
      </c>
      <c r="C565" s="216" t="s">
        <v>701</v>
      </c>
      <c r="D565" s="210" t="s">
        <v>170</v>
      </c>
      <c r="E565" s="217">
        <v>2</v>
      </c>
      <c r="F565" s="217">
        <v>4</v>
      </c>
      <c r="G565" s="217">
        <v>6</v>
      </c>
      <c r="H565" s="208">
        <v>44519</v>
      </c>
      <c r="I565">
        <v>200</v>
      </c>
      <c r="J565" s="217">
        <f t="shared" si="23"/>
        <v>6</v>
      </c>
    </row>
    <row r="566" spans="1:10" hidden="1" outlineLevel="1" x14ac:dyDescent="0.35">
      <c r="A566" s="216" t="s">
        <v>700</v>
      </c>
      <c r="B566" s="217">
        <v>35</v>
      </c>
      <c r="C566" s="216" t="s">
        <v>701</v>
      </c>
      <c r="D566" s="210" t="s">
        <v>170</v>
      </c>
      <c r="E566" s="217">
        <v>1</v>
      </c>
      <c r="F566" s="217">
        <v>3</v>
      </c>
      <c r="G566" s="217">
        <v>4</v>
      </c>
      <c r="H566" s="208">
        <v>44519</v>
      </c>
      <c r="I566">
        <v>212</v>
      </c>
      <c r="J566" s="217">
        <f t="shared" si="23"/>
        <v>4</v>
      </c>
    </row>
    <row r="567" spans="1:10" hidden="1" outlineLevel="1" x14ac:dyDescent="0.35">
      <c r="A567" s="216" t="s">
        <v>700</v>
      </c>
      <c r="B567" s="217">
        <v>36</v>
      </c>
      <c r="C567" s="216" t="s">
        <v>701</v>
      </c>
      <c r="D567" s="210" t="s">
        <v>170</v>
      </c>
      <c r="E567" s="217">
        <v>3</v>
      </c>
      <c r="F567" s="217">
        <v>3</v>
      </c>
      <c r="G567" s="217">
        <v>6</v>
      </c>
      <c r="H567" s="208">
        <v>44519</v>
      </c>
      <c r="I567">
        <v>324</v>
      </c>
      <c r="J567" s="217">
        <f t="shared" si="23"/>
        <v>6</v>
      </c>
    </row>
    <row r="568" spans="1:10" hidden="1" outlineLevel="1" x14ac:dyDescent="0.35">
      <c r="A568" s="216" t="s">
        <v>700</v>
      </c>
      <c r="B568" s="217">
        <v>38</v>
      </c>
      <c r="C568" s="216" t="s">
        <v>701</v>
      </c>
      <c r="D568" s="210" t="s">
        <v>170</v>
      </c>
      <c r="E568" s="217">
        <v>2</v>
      </c>
      <c r="F568" s="217">
        <v>3</v>
      </c>
      <c r="G568" s="217">
        <v>5</v>
      </c>
      <c r="H568" s="208">
        <v>44519</v>
      </c>
      <c r="I568">
        <v>218</v>
      </c>
      <c r="J568" s="217">
        <f t="shared" si="23"/>
        <v>5</v>
      </c>
    </row>
    <row r="569" spans="1:10" hidden="1" outlineLevel="1" x14ac:dyDescent="0.35">
      <c r="A569" s="216" t="s">
        <v>700</v>
      </c>
      <c r="B569" s="217">
        <v>39</v>
      </c>
      <c r="C569" s="216" t="s">
        <v>701</v>
      </c>
      <c r="D569" s="210" t="s">
        <v>170</v>
      </c>
      <c r="E569" s="217">
        <v>2</v>
      </c>
      <c r="F569" s="217">
        <v>6</v>
      </c>
      <c r="G569" s="217">
        <v>8</v>
      </c>
      <c r="H569" s="208">
        <v>44519</v>
      </c>
      <c r="I569">
        <v>323</v>
      </c>
      <c r="J569" s="217">
        <f t="shared" si="23"/>
        <v>8</v>
      </c>
    </row>
    <row r="570" spans="1:10" hidden="1" outlineLevel="1" x14ac:dyDescent="0.35">
      <c r="A570" s="216" t="s">
        <v>700</v>
      </c>
      <c r="B570" s="217">
        <v>40</v>
      </c>
      <c r="C570" s="216" t="s">
        <v>701</v>
      </c>
      <c r="D570" s="210" t="s">
        <v>170</v>
      </c>
      <c r="E570" s="217">
        <v>5</v>
      </c>
      <c r="F570" s="217">
        <v>5</v>
      </c>
      <c r="G570" s="217">
        <v>10</v>
      </c>
      <c r="H570" s="208">
        <v>44519</v>
      </c>
      <c r="I570">
        <v>451</v>
      </c>
      <c r="J570" s="217">
        <f t="shared" si="23"/>
        <v>10</v>
      </c>
    </row>
    <row r="571" spans="1:10" hidden="1" outlineLevel="1" x14ac:dyDescent="0.35">
      <c r="A571" s="216" t="s">
        <v>700</v>
      </c>
      <c r="B571" s="217">
        <v>41</v>
      </c>
      <c r="C571" s="216" t="s">
        <v>701</v>
      </c>
      <c r="D571" s="210" t="s">
        <v>170</v>
      </c>
      <c r="E571" s="217">
        <v>5</v>
      </c>
      <c r="F571" s="217">
        <v>5</v>
      </c>
      <c r="G571" s="217">
        <v>10</v>
      </c>
      <c r="H571" s="208">
        <v>44519</v>
      </c>
      <c r="I571">
        <v>158</v>
      </c>
      <c r="J571" s="217">
        <f t="shared" si="23"/>
        <v>10</v>
      </c>
    </row>
    <row r="572" spans="1:10" hidden="1" outlineLevel="1" x14ac:dyDescent="0.35">
      <c r="A572" s="216" t="s">
        <v>700</v>
      </c>
      <c r="B572" s="217">
        <v>42</v>
      </c>
      <c r="C572" s="216" t="s">
        <v>701</v>
      </c>
      <c r="D572" s="210" t="s">
        <v>170</v>
      </c>
      <c r="E572" s="217">
        <v>3</v>
      </c>
      <c r="F572" s="217">
        <v>5</v>
      </c>
      <c r="G572" s="217">
        <v>8</v>
      </c>
      <c r="H572" s="208">
        <v>44519</v>
      </c>
      <c r="I572">
        <v>332</v>
      </c>
      <c r="J572" s="217">
        <f t="shared" si="23"/>
        <v>8</v>
      </c>
    </row>
    <row r="573" spans="1:10" hidden="1" outlineLevel="1" x14ac:dyDescent="0.35">
      <c r="A573" s="216" t="s">
        <v>700</v>
      </c>
      <c r="B573" s="217">
        <v>43</v>
      </c>
      <c r="C573" s="216" t="s">
        <v>701</v>
      </c>
      <c r="D573" s="210" t="s">
        <v>170</v>
      </c>
      <c r="E573" s="217">
        <v>3</v>
      </c>
      <c r="F573" s="217">
        <v>2</v>
      </c>
      <c r="G573" s="217">
        <v>5</v>
      </c>
      <c r="H573" s="208">
        <v>44519</v>
      </c>
      <c r="I573">
        <v>311</v>
      </c>
      <c r="J573" s="217">
        <f t="shared" si="23"/>
        <v>5</v>
      </c>
    </row>
    <row r="574" spans="1:10" hidden="1" outlineLevel="1" x14ac:dyDescent="0.35">
      <c r="A574" s="216" t="s">
        <v>700</v>
      </c>
      <c r="B574" s="217">
        <v>44</v>
      </c>
      <c r="C574" s="216" t="s">
        <v>701</v>
      </c>
      <c r="D574" s="210" t="s">
        <v>170</v>
      </c>
      <c r="E574" s="217">
        <v>3</v>
      </c>
      <c r="F574" s="217">
        <v>3</v>
      </c>
      <c r="G574" s="217">
        <v>6</v>
      </c>
      <c r="H574" s="208">
        <v>44519</v>
      </c>
      <c r="I574">
        <v>236</v>
      </c>
      <c r="J574" s="217">
        <f t="shared" si="23"/>
        <v>6</v>
      </c>
    </row>
    <row r="575" spans="1:10" hidden="1" outlineLevel="1" x14ac:dyDescent="0.35">
      <c r="A575" s="216" t="s">
        <v>700</v>
      </c>
      <c r="B575" s="217">
        <v>45</v>
      </c>
      <c r="C575" s="216" t="s">
        <v>701</v>
      </c>
      <c r="D575" s="210" t="s">
        <v>170</v>
      </c>
      <c r="E575" s="217">
        <v>5</v>
      </c>
      <c r="F575" s="217">
        <v>2</v>
      </c>
      <c r="G575" s="217">
        <v>7</v>
      </c>
      <c r="H575" s="208">
        <v>44519</v>
      </c>
      <c r="I575">
        <v>511</v>
      </c>
      <c r="J575" s="217">
        <f t="shared" si="23"/>
        <v>7</v>
      </c>
    </row>
    <row r="576" spans="1:10" hidden="1" outlineLevel="1" x14ac:dyDescent="0.35">
      <c r="A576" s="216" t="s">
        <v>700</v>
      </c>
      <c r="B576" s="217">
        <v>46</v>
      </c>
      <c r="C576" s="216" t="s">
        <v>701</v>
      </c>
      <c r="D576" s="210" t="s">
        <v>170</v>
      </c>
      <c r="E576" s="217">
        <v>3</v>
      </c>
      <c r="F576" s="217">
        <v>4</v>
      </c>
      <c r="G576" s="217">
        <v>7</v>
      </c>
      <c r="H576" s="208">
        <v>44519</v>
      </c>
      <c r="I576">
        <v>322</v>
      </c>
      <c r="J576" s="217">
        <f t="shared" si="23"/>
        <v>7</v>
      </c>
    </row>
    <row r="577" spans="1:10" hidden="1" outlineLevel="1" x14ac:dyDescent="0.35">
      <c r="A577" s="216" t="s">
        <v>700</v>
      </c>
      <c r="B577" s="217">
        <v>47</v>
      </c>
      <c r="C577" s="216" t="s">
        <v>701</v>
      </c>
      <c r="D577" s="210" t="s">
        <v>170</v>
      </c>
      <c r="E577" s="217">
        <v>1</v>
      </c>
      <c r="F577" s="217">
        <v>6</v>
      </c>
      <c r="G577" s="217">
        <v>7</v>
      </c>
      <c r="H577" s="208">
        <v>44519</v>
      </c>
      <c r="I577">
        <v>313</v>
      </c>
      <c r="J577" s="217">
        <f t="shared" si="23"/>
        <v>7</v>
      </c>
    </row>
    <row r="578" spans="1:10" hidden="1" outlineLevel="1" x14ac:dyDescent="0.35">
      <c r="A578" s="216" t="s">
        <v>700</v>
      </c>
      <c r="B578" s="217">
        <v>48</v>
      </c>
      <c r="C578" s="216" t="s">
        <v>701</v>
      </c>
      <c r="D578" s="210" t="s">
        <v>170</v>
      </c>
      <c r="E578" s="217">
        <v>2</v>
      </c>
      <c r="F578" s="217">
        <v>6</v>
      </c>
      <c r="G578" s="217">
        <v>8</v>
      </c>
      <c r="H578" s="208">
        <v>44519</v>
      </c>
      <c r="I578">
        <v>420</v>
      </c>
      <c r="J578" s="217">
        <f t="shared" si="23"/>
        <v>8</v>
      </c>
    </row>
    <row r="579" spans="1:10" hidden="1" outlineLevel="1" x14ac:dyDescent="0.35">
      <c r="A579" s="216" t="s">
        <v>700</v>
      </c>
      <c r="B579" s="217">
        <v>49</v>
      </c>
      <c r="C579" s="216" t="s">
        <v>701</v>
      </c>
      <c r="D579" s="210" t="s">
        <v>170</v>
      </c>
      <c r="E579" s="217">
        <v>3</v>
      </c>
      <c r="F579" s="217">
        <v>2</v>
      </c>
      <c r="G579" s="217">
        <v>5</v>
      </c>
      <c r="H579" s="208">
        <v>44519</v>
      </c>
      <c r="I579">
        <v>315</v>
      </c>
      <c r="J579" s="217">
        <f t="shared" ref="J579:J642" si="24">IF(I579&gt;$Q$1,,G579)</f>
        <v>5</v>
      </c>
    </row>
    <row r="580" spans="1:10" hidden="1" outlineLevel="1" x14ac:dyDescent="0.35">
      <c r="A580" s="216" t="s">
        <v>700</v>
      </c>
      <c r="B580" s="217">
        <v>51</v>
      </c>
      <c r="C580" s="216" t="s">
        <v>701</v>
      </c>
      <c r="D580" s="210" t="s">
        <v>170</v>
      </c>
      <c r="E580" s="217">
        <v>4</v>
      </c>
      <c r="F580" s="217">
        <v>6</v>
      </c>
      <c r="G580" s="217">
        <v>10</v>
      </c>
      <c r="H580" s="208">
        <v>44519</v>
      </c>
      <c r="I580">
        <v>444</v>
      </c>
      <c r="J580" s="217">
        <f t="shared" si="24"/>
        <v>10</v>
      </c>
    </row>
    <row r="581" spans="1:10" hidden="1" outlineLevel="1" x14ac:dyDescent="0.35">
      <c r="A581" s="216" t="s">
        <v>700</v>
      </c>
      <c r="B581" s="217">
        <v>52</v>
      </c>
      <c r="C581" s="216" t="s">
        <v>701</v>
      </c>
      <c r="D581" s="210" t="s">
        <v>170</v>
      </c>
      <c r="E581" s="217">
        <v>3</v>
      </c>
      <c r="F581" s="217">
        <v>5</v>
      </c>
      <c r="G581" s="217">
        <v>8</v>
      </c>
      <c r="H581" s="208">
        <v>44519</v>
      </c>
      <c r="I581">
        <v>321</v>
      </c>
      <c r="J581" s="217">
        <f t="shared" si="24"/>
        <v>8</v>
      </c>
    </row>
    <row r="582" spans="1:10" hidden="1" outlineLevel="1" x14ac:dyDescent="0.35">
      <c r="A582" s="216" t="s">
        <v>700</v>
      </c>
      <c r="B582" s="217">
        <v>53</v>
      </c>
      <c r="C582" s="216" t="s">
        <v>701</v>
      </c>
      <c r="D582" s="210" t="s">
        <v>170</v>
      </c>
      <c r="E582" s="217">
        <v>6</v>
      </c>
      <c r="F582" s="217">
        <v>4</v>
      </c>
      <c r="G582" s="217">
        <v>10</v>
      </c>
      <c r="H582" s="208">
        <v>44519</v>
      </c>
      <c r="I582">
        <v>260</v>
      </c>
      <c r="J582" s="217">
        <f t="shared" si="24"/>
        <v>10</v>
      </c>
    </row>
    <row r="583" spans="1:10" hidden="1" outlineLevel="1" x14ac:dyDescent="0.35">
      <c r="A583" s="216" t="s">
        <v>700</v>
      </c>
      <c r="B583" s="217">
        <v>54</v>
      </c>
      <c r="C583" s="216" t="s">
        <v>701</v>
      </c>
      <c r="D583" s="210" t="s">
        <v>170</v>
      </c>
      <c r="E583" s="217">
        <v>3</v>
      </c>
      <c r="F583" s="217">
        <v>4</v>
      </c>
      <c r="G583" s="217">
        <v>7</v>
      </c>
      <c r="H583" s="208">
        <v>44519</v>
      </c>
      <c r="I583">
        <v>344</v>
      </c>
      <c r="J583" s="217">
        <f t="shared" si="24"/>
        <v>7</v>
      </c>
    </row>
    <row r="584" spans="1:10" hidden="1" outlineLevel="1" x14ac:dyDescent="0.35">
      <c r="A584" s="216" t="s">
        <v>700</v>
      </c>
      <c r="B584" s="217">
        <v>55</v>
      </c>
      <c r="C584" s="216" t="s">
        <v>701</v>
      </c>
      <c r="D584" s="210" t="s">
        <v>170</v>
      </c>
      <c r="E584" s="217">
        <v>6</v>
      </c>
      <c r="F584" s="217">
        <v>2</v>
      </c>
      <c r="G584" s="217">
        <v>8</v>
      </c>
      <c r="H584" s="208">
        <v>44519</v>
      </c>
      <c r="I584">
        <v>615</v>
      </c>
      <c r="J584" s="217">
        <f t="shared" si="24"/>
        <v>8</v>
      </c>
    </row>
    <row r="585" spans="1:10" hidden="1" outlineLevel="1" x14ac:dyDescent="0.35">
      <c r="A585" s="216" t="s">
        <v>700</v>
      </c>
      <c r="B585" s="217">
        <v>56</v>
      </c>
      <c r="C585" s="216" t="s">
        <v>701</v>
      </c>
      <c r="D585" s="210" t="s">
        <v>170</v>
      </c>
      <c r="E585" s="217">
        <v>2</v>
      </c>
      <c r="F585" s="217">
        <v>4</v>
      </c>
      <c r="G585" s="217">
        <v>6</v>
      </c>
      <c r="H585" s="208">
        <v>44519</v>
      </c>
      <c r="I585">
        <v>220</v>
      </c>
      <c r="J585" s="217">
        <f t="shared" si="24"/>
        <v>6</v>
      </c>
    </row>
    <row r="586" spans="1:10" hidden="1" outlineLevel="1" x14ac:dyDescent="0.35">
      <c r="A586" s="216" t="s">
        <v>700</v>
      </c>
      <c r="B586" s="217">
        <v>57</v>
      </c>
      <c r="C586" s="216" t="s">
        <v>701</v>
      </c>
      <c r="D586" s="210" t="s">
        <v>170</v>
      </c>
      <c r="E586" s="217">
        <v>4</v>
      </c>
      <c r="F586" s="217">
        <v>5</v>
      </c>
      <c r="G586" s="217">
        <v>9</v>
      </c>
      <c r="H586" s="208">
        <v>44519</v>
      </c>
      <c r="I586">
        <v>432</v>
      </c>
      <c r="J586" s="217">
        <f t="shared" si="24"/>
        <v>9</v>
      </c>
    </row>
    <row r="587" spans="1:10" ht="15" collapsed="1" thickBot="1" x14ac:dyDescent="0.4">
      <c r="A587" s="211" t="s">
        <v>700</v>
      </c>
      <c r="B587" s="226"/>
      <c r="C587" s="213" t="s">
        <v>701</v>
      </c>
      <c r="D587" s="214">
        <f>COUNTA(D530:D586)</f>
        <v>57</v>
      </c>
      <c r="E587" s="243">
        <f>SUM(E530:E586)</f>
        <v>173</v>
      </c>
      <c r="F587" s="243">
        <f>SUM(F530:F586)</f>
        <v>228</v>
      </c>
      <c r="G587" s="243">
        <f t="shared" ref="G587" si="25">SUM(G530:G586)</f>
        <v>401</v>
      </c>
      <c r="H587" s="238">
        <v>44519</v>
      </c>
      <c r="I587" s="242">
        <f>AVERAGE(I530:I586)</f>
        <v>331.33333333333331</v>
      </c>
      <c r="J587" s="243">
        <f t="shared" ref="J587" si="26">SUM(J530:J586)</f>
        <v>401</v>
      </c>
    </row>
    <row r="588" spans="1:10" hidden="1" outlineLevel="1" x14ac:dyDescent="0.35">
      <c r="A588" s="210" t="s">
        <v>104</v>
      </c>
      <c r="B588" s="196">
        <v>1</v>
      </c>
      <c r="C588" s="210" t="s">
        <v>105</v>
      </c>
      <c r="D588" s="210" t="s">
        <v>170</v>
      </c>
      <c r="E588" s="196">
        <v>8</v>
      </c>
      <c r="F588" s="196">
        <v>3</v>
      </c>
      <c r="G588" s="196">
        <v>11</v>
      </c>
      <c r="H588" s="215">
        <v>44519</v>
      </c>
      <c r="I588" s="196">
        <v>281</v>
      </c>
      <c r="J588" s="217">
        <f t="shared" si="24"/>
        <v>11</v>
      </c>
    </row>
    <row r="589" spans="1:10" hidden="1" outlineLevel="1" x14ac:dyDescent="0.35">
      <c r="A589" s="210" t="s">
        <v>104</v>
      </c>
      <c r="B589" s="196">
        <v>21</v>
      </c>
      <c r="C589" s="210" t="s">
        <v>105</v>
      </c>
      <c r="D589" s="210" t="s">
        <v>170</v>
      </c>
      <c r="E589" s="196">
        <v>5</v>
      </c>
      <c r="F589" s="196">
        <v>3</v>
      </c>
      <c r="G589" s="196">
        <v>8</v>
      </c>
      <c r="H589" s="215">
        <v>44519</v>
      </c>
      <c r="I589" s="196">
        <v>521</v>
      </c>
      <c r="J589" s="217">
        <f t="shared" si="24"/>
        <v>8</v>
      </c>
    </row>
    <row r="590" spans="1:10" hidden="1" outlineLevel="1" x14ac:dyDescent="0.35">
      <c r="A590" s="210" t="s">
        <v>104</v>
      </c>
      <c r="B590" s="196">
        <v>2</v>
      </c>
      <c r="C590" s="210" t="s">
        <v>105</v>
      </c>
      <c r="D590" s="210" t="s">
        <v>170</v>
      </c>
      <c r="E590" s="196">
        <v>5</v>
      </c>
      <c r="F590" s="196">
        <v>4</v>
      </c>
      <c r="G590" s="196">
        <v>9</v>
      </c>
      <c r="H590" s="215">
        <v>44519</v>
      </c>
      <c r="I590" s="196">
        <v>533</v>
      </c>
      <c r="J590" s="217">
        <f t="shared" si="24"/>
        <v>9</v>
      </c>
    </row>
    <row r="591" spans="1:10" hidden="1" outlineLevel="1" x14ac:dyDescent="0.35">
      <c r="A591" s="210" t="s">
        <v>104</v>
      </c>
      <c r="B591" s="196">
        <v>3</v>
      </c>
      <c r="C591" s="210" t="s">
        <v>105</v>
      </c>
      <c r="D591" s="210" t="s">
        <v>170</v>
      </c>
      <c r="E591" s="196">
        <v>2</v>
      </c>
      <c r="F591" s="196">
        <v>4</v>
      </c>
      <c r="G591" s="196">
        <v>6</v>
      </c>
      <c r="H591" s="215">
        <v>44519</v>
      </c>
      <c r="I591" s="196">
        <v>215</v>
      </c>
      <c r="J591" s="217">
        <f t="shared" si="24"/>
        <v>6</v>
      </c>
    </row>
    <row r="592" spans="1:10" hidden="1" outlineLevel="1" x14ac:dyDescent="0.35">
      <c r="A592" s="210" t="s">
        <v>104</v>
      </c>
      <c r="B592" s="196">
        <v>4</v>
      </c>
      <c r="C592" s="210" t="s">
        <v>105</v>
      </c>
      <c r="D592" s="210" t="s">
        <v>170</v>
      </c>
      <c r="E592" s="196">
        <v>2</v>
      </c>
      <c r="F592" s="196">
        <v>3</v>
      </c>
      <c r="G592" s="196">
        <v>5</v>
      </c>
      <c r="H592" s="215">
        <v>44519</v>
      </c>
      <c r="I592" s="196">
        <v>158</v>
      </c>
      <c r="J592" s="217">
        <f t="shared" si="24"/>
        <v>5</v>
      </c>
    </row>
    <row r="593" spans="1:10" hidden="1" outlineLevel="1" x14ac:dyDescent="0.35">
      <c r="A593" s="210" t="s">
        <v>104</v>
      </c>
      <c r="B593" s="196">
        <v>5</v>
      </c>
      <c r="C593" s="210" t="s">
        <v>105</v>
      </c>
      <c r="D593" s="210" t="s">
        <v>170</v>
      </c>
      <c r="E593" s="196">
        <v>2</v>
      </c>
      <c r="F593" s="196">
        <v>3</v>
      </c>
      <c r="G593" s="196">
        <v>5</v>
      </c>
      <c r="H593" s="215">
        <v>44519</v>
      </c>
      <c r="I593" s="196">
        <v>245</v>
      </c>
      <c r="J593" s="217">
        <f t="shared" si="24"/>
        <v>5</v>
      </c>
    </row>
    <row r="594" spans="1:10" hidden="1" outlineLevel="1" x14ac:dyDescent="0.35">
      <c r="A594" s="210" t="s">
        <v>104</v>
      </c>
      <c r="B594" s="196">
        <v>6</v>
      </c>
      <c r="C594" s="210" t="s">
        <v>105</v>
      </c>
      <c r="D594" s="210" t="s">
        <v>170</v>
      </c>
      <c r="E594" s="196">
        <v>2</v>
      </c>
      <c r="F594" s="196">
        <v>4</v>
      </c>
      <c r="G594" s="196">
        <v>6</v>
      </c>
      <c r="H594" s="215">
        <v>44519</v>
      </c>
      <c r="I594" s="196">
        <v>322</v>
      </c>
      <c r="J594" s="217">
        <f t="shared" si="24"/>
        <v>6</v>
      </c>
    </row>
    <row r="595" spans="1:10" hidden="1" outlineLevel="1" x14ac:dyDescent="0.35">
      <c r="A595" s="210" t="s">
        <v>104</v>
      </c>
      <c r="B595" s="196">
        <v>7</v>
      </c>
      <c r="C595" s="210" t="s">
        <v>105</v>
      </c>
      <c r="D595" s="210" t="s">
        <v>170</v>
      </c>
      <c r="E595" s="196">
        <v>2</v>
      </c>
      <c r="F595" s="196">
        <v>4</v>
      </c>
      <c r="G595" s="196">
        <v>6</v>
      </c>
      <c r="H595" s="215">
        <v>44519</v>
      </c>
      <c r="I595" s="196">
        <v>218</v>
      </c>
      <c r="J595" s="217">
        <f t="shared" si="24"/>
        <v>6</v>
      </c>
    </row>
    <row r="596" spans="1:10" hidden="1" outlineLevel="1" x14ac:dyDescent="0.35">
      <c r="A596" s="210" t="s">
        <v>104</v>
      </c>
      <c r="B596" s="196">
        <v>8</v>
      </c>
      <c r="C596" s="210" t="s">
        <v>105</v>
      </c>
      <c r="D596" s="210" t="s">
        <v>170</v>
      </c>
      <c r="E596" s="196">
        <v>3</v>
      </c>
      <c r="F596" s="196">
        <v>4</v>
      </c>
      <c r="G596" s="196">
        <v>7</v>
      </c>
      <c r="H596" s="215">
        <v>44519</v>
      </c>
      <c r="I596" s="196">
        <v>155</v>
      </c>
      <c r="J596" s="217">
        <f t="shared" si="24"/>
        <v>7</v>
      </c>
    </row>
    <row r="597" spans="1:10" hidden="1" outlineLevel="1" x14ac:dyDescent="0.35">
      <c r="A597" s="210" t="s">
        <v>104</v>
      </c>
      <c r="B597" s="196">
        <v>9</v>
      </c>
      <c r="C597" s="210" t="s">
        <v>105</v>
      </c>
      <c r="D597" s="210" t="s">
        <v>170</v>
      </c>
      <c r="E597" s="196">
        <v>2</v>
      </c>
      <c r="F597" s="196">
        <v>3</v>
      </c>
      <c r="G597" s="196">
        <v>5</v>
      </c>
      <c r="H597" s="215">
        <v>44519</v>
      </c>
      <c r="I597" s="196">
        <v>420</v>
      </c>
      <c r="J597" s="217">
        <f t="shared" si="24"/>
        <v>5</v>
      </c>
    </row>
    <row r="598" spans="1:10" hidden="1" outlineLevel="1" x14ac:dyDescent="0.35">
      <c r="A598" s="210" t="s">
        <v>104</v>
      </c>
      <c r="B598" s="196">
        <v>44</v>
      </c>
      <c r="C598" s="210" t="s">
        <v>105</v>
      </c>
      <c r="D598" s="210" t="s">
        <v>170</v>
      </c>
      <c r="E598" s="196">
        <v>4</v>
      </c>
      <c r="F598" s="196">
        <v>7</v>
      </c>
      <c r="G598" s="196">
        <v>11</v>
      </c>
      <c r="H598" s="215">
        <v>44519</v>
      </c>
      <c r="I598" s="196">
        <v>400</v>
      </c>
      <c r="J598" s="217">
        <f t="shared" si="24"/>
        <v>11</v>
      </c>
    </row>
    <row r="599" spans="1:10" hidden="1" outlineLevel="1" x14ac:dyDescent="0.35">
      <c r="A599" s="210" t="s">
        <v>104</v>
      </c>
      <c r="B599" s="196">
        <v>10</v>
      </c>
      <c r="C599" s="210" t="s">
        <v>105</v>
      </c>
      <c r="D599" s="210" t="s">
        <v>170</v>
      </c>
      <c r="E599" s="196">
        <v>3</v>
      </c>
      <c r="F599" s="196">
        <v>4</v>
      </c>
      <c r="G599" s="196">
        <v>7</v>
      </c>
      <c r="H599" s="215">
        <v>44519</v>
      </c>
      <c r="I599" s="196">
        <v>321</v>
      </c>
      <c r="J599" s="217">
        <f t="shared" si="24"/>
        <v>7</v>
      </c>
    </row>
    <row r="600" spans="1:10" hidden="1" outlineLevel="1" x14ac:dyDescent="0.35">
      <c r="A600" s="210" t="s">
        <v>104</v>
      </c>
      <c r="B600" s="196">
        <v>48</v>
      </c>
      <c r="C600" s="210" t="s">
        <v>105</v>
      </c>
      <c r="D600" s="210" t="s">
        <v>170</v>
      </c>
      <c r="E600" s="196">
        <v>5</v>
      </c>
      <c r="F600" s="196">
        <v>3</v>
      </c>
      <c r="G600" s="196">
        <v>8</v>
      </c>
      <c r="H600" s="215">
        <v>44519</v>
      </c>
      <c r="I600" s="196">
        <v>520</v>
      </c>
      <c r="J600" s="217">
        <f t="shared" si="24"/>
        <v>8</v>
      </c>
    </row>
    <row r="601" spans="1:10" hidden="1" outlineLevel="1" x14ac:dyDescent="0.35">
      <c r="A601" s="210" t="s">
        <v>104</v>
      </c>
      <c r="B601" s="196">
        <v>11</v>
      </c>
      <c r="C601" s="210" t="s">
        <v>105</v>
      </c>
      <c r="D601" s="210" t="s">
        <v>170</v>
      </c>
      <c r="E601" s="196">
        <v>2</v>
      </c>
      <c r="F601" s="196">
        <v>3</v>
      </c>
      <c r="G601" s="196">
        <v>5</v>
      </c>
      <c r="H601" s="215">
        <v>44519</v>
      </c>
      <c r="I601" s="196">
        <v>255</v>
      </c>
      <c r="J601" s="217">
        <f t="shared" si="24"/>
        <v>5</v>
      </c>
    </row>
    <row r="602" spans="1:10" hidden="1" outlineLevel="1" x14ac:dyDescent="0.35">
      <c r="A602" s="210" t="s">
        <v>104</v>
      </c>
      <c r="B602" s="196">
        <v>19</v>
      </c>
      <c r="C602" s="210" t="s">
        <v>105</v>
      </c>
      <c r="D602" s="210" t="s">
        <v>170</v>
      </c>
      <c r="E602" s="196">
        <v>3</v>
      </c>
      <c r="F602" s="196">
        <v>3</v>
      </c>
      <c r="G602" s="196">
        <v>6</v>
      </c>
      <c r="H602" s="215">
        <v>44519</v>
      </c>
      <c r="I602" s="196">
        <v>370</v>
      </c>
      <c r="J602" s="217">
        <f t="shared" si="24"/>
        <v>6</v>
      </c>
    </row>
    <row r="603" spans="1:10" hidden="1" outlineLevel="1" x14ac:dyDescent="0.35">
      <c r="A603" s="210" t="s">
        <v>104</v>
      </c>
      <c r="B603" s="196">
        <v>12</v>
      </c>
      <c r="C603" s="210" t="s">
        <v>105</v>
      </c>
      <c r="D603" s="210" t="s">
        <v>170</v>
      </c>
      <c r="E603" s="196">
        <v>2</v>
      </c>
      <c r="F603" s="196">
        <v>4</v>
      </c>
      <c r="G603" s="196">
        <v>6</v>
      </c>
      <c r="H603" s="215">
        <v>44519</v>
      </c>
      <c r="I603" s="196">
        <v>320</v>
      </c>
      <c r="J603" s="217">
        <f t="shared" si="24"/>
        <v>6</v>
      </c>
    </row>
    <row r="604" spans="1:10" hidden="1" outlineLevel="1" x14ac:dyDescent="0.35">
      <c r="A604" s="210" t="s">
        <v>104</v>
      </c>
      <c r="B604" s="196">
        <v>13</v>
      </c>
      <c r="C604" s="210" t="s">
        <v>105</v>
      </c>
      <c r="D604" s="210" t="s">
        <v>170</v>
      </c>
      <c r="E604" s="196">
        <v>4</v>
      </c>
      <c r="F604" s="196">
        <v>3</v>
      </c>
      <c r="G604" s="196">
        <v>7</v>
      </c>
      <c r="H604" s="215">
        <v>44519</v>
      </c>
      <c r="I604" s="196">
        <v>411</v>
      </c>
      <c r="J604" s="217">
        <f t="shared" si="24"/>
        <v>7</v>
      </c>
    </row>
    <row r="605" spans="1:10" hidden="1" outlineLevel="1" x14ac:dyDescent="0.35">
      <c r="A605" s="210" t="s">
        <v>104</v>
      </c>
      <c r="B605" s="196">
        <v>14</v>
      </c>
      <c r="C605" s="210" t="s">
        <v>105</v>
      </c>
      <c r="D605" s="210" t="s">
        <v>170</v>
      </c>
      <c r="E605" s="196">
        <v>1</v>
      </c>
      <c r="F605" s="196">
        <v>3</v>
      </c>
      <c r="G605" s="196">
        <v>4</v>
      </c>
      <c r="H605" s="215">
        <v>44519</v>
      </c>
      <c r="I605" s="196">
        <v>218</v>
      </c>
      <c r="J605" s="217">
        <f t="shared" si="24"/>
        <v>4</v>
      </c>
    </row>
    <row r="606" spans="1:10" hidden="1" outlineLevel="1" x14ac:dyDescent="0.35">
      <c r="A606" s="210" t="s">
        <v>104</v>
      </c>
      <c r="B606" s="196">
        <v>15</v>
      </c>
      <c r="C606" s="210" t="s">
        <v>105</v>
      </c>
      <c r="D606" s="210" t="s">
        <v>170</v>
      </c>
      <c r="E606" s="196">
        <v>2</v>
      </c>
      <c r="F606" s="196">
        <v>5</v>
      </c>
      <c r="G606" s="196">
        <v>7</v>
      </c>
      <c r="H606" s="215">
        <v>44519</v>
      </c>
      <c r="I606" s="196">
        <v>326</v>
      </c>
      <c r="J606" s="217">
        <f t="shared" si="24"/>
        <v>7</v>
      </c>
    </row>
    <row r="607" spans="1:10" hidden="1" outlineLevel="1" x14ac:dyDescent="0.35">
      <c r="A607" s="210" t="s">
        <v>104</v>
      </c>
      <c r="B607" s="196">
        <v>16</v>
      </c>
      <c r="C607" s="210" t="s">
        <v>105</v>
      </c>
      <c r="D607" s="210" t="s">
        <v>170</v>
      </c>
      <c r="E607" s="196">
        <v>3</v>
      </c>
      <c r="F607" s="196">
        <v>3</v>
      </c>
      <c r="G607" s="196">
        <v>6</v>
      </c>
      <c r="H607" s="215">
        <v>44519</v>
      </c>
      <c r="I607" s="196">
        <v>162</v>
      </c>
      <c r="J607" s="217">
        <f t="shared" si="24"/>
        <v>6</v>
      </c>
    </row>
    <row r="608" spans="1:10" hidden="1" outlineLevel="1" x14ac:dyDescent="0.35">
      <c r="A608" s="210" t="s">
        <v>104</v>
      </c>
      <c r="B608" s="196">
        <v>17</v>
      </c>
      <c r="C608" s="210" t="s">
        <v>105</v>
      </c>
      <c r="D608" s="210" t="s">
        <v>170</v>
      </c>
      <c r="E608" s="196">
        <v>5</v>
      </c>
      <c r="F608" s="196">
        <v>5</v>
      </c>
      <c r="G608" s="196">
        <v>10</v>
      </c>
      <c r="H608" s="215">
        <v>44519</v>
      </c>
      <c r="I608" s="196">
        <v>530</v>
      </c>
      <c r="J608" s="217">
        <f t="shared" si="24"/>
        <v>10</v>
      </c>
    </row>
    <row r="609" spans="1:10" hidden="1" outlineLevel="1" x14ac:dyDescent="0.35">
      <c r="A609" s="210" t="s">
        <v>104</v>
      </c>
      <c r="B609" s="196">
        <v>18</v>
      </c>
      <c r="C609" s="210" t="s">
        <v>105</v>
      </c>
      <c r="D609" s="210" t="s">
        <v>170</v>
      </c>
      <c r="E609" s="196">
        <v>4</v>
      </c>
      <c r="F609" s="196">
        <v>3</v>
      </c>
      <c r="G609" s="196">
        <v>7</v>
      </c>
      <c r="H609" s="215">
        <v>44519</v>
      </c>
      <c r="I609" s="196">
        <v>421</v>
      </c>
      <c r="J609" s="217">
        <f t="shared" si="24"/>
        <v>7</v>
      </c>
    </row>
    <row r="610" spans="1:10" hidden="1" outlineLevel="1" x14ac:dyDescent="0.35">
      <c r="A610" s="210" t="s">
        <v>104</v>
      </c>
      <c r="B610" s="196">
        <v>20</v>
      </c>
      <c r="C610" s="210" t="s">
        <v>105</v>
      </c>
      <c r="D610" s="210" t="s">
        <v>170</v>
      </c>
      <c r="E610" s="196">
        <v>6</v>
      </c>
      <c r="F610" s="196">
        <v>5</v>
      </c>
      <c r="G610" s="196">
        <v>11</v>
      </c>
      <c r="H610" s="215">
        <v>44519</v>
      </c>
      <c r="I610" s="196">
        <v>262</v>
      </c>
      <c r="J610" s="217">
        <f t="shared" si="24"/>
        <v>11</v>
      </c>
    </row>
    <row r="611" spans="1:10" hidden="1" outlineLevel="1" x14ac:dyDescent="0.35">
      <c r="A611" s="210" t="s">
        <v>104</v>
      </c>
      <c r="B611" s="196">
        <v>34</v>
      </c>
      <c r="C611" s="210" t="s">
        <v>105</v>
      </c>
      <c r="D611" s="210" t="s">
        <v>170</v>
      </c>
      <c r="E611" s="196">
        <v>8</v>
      </c>
      <c r="F611" s="196">
        <v>4</v>
      </c>
      <c r="G611" s="196">
        <v>12</v>
      </c>
      <c r="H611" s="215">
        <v>44519</v>
      </c>
      <c r="I611" s="196">
        <v>328</v>
      </c>
      <c r="J611" s="217">
        <f t="shared" si="24"/>
        <v>12</v>
      </c>
    </row>
    <row r="612" spans="1:10" hidden="1" outlineLevel="1" x14ac:dyDescent="0.35">
      <c r="A612" s="210" t="s">
        <v>104</v>
      </c>
      <c r="B612" s="196">
        <v>22</v>
      </c>
      <c r="C612" s="210" t="s">
        <v>105</v>
      </c>
      <c r="D612" s="210" t="s">
        <v>170</v>
      </c>
      <c r="E612" s="196">
        <v>4</v>
      </c>
      <c r="F612" s="196">
        <v>3</v>
      </c>
      <c r="G612" s="196">
        <v>7</v>
      </c>
      <c r="H612" s="215">
        <v>44519</v>
      </c>
      <c r="I612" s="196">
        <v>412</v>
      </c>
      <c r="J612" s="217">
        <f t="shared" si="24"/>
        <v>7</v>
      </c>
    </row>
    <row r="613" spans="1:10" hidden="1" outlineLevel="1" x14ac:dyDescent="0.35">
      <c r="A613" s="210" t="s">
        <v>104</v>
      </c>
      <c r="B613" s="196">
        <v>23</v>
      </c>
      <c r="C613" s="210" t="s">
        <v>105</v>
      </c>
      <c r="D613" s="210" t="s">
        <v>170</v>
      </c>
      <c r="E613" s="196">
        <v>6</v>
      </c>
      <c r="F613" s="196">
        <v>3</v>
      </c>
      <c r="G613" s="196">
        <v>9</v>
      </c>
      <c r="H613" s="215">
        <v>44519</v>
      </c>
      <c r="I613" s="196">
        <v>160</v>
      </c>
      <c r="J613" s="217">
        <f t="shared" si="24"/>
        <v>9</v>
      </c>
    </row>
    <row r="614" spans="1:10" hidden="1" outlineLevel="1" x14ac:dyDescent="0.35">
      <c r="A614" s="210" t="s">
        <v>104</v>
      </c>
      <c r="B614" s="196">
        <v>24</v>
      </c>
      <c r="C614" s="210" t="s">
        <v>105</v>
      </c>
      <c r="D614" s="210" t="s">
        <v>170</v>
      </c>
      <c r="E614" s="196">
        <v>7</v>
      </c>
      <c r="F614" s="196">
        <v>4</v>
      </c>
      <c r="G614" s="196">
        <v>11</v>
      </c>
      <c r="H614" s="215">
        <v>44519</v>
      </c>
      <c r="I614" s="196">
        <v>270</v>
      </c>
      <c r="J614" s="217">
        <f t="shared" si="24"/>
        <v>11</v>
      </c>
    </row>
    <row r="615" spans="1:10" hidden="1" outlineLevel="1" x14ac:dyDescent="0.35">
      <c r="A615" s="210" t="s">
        <v>104</v>
      </c>
      <c r="B615" s="196">
        <v>25</v>
      </c>
      <c r="C615" s="210" t="s">
        <v>105</v>
      </c>
      <c r="D615" s="210" t="s">
        <v>170</v>
      </c>
      <c r="E615" s="196">
        <v>5</v>
      </c>
      <c r="F615" s="196">
        <v>4</v>
      </c>
      <c r="G615" s="196">
        <v>9</v>
      </c>
      <c r="H615" s="215">
        <v>44519</v>
      </c>
      <c r="I615" s="196">
        <v>531</v>
      </c>
      <c r="J615" s="217">
        <f t="shared" si="24"/>
        <v>9</v>
      </c>
    </row>
    <row r="616" spans="1:10" hidden="1" outlineLevel="1" x14ac:dyDescent="0.35">
      <c r="A616" s="210" t="s">
        <v>104</v>
      </c>
      <c r="B616" s="196">
        <v>26</v>
      </c>
      <c r="C616" s="210" t="s">
        <v>105</v>
      </c>
      <c r="D616" s="210" t="s">
        <v>170</v>
      </c>
      <c r="E616" s="196">
        <v>4</v>
      </c>
      <c r="F616" s="196">
        <v>3</v>
      </c>
      <c r="G616" s="196">
        <v>7</v>
      </c>
      <c r="H616" s="215">
        <v>44519</v>
      </c>
      <c r="I616" s="196">
        <v>184</v>
      </c>
      <c r="J616" s="217">
        <f t="shared" si="24"/>
        <v>7</v>
      </c>
    </row>
    <row r="617" spans="1:10" hidden="1" outlineLevel="1" x14ac:dyDescent="0.35">
      <c r="A617" s="210" t="s">
        <v>104</v>
      </c>
      <c r="B617" s="196">
        <v>27</v>
      </c>
      <c r="C617" s="210" t="s">
        <v>105</v>
      </c>
      <c r="D617" s="210" t="s">
        <v>170</v>
      </c>
      <c r="E617" s="196">
        <v>3</v>
      </c>
      <c r="F617" s="196">
        <v>4</v>
      </c>
      <c r="G617" s="196">
        <v>7</v>
      </c>
      <c r="H617" s="215">
        <v>44519</v>
      </c>
      <c r="I617" s="196">
        <v>321</v>
      </c>
      <c r="J617" s="217">
        <f t="shared" si="24"/>
        <v>7</v>
      </c>
    </row>
    <row r="618" spans="1:10" hidden="1" outlineLevel="1" x14ac:dyDescent="0.35">
      <c r="A618" s="210" t="s">
        <v>104</v>
      </c>
      <c r="B618" s="196">
        <v>28</v>
      </c>
      <c r="C618" s="210" t="s">
        <v>105</v>
      </c>
      <c r="D618" s="210" t="s">
        <v>170</v>
      </c>
      <c r="E618" s="196">
        <v>4</v>
      </c>
      <c r="F618" s="196">
        <v>4</v>
      </c>
      <c r="G618" s="196">
        <v>8</v>
      </c>
      <c r="H618" s="215">
        <v>44519</v>
      </c>
      <c r="I618" s="196">
        <v>495</v>
      </c>
      <c r="J618" s="217">
        <f t="shared" si="24"/>
        <v>8</v>
      </c>
    </row>
    <row r="619" spans="1:10" hidden="1" outlineLevel="1" x14ac:dyDescent="0.35">
      <c r="A619" s="210" t="s">
        <v>104</v>
      </c>
      <c r="B619" s="196">
        <v>29</v>
      </c>
      <c r="C619" s="210" t="s">
        <v>105</v>
      </c>
      <c r="D619" s="210" t="s">
        <v>170</v>
      </c>
      <c r="E619" s="196">
        <v>6</v>
      </c>
      <c r="F619" s="196">
        <v>5</v>
      </c>
      <c r="G619" s="196">
        <v>11</v>
      </c>
      <c r="H619" s="215">
        <v>44519</v>
      </c>
      <c r="I619" s="196">
        <v>223</v>
      </c>
      <c r="J619" s="217">
        <f t="shared" si="24"/>
        <v>11</v>
      </c>
    </row>
    <row r="620" spans="1:10" hidden="1" outlineLevel="1" x14ac:dyDescent="0.35">
      <c r="A620" s="210" t="s">
        <v>104</v>
      </c>
      <c r="B620" s="196">
        <v>30</v>
      </c>
      <c r="C620" s="210" t="s">
        <v>105</v>
      </c>
      <c r="D620" s="210" t="s">
        <v>170</v>
      </c>
      <c r="E620" s="196">
        <v>3</v>
      </c>
      <c r="F620" s="196">
        <v>4</v>
      </c>
      <c r="G620" s="196">
        <v>7</v>
      </c>
      <c r="H620" s="215">
        <v>44519</v>
      </c>
      <c r="I620" s="196">
        <v>370</v>
      </c>
      <c r="J620" s="217">
        <f t="shared" si="24"/>
        <v>7</v>
      </c>
    </row>
    <row r="621" spans="1:10" hidden="1" outlineLevel="1" x14ac:dyDescent="0.35">
      <c r="A621" s="210" t="s">
        <v>104</v>
      </c>
      <c r="B621" s="196">
        <v>31</v>
      </c>
      <c r="C621" s="210" t="s">
        <v>105</v>
      </c>
      <c r="D621" s="210" t="s">
        <v>170</v>
      </c>
      <c r="E621" s="196">
        <v>8</v>
      </c>
      <c r="F621" s="196">
        <v>3</v>
      </c>
      <c r="G621" s="196">
        <v>11</v>
      </c>
      <c r="H621" s="215">
        <v>44519</v>
      </c>
      <c r="I621" s="196">
        <v>821</v>
      </c>
      <c r="J621" s="217">
        <f t="shared" si="24"/>
        <v>11</v>
      </c>
    </row>
    <row r="622" spans="1:10" hidden="1" outlineLevel="1" x14ac:dyDescent="0.35">
      <c r="A622" s="210" t="s">
        <v>104</v>
      </c>
      <c r="B622" s="196">
        <v>32</v>
      </c>
      <c r="C622" s="210" t="s">
        <v>105</v>
      </c>
      <c r="D622" s="210" t="s">
        <v>170</v>
      </c>
      <c r="E622" s="196">
        <v>2</v>
      </c>
      <c r="F622" s="196">
        <v>4</v>
      </c>
      <c r="G622" s="196">
        <v>6</v>
      </c>
      <c r="H622" s="215">
        <v>44519</v>
      </c>
      <c r="I622" s="196">
        <v>155</v>
      </c>
      <c r="J622" s="217">
        <f t="shared" si="24"/>
        <v>6</v>
      </c>
    </row>
    <row r="623" spans="1:10" hidden="1" outlineLevel="1" x14ac:dyDescent="0.35">
      <c r="A623" s="210" t="s">
        <v>104</v>
      </c>
      <c r="B623" s="196">
        <v>33</v>
      </c>
      <c r="C623" s="210" t="s">
        <v>105</v>
      </c>
      <c r="D623" s="210" t="s">
        <v>170</v>
      </c>
      <c r="E623" s="196">
        <v>4</v>
      </c>
      <c r="F623" s="196">
        <v>3</v>
      </c>
      <c r="G623" s="196">
        <v>7</v>
      </c>
      <c r="H623" s="215">
        <v>44519</v>
      </c>
      <c r="I623" s="196">
        <v>421</v>
      </c>
      <c r="J623" s="217">
        <f t="shared" si="24"/>
        <v>7</v>
      </c>
    </row>
    <row r="624" spans="1:10" hidden="1" outlineLevel="1" x14ac:dyDescent="0.35">
      <c r="A624" s="210" t="s">
        <v>104</v>
      </c>
      <c r="B624" s="196">
        <v>49</v>
      </c>
      <c r="C624" s="210" t="s">
        <v>105</v>
      </c>
      <c r="D624" s="210" t="s">
        <v>170</v>
      </c>
      <c r="E624" s="196">
        <v>1</v>
      </c>
      <c r="F624" s="196">
        <v>3</v>
      </c>
      <c r="G624" s="196">
        <v>4</v>
      </c>
      <c r="H624" s="215">
        <v>44519</v>
      </c>
      <c r="I624" s="196">
        <v>211</v>
      </c>
      <c r="J624" s="217">
        <f t="shared" si="24"/>
        <v>4</v>
      </c>
    </row>
    <row r="625" spans="1:10" hidden="1" outlineLevel="1" x14ac:dyDescent="0.35">
      <c r="A625" s="210" t="s">
        <v>104</v>
      </c>
      <c r="B625" s="196">
        <v>35</v>
      </c>
      <c r="C625" s="210" t="s">
        <v>105</v>
      </c>
      <c r="D625" s="210" t="s">
        <v>170</v>
      </c>
      <c r="E625" s="196">
        <v>4</v>
      </c>
      <c r="F625" s="196">
        <v>4</v>
      </c>
      <c r="G625" s="196">
        <v>8</v>
      </c>
      <c r="H625" s="215">
        <v>44519</v>
      </c>
      <c r="I625" s="196">
        <v>290</v>
      </c>
      <c r="J625" s="217">
        <f t="shared" si="24"/>
        <v>8</v>
      </c>
    </row>
    <row r="626" spans="1:10" hidden="1" outlineLevel="1" x14ac:dyDescent="0.35">
      <c r="A626" s="210" t="s">
        <v>104</v>
      </c>
      <c r="B626" s="196">
        <v>43</v>
      </c>
      <c r="C626" s="210" t="s">
        <v>105</v>
      </c>
      <c r="D626" s="210" t="s">
        <v>170</v>
      </c>
      <c r="E626" s="196">
        <v>4</v>
      </c>
      <c r="F626" s="196">
        <v>5</v>
      </c>
      <c r="G626" s="196">
        <v>9</v>
      </c>
      <c r="H626" s="215">
        <v>44519</v>
      </c>
      <c r="I626" s="196">
        <v>415</v>
      </c>
      <c r="J626" s="217">
        <f t="shared" si="24"/>
        <v>9</v>
      </c>
    </row>
    <row r="627" spans="1:10" hidden="1" outlineLevel="1" x14ac:dyDescent="0.35">
      <c r="A627" s="210" t="s">
        <v>104</v>
      </c>
      <c r="B627" s="196">
        <v>36</v>
      </c>
      <c r="C627" s="210" t="s">
        <v>105</v>
      </c>
      <c r="D627" s="210" t="s">
        <v>170</v>
      </c>
      <c r="E627" s="196">
        <v>6</v>
      </c>
      <c r="F627" s="196">
        <v>4</v>
      </c>
      <c r="G627" s="196">
        <v>10</v>
      </c>
      <c r="H627" s="215">
        <v>44519</v>
      </c>
      <c r="I627" s="196">
        <v>613</v>
      </c>
      <c r="J627" s="217">
        <f t="shared" si="24"/>
        <v>10</v>
      </c>
    </row>
    <row r="628" spans="1:10" hidden="1" outlineLevel="1" x14ac:dyDescent="0.35">
      <c r="A628" s="210" t="s">
        <v>104</v>
      </c>
      <c r="B628" s="196">
        <v>37</v>
      </c>
      <c r="C628" s="210" t="s">
        <v>105</v>
      </c>
      <c r="D628" s="210" t="s">
        <v>170</v>
      </c>
      <c r="E628" s="196">
        <v>4</v>
      </c>
      <c r="F628" s="196">
        <v>3</v>
      </c>
      <c r="G628" s="196">
        <v>7</v>
      </c>
      <c r="H628" s="215">
        <v>44519</v>
      </c>
      <c r="I628" s="196">
        <v>421</v>
      </c>
      <c r="J628" s="217">
        <f t="shared" si="24"/>
        <v>7</v>
      </c>
    </row>
    <row r="629" spans="1:10" hidden="1" outlineLevel="1" x14ac:dyDescent="0.35">
      <c r="A629" s="210" t="s">
        <v>104</v>
      </c>
      <c r="B629" s="196">
        <v>38</v>
      </c>
      <c r="C629" s="210" t="s">
        <v>105</v>
      </c>
      <c r="D629" s="210" t="s">
        <v>170</v>
      </c>
      <c r="E629" s="196">
        <v>2</v>
      </c>
      <c r="F629" s="196">
        <v>7</v>
      </c>
      <c r="G629" s="196">
        <v>9</v>
      </c>
      <c r="H629" s="215">
        <v>44519</v>
      </c>
      <c r="I629" s="196">
        <v>325</v>
      </c>
      <c r="J629" s="217">
        <f t="shared" si="24"/>
        <v>9</v>
      </c>
    </row>
    <row r="630" spans="1:10" hidden="1" outlineLevel="1" x14ac:dyDescent="0.35">
      <c r="A630" s="210" t="s">
        <v>104</v>
      </c>
      <c r="B630" s="196">
        <v>39</v>
      </c>
      <c r="C630" s="210" t="s">
        <v>105</v>
      </c>
      <c r="D630" s="210" t="s">
        <v>170</v>
      </c>
      <c r="E630" s="196">
        <v>5</v>
      </c>
      <c r="F630" s="196">
        <v>4</v>
      </c>
      <c r="G630" s="196">
        <v>9</v>
      </c>
      <c r="H630" s="215">
        <v>44519</v>
      </c>
      <c r="I630" s="196">
        <v>531</v>
      </c>
      <c r="J630" s="217">
        <f t="shared" si="24"/>
        <v>9</v>
      </c>
    </row>
    <row r="631" spans="1:10" hidden="1" outlineLevel="1" x14ac:dyDescent="0.35">
      <c r="A631" s="210" t="s">
        <v>104</v>
      </c>
      <c r="B631" s="196">
        <v>40</v>
      </c>
      <c r="C631" s="210" t="s">
        <v>105</v>
      </c>
      <c r="D631" s="210" t="s">
        <v>170</v>
      </c>
      <c r="E631" s="196">
        <v>4</v>
      </c>
      <c r="F631" s="196">
        <v>6</v>
      </c>
      <c r="G631" s="196">
        <v>10</v>
      </c>
      <c r="H631" s="215">
        <v>44519</v>
      </c>
      <c r="I631" s="196">
        <v>442</v>
      </c>
      <c r="J631" s="217">
        <f t="shared" si="24"/>
        <v>10</v>
      </c>
    </row>
    <row r="632" spans="1:10" hidden="1" outlineLevel="1" x14ac:dyDescent="0.35">
      <c r="A632" s="210" t="s">
        <v>104</v>
      </c>
      <c r="B632" s="196">
        <v>41</v>
      </c>
      <c r="C632" s="210" t="s">
        <v>105</v>
      </c>
      <c r="D632" s="210" t="s">
        <v>170</v>
      </c>
      <c r="E632" s="196">
        <v>6</v>
      </c>
      <c r="F632" s="196">
        <v>3</v>
      </c>
      <c r="G632" s="196">
        <v>9</v>
      </c>
      <c r="H632" s="215">
        <v>44519</v>
      </c>
      <c r="I632" s="196">
        <v>620</v>
      </c>
      <c r="J632" s="217">
        <f t="shared" si="24"/>
        <v>9</v>
      </c>
    </row>
    <row r="633" spans="1:10" hidden="1" outlineLevel="1" x14ac:dyDescent="0.35">
      <c r="A633" s="210" t="s">
        <v>104</v>
      </c>
      <c r="B633" s="196">
        <v>42</v>
      </c>
      <c r="C633" s="210" t="s">
        <v>105</v>
      </c>
      <c r="D633" s="210" t="s">
        <v>170</v>
      </c>
      <c r="E633" s="196">
        <v>3</v>
      </c>
      <c r="F633" s="196">
        <v>3</v>
      </c>
      <c r="G633" s="196">
        <v>6</v>
      </c>
      <c r="H633" s="215">
        <v>44519</v>
      </c>
      <c r="I633" s="196">
        <v>320</v>
      </c>
      <c r="J633" s="217">
        <f t="shared" si="24"/>
        <v>6</v>
      </c>
    </row>
    <row r="634" spans="1:10" hidden="1" outlineLevel="1" x14ac:dyDescent="0.35">
      <c r="A634" s="210" t="s">
        <v>104</v>
      </c>
      <c r="B634" s="196">
        <v>45</v>
      </c>
      <c r="C634" s="210" t="s">
        <v>105</v>
      </c>
      <c r="D634" s="210" t="s">
        <v>170</v>
      </c>
      <c r="E634" s="196">
        <v>4</v>
      </c>
      <c r="F634" s="196">
        <v>3</v>
      </c>
      <c r="G634" s="196">
        <v>7</v>
      </c>
      <c r="H634" s="215">
        <v>44519</v>
      </c>
      <c r="I634" s="196">
        <v>215</v>
      </c>
      <c r="J634" s="217">
        <f t="shared" si="24"/>
        <v>7</v>
      </c>
    </row>
    <row r="635" spans="1:10" hidden="1" outlineLevel="1" x14ac:dyDescent="0.35">
      <c r="A635" s="210" t="s">
        <v>104</v>
      </c>
      <c r="B635" s="196">
        <v>46</v>
      </c>
      <c r="C635" s="210" t="s">
        <v>105</v>
      </c>
      <c r="D635" s="210" t="s">
        <v>170</v>
      </c>
      <c r="E635" s="196">
        <v>6</v>
      </c>
      <c r="F635" s="196">
        <v>4</v>
      </c>
      <c r="G635" s="196">
        <v>10</v>
      </c>
      <c r="H635" s="215">
        <v>44519</v>
      </c>
      <c r="I635" s="196">
        <v>188</v>
      </c>
      <c r="J635" s="217">
        <f t="shared" si="24"/>
        <v>10</v>
      </c>
    </row>
    <row r="636" spans="1:10" hidden="1" outlineLevel="1" x14ac:dyDescent="0.35">
      <c r="A636" s="210" t="s">
        <v>104</v>
      </c>
      <c r="B636" s="196">
        <v>47</v>
      </c>
      <c r="C636" s="210" t="s">
        <v>105</v>
      </c>
      <c r="D636" s="210" t="s">
        <v>170</v>
      </c>
      <c r="E636" s="196">
        <v>6</v>
      </c>
      <c r="F636" s="196">
        <v>4</v>
      </c>
      <c r="G636" s="196">
        <v>10</v>
      </c>
      <c r="H636" s="215">
        <v>44519</v>
      </c>
      <c r="I636" s="196">
        <v>163</v>
      </c>
      <c r="J636" s="217">
        <f t="shared" si="24"/>
        <v>10</v>
      </c>
    </row>
    <row r="637" spans="1:10" hidden="1" outlineLevel="1" x14ac:dyDescent="0.35">
      <c r="A637" s="210" t="s">
        <v>104</v>
      </c>
      <c r="B637" s="196">
        <v>50</v>
      </c>
      <c r="C637" s="210" t="s">
        <v>105</v>
      </c>
      <c r="D637" s="210" t="s">
        <v>170</v>
      </c>
      <c r="E637" s="196">
        <v>2</v>
      </c>
      <c r="F637" s="196">
        <v>7</v>
      </c>
      <c r="G637" s="196">
        <v>9</v>
      </c>
      <c r="H637" s="215">
        <v>44519</v>
      </c>
      <c r="I637" s="196">
        <v>436</v>
      </c>
      <c r="J637" s="217">
        <f t="shared" si="24"/>
        <v>9</v>
      </c>
    </row>
    <row r="638" spans="1:10" hidden="1" outlineLevel="1" x14ac:dyDescent="0.35">
      <c r="A638" s="210" t="s">
        <v>104</v>
      </c>
      <c r="B638" s="196">
        <v>51</v>
      </c>
      <c r="C638" s="210" t="s">
        <v>105</v>
      </c>
      <c r="D638" s="210" t="s">
        <v>170</v>
      </c>
      <c r="E638" s="196">
        <v>4</v>
      </c>
      <c r="F638" s="196">
        <v>4</v>
      </c>
      <c r="G638" s="196">
        <v>8</v>
      </c>
      <c r="H638" s="215">
        <v>44519</v>
      </c>
      <c r="I638" s="196">
        <v>241</v>
      </c>
      <c r="J638" s="217">
        <f t="shared" si="24"/>
        <v>8</v>
      </c>
    </row>
    <row r="639" spans="1:10" ht="15" collapsed="1" thickBot="1" x14ac:dyDescent="0.4">
      <c r="A639" s="211" t="s">
        <v>104</v>
      </c>
      <c r="B639" s="226"/>
      <c r="C639" s="213" t="s">
        <v>105</v>
      </c>
      <c r="D639" s="214">
        <f>COUNTA(D588:D638)</f>
        <v>51</v>
      </c>
      <c r="E639" s="243">
        <f>SUM(E588:E638)</f>
        <v>202</v>
      </c>
      <c r="F639" s="243">
        <f t="shared" ref="F639:G639" si="27">SUM(F588:F638)</f>
        <v>198</v>
      </c>
      <c r="G639" s="243">
        <f t="shared" si="27"/>
        <v>400</v>
      </c>
      <c r="H639" s="238">
        <v>44519</v>
      </c>
      <c r="I639" s="242">
        <f>AVERAGE(I588:I638)</f>
        <v>347.1764705882353</v>
      </c>
      <c r="J639" s="243">
        <f t="shared" ref="J639" si="28">SUM(J588:J638)</f>
        <v>400</v>
      </c>
    </row>
    <row r="640" spans="1:10" hidden="1" outlineLevel="1" x14ac:dyDescent="0.35">
      <c r="A640" s="210" t="s">
        <v>706</v>
      </c>
      <c r="B640" s="196">
        <v>52</v>
      </c>
      <c r="C640" s="210" t="s">
        <v>707</v>
      </c>
      <c r="D640" s="210" t="s">
        <v>170</v>
      </c>
      <c r="E640" s="196">
        <v>5</v>
      </c>
      <c r="F640" s="196">
        <v>2</v>
      </c>
      <c r="G640" s="196">
        <v>7</v>
      </c>
      <c r="H640" s="215">
        <v>44522</v>
      </c>
      <c r="I640" s="196">
        <v>150</v>
      </c>
      <c r="J640" s="217">
        <f t="shared" si="24"/>
        <v>7</v>
      </c>
    </row>
    <row r="641" spans="1:10" hidden="1" outlineLevel="1" x14ac:dyDescent="0.35">
      <c r="A641" s="210" t="s">
        <v>706</v>
      </c>
      <c r="B641" s="196">
        <v>51</v>
      </c>
      <c r="C641" s="210" t="s">
        <v>707</v>
      </c>
      <c r="D641" s="210" t="s">
        <v>170</v>
      </c>
      <c r="E641" s="196">
        <v>9</v>
      </c>
      <c r="F641" s="196">
        <v>2</v>
      </c>
      <c r="G641" s="196">
        <v>11</v>
      </c>
      <c r="H641" s="215">
        <v>44522</v>
      </c>
      <c r="I641" s="196">
        <v>800</v>
      </c>
      <c r="J641" s="217">
        <f t="shared" si="24"/>
        <v>11</v>
      </c>
    </row>
    <row r="642" spans="1:10" hidden="1" outlineLevel="1" x14ac:dyDescent="0.35">
      <c r="A642" s="210" t="s">
        <v>706</v>
      </c>
      <c r="B642" s="196">
        <v>24</v>
      </c>
      <c r="C642" s="210" t="s">
        <v>707</v>
      </c>
      <c r="D642" s="210" t="s">
        <v>170</v>
      </c>
      <c r="E642" s="196">
        <v>1</v>
      </c>
      <c r="F642" s="196">
        <v>2</v>
      </c>
      <c r="G642" s="196">
        <v>3</v>
      </c>
      <c r="H642" s="215">
        <v>44522</v>
      </c>
      <c r="I642" s="196">
        <v>150</v>
      </c>
      <c r="J642" s="217">
        <f t="shared" si="24"/>
        <v>3</v>
      </c>
    </row>
    <row r="643" spans="1:10" hidden="1" outlineLevel="1" x14ac:dyDescent="0.35">
      <c r="A643" s="210" t="s">
        <v>706</v>
      </c>
      <c r="B643" s="196">
        <v>53</v>
      </c>
      <c r="C643" s="210" t="s">
        <v>707</v>
      </c>
      <c r="D643" s="210" t="s">
        <v>170</v>
      </c>
      <c r="E643" s="196">
        <v>2</v>
      </c>
      <c r="F643" s="196">
        <v>2</v>
      </c>
      <c r="G643" s="196">
        <v>4</v>
      </c>
      <c r="H643" s="215">
        <v>44522</v>
      </c>
      <c r="I643" s="196">
        <v>500</v>
      </c>
      <c r="J643" s="217">
        <f t="shared" ref="J643:J706" si="29">IF(I643&gt;$Q$1,,G643)</f>
        <v>4</v>
      </c>
    </row>
    <row r="644" spans="1:10" hidden="1" outlineLevel="1" x14ac:dyDescent="0.35">
      <c r="A644" s="210" t="s">
        <v>706</v>
      </c>
      <c r="B644" s="196">
        <v>83</v>
      </c>
      <c r="C644" s="210" t="s">
        <v>707</v>
      </c>
      <c r="D644" s="210" t="s">
        <v>170</v>
      </c>
      <c r="E644" s="196">
        <v>4</v>
      </c>
      <c r="F644" s="196">
        <v>2</v>
      </c>
      <c r="G644" s="196">
        <v>6</v>
      </c>
      <c r="H644" s="215">
        <v>44522</v>
      </c>
      <c r="I644" s="196">
        <v>450</v>
      </c>
      <c r="J644" s="217">
        <f t="shared" si="29"/>
        <v>6</v>
      </c>
    </row>
    <row r="645" spans="1:10" hidden="1" outlineLevel="1" x14ac:dyDescent="0.35">
      <c r="A645" s="210" t="s">
        <v>706</v>
      </c>
      <c r="B645" s="196">
        <v>66</v>
      </c>
      <c r="C645" s="210" t="s">
        <v>707</v>
      </c>
      <c r="D645" s="210" t="s">
        <v>170</v>
      </c>
      <c r="E645" s="196">
        <v>2</v>
      </c>
      <c r="F645" s="196">
        <v>2</v>
      </c>
      <c r="G645" s="196">
        <v>4</v>
      </c>
      <c r="H645" s="215">
        <v>44522</v>
      </c>
      <c r="I645" s="196">
        <v>150</v>
      </c>
      <c r="J645" s="217">
        <f t="shared" si="29"/>
        <v>4</v>
      </c>
    </row>
    <row r="646" spans="1:10" hidden="1" outlineLevel="1" x14ac:dyDescent="0.35">
      <c r="A646" s="210" t="s">
        <v>706</v>
      </c>
      <c r="B646" s="196">
        <v>74</v>
      </c>
      <c r="C646" s="210" t="s">
        <v>707</v>
      </c>
      <c r="D646" s="210" t="s">
        <v>170</v>
      </c>
      <c r="E646" s="196">
        <v>8</v>
      </c>
      <c r="F646" s="196">
        <v>2</v>
      </c>
      <c r="G646" s="196">
        <v>10</v>
      </c>
      <c r="H646" s="215">
        <v>44522</v>
      </c>
      <c r="I646" s="196">
        <v>800</v>
      </c>
      <c r="J646" s="217">
        <f t="shared" si="29"/>
        <v>10</v>
      </c>
    </row>
    <row r="647" spans="1:10" hidden="1" outlineLevel="1" x14ac:dyDescent="0.35">
      <c r="A647" s="210" t="s">
        <v>706</v>
      </c>
      <c r="B647" s="196">
        <v>29</v>
      </c>
      <c r="C647" s="210" t="s">
        <v>707</v>
      </c>
      <c r="D647" s="210" t="s">
        <v>170</v>
      </c>
      <c r="E647" s="196">
        <v>6</v>
      </c>
      <c r="F647" s="196">
        <v>2</v>
      </c>
      <c r="G647" s="196">
        <v>8</v>
      </c>
      <c r="H647" s="215">
        <v>44522</v>
      </c>
      <c r="I647" s="196">
        <v>450</v>
      </c>
      <c r="J647" s="217">
        <f t="shared" si="29"/>
        <v>8</v>
      </c>
    </row>
    <row r="648" spans="1:10" hidden="1" outlineLevel="1" x14ac:dyDescent="0.35">
      <c r="A648" s="210" t="s">
        <v>706</v>
      </c>
      <c r="B648" s="196">
        <v>70</v>
      </c>
      <c r="C648" s="210" t="s">
        <v>707</v>
      </c>
      <c r="D648" s="210" t="s">
        <v>170</v>
      </c>
      <c r="E648" s="196">
        <v>4</v>
      </c>
      <c r="F648" s="196">
        <v>2</v>
      </c>
      <c r="G648" s="196">
        <v>6</v>
      </c>
      <c r="H648" s="215">
        <v>44522</v>
      </c>
      <c r="I648" s="196">
        <v>140</v>
      </c>
      <c r="J648" s="217">
        <f t="shared" si="29"/>
        <v>6</v>
      </c>
    </row>
    <row r="649" spans="1:10" hidden="1" outlineLevel="1" x14ac:dyDescent="0.35">
      <c r="A649" s="210" t="s">
        <v>706</v>
      </c>
      <c r="B649" s="196">
        <v>22</v>
      </c>
      <c r="C649" s="210" t="s">
        <v>707</v>
      </c>
      <c r="D649" s="210" t="s">
        <v>170</v>
      </c>
      <c r="E649" s="196">
        <v>4</v>
      </c>
      <c r="F649" s="196">
        <v>2</v>
      </c>
      <c r="G649" s="196">
        <v>6</v>
      </c>
      <c r="H649" s="215">
        <v>44522</v>
      </c>
      <c r="I649" s="196">
        <v>450</v>
      </c>
      <c r="J649" s="217">
        <f t="shared" si="29"/>
        <v>6</v>
      </c>
    </row>
    <row r="650" spans="1:10" hidden="1" outlineLevel="1" x14ac:dyDescent="0.35">
      <c r="A650" s="210" t="s">
        <v>706</v>
      </c>
      <c r="B650" s="196">
        <v>7</v>
      </c>
      <c r="C650" s="210" t="s">
        <v>707</v>
      </c>
      <c r="D650" s="210" t="s">
        <v>170</v>
      </c>
      <c r="E650" s="196">
        <v>3</v>
      </c>
      <c r="F650" s="196">
        <v>2</v>
      </c>
      <c r="G650" s="196">
        <v>5</v>
      </c>
      <c r="H650" s="215">
        <v>44522</v>
      </c>
      <c r="I650" s="196">
        <v>100</v>
      </c>
      <c r="J650" s="217">
        <f t="shared" si="29"/>
        <v>5</v>
      </c>
    </row>
    <row r="651" spans="1:10" hidden="1" outlineLevel="1" x14ac:dyDescent="0.35">
      <c r="A651" s="210" t="s">
        <v>706</v>
      </c>
      <c r="B651" s="196">
        <v>81</v>
      </c>
      <c r="C651" s="210" t="s">
        <v>707</v>
      </c>
      <c r="D651" s="210" t="s">
        <v>170</v>
      </c>
      <c r="E651" s="196">
        <v>2</v>
      </c>
      <c r="F651" s="196">
        <v>2</v>
      </c>
      <c r="G651" s="196">
        <v>4</v>
      </c>
      <c r="H651" s="215">
        <v>44522</v>
      </c>
      <c r="I651" s="196">
        <v>800</v>
      </c>
      <c r="J651" s="217">
        <f t="shared" si="29"/>
        <v>4</v>
      </c>
    </row>
    <row r="652" spans="1:10" hidden="1" outlineLevel="1" x14ac:dyDescent="0.35">
      <c r="A652" s="210" t="s">
        <v>706</v>
      </c>
      <c r="B652" s="196">
        <v>73</v>
      </c>
      <c r="C652" s="210" t="s">
        <v>707</v>
      </c>
      <c r="D652" s="210" t="s">
        <v>170</v>
      </c>
      <c r="E652" s="196">
        <v>3</v>
      </c>
      <c r="F652" s="196">
        <v>2</v>
      </c>
      <c r="G652" s="196">
        <v>5</v>
      </c>
      <c r="H652" s="215">
        <v>44522</v>
      </c>
      <c r="I652" s="196">
        <v>800</v>
      </c>
      <c r="J652" s="217">
        <f t="shared" si="29"/>
        <v>5</v>
      </c>
    </row>
    <row r="653" spans="1:10" hidden="1" outlineLevel="1" x14ac:dyDescent="0.35">
      <c r="A653" s="210" t="s">
        <v>706</v>
      </c>
      <c r="B653" s="196">
        <v>68</v>
      </c>
      <c r="C653" s="210" t="s">
        <v>707</v>
      </c>
      <c r="D653" s="210" t="s">
        <v>170</v>
      </c>
      <c r="E653" s="196">
        <v>2</v>
      </c>
      <c r="F653" s="196">
        <v>2</v>
      </c>
      <c r="G653" s="196">
        <v>4</v>
      </c>
      <c r="H653" s="215">
        <v>44522</v>
      </c>
      <c r="I653" s="196">
        <v>750</v>
      </c>
      <c r="J653" s="217">
        <f t="shared" si="29"/>
        <v>4</v>
      </c>
    </row>
    <row r="654" spans="1:10" hidden="1" outlineLevel="1" x14ac:dyDescent="0.35">
      <c r="A654" s="210" t="s">
        <v>706</v>
      </c>
      <c r="B654" s="196">
        <v>42</v>
      </c>
      <c r="C654" s="210" t="s">
        <v>707</v>
      </c>
      <c r="D654" s="210" t="s">
        <v>170</v>
      </c>
      <c r="E654" s="196">
        <v>5</v>
      </c>
      <c r="F654" s="196">
        <v>2</v>
      </c>
      <c r="G654" s="196">
        <v>7</v>
      </c>
      <c r="H654" s="215">
        <v>44522</v>
      </c>
      <c r="I654" s="196">
        <v>80</v>
      </c>
      <c r="J654" s="217">
        <f t="shared" si="29"/>
        <v>7</v>
      </c>
    </row>
    <row r="655" spans="1:10" hidden="1" outlineLevel="1" x14ac:dyDescent="0.35">
      <c r="A655" s="210" t="s">
        <v>706</v>
      </c>
      <c r="B655" s="196">
        <v>59</v>
      </c>
      <c r="C655" s="210" t="s">
        <v>707</v>
      </c>
      <c r="D655" s="210" t="s">
        <v>170</v>
      </c>
      <c r="E655" s="196">
        <v>7</v>
      </c>
      <c r="F655" s="196">
        <v>2</v>
      </c>
      <c r="G655" s="196">
        <v>9</v>
      </c>
      <c r="H655" s="215">
        <v>44522</v>
      </c>
      <c r="I655" s="196">
        <v>150</v>
      </c>
      <c r="J655" s="217">
        <f t="shared" si="29"/>
        <v>9</v>
      </c>
    </row>
    <row r="656" spans="1:10" hidden="1" outlineLevel="1" x14ac:dyDescent="0.35">
      <c r="A656" s="210" t="s">
        <v>706</v>
      </c>
      <c r="B656" s="196">
        <v>27</v>
      </c>
      <c r="C656" s="210" t="s">
        <v>707</v>
      </c>
      <c r="D656" s="210" t="s">
        <v>170</v>
      </c>
      <c r="E656" s="196">
        <v>4</v>
      </c>
      <c r="F656" s="196">
        <v>2</v>
      </c>
      <c r="G656" s="196">
        <v>6</v>
      </c>
      <c r="H656" s="215">
        <v>44522</v>
      </c>
      <c r="I656" s="196">
        <v>20</v>
      </c>
      <c r="J656" s="217">
        <f t="shared" si="29"/>
        <v>6</v>
      </c>
    </row>
    <row r="657" spans="1:10" hidden="1" outlineLevel="1" x14ac:dyDescent="0.35">
      <c r="A657" s="210" t="s">
        <v>706</v>
      </c>
      <c r="B657" s="196">
        <v>44</v>
      </c>
      <c r="C657" s="210" t="s">
        <v>707</v>
      </c>
      <c r="D657" s="210" t="s">
        <v>170</v>
      </c>
      <c r="E657" s="196">
        <v>6</v>
      </c>
      <c r="F657" s="196">
        <v>2</v>
      </c>
      <c r="G657" s="196">
        <v>8</v>
      </c>
      <c r="H657" s="215">
        <v>44522</v>
      </c>
      <c r="I657" s="196">
        <v>80</v>
      </c>
      <c r="J657" s="217">
        <f t="shared" si="29"/>
        <v>8</v>
      </c>
    </row>
    <row r="658" spans="1:10" hidden="1" outlineLevel="1" x14ac:dyDescent="0.35">
      <c r="A658" s="210" t="s">
        <v>706</v>
      </c>
      <c r="B658" s="196">
        <v>56</v>
      </c>
      <c r="C658" s="210" t="s">
        <v>707</v>
      </c>
      <c r="D658" s="210" t="s">
        <v>170</v>
      </c>
      <c r="E658" s="196">
        <v>1</v>
      </c>
      <c r="F658" s="196">
        <v>2</v>
      </c>
      <c r="G658" s="196">
        <v>3</v>
      </c>
      <c r="H658" s="215">
        <v>44522</v>
      </c>
      <c r="I658" s="196">
        <v>80</v>
      </c>
      <c r="J658" s="217">
        <f t="shared" si="29"/>
        <v>3</v>
      </c>
    </row>
    <row r="659" spans="1:10" hidden="1" outlineLevel="1" x14ac:dyDescent="0.35">
      <c r="A659" s="210" t="s">
        <v>706</v>
      </c>
      <c r="B659" s="196">
        <v>34</v>
      </c>
      <c r="C659" s="210" t="s">
        <v>707</v>
      </c>
      <c r="D659" s="210" t="s">
        <v>170</v>
      </c>
      <c r="E659" s="196">
        <v>8</v>
      </c>
      <c r="F659" s="196">
        <v>2</v>
      </c>
      <c r="G659" s="196">
        <v>10</v>
      </c>
      <c r="H659" s="215">
        <v>44522</v>
      </c>
      <c r="I659" s="196">
        <v>80</v>
      </c>
      <c r="J659" s="217">
        <f t="shared" si="29"/>
        <v>10</v>
      </c>
    </row>
    <row r="660" spans="1:10" hidden="1" outlineLevel="1" x14ac:dyDescent="0.35">
      <c r="A660" s="210" t="s">
        <v>706</v>
      </c>
      <c r="B660" s="196">
        <v>9</v>
      </c>
      <c r="C660" s="210" t="s">
        <v>707</v>
      </c>
      <c r="D660" s="210" t="s">
        <v>170</v>
      </c>
      <c r="E660" s="196">
        <v>4</v>
      </c>
      <c r="F660" s="196">
        <v>8</v>
      </c>
      <c r="G660" s="196">
        <v>12</v>
      </c>
      <c r="H660" s="215">
        <v>44522</v>
      </c>
      <c r="I660" s="196">
        <v>100</v>
      </c>
      <c r="J660" s="217">
        <f t="shared" si="29"/>
        <v>12</v>
      </c>
    </row>
    <row r="661" spans="1:10" hidden="1" outlineLevel="1" x14ac:dyDescent="0.35">
      <c r="A661" s="210" t="s">
        <v>706</v>
      </c>
      <c r="B661" s="196">
        <v>31</v>
      </c>
      <c r="C661" s="210" t="s">
        <v>707</v>
      </c>
      <c r="D661" s="210" t="s">
        <v>170</v>
      </c>
      <c r="E661" s="196">
        <v>2</v>
      </c>
      <c r="F661" s="196">
        <v>2</v>
      </c>
      <c r="G661" s="196">
        <v>4</v>
      </c>
      <c r="H661" s="215">
        <v>44522</v>
      </c>
      <c r="I661" s="196">
        <v>150</v>
      </c>
      <c r="J661" s="217">
        <f t="shared" si="29"/>
        <v>4</v>
      </c>
    </row>
    <row r="662" spans="1:10" hidden="1" outlineLevel="1" x14ac:dyDescent="0.35">
      <c r="A662" s="210" t="s">
        <v>706</v>
      </c>
      <c r="B662" s="196">
        <v>48</v>
      </c>
      <c r="C662" s="210" t="s">
        <v>707</v>
      </c>
      <c r="D662" s="210" t="s">
        <v>170</v>
      </c>
      <c r="E662" s="196">
        <v>6</v>
      </c>
      <c r="F662" s="196">
        <v>2</v>
      </c>
      <c r="G662" s="196">
        <v>8</v>
      </c>
      <c r="H662" s="215">
        <v>44522</v>
      </c>
      <c r="I662" s="196">
        <v>180</v>
      </c>
      <c r="J662" s="217">
        <f t="shared" si="29"/>
        <v>8</v>
      </c>
    </row>
    <row r="663" spans="1:10" hidden="1" outlineLevel="1" x14ac:dyDescent="0.35">
      <c r="A663" s="210" t="s">
        <v>706</v>
      </c>
      <c r="B663" s="196">
        <v>1</v>
      </c>
      <c r="C663" s="210" t="s">
        <v>707</v>
      </c>
      <c r="D663" s="210" t="s">
        <v>170</v>
      </c>
      <c r="E663" s="196">
        <v>5</v>
      </c>
      <c r="F663" s="196">
        <v>6</v>
      </c>
      <c r="G663" s="196">
        <v>11</v>
      </c>
      <c r="H663" s="215">
        <v>44522</v>
      </c>
      <c r="I663" s="196">
        <v>800</v>
      </c>
      <c r="J663" s="217">
        <f t="shared" si="29"/>
        <v>11</v>
      </c>
    </row>
    <row r="664" spans="1:10" hidden="1" outlineLevel="1" x14ac:dyDescent="0.35">
      <c r="A664" s="210" t="s">
        <v>706</v>
      </c>
      <c r="B664" s="196">
        <v>2</v>
      </c>
      <c r="C664" s="210" t="s">
        <v>707</v>
      </c>
      <c r="D664" s="210" t="s">
        <v>170</v>
      </c>
      <c r="E664" s="196">
        <v>2</v>
      </c>
      <c r="F664" s="196">
        <v>2</v>
      </c>
      <c r="G664" s="196">
        <v>4</v>
      </c>
      <c r="H664" s="215">
        <v>44522</v>
      </c>
      <c r="I664" s="196">
        <v>200</v>
      </c>
      <c r="J664" s="217">
        <f t="shared" si="29"/>
        <v>4</v>
      </c>
    </row>
    <row r="665" spans="1:10" hidden="1" outlineLevel="1" x14ac:dyDescent="0.35">
      <c r="A665" s="210" t="s">
        <v>706</v>
      </c>
      <c r="B665" s="196">
        <v>3</v>
      </c>
      <c r="C665" s="210" t="s">
        <v>707</v>
      </c>
      <c r="D665" s="210" t="s">
        <v>170</v>
      </c>
      <c r="E665" s="196">
        <v>3</v>
      </c>
      <c r="F665" s="196">
        <v>2</v>
      </c>
      <c r="G665" s="196">
        <v>5</v>
      </c>
      <c r="H665" s="215">
        <v>44522</v>
      </c>
      <c r="I665" s="196">
        <v>100</v>
      </c>
      <c r="J665" s="217">
        <f t="shared" si="29"/>
        <v>5</v>
      </c>
    </row>
    <row r="666" spans="1:10" hidden="1" outlineLevel="1" x14ac:dyDescent="0.35">
      <c r="A666" s="210" t="s">
        <v>706</v>
      </c>
      <c r="B666" s="196">
        <v>4</v>
      </c>
      <c r="C666" s="210" t="s">
        <v>707</v>
      </c>
      <c r="D666" s="210" t="s">
        <v>170</v>
      </c>
      <c r="E666" s="196">
        <v>1</v>
      </c>
      <c r="F666" s="196">
        <v>4</v>
      </c>
      <c r="G666" s="196">
        <v>5</v>
      </c>
      <c r="H666" s="215">
        <v>44522</v>
      </c>
      <c r="I666" s="196">
        <v>400</v>
      </c>
      <c r="J666" s="217">
        <f t="shared" si="29"/>
        <v>5</v>
      </c>
    </row>
    <row r="667" spans="1:10" hidden="1" outlineLevel="1" x14ac:dyDescent="0.35">
      <c r="A667" s="210" t="s">
        <v>706</v>
      </c>
      <c r="B667" s="196">
        <v>5</v>
      </c>
      <c r="C667" s="210" t="s">
        <v>707</v>
      </c>
      <c r="D667" s="210" t="s">
        <v>170</v>
      </c>
      <c r="E667" s="196">
        <v>3</v>
      </c>
      <c r="F667" s="196">
        <v>2</v>
      </c>
      <c r="G667" s="196">
        <v>5</v>
      </c>
      <c r="H667" s="215">
        <v>44522</v>
      </c>
      <c r="I667" s="196">
        <v>100</v>
      </c>
      <c r="J667" s="217">
        <f t="shared" si="29"/>
        <v>5</v>
      </c>
    </row>
    <row r="668" spans="1:10" hidden="1" outlineLevel="1" x14ac:dyDescent="0.35">
      <c r="A668" s="210" t="s">
        <v>706</v>
      </c>
      <c r="B668" s="196">
        <v>8</v>
      </c>
      <c r="C668" s="210" t="s">
        <v>707</v>
      </c>
      <c r="D668" s="210" t="s">
        <v>170</v>
      </c>
      <c r="E668" s="196">
        <v>3</v>
      </c>
      <c r="F668" s="196">
        <v>3</v>
      </c>
      <c r="G668" s="196">
        <v>6</v>
      </c>
      <c r="H668" s="215">
        <v>44522</v>
      </c>
      <c r="I668" s="196">
        <v>700</v>
      </c>
      <c r="J668" s="217">
        <f t="shared" si="29"/>
        <v>6</v>
      </c>
    </row>
    <row r="669" spans="1:10" hidden="1" outlineLevel="1" x14ac:dyDescent="0.35">
      <c r="A669" s="210" t="s">
        <v>706</v>
      </c>
      <c r="B669" s="196">
        <v>6</v>
      </c>
      <c r="C669" s="210" t="s">
        <v>707</v>
      </c>
      <c r="D669" s="210" t="s">
        <v>170</v>
      </c>
      <c r="E669" s="196">
        <v>4</v>
      </c>
      <c r="F669" s="196">
        <v>5</v>
      </c>
      <c r="G669" s="196">
        <v>9</v>
      </c>
      <c r="H669" s="215">
        <v>44522</v>
      </c>
      <c r="I669" s="196">
        <v>500</v>
      </c>
      <c r="J669" s="217">
        <f t="shared" si="29"/>
        <v>9</v>
      </c>
    </row>
    <row r="670" spans="1:10" hidden="1" outlineLevel="1" x14ac:dyDescent="0.35">
      <c r="A670" s="210" t="s">
        <v>706</v>
      </c>
      <c r="B670" s="196">
        <v>10</v>
      </c>
      <c r="C670" s="210" t="s">
        <v>707</v>
      </c>
      <c r="D670" s="210" t="s">
        <v>170</v>
      </c>
      <c r="E670" s="196">
        <v>2</v>
      </c>
      <c r="F670" s="196">
        <v>2</v>
      </c>
      <c r="G670" s="196">
        <v>4</v>
      </c>
      <c r="H670" s="215">
        <v>44522</v>
      </c>
      <c r="I670" s="196">
        <v>400</v>
      </c>
      <c r="J670" s="217">
        <f t="shared" si="29"/>
        <v>4</v>
      </c>
    </row>
    <row r="671" spans="1:10" hidden="1" outlineLevel="1" x14ac:dyDescent="0.35">
      <c r="A671" s="210" t="s">
        <v>706</v>
      </c>
      <c r="B671" s="196">
        <v>11</v>
      </c>
      <c r="C671" s="210" t="s">
        <v>707</v>
      </c>
      <c r="D671" s="210" t="s">
        <v>170</v>
      </c>
      <c r="E671" s="196">
        <v>3</v>
      </c>
      <c r="F671" s="196">
        <v>4</v>
      </c>
      <c r="G671" s="196">
        <v>7</v>
      </c>
      <c r="H671" s="215">
        <v>44522</v>
      </c>
      <c r="I671" s="196">
        <v>300</v>
      </c>
      <c r="J671" s="217">
        <f t="shared" si="29"/>
        <v>7</v>
      </c>
    </row>
    <row r="672" spans="1:10" hidden="1" outlineLevel="1" x14ac:dyDescent="0.35">
      <c r="A672" s="210" t="s">
        <v>706</v>
      </c>
      <c r="B672" s="196">
        <v>12</v>
      </c>
      <c r="C672" s="210" t="s">
        <v>707</v>
      </c>
      <c r="D672" s="210" t="s">
        <v>170</v>
      </c>
      <c r="E672" s="196">
        <v>2</v>
      </c>
      <c r="F672" s="196">
        <v>4</v>
      </c>
      <c r="G672" s="196">
        <v>6</v>
      </c>
      <c r="H672" s="215">
        <v>44522</v>
      </c>
      <c r="I672" s="196">
        <v>700</v>
      </c>
      <c r="J672" s="217">
        <f t="shared" si="29"/>
        <v>6</v>
      </c>
    </row>
    <row r="673" spans="1:10" hidden="1" outlineLevel="1" x14ac:dyDescent="0.35">
      <c r="A673" s="210" t="s">
        <v>706</v>
      </c>
      <c r="B673" s="196">
        <v>13</v>
      </c>
      <c r="C673" s="210" t="s">
        <v>707</v>
      </c>
      <c r="D673" s="210" t="s">
        <v>170</v>
      </c>
      <c r="E673" s="196">
        <v>5</v>
      </c>
      <c r="F673" s="196">
        <v>2</v>
      </c>
      <c r="G673" s="196">
        <v>7</v>
      </c>
      <c r="H673" s="215">
        <v>44522</v>
      </c>
      <c r="I673" s="196">
        <v>400</v>
      </c>
      <c r="J673" s="217">
        <f t="shared" si="29"/>
        <v>7</v>
      </c>
    </row>
    <row r="674" spans="1:10" hidden="1" outlineLevel="1" x14ac:dyDescent="0.35">
      <c r="A674" s="210" t="s">
        <v>706</v>
      </c>
      <c r="B674" s="196">
        <v>14</v>
      </c>
      <c r="C674" s="210" t="s">
        <v>707</v>
      </c>
      <c r="D674" s="210" t="s">
        <v>170</v>
      </c>
      <c r="E674" s="196">
        <v>5</v>
      </c>
      <c r="F674" s="196">
        <v>2</v>
      </c>
      <c r="G674" s="196">
        <v>7</v>
      </c>
      <c r="H674" s="215">
        <v>44522</v>
      </c>
      <c r="I674" s="196">
        <v>800</v>
      </c>
      <c r="J674" s="217">
        <f t="shared" si="29"/>
        <v>7</v>
      </c>
    </row>
    <row r="675" spans="1:10" hidden="1" outlineLevel="1" x14ac:dyDescent="0.35">
      <c r="A675" s="210" t="s">
        <v>706</v>
      </c>
      <c r="B675" s="196">
        <v>18</v>
      </c>
      <c r="C675" s="210" t="s">
        <v>707</v>
      </c>
      <c r="D675" s="210" t="s">
        <v>170</v>
      </c>
      <c r="E675" s="196">
        <v>4</v>
      </c>
      <c r="F675" s="196">
        <v>2</v>
      </c>
      <c r="G675" s="196">
        <v>6</v>
      </c>
      <c r="H675" s="215">
        <v>44522</v>
      </c>
      <c r="I675" s="196">
        <v>450</v>
      </c>
      <c r="J675" s="217">
        <f t="shared" si="29"/>
        <v>6</v>
      </c>
    </row>
    <row r="676" spans="1:10" hidden="1" outlineLevel="1" x14ac:dyDescent="0.35">
      <c r="A676" s="210" t="s">
        <v>706</v>
      </c>
      <c r="B676" s="196">
        <v>15</v>
      </c>
      <c r="C676" s="210" t="s">
        <v>707</v>
      </c>
      <c r="D676" s="210" t="s">
        <v>170</v>
      </c>
      <c r="E676" s="196">
        <v>4</v>
      </c>
      <c r="F676" s="196">
        <v>2</v>
      </c>
      <c r="G676" s="196">
        <v>6</v>
      </c>
      <c r="H676" s="215">
        <v>44522</v>
      </c>
      <c r="I676" s="196">
        <v>150</v>
      </c>
      <c r="J676" s="217">
        <f t="shared" si="29"/>
        <v>6</v>
      </c>
    </row>
    <row r="677" spans="1:10" hidden="1" outlineLevel="1" x14ac:dyDescent="0.35">
      <c r="A677" s="210" t="s">
        <v>706</v>
      </c>
      <c r="B677" s="196">
        <v>16</v>
      </c>
      <c r="C677" s="210" t="s">
        <v>707</v>
      </c>
      <c r="D677" s="210" t="s">
        <v>170</v>
      </c>
      <c r="E677" s="196">
        <v>4</v>
      </c>
      <c r="F677" s="196">
        <v>5</v>
      </c>
      <c r="G677" s="196">
        <v>9</v>
      </c>
      <c r="H677" s="215">
        <v>44522</v>
      </c>
      <c r="I677" s="196">
        <v>450</v>
      </c>
      <c r="J677" s="217">
        <f t="shared" si="29"/>
        <v>9</v>
      </c>
    </row>
    <row r="678" spans="1:10" hidden="1" outlineLevel="1" x14ac:dyDescent="0.35">
      <c r="A678" s="210" t="s">
        <v>706</v>
      </c>
      <c r="B678" s="196">
        <v>17</v>
      </c>
      <c r="C678" s="210" t="s">
        <v>707</v>
      </c>
      <c r="D678" s="210" t="s">
        <v>170</v>
      </c>
      <c r="E678" s="196">
        <v>3</v>
      </c>
      <c r="F678" s="196">
        <v>5</v>
      </c>
      <c r="G678" s="196">
        <v>8</v>
      </c>
      <c r="H678" s="215">
        <v>44522</v>
      </c>
      <c r="I678" s="196">
        <v>150</v>
      </c>
      <c r="J678" s="217">
        <f t="shared" si="29"/>
        <v>8</v>
      </c>
    </row>
    <row r="679" spans="1:10" hidden="1" outlineLevel="1" x14ac:dyDescent="0.35">
      <c r="A679" s="210" t="s">
        <v>706</v>
      </c>
      <c r="B679" s="196">
        <v>19</v>
      </c>
      <c r="C679" s="210" t="s">
        <v>707</v>
      </c>
      <c r="D679" s="210" t="s">
        <v>170</v>
      </c>
      <c r="E679" s="196">
        <v>6</v>
      </c>
      <c r="F679" s="196">
        <v>2</v>
      </c>
      <c r="G679" s="196">
        <v>8</v>
      </c>
      <c r="H679" s="215">
        <v>44522</v>
      </c>
      <c r="I679" s="196">
        <v>450</v>
      </c>
      <c r="J679" s="217">
        <f t="shared" si="29"/>
        <v>8</v>
      </c>
    </row>
    <row r="680" spans="1:10" hidden="1" outlineLevel="1" x14ac:dyDescent="0.35">
      <c r="A680" s="210" t="s">
        <v>706</v>
      </c>
      <c r="B680" s="196">
        <v>37</v>
      </c>
      <c r="C680" s="210" t="s">
        <v>707</v>
      </c>
      <c r="D680" s="210" t="s">
        <v>170</v>
      </c>
      <c r="E680" s="196">
        <v>7</v>
      </c>
      <c r="F680" s="196">
        <v>2</v>
      </c>
      <c r="G680" s="196">
        <v>9</v>
      </c>
      <c r="H680" s="215">
        <v>44522</v>
      </c>
      <c r="I680" s="196">
        <v>120</v>
      </c>
      <c r="J680" s="217">
        <f t="shared" si="29"/>
        <v>9</v>
      </c>
    </row>
    <row r="681" spans="1:10" hidden="1" outlineLevel="1" x14ac:dyDescent="0.35">
      <c r="A681" s="210" t="s">
        <v>706</v>
      </c>
      <c r="B681" s="196">
        <v>65</v>
      </c>
      <c r="C681" s="210" t="s">
        <v>707</v>
      </c>
      <c r="D681" s="210" t="s">
        <v>170</v>
      </c>
      <c r="E681" s="196">
        <v>1</v>
      </c>
      <c r="F681" s="196">
        <v>2</v>
      </c>
      <c r="G681" s="196">
        <v>3</v>
      </c>
      <c r="H681" s="215">
        <v>44522</v>
      </c>
      <c r="I681" s="196">
        <v>450</v>
      </c>
      <c r="J681" s="217">
        <f t="shared" si="29"/>
        <v>3</v>
      </c>
    </row>
    <row r="682" spans="1:10" hidden="1" outlineLevel="1" x14ac:dyDescent="0.35">
      <c r="A682" s="210" t="s">
        <v>706</v>
      </c>
      <c r="B682" s="196">
        <v>20</v>
      </c>
      <c r="C682" s="210" t="s">
        <v>707</v>
      </c>
      <c r="D682" s="210" t="s">
        <v>170</v>
      </c>
      <c r="E682" s="196">
        <v>4</v>
      </c>
      <c r="F682" s="196">
        <v>2</v>
      </c>
      <c r="G682" s="196">
        <v>6</v>
      </c>
      <c r="H682" s="215">
        <v>44522</v>
      </c>
      <c r="I682" s="196">
        <v>350</v>
      </c>
      <c r="J682" s="217">
        <f t="shared" si="29"/>
        <v>6</v>
      </c>
    </row>
    <row r="683" spans="1:10" hidden="1" outlineLevel="1" x14ac:dyDescent="0.35">
      <c r="A683" s="210" t="s">
        <v>706</v>
      </c>
      <c r="B683" s="196">
        <v>64</v>
      </c>
      <c r="C683" s="210" t="s">
        <v>707</v>
      </c>
      <c r="D683" s="210" t="s">
        <v>170</v>
      </c>
      <c r="E683" s="196">
        <v>6</v>
      </c>
      <c r="F683" s="196">
        <v>2</v>
      </c>
      <c r="G683" s="196">
        <v>8</v>
      </c>
      <c r="H683" s="215">
        <v>44522</v>
      </c>
      <c r="I683" s="196">
        <v>350</v>
      </c>
      <c r="J683" s="217">
        <f t="shared" si="29"/>
        <v>8</v>
      </c>
    </row>
    <row r="684" spans="1:10" hidden="1" outlineLevel="1" x14ac:dyDescent="0.35">
      <c r="A684" s="210" t="s">
        <v>706</v>
      </c>
      <c r="B684" s="196">
        <v>21</v>
      </c>
      <c r="C684" s="210" t="s">
        <v>707</v>
      </c>
      <c r="D684" s="210" t="s">
        <v>170</v>
      </c>
      <c r="E684" s="196">
        <v>6</v>
      </c>
      <c r="F684" s="196">
        <v>2</v>
      </c>
      <c r="G684" s="196">
        <v>8</v>
      </c>
      <c r="H684" s="215">
        <v>44522</v>
      </c>
      <c r="I684" s="196">
        <v>150</v>
      </c>
      <c r="J684" s="217">
        <f t="shared" si="29"/>
        <v>8</v>
      </c>
    </row>
    <row r="685" spans="1:10" hidden="1" outlineLevel="1" x14ac:dyDescent="0.35">
      <c r="A685" s="210" t="s">
        <v>706</v>
      </c>
      <c r="B685" s="196">
        <v>23</v>
      </c>
      <c r="C685" s="210" t="s">
        <v>707</v>
      </c>
      <c r="D685" s="210" t="s">
        <v>170</v>
      </c>
      <c r="E685" s="196">
        <v>5</v>
      </c>
      <c r="F685" s="196">
        <v>2</v>
      </c>
      <c r="G685" s="196">
        <v>7</v>
      </c>
      <c r="H685" s="215">
        <v>44522</v>
      </c>
      <c r="I685" s="196">
        <v>150</v>
      </c>
      <c r="J685" s="217">
        <f t="shared" si="29"/>
        <v>7</v>
      </c>
    </row>
    <row r="686" spans="1:10" hidden="1" outlineLevel="1" x14ac:dyDescent="0.35">
      <c r="A686" s="210" t="s">
        <v>706</v>
      </c>
      <c r="B686" s="196">
        <v>30</v>
      </c>
      <c r="C686" s="210" t="s">
        <v>707</v>
      </c>
      <c r="D686" s="210" t="s">
        <v>170</v>
      </c>
      <c r="E686" s="196">
        <v>5</v>
      </c>
      <c r="F686" s="196">
        <v>2</v>
      </c>
      <c r="G686" s="196">
        <v>7</v>
      </c>
      <c r="H686" s="215">
        <v>44522</v>
      </c>
      <c r="I686" s="196">
        <v>150</v>
      </c>
      <c r="J686" s="217">
        <f t="shared" si="29"/>
        <v>7</v>
      </c>
    </row>
    <row r="687" spans="1:10" hidden="1" outlineLevel="1" x14ac:dyDescent="0.35">
      <c r="A687" s="210" t="s">
        <v>706</v>
      </c>
      <c r="B687" s="196">
        <v>25</v>
      </c>
      <c r="C687" s="210" t="s">
        <v>707</v>
      </c>
      <c r="D687" s="210" t="s">
        <v>170</v>
      </c>
      <c r="E687" s="196">
        <v>3</v>
      </c>
      <c r="F687" s="196">
        <v>2</v>
      </c>
      <c r="G687" s="196">
        <v>5</v>
      </c>
      <c r="H687" s="215">
        <v>44522</v>
      </c>
      <c r="I687" s="196">
        <v>150</v>
      </c>
      <c r="J687" s="217">
        <f t="shared" si="29"/>
        <v>5</v>
      </c>
    </row>
    <row r="688" spans="1:10" hidden="1" outlineLevel="1" x14ac:dyDescent="0.35">
      <c r="A688" s="210" t="s">
        <v>706</v>
      </c>
      <c r="B688" s="196">
        <v>26</v>
      </c>
      <c r="C688" s="210" t="s">
        <v>707</v>
      </c>
      <c r="D688" s="210" t="s">
        <v>170</v>
      </c>
      <c r="E688" s="196">
        <v>2</v>
      </c>
      <c r="F688" s="196">
        <v>2</v>
      </c>
      <c r="G688" s="196">
        <v>4</v>
      </c>
      <c r="H688" s="215">
        <v>44522</v>
      </c>
      <c r="I688" s="196">
        <v>20</v>
      </c>
      <c r="J688" s="217">
        <f t="shared" si="29"/>
        <v>4</v>
      </c>
    </row>
    <row r="689" spans="1:10" hidden="1" outlineLevel="1" x14ac:dyDescent="0.35">
      <c r="A689" s="210" t="s">
        <v>706</v>
      </c>
      <c r="B689" s="196">
        <v>28</v>
      </c>
      <c r="C689" s="210" t="s">
        <v>707</v>
      </c>
      <c r="D689" s="210" t="s">
        <v>170</v>
      </c>
      <c r="E689" s="196">
        <v>4</v>
      </c>
      <c r="F689" s="196">
        <v>2</v>
      </c>
      <c r="G689" s="196">
        <v>6</v>
      </c>
      <c r="H689" s="215">
        <v>44522</v>
      </c>
      <c r="I689" s="196">
        <v>80</v>
      </c>
      <c r="J689" s="217">
        <f t="shared" si="29"/>
        <v>6</v>
      </c>
    </row>
    <row r="690" spans="1:10" hidden="1" outlineLevel="1" x14ac:dyDescent="0.35">
      <c r="A690" s="210" t="s">
        <v>706</v>
      </c>
      <c r="B690" s="196">
        <v>32</v>
      </c>
      <c r="C690" s="210" t="s">
        <v>707</v>
      </c>
      <c r="D690" s="210" t="s">
        <v>170</v>
      </c>
      <c r="E690" s="196">
        <v>6</v>
      </c>
      <c r="F690" s="196">
        <v>2</v>
      </c>
      <c r="G690" s="196">
        <v>8</v>
      </c>
      <c r="H690" s="215">
        <v>44522</v>
      </c>
      <c r="I690" s="196">
        <v>750</v>
      </c>
      <c r="J690" s="217">
        <f t="shared" si="29"/>
        <v>8</v>
      </c>
    </row>
    <row r="691" spans="1:10" hidden="1" outlineLevel="1" x14ac:dyDescent="0.35">
      <c r="A691" s="210" t="s">
        <v>706</v>
      </c>
      <c r="B691" s="196">
        <v>33</v>
      </c>
      <c r="C691" s="210" t="s">
        <v>707</v>
      </c>
      <c r="D691" s="210" t="s">
        <v>170</v>
      </c>
      <c r="E691" s="196">
        <v>4</v>
      </c>
      <c r="F691" s="196">
        <v>2</v>
      </c>
      <c r="G691" s="196">
        <v>6</v>
      </c>
      <c r="H691" s="215">
        <v>44522</v>
      </c>
      <c r="I691" s="196">
        <v>80</v>
      </c>
      <c r="J691" s="217">
        <f t="shared" si="29"/>
        <v>6</v>
      </c>
    </row>
    <row r="692" spans="1:10" hidden="1" outlineLevel="1" x14ac:dyDescent="0.35">
      <c r="A692" s="210" t="s">
        <v>706</v>
      </c>
      <c r="B692" s="196">
        <v>35</v>
      </c>
      <c r="C692" s="210" t="s">
        <v>707</v>
      </c>
      <c r="D692" s="210" t="s">
        <v>170</v>
      </c>
      <c r="E692" s="196">
        <v>6</v>
      </c>
      <c r="F692" s="196">
        <v>2</v>
      </c>
      <c r="G692" s="196">
        <v>8</v>
      </c>
      <c r="H692" s="215">
        <v>44522</v>
      </c>
      <c r="I692" s="196">
        <v>200</v>
      </c>
      <c r="J692" s="217">
        <f t="shared" si="29"/>
        <v>8</v>
      </c>
    </row>
    <row r="693" spans="1:10" hidden="1" outlineLevel="1" x14ac:dyDescent="0.35">
      <c r="A693" s="210" t="s">
        <v>706</v>
      </c>
      <c r="B693" s="196">
        <v>36</v>
      </c>
      <c r="C693" s="210" t="s">
        <v>707</v>
      </c>
      <c r="D693" s="210" t="s">
        <v>170</v>
      </c>
      <c r="E693" s="196">
        <v>6</v>
      </c>
      <c r="F693" s="196">
        <v>2</v>
      </c>
      <c r="G693" s="196">
        <v>8</v>
      </c>
      <c r="H693" s="215">
        <v>44522</v>
      </c>
      <c r="I693" s="196">
        <v>150</v>
      </c>
      <c r="J693" s="217">
        <f t="shared" si="29"/>
        <v>8</v>
      </c>
    </row>
    <row r="694" spans="1:10" hidden="1" outlineLevel="1" x14ac:dyDescent="0.35">
      <c r="A694" s="210" t="s">
        <v>706</v>
      </c>
      <c r="B694" s="196">
        <v>38</v>
      </c>
      <c r="C694" s="210" t="s">
        <v>707</v>
      </c>
      <c r="D694" s="210" t="s">
        <v>170</v>
      </c>
      <c r="E694" s="196">
        <v>4</v>
      </c>
      <c r="F694" s="196">
        <v>2</v>
      </c>
      <c r="G694" s="196">
        <v>6</v>
      </c>
      <c r="H694" s="215">
        <v>44522</v>
      </c>
      <c r="I694" s="196">
        <v>120</v>
      </c>
      <c r="J694" s="217">
        <f t="shared" si="29"/>
        <v>6</v>
      </c>
    </row>
    <row r="695" spans="1:10" hidden="1" outlineLevel="1" x14ac:dyDescent="0.35">
      <c r="A695" s="210" t="s">
        <v>706</v>
      </c>
      <c r="B695" s="196">
        <v>39</v>
      </c>
      <c r="C695" s="210" t="s">
        <v>707</v>
      </c>
      <c r="D695" s="210" t="s">
        <v>170</v>
      </c>
      <c r="E695" s="196">
        <v>3</v>
      </c>
      <c r="F695" s="196">
        <v>2</v>
      </c>
      <c r="G695" s="196">
        <v>5</v>
      </c>
      <c r="H695" s="215">
        <v>44522</v>
      </c>
      <c r="I695" s="196">
        <v>120</v>
      </c>
      <c r="J695" s="217">
        <f t="shared" si="29"/>
        <v>5</v>
      </c>
    </row>
    <row r="696" spans="1:10" hidden="1" outlineLevel="1" x14ac:dyDescent="0.35">
      <c r="A696" s="210" t="s">
        <v>706</v>
      </c>
      <c r="B696" s="196">
        <v>40</v>
      </c>
      <c r="C696" s="210" t="s">
        <v>707</v>
      </c>
      <c r="D696" s="210" t="s">
        <v>170</v>
      </c>
      <c r="E696" s="196">
        <v>5</v>
      </c>
      <c r="F696" s="196">
        <v>2</v>
      </c>
      <c r="G696" s="196">
        <v>7</v>
      </c>
      <c r="H696" s="215">
        <v>44522</v>
      </c>
      <c r="I696" s="196">
        <v>800</v>
      </c>
      <c r="J696" s="217">
        <f t="shared" si="29"/>
        <v>7</v>
      </c>
    </row>
    <row r="697" spans="1:10" hidden="1" outlineLevel="1" x14ac:dyDescent="0.35">
      <c r="A697" s="210" t="s">
        <v>706</v>
      </c>
      <c r="B697" s="196">
        <v>41</v>
      </c>
      <c r="C697" s="210" t="s">
        <v>707</v>
      </c>
      <c r="D697" s="210" t="s">
        <v>170</v>
      </c>
      <c r="E697" s="196">
        <v>5</v>
      </c>
      <c r="F697" s="196">
        <v>2</v>
      </c>
      <c r="G697" s="196">
        <v>7</v>
      </c>
      <c r="H697" s="215">
        <v>44522</v>
      </c>
      <c r="I697" s="196">
        <v>150</v>
      </c>
      <c r="J697" s="217">
        <f t="shared" si="29"/>
        <v>7</v>
      </c>
    </row>
    <row r="698" spans="1:10" hidden="1" outlineLevel="1" x14ac:dyDescent="0.35">
      <c r="A698" s="210" t="s">
        <v>706</v>
      </c>
      <c r="B698" s="196">
        <v>69</v>
      </c>
      <c r="C698" s="210" t="s">
        <v>707</v>
      </c>
      <c r="D698" s="210" t="s">
        <v>170</v>
      </c>
      <c r="E698" s="196">
        <v>5</v>
      </c>
      <c r="F698" s="196">
        <v>2</v>
      </c>
      <c r="G698" s="196">
        <v>7</v>
      </c>
      <c r="H698" s="215">
        <v>44522</v>
      </c>
      <c r="I698" s="196">
        <v>450</v>
      </c>
      <c r="J698" s="217">
        <f t="shared" si="29"/>
        <v>7</v>
      </c>
    </row>
    <row r="699" spans="1:10" hidden="1" outlineLevel="1" x14ac:dyDescent="0.35">
      <c r="A699" s="210" t="s">
        <v>706</v>
      </c>
      <c r="B699" s="196">
        <v>43</v>
      </c>
      <c r="C699" s="210" t="s">
        <v>707</v>
      </c>
      <c r="D699" s="210" t="s">
        <v>170</v>
      </c>
      <c r="E699" s="196">
        <v>2</v>
      </c>
      <c r="F699" s="196">
        <v>2</v>
      </c>
      <c r="G699" s="196">
        <v>4</v>
      </c>
      <c r="H699" s="215">
        <v>44522</v>
      </c>
      <c r="I699" s="196">
        <v>800</v>
      </c>
      <c r="J699" s="217">
        <f t="shared" si="29"/>
        <v>4</v>
      </c>
    </row>
    <row r="700" spans="1:10" hidden="1" outlineLevel="1" x14ac:dyDescent="0.35">
      <c r="A700" s="210" t="s">
        <v>706</v>
      </c>
      <c r="B700" s="196">
        <v>45</v>
      </c>
      <c r="C700" s="210" t="s">
        <v>707</v>
      </c>
      <c r="D700" s="210" t="s">
        <v>170</v>
      </c>
      <c r="E700" s="196">
        <v>4</v>
      </c>
      <c r="F700" s="196">
        <v>2</v>
      </c>
      <c r="G700" s="196">
        <v>6</v>
      </c>
      <c r="H700" s="215">
        <v>44522</v>
      </c>
      <c r="I700" s="196">
        <v>750</v>
      </c>
      <c r="J700" s="217">
        <f t="shared" si="29"/>
        <v>6</v>
      </c>
    </row>
    <row r="701" spans="1:10" hidden="1" outlineLevel="1" x14ac:dyDescent="0.35">
      <c r="A701" s="210" t="s">
        <v>706</v>
      </c>
      <c r="B701" s="196">
        <v>46</v>
      </c>
      <c r="C701" s="210" t="s">
        <v>707</v>
      </c>
      <c r="D701" s="210" t="s">
        <v>170</v>
      </c>
      <c r="E701" s="196">
        <v>7</v>
      </c>
      <c r="F701" s="196">
        <v>2</v>
      </c>
      <c r="G701" s="196">
        <v>9</v>
      </c>
      <c r="H701" s="215">
        <v>44522</v>
      </c>
      <c r="I701" s="196">
        <v>180</v>
      </c>
      <c r="J701" s="217">
        <f t="shared" si="29"/>
        <v>9</v>
      </c>
    </row>
    <row r="702" spans="1:10" hidden="1" outlineLevel="1" x14ac:dyDescent="0.35">
      <c r="A702" s="210" t="s">
        <v>706</v>
      </c>
      <c r="B702" s="196">
        <v>47</v>
      </c>
      <c r="C702" s="210" t="s">
        <v>707</v>
      </c>
      <c r="D702" s="210" t="s">
        <v>170</v>
      </c>
      <c r="E702" s="196">
        <v>7</v>
      </c>
      <c r="F702" s="196">
        <v>4</v>
      </c>
      <c r="G702" s="196">
        <v>11</v>
      </c>
      <c r="H702" s="215">
        <v>44522</v>
      </c>
      <c r="I702" s="196">
        <v>800</v>
      </c>
      <c r="J702" s="217">
        <f t="shared" si="29"/>
        <v>11</v>
      </c>
    </row>
    <row r="703" spans="1:10" hidden="1" outlineLevel="1" x14ac:dyDescent="0.35">
      <c r="A703" s="210" t="s">
        <v>706</v>
      </c>
      <c r="B703" s="196">
        <v>49</v>
      </c>
      <c r="C703" s="210" t="s">
        <v>707</v>
      </c>
      <c r="D703" s="210" t="s">
        <v>170</v>
      </c>
      <c r="E703" s="196">
        <v>3</v>
      </c>
      <c r="F703" s="196">
        <v>2</v>
      </c>
      <c r="G703" s="196">
        <v>5</v>
      </c>
      <c r="H703" s="215">
        <v>44522</v>
      </c>
      <c r="I703" s="196">
        <v>350</v>
      </c>
      <c r="J703" s="217">
        <f t="shared" si="29"/>
        <v>5</v>
      </c>
    </row>
    <row r="704" spans="1:10" hidden="1" outlineLevel="1" x14ac:dyDescent="0.35">
      <c r="A704" s="210" t="s">
        <v>706</v>
      </c>
      <c r="B704" s="196">
        <v>50</v>
      </c>
      <c r="C704" s="210" t="s">
        <v>707</v>
      </c>
      <c r="D704" s="210" t="s">
        <v>170</v>
      </c>
      <c r="E704" s="196">
        <v>6</v>
      </c>
      <c r="F704" s="196">
        <v>2</v>
      </c>
      <c r="G704" s="196">
        <v>8</v>
      </c>
      <c r="H704" s="215">
        <v>44522</v>
      </c>
      <c r="I704" s="196">
        <v>450</v>
      </c>
      <c r="J704" s="217">
        <f t="shared" si="29"/>
        <v>8</v>
      </c>
    </row>
    <row r="705" spans="1:10" hidden="1" outlineLevel="1" x14ac:dyDescent="0.35">
      <c r="A705" s="210" t="s">
        <v>706</v>
      </c>
      <c r="B705" s="196">
        <v>54</v>
      </c>
      <c r="C705" s="210" t="s">
        <v>707</v>
      </c>
      <c r="D705" s="210" t="s">
        <v>170</v>
      </c>
      <c r="E705" s="196">
        <v>1</v>
      </c>
      <c r="F705" s="196">
        <v>2</v>
      </c>
      <c r="G705" s="196">
        <v>3</v>
      </c>
      <c r="H705" s="215">
        <v>44522</v>
      </c>
      <c r="I705" s="196">
        <v>150</v>
      </c>
      <c r="J705" s="217">
        <f t="shared" si="29"/>
        <v>3</v>
      </c>
    </row>
    <row r="706" spans="1:10" hidden="1" outlineLevel="1" x14ac:dyDescent="0.35">
      <c r="A706" s="210" t="s">
        <v>706</v>
      </c>
      <c r="B706" s="196">
        <v>55</v>
      </c>
      <c r="C706" s="210" t="s">
        <v>707</v>
      </c>
      <c r="D706" s="210" t="s">
        <v>170</v>
      </c>
      <c r="E706" s="196">
        <v>4</v>
      </c>
      <c r="F706" s="196">
        <v>2</v>
      </c>
      <c r="G706" s="196">
        <v>6</v>
      </c>
      <c r="H706" s="215">
        <v>44522</v>
      </c>
      <c r="I706" s="196">
        <v>800</v>
      </c>
      <c r="J706" s="217">
        <f t="shared" si="29"/>
        <v>6</v>
      </c>
    </row>
    <row r="707" spans="1:10" hidden="1" outlineLevel="1" x14ac:dyDescent="0.35">
      <c r="A707" s="210" t="s">
        <v>706</v>
      </c>
      <c r="B707" s="196">
        <v>57</v>
      </c>
      <c r="C707" s="210" t="s">
        <v>707</v>
      </c>
      <c r="D707" s="210" t="s">
        <v>170</v>
      </c>
      <c r="E707" s="196">
        <v>3</v>
      </c>
      <c r="F707" s="196">
        <v>2</v>
      </c>
      <c r="G707" s="196">
        <v>5</v>
      </c>
      <c r="H707" s="215">
        <v>44522</v>
      </c>
      <c r="I707" s="196">
        <v>750</v>
      </c>
      <c r="J707" s="217">
        <f t="shared" ref="J707:J770" si="30">IF(I707&gt;$Q$1,,G707)</f>
        <v>5</v>
      </c>
    </row>
    <row r="708" spans="1:10" hidden="1" outlineLevel="1" x14ac:dyDescent="0.35">
      <c r="A708" s="210" t="s">
        <v>706</v>
      </c>
      <c r="B708" s="196">
        <v>58</v>
      </c>
      <c r="C708" s="210" t="s">
        <v>707</v>
      </c>
      <c r="D708" s="210" t="s">
        <v>170</v>
      </c>
      <c r="E708" s="196">
        <v>4</v>
      </c>
      <c r="F708" s="196">
        <v>2</v>
      </c>
      <c r="G708" s="196">
        <v>6</v>
      </c>
      <c r="H708" s="215">
        <v>44522</v>
      </c>
      <c r="I708" s="196">
        <v>450</v>
      </c>
      <c r="J708" s="217">
        <f t="shared" si="30"/>
        <v>6</v>
      </c>
    </row>
    <row r="709" spans="1:10" hidden="1" outlineLevel="1" x14ac:dyDescent="0.35">
      <c r="A709" s="210" t="s">
        <v>706</v>
      </c>
      <c r="B709" s="196">
        <v>60</v>
      </c>
      <c r="C709" s="210" t="s">
        <v>707</v>
      </c>
      <c r="D709" s="210" t="s">
        <v>170</v>
      </c>
      <c r="E709" s="196">
        <v>5</v>
      </c>
      <c r="F709" s="196">
        <v>2</v>
      </c>
      <c r="G709" s="196">
        <v>7</v>
      </c>
      <c r="H709" s="215">
        <v>44522</v>
      </c>
      <c r="I709" s="196">
        <v>80</v>
      </c>
      <c r="J709" s="217">
        <f t="shared" si="30"/>
        <v>7</v>
      </c>
    </row>
    <row r="710" spans="1:10" hidden="1" outlineLevel="1" x14ac:dyDescent="0.35">
      <c r="A710" s="210" t="s">
        <v>706</v>
      </c>
      <c r="B710" s="196">
        <v>61</v>
      </c>
      <c r="C710" s="210" t="s">
        <v>707</v>
      </c>
      <c r="D710" s="210" t="s">
        <v>170</v>
      </c>
      <c r="E710" s="196">
        <v>3</v>
      </c>
      <c r="F710" s="196">
        <v>2</v>
      </c>
      <c r="G710" s="196">
        <v>5</v>
      </c>
      <c r="H710" s="215">
        <v>44522</v>
      </c>
      <c r="I710" s="196">
        <v>450</v>
      </c>
      <c r="J710" s="217">
        <f t="shared" si="30"/>
        <v>5</v>
      </c>
    </row>
    <row r="711" spans="1:10" hidden="1" outlineLevel="1" x14ac:dyDescent="0.35">
      <c r="A711" s="210" t="s">
        <v>706</v>
      </c>
      <c r="B711" s="196">
        <v>62</v>
      </c>
      <c r="C711" s="210" t="s">
        <v>707</v>
      </c>
      <c r="D711" s="210" t="s">
        <v>170</v>
      </c>
      <c r="E711" s="196">
        <v>5</v>
      </c>
      <c r="F711" s="196">
        <v>2</v>
      </c>
      <c r="G711" s="196">
        <v>7</v>
      </c>
      <c r="H711" s="215">
        <v>44522</v>
      </c>
      <c r="I711" s="196">
        <v>750</v>
      </c>
      <c r="J711" s="217">
        <f t="shared" si="30"/>
        <v>7</v>
      </c>
    </row>
    <row r="712" spans="1:10" hidden="1" outlineLevel="1" x14ac:dyDescent="0.35">
      <c r="A712" s="210" t="s">
        <v>706</v>
      </c>
      <c r="B712" s="196">
        <v>63</v>
      </c>
      <c r="C712" s="210" t="s">
        <v>707</v>
      </c>
      <c r="D712" s="210" t="s">
        <v>170</v>
      </c>
      <c r="E712" s="196">
        <v>5</v>
      </c>
      <c r="F712" s="196">
        <v>2</v>
      </c>
      <c r="G712" s="196">
        <v>7</v>
      </c>
      <c r="H712" s="215">
        <v>44522</v>
      </c>
      <c r="I712" s="196">
        <v>750</v>
      </c>
      <c r="J712" s="217">
        <f t="shared" si="30"/>
        <v>7</v>
      </c>
    </row>
    <row r="713" spans="1:10" hidden="1" outlineLevel="1" x14ac:dyDescent="0.35">
      <c r="A713" s="210" t="s">
        <v>706</v>
      </c>
      <c r="B713" s="196">
        <v>67</v>
      </c>
      <c r="C713" s="210" t="s">
        <v>707</v>
      </c>
      <c r="D713" s="210" t="s">
        <v>170</v>
      </c>
      <c r="E713" s="196">
        <v>1</v>
      </c>
      <c r="F713" s="196">
        <v>2</v>
      </c>
      <c r="G713" s="196">
        <v>3</v>
      </c>
      <c r="H713" s="215">
        <v>44522</v>
      </c>
      <c r="I713" s="196">
        <v>150</v>
      </c>
      <c r="J713" s="217">
        <f t="shared" si="30"/>
        <v>3</v>
      </c>
    </row>
    <row r="714" spans="1:10" hidden="1" outlineLevel="1" x14ac:dyDescent="0.35">
      <c r="A714" s="210" t="s">
        <v>706</v>
      </c>
      <c r="B714" s="196">
        <v>71</v>
      </c>
      <c r="C714" s="210" t="s">
        <v>707</v>
      </c>
      <c r="D714" s="210" t="s">
        <v>170</v>
      </c>
      <c r="E714" s="196">
        <v>2</v>
      </c>
      <c r="F714" s="196">
        <v>2</v>
      </c>
      <c r="G714" s="196">
        <v>4</v>
      </c>
      <c r="H714" s="215">
        <v>44522</v>
      </c>
      <c r="I714" s="196">
        <v>580</v>
      </c>
      <c r="J714" s="217">
        <f t="shared" si="30"/>
        <v>4</v>
      </c>
    </row>
    <row r="715" spans="1:10" hidden="1" outlineLevel="1" x14ac:dyDescent="0.35">
      <c r="A715" s="210" t="s">
        <v>706</v>
      </c>
      <c r="B715" s="196">
        <v>72</v>
      </c>
      <c r="C715" s="210" t="s">
        <v>707</v>
      </c>
      <c r="D715" s="210" t="s">
        <v>170</v>
      </c>
      <c r="E715" s="196">
        <v>1</v>
      </c>
      <c r="F715" s="196">
        <v>2</v>
      </c>
      <c r="G715" s="196">
        <v>3</v>
      </c>
      <c r="H715" s="215">
        <v>44522</v>
      </c>
      <c r="I715" s="196">
        <v>450</v>
      </c>
      <c r="J715" s="217">
        <f t="shared" si="30"/>
        <v>3</v>
      </c>
    </row>
    <row r="716" spans="1:10" hidden="1" outlineLevel="1" x14ac:dyDescent="0.35">
      <c r="A716" s="210" t="s">
        <v>706</v>
      </c>
      <c r="B716" s="196">
        <v>75</v>
      </c>
      <c r="C716" s="210" t="s">
        <v>707</v>
      </c>
      <c r="D716" s="210" t="s">
        <v>170</v>
      </c>
      <c r="E716" s="196">
        <v>4</v>
      </c>
      <c r="F716" s="196">
        <v>2</v>
      </c>
      <c r="G716" s="196">
        <v>6</v>
      </c>
      <c r="H716" s="215">
        <v>44522</v>
      </c>
      <c r="I716" s="196">
        <v>800</v>
      </c>
      <c r="J716" s="217">
        <f t="shared" si="30"/>
        <v>6</v>
      </c>
    </row>
    <row r="717" spans="1:10" hidden="1" outlineLevel="1" x14ac:dyDescent="0.35">
      <c r="A717" s="210" t="s">
        <v>706</v>
      </c>
      <c r="B717" s="196">
        <v>76</v>
      </c>
      <c r="C717" s="210" t="s">
        <v>707</v>
      </c>
      <c r="D717" s="210" t="s">
        <v>170</v>
      </c>
      <c r="E717" s="196">
        <v>7</v>
      </c>
      <c r="F717" s="196">
        <v>2</v>
      </c>
      <c r="G717" s="196">
        <v>9</v>
      </c>
      <c r="H717" s="215">
        <v>44522</v>
      </c>
      <c r="I717" s="196">
        <v>580</v>
      </c>
      <c r="J717" s="217">
        <f t="shared" si="30"/>
        <v>9</v>
      </c>
    </row>
    <row r="718" spans="1:10" hidden="1" outlineLevel="1" x14ac:dyDescent="0.35">
      <c r="A718" s="210" t="s">
        <v>706</v>
      </c>
      <c r="B718" s="196">
        <v>77</v>
      </c>
      <c r="C718" s="210" t="s">
        <v>707</v>
      </c>
      <c r="D718" s="210" t="s">
        <v>170</v>
      </c>
      <c r="E718" s="196">
        <v>3</v>
      </c>
      <c r="F718" s="196">
        <v>2</v>
      </c>
      <c r="G718" s="196">
        <v>5</v>
      </c>
      <c r="H718" s="215">
        <v>44522</v>
      </c>
      <c r="I718" s="196">
        <v>680</v>
      </c>
      <c r="J718" s="217">
        <f t="shared" si="30"/>
        <v>5</v>
      </c>
    </row>
    <row r="719" spans="1:10" hidden="1" outlineLevel="1" x14ac:dyDescent="0.35">
      <c r="A719" s="210" t="s">
        <v>706</v>
      </c>
      <c r="B719" s="196">
        <v>78</v>
      </c>
      <c r="C719" s="210" t="s">
        <v>707</v>
      </c>
      <c r="D719" s="210" t="s">
        <v>170</v>
      </c>
      <c r="E719" s="196">
        <v>7</v>
      </c>
      <c r="F719" s="196">
        <v>2</v>
      </c>
      <c r="G719" s="196">
        <v>9</v>
      </c>
      <c r="H719" s="215">
        <v>44522</v>
      </c>
      <c r="I719" s="196">
        <v>450</v>
      </c>
      <c r="J719" s="217">
        <f t="shared" si="30"/>
        <v>9</v>
      </c>
    </row>
    <row r="720" spans="1:10" hidden="1" outlineLevel="1" x14ac:dyDescent="0.35">
      <c r="A720" s="210" t="s">
        <v>706</v>
      </c>
      <c r="B720" s="196">
        <v>79</v>
      </c>
      <c r="C720" s="210" t="s">
        <v>707</v>
      </c>
      <c r="D720" s="210" t="s">
        <v>170</v>
      </c>
      <c r="E720" s="196">
        <v>4</v>
      </c>
      <c r="F720" s="196">
        <v>2</v>
      </c>
      <c r="G720" s="196">
        <v>6</v>
      </c>
      <c r="H720" s="215">
        <v>44522</v>
      </c>
      <c r="I720" s="196">
        <v>750</v>
      </c>
      <c r="J720" s="217">
        <f t="shared" si="30"/>
        <v>6</v>
      </c>
    </row>
    <row r="721" spans="1:10" hidden="1" outlineLevel="1" x14ac:dyDescent="0.35">
      <c r="A721" s="210" t="s">
        <v>706</v>
      </c>
      <c r="B721" s="196">
        <v>80</v>
      </c>
      <c r="C721" s="210" t="s">
        <v>707</v>
      </c>
      <c r="D721" s="210" t="s">
        <v>170</v>
      </c>
      <c r="E721" s="196">
        <v>5</v>
      </c>
      <c r="F721" s="196">
        <v>2</v>
      </c>
      <c r="G721" s="196">
        <v>7</v>
      </c>
      <c r="H721" s="215">
        <v>44522</v>
      </c>
      <c r="I721" s="196">
        <v>750</v>
      </c>
      <c r="J721" s="217">
        <f t="shared" si="30"/>
        <v>7</v>
      </c>
    </row>
    <row r="722" spans="1:10" hidden="1" outlineLevel="1" x14ac:dyDescent="0.35">
      <c r="A722" s="210" t="s">
        <v>706</v>
      </c>
      <c r="B722" s="196">
        <v>82</v>
      </c>
      <c r="C722" s="210" t="s">
        <v>707</v>
      </c>
      <c r="D722" s="210" t="s">
        <v>170</v>
      </c>
      <c r="E722" s="196">
        <v>6</v>
      </c>
      <c r="F722" s="196">
        <v>2</v>
      </c>
      <c r="G722" s="196">
        <v>8</v>
      </c>
      <c r="H722" s="215">
        <v>44522</v>
      </c>
      <c r="I722" s="196">
        <v>800</v>
      </c>
      <c r="J722" s="217">
        <f t="shared" si="30"/>
        <v>8</v>
      </c>
    </row>
    <row r="723" spans="1:10" hidden="1" outlineLevel="1" x14ac:dyDescent="0.35">
      <c r="A723" s="210" t="s">
        <v>706</v>
      </c>
      <c r="B723" s="196">
        <v>84</v>
      </c>
      <c r="C723" s="210" t="s">
        <v>707</v>
      </c>
      <c r="D723" s="210" t="s">
        <v>170</v>
      </c>
      <c r="E723" s="196">
        <v>3</v>
      </c>
      <c r="F723" s="196">
        <v>2</v>
      </c>
      <c r="G723" s="196">
        <v>5</v>
      </c>
      <c r="H723" s="215">
        <v>44522</v>
      </c>
      <c r="I723" s="196">
        <v>150</v>
      </c>
      <c r="J723" s="217">
        <f t="shared" si="30"/>
        <v>5</v>
      </c>
    </row>
    <row r="724" spans="1:10" ht="15" collapsed="1" thickBot="1" x14ac:dyDescent="0.4">
      <c r="A724" s="211" t="s">
        <v>706</v>
      </c>
      <c r="B724" s="226"/>
      <c r="C724" s="213" t="s">
        <v>707</v>
      </c>
      <c r="D724" s="214">
        <f>COUNTA(D640:D723)</f>
        <v>84</v>
      </c>
      <c r="E724" s="243">
        <f>SUM(E640:E723)</f>
        <v>346</v>
      </c>
      <c r="F724" s="243">
        <f t="shared" ref="F724:G724" si="31">SUM(F640:F723)</f>
        <v>196</v>
      </c>
      <c r="G724" s="243">
        <f t="shared" si="31"/>
        <v>542</v>
      </c>
      <c r="H724" s="238">
        <v>44522</v>
      </c>
      <c r="I724" s="242">
        <f>AVERAGE(I640:I723)</f>
        <v>391.66666666666669</v>
      </c>
      <c r="J724" s="243">
        <f t="shared" ref="J724" si="32">SUM(J640:J723)</f>
        <v>542</v>
      </c>
    </row>
    <row r="725" spans="1:10" hidden="1" outlineLevel="1" x14ac:dyDescent="0.35">
      <c r="A725" s="210" t="s">
        <v>704</v>
      </c>
      <c r="B725" s="196">
        <v>9</v>
      </c>
      <c r="C725" s="210" t="s">
        <v>705</v>
      </c>
      <c r="D725" s="210" t="s">
        <v>170</v>
      </c>
      <c r="E725" s="196">
        <v>9</v>
      </c>
      <c r="F725" s="196">
        <v>5</v>
      </c>
      <c r="G725" s="196">
        <v>14</v>
      </c>
      <c r="H725" s="215">
        <v>44522</v>
      </c>
      <c r="I725" s="196">
        <v>350</v>
      </c>
      <c r="J725" s="217">
        <f t="shared" si="30"/>
        <v>14</v>
      </c>
    </row>
    <row r="726" spans="1:10" hidden="1" outlineLevel="1" x14ac:dyDescent="0.35">
      <c r="A726" s="210" t="s">
        <v>704</v>
      </c>
      <c r="B726" s="196">
        <v>1</v>
      </c>
      <c r="C726" s="210" t="s">
        <v>705</v>
      </c>
      <c r="D726" s="210" t="s">
        <v>170</v>
      </c>
      <c r="E726" s="196">
        <v>8</v>
      </c>
      <c r="F726" s="196">
        <v>5</v>
      </c>
      <c r="G726" s="196">
        <v>13</v>
      </c>
      <c r="H726" s="215">
        <v>44522</v>
      </c>
      <c r="I726" s="196">
        <v>100</v>
      </c>
      <c r="J726" s="217">
        <f t="shared" si="30"/>
        <v>13</v>
      </c>
    </row>
    <row r="727" spans="1:10" hidden="1" outlineLevel="1" x14ac:dyDescent="0.35">
      <c r="A727" s="210" t="s">
        <v>704</v>
      </c>
      <c r="B727" s="196">
        <v>2</v>
      </c>
      <c r="C727" s="210" t="s">
        <v>705</v>
      </c>
      <c r="D727" s="210" t="s">
        <v>170</v>
      </c>
      <c r="E727" s="196">
        <v>6</v>
      </c>
      <c r="F727" s="196">
        <v>6</v>
      </c>
      <c r="G727" s="196">
        <v>12</v>
      </c>
      <c r="H727" s="215">
        <v>44522</v>
      </c>
      <c r="I727" s="196">
        <v>700</v>
      </c>
      <c r="J727" s="217">
        <f t="shared" si="30"/>
        <v>12</v>
      </c>
    </row>
    <row r="728" spans="1:10" hidden="1" outlineLevel="1" x14ac:dyDescent="0.35">
      <c r="A728" s="210" t="s">
        <v>704</v>
      </c>
      <c r="B728" s="196">
        <v>3</v>
      </c>
      <c r="C728" s="210" t="s">
        <v>705</v>
      </c>
      <c r="D728" s="210" t="s">
        <v>170</v>
      </c>
      <c r="E728" s="196">
        <v>5</v>
      </c>
      <c r="F728" s="196">
        <v>3</v>
      </c>
      <c r="G728" s="196">
        <v>8</v>
      </c>
      <c r="H728" s="215">
        <v>44522</v>
      </c>
      <c r="I728" s="196">
        <v>400</v>
      </c>
      <c r="J728" s="217">
        <f t="shared" si="30"/>
        <v>8</v>
      </c>
    </row>
    <row r="729" spans="1:10" hidden="1" outlineLevel="1" x14ac:dyDescent="0.35">
      <c r="A729" s="210" t="s">
        <v>704</v>
      </c>
      <c r="B729" s="196">
        <v>4</v>
      </c>
      <c r="C729" s="210" t="s">
        <v>705</v>
      </c>
      <c r="D729" s="210" t="s">
        <v>170</v>
      </c>
      <c r="E729" s="196">
        <v>7</v>
      </c>
      <c r="F729" s="196">
        <v>6</v>
      </c>
      <c r="G729" s="196">
        <v>13</v>
      </c>
      <c r="H729" s="215">
        <v>44522</v>
      </c>
      <c r="I729" s="196">
        <v>700</v>
      </c>
      <c r="J729" s="217">
        <f t="shared" si="30"/>
        <v>13</v>
      </c>
    </row>
    <row r="730" spans="1:10" hidden="1" outlineLevel="1" x14ac:dyDescent="0.35">
      <c r="A730" s="210" t="s">
        <v>704</v>
      </c>
      <c r="B730" s="196">
        <v>5</v>
      </c>
      <c r="C730" s="210" t="s">
        <v>705</v>
      </c>
      <c r="D730" s="210" t="s">
        <v>170</v>
      </c>
      <c r="E730" s="196">
        <v>4</v>
      </c>
      <c r="F730" s="196">
        <v>5</v>
      </c>
      <c r="G730" s="196">
        <v>9</v>
      </c>
      <c r="H730" s="215">
        <v>44522</v>
      </c>
      <c r="I730" s="196">
        <v>500</v>
      </c>
      <c r="J730" s="217">
        <f t="shared" si="30"/>
        <v>9</v>
      </c>
    </row>
    <row r="731" spans="1:10" hidden="1" outlineLevel="1" x14ac:dyDescent="0.35">
      <c r="A731" s="210" t="s">
        <v>704</v>
      </c>
      <c r="B731" s="196">
        <v>6</v>
      </c>
      <c r="C731" s="210" t="s">
        <v>705</v>
      </c>
      <c r="D731" s="210" t="s">
        <v>170</v>
      </c>
      <c r="E731" s="196">
        <v>4</v>
      </c>
      <c r="F731" s="196">
        <v>5</v>
      </c>
      <c r="G731" s="196">
        <v>9</v>
      </c>
      <c r="H731" s="215">
        <v>44522</v>
      </c>
      <c r="I731" s="196">
        <v>300</v>
      </c>
      <c r="J731" s="217">
        <f t="shared" si="30"/>
        <v>9</v>
      </c>
    </row>
    <row r="732" spans="1:10" hidden="1" outlineLevel="1" x14ac:dyDescent="0.35">
      <c r="A732" s="210" t="s">
        <v>704</v>
      </c>
      <c r="B732" s="196">
        <v>7</v>
      </c>
      <c r="C732" s="210" t="s">
        <v>705</v>
      </c>
      <c r="D732" s="210" t="s">
        <v>170</v>
      </c>
      <c r="E732" s="196">
        <v>6</v>
      </c>
      <c r="F732" s="196">
        <v>9</v>
      </c>
      <c r="G732" s="196">
        <v>15</v>
      </c>
      <c r="H732" s="215">
        <v>44522</v>
      </c>
      <c r="I732" s="196">
        <v>200</v>
      </c>
      <c r="J732" s="217">
        <f t="shared" si="30"/>
        <v>15</v>
      </c>
    </row>
    <row r="733" spans="1:10" hidden="1" outlineLevel="1" x14ac:dyDescent="0.35">
      <c r="A733" s="210" t="s">
        <v>704</v>
      </c>
      <c r="B733" s="196">
        <v>8</v>
      </c>
      <c r="C733" s="210" t="s">
        <v>705</v>
      </c>
      <c r="D733" s="210" t="s">
        <v>170</v>
      </c>
      <c r="E733" s="196">
        <v>7</v>
      </c>
      <c r="F733" s="196">
        <v>4</v>
      </c>
      <c r="G733" s="196">
        <v>11</v>
      </c>
      <c r="H733" s="215">
        <v>44522</v>
      </c>
      <c r="I733" s="196">
        <v>100</v>
      </c>
      <c r="J733" s="217">
        <f t="shared" si="30"/>
        <v>11</v>
      </c>
    </row>
    <row r="734" spans="1:10" hidden="1" outlineLevel="1" x14ac:dyDescent="0.35">
      <c r="A734" s="210" t="s">
        <v>704</v>
      </c>
      <c r="B734" s="196">
        <v>10</v>
      </c>
      <c r="C734" s="210" t="s">
        <v>705</v>
      </c>
      <c r="D734" s="210" t="s">
        <v>170</v>
      </c>
      <c r="E734" s="196">
        <v>9</v>
      </c>
      <c r="F734" s="196">
        <v>4</v>
      </c>
      <c r="G734" s="196">
        <v>13</v>
      </c>
      <c r="H734" s="215">
        <v>44522</v>
      </c>
      <c r="I734" s="196">
        <v>600</v>
      </c>
      <c r="J734" s="217">
        <f t="shared" si="30"/>
        <v>13</v>
      </c>
    </row>
    <row r="735" spans="1:10" hidden="1" outlineLevel="1" x14ac:dyDescent="0.35">
      <c r="A735" s="210" t="s">
        <v>704</v>
      </c>
      <c r="B735" s="196">
        <v>11</v>
      </c>
      <c r="C735" s="210" t="s">
        <v>705</v>
      </c>
      <c r="D735" s="210" t="s">
        <v>170</v>
      </c>
      <c r="E735" s="196">
        <v>4</v>
      </c>
      <c r="F735" s="196">
        <v>7</v>
      </c>
      <c r="G735" s="196">
        <v>11</v>
      </c>
      <c r="H735" s="215">
        <v>44522</v>
      </c>
      <c r="I735" s="196">
        <v>700</v>
      </c>
      <c r="J735" s="217">
        <f t="shared" si="30"/>
        <v>11</v>
      </c>
    </row>
    <row r="736" spans="1:10" hidden="1" outlineLevel="1" x14ac:dyDescent="0.35">
      <c r="A736" s="210" t="s">
        <v>704</v>
      </c>
      <c r="B736" s="196">
        <v>12</v>
      </c>
      <c r="C736" s="210" t="s">
        <v>705</v>
      </c>
      <c r="D736" s="210" t="s">
        <v>170</v>
      </c>
      <c r="E736" s="196">
        <v>5</v>
      </c>
      <c r="F736" s="196">
        <v>7</v>
      </c>
      <c r="G736" s="196">
        <v>12</v>
      </c>
      <c r="H736" s="215">
        <v>44522</v>
      </c>
      <c r="I736" s="196">
        <v>350</v>
      </c>
      <c r="J736" s="217">
        <f t="shared" si="30"/>
        <v>12</v>
      </c>
    </row>
    <row r="737" spans="1:10" hidden="1" outlineLevel="1" x14ac:dyDescent="0.35">
      <c r="A737" s="210" t="s">
        <v>704</v>
      </c>
      <c r="B737" s="196">
        <v>15</v>
      </c>
      <c r="C737" s="210" t="s">
        <v>705</v>
      </c>
      <c r="D737" s="210" t="s">
        <v>170</v>
      </c>
      <c r="E737" s="196">
        <v>4</v>
      </c>
      <c r="F737" s="196">
        <v>8</v>
      </c>
      <c r="G737" s="196">
        <v>12</v>
      </c>
      <c r="H737" s="215">
        <v>44522</v>
      </c>
      <c r="I737" s="196">
        <v>400</v>
      </c>
      <c r="J737" s="217">
        <f t="shared" si="30"/>
        <v>12</v>
      </c>
    </row>
    <row r="738" spans="1:10" hidden="1" outlineLevel="1" x14ac:dyDescent="0.35">
      <c r="A738" s="210" t="s">
        <v>704</v>
      </c>
      <c r="B738" s="196">
        <v>21</v>
      </c>
      <c r="C738" s="210" t="s">
        <v>705</v>
      </c>
      <c r="D738" s="210" t="s">
        <v>170</v>
      </c>
      <c r="E738" s="196">
        <v>5</v>
      </c>
      <c r="F738" s="196">
        <v>5</v>
      </c>
      <c r="G738" s="196">
        <v>10</v>
      </c>
      <c r="H738" s="215">
        <v>44522</v>
      </c>
      <c r="I738" s="196">
        <v>800</v>
      </c>
      <c r="J738" s="217">
        <f t="shared" si="30"/>
        <v>10</v>
      </c>
    </row>
    <row r="739" spans="1:10" hidden="1" outlineLevel="1" x14ac:dyDescent="0.35">
      <c r="A739" s="210" t="s">
        <v>704</v>
      </c>
      <c r="B739" s="196">
        <v>13</v>
      </c>
      <c r="C739" s="210" t="s">
        <v>705</v>
      </c>
      <c r="D739" s="210" t="s">
        <v>170</v>
      </c>
      <c r="E739" s="196">
        <v>5</v>
      </c>
      <c r="F739" s="196">
        <v>8</v>
      </c>
      <c r="G739" s="196">
        <v>13</v>
      </c>
      <c r="H739" s="215">
        <v>44522</v>
      </c>
      <c r="I739" s="196">
        <v>200</v>
      </c>
      <c r="J739" s="217">
        <f t="shared" si="30"/>
        <v>13</v>
      </c>
    </row>
    <row r="740" spans="1:10" hidden="1" outlineLevel="1" x14ac:dyDescent="0.35">
      <c r="A740" s="210" t="s">
        <v>704</v>
      </c>
      <c r="B740" s="196">
        <v>14</v>
      </c>
      <c r="C740" s="210" t="s">
        <v>705</v>
      </c>
      <c r="D740" s="210" t="s">
        <v>170</v>
      </c>
      <c r="E740" s="196">
        <v>3</v>
      </c>
      <c r="F740" s="196">
        <v>6</v>
      </c>
      <c r="G740" s="196">
        <v>9</v>
      </c>
      <c r="H740" s="215">
        <v>44522</v>
      </c>
      <c r="I740" s="196">
        <v>100</v>
      </c>
      <c r="J740" s="217">
        <f t="shared" si="30"/>
        <v>9</v>
      </c>
    </row>
    <row r="741" spans="1:10" hidden="1" outlineLevel="1" x14ac:dyDescent="0.35">
      <c r="A741" s="210" t="s">
        <v>704</v>
      </c>
      <c r="B741" s="196">
        <v>32</v>
      </c>
      <c r="C741" s="210" t="s">
        <v>705</v>
      </c>
      <c r="D741" s="210" t="s">
        <v>170</v>
      </c>
      <c r="E741" s="196">
        <v>3</v>
      </c>
      <c r="F741" s="196">
        <v>7</v>
      </c>
      <c r="G741" s="196">
        <v>10</v>
      </c>
      <c r="H741" s="215">
        <v>44522</v>
      </c>
      <c r="I741" s="196">
        <v>750</v>
      </c>
      <c r="J741" s="217">
        <f t="shared" si="30"/>
        <v>10</v>
      </c>
    </row>
    <row r="742" spans="1:10" hidden="1" outlineLevel="1" x14ac:dyDescent="0.35">
      <c r="A742" s="210" t="s">
        <v>704</v>
      </c>
      <c r="B742" s="196">
        <v>16</v>
      </c>
      <c r="C742" s="210" t="s">
        <v>705</v>
      </c>
      <c r="D742" s="210" t="s">
        <v>170</v>
      </c>
      <c r="E742" s="196">
        <v>7</v>
      </c>
      <c r="F742" s="196">
        <v>6</v>
      </c>
      <c r="G742" s="196">
        <v>13</v>
      </c>
      <c r="H742" s="215">
        <v>44522</v>
      </c>
      <c r="I742" s="196">
        <v>800</v>
      </c>
      <c r="J742" s="217">
        <f t="shared" si="30"/>
        <v>13</v>
      </c>
    </row>
    <row r="743" spans="1:10" hidden="1" outlineLevel="1" x14ac:dyDescent="0.35">
      <c r="A743" s="210" t="s">
        <v>704</v>
      </c>
      <c r="B743" s="196">
        <v>23</v>
      </c>
      <c r="C743" s="210" t="s">
        <v>705</v>
      </c>
      <c r="D743" s="210" t="s">
        <v>170</v>
      </c>
      <c r="E743" s="196">
        <v>9</v>
      </c>
      <c r="F743" s="196">
        <v>8</v>
      </c>
      <c r="G743" s="196">
        <v>17</v>
      </c>
      <c r="H743" s="215">
        <v>44522</v>
      </c>
      <c r="I743" s="196">
        <v>130</v>
      </c>
      <c r="J743" s="217">
        <f t="shared" si="30"/>
        <v>17</v>
      </c>
    </row>
    <row r="744" spans="1:10" hidden="1" outlineLevel="1" x14ac:dyDescent="0.35">
      <c r="A744" s="210" t="s">
        <v>704</v>
      </c>
      <c r="B744" s="196">
        <v>17</v>
      </c>
      <c r="C744" s="210" t="s">
        <v>705</v>
      </c>
      <c r="D744" s="210" t="s">
        <v>170</v>
      </c>
      <c r="E744" s="196">
        <v>9</v>
      </c>
      <c r="F744" s="196">
        <v>4</v>
      </c>
      <c r="G744" s="196">
        <v>13</v>
      </c>
      <c r="H744" s="215">
        <v>44522</v>
      </c>
      <c r="I744" s="196">
        <v>300</v>
      </c>
      <c r="J744" s="217">
        <f t="shared" si="30"/>
        <v>13</v>
      </c>
    </row>
    <row r="745" spans="1:10" hidden="1" outlineLevel="1" x14ac:dyDescent="0.35">
      <c r="A745" s="210" t="s">
        <v>704</v>
      </c>
      <c r="B745" s="196">
        <v>18</v>
      </c>
      <c r="C745" s="210" t="s">
        <v>705</v>
      </c>
      <c r="D745" s="210" t="s">
        <v>170</v>
      </c>
      <c r="E745" s="196">
        <v>6</v>
      </c>
      <c r="F745" s="196">
        <v>7</v>
      </c>
      <c r="G745" s="196">
        <v>13</v>
      </c>
      <c r="H745" s="215">
        <v>44522</v>
      </c>
      <c r="I745" s="196">
        <v>600</v>
      </c>
      <c r="J745" s="217">
        <f t="shared" si="30"/>
        <v>13</v>
      </c>
    </row>
    <row r="746" spans="1:10" hidden="1" outlineLevel="1" x14ac:dyDescent="0.35">
      <c r="A746" s="210" t="s">
        <v>704</v>
      </c>
      <c r="B746" s="196">
        <v>19</v>
      </c>
      <c r="C746" s="210" t="s">
        <v>705</v>
      </c>
      <c r="D746" s="210" t="s">
        <v>170</v>
      </c>
      <c r="E746" s="196">
        <v>7</v>
      </c>
      <c r="F746" s="196">
        <v>5</v>
      </c>
      <c r="G746" s="196">
        <v>12</v>
      </c>
      <c r="H746" s="215">
        <v>44522</v>
      </c>
      <c r="I746" s="196">
        <v>160</v>
      </c>
      <c r="J746" s="217">
        <f t="shared" si="30"/>
        <v>12</v>
      </c>
    </row>
    <row r="747" spans="1:10" hidden="1" outlineLevel="1" x14ac:dyDescent="0.35">
      <c r="A747" s="210" t="s">
        <v>704</v>
      </c>
      <c r="B747" s="196">
        <v>27</v>
      </c>
      <c r="C747" s="210" t="s">
        <v>705</v>
      </c>
      <c r="D747" s="210" t="s">
        <v>170</v>
      </c>
      <c r="E747" s="196">
        <v>4</v>
      </c>
      <c r="F747" s="196">
        <v>4</v>
      </c>
      <c r="G747" s="196">
        <v>8</v>
      </c>
      <c r="H747" s="215">
        <v>44522</v>
      </c>
      <c r="I747" s="196">
        <v>300</v>
      </c>
      <c r="J747" s="217">
        <f t="shared" si="30"/>
        <v>8</v>
      </c>
    </row>
    <row r="748" spans="1:10" hidden="1" outlineLevel="1" x14ac:dyDescent="0.35">
      <c r="A748" s="210" t="s">
        <v>704</v>
      </c>
      <c r="B748" s="196">
        <v>29</v>
      </c>
      <c r="C748" s="210" t="s">
        <v>705</v>
      </c>
      <c r="D748" s="210" t="s">
        <v>170</v>
      </c>
      <c r="E748" s="196">
        <v>8</v>
      </c>
      <c r="F748" s="196">
        <v>5</v>
      </c>
      <c r="G748" s="196">
        <v>13</v>
      </c>
      <c r="H748" s="215">
        <v>44522</v>
      </c>
      <c r="I748" s="196">
        <v>200</v>
      </c>
      <c r="J748" s="217">
        <f t="shared" si="30"/>
        <v>13</v>
      </c>
    </row>
    <row r="749" spans="1:10" hidden="1" outlineLevel="1" x14ac:dyDescent="0.35">
      <c r="A749" s="210" t="s">
        <v>704</v>
      </c>
      <c r="B749" s="196">
        <v>22</v>
      </c>
      <c r="C749" s="210" t="s">
        <v>705</v>
      </c>
      <c r="D749" s="210" t="s">
        <v>170</v>
      </c>
      <c r="E749" s="196">
        <v>5</v>
      </c>
      <c r="F749" s="196">
        <v>10</v>
      </c>
      <c r="G749" s="196">
        <v>15</v>
      </c>
      <c r="H749" s="215">
        <v>44522</v>
      </c>
      <c r="I749" s="196">
        <v>400</v>
      </c>
      <c r="J749" s="217">
        <f t="shared" si="30"/>
        <v>15</v>
      </c>
    </row>
    <row r="750" spans="1:10" hidden="1" outlineLevel="1" x14ac:dyDescent="0.35">
      <c r="A750" s="210" t="s">
        <v>704</v>
      </c>
      <c r="B750" s="196">
        <v>24</v>
      </c>
      <c r="C750" s="210" t="s">
        <v>705</v>
      </c>
      <c r="D750" s="210" t="s">
        <v>170</v>
      </c>
      <c r="E750" s="196">
        <v>6</v>
      </c>
      <c r="F750" s="196">
        <v>7</v>
      </c>
      <c r="G750" s="196">
        <v>13</v>
      </c>
      <c r="H750" s="215">
        <v>44522</v>
      </c>
      <c r="I750" s="196">
        <v>410</v>
      </c>
      <c r="J750" s="217">
        <f t="shared" si="30"/>
        <v>13</v>
      </c>
    </row>
    <row r="751" spans="1:10" hidden="1" outlineLevel="1" x14ac:dyDescent="0.35">
      <c r="A751" s="210" t="s">
        <v>704</v>
      </c>
      <c r="B751" s="196">
        <v>25</v>
      </c>
      <c r="C751" s="210" t="s">
        <v>705</v>
      </c>
      <c r="D751" s="210" t="s">
        <v>170</v>
      </c>
      <c r="E751" s="196">
        <v>7</v>
      </c>
      <c r="F751" s="196">
        <v>4</v>
      </c>
      <c r="G751" s="196">
        <v>11</v>
      </c>
      <c r="H751" s="215">
        <v>44522</v>
      </c>
      <c r="I751" s="196">
        <v>500</v>
      </c>
      <c r="J751" s="217">
        <f t="shared" si="30"/>
        <v>11</v>
      </c>
    </row>
    <row r="752" spans="1:10" hidden="1" outlineLevel="1" x14ac:dyDescent="0.35">
      <c r="A752" s="210" t="s">
        <v>704</v>
      </c>
      <c r="B752" s="196">
        <v>26</v>
      </c>
      <c r="C752" s="210" t="s">
        <v>705</v>
      </c>
      <c r="D752" s="210" t="s">
        <v>170</v>
      </c>
      <c r="E752" s="196">
        <v>6</v>
      </c>
      <c r="F752" s="196">
        <v>10</v>
      </c>
      <c r="G752" s="196">
        <v>16</v>
      </c>
      <c r="H752" s="215">
        <v>44522</v>
      </c>
      <c r="I752" s="196">
        <v>100</v>
      </c>
      <c r="J752" s="217">
        <f t="shared" si="30"/>
        <v>16</v>
      </c>
    </row>
    <row r="753" spans="1:10" hidden="1" outlineLevel="1" x14ac:dyDescent="0.35">
      <c r="A753" s="210" t="s">
        <v>704</v>
      </c>
      <c r="B753" s="196">
        <v>28</v>
      </c>
      <c r="C753" s="210" t="s">
        <v>705</v>
      </c>
      <c r="D753" s="210" t="s">
        <v>170</v>
      </c>
      <c r="E753" s="196">
        <v>5</v>
      </c>
      <c r="F753" s="196">
        <v>5</v>
      </c>
      <c r="G753" s="196">
        <v>10</v>
      </c>
      <c r="H753" s="215">
        <v>44522</v>
      </c>
      <c r="I753" s="196">
        <v>450</v>
      </c>
      <c r="J753" s="217">
        <f t="shared" si="30"/>
        <v>10</v>
      </c>
    </row>
    <row r="754" spans="1:10" hidden="1" outlineLevel="1" x14ac:dyDescent="0.35">
      <c r="A754" s="210" t="s">
        <v>704</v>
      </c>
      <c r="B754" s="196">
        <v>20</v>
      </c>
      <c r="C754" s="210" t="s">
        <v>705</v>
      </c>
      <c r="D754" s="210" t="s">
        <v>170</v>
      </c>
      <c r="E754" s="196">
        <v>3</v>
      </c>
      <c r="F754" s="196">
        <v>8</v>
      </c>
      <c r="G754" s="196">
        <v>11</v>
      </c>
      <c r="H754" s="215">
        <v>44522</v>
      </c>
      <c r="I754" s="196">
        <v>900</v>
      </c>
      <c r="J754" s="217">
        <f t="shared" si="30"/>
        <v>11</v>
      </c>
    </row>
    <row r="755" spans="1:10" hidden="1" outlineLevel="1" x14ac:dyDescent="0.35">
      <c r="A755" s="210" t="s">
        <v>704</v>
      </c>
      <c r="B755" s="196">
        <v>30</v>
      </c>
      <c r="C755" s="210" t="s">
        <v>705</v>
      </c>
      <c r="D755" s="210" t="s">
        <v>170</v>
      </c>
      <c r="E755" s="196">
        <v>5</v>
      </c>
      <c r="F755" s="196">
        <v>4</v>
      </c>
      <c r="G755" s="196">
        <v>9</v>
      </c>
      <c r="H755" s="215">
        <v>44522</v>
      </c>
      <c r="I755" s="196">
        <v>700</v>
      </c>
      <c r="J755" s="217">
        <f t="shared" si="30"/>
        <v>9</v>
      </c>
    </row>
    <row r="756" spans="1:10" hidden="1" outlineLevel="1" x14ac:dyDescent="0.35">
      <c r="A756" s="210" t="s">
        <v>704</v>
      </c>
      <c r="B756" s="196">
        <v>31</v>
      </c>
      <c r="C756" s="210" t="s">
        <v>705</v>
      </c>
      <c r="D756" s="210" t="s">
        <v>170</v>
      </c>
      <c r="E756" s="196">
        <v>7</v>
      </c>
      <c r="F756" s="196">
        <v>5</v>
      </c>
      <c r="G756" s="196">
        <v>12</v>
      </c>
      <c r="H756" s="215">
        <v>44522</v>
      </c>
      <c r="I756" s="196">
        <v>250</v>
      </c>
      <c r="J756" s="217">
        <f t="shared" si="30"/>
        <v>12</v>
      </c>
    </row>
    <row r="757" spans="1:10" ht="15" collapsed="1" thickBot="1" x14ac:dyDescent="0.4">
      <c r="A757" s="211" t="s">
        <v>704</v>
      </c>
      <c r="B757" s="226"/>
      <c r="C757" s="213" t="s">
        <v>705</v>
      </c>
      <c r="D757" s="214">
        <f>COUNTA(D725:D756)</f>
        <v>32</v>
      </c>
      <c r="E757" s="243">
        <f>SUM(E725:E756)</f>
        <v>188</v>
      </c>
      <c r="F757" s="243">
        <f t="shared" ref="F757:G757" si="33">SUM(F725:F756)</f>
        <v>192</v>
      </c>
      <c r="G757" s="243">
        <f t="shared" si="33"/>
        <v>380</v>
      </c>
      <c r="H757" s="238">
        <v>44522</v>
      </c>
      <c r="I757" s="242">
        <f>AVERAGE(I725:I756)</f>
        <v>420.3125</v>
      </c>
      <c r="J757" s="243">
        <f t="shared" ref="J757" si="34">SUM(J725:J756)</f>
        <v>380</v>
      </c>
    </row>
    <row r="758" spans="1:10" hidden="1" outlineLevel="1" x14ac:dyDescent="0.35">
      <c r="A758" s="210" t="s">
        <v>702</v>
      </c>
      <c r="B758" s="196">
        <v>32</v>
      </c>
      <c r="C758" s="210" t="s">
        <v>703</v>
      </c>
      <c r="D758" s="210" t="s">
        <v>170</v>
      </c>
      <c r="E758" s="196">
        <v>9</v>
      </c>
      <c r="F758" s="196">
        <v>4</v>
      </c>
      <c r="G758" s="196">
        <v>13</v>
      </c>
      <c r="H758" s="215">
        <v>44522</v>
      </c>
      <c r="I758" s="196">
        <v>500</v>
      </c>
      <c r="J758" s="217">
        <f t="shared" si="30"/>
        <v>13</v>
      </c>
    </row>
    <row r="759" spans="1:10" hidden="1" outlineLevel="1" x14ac:dyDescent="0.35">
      <c r="A759" s="210" t="s">
        <v>702</v>
      </c>
      <c r="B759" s="196">
        <v>27</v>
      </c>
      <c r="C759" s="210" t="s">
        <v>703</v>
      </c>
      <c r="D759" s="210" t="s">
        <v>170</v>
      </c>
      <c r="E759" s="196">
        <v>9</v>
      </c>
      <c r="F759" s="196">
        <v>7</v>
      </c>
      <c r="G759" s="196">
        <v>16</v>
      </c>
      <c r="H759" s="215">
        <v>44522</v>
      </c>
      <c r="I759" s="196">
        <v>500</v>
      </c>
      <c r="J759" s="217">
        <f t="shared" si="30"/>
        <v>16</v>
      </c>
    </row>
    <row r="760" spans="1:10" hidden="1" outlineLevel="1" x14ac:dyDescent="0.35">
      <c r="A760" s="210" t="s">
        <v>702</v>
      </c>
      <c r="B760" s="196">
        <v>10</v>
      </c>
      <c r="C760" s="210" t="s">
        <v>703</v>
      </c>
      <c r="D760" s="210" t="s">
        <v>170</v>
      </c>
      <c r="E760" s="196">
        <v>4</v>
      </c>
      <c r="F760" s="196">
        <v>2</v>
      </c>
      <c r="G760" s="196">
        <v>6</v>
      </c>
      <c r="H760" s="215">
        <v>44522</v>
      </c>
      <c r="I760" s="196">
        <v>200</v>
      </c>
      <c r="J760" s="217">
        <f t="shared" si="30"/>
        <v>6</v>
      </c>
    </row>
    <row r="761" spans="1:10" hidden="1" outlineLevel="1" x14ac:dyDescent="0.35">
      <c r="A761" s="210" t="s">
        <v>702</v>
      </c>
      <c r="B761" s="196">
        <v>23</v>
      </c>
      <c r="C761" s="210" t="s">
        <v>703</v>
      </c>
      <c r="D761" s="210" t="s">
        <v>170</v>
      </c>
      <c r="E761" s="196">
        <v>7</v>
      </c>
      <c r="F761" s="196">
        <v>5</v>
      </c>
      <c r="G761" s="196">
        <v>12</v>
      </c>
      <c r="H761" s="215">
        <v>44522</v>
      </c>
      <c r="I761" s="196">
        <v>900</v>
      </c>
      <c r="J761" s="217">
        <f t="shared" si="30"/>
        <v>12</v>
      </c>
    </row>
    <row r="762" spans="1:10" hidden="1" outlineLevel="1" x14ac:dyDescent="0.35">
      <c r="A762" s="210" t="s">
        <v>702</v>
      </c>
      <c r="B762" s="196">
        <v>26</v>
      </c>
      <c r="C762" s="210" t="s">
        <v>703</v>
      </c>
      <c r="D762" s="210" t="s">
        <v>170</v>
      </c>
      <c r="E762" s="196">
        <v>7</v>
      </c>
      <c r="F762" s="196">
        <v>3</v>
      </c>
      <c r="G762" s="196">
        <v>10</v>
      </c>
      <c r="H762" s="215">
        <v>44522</v>
      </c>
      <c r="I762" s="196">
        <v>300</v>
      </c>
      <c r="J762" s="217">
        <f t="shared" si="30"/>
        <v>10</v>
      </c>
    </row>
    <row r="763" spans="1:10" hidden="1" outlineLevel="1" x14ac:dyDescent="0.35">
      <c r="A763" s="210" t="s">
        <v>702</v>
      </c>
      <c r="B763" s="196">
        <v>21</v>
      </c>
      <c r="C763" s="210" t="s">
        <v>703</v>
      </c>
      <c r="D763" s="210" t="s">
        <v>170</v>
      </c>
      <c r="E763" s="196">
        <v>10</v>
      </c>
      <c r="F763" s="196">
        <v>5</v>
      </c>
      <c r="G763" s="196">
        <v>15</v>
      </c>
      <c r="H763" s="215">
        <v>44522</v>
      </c>
      <c r="I763" s="196">
        <v>500</v>
      </c>
      <c r="J763" s="217">
        <f t="shared" si="30"/>
        <v>15</v>
      </c>
    </row>
    <row r="764" spans="1:10" hidden="1" outlineLevel="1" x14ac:dyDescent="0.35">
      <c r="A764" s="210" t="s">
        <v>702</v>
      </c>
      <c r="B764" s="196">
        <v>24</v>
      </c>
      <c r="C764" s="210" t="s">
        <v>703</v>
      </c>
      <c r="D764" s="210" t="s">
        <v>170</v>
      </c>
      <c r="E764" s="196">
        <v>9</v>
      </c>
      <c r="F764" s="196">
        <v>2</v>
      </c>
      <c r="G764" s="196">
        <v>11</v>
      </c>
      <c r="H764" s="215">
        <v>44522</v>
      </c>
      <c r="I764" s="196">
        <v>450</v>
      </c>
      <c r="J764" s="217">
        <f t="shared" si="30"/>
        <v>11</v>
      </c>
    </row>
    <row r="765" spans="1:10" hidden="1" outlineLevel="1" x14ac:dyDescent="0.35">
      <c r="A765" s="210" t="s">
        <v>702</v>
      </c>
      <c r="B765" s="196">
        <v>1</v>
      </c>
      <c r="C765" s="210" t="s">
        <v>703</v>
      </c>
      <c r="D765" s="210" t="s">
        <v>170</v>
      </c>
      <c r="E765" s="196">
        <v>3</v>
      </c>
      <c r="F765" s="196">
        <v>4</v>
      </c>
      <c r="G765" s="196">
        <v>7</v>
      </c>
      <c r="H765" s="215">
        <v>44522</v>
      </c>
      <c r="I765" s="196">
        <v>500</v>
      </c>
      <c r="J765" s="217">
        <f t="shared" si="30"/>
        <v>7</v>
      </c>
    </row>
    <row r="766" spans="1:10" hidden="1" outlineLevel="1" x14ac:dyDescent="0.35">
      <c r="A766" s="210" t="s">
        <v>702</v>
      </c>
      <c r="B766" s="196">
        <v>25</v>
      </c>
      <c r="C766" s="210" t="s">
        <v>703</v>
      </c>
      <c r="D766" s="210" t="s">
        <v>170</v>
      </c>
      <c r="E766" s="196">
        <v>6</v>
      </c>
      <c r="F766" s="196">
        <v>3</v>
      </c>
      <c r="G766" s="196">
        <v>9</v>
      </c>
      <c r="H766" s="215">
        <v>44522</v>
      </c>
      <c r="I766" s="196">
        <v>200</v>
      </c>
      <c r="J766" s="217">
        <f t="shared" si="30"/>
        <v>9</v>
      </c>
    </row>
    <row r="767" spans="1:10" hidden="1" outlineLevel="1" x14ac:dyDescent="0.35">
      <c r="A767" s="210" t="s">
        <v>702</v>
      </c>
      <c r="B767" s="196">
        <v>2</v>
      </c>
      <c r="C767" s="210" t="s">
        <v>703</v>
      </c>
      <c r="D767" s="210" t="s">
        <v>170</v>
      </c>
      <c r="E767" s="196">
        <v>9</v>
      </c>
      <c r="F767" s="196">
        <v>10</v>
      </c>
      <c r="G767" s="196">
        <v>19</v>
      </c>
      <c r="H767" s="215">
        <v>44522</v>
      </c>
      <c r="I767" s="196">
        <v>250</v>
      </c>
      <c r="J767" s="217">
        <f t="shared" si="30"/>
        <v>19</v>
      </c>
    </row>
    <row r="768" spans="1:10" hidden="1" outlineLevel="1" x14ac:dyDescent="0.35">
      <c r="A768" s="210" t="s">
        <v>702</v>
      </c>
      <c r="B768" s="196">
        <v>3</v>
      </c>
      <c r="C768" s="210" t="s">
        <v>703</v>
      </c>
      <c r="D768" s="210" t="s">
        <v>170</v>
      </c>
      <c r="E768" s="196">
        <v>4</v>
      </c>
      <c r="F768" s="196">
        <v>5</v>
      </c>
      <c r="G768" s="196">
        <v>9</v>
      </c>
      <c r="H768" s="215">
        <v>44522</v>
      </c>
      <c r="I768" s="196">
        <v>300</v>
      </c>
      <c r="J768" s="217">
        <f t="shared" si="30"/>
        <v>9</v>
      </c>
    </row>
    <row r="769" spans="1:10" hidden="1" outlineLevel="1" x14ac:dyDescent="0.35">
      <c r="A769" s="210" t="s">
        <v>702</v>
      </c>
      <c r="B769" s="196">
        <v>4</v>
      </c>
      <c r="C769" s="210" t="s">
        <v>703</v>
      </c>
      <c r="D769" s="210" t="s">
        <v>170</v>
      </c>
      <c r="E769" s="196">
        <v>5</v>
      </c>
      <c r="F769" s="196">
        <v>4</v>
      </c>
      <c r="G769" s="196">
        <v>9</v>
      </c>
      <c r="H769" s="215">
        <v>44522</v>
      </c>
      <c r="I769" s="196">
        <v>600</v>
      </c>
      <c r="J769" s="217">
        <f t="shared" si="30"/>
        <v>9</v>
      </c>
    </row>
    <row r="770" spans="1:10" hidden="1" outlineLevel="1" x14ac:dyDescent="0.35">
      <c r="A770" s="210" t="s">
        <v>702</v>
      </c>
      <c r="B770" s="196">
        <v>5</v>
      </c>
      <c r="C770" s="210" t="s">
        <v>703</v>
      </c>
      <c r="D770" s="210" t="s">
        <v>170</v>
      </c>
      <c r="E770" s="196">
        <v>4</v>
      </c>
      <c r="F770" s="196">
        <v>4</v>
      </c>
      <c r="G770" s="196">
        <v>8</v>
      </c>
      <c r="H770" s="215">
        <v>44522</v>
      </c>
      <c r="I770" s="196">
        <v>100</v>
      </c>
      <c r="J770" s="217">
        <f t="shared" si="30"/>
        <v>8</v>
      </c>
    </row>
    <row r="771" spans="1:10" hidden="1" outlineLevel="1" x14ac:dyDescent="0.35">
      <c r="A771" s="210" t="s">
        <v>702</v>
      </c>
      <c r="B771" s="196">
        <v>19</v>
      </c>
      <c r="C771" s="210" t="s">
        <v>703</v>
      </c>
      <c r="D771" s="210" t="s">
        <v>170</v>
      </c>
      <c r="E771" s="196">
        <v>7</v>
      </c>
      <c r="F771" s="196">
        <v>3</v>
      </c>
      <c r="G771" s="196">
        <v>10</v>
      </c>
      <c r="H771" s="215">
        <v>44522</v>
      </c>
      <c r="I771" s="196">
        <v>500</v>
      </c>
      <c r="J771" s="217">
        <f t="shared" ref="J771:J834" si="35">IF(I771&gt;$Q$1,,G771)</f>
        <v>10</v>
      </c>
    </row>
    <row r="772" spans="1:10" hidden="1" outlineLevel="1" x14ac:dyDescent="0.35">
      <c r="A772" s="210" t="s">
        <v>702</v>
      </c>
      <c r="B772" s="196">
        <v>6</v>
      </c>
      <c r="C772" s="210" t="s">
        <v>703</v>
      </c>
      <c r="D772" s="210" t="s">
        <v>170</v>
      </c>
      <c r="E772" s="196">
        <v>4</v>
      </c>
      <c r="F772" s="196">
        <v>6</v>
      </c>
      <c r="G772" s="196">
        <v>10</v>
      </c>
      <c r="H772" s="215">
        <v>44522</v>
      </c>
      <c r="I772" s="196">
        <v>450</v>
      </c>
      <c r="J772" s="217">
        <f t="shared" si="35"/>
        <v>10</v>
      </c>
    </row>
    <row r="773" spans="1:10" hidden="1" outlineLevel="1" x14ac:dyDescent="0.35">
      <c r="A773" s="210" t="s">
        <v>702</v>
      </c>
      <c r="B773" s="196">
        <v>7</v>
      </c>
      <c r="C773" s="210" t="s">
        <v>703</v>
      </c>
      <c r="D773" s="210" t="s">
        <v>170</v>
      </c>
      <c r="E773" s="196">
        <v>7</v>
      </c>
      <c r="F773" s="196">
        <v>3</v>
      </c>
      <c r="G773" s="196">
        <v>10</v>
      </c>
      <c r="H773" s="215">
        <v>44522</v>
      </c>
      <c r="I773" s="196">
        <v>800</v>
      </c>
      <c r="J773" s="217">
        <f t="shared" si="35"/>
        <v>10</v>
      </c>
    </row>
    <row r="774" spans="1:10" hidden="1" outlineLevel="1" x14ac:dyDescent="0.35">
      <c r="A774" s="210" t="s">
        <v>702</v>
      </c>
      <c r="B774" s="196">
        <v>8</v>
      </c>
      <c r="C774" s="210" t="s">
        <v>703</v>
      </c>
      <c r="D774" s="210" t="s">
        <v>170</v>
      </c>
      <c r="E774" s="196">
        <v>8</v>
      </c>
      <c r="F774" s="196">
        <v>10</v>
      </c>
      <c r="G774" s="196">
        <v>18</v>
      </c>
      <c r="H774" s="215">
        <v>44522</v>
      </c>
      <c r="I774" s="196">
        <v>200</v>
      </c>
      <c r="J774" s="217">
        <f t="shared" si="35"/>
        <v>18</v>
      </c>
    </row>
    <row r="775" spans="1:10" hidden="1" outlineLevel="1" x14ac:dyDescent="0.35">
      <c r="A775" s="210" t="s">
        <v>702</v>
      </c>
      <c r="B775" s="196">
        <v>9</v>
      </c>
      <c r="C775" s="210" t="s">
        <v>703</v>
      </c>
      <c r="D775" s="210" t="s">
        <v>170</v>
      </c>
      <c r="E775" s="196">
        <v>6</v>
      </c>
      <c r="F775" s="196">
        <v>2</v>
      </c>
      <c r="G775" s="196">
        <v>8</v>
      </c>
      <c r="H775" s="215">
        <v>44522</v>
      </c>
      <c r="I775" s="196">
        <v>300</v>
      </c>
      <c r="J775" s="217">
        <f t="shared" si="35"/>
        <v>8</v>
      </c>
    </row>
    <row r="776" spans="1:10" hidden="1" outlineLevel="1" x14ac:dyDescent="0.35">
      <c r="A776" s="210" t="s">
        <v>702</v>
      </c>
      <c r="B776" s="196">
        <v>11</v>
      </c>
      <c r="C776" s="210" t="s">
        <v>703</v>
      </c>
      <c r="D776" s="210" t="s">
        <v>170</v>
      </c>
      <c r="E776" s="196">
        <v>10</v>
      </c>
      <c r="F776" s="196">
        <v>5</v>
      </c>
      <c r="G776" s="196">
        <v>15</v>
      </c>
      <c r="H776" s="215">
        <v>44522</v>
      </c>
      <c r="I776" s="196">
        <v>200</v>
      </c>
      <c r="J776" s="217">
        <f t="shared" si="35"/>
        <v>15</v>
      </c>
    </row>
    <row r="777" spans="1:10" hidden="1" outlineLevel="1" x14ac:dyDescent="0.35">
      <c r="A777" s="210" t="s">
        <v>702</v>
      </c>
      <c r="B777" s="196">
        <v>14</v>
      </c>
      <c r="C777" s="210" t="s">
        <v>703</v>
      </c>
      <c r="D777" s="210" t="s">
        <v>170</v>
      </c>
      <c r="E777" s="196">
        <v>4</v>
      </c>
      <c r="F777" s="196">
        <v>4</v>
      </c>
      <c r="G777" s="196">
        <v>8</v>
      </c>
      <c r="H777" s="215">
        <v>44522</v>
      </c>
      <c r="I777" s="196">
        <v>850</v>
      </c>
      <c r="J777" s="217">
        <f t="shared" si="35"/>
        <v>8</v>
      </c>
    </row>
    <row r="778" spans="1:10" hidden="1" outlineLevel="1" x14ac:dyDescent="0.35">
      <c r="A778" s="210" t="s">
        <v>702</v>
      </c>
      <c r="B778" s="196">
        <v>12</v>
      </c>
      <c r="C778" s="210" t="s">
        <v>703</v>
      </c>
      <c r="D778" s="210" t="s">
        <v>170</v>
      </c>
      <c r="E778" s="196">
        <v>3</v>
      </c>
      <c r="F778" s="196">
        <v>2</v>
      </c>
      <c r="G778" s="196">
        <v>5</v>
      </c>
      <c r="H778" s="215">
        <v>44522</v>
      </c>
      <c r="I778" s="196">
        <v>150</v>
      </c>
      <c r="J778" s="217">
        <f t="shared" si="35"/>
        <v>5</v>
      </c>
    </row>
    <row r="779" spans="1:10" hidden="1" outlineLevel="1" x14ac:dyDescent="0.35">
      <c r="A779" s="210" t="s">
        <v>702</v>
      </c>
      <c r="B779" s="196">
        <v>18</v>
      </c>
      <c r="C779" s="210" t="s">
        <v>703</v>
      </c>
      <c r="D779" s="210" t="s">
        <v>170</v>
      </c>
      <c r="E779" s="196">
        <v>4</v>
      </c>
      <c r="F779" s="196">
        <v>5</v>
      </c>
      <c r="G779" s="196">
        <v>9</v>
      </c>
      <c r="H779" s="215">
        <v>44522</v>
      </c>
      <c r="I779" s="196">
        <v>200</v>
      </c>
      <c r="J779" s="217">
        <f t="shared" si="35"/>
        <v>9</v>
      </c>
    </row>
    <row r="780" spans="1:10" hidden="1" outlineLevel="1" x14ac:dyDescent="0.35">
      <c r="A780" s="210" t="s">
        <v>702</v>
      </c>
      <c r="B780" s="196">
        <v>13</v>
      </c>
      <c r="C780" s="210" t="s">
        <v>703</v>
      </c>
      <c r="D780" s="210" t="s">
        <v>170</v>
      </c>
      <c r="E780" s="196">
        <v>7</v>
      </c>
      <c r="F780" s="196">
        <v>4</v>
      </c>
      <c r="G780" s="196">
        <v>11</v>
      </c>
      <c r="H780" s="215">
        <v>44522</v>
      </c>
      <c r="I780" s="196">
        <v>700</v>
      </c>
      <c r="J780" s="217">
        <f t="shared" si="35"/>
        <v>11</v>
      </c>
    </row>
    <row r="781" spans="1:10" hidden="1" outlineLevel="1" x14ac:dyDescent="0.35">
      <c r="A781" s="210" t="s">
        <v>702</v>
      </c>
      <c r="B781" s="196">
        <v>15</v>
      </c>
      <c r="C781" s="210" t="s">
        <v>703</v>
      </c>
      <c r="D781" s="210" t="s">
        <v>170</v>
      </c>
      <c r="E781" s="196">
        <v>9</v>
      </c>
      <c r="F781" s="196">
        <v>3</v>
      </c>
      <c r="G781" s="196">
        <v>12</v>
      </c>
      <c r="H781" s="215">
        <v>44522</v>
      </c>
      <c r="I781" s="196">
        <v>600</v>
      </c>
      <c r="J781" s="217">
        <f t="shared" si="35"/>
        <v>12</v>
      </c>
    </row>
    <row r="782" spans="1:10" hidden="1" outlineLevel="1" x14ac:dyDescent="0.35">
      <c r="A782" s="210" t="s">
        <v>702</v>
      </c>
      <c r="B782" s="196">
        <v>16</v>
      </c>
      <c r="C782" s="210" t="s">
        <v>703</v>
      </c>
      <c r="D782" s="210" t="s">
        <v>170</v>
      </c>
      <c r="E782" s="196">
        <v>6</v>
      </c>
      <c r="F782" s="196">
        <v>2</v>
      </c>
      <c r="G782" s="196">
        <v>8</v>
      </c>
      <c r="H782" s="215">
        <v>44522</v>
      </c>
      <c r="I782" s="196">
        <v>800</v>
      </c>
      <c r="J782" s="217">
        <f t="shared" si="35"/>
        <v>8</v>
      </c>
    </row>
    <row r="783" spans="1:10" hidden="1" outlineLevel="1" x14ac:dyDescent="0.35">
      <c r="A783" s="210" t="s">
        <v>702</v>
      </c>
      <c r="B783" s="196">
        <v>17</v>
      </c>
      <c r="C783" s="210" t="s">
        <v>703</v>
      </c>
      <c r="D783" s="210" t="s">
        <v>170</v>
      </c>
      <c r="E783" s="196">
        <v>6</v>
      </c>
      <c r="F783" s="196">
        <v>4</v>
      </c>
      <c r="G783" s="196">
        <v>10</v>
      </c>
      <c r="H783" s="215">
        <v>44522</v>
      </c>
      <c r="I783" s="196">
        <v>300</v>
      </c>
      <c r="J783" s="217">
        <f t="shared" si="35"/>
        <v>10</v>
      </c>
    </row>
    <row r="784" spans="1:10" hidden="1" outlineLevel="1" x14ac:dyDescent="0.35">
      <c r="A784" s="210" t="s">
        <v>702</v>
      </c>
      <c r="B784" s="196">
        <v>20</v>
      </c>
      <c r="C784" s="210" t="s">
        <v>703</v>
      </c>
      <c r="D784" s="210" t="s">
        <v>170</v>
      </c>
      <c r="E784" s="196">
        <v>4</v>
      </c>
      <c r="F784" s="196">
        <v>2</v>
      </c>
      <c r="G784" s="196">
        <v>6</v>
      </c>
      <c r="H784" s="215">
        <v>44522</v>
      </c>
      <c r="I784" s="196">
        <v>340</v>
      </c>
      <c r="J784" s="217">
        <f t="shared" si="35"/>
        <v>6</v>
      </c>
    </row>
    <row r="785" spans="1:10" hidden="1" outlineLevel="1" x14ac:dyDescent="0.35">
      <c r="A785" s="210" t="s">
        <v>702</v>
      </c>
      <c r="B785" s="196">
        <v>22</v>
      </c>
      <c r="C785" s="210" t="s">
        <v>703</v>
      </c>
      <c r="D785" s="210" t="s">
        <v>170</v>
      </c>
      <c r="E785" s="196">
        <v>6</v>
      </c>
      <c r="F785" s="196">
        <v>5</v>
      </c>
      <c r="G785" s="196">
        <v>11</v>
      </c>
      <c r="H785" s="215">
        <v>44522</v>
      </c>
      <c r="I785" s="196">
        <v>400</v>
      </c>
      <c r="J785" s="217">
        <f t="shared" si="35"/>
        <v>11</v>
      </c>
    </row>
    <row r="786" spans="1:10" hidden="1" outlineLevel="1" x14ac:dyDescent="0.35">
      <c r="A786" s="210" t="s">
        <v>702</v>
      </c>
      <c r="B786" s="196">
        <v>28</v>
      </c>
      <c r="C786" s="210" t="s">
        <v>703</v>
      </c>
      <c r="D786" s="210" t="s">
        <v>170</v>
      </c>
      <c r="E786" s="196">
        <v>4</v>
      </c>
      <c r="F786" s="196">
        <v>4</v>
      </c>
      <c r="G786" s="196">
        <v>8</v>
      </c>
      <c r="H786" s="215">
        <v>44522</v>
      </c>
      <c r="I786" s="196">
        <v>100</v>
      </c>
      <c r="J786" s="217">
        <f t="shared" si="35"/>
        <v>8</v>
      </c>
    </row>
    <row r="787" spans="1:10" hidden="1" outlineLevel="1" x14ac:dyDescent="0.35">
      <c r="A787" s="210" t="s">
        <v>702</v>
      </c>
      <c r="B787" s="196">
        <v>29</v>
      </c>
      <c r="C787" s="210" t="s">
        <v>703</v>
      </c>
      <c r="D787" s="210" t="s">
        <v>170</v>
      </c>
      <c r="E787" s="196">
        <v>3</v>
      </c>
      <c r="F787" s="196">
        <v>5</v>
      </c>
      <c r="G787" s="196">
        <v>8</v>
      </c>
      <c r="H787" s="215">
        <v>44522</v>
      </c>
      <c r="I787" s="196">
        <v>150</v>
      </c>
      <c r="J787" s="217">
        <f t="shared" si="35"/>
        <v>8</v>
      </c>
    </row>
    <row r="788" spans="1:10" hidden="1" outlineLevel="1" x14ac:dyDescent="0.35">
      <c r="A788" s="210" t="s">
        <v>702</v>
      </c>
      <c r="B788" s="196">
        <v>30</v>
      </c>
      <c r="C788" s="210" t="s">
        <v>703</v>
      </c>
      <c r="D788" s="210" t="s">
        <v>170</v>
      </c>
      <c r="E788" s="196">
        <v>5</v>
      </c>
      <c r="F788" s="196">
        <v>3</v>
      </c>
      <c r="G788" s="196">
        <v>8</v>
      </c>
      <c r="H788" s="215">
        <v>44522</v>
      </c>
      <c r="I788" s="196">
        <v>450</v>
      </c>
      <c r="J788" s="217">
        <f t="shared" si="35"/>
        <v>8</v>
      </c>
    </row>
    <row r="789" spans="1:10" hidden="1" outlineLevel="1" x14ac:dyDescent="0.35">
      <c r="A789" s="210" t="s">
        <v>702</v>
      </c>
      <c r="B789" s="196">
        <v>31</v>
      </c>
      <c r="C789" s="210" t="s">
        <v>703</v>
      </c>
      <c r="D789" s="210" t="s">
        <v>170</v>
      </c>
      <c r="E789" s="196">
        <v>10</v>
      </c>
      <c r="F789" s="196">
        <v>5</v>
      </c>
      <c r="G789" s="196">
        <v>15</v>
      </c>
      <c r="H789" s="215">
        <v>44522</v>
      </c>
      <c r="I789" s="196">
        <v>200</v>
      </c>
      <c r="J789" s="217">
        <f t="shared" si="35"/>
        <v>15</v>
      </c>
    </row>
    <row r="790" spans="1:10" hidden="1" outlineLevel="1" x14ac:dyDescent="0.35">
      <c r="A790" s="210" t="s">
        <v>702</v>
      </c>
      <c r="B790" s="196">
        <v>34</v>
      </c>
      <c r="C790" s="210" t="s">
        <v>703</v>
      </c>
      <c r="D790" s="210" t="s">
        <v>170</v>
      </c>
      <c r="E790" s="196">
        <v>6</v>
      </c>
      <c r="F790" s="196">
        <v>3</v>
      </c>
      <c r="G790" s="196">
        <v>9</v>
      </c>
      <c r="H790" s="215">
        <v>44522</v>
      </c>
      <c r="I790" s="196">
        <v>600</v>
      </c>
      <c r="J790" s="217">
        <f t="shared" si="35"/>
        <v>9</v>
      </c>
    </row>
    <row r="791" spans="1:10" hidden="1" outlineLevel="1" x14ac:dyDescent="0.35">
      <c r="A791" s="210" t="s">
        <v>702</v>
      </c>
      <c r="B791" s="196">
        <v>33</v>
      </c>
      <c r="C791" s="210" t="s">
        <v>703</v>
      </c>
      <c r="D791" s="210" t="s">
        <v>170</v>
      </c>
      <c r="E791" s="196">
        <v>4</v>
      </c>
      <c r="F791" s="196">
        <v>6</v>
      </c>
      <c r="G791" s="196">
        <v>10</v>
      </c>
      <c r="H791" s="215">
        <v>44522</v>
      </c>
      <c r="I791" s="196">
        <v>350</v>
      </c>
      <c r="J791" s="217">
        <f t="shared" si="35"/>
        <v>10</v>
      </c>
    </row>
    <row r="792" spans="1:10" hidden="1" outlineLevel="1" x14ac:dyDescent="0.35">
      <c r="A792" s="210" t="s">
        <v>702</v>
      </c>
      <c r="B792" s="196">
        <v>35</v>
      </c>
      <c r="C792" s="210" t="s">
        <v>703</v>
      </c>
      <c r="D792" s="210" t="s">
        <v>170</v>
      </c>
      <c r="E792" s="196">
        <v>7</v>
      </c>
      <c r="F792" s="196">
        <v>2</v>
      </c>
      <c r="G792" s="196">
        <v>9</v>
      </c>
      <c r="H792" s="215">
        <v>44522</v>
      </c>
      <c r="I792" s="196">
        <v>200</v>
      </c>
      <c r="J792" s="217">
        <f t="shared" si="35"/>
        <v>9</v>
      </c>
    </row>
    <row r="793" spans="1:10" hidden="1" outlineLevel="1" x14ac:dyDescent="0.35">
      <c r="A793" s="210" t="s">
        <v>702</v>
      </c>
      <c r="B793" s="196">
        <v>36</v>
      </c>
      <c r="C793" s="210" t="s">
        <v>703</v>
      </c>
      <c r="D793" s="210" t="s">
        <v>170</v>
      </c>
      <c r="E793" s="196">
        <v>5</v>
      </c>
      <c r="F793" s="196">
        <v>7</v>
      </c>
      <c r="G793" s="196">
        <v>12</v>
      </c>
      <c r="H793" s="215">
        <v>44522</v>
      </c>
      <c r="I793" s="196">
        <v>450</v>
      </c>
      <c r="J793" s="217">
        <f t="shared" si="35"/>
        <v>12</v>
      </c>
    </row>
    <row r="794" spans="1:10" ht="15" collapsed="1" thickBot="1" x14ac:dyDescent="0.4">
      <c r="A794" s="211" t="s">
        <v>702</v>
      </c>
      <c r="B794" s="226"/>
      <c r="C794" s="213" t="s">
        <v>703</v>
      </c>
      <c r="D794" s="214">
        <f>COUNTA(D758:D793)</f>
        <v>36</v>
      </c>
      <c r="E794" s="243">
        <f>SUM(E758:E793)</f>
        <v>221</v>
      </c>
      <c r="F794" s="243">
        <f t="shared" ref="F794:G794" si="36">SUM(F758:F793)</f>
        <v>153</v>
      </c>
      <c r="G794" s="243">
        <f t="shared" si="36"/>
        <v>374</v>
      </c>
      <c r="H794" s="238">
        <v>44522</v>
      </c>
      <c r="I794" s="242">
        <f>AVERAGE(I758:I793)</f>
        <v>405.27777777777777</v>
      </c>
      <c r="J794" s="243">
        <f t="shared" ref="J794" si="37">SUM(J758:J793)</f>
        <v>374</v>
      </c>
    </row>
    <row r="795" spans="1:10" hidden="1" outlineLevel="1" x14ac:dyDescent="0.35">
      <c r="A795" s="210" t="s">
        <v>708</v>
      </c>
      <c r="B795" s="196">
        <v>1</v>
      </c>
      <c r="C795" s="210" t="s">
        <v>709</v>
      </c>
      <c r="D795" s="210" t="s">
        <v>170</v>
      </c>
      <c r="E795" s="196">
        <v>9</v>
      </c>
      <c r="F795" s="196">
        <v>5</v>
      </c>
      <c r="G795" s="196">
        <v>14</v>
      </c>
      <c r="H795" s="215">
        <v>44523</v>
      </c>
      <c r="I795" s="196">
        <v>100</v>
      </c>
      <c r="J795" s="217">
        <f t="shared" si="35"/>
        <v>14</v>
      </c>
    </row>
    <row r="796" spans="1:10" hidden="1" outlineLevel="1" x14ac:dyDescent="0.35">
      <c r="A796" s="210" t="s">
        <v>708</v>
      </c>
      <c r="B796" s="196">
        <v>2</v>
      </c>
      <c r="C796" s="210" t="s">
        <v>709</v>
      </c>
      <c r="D796" s="210" t="s">
        <v>170</v>
      </c>
      <c r="E796" s="196">
        <v>1</v>
      </c>
      <c r="F796" s="196">
        <v>3</v>
      </c>
      <c r="G796" s="196">
        <v>4</v>
      </c>
      <c r="H796" s="215">
        <v>44523</v>
      </c>
      <c r="I796" s="196">
        <v>900</v>
      </c>
      <c r="J796" s="217">
        <f t="shared" si="35"/>
        <v>4</v>
      </c>
    </row>
    <row r="797" spans="1:10" hidden="1" outlineLevel="1" x14ac:dyDescent="0.35">
      <c r="A797" s="210" t="s">
        <v>708</v>
      </c>
      <c r="B797" s="196">
        <v>3</v>
      </c>
      <c r="C797" s="210" t="s">
        <v>709</v>
      </c>
      <c r="D797" s="210" t="s">
        <v>170</v>
      </c>
      <c r="E797" s="196">
        <v>1</v>
      </c>
      <c r="F797" s="196">
        <v>3</v>
      </c>
      <c r="G797" s="196">
        <v>4</v>
      </c>
      <c r="H797" s="215">
        <v>44523</v>
      </c>
      <c r="I797" s="196">
        <v>800</v>
      </c>
      <c r="J797" s="217">
        <f t="shared" si="35"/>
        <v>4</v>
      </c>
    </row>
    <row r="798" spans="1:10" hidden="1" outlineLevel="1" x14ac:dyDescent="0.35">
      <c r="A798" s="210" t="s">
        <v>708</v>
      </c>
      <c r="B798" s="196">
        <v>4</v>
      </c>
      <c r="C798" s="210" t="s">
        <v>709</v>
      </c>
      <c r="D798" s="210" t="s">
        <v>170</v>
      </c>
      <c r="E798" s="196">
        <v>6</v>
      </c>
      <c r="F798" s="196">
        <v>6</v>
      </c>
      <c r="G798" s="196">
        <v>12</v>
      </c>
      <c r="H798" s="215">
        <v>44523</v>
      </c>
      <c r="I798" s="196">
        <v>600</v>
      </c>
      <c r="J798" s="217">
        <f t="shared" si="35"/>
        <v>12</v>
      </c>
    </row>
    <row r="799" spans="1:10" hidden="1" outlineLevel="1" x14ac:dyDescent="0.35">
      <c r="A799" s="210" t="s">
        <v>708</v>
      </c>
      <c r="B799" s="196">
        <v>5</v>
      </c>
      <c r="C799" s="210" t="s">
        <v>709</v>
      </c>
      <c r="D799" s="210" t="s">
        <v>170</v>
      </c>
      <c r="E799" s="196">
        <v>4</v>
      </c>
      <c r="F799" s="196">
        <v>4</v>
      </c>
      <c r="G799" s="196">
        <v>8</v>
      </c>
      <c r="H799" s="215">
        <v>44523</v>
      </c>
      <c r="I799" s="196">
        <v>200</v>
      </c>
      <c r="J799" s="217">
        <f t="shared" si="35"/>
        <v>8</v>
      </c>
    </row>
    <row r="800" spans="1:10" hidden="1" outlineLevel="1" x14ac:dyDescent="0.35">
      <c r="A800" s="210" t="s">
        <v>708</v>
      </c>
      <c r="B800" s="196">
        <v>6</v>
      </c>
      <c r="C800" s="210" t="s">
        <v>709</v>
      </c>
      <c r="D800" s="210" t="s">
        <v>170</v>
      </c>
      <c r="E800" s="196">
        <v>1</v>
      </c>
      <c r="F800" s="196">
        <v>6</v>
      </c>
      <c r="G800" s="196">
        <v>7</v>
      </c>
      <c r="H800" s="215">
        <v>44523</v>
      </c>
      <c r="I800" s="196">
        <v>300</v>
      </c>
      <c r="J800" s="217">
        <f t="shared" si="35"/>
        <v>7</v>
      </c>
    </row>
    <row r="801" spans="1:10" hidden="1" outlineLevel="1" x14ac:dyDescent="0.35">
      <c r="A801" s="210" t="s">
        <v>708</v>
      </c>
      <c r="B801" s="196">
        <v>7</v>
      </c>
      <c r="C801" s="210" t="s">
        <v>709</v>
      </c>
      <c r="D801" s="210" t="s">
        <v>170</v>
      </c>
      <c r="E801" s="196">
        <v>1</v>
      </c>
      <c r="F801" s="196">
        <v>2</v>
      </c>
      <c r="G801" s="196">
        <v>3</v>
      </c>
      <c r="H801" s="215">
        <v>44523</v>
      </c>
      <c r="I801" s="196">
        <v>410</v>
      </c>
      <c r="J801" s="217">
        <f t="shared" si="35"/>
        <v>3</v>
      </c>
    </row>
    <row r="802" spans="1:10" hidden="1" outlineLevel="1" x14ac:dyDescent="0.35">
      <c r="A802" s="210" t="s">
        <v>708</v>
      </c>
      <c r="B802" s="196">
        <v>8</v>
      </c>
      <c r="C802" s="210" t="s">
        <v>709</v>
      </c>
      <c r="D802" s="210" t="s">
        <v>170</v>
      </c>
      <c r="E802" s="196">
        <v>2</v>
      </c>
      <c r="F802" s="196">
        <v>3</v>
      </c>
      <c r="G802" s="196">
        <v>5</v>
      </c>
      <c r="H802" s="215">
        <v>44523</v>
      </c>
      <c r="I802" s="196">
        <v>210</v>
      </c>
      <c r="J802" s="217">
        <f t="shared" si="35"/>
        <v>5</v>
      </c>
    </row>
    <row r="803" spans="1:10" hidden="1" outlineLevel="1" x14ac:dyDescent="0.35">
      <c r="A803" s="210" t="s">
        <v>708</v>
      </c>
      <c r="B803" s="196">
        <v>9</v>
      </c>
      <c r="C803" s="210" t="s">
        <v>709</v>
      </c>
      <c r="D803" s="210" t="s">
        <v>170</v>
      </c>
      <c r="E803" s="196">
        <v>4</v>
      </c>
      <c r="F803" s="196">
        <v>4</v>
      </c>
      <c r="G803" s="196">
        <v>8</v>
      </c>
      <c r="H803" s="215">
        <v>44523</v>
      </c>
      <c r="I803" s="196">
        <v>200</v>
      </c>
      <c r="J803" s="217">
        <f t="shared" si="35"/>
        <v>8</v>
      </c>
    </row>
    <row r="804" spans="1:10" hidden="1" outlineLevel="1" x14ac:dyDescent="0.35">
      <c r="A804" s="210" t="s">
        <v>708</v>
      </c>
      <c r="B804" s="196">
        <v>10</v>
      </c>
      <c r="C804" s="210" t="s">
        <v>709</v>
      </c>
      <c r="D804" s="210" t="s">
        <v>170</v>
      </c>
      <c r="E804" s="196">
        <v>4</v>
      </c>
      <c r="F804" s="196">
        <v>4</v>
      </c>
      <c r="G804" s="196">
        <v>8</v>
      </c>
      <c r="H804" s="215">
        <v>44523</v>
      </c>
      <c r="I804" s="196">
        <v>420</v>
      </c>
      <c r="J804" s="217">
        <f t="shared" si="35"/>
        <v>8</v>
      </c>
    </row>
    <row r="805" spans="1:10" hidden="1" outlineLevel="1" x14ac:dyDescent="0.35">
      <c r="A805" s="210" t="s">
        <v>708</v>
      </c>
      <c r="B805" s="196">
        <v>11</v>
      </c>
      <c r="C805" s="210" t="s">
        <v>709</v>
      </c>
      <c r="D805" s="210" t="s">
        <v>170</v>
      </c>
      <c r="E805" s="196">
        <v>2</v>
      </c>
      <c r="F805" s="196">
        <v>3</v>
      </c>
      <c r="G805" s="196">
        <v>5</v>
      </c>
      <c r="H805" s="215">
        <v>44523</v>
      </c>
      <c r="I805" s="196">
        <v>290</v>
      </c>
      <c r="J805" s="217">
        <f t="shared" si="35"/>
        <v>5</v>
      </c>
    </row>
    <row r="806" spans="1:10" hidden="1" outlineLevel="1" x14ac:dyDescent="0.35">
      <c r="A806" s="210" t="s">
        <v>708</v>
      </c>
      <c r="B806" s="196">
        <v>12</v>
      </c>
      <c r="C806" s="210" t="s">
        <v>709</v>
      </c>
      <c r="D806" s="210" t="s">
        <v>170</v>
      </c>
      <c r="E806" s="196">
        <v>3</v>
      </c>
      <c r="F806" s="196">
        <v>4</v>
      </c>
      <c r="G806" s="196">
        <v>7</v>
      </c>
      <c r="H806" s="215">
        <v>44523</v>
      </c>
      <c r="I806" s="196">
        <v>280</v>
      </c>
      <c r="J806" s="217">
        <f t="shared" si="35"/>
        <v>7</v>
      </c>
    </row>
    <row r="807" spans="1:10" hidden="1" outlineLevel="1" x14ac:dyDescent="0.35">
      <c r="A807" s="210" t="s">
        <v>708</v>
      </c>
      <c r="B807" s="196">
        <v>43</v>
      </c>
      <c r="C807" s="210" t="s">
        <v>709</v>
      </c>
      <c r="D807" s="210" t="s">
        <v>170</v>
      </c>
      <c r="E807" s="196">
        <v>1</v>
      </c>
      <c r="F807" s="196">
        <v>3</v>
      </c>
      <c r="G807" s="196">
        <v>4</v>
      </c>
      <c r="H807" s="215">
        <v>44523</v>
      </c>
      <c r="I807" s="196">
        <v>540</v>
      </c>
      <c r="J807" s="217">
        <f t="shared" si="35"/>
        <v>4</v>
      </c>
    </row>
    <row r="808" spans="1:10" hidden="1" outlineLevel="1" x14ac:dyDescent="0.35">
      <c r="A808" s="210" t="s">
        <v>708</v>
      </c>
      <c r="B808" s="196">
        <v>13</v>
      </c>
      <c r="C808" s="210" t="s">
        <v>709</v>
      </c>
      <c r="D808" s="210" t="s">
        <v>170</v>
      </c>
      <c r="E808" s="196">
        <v>2</v>
      </c>
      <c r="F808" s="196">
        <v>3</v>
      </c>
      <c r="G808" s="196">
        <v>5</v>
      </c>
      <c r="H808" s="215">
        <v>44523</v>
      </c>
      <c r="I808" s="196">
        <v>300</v>
      </c>
      <c r="J808" s="217">
        <f t="shared" si="35"/>
        <v>5</v>
      </c>
    </row>
    <row r="809" spans="1:10" hidden="1" outlineLevel="1" x14ac:dyDescent="0.35">
      <c r="A809" s="210" t="s">
        <v>708</v>
      </c>
      <c r="B809" s="196">
        <v>14</v>
      </c>
      <c r="C809" s="210" t="s">
        <v>709</v>
      </c>
      <c r="D809" s="210" t="s">
        <v>170</v>
      </c>
      <c r="E809" s="196">
        <v>2</v>
      </c>
      <c r="F809" s="196">
        <v>5</v>
      </c>
      <c r="G809" s="196">
        <v>7</v>
      </c>
      <c r="H809" s="215">
        <v>44523</v>
      </c>
      <c r="I809" s="196">
        <v>440</v>
      </c>
      <c r="J809" s="217">
        <f t="shared" si="35"/>
        <v>7</v>
      </c>
    </row>
    <row r="810" spans="1:10" hidden="1" outlineLevel="1" x14ac:dyDescent="0.35">
      <c r="A810" s="210" t="s">
        <v>708</v>
      </c>
      <c r="B810" s="196">
        <v>15</v>
      </c>
      <c r="C810" s="210" t="s">
        <v>709</v>
      </c>
      <c r="D810" s="210" t="s">
        <v>170</v>
      </c>
      <c r="E810" s="196">
        <v>1</v>
      </c>
      <c r="F810" s="196">
        <v>3</v>
      </c>
      <c r="G810" s="196">
        <v>4</v>
      </c>
      <c r="H810" s="215">
        <v>44523</v>
      </c>
      <c r="I810" s="196">
        <v>600</v>
      </c>
      <c r="J810" s="217">
        <f t="shared" si="35"/>
        <v>4</v>
      </c>
    </row>
    <row r="811" spans="1:10" hidden="1" outlineLevel="1" x14ac:dyDescent="0.35">
      <c r="A811" s="210" t="s">
        <v>708</v>
      </c>
      <c r="B811" s="196">
        <v>16</v>
      </c>
      <c r="C811" s="210" t="s">
        <v>709</v>
      </c>
      <c r="D811" s="210" t="s">
        <v>170</v>
      </c>
      <c r="E811" s="196">
        <v>2</v>
      </c>
      <c r="F811" s="196">
        <v>2</v>
      </c>
      <c r="G811" s="196">
        <v>4</v>
      </c>
      <c r="H811" s="215">
        <v>44523</v>
      </c>
      <c r="I811" s="196">
        <v>570</v>
      </c>
      <c r="J811" s="217">
        <f t="shared" si="35"/>
        <v>4</v>
      </c>
    </row>
    <row r="812" spans="1:10" hidden="1" outlineLevel="1" x14ac:dyDescent="0.35">
      <c r="A812" s="210" t="s">
        <v>708</v>
      </c>
      <c r="B812" s="196">
        <v>46</v>
      </c>
      <c r="C812" s="210" t="s">
        <v>709</v>
      </c>
      <c r="D812" s="210" t="s">
        <v>170</v>
      </c>
      <c r="E812" s="196">
        <v>5</v>
      </c>
      <c r="F812" s="196">
        <v>3</v>
      </c>
      <c r="G812" s="196">
        <v>8</v>
      </c>
      <c r="H812" s="215">
        <v>44523</v>
      </c>
      <c r="I812" s="196">
        <v>870</v>
      </c>
      <c r="J812" s="217">
        <f t="shared" si="35"/>
        <v>8</v>
      </c>
    </row>
    <row r="813" spans="1:10" hidden="1" outlineLevel="1" x14ac:dyDescent="0.35">
      <c r="A813" s="210" t="s">
        <v>708</v>
      </c>
      <c r="B813" s="196">
        <v>17</v>
      </c>
      <c r="C813" s="210" t="s">
        <v>709</v>
      </c>
      <c r="D813" s="210" t="s">
        <v>170</v>
      </c>
      <c r="E813" s="196">
        <v>0</v>
      </c>
      <c r="F813" s="196">
        <v>4</v>
      </c>
      <c r="G813" s="196">
        <v>4</v>
      </c>
      <c r="H813" s="215">
        <v>44523</v>
      </c>
      <c r="I813" s="196">
        <v>500</v>
      </c>
      <c r="J813" s="217">
        <f t="shared" si="35"/>
        <v>4</v>
      </c>
    </row>
    <row r="814" spans="1:10" hidden="1" outlineLevel="1" x14ac:dyDescent="0.35">
      <c r="A814" s="210" t="s">
        <v>708</v>
      </c>
      <c r="B814" s="196">
        <v>18</v>
      </c>
      <c r="C814" s="210" t="s">
        <v>709</v>
      </c>
      <c r="D814" s="210" t="s">
        <v>170</v>
      </c>
      <c r="E814" s="196">
        <v>5</v>
      </c>
      <c r="F814" s="196">
        <v>3</v>
      </c>
      <c r="G814" s="196">
        <v>8</v>
      </c>
      <c r="H814" s="215">
        <v>44523</v>
      </c>
      <c r="I814" s="196">
        <v>410</v>
      </c>
      <c r="J814" s="217">
        <f t="shared" si="35"/>
        <v>8</v>
      </c>
    </row>
    <row r="815" spans="1:10" hidden="1" outlineLevel="1" x14ac:dyDescent="0.35">
      <c r="A815" s="210" t="s">
        <v>708</v>
      </c>
      <c r="B815" s="196">
        <v>20</v>
      </c>
      <c r="C815" s="210" t="s">
        <v>709</v>
      </c>
      <c r="D815" s="210" t="s">
        <v>170</v>
      </c>
      <c r="E815" s="196">
        <v>4</v>
      </c>
      <c r="F815" s="196">
        <v>2</v>
      </c>
      <c r="G815" s="196">
        <v>6</v>
      </c>
      <c r="H815" s="215">
        <v>44523</v>
      </c>
      <c r="I815" s="196">
        <v>300</v>
      </c>
      <c r="J815" s="217">
        <f t="shared" si="35"/>
        <v>6</v>
      </c>
    </row>
    <row r="816" spans="1:10" hidden="1" outlineLevel="1" x14ac:dyDescent="0.35">
      <c r="A816" s="210" t="s">
        <v>708</v>
      </c>
      <c r="B816" s="196">
        <v>41</v>
      </c>
      <c r="C816" s="210" t="s">
        <v>709</v>
      </c>
      <c r="D816" s="210" t="s">
        <v>170</v>
      </c>
      <c r="E816" s="196">
        <v>1</v>
      </c>
      <c r="F816" s="196">
        <v>2</v>
      </c>
      <c r="G816" s="196">
        <v>3</v>
      </c>
      <c r="H816" s="215">
        <v>44523</v>
      </c>
      <c r="I816" s="196">
        <v>520</v>
      </c>
      <c r="J816" s="217">
        <f t="shared" si="35"/>
        <v>3</v>
      </c>
    </row>
    <row r="817" spans="1:10" hidden="1" outlineLevel="1" x14ac:dyDescent="0.35">
      <c r="A817" s="210" t="s">
        <v>708</v>
      </c>
      <c r="B817" s="196">
        <v>19</v>
      </c>
      <c r="C817" s="210" t="s">
        <v>709</v>
      </c>
      <c r="D817" s="210" t="s">
        <v>170</v>
      </c>
      <c r="E817" s="196">
        <v>2</v>
      </c>
      <c r="F817" s="196">
        <v>2</v>
      </c>
      <c r="G817" s="196">
        <v>4</v>
      </c>
      <c r="H817" s="215">
        <v>44523</v>
      </c>
      <c r="I817" s="196">
        <v>400</v>
      </c>
      <c r="J817" s="217">
        <f t="shared" si="35"/>
        <v>4</v>
      </c>
    </row>
    <row r="818" spans="1:10" hidden="1" outlineLevel="1" x14ac:dyDescent="0.35">
      <c r="A818" s="210" t="s">
        <v>708</v>
      </c>
      <c r="B818" s="196">
        <v>21</v>
      </c>
      <c r="C818" s="210" t="s">
        <v>709</v>
      </c>
      <c r="D818" s="210" t="s">
        <v>170</v>
      </c>
      <c r="E818" s="196">
        <v>3</v>
      </c>
      <c r="F818" s="196">
        <v>4</v>
      </c>
      <c r="G818" s="196">
        <v>7</v>
      </c>
      <c r="H818" s="215">
        <v>44523</v>
      </c>
      <c r="I818" s="196">
        <v>270</v>
      </c>
      <c r="J818" s="217">
        <f t="shared" si="35"/>
        <v>7</v>
      </c>
    </row>
    <row r="819" spans="1:10" hidden="1" outlineLevel="1" x14ac:dyDescent="0.35">
      <c r="A819" s="210" t="s">
        <v>708</v>
      </c>
      <c r="B819" s="196">
        <v>22</v>
      </c>
      <c r="C819" s="210" t="s">
        <v>709</v>
      </c>
      <c r="D819" s="210" t="s">
        <v>170</v>
      </c>
      <c r="E819" s="196">
        <v>3</v>
      </c>
      <c r="F819" s="196">
        <v>6</v>
      </c>
      <c r="G819" s="196">
        <v>9</v>
      </c>
      <c r="H819" s="215">
        <v>44523</v>
      </c>
      <c r="I819" s="196">
        <v>200</v>
      </c>
      <c r="J819" s="217">
        <f t="shared" si="35"/>
        <v>9</v>
      </c>
    </row>
    <row r="820" spans="1:10" hidden="1" outlineLevel="1" x14ac:dyDescent="0.35">
      <c r="A820" s="210" t="s">
        <v>708</v>
      </c>
      <c r="B820" s="196">
        <v>23</v>
      </c>
      <c r="C820" s="210" t="s">
        <v>709</v>
      </c>
      <c r="D820" s="210" t="s">
        <v>170</v>
      </c>
      <c r="E820" s="196">
        <v>5</v>
      </c>
      <c r="F820" s="196">
        <v>8</v>
      </c>
      <c r="G820" s="196">
        <v>13</v>
      </c>
      <c r="H820" s="215">
        <v>44523</v>
      </c>
      <c r="I820" s="196">
        <v>400</v>
      </c>
      <c r="J820" s="217">
        <f t="shared" si="35"/>
        <v>13</v>
      </c>
    </row>
    <row r="821" spans="1:10" hidden="1" outlineLevel="1" x14ac:dyDescent="0.35">
      <c r="A821" s="210" t="s">
        <v>708</v>
      </c>
      <c r="B821" s="196">
        <v>24</v>
      </c>
      <c r="C821" s="210" t="s">
        <v>709</v>
      </c>
      <c r="D821" s="210" t="s">
        <v>170</v>
      </c>
      <c r="E821" s="196">
        <v>6</v>
      </c>
      <c r="F821" s="196">
        <v>2</v>
      </c>
      <c r="G821" s="196">
        <v>8</v>
      </c>
      <c r="H821" s="215">
        <v>44523</v>
      </c>
      <c r="I821" s="196">
        <v>600</v>
      </c>
      <c r="J821" s="217">
        <f t="shared" si="35"/>
        <v>8</v>
      </c>
    </row>
    <row r="822" spans="1:10" hidden="1" outlineLevel="1" x14ac:dyDescent="0.35">
      <c r="A822" s="210" t="s">
        <v>708</v>
      </c>
      <c r="B822" s="196">
        <v>25</v>
      </c>
      <c r="C822" s="210" t="s">
        <v>709</v>
      </c>
      <c r="D822" s="210" t="s">
        <v>170</v>
      </c>
      <c r="E822" s="196">
        <v>2</v>
      </c>
      <c r="F822" s="196">
        <v>5</v>
      </c>
      <c r="G822" s="196">
        <v>7</v>
      </c>
      <c r="H822" s="215">
        <v>44523</v>
      </c>
      <c r="I822" s="196">
        <v>710</v>
      </c>
      <c r="J822" s="217">
        <f t="shared" si="35"/>
        <v>7</v>
      </c>
    </row>
    <row r="823" spans="1:10" hidden="1" outlineLevel="1" x14ac:dyDescent="0.35">
      <c r="A823" s="210" t="s">
        <v>708</v>
      </c>
      <c r="B823" s="196">
        <v>37</v>
      </c>
      <c r="C823" s="210" t="s">
        <v>709</v>
      </c>
      <c r="D823" s="210" t="s">
        <v>170</v>
      </c>
      <c r="E823" s="196">
        <v>3</v>
      </c>
      <c r="F823" s="196">
        <v>4</v>
      </c>
      <c r="G823" s="196">
        <v>7</v>
      </c>
      <c r="H823" s="215">
        <v>44523</v>
      </c>
      <c r="I823" s="196">
        <v>670</v>
      </c>
      <c r="J823" s="217">
        <f t="shared" si="35"/>
        <v>7</v>
      </c>
    </row>
    <row r="824" spans="1:10" hidden="1" outlineLevel="1" x14ac:dyDescent="0.35">
      <c r="A824" s="210" t="s">
        <v>708</v>
      </c>
      <c r="B824" s="196">
        <v>26</v>
      </c>
      <c r="C824" s="210" t="s">
        <v>709</v>
      </c>
      <c r="D824" s="210" t="s">
        <v>170</v>
      </c>
      <c r="E824" s="196">
        <v>2</v>
      </c>
      <c r="F824" s="196">
        <v>6</v>
      </c>
      <c r="G824" s="196">
        <v>8</v>
      </c>
      <c r="H824" s="215">
        <v>44523</v>
      </c>
      <c r="I824" s="196">
        <v>620</v>
      </c>
      <c r="J824" s="217">
        <f t="shared" si="35"/>
        <v>8</v>
      </c>
    </row>
    <row r="825" spans="1:10" hidden="1" outlineLevel="1" x14ac:dyDescent="0.35">
      <c r="A825" s="210" t="s">
        <v>708</v>
      </c>
      <c r="B825" s="196">
        <v>31</v>
      </c>
      <c r="C825" s="210" t="s">
        <v>709</v>
      </c>
      <c r="D825" s="210" t="s">
        <v>170</v>
      </c>
      <c r="E825" s="196">
        <v>3</v>
      </c>
      <c r="F825" s="196">
        <v>5</v>
      </c>
      <c r="G825" s="196">
        <v>8</v>
      </c>
      <c r="H825" s="215">
        <v>44523</v>
      </c>
      <c r="I825" s="196">
        <v>220</v>
      </c>
      <c r="J825" s="217">
        <f t="shared" si="35"/>
        <v>8</v>
      </c>
    </row>
    <row r="826" spans="1:10" hidden="1" outlineLevel="1" x14ac:dyDescent="0.35">
      <c r="A826" s="210" t="s">
        <v>708</v>
      </c>
      <c r="B826" s="196">
        <v>27</v>
      </c>
      <c r="C826" s="210" t="s">
        <v>709</v>
      </c>
      <c r="D826" s="210" t="s">
        <v>170</v>
      </c>
      <c r="E826" s="196">
        <v>2</v>
      </c>
      <c r="F826" s="196">
        <v>6</v>
      </c>
      <c r="G826" s="196">
        <v>8</v>
      </c>
      <c r="H826" s="215">
        <v>44523</v>
      </c>
      <c r="I826" s="196">
        <v>620</v>
      </c>
      <c r="J826" s="217">
        <f t="shared" si="35"/>
        <v>8</v>
      </c>
    </row>
    <row r="827" spans="1:10" hidden="1" outlineLevel="1" x14ac:dyDescent="0.35">
      <c r="A827" s="210" t="s">
        <v>708</v>
      </c>
      <c r="B827" s="196">
        <v>28</v>
      </c>
      <c r="C827" s="210" t="s">
        <v>709</v>
      </c>
      <c r="D827" s="210" t="s">
        <v>170</v>
      </c>
      <c r="E827" s="196">
        <v>9</v>
      </c>
      <c r="F827" s="196">
        <v>6</v>
      </c>
      <c r="G827" s="196">
        <v>15</v>
      </c>
      <c r="H827" s="215">
        <v>44523</v>
      </c>
      <c r="I827" s="196">
        <v>800</v>
      </c>
      <c r="J827" s="217">
        <f t="shared" si="35"/>
        <v>15</v>
      </c>
    </row>
    <row r="828" spans="1:10" hidden="1" outlineLevel="1" x14ac:dyDescent="0.35">
      <c r="A828" s="210" t="s">
        <v>708</v>
      </c>
      <c r="B828" s="196">
        <v>29</v>
      </c>
      <c r="C828" s="210" t="s">
        <v>709</v>
      </c>
      <c r="D828" s="210" t="s">
        <v>170</v>
      </c>
      <c r="E828" s="196">
        <v>1</v>
      </c>
      <c r="F828" s="196">
        <v>4</v>
      </c>
      <c r="G828" s="196">
        <v>5</v>
      </c>
      <c r="H828" s="215">
        <v>44523</v>
      </c>
      <c r="I828" s="196">
        <v>900</v>
      </c>
      <c r="J828" s="217">
        <f t="shared" si="35"/>
        <v>5</v>
      </c>
    </row>
    <row r="829" spans="1:10" hidden="1" outlineLevel="1" x14ac:dyDescent="0.35">
      <c r="A829" s="210" t="s">
        <v>708</v>
      </c>
      <c r="B829" s="196">
        <v>30</v>
      </c>
      <c r="C829" s="210" t="s">
        <v>709</v>
      </c>
      <c r="D829" s="210" t="s">
        <v>170</v>
      </c>
      <c r="E829" s="196">
        <v>3</v>
      </c>
      <c r="F829" s="196">
        <v>4</v>
      </c>
      <c r="G829" s="196">
        <v>7</v>
      </c>
      <c r="H829" s="215">
        <v>44523</v>
      </c>
      <c r="I829" s="196">
        <v>970</v>
      </c>
      <c r="J829" s="217">
        <f t="shared" si="35"/>
        <v>7</v>
      </c>
    </row>
    <row r="830" spans="1:10" hidden="1" outlineLevel="1" x14ac:dyDescent="0.35">
      <c r="A830" s="210" t="s">
        <v>708</v>
      </c>
      <c r="B830" s="196">
        <v>32</v>
      </c>
      <c r="C830" s="210" t="s">
        <v>709</v>
      </c>
      <c r="D830" s="210" t="s">
        <v>170</v>
      </c>
      <c r="E830" s="196">
        <v>5</v>
      </c>
      <c r="F830" s="196">
        <v>4</v>
      </c>
      <c r="G830" s="196">
        <v>9</v>
      </c>
      <c r="H830" s="215">
        <v>44523</v>
      </c>
      <c r="I830" s="196">
        <v>300</v>
      </c>
      <c r="J830" s="217">
        <f t="shared" si="35"/>
        <v>9</v>
      </c>
    </row>
    <row r="831" spans="1:10" hidden="1" outlineLevel="1" x14ac:dyDescent="0.35">
      <c r="A831" s="210" t="s">
        <v>708</v>
      </c>
      <c r="B831" s="196">
        <v>33</v>
      </c>
      <c r="C831" s="210" t="s">
        <v>709</v>
      </c>
      <c r="D831" s="210" t="s">
        <v>170</v>
      </c>
      <c r="E831" s="196">
        <v>6</v>
      </c>
      <c r="F831" s="196">
        <v>2</v>
      </c>
      <c r="G831" s="196">
        <v>8</v>
      </c>
      <c r="H831" s="215">
        <v>44523</v>
      </c>
      <c r="I831" s="196">
        <v>420</v>
      </c>
      <c r="J831" s="217">
        <f t="shared" si="35"/>
        <v>8</v>
      </c>
    </row>
    <row r="832" spans="1:10" hidden="1" outlineLevel="1" x14ac:dyDescent="0.35">
      <c r="A832" s="210" t="s">
        <v>708</v>
      </c>
      <c r="B832" s="196">
        <v>34</v>
      </c>
      <c r="C832" s="210" t="s">
        <v>709</v>
      </c>
      <c r="D832" s="210" t="s">
        <v>170</v>
      </c>
      <c r="E832" s="196">
        <v>1</v>
      </c>
      <c r="F832" s="196">
        <v>2</v>
      </c>
      <c r="G832" s="196">
        <v>3</v>
      </c>
      <c r="H832" s="215">
        <v>44523</v>
      </c>
      <c r="I832" s="196">
        <v>430</v>
      </c>
      <c r="J832" s="217">
        <f t="shared" si="35"/>
        <v>3</v>
      </c>
    </row>
    <row r="833" spans="1:10" hidden="1" outlineLevel="1" x14ac:dyDescent="0.35">
      <c r="A833" s="210" t="s">
        <v>708</v>
      </c>
      <c r="B833" s="196">
        <v>35</v>
      </c>
      <c r="C833" s="210" t="s">
        <v>709</v>
      </c>
      <c r="D833" s="210" t="s">
        <v>170</v>
      </c>
      <c r="E833" s="196">
        <v>8</v>
      </c>
      <c r="F833" s="196">
        <v>5</v>
      </c>
      <c r="G833" s="196">
        <v>13</v>
      </c>
      <c r="H833" s="215">
        <v>44523</v>
      </c>
      <c r="I833" s="196">
        <v>500</v>
      </c>
      <c r="J833" s="217">
        <f t="shared" si="35"/>
        <v>13</v>
      </c>
    </row>
    <row r="834" spans="1:10" hidden="1" outlineLevel="1" x14ac:dyDescent="0.35">
      <c r="A834" s="210" t="s">
        <v>708</v>
      </c>
      <c r="B834" s="196">
        <v>36</v>
      </c>
      <c r="C834" s="210" t="s">
        <v>709</v>
      </c>
      <c r="D834" s="210" t="s">
        <v>170</v>
      </c>
      <c r="E834" s="196">
        <v>2</v>
      </c>
      <c r="F834" s="196">
        <v>7</v>
      </c>
      <c r="G834" s="196">
        <v>9</v>
      </c>
      <c r="H834" s="215">
        <v>44523</v>
      </c>
      <c r="I834" s="196">
        <v>600</v>
      </c>
      <c r="J834" s="217">
        <f t="shared" si="35"/>
        <v>9</v>
      </c>
    </row>
    <row r="835" spans="1:10" hidden="1" outlineLevel="1" x14ac:dyDescent="0.35">
      <c r="A835" s="210" t="s">
        <v>708</v>
      </c>
      <c r="B835" s="196">
        <v>38</v>
      </c>
      <c r="C835" s="210" t="s">
        <v>709</v>
      </c>
      <c r="D835" s="210" t="s">
        <v>170</v>
      </c>
      <c r="E835" s="196">
        <v>4</v>
      </c>
      <c r="F835" s="196">
        <v>4</v>
      </c>
      <c r="G835" s="196">
        <v>8</v>
      </c>
      <c r="H835" s="215">
        <v>44523</v>
      </c>
      <c r="I835" s="196">
        <v>680</v>
      </c>
      <c r="J835" s="217">
        <f t="shared" ref="J835:J898" si="38">IF(I835&gt;$Q$1,,G835)</f>
        <v>8</v>
      </c>
    </row>
    <row r="836" spans="1:10" hidden="1" outlineLevel="1" x14ac:dyDescent="0.35">
      <c r="A836" s="210" t="s">
        <v>708</v>
      </c>
      <c r="B836" s="196">
        <v>39</v>
      </c>
      <c r="C836" s="210" t="s">
        <v>709</v>
      </c>
      <c r="D836" s="210" t="s">
        <v>170</v>
      </c>
      <c r="E836" s="196">
        <v>2</v>
      </c>
      <c r="F836" s="196">
        <v>2</v>
      </c>
      <c r="G836" s="196">
        <v>4</v>
      </c>
      <c r="H836" s="215">
        <v>44523</v>
      </c>
      <c r="I836" s="196">
        <v>690</v>
      </c>
      <c r="J836" s="217">
        <f t="shared" si="38"/>
        <v>4</v>
      </c>
    </row>
    <row r="837" spans="1:10" hidden="1" outlineLevel="1" x14ac:dyDescent="0.35">
      <c r="A837" s="210" t="s">
        <v>708</v>
      </c>
      <c r="B837" s="196">
        <v>40</v>
      </c>
      <c r="C837" s="210" t="s">
        <v>709</v>
      </c>
      <c r="D837" s="210" t="s">
        <v>170</v>
      </c>
      <c r="E837" s="196">
        <v>2</v>
      </c>
      <c r="F837" s="196">
        <v>2</v>
      </c>
      <c r="G837" s="196">
        <v>4</v>
      </c>
      <c r="H837" s="215">
        <v>44523</v>
      </c>
      <c r="I837" s="196">
        <v>500</v>
      </c>
      <c r="J837" s="217">
        <f t="shared" si="38"/>
        <v>4</v>
      </c>
    </row>
    <row r="838" spans="1:10" hidden="1" outlineLevel="1" x14ac:dyDescent="0.35">
      <c r="A838" s="210" t="s">
        <v>708</v>
      </c>
      <c r="B838" s="196">
        <v>42</v>
      </c>
      <c r="C838" s="210" t="s">
        <v>709</v>
      </c>
      <c r="D838" s="210" t="s">
        <v>170</v>
      </c>
      <c r="E838" s="196">
        <v>2</v>
      </c>
      <c r="F838" s="196">
        <v>3</v>
      </c>
      <c r="G838" s="196">
        <v>5</v>
      </c>
      <c r="H838" s="215">
        <v>44523</v>
      </c>
      <c r="I838" s="196">
        <v>530</v>
      </c>
      <c r="J838" s="217">
        <f t="shared" si="38"/>
        <v>5</v>
      </c>
    </row>
    <row r="839" spans="1:10" hidden="1" outlineLevel="1" x14ac:dyDescent="0.35">
      <c r="A839" s="210" t="s">
        <v>708</v>
      </c>
      <c r="B839" s="196">
        <v>51</v>
      </c>
      <c r="C839" s="210" t="s">
        <v>709</v>
      </c>
      <c r="D839" s="210" t="s">
        <v>170</v>
      </c>
      <c r="E839" s="196">
        <v>6</v>
      </c>
      <c r="F839" s="196">
        <v>5</v>
      </c>
      <c r="G839" s="196">
        <v>11</v>
      </c>
      <c r="H839" s="215">
        <v>44523</v>
      </c>
      <c r="I839" s="196">
        <v>400</v>
      </c>
      <c r="J839" s="217">
        <f t="shared" si="38"/>
        <v>11</v>
      </c>
    </row>
    <row r="840" spans="1:10" hidden="1" outlineLevel="1" x14ac:dyDescent="0.35">
      <c r="A840" s="210" t="s">
        <v>708</v>
      </c>
      <c r="B840" s="196">
        <v>44</v>
      </c>
      <c r="C840" s="210" t="s">
        <v>709</v>
      </c>
      <c r="D840" s="210" t="s">
        <v>170</v>
      </c>
      <c r="E840" s="196">
        <v>5</v>
      </c>
      <c r="F840" s="196">
        <v>3</v>
      </c>
      <c r="G840" s="196">
        <v>8</v>
      </c>
      <c r="H840" s="215">
        <v>44523</v>
      </c>
      <c r="I840" s="196">
        <v>700</v>
      </c>
      <c r="J840" s="217">
        <f t="shared" si="38"/>
        <v>8</v>
      </c>
    </row>
    <row r="841" spans="1:10" hidden="1" outlineLevel="1" x14ac:dyDescent="0.35">
      <c r="A841" s="210" t="s">
        <v>708</v>
      </c>
      <c r="B841" s="196">
        <v>45</v>
      </c>
      <c r="C841" s="210" t="s">
        <v>709</v>
      </c>
      <c r="D841" s="210" t="s">
        <v>170</v>
      </c>
      <c r="E841" s="196">
        <v>2</v>
      </c>
      <c r="F841" s="196">
        <v>4</v>
      </c>
      <c r="G841" s="196">
        <v>6</v>
      </c>
      <c r="H841" s="215">
        <v>44523</v>
      </c>
      <c r="I841" s="196">
        <v>820</v>
      </c>
      <c r="J841" s="217">
        <f t="shared" si="38"/>
        <v>6</v>
      </c>
    </row>
    <row r="842" spans="1:10" hidden="1" outlineLevel="1" x14ac:dyDescent="0.35">
      <c r="A842" s="210" t="s">
        <v>708</v>
      </c>
      <c r="B842" s="196">
        <v>47</v>
      </c>
      <c r="C842" s="210" t="s">
        <v>709</v>
      </c>
      <c r="D842" s="210" t="s">
        <v>170</v>
      </c>
      <c r="E842" s="196">
        <v>3</v>
      </c>
      <c r="F842" s="196">
        <v>2</v>
      </c>
      <c r="G842" s="196">
        <v>5</v>
      </c>
      <c r="H842" s="215">
        <v>44523</v>
      </c>
      <c r="I842" s="196">
        <v>600</v>
      </c>
      <c r="J842" s="217">
        <f t="shared" si="38"/>
        <v>5</v>
      </c>
    </row>
    <row r="843" spans="1:10" hidden="1" outlineLevel="1" x14ac:dyDescent="0.35">
      <c r="A843" s="210" t="s">
        <v>708</v>
      </c>
      <c r="B843" s="196">
        <v>48</v>
      </c>
      <c r="C843" s="210" t="s">
        <v>709</v>
      </c>
      <c r="D843" s="210" t="s">
        <v>170</v>
      </c>
      <c r="E843" s="196">
        <v>1</v>
      </c>
      <c r="F843" s="196">
        <v>3</v>
      </c>
      <c r="G843" s="196">
        <v>4</v>
      </c>
      <c r="H843" s="215">
        <v>44523</v>
      </c>
      <c r="I843" s="196">
        <v>300</v>
      </c>
      <c r="J843" s="217">
        <f t="shared" si="38"/>
        <v>4</v>
      </c>
    </row>
    <row r="844" spans="1:10" hidden="1" outlineLevel="1" x14ac:dyDescent="0.35">
      <c r="A844" s="210" t="s">
        <v>708</v>
      </c>
      <c r="B844" s="196">
        <v>49</v>
      </c>
      <c r="C844" s="210" t="s">
        <v>709</v>
      </c>
      <c r="D844" s="210" t="s">
        <v>170</v>
      </c>
      <c r="E844" s="196">
        <v>9</v>
      </c>
      <c r="F844" s="196">
        <v>3</v>
      </c>
      <c r="G844" s="196">
        <v>12</v>
      </c>
      <c r="H844" s="215">
        <v>44523</v>
      </c>
      <c r="I844" s="196">
        <v>370</v>
      </c>
      <c r="J844" s="217">
        <f t="shared" si="38"/>
        <v>12</v>
      </c>
    </row>
    <row r="845" spans="1:10" hidden="1" outlineLevel="1" x14ac:dyDescent="0.35">
      <c r="A845" s="210" t="s">
        <v>708</v>
      </c>
      <c r="B845" s="196">
        <v>50</v>
      </c>
      <c r="C845" s="210" t="s">
        <v>709</v>
      </c>
      <c r="D845" s="210" t="s">
        <v>170</v>
      </c>
      <c r="E845" s="196">
        <v>10</v>
      </c>
      <c r="F845" s="196">
        <v>4</v>
      </c>
      <c r="G845" s="196">
        <v>14</v>
      </c>
      <c r="H845" s="215">
        <v>44523</v>
      </c>
      <c r="I845" s="196">
        <v>360</v>
      </c>
      <c r="J845" s="217">
        <f t="shared" si="38"/>
        <v>14</v>
      </c>
    </row>
    <row r="846" spans="1:10" hidden="1" outlineLevel="1" x14ac:dyDescent="0.35">
      <c r="A846" s="210" t="s">
        <v>708</v>
      </c>
      <c r="B846" s="196">
        <v>52</v>
      </c>
      <c r="C846" s="210" t="s">
        <v>709</v>
      </c>
      <c r="D846" s="210" t="s">
        <v>170</v>
      </c>
      <c r="E846" s="196">
        <v>9</v>
      </c>
      <c r="F846" s="196">
        <v>6</v>
      </c>
      <c r="G846" s="196">
        <v>15</v>
      </c>
      <c r="H846" s="215">
        <v>44523</v>
      </c>
      <c r="I846" s="196">
        <v>500</v>
      </c>
      <c r="J846" s="217">
        <f t="shared" si="38"/>
        <v>15</v>
      </c>
    </row>
    <row r="847" spans="1:10" hidden="1" outlineLevel="1" x14ac:dyDescent="0.35">
      <c r="A847" s="210" t="s">
        <v>708</v>
      </c>
      <c r="B847" s="196">
        <v>53</v>
      </c>
      <c r="C847" s="210" t="s">
        <v>709</v>
      </c>
      <c r="D847" s="210" t="s">
        <v>170</v>
      </c>
      <c r="E847" s="196">
        <v>1</v>
      </c>
      <c r="F847" s="196">
        <v>5</v>
      </c>
      <c r="G847" s="196">
        <v>6</v>
      </c>
      <c r="H847" s="215">
        <v>44523</v>
      </c>
      <c r="I847" s="196">
        <v>600</v>
      </c>
      <c r="J847" s="217">
        <f t="shared" si="38"/>
        <v>6</v>
      </c>
    </row>
    <row r="848" spans="1:10" ht="15" collapsed="1" thickBot="1" x14ac:dyDescent="0.4">
      <c r="A848" s="211" t="s">
        <v>708</v>
      </c>
      <c r="B848" s="226"/>
      <c r="C848" s="213" t="s">
        <v>709</v>
      </c>
      <c r="D848" s="214">
        <f>COUNTA(D795:D847)</f>
        <v>53</v>
      </c>
      <c r="E848" s="243">
        <f>SUM(E795:E847)</f>
        <v>183</v>
      </c>
      <c r="F848" s="243">
        <f t="shared" ref="F848:G848" si="39">SUM(F795:F847)</f>
        <v>205</v>
      </c>
      <c r="G848" s="243">
        <f t="shared" si="39"/>
        <v>388</v>
      </c>
      <c r="H848" s="238">
        <v>44523</v>
      </c>
      <c r="I848" s="242">
        <f>AVERAGE(I795:I847)</f>
        <v>498.8679245283019</v>
      </c>
      <c r="J848" s="243">
        <f t="shared" ref="J848" si="40">SUM(J795:J847)</f>
        <v>388</v>
      </c>
    </row>
    <row r="849" spans="1:10" hidden="1" outlineLevel="1" x14ac:dyDescent="0.35">
      <c r="A849" s="216" t="s">
        <v>710</v>
      </c>
      <c r="B849" s="217">
        <v>1</v>
      </c>
      <c r="C849" s="216" t="s">
        <v>711</v>
      </c>
      <c r="D849" s="257" t="s">
        <v>170</v>
      </c>
      <c r="E849">
        <v>3</v>
      </c>
      <c r="F849">
        <v>2</v>
      </c>
      <c r="G849">
        <v>5</v>
      </c>
      <c r="H849" s="208">
        <v>44523</v>
      </c>
      <c r="I849">
        <v>300</v>
      </c>
      <c r="J849" s="217">
        <f t="shared" si="38"/>
        <v>5</v>
      </c>
    </row>
    <row r="850" spans="1:10" hidden="1" outlineLevel="1" x14ac:dyDescent="0.35">
      <c r="A850" s="216" t="s">
        <v>710</v>
      </c>
      <c r="B850" s="217">
        <v>2</v>
      </c>
      <c r="C850" s="216" t="s">
        <v>711</v>
      </c>
      <c r="D850" s="257" t="s">
        <v>170</v>
      </c>
      <c r="E850">
        <v>6</v>
      </c>
      <c r="F850">
        <v>2</v>
      </c>
      <c r="G850">
        <v>8</v>
      </c>
      <c r="H850" s="208">
        <v>44523</v>
      </c>
      <c r="I850">
        <v>200</v>
      </c>
      <c r="J850" s="217">
        <f t="shared" si="38"/>
        <v>8</v>
      </c>
    </row>
    <row r="851" spans="1:10" hidden="1" outlineLevel="1" x14ac:dyDescent="0.35">
      <c r="A851" s="216" t="s">
        <v>710</v>
      </c>
      <c r="B851" s="217">
        <v>3</v>
      </c>
      <c r="C851" s="216" t="s">
        <v>711</v>
      </c>
      <c r="D851" s="257" t="s">
        <v>170</v>
      </c>
      <c r="E851">
        <v>5</v>
      </c>
      <c r="F851">
        <v>3</v>
      </c>
      <c r="G851">
        <v>8</v>
      </c>
      <c r="H851" s="208">
        <v>44523</v>
      </c>
      <c r="I851">
        <v>200</v>
      </c>
      <c r="J851" s="217">
        <f t="shared" si="38"/>
        <v>8</v>
      </c>
    </row>
    <row r="852" spans="1:10" hidden="1" outlineLevel="1" x14ac:dyDescent="0.35">
      <c r="A852" s="216" t="s">
        <v>710</v>
      </c>
      <c r="B852" s="217">
        <v>4</v>
      </c>
      <c r="C852" s="216" t="s">
        <v>711</v>
      </c>
      <c r="D852" s="257" t="s">
        <v>170</v>
      </c>
      <c r="E852">
        <v>5</v>
      </c>
      <c r="F852">
        <v>2</v>
      </c>
      <c r="G852">
        <v>7</v>
      </c>
      <c r="H852" s="208">
        <v>44523</v>
      </c>
      <c r="I852">
        <v>300</v>
      </c>
      <c r="J852" s="217">
        <f t="shared" si="38"/>
        <v>7</v>
      </c>
    </row>
    <row r="853" spans="1:10" hidden="1" outlineLevel="1" x14ac:dyDescent="0.35">
      <c r="A853" s="216" t="s">
        <v>710</v>
      </c>
      <c r="B853" s="217">
        <v>5</v>
      </c>
      <c r="C853" s="216" t="s">
        <v>711</v>
      </c>
      <c r="D853" s="257" t="s">
        <v>170</v>
      </c>
      <c r="E853">
        <v>4</v>
      </c>
      <c r="F853">
        <v>2</v>
      </c>
      <c r="G853">
        <v>6</v>
      </c>
      <c r="H853" s="208">
        <v>44523</v>
      </c>
      <c r="I853">
        <v>100</v>
      </c>
      <c r="J853" s="217">
        <f t="shared" si="38"/>
        <v>6</v>
      </c>
    </row>
    <row r="854" spans="1:10" hidden="1" outlineLevel="1" x14ac:dyDescent="0.35">
      <c r="A854" s="216" t="s">
        <v>710</v>
      </c>
      <c r="B854" s="217">
        <v>6</v>
      </c>
      <c r="C854" s="216" t="s">
        <v>711</v>
      </c>
      <c r="D854" s="257" t="s">
        <v>170</v>
      </c>
      <c r="E854">
        <v>4</v>
      </c>
      <c r="F854">
        <v>2</v>
      </c>
      <c r="G854">
        <v>6</v>
      </c>
      <c r="H854" s="208">
        <v>44523</v>
      </c>
      <c r="I854">
        <v>150</v>
      </c>
      <c r="J854" s="217">
        <f t="shared" si="38"/>
        <v>6</v>
      </c>
    </row>
    <row r="855" spans="1:10" hidden="1" outlineLevel="1" x14ac:dyDescent="0.35">
      <c r="A855" s="216" t="s">
        <v>710</v>
      </c>
      <c r="B855" s="217">
        <v>7</v>
      </c>
      <c r="C855" s="216" t="s">
        <v>711</v>
      </c>
      <c r="D855" s="257" t="s">
        <v>170</v>
      </c>
      <c r="E855">
        <v>2</v>
      </c>
      <c r="F855">
        <v>3</v>
      </c>
      <c r="G855">
        <v>5</v>
      </c>
      <c r="H855" s="208">
        <v>44523</v>
      </c>
      <c r="I855">
        <v>100</v>
      </c>
      <c r="J855" s="217">
        <f t="shared" si="38"/>
        <v>5</v>
      </c>
    </row>
    <row r="856" spans="1:10" hidden="1" outlineLevel="1" x14ac:dyDescent="0.35">
      <c r="A856" s="216" t="s">
        <v>710</v>
      </c>
      <c r="B856" s="217">
        <v>56</v>
      </c>
      <c r="C856" s="216" t="s">
        <v>711</v>
      </c>
      <c r="D856" s="257" t="s">
        <v>170</v>
      </c>
      <c r="E856">
        <v>6</v>
      </c>
      <c r="F856">
        <v>2</v>
      </c>
      <c r="G856">
        <v>8</v>
      </c>
      <c r="H856" s="208">
        <v>44523</v>
      </c>
      <c r="I856">
        <v>800</v>
      </c>
      <c r="J856" s="217">
        <f t="shared" si="38"/>
        <v>8</v>
      </c>
    </row>
    <row r="857" spans="1:10" hidden="1" outlineLevel="1" x14ac:dyDescent="0.35">
      <c r="A857" s="216" t="s">
        <v>710</v>
      </c>
      <c r="B857" s="217">
        <v>8</v>
      </c>
      <c r="C857" s="216" t="s">
        <v>711</v>
      </c>
      <c r="D857" s="257" t="s">
        <v>170</v>
      </c>
      <c r="E857">
        <v>6</v>
      </c>
      <c r="F857">
        <v>3</v>
      </c>
      <c r="G857">
        <v>9</v>
      </c>
      <c r="H857" s="208">
        <v>44523</v>
      </c>
      <c r="I857">
        <v>120</v>
      </c>
      <c r="J857" s="217">
        <f t="shared" si="38"/>
        <v>9</v>
      </c>
    </row>
    <row r="858" spans="1:10" hidden="1" outlineLevel="1" x14ac:dyDescent="0.35">
      <c r="A858" s="216" t="s">
        <v>710</v>
      </c>
      <c r="B858" s="217">
        <v>9</v>
      </c>
      <c r="C858" s="216" t="s">
        <v>711</v>
      </c>
      <c r="D858" s="257" t="s">
        <v>170</v>
      </c>
      <c r="E858">
        <v>0</v>
      </c>
      <c r="F858">
        <v>2</v>
      </c>
      <c r="G858">
        <v>2</v>
      </c>
      <c r="H858" s="208">
        <v>44523</v>
      </c>
      <c r="I858">
        <v>100</v>
      </c>
      <c r="J858" s="217">
        <f t="shared" si="38"/>
        <v>2</v>
      </c>
    </row>
    <row r="859" spans="1:10" hidden="1" outlineLevel="1" x14ac:dyDescent="0.35">
      <c r="A859" s="216" t="s">
        <v>710</v>
      </c>
      <c r="B859" s="217">
        <v>10</v>
      </c>
      <c r="C859" s="216" t="s">
        <v>711</v>
      </c>
      <c r="D859" s="257" t="s">
        <v>170</v>
      </c>
      <c r="E859">
        <v>2</v>
      </c>
      <c r="F859">
        <v>2</v>
      </c>
      <c r="G859">
        <v>4</v>
      </c>
      <c r="H859" s="208">
        <v>44523</v>
      </c>
      <c r="I859">
        <v>50</v>
      </c>
      <c r="J859" s="217">
        <f t="shared" si="38"/>
        <v>4</v>
      </c>
    </row>
    <row r="860" spans="1:10" hidden="1" outlineLevel="1" x14ac:dyDescent="0.35">
      <c r="A860" s="216" t="s">
        <v>710</v>
      </c>
      <c r="B860" s="217">
        <v>30</v>
      </c>
      <c r="C860" s="216" t="s">
        <v>711</v>
      </c>
      <c r="D860" s="257" t="s">
        <v>170</v>
      </c>
      <c r="E860">
        <v>5</v>
      </c>
      <c r="F860">
        <v>2</v>
      </c>
      <c r="G860">
        <v>7</v>
      </c>
      <c r="H860" s="208">
        <v>44523</v>
      </c>
      <c r="I860">
        <v>300</v>
      </c>
      <c r="J860" s="217">
        <f t="shared" si="38"/>
        <v>7</v>
      </c>
    </row>
    <row r="861" spans="1:10" hidden="1" outlineLevel="1" x14ac:dyDescent="0.35">
      <c r="A861" s="216" t="s">
        <v>710</v>
      </c>
      <c r="B861" s="217">
        <v>66</v>
      </c>
      <c r="C861" s="216" t="s">
        <v>711</v>
      </c>
      <c r="D861" s="257" t="s">
        <v>170</v>
      </c>
      <c r="E861">
        <v>1</v>
      </c>
      <c r="F861">
        <v>4</v>
      </c>
      <c r="G861">
        <v>5</v>
      </c>
      <c r="H861" s="208">
        <v>44523</v>
      </c>
      <c r="I861">
        <v>400</v>
      </c>
      <c r="J861" s="217">
        <f t="shared" si="38"/>
        <v>5</v>
      </c>
    </row>
    <row r="862" spans="1:10" hidden="1" outlineLevel="1" x14ac:dyDescent="0.35">
      <c r="A862" s="216" t="s">
        <v>710</v>
      </c>
      <c r="B862" s="217">
        <v>11</v>
      </c>
      <c r="C862" s="216" t="s">
        <v>711</v>
      </c>
      <c r="D862" s="257" t="s">
        <v>170</v>
      </c>
      <c r="E862">
        <v>3</v>
      </c>
      <c r="F862">
        <v>3</v>
      </c>
      <c r="G862">
        <v>6</v>
      </c>
      <c r="H862" s="208">
        <v>44523</v>
      </c>
      <c r="I862">
        <v>100</v>
      </c>
      <c r="J862" s="217">
        <f t="shared" si="38"/>
        <v>6</v>
      </c>
    </row>
    <row r="863" spans="1:10" hidden="1" outlineLevel="1" x14ac:dyDescent="0.35">
      <c r="A863" s="216" t="s">
        <v>710</v>
      </c>
      <c r="B863" s="217">
        <v>12</v>
      </c>
      <c r="C863" s="216" t="s">
        <v>711</v>
      </c>
      <c r="D863" s="257" t="s">
        <v>170</v>
      </c>
      <c r="E863">
        <v>7</v>
      </c>
      <c r="F863">
        <v>2</v>
      </c>
      <c r="G863">
        <v>9</v>
      </c>
      <c r="H863" s="208">
        <v>44523</v>
      </c>
      <c r="I863">
        <v>50</v>
      </c>
      <c r="J863" s="217">
        <f t="shared" si="38"/>
        <v>9</v>
      </c>
    </row>
    <row r="864" spans="1:10" hidden="1" outlineLevel="1" x14ac:dyDescent="0.35">
      <c r="A864" s="216" t="s">
        <v>710</v>
      </c>
      <c r="B864" s="217">
        <v>13</v>
      </c>
      <c r="C864" s="216" t="s">
        <v>711</v>
      </c>
      <c r="D864" s="257" t="s">
        <v>170</v>
      </c>
      <c r="E864">
        <v>3</v>
      </c>
      <c r="F864">
        <v>4</v>
      </c>
      <c r="G864">
        <v>7</v>
      </c>
      <c r="H864" s="208">
        <v>44523</v>
      </c>
      <c r="I864">
        <v>100</v>
      </c>
      <c r="J864" s="217">
        <f t="shared" si="38"/>
        <v>7</v>
      </c>
    </row>
    <row r="865" spans="1:10" hidden="1" outlineLevel="1" x14ac:dyDescent="0.35">
      <c r="A865" s="216" t="s">
        <v>710</v>
      </c>
      <c r="B865" s="217">
        <v>14</v>
      </c>
      <c r="C865" s="216" t="s">
        <v>711</v>
      </c>
      <c r="D865" s="257" t="s">
        <v>170</v>
      </c>
      <c r="E865">
        <v>2</v>
      </c>
      <c r="F865">
        <v>4</v>
      </c>
      <c r="G865">
        <v>6</v>
      </c>
      <c r="H865" s="208">
        <v>44523</v>
      </c>
      <c r="I865">
        <v>150</v>
      </c>
      <c r="J865" s="217">
        <f t="shared" si="38"/>
        <v>6</v>
      </c>
    </row>
    <row r="866" spans="1:10" hidden="1" outlineLevel="1" x14ac:dyDescent="0.35">
      <c r="A866" s="216" t="s">
        <v>710</v>
      </c>
      <c r="B866" s="217">
        <v>15</v>
      </c>
      <c r="C866" s="216" t="s">
        <v>711</v>
      </c>
      <c r="D866" s="257" t="s">
        <v>170</v>
      </c>
      <c r="E866">
        <v>1</v>
      </c>
      <c r="F866">
        <v>2</v>
      </c>
      <c r="G866">
        <v>3</v>
      </c>
      <c r="H866" s="208">
        <v>44523</v>
      </c>
      <c r="I866">
        <v>100</v>
      </c>
      <c r="J866" s="217">
        <f t="shared" si="38"/>
        <v>3</v>
      </c>
    </row>
    <row r="867" spans="1:10" hidden="1" outlineLevel="1" x14ac:dyDescent="0.35">
      <c r="A867" s="216" t="s">
        <v>710</v>
      </c>
      <c r="B867" s="217">
        <v>16</v>
      </c>
      <c r="C867" s="216" t="s">
        <v>711</v>
      </c>
      <c r="D867" s="257" t="s">
        <v>170</v>
      </c>
      <c r="E867">
        <v>3</v>
      </c>
      <c r="F867">
        <v>4</v>
      </c>
      <c r="G867">
        <v>7</v>
      </c>
      <c r="H867" s="208">
        <v>44523</v>
      </c>
      <c r="I867">
        <v>200</v>
      </c>
      <c r="J867" s="217">
        <f t="shared" si="38"/>
        <v>7</v>
      </c>
    </row>
    <row r="868" spans="1:10" hidden="1" outlineLevel="1" x14ac:dyDescent="0.35">
      <c r="A868" s="216" t="s">
        <v>710</v>
      </c>
      <c r="B868" s="217">
        <v>17</v>
      </c>
      <c r="C868" s="216" t="s">
        <v>711</v>
      </c>
      <c r="D868" s="257" t="s">
        <v>170</v>
      </c>
      <c r="E868">
        <v>3</v>
      </c>
      <c r="F868">
        <v>2</v>
      </c>
      <c r="G868">
        <v>5</v>
      </c>
      <c r="H868" s="208">
        <v>44523</v>
      </c>
      <c r="I868">
        <v>300</v>
      </c>
      <c r="J868" s="217">
        <f t="shared" si="38"/>
        <v>5</v>
      </c>
    </row>
    <row r="869" spans="1:10" hidden="1" outlineLevel="1" x14ac:dyDescent="0.35">
      <c r="A869" s="216" t="s">
        <v>710</v>
      </c>
      <c r="B869" s="217">
        <v>18</v>
      </c>
      <c r="C869" s="216" t="s">
        <v>711</v>
      </c>
      <c r="D869" s="257" t="s">
        <v>170</v>
      </c>
      <c r="E869">
        <v>4</v>
      </c>
      <c r="F869">
        <v>5</v>
      </c>
      <c r="G869">
        <v>9</v>
      </c>
      <c r="H869" s="208">
        <v>44523</v>
      </c>
      <c r="I869">
        <v>300</v>
      </c>
      <c r="J869" s="217">
        <f t="shared" si="38"/>
        <v>9</v>
      </c>
    </row>
    <row r="870" spans="1:10" hidden="1" outlineLevel="1" x14ac:dyDescent="0.35">
      <c r="A870" s="216" t="s">
        <v>710</v>
      </c>
      <c r="B870" s="217">
        <v>41</v>
      </c>
      <c r="C870" s="216" t="s">
        <v>711</v>
      </c>
      <c r="D870" s="257" t="s">
        <v>170</v>
      </c>
      <c r="E870">
        <v>3</v>
      </c>
      <c r="F870">
        <v>2</v>
      </c>
      <c r="G870">
        <v>5</v>
      </c>
      <c r="H870" s="208">
        <v>44523</v>
      </c>
      <c r="I870">
        <v>500</v>
      </c>
      <c r="J870" s="217">
        <f t="shared" si="38"/>
        <v>5</v>
      </c>
    </row>
    <row r="871" spans="1:10" hidden="1" outlineLevel="1" x14ac:dyDescent="0.35">
      <c r="A871" s="216" t="s">
        <v>710</v>
      </c>
      <c r="B871" s="217">
        <v>19</v>
      </c>
      <c r="C871" s="216" t="s">
        <v>711</v>
      </c>
      <c r="D871" s="257" t="s">
        <v>170</v>
      </c>
      <c r="E871">
        <v>5</v>
      </c>
      <c r="F871">
        <v>4</v>
      </c>
      <c r="G871">
        <v>9</v>
      </c>
      <c r="H871" s="208">
        <v>44523</v>
      </c>
      <c r="I871">
        <v>300</v>
      </c>
      <c r="J871" s="217">
        <f t="shared" si="38"/>
        <v>9</v>
      </c>
    </row>
    <row r="872" spans="1:10" hidden="1" outlineLevel="1" x14ac:dyDescent="0.35">
      <c r="A872" s="216" t="s">
        <v>710</v>
      </c>
      <c r="B872" s="217">
        <v>20</v>
      </c>
      <c r="C872" s="216" t="s">
        <v>711</v>
      </c>
      <c r="D872" s="257" t="s">
        <v>170</v>
      </c>
      <c r="E872">
        <v>5</v>
      </c>
      <c r="F872">
        <v>4</v>
      </c>
      <c r="G872">
        <v>9</v>
      </c>
      <c r="H872" s="208">
        <v>44523</v>
      </c>
      <c r="I872">
        <v>250</v>
      </c>
      <c r="J872" s="217">
        <f t="shared" si="38"/>
        <v>9</v>
      </c>
    </row>
    <row r="873" spans="1:10" hidden="1" outlineLevel="1" x14ac:dyDescent="0.35">
      <c r="A873" s="216" t="s">
        <v>710</v>
      </c>
      <c r="B873" s="217">
        <v>21</v>
      </c>
      <c r="C873" s="216" t="s">
        <v>711</v>
      </c>
      <c r="D873" s="257" t="s">
        <v>170</v>
      </c>
      <c r="E873">
        <v>0</v>
      </c>
      <c r="F873">
        <v>2</v>
      </c>
      <c r="G873">
        <v>2</v>
      </c>
      <c r="H873" s="208">
        <v>44523</v>
      </c>
      <c r="I873">
        <v>300</v>
      </c>
      <c r="J873" s="217">
        <f t="shared" si="38"/>
        <v>2</v>
      </c>
    </row>
    <row r="874" spans="1:10" hidden="1" outlineLevel="1" x14ac:dyDescent="0.35">
      <c r="A874" s="216" t="s">
        <v>710</v>
      </c>
      <c r="B874" s="217">
        <v>68</v>
      </c>
      <c r="C874" s="216" t="s">
        <v>711</v>
      </c>
      <c r="D874" s="257" t="s">
        <v>170</v>
      </c>
      <c r="E874">
        <v>2</v>
      </c>
      <c r="F874">
        <v>2</v>
      </c>
      <c r="G874">
        <v>4</v>
      </c>
      <c r="H874" s="208">
        <v>44523</v>
      </c>
      <c r="I874">
        <v>800</v>
      </c>
      <c r="J874" s="217">
        <f t="shared" si="38"/>
        <v>4</v>
      </c>
    </row>
    <row r="875" spans="1:10" hidden="1" outlineLevel="1" x14ac:dyDescent="0.35">
      <c r="A875" s="216" t="s">
        <v>710</v>
      </c>
      <c r="B875" s="217">
        <v>22</v>
      </c>
      <c r="C875" s="216" t="s">
        <v>711</v>
      </c>
      <c r="D875" s="257" t="s">
        <v>170</v>
      </c>
      <c r="E875">
        <v>4</v>
      </c>
      <c r="F875">
        <v>2</v>
      </c>
      <c r="G875">
        <v>6</v>
      </c>
      <c r="H875" s="208">
        <v>44523</v>
      </c>
      <c r="I875">
        <v>300</v>
      </c>
      <c r="J875" s="217">
        <f t="shared" si="38"/>
        <v>6</v>
      </c>
    </row>
    <row r="876" spans="1:10" hidden="1" outlineLevel="1" x14ac:dyDescent="0.35">
      <c r="A876" s="216" t="s">
        <v>710</v>
      </c>
      <c r="B876" s="217">
        <v>23</v>
      </c>
      <c r="C876" s="216" t="s">
        <v>711</v>
      </c>
      <c r="D876" s="257" t="s">
        <v>170</v>
      </c>
      <c r="E876">
        <v>8</v>
      </c>
      <c r="F876">
        <v>8</v>
      </c>
      <c r="G876">
        <v>16</v>
      </c>
      <c r="H876" s="208">
        <v>44523</v>
      </c>
      <c r="I876">
        <v>100</v>
      </c>
      <c r="J876" s="217">
        <f t="shared" si="38"/>
        <v>16</v>
      </c>
    </row>
    <row r="877" spans="1:10" hidden="1" outlineLevel="1" x14ac:dyDescent="0.35">
      <c r="A877" s="216" t="s">
        <v>710</v>
      </c>
      <c r="B877" s="217">
        <v>24</v>
      </c>
      <c r="C877" s="216" t="s">
        <v>711</v>
      </c>
      <c r="D877" s="257" t="s">
        <v>170</v>
      </c>
      <c r="E877">
        <v>4</v>
      </c>
      <c r="F877">
        <v>6</v>
      </c>
      <c r="G877">
        <v>10</v>
      </c>
      <c r="H877" s="208">
        <v>44523</v>
      </c>
      <c r="I877">
        <v>300</v>
      </c>
      <c r="J877" s="217">
        <f t="shared" si="38"/>
        <v>10</v>
      </c>
    </row>
    <row r="878" spans="1:10" hidden="1" outlineLevel="1" x14ac:dyDescent="0.35">
      <c r="A878" s="216" t="s">
        <v>710</v>
      </c>
      <c r="B878" s="217">
        <v>54</v>
      </c>
      <c r="C878" s="216" t="s">
        <v>711</v>
      </c>
      <c r="D878" s="257" t="s">
        <v>170</v>
      </c>
      <c r="E878">
        <v>4</v>
      </c>
      <c r="F878">
        <v>2</v>
      </c>
      <c r="G878">
        <v>6</v>
      </c>
      <c r="H878" s="208">
        <v>44523</v>
      </c>
      <c r="I878">
        <v>600</v>
      </c>
      <c r="J878" s="217">
        <f t="shared" si="38"/>
        <v>6</v>
      </c>
    </row>
    <row r="879" spans="1:10" hidden="1" outlineLevel="1" x14ac:dyDescent="0.35">
      <c r="A879" s="216" t="s">
        <v>710</v>
      </c>
      <c r="B879" s="217">
        <v>25</v>
      </c>
      <c r="C879" s="216" t="s">
        <v>711</v>
      </c>
      <c r="D879" s="257" t="s">
        <v>170</v>
      </c>
      <c r="E879">
        <v>1</v>
      </c>
      <c r="F879">
        <v>3</v>
      </c>
      <c r="G879">
        <v>4</v>
      </c>
      <c r="H879" s="208">
        <v>44523</v>
      </c>
      <c r="I879">
        <v>100</v>
      </c>
      <c r="J879" s="217">
        <f t="shared" si="38"/>
        <v>4</v>
      </c>
    </row>
    <row r="880" spans="1:10" hidden="1" outlineLevel="1" x14ac:dyDescent="0.35">
      <c r="A880" s="216" t="s">
        <v>710</v>
      </c>
      <c r="B880" s="217">
        <v>26</v>
      </c>
      <c r="C880" s="216" t="s">
        <v>711</v>
      </c>
      <c r="D880" s="257" t="s">
        <v>170</v>
      </c>
      <c r="E880">
        <v>5</v>
      </c>
      <c r="F880">
        <v>2</v>
      </c>
      <c r="G880">
        <v>7</v>
      </c>
      <c r="H880" s="208">
        <v>44523</v>
      </c>
      <c r="I880">
        <v>300</v>
      </c>
      <c r="J880" s="217">
        <f t="shared" si="38"/>
        <v>7</v>
      </c>
    </row>
    <row r="881" spans="1:10" hidden="1" outlineLevel="1" x14ac:dyDescent="0.35">
      <c r="A881" s="216" t="s">
        <v>710</v>
      </c>
      <c r="B881" s="217">
        <v>42</v>
      </c>
      <c r="C881" s="216" t="s">
        <v>711</v>
      </c>
      <c r="D881" s="257" t="s">
        <v>170</v>
      </c>
      <c r="E881">
        <v>1</v>
      </c>
      <c r="F881">
        <v>6</v>
      </c>
      <c r="G881">
        <v>7</v>
      </c>
      <c r="H881" s="208">
        <v>44523</v>
      </c>
      <c r="I881">
        <v>200</v>
      </c>
      <c r="J881" s="217">
        <f t="shared" si="38"/>
        <v>7</v>
      </c>
    </row>
    <row r="882" spans="1:10" hidden="1" outlineLevel="1" x14ac:dyDescent="0.35">
      <c r="A882" s="216" t="s">
        <v>710</v>
      </c>
      <c r="B882" s="217">
        <v>27</v>
      </c>
      <c r="C882" s="216" t="s">
        <v>711</v>
      </c>
      <c r="D882" s="257" t="s">
        <v>170</v>
      </c>
      <c r="E882">
        <v>3</v>
      </c>
      <c r="F882">
        <v>5</v>
      </c>
      <c r="G882">
        <v>8</v>
      </c>
      <c r="H882" s="208">
        <v>44523</v>
      </c>
      <c r="I882">
        <v>300</v>
      </c>
      <c r="J882" s="217">
        <f t="shared" si="38"/>
        <v>8</v>
      </c>
    </row>
    <row r="883" spans="1:10" hidden="1" outlineLevel="1" x14ac:dyDescent="0.35">
      <c r="A883" s="216" t="s">
        <v>710</v>
      </c>
      <c r="B883" s="217">
        <v>37</v>
      </c>
      <c r="C883" s="216" t="s">
        <v>711</v>
      </c>
      <c r="D883" s="257" t="s">
        <v>170</v>
      </c>
      <c r="E883">
        <v>4</v>
      </c>
      <c r="F883">
        <v>4</v>
      </c>
      <c r="G883">
        <v>8</v>
      </c>
      <c r="H883" s="208">
        <v>44523</v>
      </c>
      <c r="I883">
        <v>100</v>
      </c>
      <c r="J883" s="217">
        <f t="shared" si="38"/>
        <v>8</v>
      </c>
    </row>
    <row r="884" spans="1:10" hidden="1" outlineLevel="1" x14ac:dyDescent="0.35">
      <c r="A884" s="216" t="s">
        <v>710</v>
      </c>
      <c r="B884" s="217">
        <v>28</v>
      </c>
      <c r="C884" s="216" t="s">
        <v>711</v>
      </c>
      <c r="D884" s="257" t="s">
        <v>170</v>
      </c>
      <c r="E884">
        <v>4</v>
      </c>
      <c r="F884">
        <v>2</v>
      </c>
      <c r="G884">
        <v>6</v>
      </c>
      <c r="H884" s="208">
        <v>44523</v>
      </c>
      <c r="I884">
        <v>300</v>
      </c>
      <c r="J884" s="217">
        <f t="shared" si="38"/>
        <v>6</v>
      </c>
    </row>
    <row r="885" spans="1:10" hidden="1" outlineLevel="1" x14ac:dyDescent="0.35">
      <c r="A885" s="216" t="s">
        <v>710</v>
      </c>
      <c r="B885" s="217">
        <v>29</v>
      </c>
      <c r="C885" s="216" t="s">
        <v>711</v>
      </c>
      <c r="D885" s="257" t="s">
        <v>170</v>
      </c>
      <c r="E885">
        <v>3</v>
      </c>
      <c r="F885">
        <v>2</v>
      </c>
      <c r="G885">
        <v>5</v>
      </c>
      <c r="H885" s="208">
        <v>44523</v>
      </c>
      <c r="I885">
        <v>800</v>
      </c>
      <c r="J885" s="217">
        <f t="shared" si="38"/>
        <v>5</v>
      </c>
    </row>
    <row r="886" spans="1:10" hidden="1" outlineLevel="1" x14ac:dyDescent="0.35">
      <c r="A886" s="216" t="s">
        <v>710</v>
      </c>
      <c r="B886" s="217">
        <v>31</v>
      </c>
      <c r="C886" s="216" t="s">
        <v>711</v>
      </c>
      <c r="D886" s="257" t="s">
        <v>170</v>
      </c>
      <c r="E886">
        <v>3</v>
      </c>
      <c r="F886">
        <v>4</v>
      </c>
      <c r="G886">
        <v>7</v>
      </c>
      <c r="H886" s="208">
        <v>44523</v>
      </c>
      <c r="I886">
        <v>200</v>
      </c>
      <c r="J886" s="217">
        <f t="shared" si="38"/>
        <v>7</v>
      </c>
    </row>
    <row r="887" spans="1:10" hidden="1" outlineLevel="1" x14ac:dyDescent="0.35">
      <c r="A887" s="216" t="s">
        <v>710</v>
      </c>
      <c r="B887" s="217">
        <v>32</v>
      </c>
      <c r="C887" s="216" t="s">
        <v>711</v>
      </c>
      <c r="D887" s="257" t="s">
        <v>170</v>
      </c>
      <c r="E887">
        <v>3</v>
      </c>
      <c r="F887">
        <v>2</v>
      </c>
      <c r="G887">
        <v>5</v>
      </c>
      <c r="H887" s="208">
        <v>44523</v>
      </c>
      <c r="I887">
        <v>500</v>
      </c>
      <c r="J887" s="217">
        <f t="shared" si="38"/>
        <v>5</v>
      </c>
    </row>
    <row r="888" spans="1:10" hidden="1" outlineLevel="1" x14ac:dyDescent="0.35">
      <c r="A888" s="216" t="s">
        <v>710</v>
      </c>
      <c r="B888" s="217">
        <v>33</v>
      </c>
      <c r="C888" s="216" t="s">
        <v>711</v>
      </c>
      <c r="D888" s="257" t="s">
        <v>170</v>
      </c>
      <c r="E888">
        <v>3</v>
      </c>
      <c r="F888">
        <v>2</v>
      </c>
      <c r="G888">
        <v>5</v>
      </c>
      <c r="H888" s="208">
        <v>44523</v>
      </c>
      <c r="I888">
        <v>400</v>
      </c>
      <c r="J888" s="217">
        <f t="shared" si="38"/>
        <v>5</v>
      </c>
    </row>
    <row r="889" spans="1:10" hidden="1" outlineLevel="1" x14ac:dyDescent="0.35">
      <c r="A889" s="216" t="s">
        <v>710</v>
      </c>
      <c r="B889" s="217">
        <v>34</v>
      </c>
      <c r="C889" s="216" t="s">
        <v>711</v>
      </c>
      <c r="D889" s="257" t="s">
        <v>170</v>
      </c>
      <c r="E889">
        <v>1</v>
      </c>
      <c r="F889">
        <v>2</v>
      </c>
      <c r="G889">
        <v>3</v>
      </c>
      <c r="H889" s="208">
        <v>44523</v>
      </c>
      <c r="I889">
        <v>200</v>
      </c>
      <c r="J889" s="217">
        <f t="shared" si="38"/>
        <v>3</v>
      </c>
    </row>
    <row r="890" spans="1:10" hidden="1" outlineLevel="1" x14ac:dyDescent="0.35">
      <c r="A890" s="216" t="s">
        <v>710</v>
      </c>
      <c r="B890" s="217">
        <v>35</v>
      </c>
      <c r="C890" s="216" t="s">
        <v>711</v>
      </c>
      <c r="D890" s="257" t="s">
        <v>170</v>
      </c>
      <c r="E890">
        <v>3</v>
      </c>
      <c r="F890">
        <v>3</v>
      </c>
      <c r="G890">
        <v>6</v>
      </c>
      <c r="H890" s="208">
        <v>44523</v>
      </c>
      <c r="I890">
        <v>200</v>
      </c>
      <c r="J890" s="217">
        <f t="shared" si="38"/>
        <v>6</v>
      </c>
    </row>
    <row r="891" spans="1:10" hidden="1" outlineLevel="1" x14ac:dyDescent="0.35">
      <c r="A891" s="216" t="s">
        <v>710</v>
      </c>
      <c r="B891" s="217">
        <v>65</v>
      </c>
      <c r="C891" s="216" t="s">
        <v>711</v>
      </c>
      <c r="D891" s="257" t="s">
        <v>170</v>
      </c>
      <c r="E891">
        <v>1</v>
      </c>
      <c r="F891">
        <v>3</v>
      </c>
      <c r="G891">
        <v>4</v>
      </c>
      <c r="H891" s="208">
        <v>44523</v>
      </c>
      <c r="I891">
        <v>300</v>
      </c>
      <c r="J891" s="217">
        <f t="shared" si="38"/>
        <v>4</v>
      </c>
    </row>
    <row r="892" spans="1:10" hidden="1" outlineLevel="1" x14ac:dyDescent="0.35">
      <c r="A892" s="216" t="s">
        <v>710</v>
      </c>
      <c r="B892" s="217">
        <v>36</v>
      </c>
      <c r="C892" s="216" t="s">
        <v>711</v>
      </c>
      <c r="D892" s="257" t="s">
        <v>170</v>
      </c>
      <c r="E892">
        <v>5</v>
      </c>
      <c r="F892">
        <v>2</v>
      </c>
      <c r="G892">
        <v>7</v>
      </c>
      <c r="H892" s="208">
        <v>44523</v>
      </c>
      <c r="I892">
        <v>800</v>
      </c>
      <c r="J892" s="217">
        <f t="shared" si="38"/>
        <v>7</v>
      </c>
    </row>
    <row r="893" spans="1:10" hidden="1" outlineLevel="1" x14ac:dyDescent="0.35">
      <c r="A893" s="216" t="s">
        <v>710</v>
      </c>
      <c r="B893" s="217">
        <v>38</v>
      </c>
      <c r="C893" s="216" t="s">
        <v>711</v>
      </c>
      <c r="D893" s="257" t="s">
        <v>170</v>
      </c>
      <c r="E893">
        <v>3</v>
      </c>
      <c r="F893">
        <v>3</v>
      </c>
      <c r="G893">
        <v>6</v>
      </c>
      <c r="H893" s="208">
        <v>44523</v>
      </c>
      <c r="I893">
        <v>400</v>
      </c>
      <c r="J893" s="217">
        <f t="shared" si="38"/>
        <v>6</v>
      </c>
    </row>
    <row r="894" spans="1:10" hidden="1" outlineLevel="1" x14ac:dyDescent="0.35">
      <c r="A894" s="216" t="s">
        <v>710</v>
      </c>
      <c r="B894" s="217">
        <v>39</v>
      </c>
      <c r="C894" s="216" t="s">
        <v>711</v>
      </c>
      <c r="D894" s="257" t="s">
        <v>170</v>
      </c>
      <c r="E894">
        <v>3</v>
      </c>
      <c r="F894">
        <v>2</v>
      </c>
      <c r="G894">
        <v>5</v>
      </c>
      <c r="H894" s="208">
        <v>44523</v>
      </c>
      <c r="I894">
        <v>500</v>
      </c>
      <c r="J894" s="217">
        <f t="shared" si="38"/>
        <v>5</v>
      </c>
    </row>
    <row r="895" spans="1:10" hidden="1" outlineLevel="1" x14ac:dyDescent="0.35">
      <c r="A895" s="216" t="s">
        <v>710</v>
      </c>
      <c r="B895" s="217">
        <v>40</v>
      </c>
      <c r="C895" s="216" t="s">
        <v>711</v>
      </c>
      <c r="D895" s="257" t="s">
        <v>170</v>
      </c>
      <c r="E895">
        <v>4</v>
      </c>
      <c r="F895">
        <v>2</v>
      </c>
      <c r="G895">
        <v>6</v>
      </c>
      <c r="H895" s="208">
        <v>44523</v>
      </c>
      <c r="I895">
        <v>400</v>
      </c>
      <c r="J895" s="217">
        <f t="shared" si="38"/>
        <v>6</v>
      </c>
    </row>
    <row r="896" spans="1:10" hidden="1" outlineLevel="1" x14ac:dyDescent="0.35">
      <c r="A896" s="216" t="s">
        <v>710</v>
      </c>
      <c r="B896" s="217">
        <v>43</v>
      </c>
      <c r="C896" s="216" t="s">
        <v>711</v>
      </c>
      <c r="D896" s="257" t="s">
        <v>170</v>
      </c>
      <c r="E896">
        <v>3</v>
      </c>
      <c r="F896">
        <v>2</v>
      </c>
      <c r="G896">
        <v>5</v>
      </c>
      <c r="H896" s="208">
        <v>44523</v>
      </c>
      <c r="I896">
        <v>500</v>
      </c>
      <c r="J896" s="217">
        <f t="shared" si="38"/>
        <v>5</v>
      </c>
    </row>
    <row r="897" spans="1:10" hidden="1" outlineLevel="1" x14ac:dyDescent="0.35">
      <c r="A897" s="216" t="s">
        <v>710</v>
      </c>
      <c r="B897" s="217">
        <v>44</v>
      </c>
      <c r="C897" s="216" t="s">
        <v>711</v>
      </c>
      <c r="D897" s="257" t="s">
        <v>170</v>
      </c>
      <c r="E897">
        <v>3</v>
      </c>
      <c r="F897">
        <v>5</v>
      </c>
      <c r="G897">
        <v>8</v>
      </c>
      <c r="H897" s="208">
        <v>44523</v>
      </c>
      <c r="I897">
        <v>800</v>
      </c>
      <c r="J897" s="217">
        <f t="shared" si="38"/>
        <v>8</v>
      </c>
    </row>
    <row r="898" spans="1:10" hidden="1" outlineLevel="1" x14ac:dyDescent="0.35">
      <c r="A898" s="216" t="s">
        <v>710</v>
      </c>
      <c r="B898" s="217">
        <v>45</v>
      </c>
      <c r="C898" s="216" t="s">
        <v>711</v>
      </c>
      <c r="D898" s="257" t="s">
        <v>170</v>
      </c>
      <c r="E898">
        <v>5</v>
      </c>
      <c r="F898">
        <v>3</v>
      </c>
      <c r="G898">
        <v>8</v>
      </c>
      <c r="H898" s="208">
        <v>44523</v>
      </c>
      <c r="I898">
        <v>400</v>
      </c>
      <c r="J898" s="217">
        <f t="shared" si="38"/>
        <v>8</v>
      </c>
    </row>
    <row r="899" spans="1:10" hidden="1" outlineLevel="1" x14ac:dyDescent="0.35">
      <c r="A899" s="216" t="s">
        <v>710</v>
      </c>
      <c r="B899" s="217">
        <v>46</v>
      </c>
      <c r="C899" s="216" t="s">
        <v>711</v>
      </c>
      <c r="D899" s="257" t="s">
        <v>170</v>
      </c>
      <c r="E899">
        <v>7</v>
      </c>
      <c r="F899">
        <v>2</v>
      </c>
      <c r="G899">
        <v>9</v>
      </c>
      <c r="H899" s="208">
        <v>44523</v>
      </c>
      <c r="I899">
        <v>500</v>
      </c>
      <c r="J899" s="217">
        <f t="shared" ref="J899:J962" si="41">IF(I899&gt;$Q$1,,G899)</f>
        <v>9</v>
      </c>
    </row>
    <row r="900" spans="1:10" hidden="1" outlineLevel="1" x14ac:dyDescent="0.35">
      <c r="A900" s="216" t="s">
        <v>710</v>
      </c>
      <c r="B900" s="217">
        <v>47</v>
      </c>
      <c r="C900" s="216" t="s">
        <v>711</v>
      </c>
      <c r="D900" s="257" t="s">
        <v>170</v>
      </c>
      <c r="E900">
        <v>3</v>
      </c>
      <c r="F900">
        <v>3</v>
      </c>
      <c r="G900">
        <v>6</v>
      </c>
      <c r="H900" s="208">
        <v>44523</v>
      </c>
      <c r="I900">
        <v>300</v>
      </c>
      <c r="J900" s="217">
        <f t="shared" si="41"/>
        <v>6</v>
      </c>
    </row>
    <row r="901" spans="1:10" hidden="1" outlineLevel="1" x14ac:dyDescent="0.35">
      <c r="A901" s="216" t="s">
        <v>710</v>
      </c>
      <c r="B901" s="217">
        <v>48</v>
      </c>
      <c r="C901" s="216" t="s">
        <v>711</v>
      </c>
      <c r="D901" s="257" t="s">
        <v>170</v>
      </c>
      <c r="E901">
        <v>4</v>
      </c>
      <c r="F901">
        <v>3</v>
      </c>
      <c r="G901">
        <v>7</v>
      </c>
      <c r="H901" s="208">
        <v>44523</v>
      </c>
      <c r="I901">
        <v>800</v>
      </c>
      <c r="J901" s="217">
        <f t="shared" si="41"/>
        <v>7</v>
      </c>
    </row>
    <row r="902" spans="1:10" hidden="1" outlineLevel="1" x14ac:dyDescent="0.35">
      <c r="A902" s="216" t="s">
        <v>710</v>
      </c>
      <c r="B902" s="217">
        <v>49</v>
      </c>
      <c r="C902" s="216" t="s">
        <v>711</v>
      </c>
      <c r="D902" s="257" t="s">
        <v>170</v>
      </c>
      <c r="E902">
        <v>2</v>
      </c>
      <c r="F902">
        <v>3</v>
      </c>
      <c r="G902">
        <v>5</v>
      </c>
      <c r="H902" s="208">
        <v>44523</v>
      </c>
      <c r="I902">
        <v>300</v>
      </c>
      <c r="J902" s="217">
        <f t="shared" si="41"/>
        <v>5</v>
      </c>
    </row>
    <row r="903" spans="1:10" hidden="1" outlineLevel="1" x14ac:dyDescent="0.35">
      <c r="A903" s="216" t="s">
        <v>710</v>
      </c>
      <c r="B903" s="217">
        <v>50</v>
      </c>
      <c r="C903" s="216" t="s">
        <v>711</v>
      </c>
      <c r="D903" s="257" t="s">
        <v>170</v>
      </c>
      <c r="E903">
        <v>4</v>
      </c>
      <c r="F903">
        <v>3</v>
      </c>
      <c r="G903">
        <v>7</v>
      </c>
      <c r="H903" s="208">
        <v>44523</v>
      </c>
      <c r="I903">
        <v>300</v>
      </c>
      <c r="J903" s="217">
        <f t="shared" si="41"/>
        <v>7</v>
      </c>
    </row>
    <row r="904" spans="1:10" hidden="1" outlineLevel="1" x14ac:dyDescent="0.35">
      <c r="A904" s="216" t="s">
        <v>710</v>
      </c>
      <c r="B904" s="217">
        <v>51</v>
      </c>
      <c r="C904" s="216" t="s">
        <v>711</v>
      </c>
      <c r="D904" s="257" t="s">
        <v>170</v>
      </c>
      <c r="E904">
        <v>6</v>
      </c>
      <c r="F904">
        <v>4</v>
      </c>
      <c r="G904">
        <v>10</v>
      </c>
      <c r="H904" s="208">
        <v>44523</v>
      </c>
      <c r="I904">
        <v>800</v>
      </c>
      <c r="J904" s="217">
        <f t="shared" si="41"/>
        <v>10</v>
      </c>
    </row>
    <row r="905" spans="1:10" hidden="1" outlineLevel="1" x14ac:dyDescent="0.35">
      <c r="A905" s="216" t="s">
        <v>710</v>
      </c>
      <c r="B905" s="217">
        <v>52</v>
      </c>
      <c r="C905" s="216" t="s">
        <v>711</v>
      </c>
      <c r="D905" s="257" t="s">
        <v>170</v>
      </c>
      <c r="E905">
        <v>4</v>
      </c>
      <c r="F905">
        <v>2</v>
      </c>
      <c r="G905">
        <v>6</v>
      </c>
      <c r="H905" s="208">
        <v>44523</v>
      </c>
      <c r="I905">
        <v>800</v>
      </c>
      <c r="J905" s="217">
        <f t="shared" si="41"/>
        <v>6</v>
      </c>
    </row>
    <row r="906" spans="1:10" hidden="1" outlineLevel="1" x14ac:dyDescent="0.35">
      <c r="A906" s="216" t="s">
        <v>710</v>
      </c>
      <c r="B906" s="217">
        <v>53</v>
      </c>
      <c r="C906" s="216" t="s">
        <v>711</v>
      </c>
      <c r="D906" s="257" t="s">
        <v>170</v>
      </c>
      <c r="E906">
        <v>5</v>
      </c>
      <c r="F906">
        <v>2</v>
      </c>
      <c r="G906">
        <v>7</v>
      </c>
      <c r="H906" s="208">
        <v>44523</v>
      </c>
      <c r="I906">
        <v>400</v>
      </c>
      <c r="J906" s="217">
        <f t="shared" si="41"/>
        <v>7</v>
      </c>
    </row>
    <row r="907" spans="1:10" hidden="1" outlineLevel="1" x14ac:dyDescent="0.35">
      <c r="A907" s="216" t="s">
        <v>710</v>
      </c>
      <c r="B907" s="217">
        <v>55</v>
      </c>
      <c r="C907" s="216" t="s">
        <v>711</v>
      </c>
      <c r="D907" s="257" t="s">
        <v>170</v>
      </c>
      <c r="E907">
        <v>4</v>
      </c>
      <c r="F907">
        <v>2</v>
      </c>
      <c r="G907">
        <v>6</v>
      </c>
      <c r="H907" s="208">
        <v>44523</v>
      </c>
      <c r="I907">
        <v>300</v>
      </c>
      <c r="J907" s="217">
        <f t="shared" si="41"/>
        <v>6</v>
      </c>
    </row>
    <row r="908" spans="1:10" hidden="1" outlineLevel="1" x14ac:dyDescent="0.35">
      <c r="A908" s="216" t="s">
        <v>710</v>
      </c>
      <c r="B908" s="217">
        <v>57</v>
      </c>
      <c r="C908" s="216" t="s">
        <v>711</v>
      </c>
      <c r="D908" s="257" t="s">
        <v>170</v>
      </c>
      <c r="E908">
        <v>3</v>
      </c>
      <c r="F908">
        <v>4</v>
      </c>
      <c r="G908">
        <v>7</v>
      </c>
      <c r="H908" s="208">
        <v>44523</v>
      </c>
      <c r="I908">
        <v>800</v>
      </c>
      <c r="J908" s="217">
        <f t="shared" si="41"/>
        <v>7</v>
      </c>
    </row>
    <row r="909" spans="1:10" hidden="1" outlineLevel="1" x14ac:dyDescent="0.35">
      <c r="A909" s="216" t="s">
        <v>710</v>
      </c>
      <c r="B909" s="217">
        <v>58</v>
      </c>
      <c r="C909" s="216" t="s">
        <v>711</v>
      </c>
      <c r="D909" s="257" t="s">
        <v>170</v>
      </c>
      <c r="E909">
        <v>2</v>
      </c>
      <c r="F909">
        <v>3</v>
      </c>
      <c r="G909">
        <v>5</v>
      </c>
      <c r="H909" s="208">
        <v>44523</v>
      </c>
      <c r="I909">
        <v>800</v>
      </c>
      <c r="J909" s="217">
        <f t="shared" si="41"/>
        <v>5</v>
      </c>
    </row>
    <row r="910" spans="1:10" hidden="1" outlineLevel="1" x14ac:dyDescent="0.35">
      <c r="A910" s="216" t="s">
        <v>710</v>
      </c>
      <c r="B910" s="217">
        <v>59</v>
      </c>
      <c r="C910" s="216" t="s">
        <v>711</v>
      </c>
      <c r="D910" s="257" t="s">
        <v>170</v>
      </c>
      <c r="E910">
        <v>4</v>
      </c>
      <c r="F910">
        <v>2</v>
      </c>
      <c r="G910">
        <v>6</v>
      </c>
      <c r="H910" s="208">
        <v>44523</v>
      </c>
      <c r="I910">
        <v>300</v>
      </c>
      <c r="J910" s="217">
        <f t="shared" si="41"/>
        <v>6</v>
      </c>
    </row>
    <row r="911" spans="1:10" hidden="1" outlineLevel="1" x14ac:dyDescent="0.35">
      <c r="A911" s="216" t="s">
        <v>710</v>
      </c>
      <c r="B911" s="217">
        <v>60</v>
      </c>
      <c r="C911" s="216" t="s">
        <v>711</v>
      </c>
      <c r="D911" s="257" t="s">
        <v>170</v>
      </c>
      <c r="E911">
        <v>4</v>
      </c>
      <c r="F911">
        <v>3</v>
      </c>
      <c r="G911">
        <v>7</v>
      </c>
      <c r="H911" s="208">
        <v>44523</v>
      </c>
      <c r="I911">
        <v>300</v>
      </c>
      <c r="J911" s="217">
        <f t="shared" si="41"/>
        <v>7</v>
      </c>
    </row>
    <row r="912" spans="1:10" hidden="1" outlineLevel="1" x14ac:dyDescent="0.35">
      <c r="A912" s="216" t="s">
        <v>710</v>
      </c>
      <c r="B912" s="217">
        <v>61</v>
      </c>
      <c r="C912" s="216" t="s">
        <v>711</v>
      </c>
      <c r="D912" s="257" t="s">
        <v>170</v>
      </c>
      <c r="E912">
        <v>1</v>
      </c>
      <c r="F912">
        <v>3</v>
      </c>
      <c r="G912">
        <v>4</v>
      </c>
      <c r="H912" s="208">
        <v>44523</v>
      </c>
      <c r="I912">
        <v>600</v>
      </c>
      <c r="J912" s="217">
        <f t="shared" si="41"/>
        <v>4</v>
      </c>
    </row>
    <row r="913" spans="1:10" hidden="1" outlineLevel="1" x14ac:dyDescent="0.35">
      <c r="A913" s="216" t="s">
        <v>710</v>
      </c>
      <c r="B913" s="217">
        <v>62</v>
      </c>
      <c r="C913" s="216" t="s">
        <v>711</v>
      </c>
      <c r="D913" s="257" t="s">
        <v>170</v>
      </c>
      <c r="E913">
        <v>2</v>
      </c>
      <c r="F913">
        <v>6</v>
      </c>
      <c r="G913">
        <v>8</v>
      </c>
      <c r="H913" s="208">
        <v>44523</v>
      </c>
      <c r="I913">
        <v>400</v>
      </c>
      <c r="J913" s="217">
        <f t="shared" si="41"/>
        <v>8</v>
      </c>
    </row>
    <row r="914" spans="1:10" hidden="1" outlineLevel="1" x14ac:dyDescent="0.35">
      <c r="A914" s="216" t="s">
        <v>710</v>
      </c>
      <c r="B914" s="217">
        <v>63</v>
      </c>
      <c r="C914" s="216" t="s">
        <v>711</v>
      </c>
      <c r="D914" s="257" t="s">
        <v>170</v>
      </c>
      <c r="E914">
        <v>4</v>
      </c>
      <c r="F914">
        <v>3</v>
      </c>
      <c r="G914">
        <v>7</v>
      </c>
      <c r="H914" s="208">
        <v>44523</v>
      </c>
      <c r="I914">
        <v>600</v>
      </c>
      <c r="J914" s="217">
        <f t="shared" si="41"/>
        <v>7</v>
      </c>
    </row>
    <row r="915" spans="1:10" hidden="1" outlineLevel="1" x14ac:dyDescent="0.35">
      <c r="A915" s="216" t="s">
        <v>710</v>
      </c>
      <c r="B915" s="217">
        <v>64</v>
      </c>
      <c r="C915" s="216" t="s">
        <v>711</v>
      </c>
      <c r="D915" s="257" t="s">
        <v>170</v>
      </c>
      <c r="E915">
        <v>2</v>
      </c>
      <c r="F915">
        <v>3</v>
      </c>
      <c r="G915">
        <v>5</v>
      </c>
      <c r="H915" s="208">
        <v>44523</v>
      </c>
      <c r="I915">
        <v>300</v>
      </c>
      <c r="J915" s="217">
        <f t="shared" si="41"/>
        <v>5</v>
      </c>
    </row>
    <row r="916" spans="1:10" hidden="1" outlineLevel="1" x14ac:dyDescent="0.35">
      <c r="A916" s="216" t="s">
        <v>710</v>
      </c>
      <c r="B916" s="217">
        <v>67</v>
      </c>
      <c r="C916" s="216" t="s">
        <v>711</v>
      </c>
      <c r="D916" s="257" t="s">
        <v>170</v>
      </c>
      <c r="E916">
        <v>3</v>
      </c>
      <c r="F916">
        <v>2</v>
      </c>
      <c r="G916">
        <v>5</v>
      </c>
      <c r="H916" s="208">
        <v>44523</v>
      </c>
      <c r="I916">
        <v>800</v>
      </c>
      <c r="J916" s="217">
        <f t="shared" si="41"/>
        <v>5</v>
      </c>
    </row>
    <row r="917" spans="1:10" hidden="1" outlineLevel="1" x14ac:dyDescent="0.35">
      <c r="A917" s="216" t="s">
        <v>710</v>
      </c>
      <c r="B917" s="217">
        <v>69</v>
      </c>
      <c r="C917" s="216" t="s">
        <v>711</v>
      </c>
      <c r="D917" s="257" t="s">
        <v>170</v>
      </c>
      <c r="E917">
        <v>6</v>
      </c>
      <c r="F917">
        <v>2</v>
      </c>
      <c r="G917">
        <v>8</v>
      </c>
      <c r="H917" s="208">
        <v>44523</v>
      </c>
      <c r="I917">
        <v>400</v>
      </c>
      <c r="J917" s="217">
        <f t="shared" si="41"/>
        <v>8</v>
      </c>
    </row>
    <row r="918" spans="1:10" hidden="1" outlineLevel="1" x14ac:dyDescent="0.35">
      <c r="A918" s="216" t="s">
        <v>710</v>
      </c>
      <c r="B918" s="217">
        <v>70</v>
      </c>
      <c r="C918" s="216" t="s">
        <v>711</v>
      </c>
      <c r="D918" s="257" t="s">
        <v>170</v>
      </c>
      <c r="E918">
        <v>2</v>
      </c>
      <c r="F918">
        <v>2</v>
      </c>
      <c r="G918">
        <v>4</v>
      </c>
      <c r="H918" s="208">
        <v>44523</v>
      </c>
      <c r="I918">
        <v>400</v>
      </c>
      <c r="J918" s="217">
        <f t="shared" si="41"/>
        <v>4</v>
      </c>
    </row>
    <row r="919" spans="1:10" hidden="1" outlineLevel="1" x14ac:dyDescent="0.35">
      <c r="A919" s="216" t="s">
        <v>710</v>
      </c>
      <c r="B919" s="217">
        <v>71</v>
      </c>
      <c r="C919" s="216" t="s">
        <v>711</v>
      </c>
      <c r="D919" s="257" t="s">
        <v>170</v>
      </c>
      <c r="E919">
        <v>4</v>
      </c>
      <c r="F919">
        <v>2</v>
      </c>
      <c r="G919">
        <v>6</v>
      </c>
      <c r="H919" s="208">
        <v>44523</v>
      </c>
      <c r="I919">
        <v>400</v>
      </c>
      <c r="J919" s="217">
        <f t="shared" si="41"/>
        <v>6</v>
      </c>
    </row>
    <row r="920" spans="1:10" hidden="1" outlineLevel="1" x14ac:dyDescent="0.35">
      <c r="A920" s="216" t="s">
        <v>710</v>
      </c>
      <c r="B920" s="217">
        <v>72</v>
      </c>
      <c r="C920" s="216" t="s">
        <v>711</v>
      </c>
      <c r="D920" s="257" t="s">
        <v>170</v>
      </c>
      <c r="E920">
        <v>1</v>
      </c>
      <c r="F920">
        <v>2</v>
      </c>
      <c r="G920">
        <v>3</v>
      </c>
      <c r="H920" s="208">
        <v>44523</v>
      </c>
      <c r="I920">
        <v>800</v>
      </c>
      <c r="J920" s="217">
        <f t="shared" si="41"/>
        <v>3</v>
      </c>
    </row>
    <row r="921" spans="1:10" hidden="1" outlineLevel="1" x14ac:dyDescent="0.35">
      <c r="A921" s="216" t="s">
        <v>710</v>
      </c>
      <c r="B921" s="217">
        <v>73</v>
      </c>
      <c r="C921" s="216" t="s">
        <v>711</v>
      </c>
      <c r="D921" s="257" t="s">
        <v>170</v>
      </c>
      <c r="E921">
        <v>6</v>
      </c>
      <c r="F921">
        <v>4</v>
      </c>
      <c r="G921">
        <v>10</v>
      </c>
      <c r="H921" s="208">
        <v>44523</v>
      </c>
      <c r="I921">
        <v>600</v>
      </c>
      <c r="J921" s="217">
        <f t="shared" si="41"/>
        <v>10</v>
      </c>
    </row>
    <row r="922" spans="1:10" ht="15" collapsed="1" thickBot="1" x14ac:dyDescent="0.4">
      <c r="A922" s="211" t="s">
        <v>710</v>
      </c>
      <c r="B922" s="226"/>
      <c r="C922" s="213" t="s">
        <v>711</v>
      </c>
      <c r="D922" s="243">
        <f>COUNTA(D849:D921)</f>
        <v>73</v>
      </c>
      <c r="E922" s="214">
        <f>SUM(E849:E921)</f>
        <v>254</v>
      </c>
      <c r="F922" s="214">
        <f t="shared" ref="F922:G922" si="42">SUM(F849:F921)</f>
        <v>213</v>
      </c>
      <c r="G922" s="214">
        <f t="shared" si="42"/>
        <v>467</v>
      </c>
      <c r="H922" s="238">
        <v>44523</v>
      </c>
      <c r="I922" s="242">
        <f>AVERAGE(I849:I921)</f>
        <v>377.67123287671234</v>
      </c>
      <c r="J922" s="214">
        <f t="shared" ref="J922" si="43">SUM(J849:J921)</f>
        <v>467</v>
      </c>
    </row>
    <row r="923" spans="1:10" hidden="1" outlineLevel="1" x14ac:dyDescent="0.35">
      <c r="A923" s="210" t="s">
        <v>714</v>
      </c>
      <c r="B923" s="196">
        <v>14</v>
      </c>
      <c r="C923" s="210" t="s">
        <v>715</v>
      </c>
      <c r="D923" s="257" t="s">
        <v>170</v>
      </c>
      <c r="E923" s="196">
        <v>6</v>
      </c>
      <c r="F923" s="196">
        <v>2</v>
      </c>
      <c r="G923" s="196">
        <v>8</v>
      </c>
      <c r="H923" s="215">
        <v>44524</v>
      </c>
      <c r="I923" s="196">
        <v>800</v>
      </c>
      <c r="J923" s="217">
        <f t="shared" si="41"/>
        <v>8</v>
      </c>
    </row>
    <row r="924" spans="1:10" hidden="1" outlineLevel="1" x14ac:dyDescent="0.35">
      <c r="A924" s="210" t="s">
        <v>714</v>
      </c>
      <c r="B924" s="196">
        <v>19</v>
      </c>
      <c r="C924" s="210" t="s">
        <v>715</v>
      </c>
      <c r="D924" s="257" t="s">
        <v>170</v>
      </c>
      <c r="E924" s="196">
        <v>5</v>
      </c>
      <c r="F924" s="196">
        <v>3</v>
      </c>
      <c r="G924" s="196">
        <v>8</v>
      </c>
      <c r="H924" s="215">
        <v>44524</v>
      </c>
      <c r="I924" s="196">
        <v>700</v>
      </c>
      <c r="J924" s="217">
        <f t="shared" si="41"/>
        <v>8</v>
      </c>
    </row>
    <row r="925" spans="1:10" hidden="1" outlineLevel="1" x14ac:dyDescent="0.35">
      <c r="A925" s="210" t="s">
        <v>714</v>
      </c>
      <c r="B925" s="196">
        <v>42</v>
      </c>
      <c r="C925" s="210" t="s">
        <v>715</v>
      </c>
      <c r="D925" s="257" t="s">
        <v>170</v>
      </c>
      <c r="E925" s="196">
        <v>7</v>
      </c>
      <c r="F925" s="196">
        <v>2</v>
      </c>
      <c r="G925" s="196">
        <v>9</v>
      </c>
      <c r="H925" s="215">
        <v>44524</v>
      </c>
      <c r="I925" s="196">
        <v>900</v>
      </c>
      <c r="J925" s="217">
        <f t="shared" si="41"/>
        <v>9</v>
      </c>
    </row>
    <row r="926" spans="1:10" hidden="1" outlineLevel="1" x14ac:dyDescent="0.35">
      <c r="A926" s="210" t="s">
        <v>714</v>
      </c>
      <c r="B926" s="196">
        <v>56</v>
      </c>
      <c r="C926" s="210" t="s">
        <v>715</v>
      </c>
      <c r="D926" s="257" t="s">
        <v>170</v>
      </c>
      <c r="E926" s="196">
        <v>5</v>
      </c>
      <c r="F926" s="196">
        <v>2</v>
      </c>
      <c r="G926" s="196">
        <v>7</v>
      </c>
      <c r="H926" s="215">
        <v>44524</v>
      </c>
      <c r="I926" s="196">
        <v>370</v>
      </c>
      <c r="J926" s="217">
        <f t="shared" si="41"/>
        <v>7</v>
      </c>
    </row>
    <row r="927" spans="1:10" hidden="1" outlineLevel="1" x14ac:dyDescent="0.35">
      <c r="A927" s="210" t="s">
        <v>714</v>
      </c>
      <c r="B927" s="196">
        <v>33</v>
      </c>
      <c r="C927" s="210" t="s">
        <v>715</v>
      </c>
      <c r="D927" s="257" t="s">
        <v>170</v>
      </c>
      <c r="E927" s="196">
        <v>1</v>
      </c>
      <c r="F927" s="196">
        <v>3</v>
      </c>
      <c r="G927" s="196">
        <v>4</v>
      </c>
      <c r="H927" s="215">
        <v>44524</v>
      </c>
      <c r="I927" s="196">
        <v>700</v>
      </c>
      <c r="J927" s="217">
        <f t="shared" si="41"/>
        <v>4</v>
      </c>
    </row>
    <row r="928" spans="1:10" hidden="1" outlineLevel="1" x14ac:dyDescent="0.35">
      <c r="A928" s="210" t="s">
        <v>714</v>
      </c>
      <c r="B928" s="196">
        <v>7</v>
      </c>
      <c r="C928" s="210" t="s">
        <v>715</v>
      </c>
      <c r="D928" s="257" t="s">
        <v>170</v>
      </c>
      <c r="E928" s="196">
        <v>4</v>
      </c>
      <c r="F928" s="196">
        <v>3</v>
      </c>
      <c r="G928" s="196">
        <v>7</v>
      </c>
      <c r="H928" s="215">
        <v>44524</v>
      </c>
      <c r="I928" s="196">
        <v>400</v>
      </c>
      <c r="J928" s="217">
        <f t="shared" si="41"/>
        <v>7</v>
      </c>
    </row>
    <row r="929" spans="1:10" hidden="1" outlineLevel="1" x14ac:dyDescent="0.35">
      <c r="A929" s="210" t="s">
        <v>714</v>
      </c>
      <c r="B929" s="196">
        <v>4</v>
      </c>
      <c r="C929" s="210" t="s">
        <v>715</v>
      </c>
      <c r="D929" s="257" t="s">
        <v>170</v>
      </c>
      <c r="E929" s="196">
        <v>5</v>
      </c>
      <c r="F929" s="196">
        <v>2</v>
      </c>
      <c r="G929" s="196">
        <v>7</v>
      </c>
      <c r="H929" s="215">
        <v>44524</v>
      </c>
      <c r="I929" s="196">
        <v>150</v>
      </c>
      <c r="J929" s="217">
        <f t="shared" si="41"/>
        <v>7</v>
      </c>
    </row>
    <row r="930" spans="1:10" hidden="1" outlineLevel="1" x14ac:dyDescent="0.35">
      <c r="A930" s="210" t="s">
        <v>714</v>
      </c>
      <c r="B930" s="196">
        <v>1</v>
      </c>
      <c r="C930" s="210" t="s">
        <v>715</v>
      </c>
      <c r="D930" s="257" t="s">
        <v>170</v>
      </c>
      <c r="E930" s="196">
        <v>5</v>
      </c>
      <c r="F930" s="196">
        <v>2</v>
      </c>
      <c r="G930" s="196">
        <v>7</v>
      </c>
      <c r="H930" s="215">
        <v>44524</v>
      </c>
      <c r="I930" s="196">
        <v>180</v>
      </c>
      <c r="J930" s="217">
        <f t="shared" si="41"/>
        <v>7</v>
      </c>
    </row>
    <row r="931" spans="1:10" hidden="1" outlineLevel="1" x14ac:dyDescent="0.35">
      <c r="A931" s="210" t="s">
        <v>714</v>
      </c>
      <c r="B931" s="196">
        <v>2</v>
      </c>
      <c r="C931" s="210" t="s">
        <v>715</v>
      </c>
      <c r="D931" s="257" t="s">
        <v>170</v>
      </c>
      <c r="E931" s="196">
        <v>6</v>
      </c>
      <c r="F931" s="196">
        <v>4</v>
      </c>
      <c r="G931" s="196">
        <v>10</v>
      </c>
      <c r="H931" s="215">
        <v>44524</v>
      </c>
      <c r="I931" s="196">
        <v>160</v>
      </c>
      <c r="J931" s="217">
        <f t="shared" si="41"/>
        <v>10</v>
      </c>
    </row>
    <row r="932" spans="1:10" hidden="1" outlineLevel="1" x14ac:dyDescent="0.35">
      <c r="A932" s="210" t="s">
        <v>714</v>
      </c>
      <c r="B932" s="196">
        <v>3</v>
      </c>
      <c r="C932" s="210" t="s">
        <v>715</v>
      </c>
      <c r="D932" s="257" t="s">
        <v>170</v>
      </c>
      <c r="E932" s="196">
        <v>8</v>
      </c>
      <c r="F932" s="196">
        <v>3</v>
      </c>
      <c r="G932" s="196">
        <v>11</v>
      </c>
      <c r="H932" s="215">
        <v>44524</v>
      </c>
      <c r="I932" s="196">
        <v>150</v>
      </c>
      <c r="J932" s="217">
        <f t="shared" si="41"/>
        <v>11</v>
      </c>
    </row>
    <row r="933" spans="1:10" hidden="1" outlineLevel="1" x14ac:dyDescent="0.35">
      <c r="A933" s="210" t="s">
        <v>714</v>
      </c>
      <c r="B933" s="196">
        <v>34</v>
      </c>
      <c r="C933" s="210" t="s">
        <v>715</v>
      </c>
      <c r="D933" s="257" t="s">
        <v>170</v>
      </c>
      <c r="E933" s="196">
        <v>4</v>
      </c>
      <c r="F933" s="196">
        <v>2</v>
      </c>
      <c r="G933" s="196">
        <v>6</v>
      </c>
      <c r="H933" s="215">
        <v>44524</v>
      </c>
      <c r="I933" s="196">
        <v>500</v>
      </c>
      <c r="J933" s="217">
        <f t="shared" si="41"/>
        <v>6</v>
      </c>
    </row>
    <row r="934" spans="1:10" hidden="1" outlineLevel="1" x14ac:dyDescent="0.35">
      <c r="A934" s="210" t="s">
        <v>714</v>
      </c>
      <c r="B934" s="196">
        <v>5</v>
      </c>
      <c r="C934" s="210" t="s">
        <v>715</v>
      </c>
      <c r="D934" s="257" t="s">
        <v>170</v>
      </c>
      <c r="E934" s="196">
        <v>6</v>
      </c>
      <c r="F934" s="196">
        <v>4</v>
      </c>
      <c r="G934" s="196">
        <v>10</v>
      </c>
      <c r="H934" s="215">
        <v>44524</v>
      </c>
      <c r="I934" s="196">
        <v>300</v>
      </c>
      <c r="J934" s="217">
        <f t="shared" si="41"/>
        <v>10</v>
      </c>
    </row>
    <row r="935" spans="1:10" hidden="1" outlineLevel="1" x14ac:dyDescent="0.35">
      <c r="A935" s="210" t="s">
        <v>714</v>
      </c>
      <c r="B935" s="196">
        <v>6</v>
      </c>
      <c r="C935" s="210" t="s">
        <v>715</v>
      </c>
      <c r="D935" s="257" t="s">
        <v>170</v>
      </c>
      <c r="E935" s="196">
        <v>8</v>
      </c>
      <c r="F935" s="196">
        <v>2</v>
      </c>
      <c r="G935" s="196">
        <v>10</v>
      </c>
      <c r="H935" s="215">
        <v>44524</v>
      </c>
      <c r="I935" s="196">
        <v>500</v>
      </c>
      <c r="J935" s="217">
        <f t="shared" si="41"/>
        <v>10</v>
      </c>
    </row>
    <row r="936" spans="1:10" hidden="1" outlineLevel="1" x14ac:dyDescent="0.35">
      <c r="A936" s="210" t="s">
        <v>714</v>
      </c>
      <c r="B936" s="196">
        <v>8</v>
      </c>
      <c r="C936" s="210" t="s">
        <v>715</v>
      </c>
      <c r="D936" s="257" t="s">
        <v>170</v>
      </c>
      <c r="E936" s="196">
        <v>6</v>
      </c>
      <c r="F936" s="196">
        <v>2</v>
      </c>
      <c r="G936" s="196">
        <v>8</v>
      </c>
      <c r="H936" s="215">
        <v>44524</v>
      </c>
      <c r="I936" s="196">
        <v>500</v>
      </c>
      <c r="J936" s="217">
        <f t="shared" si="41"/>
        <v>8</v>
      </c>
    </row>
    <row r="937" spans="1:10" hidden="1" outlineLevel="1" x14ac:dyDescent="0.35">
      <c r="A937" s="210" t="s">
        <v>714</v>
      </c>
      <c r="B937" s="196">
        <v>9</v>
      </c>
      <c r="C937" s="210" t="s">
        <v>715</v>
      </c>
      <c r="D937" s="257" t="s">
        <v>170</v>
      </c>
      <c r="E937" s="196">
        <v>4</v>
      </c>
      <c r="F937" s="196">
        <v>2</v>
      </c>
      <c r="G937" s="196">
        <v>6</v>
      </c>
      <c r="H937" s="215">
        <v>44524</v>
      </c>
      <c r="I937" s="196">
        <v>500</v>
      </c>
      <c r="J937" s="217">
        <f t="shared" si="41"/>
        <v>6</v>
      </c>
    </row>
    <row r="938" spans="1:10" hidden="1" outlineLevel="1" x14ac:dyDescent="0.35">
      <c r="A938" s="210" t="s">
        <v>714</v>
      </c>
      <c r="B938" s="196">
        <v>10</v>
      </c>
      <c r="C938" s="210" t="s">
        <v>715</v>
      </c>
      <c r="D938" s="257" t="s">
        <v>170</v>
      </c>
      <c r="E938" s="196">
        <v>8</v>
      </c>
      <c r="F938" s="196">
        <v>2</v>
      </c>
      <c r="G938" s="196">
        <v>10</v>
      </c>
      <c r="H938" s="215">
        <v>44524</v>
      </c>
      <c r="I938" s="196">
        <v>600</v>
      </c>
      <c r="J938" s="217">
        <f t="shared" si="41"/>
        <v>10</v>
      </c>
    </row>
    <row r="939" spans="1:10" hidden="1" outlineLevel="1" x14ac:dyDescent="0.35">
      <c r="A939" s="210" t="s">
        <v>714</v>
      </c>
      <c r="B939" s="196">
        <v>11</v>
      </c>
      <c r="C939" s="210" t="s">
        <v>715</v>
      </c>
      <c r="D939" s="257" t="s">
        <v>170</v>
      </c>
      <c r="E939" s="196">
        <v>8</v>
      </c>
      <c r="F939" s="196">
        <v>2</v>
      </c>
      <c r="G939" s="196">
        <v>10</v>
      </c>
      <c r="H939" s="215">
        <v>44524</v>
      </c>
      <c r="I939" s="196">
        <v>700</v>
      </c>
      <c r="J939" s="217">
        <f t="shared" si="41"/>
        <v>10</v>
      </c>
    </row>
    <row r="940" spans="1:10" hidden="1" outlineLevel="1" x14ac:dyDescent="0.35">
      <c r="A940" s="210" t="s">
        <v>714</v>
      </c>
      <c r="B940" s="196">
        <v>12</v>
      </c>
      <c r="C940" s="210" t="s">
        <v>715</v>
      </c>
      <c r="D940" s="257" t="s">
        <v>170</v>
      </c>
      <c r="E940" s="196">
        <v>4</v>
      </c>
      <c r="F940" s="196">
        <v>2</v>
      </c>
      <c r="G940" s="196">
        <v>6</v>
      </c>
      <c r="H940" s="215">
        <v>44524</v>
      </c>
      <c r="I940" s="196">
        <v>800</v>
      </c>
      <c r="J940" s="217">
        <f t="shared" si="41"/>
        <v>6</v>
      </c>
    </row>
    <row r="941" spans="1:10" hidden="1" outlineLevel="1" x14ac:dyDescent="0.35">
      <c r="A941" s="210" t="s">
        <v>714</v>
      </c>
      <c r="B941" s="196">
        <v>38</v>
      </c>
      <c r="C941" s="210" t="s">
        <v>715</v>
      </c>
      <c r="D941" s="257" t="s">
        <v>170</v>
      </c>
      <c r="E941" s="196">
        <v>7</v>
      </c>
      <c r="F941" s="196">
        <v>2</v>
      </c>
      <c r="G941" s="196">
        <v>9</v>
      </c>
      <c r="H941" s="215">
        <v>44524</v>
      </c>
      <c r="I941" s="196">
        <v>400</v>
      </c>
      <c r="J941" s="217">
        <f t="shared" si="41"/>
        <v>9</v>
      </c>
    </row>
    <row r="942" spans="1:10" hidden="1" outlineLevel="1" x14ac:dyDescent="0.35">
      <c r="A942" s="210" t="s">
        <v>714</v>
      </c>
      <c r="B942" s="196">
        <v>13</v>
      </c>
      <c r="C942" s="210" t="s">
        <v>715</v>
      </c>
      <c r="D942" s="257" t="s">
        <v>170</v>
      </c>
      <c r="E942" s="196">
        <v>4</v>
      </c>
      <c r="F942" s="196">
        <v>3</v>
      </c>
      <c r="G942" s="196">
        <v>7</v>
      </c>
      <c r="H942" s="215">
        <v>44524</v>
      </c>
      <c r="I942" s="196">
        <v>700</v>
      </c>
      <c r="J942" s="217">
        <f t="shared" si="41"/>
        <v>7</v>
      </c>
    </row>
    <row r="943" spans="1:10" hidden="1" outlineLevel="1" x14ac:dyDescent="0.35">
      <c r="A943" s="210" t="s">
        <v>714</v>
      </c>
      <c r="B943" s="196">
        <v>15</v>
      </c>
      <c r="C943" s="210" t="s">
        <v>715</v>
      </c>
      <c r="D943" s="257" t="s">
        <v>170</v>
      </c>
      <c r="E943" s="196">
        <v>9</v>
      </c>
      <c r="F943" s="196">
        <v>2</v>
      </c>
      <c r="G943" s="196">
        <v>11</v>
      </c>
      <c r="H943" s="215">
        <v>44524</v>
      </c>
      <c r="I943" s="196">
        <v>750</v>
      </c>
      <c r="J943" s="217">
        <f t="shared" si="41"/>
        <v>11</v>
      </c>
    </row>
    <row r="944" spans="1:10" hidden="1" outlineLevel="1" x14ac:dyDescent="0.35">
      <c r="A944" s="210" t="s">
        <v>714</v>
      </c>
      <c r="B944" s="196">
        <v>27</v>
      </c>
      <c r="C944" s="210" t="s">
        <v>715</v>
      </c>
      <c r="D944" s="257" t="s">
        <v>170</v>
      </c>
      <c r="E944" s="196">
        <v>8</v>
      </c>
      <c r="F944" s="196">
        <v>3</v>
      </c>
      <c r="G944" s="196">
        <v>11</v>
      </c>
      <c r="H944" s="215">
        <v>44524</v>
      </c>
      <c r="I944" s="196">
        <v>600</v>
      </c>
      <c r="J944" s="217">
        <f t="shared" si="41"/>
        <v>11</v>
      </c>
    </row>
    <row r="945" spans="1:10" hidden="1" outlineLevel="1" x14ac:dyDescent="0.35">
      <c r="A945" s="210" t="s">
        <v>714</v>
      </c>
      <c r="B945" s="196">
        <v>16</v>
      </c>
      <c r="C945" s="210" t="s">
        <v>715</v>
      </c>
      <c r="D945" s="257" t="s">
        <v>170</v>
      </c>
      <c r="E945" s="196">
        <v>9</v>
      </c>
      <c r="F945" s="196">
        <v>3</v>
      </c>
      <c r="G945" s="196">
        <v>12</v>
      </c>
      <c r="H945" s="215">
        <v>44524</v>
      </c>
      <c r="I945" s="196">
        <v>300</v>
      </c>
      <c r="J945" s="217">
        <f t="shared" si="41"/>
        <v>12</v>
      </c>
    </row>
    <row r="946" spans="1:10" hidden="1" outlineLevel="1" x14ac:dyDescent="0.35">
      <c r="A946" s="210" t="s">
        <v>714</v>
      </c>
      <c r="B946" s="196">
        <v>17</v>
      </c>
      <c r="C946" s="210" t="s">
        <v>715</v>
      </c>
      <c r="D946" s="257" t="s">
        <v>170</v>
      </c>
      <c r="E946" s="196">
        <v>8</v>
      </c>
      <c r="F946" s="196">
        <v>3</v>
      </c>
      <c r="G946" s="196">
        <v>11</v>
      </c>
      <c r="H946" s="215">
        <v>44524</v>
      </c>
      <c r="I946" s="196">
        <v>400</v>
      </c>
      <c r="J946" s="217">
        <f t="shared" si="41"/>
        <v>11</v>
      </c>
    </row>
    <row r="947" spans="1:10" hidden="1" outlineLevel="1" x14ac:dyDescent="0.35">
      <c r="A947" s="210" t="s">
        <v>714</v>
      </c>
      <c r="B947" s="196">
        <v>18</v>
      </c>
      <c r="C947" s="210" t="s">
        <v>715</v>
      </c>
      <c r="D947" s="257" t="s">
        <v>170</v>
      </c>
      <c r="E947" s="196">
        <v>6</v>
      </c>
      <c r="F947" s="196">
        <v>2</v>
      </c>
      <c r="G947" s="196">
        <v>8</v>
      </c>
      <c r="H947" s="215">
        <v>44524</v>
      </c>
      <c r="I947" s="196">
        <v>600</v>
      </c>
      <c r="J947" s="217">
        <f t="shared" si="41"/>
        <v>8</v>
      </c>
    </row>
    <row r="948" spans="1:10" hidden="1" outlineLevel="1" x14ac:dyDescent="0.35">
      <c r="A948" s="210" t="s">
        <v>714</v>
      </c>
      <c r="B948" s="196">
        <v>20</v>
      </c>
      <c r="C948" s="210" t="s">
        <v>715</v>
      </c>
      <c r="D948" s="257" t="s">
        <v>170</v>
      </c>
      <c r="E948" s="196">
        <v>6</v>
      </c>
      <c r="F948" s="196">
        <v>3</v>
      </c>
      <c r="G948" s="196">
        <v>9</v>
      </c>
      <c r="H948" s="215">
        <v>44524</v>
      </c>
      <c r="I948" s="196">
        <v>800</v>
      </c>
      <c r="J948" s="217">
        <f t="shared" si="41"/>
        <v>9</v>
      </c>
    </row>
    <row r="949" spans="1:10" hidden="1" outlineLevel="1" x14ac:dyDescent="0.35">
      <c r="A949" s="210" t="s">
        <v>714</v>
      </c>
      <c r="B949" s="196">
        <v>21</v>
      </c>
      <c r="C949" s="210" t="s">
        <v>715</v>
      </c>
      <c r="D949" s="257" t="s">
        <v>170</v>
      </c>
      <c r="E949" s="196">
        <v>6</v>
      </c>
      <c r="F949" s="196">
        <v>3</v>
      </c>
      <c r="G949" s="196">
        <v>9</v>
      </c>
      <c r="H949" s="215">
        <v>44524</v>
      </c>
      <c r="I949" s="196">
        <v>200</v>
      </c>
      <c r="J949" s="217">
        <f t="shared" si="41"/>
        <v>9</v>
      </c>
    </row>
    <row r="950" spans="1:10" hidden="1" outlineLevel="1" x14ac:dyDescent="0.35">
      <c r="A950" s="210" t="s">
        <v>714</v>
      </c>
      <c r="B950" s="196">
        <v>22</v>
      </c>
      <c r="C950" s="210" t="s">
        <v>715</v>
      </c>
      <c r="D950" s="257" t="s">
        <v>170</v>
      </c>
      <c r="E950" s="196">
        <v>7</v>
      </c>
      <c r="F950" s="196">
        <v>6</v>
      </c>
      <c r="G950" s="196">
        <v>13</v>
      </c>
      <c r="H950" s="215">
        <v>44524</v>
      </c>
      <c r="I950" s="196">
        <v>100</v>
      </c>
      <c r="J950" s="217">
        <f t="shared" si="41"/>
        <v>13</v>
      </c>
    </row>
    <row r="951" spans="1:10" hidden="1" outlineLevel="1" x14ac:dyDescent="0.35">
      <c r="A951" s="210" t="s">
        <v>714</v>
      </c>
      <c r="B951" s="196">
        <v>36</v>
      </c>
      <c r="C951" s="210" t="s">
        <v>715</v>
      </c>
      <c r="D951" s="257" t="s">
        <v>170</v>
      </c>
      <c r="E951" s="196">
        <v>3</v>
      </c>
      <c r="F951" s="196">
        <v>4</v>
      </c>
      <c r="G951" s="196">
        <v>7</v>
      </c>
      <c r="H951" s="215">
        <v>44524</v>
      </c>
      <c r="I951" s="196">
        <v>700</v>
      </c>
      <c r="J951" s="217">
        <f t="shared" si="41"/>
        <v>7</v>
      </c>
    </row>
    <row r="952" spans="1:10" hidden="1" outlineLevel="1" x14ac:dyDescent="0.35">
      <c r="A952" s="210" t="s">
        <v>714</v>
      </c>
      <c r="B952" s="196">
        <v>23</v>
      </c>
      <c r="C952" s="210" t="s">
        <v>715</v>
      </c>
      <c r="D952" s="257" t="s">
        <v>170</v>
      </c>
      <c r="E952" s="196">
        <v>4</v>
      </c>
      <c r="F952" s="196">
        <v>2</v>
      </c>
      <c r="G952" s="196">
        <v>6</v>
      </c>
      <c r="H952" s="215">
        <v>44524</v>
      </c>
      <c r="I952" s="196">
        <v>700</v>
      </c>
      <c r="J952" s="217">
        <f t="shared" si="41"/>
        <v>6</v>
      </c>
    </row>
    <row r="953" spans="1:10" hidden="1" outlineLevel="1" x14ac:dyDescent="0.35">
      <c r="A953" s="210" t="s">
        <v>714</v>
      </c>
      <c r="B953" s="196">
        <v>24</v>
      </c>
      <c r="C953" s="210" t="s">
        <v>715</v>
      </c>
      <c r="D953" s="257" t="s">
        <v>170</v>
      </c>
      <c r="E953" s="196">
        <v>4</v>
      </c>
      <c r="F953" s="196">
        <v>2</v>
      </c>
      <c r="G953" s="196">
        <v>6</v>
      </c>
      <c r="H953" s="215">
        <v>44524</v>
      </c>
      <c r="I953" s="196">
        <v>800</v>
      </c>
      <c r="J953" s="217">
        <f t="shared" si="41"/>
        <v>6</v>
      </c>
    </row>
    <row r="954" spans="1:10" hidden="1" outlineLevel="1" x14ac:dyDescent="0.35">
      <c r="A954" s="210" t="s">
        <v>714</v>
      </c>
      <c r="B954" s="196">
        <v>25</v>
      </c>
      <c r="C954" s="210" t="s">
        <v>715</v>
      </c>
      <c r="D954" s="257" t="s">
        <v>170</v>
      </c>
      <c r="E954" s="196">
        <v>3</v>
      </c>
      <c r="F954" s="196">
        <v>4</v>
      </c>
      <c r="G954" s="196">
        <v>7</v>
      </c>
      <c r="H954" s="215">
        <v>44524</v>
      </c>
      <c r="I954" s="196">
        <v>900</v>
      </c>
      <c r="J954" s="217">
        <f t="shared" si="41"/>
        <v>7</v>
      </c>
    </row>
    <row r="955" spans="1:10" hidden="1" outlineLevel="1" x14ac:dyDescent="0.35">
      <c r="A955" s="210" t="s">
        <v>714</v>
      </c>
      <c r="B955" s="196">
        <v>26</v>
      </c>
      <c r="C955" s="210" t="s">
        <v>715</v>
      </c>
      <c r="D955" s="257" t="s">
        <v>170</v>
      </c>
      <c r="E955" s="196">
        <v>7</v>
      </c>
      <c r="F955" s="196">
        <v>2</v>
      </c>
      <c r="G955" s="196">
        <v>9</v>
      </c>
      <c r="H955" s="215">
        <v>44524</v>
      </c>
      <c r="I955" s="196">
        <v>700</v>
      </c>
      <c r="J955" s="217">
        <f t="shared" si="41"/>
        <v>9</v>
      </c>
    </row>
    <row r="956" spans="1:10" hidden="1" outlineLevel="1" x14ac:dyDescent="0.35">
      <c r="A956" s="210" t="s">
        <v>714</v>
      </c>
      <c r="B956" s="196">
        <v>28</v>
      </c>
      <c r="C956" s="210" t="s">
        <v>715</v>
      </c>
      <c r="D956" s="257" t="s">
        <v>170</v>
      </c>
      <c r="E956" s="196">
        <v>9</v>
      </c>
      <c r="F956" s="196">
        <v>2</v>
      </c>
      <c r="G956" s="196">
        <v>11</v>
      </c>
      <c r="H956" s="215">
        <v>44524</v>
      </c>
      <c r="I956" s="196">
        <v>800</v>
      </c>
      <c r="J956" s="217">
        <f t="shared" si="41"/>
        <v>11</v>
      </c>
    </row>
    <row r="957" spans="1:10" hidden="1" outlineLevel="1" x14ac:dyDescent="0.35">
      <c r="A957" s="210" t="s">
        <v>714</v>
      </c>
      <c r="B957" s="196">
        <v>44</v>
      </c>
      <c r="C957" s="210" t="s">
        <v>715</v>
      </c>
      <c r="D957" s="257" t="s">
        <v>170</v>
      </c>
      <c r="E957" s="196">
        <v>6</v>
      </c>
      <c r="F957" s="196">
        <v>2</v>
      </c>
      <c r="G957" s="196">
        <v>8</v>
      </c>
      <c r="H957" s="215">
        <v>44524</v>
      </c>
      <c r="I957" s="196">
        <v>800</v>
      </c>
      <c r="J957" s="217">
        <f t="shared" si="41"/>
        <v>8</v>
      </c>
    </row>
    <row r="958" spans="1:10" hidden="1" outlineLevel="1" x14ac:dyDescent="0.35">
      <c r="A958" s="210" t="s">
        <v>714</v>
      </c>
      <c r="B958" s="196">
        <v>29</v>
      </c>
      <c r="C958" s="210" t="s">
        <v>715</v>
      </c>
      <c r="D958" s="257" t="s">
        <v>170</v>
      </c>
      <c r="E958" s="196">
        <v>6</v>
      </c>
      <c r="F958" s="196">
        <v>2</v>
      </c>
      <c r="G958" s="196">
        <v>8</v>
      </c>
      <c r="H958" s="215">
        <v>44524</v>
      </c>
      <c r="I958" s="196">
        <v>900</v>
      </c>
      <c r="J958" s="217">
        <f t="shared" si="41"/>
        <v>8</v>
      </c>
    </row>
    <row r="959" spans="1:10" hidden="1" outlineLevel="1" x14ac:dyDescent="0.35">
      <c r="A959" s="210" t="s">
        <v>714</v>
      </c>
      <c r="B959" s="196">
        <v>30</v>
      </c>
      <c r="C959" s="210" t="s">
        <v>715</v>
      </c>
      <c r="D959" s="257" t="s">
        <v>170</v>
      </c>
      <c r="E959" s="196">
        <v>3</v>
      </c>
      <c r="F959" s="196">
        <v>2</v>
      </c>
      <c r="G959" s="196">
        <v>5</v>
      </c>
      <c r="H959" s="215">
        <v>44524</v>
      </c>
      <c r="I959" s="196">
        <v>1000</v>
      </c>
      <c r="J959" s="217">
        <f t="shared" si="41"/>
        <v>5</v>
      </c>
    </row>
    <row r="960" spans="1:10" hidden="1" outlineLevel="1" x14ac:dyDescent="0.35">
      <c r="A960" s="210" t="s">
        <v>714</v>
      </c>
      <c r="B960" s="196">
        <v>49</v>
      </c>
      <c r="C960" s="210" t="s">
        <v>715</v>
      </c>
      <c r="D960" s="257" t="s">
        <v>170</v>
      </c>
      <c r="E960" s="196">
        <v>1</v>
      </c>
      <c r="F960" s="196">
        <v>2</v>
      </c>
      <c r="G960" s="196">
        <v>3</v>
      </c>
      <c r="H960" s="215">
        <v>44524</v>
      </c>
      <c r="I960" s="196">
        <v>270</v>
      </c>
      <c r="J960" s="217">
        <f t="shared" si="41"/>
        <v>3</v>
      </c>
    </row>
    <row r="961" spans="1:10" hidden="1" outlineLevel="1" x14ac:dyDescent="0.35">
      <c r="A961" s="210" t="s">
        <v>714</v>
      </c>
      <c r="B961" s="196">
        <v>31</v>
      </c>
      <c r="C961" s="210" t="s">
        <v>715</v>
      </c>
      <c r="D961" s="257" t="s">
        <v>170</v>
      </c>
      <c r="E961" s="196">
        <v>3</v>
      </c>
      <c r="F961" s="196">
        <v>2</v>
      </c>
      <c r="G961" s="196">
        <v>5</v>
      </c>
      <c r="H961" s="215">
        <v>44524</v>
      </c>
      <c r="I961" s="196">
        <v>1000</v>
      </c>
      <c r="J961" s="217">
        <f t="shared" si="41"/>
        <v>5</v>
      </c>
    </row>
    <row r="962" spans="1:10" hidden="1" outlineLevel="1" x14ac:dyDescent="0.35">
      <c r="A962" s="210" t="s">
        <v>714</v>
      </c>
      <c r="B962" s="196">
        <v>43</v>
      </c>
      <c r="C962" s="210" t="s">
        <v>715</v>
      </c>
      <c r="D962" s="257" t="s">
        <v>170</v>
      </c>
      <c r="E962" s="196">
        <v>4</v>
      </c>
      <c r="F962" s="196">
        <v>2</v>
      </c>
      <c r="G962" s="196">
        <v>6</v>
      </c>
      <c r="H962" s="215">
        <v>44524</v>
      </c>
      <c r="I962" s="196">
        <v>1000</v>
      </c>
      <c r="J962" s="217">
        <f t="shared" si="41"/>
        <v>6</v>
      </c>
    </row>
    <row r="963" spans="1:10" hidden="1" outlineLevel="1" x14ac:dyDescent="0.35">
      <c r="A963" s="210" t="s">
        <v>714</v>
      </c>
      <c r="B963" s="196">
        <v>32</v>
      </c>
      <c r="C963" s="210" t="s">
        <v>715</v>
      </c>
      <c r="D963" s="257" t="s">
        <v>170</v>
      </c>
      <c r="E963" s="196">
        <v>1</v>
      </c>
      <c r="F963" s="196">
        <v>2</v>
      </c>
      <c r="G963" s="196">
        <v>3</v>
      </c>
      <c r="H963" s="215">
        <v>44524</v>
      </c>
      <c r="I963" s="196">
        <v>800</v>
      </c>
      <c r="J963" s="217">
        <f t="shared" ref="J963:J1026" si="44">IF(I963&gt;$Q$1,,G963)</f>
        <v>3</v>
      </c>
    </row>
    <row r="964" spans="1:10" hidden="1" outlineLevel="1" x14ac:dyDescent="0.35">
      <c r="A964" s="210" t="s">
        <v>714</v>
      </c>
      <c r="B964" s="196">
        <v>35</v>
      </c>
      <c r="C964" s="210" t="s">
        <v>715</v>
      </c>
      <c r="D964" s="257" t="s">
        <v>170</v>
      </c>
      <c r="E964" s="196">
        <v>7</v>
      </c>
      <c r="F964" s="196">
        <v>2</v>
      </c>
      <c r="G964" s="196">
        <v>9</v>
      </c>
      <c r="H964" s="215">
        <v>44524</v>
      </c>
      <c r="I964" s="196">
        <v>400</v>
      </c>
      <c r="J964" s="217">
        <f t="shared" si="44"/>
        <v>9</v>
      </c>
    </row>
    <row r="965" spans="1:10" hidden="1" outlineLevel="1" x14ac:dyDescent="0.35">
      <c r="A965" s="210" t="s">
        <v>714</v>
      </c>
      <c r="B965" s="196">
        <v>37</v>
      </c>
      <c r="C965" s="210" t="s">
        <v>715</v>
      </c>
      <c r="D965" s="257" t="s">
        <v>170</v>
      </c>
      <c r="E965" s="196">
        <v>5</v>
      </c>
      <c r="F965" s="196">
        <v>2</v>
      </c>
      <c r="G965" s="196">
        <v>7</v>
      </c>
      <c r="H965" s="215">
        <v>44524</v>
      </c>
      <c r="I965" s="196">
        <v>500</v>
      </c>
      <c r="J965" s="217">
        <f t="shared" si="44"/>
        <v>7</v>
      </c>
    </row>
    <row r="966" spans="1:10" hidden="1" outlineLevel="1" x14ac:dyDescent="0.35">
      <c r="A966" s="210" t="s">
        <v>714</v>
      </c>
      <c r="B966" s="196">
        <v>39</v>
      </c>
      <c r="C966" s="210" t="s">
        <v>715</v>
      </c>
      <c r="D966" s="257" t="s">
        <v>170</v>
      </c>
      <c r="E966" s="196">
        <v>8</v>
      </c>
      <c r="F966" s="196">
        <v>2</v>
      </c>
      <c r="G966" s="196">
        <v>10</v>
      </c>
      <c r="H966" s="215">
        <v>44524</v>
      </c>
      <c r="I966" s="196">
        <v>270</v>
      </c>
      <c r="J966" s="217">
        <f t="shared" si="44"/>
        <v>10</v>
      </c>
    </row>
    <row r="967" spans="1:10" hidden="1" outlineLevel="1" x14ac:dyDescent="0.35">
      <c r="A967" s="210" t="s">
        <v>714</v>
      </c>
      <c r="B967" s="196">
        <v>40</v>
      </c>
      <c r="C967" s="210" t="s">
        <v>715</v>
      </c>
      <c r="D967" s="257" t="s">
        <v>170</v>
      </c>
      <c r="E967" s="196">
        <v>6</v>
      </c>
      <c r="F967" s="196">
        <v>3</v>
      </c>
      <c r="G967" s="196">
        <v>9</v>
      </c>
      <c r="H967" s="215">
        <v>44524</v>
      </c>
      <c r="I967" s="196">
        <v>300</v>
      </c>
      <c r="J967" s="217">
        <f t="shared" si="44"/>
        <v>9</v>
      </c>
    </row>
    <row r="968" spans="1:10" hidden="1" outlineLevel="1" x14ac:dyDescent="0.35">
      <c r="A968" s="210" t="s">
        <v>714</v>
      </c>
      <c r="B968" s="196">
        <v>41</v>
      </c>
      <c r="C968" s="210" t="s">
        <v>715</v>
      </c>
      <c r="D968" s="257" t="s">
        <v>170</v>
      </c>
      <c r="E968" s="196">
        <v>10</v>
      </c>
      <c r="F968" s="196">
        <v>3</v>
      </c>
      <c r="G968" s="196">
        <v>13</v>
      </c>
      <c r="H968" s="215">
        <v>44524</v>
      </c>
      <c r="I968" s="196">
        <v>600</v>
      </c>
      <c r="J968" s="217">
        <f t="shared" si="44"/>
        <v>13</v>
      </c>
    </row>
    <row r="969" spans="1:10" hidden="1" outlineLevel="1" x14ac:dyDescent="0.35">
      <c r="A969" s="210" t="s">
        <v>714</v>
      </c>
      <c r="B969" s="196">
        <v>45</v>
      </c>
      <c r="C969" s="210" t="s">
        <v>715</v>
      </c>
      <c r="D969" s="257" t="s">
        <v>170</v>
      </c>
      <c r="E969" s="196">
        <v>5</v>
      </c>
      <c r="F969" s="196">
        <v>2</v>
      </c>
      <c r="G969" s="196">
        <v>7</v>
      </c>
      <c r="H969" s="215">
        <v>44524</v>
      </c>
      <c r="I969" s="196">
        <v>700</v>
      </c>
      <c r="J969" s="217">
        <f t="shared" si="44"/>
        <v>7</v>
      </c>
    </row>
    <row r="970" spans="1:10" hidden="1" outlineLevel="1" x14ac:dyDescent="0.35">
      <c r="A970" s="210" t="s">
        <v>714</v>
      </c>
      <c r="B970" s="196">
        <v>46</v>
      </c>
      <c r="C970" s="210" t="s">
        <v>715</v>
      </c>
      <c r="D970" s="257" t="s">
        <v>170</v>
      </c>
      <c r="E970" s="196">
        <v>8</v>
      </c>
      <c r="F970" s="196">
        <v>2</v>
      </c>
      <c r="G970" s="196">
        <v>10</v>
      </c>
      <c r="H970" s="215">
        <v>44524</v>
      </c>
      <c r="I970" s="196">
        <v>680</v>
      </c>
      <c r="J970" s="217">
        <f t="shared" si="44"/>
        <v>10</v>
      </c>
    </row>
    <row r="971" spans="1:10" hidden="1" outlineLevel="1" x14ac:dyDescent="0.35">
      <c r="A971" s="210" t="s">
        <v>714</v>
      </c>
      <c r="B971" s="196">
        <v>47</v>
      </c>
      <c r="C971" s="210" t="s">
        <v>715</v>
      </c>
      <c r="D971" s="257" t="s">
        <v>170</v>
      </c>
      <c r="E971" s="196">
        <v>6</v>
      </c>
      <c r="F971" s="196">
        <v>2</v>
      </c>
      <c r="G971" s="196">
        <v>8</v>
      </c>
      <c r="H971" s="215">
        <v>44524</v>
      </c>
      <c r="I971" s="196">
        <v>400</v>
      </c>
      <c r="J971" s="217">
        <f t="shared" si="44"/>
        <v>8</v>
      </c>
    </row>
    <row r="972" spans="1:10" hidden="1" outlineLevel="1" x14ac:dyDescent="0.35">
      <c r="A972" s="210" t="s">
        <v>714</v>
      </c>
      <c r="B972" s="196">
        <v>48</v>
      </c>
      <c r="C972" s="210" t="s">
        <v>715</v>
      </c>
      <c r="D972" s="257" t="s">
        <v>170</v>
      </c>
      <c r="E972" s="196">
        <v>9</v>
      </c>
      <c r="F972" s="196">
        <v>2</v>
      </c>
      <c r="G972" s="196">
        <v>11</v>
      </c>
      <c r="H972" s="215">
        <v>44524</v>
      </c>
      <c r="I972" s="196">
        <v>250</v>
      </c>
      <c r="J972" s="217">
        <f t="shared" si="44"/>
        <v>11</v>
      </c>
    </row>
    <row r="973" spans="1:10" hidden="1" outlineLevel="1" x14ac:dyDescent="0.35">
      <c r="A973" s="210" t="s">
        <v>714</v>
      </c>
      <c r="B973" s="196">
        <v>50</v>
      </c>
      <c r="C973" s="210" t="s">
        <v>715</v>
      </c>
      <c r="D973" s="257" t="s">
        <v>170</v>
      </c>
      <c r="E973" s="196">
        <v>10</v>
      </c>
      <c r="F973" s="196">
        <v>4</v>
      </c>
      <c r="G973" s="196">
        <v>14</v>
      </c>
      <c r="H973" s="215">
        <v>44524</v>
      </c>
      <c r="I973" s="196">
        <v>300</v>
      </c>
      <c r="J973" s="217">
        <f t="shared" si="44"/>
        <v>14</v>
      </c>
    </row>
    <row r="974" spans="1:10" hidden="1" outlineLevel="1" x14ac:dyDescent="0.35">
      <c r="A974" s="210" t="s">
        <v>714</v>
      </c>
      <c r="B974" s="196">
        <v>51</v>
      </c>
      <c r="C974" s="210" t="s">
        <v>715</v>
      </c>
      <c r="D974" s="257" t="s">
        <v>170</v>
      </c>
      <c r="E974" s="196">
        <v>3</v>
      </c>
      <c r="F974" s="196">
        <v>2</v>
      </c>
      <c r="G974" s="196">
        <v>5</v>
      </c>
      <c r="H974" s="215">
        <v>44524</v>
      </c>
      <c r="I974" s="196">
        <v>340</v>
      </c>
      <c r="J974" s="217">
        <f t="shared" si="44"/>
        <v>5</v>
      </c>
    </row>
    <row r="975" spans="1:10" hidden="1" outlineLevel="1" x14ac:dyDescent="0.35">
      <c r="A975" s="210" t="s">
        <v>714</v>
      </c>
      <c r="B975" s="196">
        <v>52</v>
      </c>
      <c r="C975" s="210" t="s">
        <v>715</v>
      </c>
      <c r="D975" s="257" t="s">
        <v>170</v>
      </c>
      <c r="E975" s="196">
        <v>6</v>
      </c>
      <c r="F975" s="196">
        <v>2</v>
      </c>
      <c r="G975" s="196">
        <v>8</v>
      </c>
      <c r="H975" s="215">
        <v>44524</v>
      </c>
      <c r="I975" s="196">
        <v>700</v>
      </c>
      <c r="J975" s="217">
        <f t="shared" si="44"/>
        <v>8</v>
      </c>
    </row>
    <row r="976" spans="1:10" hidden="1" outlineLevel="1" x14ac:dyDescent="0.35">
      <c r="A976" s="210" t="s">
        <v>714</v>
      </c>
      <c r="B976" s="196">
        <v>53</v>
      </c>
      <c r="C976" s="210" t="s">
        <v>715</v>
      </c>
      <c r="D976" s="257" t="s">
        <v>170</v>
      </c>
      <c r="E976" s="196">
        <v>2</v>
      </c>
      <c r="F976" s="196">
        <v>2</v>
      </c>
      <c r="G976" s="196">
        <v>4</v>
      </c>
      <c r="H976" s="215">
        <v>44524</v>
      </c>
      <c r="I976" s="196">
        <v>800</v>
      </c>
      <c r="J976" s="217">
        <f t="shared" si="44"/>
        <v>4</v>
      </c>
    </row>
    <row r="977" spans="1:10" hidden="1" outlineLevel="1" x14ac:dyDescent="0.35">
      <c r="A977" s="210" t="s">
        <v>714</v>
      </c>
      <c r="B977" s="196">
        <v>54</v>
      </c>
      <c r="C977" s="210" t="s">
        <v>715</v>
      </c>
      <c r="D977" s="257" t="s">
        <v>170</v>
      </c>
      <c r="E977" s="196">
        <v>1</v>
      </c>
      <c r="F977" s="196">
        <v>2</v>
      </c>
      <c r="G977" s="196">
        <v>3</v>
      </c>
      <c r="H977" s="215">
        <v>44524</v>
      </c>
      <c r="I977" s="196">
        <v>400</v>
      </c>
      <c r="J977" s="217">
        <f t="shared" si="44"/>
        <v>3</v>
      </c>
    </row>
    <row r="978" spans="1:10" hidden="1" outlineLevel="1" x14ac:dyDescent="0.35">
      <c r="A978" s="210" t="s">
        <v>714</v>
      </c>
      <c r="B978" s="196">
        <v>55</v>
      </c>
      <c r="C978" s="210" t="s">
        <v>715</v>
      </c>
      <c r="D978" s="257" t="s">
        <v>170</v>
      </c>
      <c r="E978" s="196">
        <v>6</v>
      </c>
      <c r="F978" s="196">
        <v>2</v>
      </c>
      <c r="G978" s="196">
        <v>8</v>
      </c>
      <c r="H978" s="215">
        <v>44524</v>
      </c>
      <c r="I978" s="196">
        <v>370</v>
      </c>
      <c r="J978" s="217">
        <f t="shared" si="44"/>
        <v>8</v>
      </c>
    </row>
    <row r="979" spans="1:10" hidden="1" outlineLevel="1" x14ac:dyDescent="0.35">
      <c r="A979" s="210" t="s">
        <v>714</v>
      </c>
      <c r="B979" s="196">
        <v>57</v>
      </c>
      <c r="C979" s="210" t="s">
        <v>715</v>
      </c>
      <c r="D979" s="257" t="s">
        <v>170</v>
      </c>
      <c r="E979" s="196">
        <v>7</v>
      </c>
      <c r="F979" s="196">
        <v>2</v>
      </c>
      <c r="G979" s="196">
        <v>9</v>
      </c>
      <c r="H979" s="215">
        <v>44524</v>
      </c>
      <c r="I979" s="196">
        <v>320</v>
      </c>
      <c r="J979" s="217">
        <f t="shared" si="44"/>
        <v>9</v>
      </c>
    </row>
    <row r="980" spans="1:10" hidden="1" outlineLevel="1" x14ac:dyDescent="0.35">
      <c r="A980" s="210" t="s">
        <v>714</v>
      </c>
      <c r="B980" s="196">
        <v>58</v>
      </c>
      <c r="C980" s="210" t="s">
        <v>715</v>
      </c>
      <c r="D980" s="257" t="s">
        <v>170</v>
      </c>
      <c r="E980" s="196">
        <v>9</v>
      </c>
      <c r="F980" s="196">
        <v>4</v>
      </c>
      <c r="G980" s="196">
        <v>13</v>
      </c>
      <c r="H980" s="215">
        <v>44524</v>
      </c>
      <c r="I980" s="196">
        <v>420</v>
      </c>
      <c r="J980" s="217">
        <f t="shared" si="44"/>
        <v>13</v>
      </c>
    </row>
    <row r="981" spans="1:10" hidden="1" outlineLevel="1" x14ac:dyDescent="0.35">
      <c r="A981" s="210" t="s">
        <v>714</v>
      </c>
      <c r="B981" s="196">
        <v>59</v>
      </c>
      <c r="C981" s="210" t="s">
        <v>715</v>
      </c>
      <c r="D981" s="257" t="s">
        <v>170</v>
      </c>
      <c r="E981" s="196">
        <v>6</v>
      </c>
      <c r="F981" s="196">
        <v>3</v>
      </c>
      <c r="G981" s="196">
        <v>9</v>
      </c>
      <c r="H981" s="215">
        <v>44524</v>
      </c>
      <c r="I981" s="196">
        <v>410</v>
      </c>
      <c r="J981" s="217">
        <f t="shared" si="44"/>
        <v>9</v>
      </c>
    </row>
    <row r="982" spans="1:10" hidden="1" outlineLevel="1" x14ac:dyDescent="0.35">
      <c r="A982" s="210" t="s">
        <v>714</v>
      </c>
      <c r="B982" s="196">
        <v>60</v>
      </c>
      <c r="C982" s="210" t="s">
        <v>715</v>
      </c>
      <c r="D982" s="257" t="s">
        <v>170</v>
      </c>
      <c r="E982" s="196">
        <v>2</v>
      </c>
      <c r="F982" s="196">
        <v>2</v>
      </c>
      <c r="G982" s="196">
        <v>4</v>
      </c>
      <c r="H982" s="215">
        <v>44524</v>
      </c>
      <c r="I982" s="196">
        <v>400</v>
      </c>
      <c r="J982" s="217">
        <f t="shared" si="44"/>
        <v>4</v>
      </c>
    </row>
    <row r="983" spans="1:10" hidden="1" outlineLevel="1" x14ac:dyDescent="0.35">
      <c r="A983" s="210" t="s">
        <v>714</v>
      </c>
      <c r="B983" s="196">
        <v>61</v>
      </c>
      <c r="C983" s="210" t="s">
        <v>715</v>
      </c>
      <c r="D983" s="257" t="s">
        <v>170</v>
      </c>
      <c r="E983" s="196">
        <v>6</v>
      </c>
      <c r="F983" s="196">
        <v>5</v>
      </c>
      <c r="G983" s="196">
        <v>11</v>
      </c>
      <c r="H983" s="215">
        <v>44524</v>
      </c>
      <c r="I983" s="196">
        <v>300</v>
      </c>
      <c r="J983" s="217">
        <f t="shared" si="44"/>
        <v>11</v>
      </c>
    </row>
    <row r="984" spans="1:10" ht="15" collapsed="1" thickBot="1" x14ac:dyDescent="0.4">
      <c r="A984" s="211" t="s">
        <v>714</v>
      </c>
      <c r="B984" s="226"/>
      <c r="C984" s="213" t="s">
        <v>715</v>
      </c>
      <c r="D984" s="243">
        <f>COUNTA(D923:D983)</f>
        <v>61</v>
      </c>
      <c r="E984" s="214">
        <f>SUM(E923:E983)</f>
        <v>346</v>
      </c>
      <c r="F984" s="214">
        <f t="shared" ref="F984:G984" si="45">SUM(F923:F983)</f>
        <v>154</v>
      </c>
      <c r="G984" s="214">
        <f t="shared" si="45"/>
        <v>500</v>
      </c>
      <c r="H984" s="238">
        <v>44524</v>
      </c>
      <c r="I984" s="242">
        <f>AVERAGE(I923:I983)</f>
        <v>540.81967213114751</v>
      </c>
      <c r="J984" s="214">
        <f t="shared" ref="J984" si="46">SUM(J923:J983)</f>
        <v>500</v>
      </c>
    </row>
    <row r="985" spans="1:10" hidden="1" outlineLevel="1" x14ac:dyDescent="0.35">
      <c r="A985" s="210" t="s">
        <v>712</v>
      </c>
      <c r="B985" s="196">
        <v>8</v>
      </c>
      <c r="C985" s="210" t="s">
        <v>713</v>
      </c>
      <c r="D985" s="257" t="s">
        <v>170</v>
      </c>
      <c r="E985" s="196">
        <v>5</v>
      </c>
      <c r="F985" s="196">
        <v>2</v>
      </c>
      <c r="G985" s="196">
        <v>7</v>
      </c>
      <c r="H985" s="215">
        <v>44524</v>
      </c>
      <c r="I985" s="196">
        <v>340</v>
      </c>
      <c r="J985" s="217">
        <f t="shared" si="44"/>
        <v>7</v>
      </c>
    </row>
    <row r="986" spans="1:10" hidden="1" outlineLevel="1" x14ac:dyDescent="0.35">
      <c r="A986" s="210" t="s">
        <v>712</v>
      </c>
      <c r="B986" s="196">
        <v>31</v>
      </c>
      <c r="C986" s="210" t="s">
        <v>713</v>
      </c>
      <c r="D986" s="257" t="s">
        <v>170</v>
      </c>
      <c r="E986" s="196">
        <v>5</v>
      </c>
      <c r="F986" s="196">
        <v>2</v>
      </c>
      <c r="G986" s="196">
        <v>7</v>
      </c>
      <c r="H986" s="215">
        <v>44524</v>
      </c>
      <c r="I986" s="196">
        <v>600</v>
      </c>
      <c r="J986" s="217">
        <f t="shared" si="44"/>
        <v>7</v>
      </c>
    </row>
    <row r="987" spans="1:10" hidden="1" outlineLevel="1" x14ac:dyDescent="0.35">
      <c r="A987" s="210" t="s">
        <v>712</v>
      </c>
      <c r="B987" s="196">
        <v>25</v>
      </c>
      <c r="C987" s="210" t="s">
        <v>713</v>
      </c>
      <c r="D987" s="257" t="s">
        <v>170</v>
      </c>
      <c r="E987" s="196">
        <v>6</v>
      </c>
      <c r="F987" s="196">
        <v>3</v>
      </c>
      <c r="G987" s="196">
        <v>9</v>
      </c>
      <c r="H987" s="215">
        <v>44524</v>
      </c>
      <c r="I987" s="196">
        <v>700</v>
      </c>
      <c r="J987" s="217">
        <f t="shared" si="44"/>
        <v>9</v>
      </c>
    </row>
    <row r="988" spans="1:10" hidden="1" outlineLevel="1" x14ac:dyDescent="0.35">
      <c r="A988" s="210" t="s">
        <v>712</v>
      </c>
      <c r="B988" s="196">
        <v>39</v>
      </c>
      <c r="C988" s="210" t="s">
        <v>713</v>
      </c>
      <c r="D988" s="257" t="s">
        <v>170</v>
      </c>
      <c r="E988" s="196">
        <v>8</v>
      </c>
      <c r="F988" s="196">
        <v>3</v>
      </c>
      <c r="G988" s="196">
        <v>11</v>
      </c>
      <c r="H988" s="215">
        <v>44524</v>
      </c>
      <c r="I988" s="196">
        <v>340</v>
      </c>
      <c r="J988" s="217">
        <f t="shared" si="44"/>
        <v>11</v>
      </c>
    </row>
    <row r="989" spans="1:10" hidden="1" outlineLevel="1" x14ac:dyDescent="0.35">
      <c r="A989" s="210" t="s">
        <v>712</v>
      </c>
      <c r="B989" s="196">
        <v>48</v>
      </c>
      <c r="C989" s="210" t="s">
        <v>713</v>
      </c>
      <c r="D989" s="257" t="s">
        <v>170</v>
      </c>
      <c r="E989" s="196">
        <v>2</v>
      </c>
      <c r="F989" s="196">
        <v>2</v>
      </c>
      <c r="G989" s="196">
        <v>4</v>
      </c>
      <c r="H989" s="215">
        <v>44524</v>
      </c>
      <c r="I989" s="196">
        <v>400</v>
      </c>
      <c r="J989" s="217">
        <f t="shared" si="44"/>
        <v>4</v>
      </c>
    </row>
    <row r="990" spans="1:10" hidden="1" outlineLevel="1" x14ac:dyDescent="0.35">
      <c r="A990" s="210" t="s">
        <v>712</v>
      </c>
      <c r="B990" s="196">
        <v>46</v>
      </c>
      <c r="C990" s="210" t="s">
        <v>713</v>
      </c>
      <c r="D990" s="257" t="s">
        <v>170</v>
      </c>
      <c r="E990" s="196">
        <v>8</v>
      </c>
      <c r="F990" s="196">
        <v>2</v>
      </c>
      <c r="G990" s="196">
        <v>10</v>
      </c>
      <c r="H990" s="215">
        <v>44524</v>
      </c>
      <c r="I990" s="196">
        <v>800</v>
      </c>
      <c r="J990" s="217">
        <f t="shared" si="44"/>
        <v>10</v>
      </c>
    </row>
    <row r="991" spans="1:10" hidden="1" outlineLevel="1" x14ac:dyDescent="0.35">
      <c r="A991" s="210" t="s">
        <v>712</v>
      </c>
      <c r="B991" s="196">
        <v>3</v>
      </c>
      <c r="C991" s="210" t="s">
        <v>713</v>
      </c>
      <c r="D991" s="257" t="s">
        <v>170</v>
      </c>
      <c r="E991" s="196">
        <v>4</v>
      </c>
      <c r="F991" s="196">
        <v>3</v>
      </c>
      <c r="G991" s="196">
        <v>7</v>
      </c>
      <c r="H991" s="215">
        <v>44524</v>
      </c>
      <c r="I991" s="196">
        <v>100</v>
      </c>
      <c r="J991" s="217">
        <f t="shared" si="44"/>
        <v>7</v>
      </c>
    </row>
    <row r="992" spans="1:10" hidden="1" outlineLevel="1" x14ac:dyDescent="0.35">
      <c r="A992" s="210" t="s">
        <v>712</v>
      </c>
      <c r="B992" s="196">
        <v>1</v>
      </c>
      <c r="C992" s="210" t="s">
        <v>713</v>
      </c>
      <c r="D992" s="257" t="s">
        <v>170</v>
      </c>
      <c r="E992" s="196">
        <v>2</v>
      </c>
      <c r="F992" s="196">
        <v>3</v>
      </c>
      <c r="G992" s="196">
        <v>5</v>
      </c>
      <c r="H992" s="215">
        <v>44524</v>
      </c>
      <c r="I992" s="196">
        <v>100</v>
      </c>
      <c r="J992" s="217">
        <f t="shared" si="44"/>
        <v>5</v>
      </c>
    </row>
    <row r="993" spans="1:10" hidden="1" outlineLevel="1" x14ac:dyDescent="0.35">
      <c r="A993" s="210" t="s">
        <v>712</v>
      </c>
      <c r="B993" s="196">
        <v>2</v>
      </c>
      <c r="C993" s="210" t="s">
        <v>713</v>
      </c>
      <c r="D993" s="257" t="s">
        <v>170</v>
      </c>
      <c r="E993" s="196">
        <v>5</v>
      </c>
      <c r="F993" s="196">
        <v>4</v>
      </c>
      <c r="G993" s="196">
        <v>9</v>
      </c>
      <c r="H993" s="215">
        <v>44524</v>
      </c>
      <c r="I993" s="196">
        <v>100</v>
      </c>
      <c r="J993" s="217">
        <f t="shared" si="44"/>
        <v>9</v>
      </c>
    </row>
    <row r="994" spans="1:10" hidden="1" outlineLevel="1" x14ac:dyDescent="0.35">
      <c r="A994" s="210" t="s">
        <v>712</v>
      </c>
      <c r="B994" s="196">
        <v>4</v>
      </c>
      <c r="C994" s="210" t="s">
        <v>713</v>
      </c>
      <c r="D994" s="257" t="s">
        <v>170</v>
      </c>
      <c r="E994" s="196">
        <v>1</v>
      </c>
      <c r="F994" s="196">
        <v>2</v>
      </c>
      <c r="G994" s="196">
        <v>3</v>
      </c>
      <c r="H994" s="215">
        <v>44524</v>
      </c>
      <c r="I994" s="196">
        <v>410</v>
      </c>
      <c r="J994" s="217">
        <f t="shared" si="44"/>
        <v>3</v>
      </c>
    </row>
    <row r="995" spans="1:10" hidden="1" outlineLevel="1" x14ac:dyDescent="0.35">
      <c r="A995" s="210" t="s">
        <v>712</v>
      </c>
      <c r="B995" s="196">
        <v>19</v>
      </c>
      <c r="C995" s="210" t="s">
        <v>713</v>
      </c>
      <c r="D995" s="257" t="s">
        <v>170</v>
      </c>
      <c r="E995" s="196">
        <v>9</v>
      </c>
      <c r="F995" s="196">
        <v>2</v>
      </c>
      <c r="G995" s="196">
        <v>11</v>
      </c>
      <c r="H995" s="215">
        <v>44524</v>
      </c>
      <c r="I995" s="196">
        <v>570</v>
      </c>
      <c r="J995" s="217">
        <f t="shared" si="44"/>
        <v>11</v>
      </c>
    </row>
    <row r="996" spans="1:10" hidden="1" outlineLevel="1" x14ac:dyDescent="0.35">
      <c r="A996" s="210" t="s">
        <v>712</v>
      </c>
      <c r="B996" s="196">
        <v>5</v>
      </c>
      <c r="C996" s="210" t="s">
        <v>713</v>
      </c>
      <c r="D996" s="257" t="s">
        <v>170</v>
      </c>
      <c r="E996" s="196">
        <v>2</v>
      </c>
      <c r="F996" s="196">
        <v>2</v>
      </c>
      <c r="G996" s="196">
        <v>4</v>
      </c>
      <c r="H996" s="215">
        <v>44524</v>
      </c>
      <c r="I996" s="196">
        <v>340</v>
      </c>
      <c r="J996" s="217">
        <f t="shared" si="44"/>
        <v>4</v>
      </c>
    </row>
    <row r="997" spans="1:10" hidden="1" outlineLevel="1" x14ac:dyDescent="0.35">
      <c r="A997" s="210" t="s">
        <v>712</v>
      </c>
      <c r="B997" s="196">
        <v>6</v>
      </c>
      <c r="C997" s="210" t="s">
        <v>713</v>
      </c>
      <c r="D997" s="257" t="s">
        <v>170</v>
      </c>
      <c r="E997" s="196">
        <v>3</v>
      </c>
      <c r="F997" s="196">
        <v>4</v>
      </c>
      <c r="G997" s="196">
        <v>7</v>
      </c>
      <c r="H997" s="215">
        <v>44524</v>
      </c>
      <c r="I997" s="196">
        <v>400</v>
      </c>
      <c r="J997" s="217">
        <f t="shared" si="44"/>
        <v>7</v>
      </c>
    </row>
    <row r="998" spans="1:10" hidden="1" outlineLevel="1" x14ac:dyDescent="0.35">
      <c r="A998" s="210" t="s">
        <v>712</v>
      </c>
      <c r="B998" s="196">
        <v>35</v>
      </c>
      <c r="C998" s="210" t="s">
        <v>713</v>
      </c>
      <c r="D998" s="257" t="s">
        <v>170</v>
      </c>
      <c r="E998" s="196">
        <v>4</v>
      </c>
      <c r="F998" s="196">
        <v>3</v>
      </c>
      <c r="G998" s="196">
        <v>7</v>
      </c>
      <c r="H998" s="215">
        <v>44524</v>
      </c>
      <c r="I998" s="196">
        <v>390</v>
      </c>
      <c r="J998" s="217">
        <f t="shared" si="44"/>
        <v>7</v>
      </c>
    </row>
    <row r="999" spans="1:10" hidden="1" outlineLevel="1" x14ac:dyDescent="0.35">
      <c r="A999" s="210" t="s">
        <v>712</v>
      </c>
      <c r="B999" s="196">
        <v>7</v>
      </c>
      <c r="C999" s="210" t="s">
        <v>713</v>
      </c>
      <c r="D999" s="257" t="s">
        <v>170</v>
      </c>
      <c r="E999" s="196">
        <v>4</v>
      </c>
      <c r="F999" s="196">
        <v>2</v>
      </c>
      <c r="G999" s="196">
        <v>6</v>
      </c>
      <c r="H999" s="215">
        <v>44524</v>
      </c>
      <c r="I999" s="196">
        <v>300</v>
      </c>
      <c r="J999" s="217">
        <f t="shared" si="44"/>
        <v>6</v>
      </c>
    </row>
    <row r="1000" spans="1:10" hidden="1" outlineLevel="1" x14ac:dyDescent="0.35">
      <c r="A1000" s="210" t="s">
        <v>712</v>
      </c>
      <c r="B1000" s="196">
        <v>9</v>
      </c>
      <c r="C1000" s="210" t="s">
        <v>713</v>
      </c>
      <c r="D1000" s="257" t="s">
        <v>170</v>
      </c>
      <c r="E1000" s="196">
        <v>8</v>
      </c>
      <c r="F1000" s="196">
        <v>2</v>
      </c>
      <c r="G1000" s="196">
        <v>10</v>
      </c>
      <c r="H1000" s="215">
        <v>44524</v>
      </c>
      <c r="I1000" s="196">
        <v>900</v>
      </c>
      <c r="J1000" s="217">
        <f t="shared" si="44"/>
        <v>10</v>
      </c>
    </row>
    <row r="1001" spans="1:10" hidden="1" outlineLevel="1" x14ac:dyDescent="0.35">
      <c r="A1001" s="210" t="s">
        <v>712</v>
      </c>
      <c r="B1001" s="196">
        <v>20</v>
      </c>
      <c r="C1001" s="210" t="s">
        <v>713</v>
      </c>
      <c r="D1001" s="257" t="s">
        <v>170</v>
      </c>
      <c r="E1001" s="196">
        <v>5</v>
      </c>
      <c r="F1001" s="196">
        <v>2</v>
      </c>
      <c r="G1001" s="196">
        <v>7</v>
      </c>
      <c r="H1001" s="215">
        <v>44524</v>
      </c>
      <c r="I1001" s="196">
        <v>630</v>
      </c>
      <c r="J1001" s="217">
        <f t="shared" si="44"/>
        <v>7</v>
      </c>
    </row>
    <row r="1002" spans="1:10" hidden="1" outlineLevel="1" x14ac:dyDescent="0.35">
      <c r="A1002" s="210" t="s">
        <v>712</v>
      </c>
      <c r="B1002" s="196">
        <v>43</v>
      </c>
      <c r="C1002" s="210" t="s">
        <v>713</v>
      </c>
      <c r="D1002" s="257" t="s">
        <v>170</v>
      </c>
      <c r="E1002" s="196">
        <v>3</v>
      </c>
      <c r="F1002" s="196">
        <v>2</v>
      </c>
      <c r="G1002" s="196">
        <v>5</v>
      </c>
      <c r="H1002" s="215">
        <v>44524</v>
      </c>
      <c r="I1002" s="196">
        <v>340</v>
      </c>
      <c r="J1002" s="217">
        <f t="shared" si="44"/>
        <v>5</v>
      </c>
    </row>
    <row r="1003" spans="1:10" hidden="1" outlineLevel="1" x14ac:dyDescent="0.35">
      <c r="A1003" s="210" t="s">
        <v>712</v>
      </c>
      <c r="B1003" s="196">
        <v>10</v>
      </c>
      <c r="C1003" s="210" t="s">
        <v>713</v>
      </c>
      <c r="D1003" s="257" t="s">
        <v>170</v>
      </c>
      <c r="E1003" s="196">
        <v>6</v>
      </c>
      <c r="F1003" s="196">
        <v>3</v>
      </c>
      <c r="G1003" s="196">
        <v>9</v>
      </c>
      <c r="H1003" s="215">
        <v>44524</v>
      </c>
      <c r="I1003" s="196">
        <v>290</v>
      </c>
      <c r="J1003" s="217">
        <f t="shared" si="44"/>
        <v>9</v>
      </c>
    </row>
    <row r="1004" spans="1:10" hidden="1" outlineLevel="1" x14ac:dyDescent="0.35">
      <c r="A1004" s="210" t="s">
        <v>712</v>
      </c>
      <c r="B1004" s="196">
        <v>11</v>
      </c>
      <c r="C1004" s="210" t="s">
        <v>713</v>
      </c>
      <c r="D1004" s="257" t="s">
        <v>170</v>
      </c>
      <c r="E1004" s="196">
        <v>9</v>
      </c>
      <c r="F1004" s="196">
        <v>3</v>
      </c>
      <c r="G1004" s="196">
        <v>12</v>
      </c>
      <c r="H1004" s="215">
        <v>44524</v>
      </c>
      <c r="I1004" s="196">
        <v>390</v>
      </c>
      <c r="J1004" s="217">
        <f t="shared" si="44"/>
        <v>12</v>
      </c>
    </row>
    <row r="1005" spans="1:10" hidden="1" outlineLevel="1" x14ac:dyDescent="0.35">
      <c r="A1005" s="210" t="s">
        <v>712</v>
      </c>
      <c r="B1005" s="196">
        <v>12</v>
      </c>
      <c r="C1005" s="210" t="s">
        <v>713</v>
      </c>
      <c r="D1005" s="257" t="s">
        <v>170</v>
      </c>
      <c r="E1005" s="196">
        <v>7</v>
      </c>
      <c r="F1005" s="196">
        <v>2</v>
      </c>
      <c r="G1005" s="196">
        <v>9</v>
      </c>
      <c r="H1005" s="215">
        <v>44524</v>
      </c>
      <c r="I1005" s="196">
        <v>510</v>
      </c>
      <c r="J1005" s="217">
        <f t="shared" si="44"/>
        <v>9</v>
      </c>
    </row>
    <row r="1006" spans="1:10" hidden="1" outlineLevel="1" x14ac:dyDescent="0.35">
      <c r="A1006" s="210" t="s">
        <v>712</v>
      </c>
      <c r="B1006" s="196">
        <v>13</v>
      </c>
      <c r="C1006" s="210" t="s">
        <v>713</v>
      </c>
      <c r="D1006" s="257" t="s">
        <v>170</v>
      </c>
      <c r="E1006" s="196">
        <v>9</v>
      </c>
      <c r="F1006" s="196">
        <v>3</v>
      </c>
      <c r="G1006" s="196">
        <v>12</v>
      </c>
      <c r="H1006" s="215">
        <v>44524</v>
      </c>
      <c r="I1006" s="196">
        <v>370</v>
      </c>
      <c r="J1006" s="217">
        <f t="shared" si="44"/>
        <v>12</v>
      </c>
    </row>
    <row r="1007" spans="1:10" hidden="1" outlineLevel="1" x14ac:dyDescent="0.35">
      <c r="A1007" s="210" t="s">
        <v>712</v>
      </c>
      <c r="B1007" s="196">
        <v>14</v>
      </c>
      <c r="C1007" s="210" t="s">
        <v>713</v>
      </c>
      <c r="D1007" s="257" t="s">
        <v>170</v>
      </c>
      <c r="E1007" s="196">
        <v>5</v>
      </c>
      <c r="F1007" s="196">
        <v>3</v>
      </c>
      <c r="G1007" s="196">
        <v>8</v>
      </c>
      <c r="H1007" s="215">
        <v>44524</v>
      </c>
      <c r="I1007" s="196">
        <v>640</v>
      </c>
      <c r="J1007" s="217">
        <f t="shared" si="44"/>
        <v>8</v>
      </c>
    </row>
    <row r="1008" spans="1:10" hidden="1" outlineLevel="1" x14ac:dyDescent="0.35">
      <c r="A1008" s="210" t="s">
        <v>712</v>
      </c>
      <c r="B1008" s="196">
        <v>34</v>
      </c>
      <c r="C1008" s="210" t="s">
        <v>713</v>
      </c>
      <c r="D1008" s="257" t="s">
        <v>170</v>
      </c>
      <c r="E1008" s="196">
        <v>8</v>
      </c>
      <c r="F1008" s="196">
        <v>2</v>
      </c>
      <c r="G1008" s="196">
        <v>10</v>
      </c>
      <c r="H1008" s="215">
        <v>44524</v>
      </c>
      <c r="I1008" s="196">
        <v>430</v>
      </c>
      <c r="J1008" s="217">
        <f t="shared" si="44"/>
        <v>10</v>
      </c>
    </row>
    <row r="1009" spans="1:10" hidden="1" outlineLevel="1" x14ac:dyDescent="0.35">
      <c r="A1009" s="210" t="s">
        <v>712</v>
      </c>
      <c r="B1009" s="196">
        <v>57</v>
      </c>
      <c r="C1009" s="210" t="s">
        <v>713</v>
      </c>
      <c r="D1009" s="257" t="s">
        <v>170</v>
      </c>
      <c r="E1009" s="196">
        <v>7</v>
      </c>
      <c r="F1009" s="196">
        <v>3</v>
      </c>
      <c r="G1009" s="196">
        <v>10</v>
      </c>
      <c r="H1009" s="215">
        <v>44524</v>
      </c>
      <c r="I1009" s="196">
        <v>370</v>
      </c>
      <c r="J1009" s="217">
        <f t="shared" si="44"/>
        <v>10</v>
      </c>
    </row>
    <row r="1010" spans="1:10" hidden="1" outlineLevel="1" x14ac:dyDescent="0.35">
      <c r="A1010" s="210" t="s">
        <v>712</v>
      </c>
      <c r="B1010" s="196">
        <v>15</v>
      </c>
      <c r="C1010" s="210" t="s">
        <v>713</v>
      </c>
      <c r="D1010" s="257" t="s">
        <v>170</v>
      </c>
      <c r="E1010" s="196">
        <v>4</v>
      </c>
      <c r="F1010" s="196">
        <v>2</v>
      </c>
      <c r="G1010" s="196">
        <v>6</v>
      </c>
      <c r="H1010" s="215">
        <v>44524</v>
      </c>
      <c r="I1010" s="196">
        <v>500</v>
      </c>
      <c r="J1010" s="217">
        <f t="shared" si="44"/>
        <v>6</v>
      </c>
    </row>
    <row r="1011" spans="1:10" hidden="1" outlineLevel="1" x14ac:dyDescent="0.35">
      <c r="A1011" s="210" t="s">
        <v>712</v>
      </c>
      <c r="B1011" s="196">
        <v>16</v>
      </c>
      <c r="C1011" s="210" t="s">
        <v>713</v>
      </c>
      <c r="D1011" s="257" t="s">
        <v>170</v>
      </c>
      <c r="E1011" s="196">
        <v>7</v>
      </c>
      <c r="F1011" s="196">
        <v>2</v>
      </c>
      <c r="G1011" s="196">
        <v>9</v>
      </c>
      <c r="H1011" s="215">
        <v>44524</v>
      </c>
      <c r="I1011" s="196">
        <v>490</v>
      </c>
      <c r="J1011" s="217">
        <f t="shared" si="44"/>
        <v>9</v>
      </c>
    </row>
    <row r="1012" spans="1:10" hidden="1" outlineLevel="1" x14ac:dyDescent="0.35">
      <c r="A1012" s="210" t="s">
        <v>712</v>
      </c>
      <c r="B1012" s="196">
        <v>17</v>
      </c>
      <c r="C1012" s="210" t="s">
        <v>713</v>
      </c>
      <c r="D1012" s="257" t="s">
        <v>170</v>
      </c>
      <c r="E1012" s="196">
        <v>6</v>
      </c>
      <c r="F1012" s="196">
        <v>4</v>
      </c>
      <c r="G1012" s="196">
        <v>10</v>
      </c>
      <c r="H1012" s="215">
        <v>44524</v>
      </c>
      <c r="I1012" s="196">
        <v>340</v>
      </c>
      <c r="J1012" s="217">
        <f t="shared" si="44"/>
        <v>10</v>
      </c>
    </row>
    <row r="1013" spans="1:10" hidden="1" outlineLevel="1" x14ac:dyDescent="0.35">
      <c r="A1013" s="210" t="s">
        <v>712</v>
      </c>
      <c r="B1013" s="196">
        <v>18</v>
      </c>
      <c r="C1013" s="210" t="s">
        <v>713</v>
      </c>
      <c r="D1013" s="257" t="s">
        <v>170</v>
      </c>
      <c r="E1013" s="196">
        <v>7</v>
      </c>
      <c r="F1013" s="196">
        <v>3</v>
      </c>
      <c r="G1013" s="196">
        <v>10</v>
      </c>
      <c r="H1013" s="215">
        <v>44524</v>
      </c>
      <c r="I1013" s="196">
        <v>490</v>
      </c>
      <c r="J1013" s="217">
        <f t="shared" si="44"/>
        <v>10</v>
      </c>
    </row>
    <row r="1014" spans="1:10" hidden="1" outlineLevel="1" x14ac:dyDescent="0.35">
      <c r="A1014" s="210" t="s">
        <v>712</v>
      </c>
      <c r="B1014" s="196">
        <v>21</v>
      </c>
      <c r="C1014" s="210" t="s">
        <v>713</v>
      </c>
      <c r="D1014" s="257" t="s">
        <v>170</v>
      </c>
      <c r="E1014" s="196">
        <v>8</v>
      </c>
      <c r="F1014" s="196">
        <v>2</v>
      </c>
      <c r="G1014" s="196">
        <v>10</v>
      </c>
      <c r="H1014" s="215">
        <v>44524</v>
      </c>
      <c r="I1014" s="196">
        <v>740</v>
      </c>
      <c r="J1014" s="217">
        <f t="shared" si="44"/>
        <v>10</v>
      </c>
    </row>
    <row r="1015" spans="1:10" hidden="1" outlineLevel="1" x14ac:dyDescent="0.35">
      <c r="A1015" s="210" t="s">
        <v>712</v>
      </c>
      <c r="B1015" s="196">
        <v>22</v>
      </c>
      <c r="C1015" s="210" t="s">
        <v>713</v>
      </c>
      <c r="D1015" s="257" t="s">
        <v>170</v>
      </c>
      <c r="E1015" s="196">
        <v>6</v>
      </c>
      <c r="F1015" s="196">
        <v>3</v>
      </c>
      <c r="G1015" s="196">
        <v>9</v>
      </c>
      <c r="H1015" s="215">
        <v>44524</v>
      </c>
      <c r="I1015" s="196">
        <v>800</v>
      </c>
      <c r="J1015" s="217">
        <f t="shared" si="44"/>
        <v>9</v>
      </c>
    </row>
    <row r="1016" spans="1:10" hidden="1" outlineLevel="1" x14ac:dyDescent="0.35">
      <c r="A1016" s="210" t="s">
        <v>712</v>
      </c>
      <c r="B1016" s="196">
        <v>23</v>
      </c>
      <c r="C1016" s="210" t="s">
        <v>713</v>
      </c>
      <c r="D1016" s="257" t="s">
        <v>170</v>
      </c>
      <c r="E1016" s="196">
        <v>9</v>
      </c>
      <c r="F1016" s="196">
        <v>2</v>
      </c>
      <c r="G1016" s="196">
        <v>11</v>
      </c>
      <c r="H1016" s="215">
        <v>44524</v>
      </c>
      <c r="I1016" s="196">
        <v>600</v>
      </c>
      <c r="J1016" s="217">
        <f t="shared" si="44"/>
        <v>11</v>
      </c>
    </row>
    <row r="1017" spans="1:10" hidden="1" outlineLevel="1" x14ac:dyDescent="0.35">
      <c r="A1017" s="210" t="s">
        <v>712</v>
      </c>
      <c r="B1017" s="196">
        <v>24</v>
      </c>
      <c r="C1017" s="210" t="s">
        <v>713</v>
      </c>
      <c r="D1017" s="257" t="s">
        <v>170</v>
      </c>
      <c r="E1017" s="196">
        <v>4</v>
      </c>
      <c r="F1017" s="196">
        <v>2</v>
      </c>
      <c r="G1017" s="196">
        <v>6</v>
      </c>
      <c r="H1017" s="215">
        <v>44524</v>
      </c>
      <c r="I1017" s="196">
        <v>590</v>
      </c>
      <c r="J1017" s="217">
        <f t="shared" si="44"/>
        <v>6</v>
      </c>
    </row>
    <row r="1018" spans="1:10" hidden="1" outlineLevel="1" x14ac:dyDescent="0.35">
      <c r="A1018" s="210" t="s">
        <v>712</v>
      </c>
      <c r="B1018" s="196">
        <v>26</v>
      </c>
      <c r="C1018" s="210" t="s">
        <v>713</v>
      </c>
      <c r="D1018" s="257" t="s">
        <v>170</v>
      </c>
      <c r="E1018" s="196">
        <v>7</v>
      </c>
      <c r="F1018" s="196">
        <v>2</v>
      </c>
      <c r="G1018" s="196">
        <v>9</v>
      </c>
      <c r="H1018" s="215">
        <v>44524</v>
      </c>
      <c r="I1018" s="196">
        <v>500</v>
      </c>
      <c r="J1018" s="217">
        <f t="shared" si="44"/>
        <v>9</v>
      </c>
    </row>
    <row r="1019" spans="1:10" hidden="1" outlineLevel="1" x14ac:dyDescent="0.35">
      <c r="A1019" s="210" t="s">
        <v>712</v>
      </c>
      <c r="B1019" s="196">
        <v>27</v>
      </c>
      <c r="C1019" s="210" t="s">
        <v>713</v>
      </c>
      <c r="D1019" s="257" t="s">
        <v>170</v>
      </c>
      <c r="E1019" s="196">
        <v>4</v>
      </c>
      <c r="F1019" s="196">
        <v>2</v>
      </c>
      <c r="G1019" s="196">
        <v>6</v>
      </c>
      <c r="H1019" s="215">
        <v>44524</v>
      </c>
      <c r="I1019" s="196">
        <v>470</v>
      </c>
      <c r="J1019" s="217">
        <f t="shared" si="44"/>
        <v>6</v>
      </c>
    </row>
    <row r="1020" spans="1:10" hidden="1" outlineLevel="1" x14ac:dyDescent="0.35">
      <c r="A1020" s="210" t="s">
        <v>712</v>
      </c>
      <c r="B1020" s="196">
        <v>37</v>
      </c>
      <c r="C1020" s="210" t="s">
        <v>713</v>
      </c>
      <c r="D1020" s="257" t="s">
        <v>170</v>
      </c>
      <c r="E1020" s="196">
        <v>7</v>
      </c>
      <c r="F1020" s="196">
        <v>2</v>
      </c>
      <c r="G1020" s="196">
        <v>9</v>
      </c>
      <c r="H1020" s="215">
        <v>44524</v>
      </c>
      <c r="I1020" s="196">
        <v>280</v>
      </c>
      <c r="J1020" s="217">
        <f t="shared" si="44"/>
        <v>9</v>
      </c>
    </row>
    <row r="1021" spans="1:10" hidden="1" outlineLevel="1" x14ac:dyDescent="0.35">
      <c r="A1021" s="210" t="s">
        <v>712</v>
      </c>
      <c r="B1021" s="196">
        <v>59</v>
      </c>
      <c r="C1021" s="210" t="s">
        <v>713</v>
      </c>
      <c r="D1021" s="257" t="s">
        <v>170</v>
      </c>
      <c r="E1021" s="196">
        <v>8</v>
      </c>
      <c r="F1021" s="196">
        <v>2</v>
      </c>
      <c r="G1021" s="196">
        <v>10</v>
      </c>
      <c r="H1021" s="215">
        <v>44524</v>
      </c>
      <c r="I1021" s="196">
        <v>490</v>
      </c>
      <c r="J1021" s="217">
        <f t="shared" si="44"/>
        <v>10</v>
      </c>
    </row>
    <row r="1022" spans="1:10" hidden="1" outlineLevel="1" x14ac:dyDescent="0.35">
      <c r="A1022" s="210" t="s">
        <v>712</v>
      </c>
      <c r="B1022" s="196">
        <v>28</v>
      </c>
      <c r="C1022" s="210" t="s">
        <v>713</v>
      </c>
      <c r="D1022" s="257" t="s">
        <v>170</v>
      </c>
      <c r="E1022" s="196">
        <v>3</v>
      </c>
      <c r="F1022" s="196">
        <v>3</v>
      </c>
      <c r="G1022" s="196">
        <v>6</v>
      </c>
      <c r="H1022" s="215">
        <v>44524</v>
      </c>
      <c r="I1022" s="196">
        <v>290</v>
      </c>
      <c r="J1022" s="217">
        <f t="shared" si="44"/>
        <v>6</v>
      </c>
    </row>
    <row r="1023" spans="1:10" hidden="1" outlineLevel="1" x14ac:dyDescent="0.35">
      <c r="A1023" s="210" t="s">
        <v>712</v>
      </c>
      <c r="B1023" s="196">
        <v>29</v>
      </c>
      <c r="C1023" s="210" t="s">
        <v>713</v>
      </c>
      <c r="D1023" s="257" t="s">
        <v>170</v>
      </c>
      <c r="E1023" s="196">
        <v>9</v>
      </c>
      <c r="F1023" s="196">
        <v>3</v>
      </c>
      <c r="G1023" s="196">
        <v>12</v>
      </c>
      <c r="H1023" s="215">
        <v>44524</v>
      </c>
      <c r="I1023" s="196">
        <v>200</v>
      </c>
      <c r="J1023" s="217">
        <f t="shared" si="44"/>
        <v>12</v>
      </c>
    </row>
    <row r="1024" spans="1:10" hidden="1" outlineLevel="1" x14ac:dyDescent="0.35">
      <c r="A1024" s="210" t="s">
        <v>712</v>
      </c>
      <c r="B1024" s="196">
        <v>52</v>
      </c>
      <c r="C1024" s="210" t="s">
        <v>713</v>
      </c>
      <c r="D1024" s="257" t="s">
        <v>170</v>
      </c>
      <c r="E1024" s="196">
        <v>3</v>
      </c>
      <c r="F1024" s="196">
        <v>2</v>
      </c>
      <c r="G1024" s="196">
        <v>5</v>
      </c>
      <c r="H1024" s="215">
        <v>44524</v>
      </c>
      <c r="I1024" s="196">
        <v>300</v>
      </c>
      <c r="J1024" s="217">
        <f t="shared" si="44"/>
        <v>5</v>
      </c>
    </row>
    <row r="1025" spans="1:10" hidden="1" outlineLevel="1" x14ac:dyDescent="0.35">
      <c r="A1025" s="210" t="s">
        <v>712</v>
      </c>
      <c r="B1025" s="196">
        <v>30</v>
      </c>
      <c r="C1025" s="210" t="s">
        <v>713</v>
      </c>
      <c r="D1025" s="257" t="s">
        <v>170</v>
      </c>
      <c r="E1025" s="196">
        <v>7</v>
      </c>
      <c r="F1025" s="196">
        <v>2</v>
      </c>
      <c r="G1025" s="196">
        <v>9</v>
      </c>
      <c r="H1025" s="215">
        <v>44524</v>
      </c>
      <c r="I1025" s="196">
        <v>440</v>
      </c>
      <c r="J1025" s="217">
        <f t="shared" si="44"/>
        <v>9</v>
      </c>
    </row>
    <row r="1026" spans="1:10" hidden="1" outlineLevel="1" x14ac:dyDescent="0.35">
      <c r="A1026" s="210" t="s">
        <v>712</v>
      </c>
      <c r="B1026" s="196">
        <v>49</v>
      </c>
      <c r="C1026" s="210" t="s">
        <v>713</v>
      </c>
      <c r="D1026" s="257" t="s">
        <v>170</v>
      </c>
      <c r="E1026" s="196">
        <v>4</v>
      </c>
      <c r="F1026" s="196">
        <v>2</v>
      </c>
      <c r="G1026" s="196">
        <v>6</v>
      </c>
      <c r="H1026" s="215">
        <v>44524</v>
      </c>
      <c r="I1026" s="196">
        <v>900</v>
      </c>
      <c r="J1026" s="217">
        <f t="shared" si="44"/>
        <v>6</v>
      </c>
    </row>
    <row r="1027" spans="1:10" hidden="1" outlineLevel="1" x14ac:dyDescent="0.35">
      <c r="A1027" s="210" t="s">
        <v>712</v>
      </c>
      <c r="B1027" s="196">
        <v>32</v>
      </c>
      <c r="C1027" s="210" t="s">
        <v>713</v>
      </c>
      <c r="D1027" s="257" t="s">
        <v>170</v>
      </c>
      <c r="E1027" s="196">
        <v>6</v>
      </c>
      <c r="F1027" s="196">
        <v>2</v>
      </c>
      <c r="G1027" s="196">
        <v>8</v>
      </c>
      <c r="H1027" s="215">
        <v>44524</v>
      </c>
      <c r="I1027" s="196">
        <v>670</v>
      </c>
      <c r="J1027" s="217">
        <f t="shared" ref="J1027:J1090" si="47">IF(I1027&gt;$Q$1,,G1027)</f>
        <v>8</v>
      </c>
    </row>
    <row r="1028" spans="1:10" hidden="1" outlineLevel="1" x14ac:dyDescent="0.35">
      <c r="A1028" s="210" t="s">
        <v>712</v>
      </c>
      <c r="B1028" s="196">
        <v>33</v>
      </c>
      <c r="C1028" s="210" t="s">
        <v>713</v>
      </c>
      <c r="D1028" s="257" t="s">
        <v>170</v>
      </c>
      <c r="E1028" s="196">
        <v>4</v>
      </c>
      <c r="F1028" s="196">
        <v>2</v>
      </c>
      <c r="G1028" s="196">
        <v>6</v>
      </c>
      <c r="H1028" s="215">
        <v>44524</v>
      </c>
      <c r="I1028" s="196">
        <v>390</v>
      </c>
      <c r="J1028" s="217">
        <f t="shared" si="47"/>
        <v>6</v>
      </c>
    </row>
    <row r="1029" spans="1:10" hidden="1" outlineLevel="1" x14ac:dyDescent="0.35">
      <c r="A1029" s="210" t="s">
        <v>712</v>
      </c>
      <c r="B1029" s="196">
        <v>50</v>
      </c>
      <c r="C1029" s="210" t="s">
        <v>713</v>
      </c>
      <c r="D1029" s="257" t="s">
        <v>170</v>
      </c>
      <c r="E1029" s="196">
        <v>3</v>
      </c>
      <c r="F1029" s="196">
        <v>3</v>
      </c>
      <c r="G1029" s="196">
        <v>6</v>
      </c>
      <c r="H1029" s="215">
        <v>44524</v>
      </c>
      <c r="I1029" s="196">
        <v>400</v>
      </c>
      <c r="J1029" s="217">
        <f t="shared" si="47"/>
        <v>6</v>
      </c>
    </row>
    <row r="1030" spans="1:10" hidden="1" outlineLevel="1" x14ac:dyDescent="0.35">
      <c r="A1030" s="210" t="s">
        <v>712</v>
      </c>
      <c r="B1030" s="196">
        <v>36</v>
      </c>
      <c r="C1030" s="210" t="s">
        <v>713</v>
      </c>
      <c r="D1030" s="257" t="s">
        <v>170</v>
      </c>
      <c r="E1030" s="196">
        <v>5</v>
      </c>
      <c r="F1030" s="196">
        <v>3</v>
      </c>
      <c r="G1030" s="196">
        <v>8</v>
      </c>
      <c r="H1030" s="215">
        <v>44524</v>
      </c>
      <c r="I1030" s="196">
        <v>480</v>
      </c>
      <c r="J1030" s="217">
        <f t="shared" si="47"/>
        <v>8</v>
      </c>
    </row>
    <row r="1031" spans="1:10" hidden="1" outlineLevel="1" x14ac:dyDescent="0.35">
      <c r="A1031" s="210" t="s">
        <v>712</v>
      </c>
      <c r="B1031" s="196">
        <v>38</v>
      </c>
      <c r="C1031" s="210" t="s">
        <v>713</v>
      </c>
      <c r="D1031" s="257" t="s">
        <v>170</v>
      </c>
      <c r="E1031" s="196">
        <v>9</v>
      </c>
      <c r="F1031" s="196">
        <v>3</v>
      </c>
      <c r="G1031" s="196">
        <v>12</v>
      </c>
      <c r="H1031" s="215">
        <v>44524</v>
      </c>
      <c r="I1031" s="196">
        <v>800</v>
      </c>
      <c r="J1031" s="217">
        <f t="shared" si="47"/>
        <v>12</v>
      </c>
    </row>
    <row r="1032" spans="1:10" hidden="1" outlineLevel="1" x14ac:dyDescent="0.35">
      <c r="A1032" s="210" t="s">
        <v>712</v>
      </c>
      <c r="B1032" s="196">
        <v>40</v>
      </c>
      <c r="C1032" s="210" t="s">
        <v>713</v>
      </c>
      <c r="D1032" s="257" t="s">
        <v>170</v>
      </c>
      <c r="E1032" s="196">
        <v>2</v>
      </c>
      <c r="F1032" s="196">
        <v>2</v>
      </c>
      <c r="G1032" s="196">
        <v>4</v>
      </c>
      <c r="H1032" s="215">
        <v>44524</v>
      </c>
      <c r="I1032" s="196">
        <v>200</v>
      </c>
      <c r="J1032" s="217">
        <f t="shared" si="47"/>
        <v>4</v>
      </c>
    </row>
    <row r="1033" spans="1:10" hidden="1" outlineLevel="1" x14ac:dyDescent="0.35">
      <c r="A1033" s="210" t="s">
        <v>712</v>
      </c>
      <c r="B1033" s="196">
        <v>41</v>
      </c>
      <c r="C1033" s="210" t="s">
        <v>713</v>
      </c>
      <c r="D1033" s="257" t="s">
        <v>170</v>
      </c>
      <c r="E1033" s="196">
        <v>6</v>
      </c>
      <c r="F1033" s="196">
        <v>2</v>
      </c>
      <c r="G1033" s="196">
        <v>8</v>
      </c>
      <c r="H1033" s="215">
        <v>44524</v>
      </c>
      <c r="I1033" s="196">
        <v>790</v>
      </c>
      <c r="J1033" s="217">
        <f t="shared" si="47"/>
        <v>8</v>
      </c>
    </row>
    <row r="1034" spans="1:10" hidden="1" outlineLevel="1" x14ac:dyDescent="0.35">
      <c r="A1034" s="210" t="s">
        <v>712</v>
      </c>
      <c r="B1034" s="196">
        <v>42</v>
      </c>
      <c r="C1034" s="210" t="s">
        <v>713</v>
      </c>
      <c r="D1034" s="257" t="s">
        <v>170</v>
      </c>
      <c r="E1034" s="196">
        <v>8</v>
      </c>
      <c r="F1034" s="196">
        <v>2</v>
      </c>
      <c r="G1034" s="196">
        <v>10</v>
      </c>
      <c r="H1034" s="215">
        <v>44524</v>
      </c>
      <c r="I1034" s="196">
        <v>475</v>
      </c>
      <c r="J1034" s="217">
        <f t="shared" si="47"/>
        <v>10</v>
      </c>
    </row>
    <row r="1035" spans="1:10" hidden="1" outlineLevel="1" x14ac:dyDescent="0.35">
      <c r="A1035" s="210" t="s">
        <v>712</v>
      </c>
      <c r="B1035" s="196">
        <v>44</v>
      </c>
      <c r="C1035" s="210" t="s">
        <v>713</v>
      </c>
      <c r="D1035" s="257" t="s">
        <v>170</v>
      </c>
      <c r="E1035" s="196">
        <v>2</v>
      </c>
      <c r="F1035" s="196">
        <v>2</v>
      </c>
      <c r="G1035" s="196">
        <v>4</v>
      </c>
      <c r="H1035" s="215">
        <v>44524</v>
      </c>
      <c r="I1035" s="196">
        <v>600</v>
      </c>
      <c r="J1035" s="217">
        <f t="shared" si="47"/>
        <v>4</v>
      </c>
    </row>
    <row r="1036" spans="1:10" hidden="1" outlineLevel="1" x14ac:dyDescent="0.35">
      <c r="A1036" s="210" t="s">
        <v>712</v>
      </c>
      <c r="B1036" s="196">
        <v>45</v>
      </c>
      <c r="C1036" s="210" t="s">
        <v>713</v>
      </c>
      <c r="D1036" s="257" t="s">
        <v>170</v>
      </c>
      <c r="E1036" s="196">
        <v>1</v>
      </c>
      <c r="F1036" s="196">
        <v>2</v>
      </c>
      <c r="G1036" s="196">
        <v>3</v>
      </c>
      <c r="H1036" s="215">
        <v>44524</v>
      </c>
      <c r="I1036" s="196">
        <v>300</v>
      </c>
      <c r="J1036" s="217">
        <f t="shared" si="47"/>
        <v>3</v>
      </c>
    </row>
    <row r="1037" spans="1:10" hidden="1" outlineLevel="1" x14ac:dyDescent="0.35">
      <c r="A1037" s="210" t="s">
        <v>712</v>
      </c>
      <c r="B1037" s="196">
        <v>63</v>
      </c>
      <c r="C1037" s="210" t="s">
        <v>713</v>
      </c>
      <c r="D1037" s="257" t="s">
        <v>170</v>
      </c>
      <c r="E1037" s="196">
        <v>3</v>
      </c>
      <c r="F1037" s="196">
        <v>3</v>
      </c>
      <c r="G1037" s="196">
        <v>6</v>
      </c>
      <c r="H1037" s="215">
        <v>44524</v>
      </c>
      <c r="I1037" s="196">
        <v>800</v>
      </c>
      <c r="J1037" s="217">
        <f t="shared" si="47"/>
        <v>6</v>
      </c>
    </row>
    <row r="1038" spans="1:10" hidden="1" outlineLevel="1" x14ac:dyDescent="0.35">
      <c r="A1038" s="210" t="s">
        <v>712</v>
      </c>
      <c r="B1038" s="196">
        <v>47</v>
      </c>
      <c r="C1038" s="210" t="s">
        <v>713</v>
      </c>
      <c r="D1038" s="257" t="s">
        <v>170</v>
      </c>
      <c r="E1038" s="196">
        <v>9</v>
      </c>
      <c r="F1038" s="196">
        <v>2</v>
      </c>
      <c r="G1038" s="196">
        <v>11</v>
      </c>
      <c r="H1038" s="215">
        <v>44524</v>
      </c>
      <c r="I1038" s="196">
        <v>700</v>
      </c>
      <c r="J1038" s="217">
        <f t="shared" si="47"/>
        <v>11</v>
      </c>
    </row>
    <row r="1039" spans="1:10" hidden="1" outlineLevel="1" x14ac:dyDescent="0.35">
      <c r="A1039" s="210" t="s">
        <v>712</v>
      </c>
      <c r="B1039" s="196">
        <v>51</v>
      </c>
      <c r="C1039" s="210" t="s">
        <v>713</v>
      </c>
      <c r="D1039" s="257" t="s">
        <v>170</v>
      </c>
      <c r="E1039" s="196">
        <v>4</v>
      </c>
      <c r="F1039" s="196">
        <v>2</v>
      </c>
      <c r="G1039" s="196">
        <v>6</v>
      </c>
      <c r="H1039" s="215">
        <v>44524</v>
      </c>
      <c r="I1039" s="196">
        <v>300</v>
      </c>
      <c r="J1039" s="217">
        <f t="shared" si="47"/>
        <v>6</v>
      </c>
    </row>
    <row r="1040" spans="1:10" hidden="1" outlineLevel="1" x14ac:dyDescent="0.35">
      <c r="A1040" s="210" t="s">
        <v>712</v>
      </c>
      <c r="B1040" s="196">
        <v>53</v>
      </c>
      <c r="C1040" s="210" t="s">
        <v>713</v>
      </c>
      <c r="D1040" s="257" t="s">
        <v>170</v>
      </c>
      <c r="E1040" s="196">
        <v>2</v>
      </c>
      <c r="F1040" s="196">
        <v>2</v>
      </c>
      <c r="G1040" s="196">
        <v>4</v>
      </c>
      <c r="H1040" s="215">
        <v>44524</v>
      </c>
      <c r="I1040" s="196">
        <v>300</v>
      </c>
      <c r="J1040" s="217">
        <f t="shared" si="47"/>
        <v>4</v>
      </c>
    </row>
    <row r="1041" spans="1:10" hidden="1" outlineLevel="1" x14ac:dyDescent="0.35">
      <c r="A1041" s="210" t="s">
        <v>712</v>
      </c>
      <c r="B1041" s="196">
        <v>54</v>
      </c>
      <c r="C1041" s="210" t="s">
        <v>713</v>
      </c>
      <c r="D1041" s="257" t="s">
        <v>170</v>
      </c>
      <c r="E1041" s="196">
        <v>1</v>
      </c>
      <c r="F1041" s="196">
        <v>2</v>
      </c>
      <c r="G1041" s="196">
        <v>3</v>
      </c>
      <c r="H1041" s="215">
        <v>44524</v>
      </c>
      <c r="I1041" s="196">
        <v>900</v>
      </c>
      <c r="J1041" s="217">
        <f t="shared" si="47"/>
        <v>3</v>
      </c>
    </row>
    <row r="1042" spans="1:10" hidden="1" outlineLevel="1" x14ac:dyDescent="0.35">
      <c r="A1042" s="210" t="s">
        <v>712</v>
      </c>
      <c r="B1042" s="196">
        <v>55</v>
      </c>
      <c r="C1042" s="210" t="s">
        <v>713</v>
      </c>
      <c r="D1042" s="257" t="s">
        <v>170</v>
      </c>
      <c r="E1042" s="196">
        <v>8</v>
      </c>
      <c r="F1042" s="196">
        <v>3</v>
      </c>
      <c r="G1042" s="196">
        <v>11</v>
      </c>
      <c r="H1042" s="215">
        <v>44524</v>
      </c>
      <c r="I1042" s="196">
        <v>800</v>
      </c>
      <c r="J1042" s="217">
        <f t="shared" si="47"/>
        <v>11</v>
      </c>
    </row>
    <row r="1043" spans="1:10" hidden="1" outlineLevel="1" x14ac:dyDescent="0.35">
      <c r="A1043" s="210" t="s">
        <v>712</v>
      </c>
      <c r="B1043" s="196">
        <v>56</v>
      </c>
      <c r="C1043" s="210" t="s">
        <v>713</v>
      </c>
      <c r="D1043" s="257" t="s">
        <v>170</v>
      </c>
      <c r="E1043" s="196">
        <v>9</v>
      </c>
      <c r="F1043" s="196">
        <v>2</v>
      </c>
      <c r="G1043" s="196">
        <v>11</v>
      </c>
      <c r="H1043" s="215">
        <v>44524</v>
      </c>
      <c r="I1043" s="196">
        <v>300</v>
      </c>
      <c r="J1043" s="217">
        <f t="shared" si="47"/>
        <v>11</v>
      </c>
    </row>
    <row r="1044" spans="1:10" hidden="1" outlineLevel="1" x14ac:dyDescent="0.35">
      <c r="A1044" s="210" t="s">
        <v>712</v>
      </c>
      <c r="B1044" s="196">
        <v>58</v>
      </c>
      <c r="C1044" s="210" t="s">
        <v>713</v>
      </c>
      <c r="D1044" s="257" t="s">
        <v>170</v>
      </c>
      <c r="E1044" s="196">
        <v>7</v>
      </c>
      <c r="F1044" s="196">
        <v>2</v>
      </c>
      <c r="G1044" s="196">
        <v>9</v>
      </c>
      <c r="H1044" s="215">
        <v>44524</v>
      </c>
      <c r="I1044" s="196">
        <v>700</v>
      </c>
      <c r="J1044" s="217">
        <f t="shared" si="47"/>
        <v>9</v>
      </c>
    </row>
    <row r="1045" spans="1:10" hidden="1" outlineLevel="1" x14ac:dyDescent="0.35">
      <c r="A1045" s="210" t="s">
        <v>712</v>
      </c>
      <c r="B1045" s="196">
        <v>60</v>
      </c>
      <c r="C1045" s="210" t="s">
        <v>713</v>
      </c>
      <c r="D1045" s="257" t="s">
        <v>170</v>
      </c>
      <c r="E1045" s="196">
        <v>2</v>
      </c>
      <c r="F1045" s="196">
        <v>2</v>
      </c>
      <c r="G1045" s="196">
        <v>4</v>
      </c>
      <c r="H1045" s="215">
        <v>44524</v>
      </c>
      <c r="I1045" s="196">
        <v>100</v>
      </c>
      <c r="J1045" s="217">
        <f t="shared" si="47"/>
        <v>4</v>
      </c>
    </row>
    <row r="1046" spans="1:10" hidden="1" outlineLevel="1" x14ac:dyDescent="0.35">
      <c r="A1046" s="210" t="s">
        <v>712</v>
      </c>
      <c r="B1046" s="196">
        <v>61</v>
      </c>
      <c r="C1046" s="210" t="s">
        <v>713</v>
      </c>
      <c r="D1046" s="257" t="s">
        <v>170</v>
      </c>
      <c r="E1046" s="196">
        <v>2</v>
      </c>
      <c r="F1046" s="196">
        <v>5</v>
      </c>
      <c r="G1046" s="196">
        <v>7</v>
      </c>
      <c r="H1046" s="215">
        <v>44524</v>
      </c>
      <c r="I1046" s="196">
        <v>400</v>
      </c>
      <c r="J1046" s="217">
        <f t="shared" si="47"/>
        <v>7</v>
      </c>
    </row>
    <row r="1047" spans="1:10" hidden="1" outlineLevel="1" x14ac:dyDescent="0.35">
      <c r="A1047" s="210" t="s">
        <v>712</v>
      </c>
      <c r="B1047" s="196">
        <v>62</v>
      </c>
      <c r="C1047" s="210" t="s">
        <v>713</v>
      </c>
      <c r="D1047" s="257" t="s">
        <v>170</v>
      </c>
      <c r="E1047" s="196">
        <v>4</v>
      </c>
      <c r="F1047" s="196">
        <v>2</v>
      </c>
      <c r="G1047" s="196">
        <v>6</v>
      </c>
      <c r="H1047" s="215">
        <v>44524</v>
      </c>
      <c r="I1047" s="196">
        <v>340</v>
      </c>
      <c r="J1047" s="217">
        <f t="shared" si="47"/>
        <v>6</v>
      </c>
    </row>
    <row r="1048" spans="1:10" ht="15" collapsed="1" thickBot="1" x14ac:dyDescent="0.4">
      <c r="A1048" s="211" t="s">
        <v>712</v>
      </c>
      <c r="B1048" s="226"/>
      <c r="C1048" s="213" t="s">
        <v>713</v>
      </c>
      <c r="D1048" s="243">
        <f>COUNTA(D985:D1047)</f>
        <v>63</v>
      </c>
      <c r="E1048" s="214">
        <f>SUM(E985:E1047)</f>
        <v>335</v>
      </c>
      <c r="F1048" s="214">
        <f t="shared" ref="F1048:G1048" si="48">SUM(F985:F1047)</f>
        <v>154</v>
      </c>
      <c r="G1048" s="214">
        <f t="shared" si="48"/>
        <v>489</v>
      </c>
      <c r="H1048" s="238">
        <v>44524</v>
      </c>
      <c r="I1048" s="242">
        <f>AVERAGE(I985:I1047)</f>
        <v>475</v>
      </c>
      <c r="J1048" s="214">
        <f t="shared" ref="J1048" si="49">SUM(J985:J1047)</f>
        <v>489</v>
      </c>
    </row>
    <row r="1049" spans="1:10" hidden="1" outlineLevel="1" x14ac:dyDescent="0.35">
      <c r="A1049" s="210" t="s">
        <v>718</v>
      </c>
      <c r="B1049" s="196">
        <v>28</v>
      </c>
      <c r="C1049" s="210" t="s">
        <v>719</v>
      </c>
      <c r="D1049" s="257" t="s">
        <v>170</v>
      </c>
      <c r="E1049" s="196">
        <v>7</v>
      </c>
      <c r="F1049" s="196">
        <v>7</v>
      </c>
      <c r="G1049" s="196">
        <v>14</v>
      </c>
      <c r="H1049" s="215">
        <v>44525</v>
      </c>
      <c r="I1049" s="196">
        <v>743</v>
      </c>
      <c r="J1049" s="217">
        <f t="shared" si="47"/>
        <v>14</v>
      </c>
    </row>
    <row r="1050" spans="1:10" hidden="1" outlineLevel="1" x14ac:dyDescent="0.35">
      <c r="A1050" s="210" t="s">
        <v>718</v>
      </c>
      <c r="B1050" s="196">
        <v>2</v>
      </c>
      <c r="C1050" s="210" t="s">
        <v>719</v>
      </c>
      <c r="D1050" s="257" t="s">
        <v>170</v>
      </c>
      <c r="E1050" s="196">
        <v>2</v>
      </c>
      <c r="F1050" s="196">
        <v>4</v>
      </c>
      <c r="G1050" s="196">
        <v>6</v>
      </c>
      <c r="H1050" s="215">
        <v>44525</v>
      </c>
      <c r="I1050" s="196">
        <v>320</v>
      </c>
      <c r="J1050" s="217">
        <f t="shared" si="47"/>
        <v>6</v>
      </c>
    </row>
    <row r="1051" spans="1:10" hidden="1" outlineLevel="1" x14ac:dyDescent="0.35">
      <c r="A1051" s="210" t="s">
        <v>718</v>
      </c>
      <c r="B1051" s="196">
        <v>31</v>
      </c>
      <c r="C1051" s="210" t="s">
        <v>719</v>
      </c>
      <c r="D1051" s="257" t="s">
        <v>170</v>
      </c>
      <c r="E1051" s="196">
        <v>4</v>
      </c>
      <c r="F1051" s="196">
        <v>5</v>
      </c>
      <c r="G1051" s="196">
        <v>9</v>
      </c>
      <c r="H1051" s="215">
        <v>44525</v>
      </c>
      <c r="I1051" s="196">
        <v>342</v>
      </c>
      <c r="J1051" s="217">
        <f t="shared" si="47"/>
        <v>9</v>
      </c>
    </row>
    <row r="1052" spans="1:10" hidden="1" outlineLevel="1" x14ac:dyDescent="0.35">
      <c r="A1052" s="210" t="s">
        <v>718</v>
      </c>
      <c r="B1052" s="196">
        <v>30</v>
      </c>
      <c r="C1052" s="210" t="s">
        <v>719</v>
      </c>
      <c r="D1052" s="257" t="s">
        <v>170</v>
      </c>
      <c r="E1052" s="196">
        <v>3</v>
      </c>
      <c r="F1052" s="196">
        <v>7</v>
      </c>
      <c r="G1052" s="196">
        <v>10</v>
      </c>
      <c r="H1052" s="215">
        <v>44525</v>
      </c>
      <c r="I1052" s="196">
        <v>316</v>
      </c>
      <c r="J1052" s="217">
        <f t="shared" si="47"/>
        <v>10</v>
      </c>
    </row>
    <row r="1053" spans="1:10" hidden="1" outlineLevel="1" x14ac:dyDescent="0.35">
      <c r="A1053" s="210" t="s">
        <v>718</v>
      </c>
      <c r="B1053" s="196">
        <v>11</v>
      </c>
      <c r="C1053" s="210" t="s">
        <v>719</v>
      </c>
      <c r="D1053" s="257" t="s">
        <v>170</v>
      </c>
      <c r="E1053" s="196">
        <v>0</v>
      </c>
      <c r="F1053" s="196">
        <v>3</v>
      </c>
      <c r="G1053" s="196">
        <v>3</v>
      </c>
      <c r="H1053" s="215">
        <v>44525</v>
      </c>
      <c r="I1053" s="196">
        <v>251</v>
      </c>
      <c r="J1053" s="217">
        <f t="shared" si="47"/>
        <v>3</v>
      </c>
    </row>
    <row r="1054" spans="1:10" hidden="1" outlineLevel="1" x14ac:dyDescent="0.35">
      <c r="A1054" s="210" t="s">
        <v>718</v>
      </c>
      <c r="B1054" s="196">
        <v>16</v>
      </c>
      <c r="C1054" s="210" t="s">
        <v>719</v>
      </c>
      <c r="D1054" s="257" t="s">
        <v>170</v>
      </c>
      <c r="E1054" s="196">
        <v>6</v>
      </c>
      <c r="F1054" s="196">
        <v>4</v>
      </c>
      <c r="G1054" s="196">
        <v>10</v>
      </c>
      <c r="H1054" s="215">
        <v>44525</v>
      </c>
      <c r="I1054" s="196">
        <v>262</v>
      </c>
      <c r="J1054" s="217">
        <f t="shared" si="47"/>
        <v>10</v>
      </c>
    </row>
    <row r="1055" spans="1:10" hidden="1" outlineLevel="1" x14ac:dyDescent="0.35">
      <c r="A1055" s="210" t="s">
        <v>718</v>
      </c>
      <c r="B1055" s="196">
        <v>1</v>
      </c>
      <c r="C1055" s="210" t="s">
        <v>719</v>
      </c>
      <c r="D1055" s="257" t="s">
        <v>170</v>
      </c>
      <c r="E1055" s="196">
        <v>4</v>
      </c>
      <c r="F1055" s="196">
        <v>3</v>
      </c>
      <c r="G1055" s="196">
        <v>7</v>
      </c>
      <c r="H1055" s="215">
        <v>44525</v>
      </c>
      <c r="I1055" s="196">
        <v>412</v>
      </c>
      <c r="J1055" s="217">
        <f t="shared" si="47"/>
        <v>7</v>
      </c>
    </row>
    <row r="1056" spans="1:10" hidden="1" outlineLevel="1" x14ac:dyDescent="0.35">
      <c r="A1056" s="210" t="s">
        <v>718</v>
      </c>
      <c r="B1056" s="196">
        <v>3</v>
      </c>
      <c r="C1056" s="210" t="s">
        <v>719</v>
      </c>
      <c r="D1056" s="257" t="s">
        <v>170</v>
      </c>
      <c r="E1056" s="196">
        <v>6</v>
      </c>
      <c r="F1056" s="196">
        <v>3</v>
      </c>
      <c r="G1056" s="196">
        <v>9</v>
      </c>
      <c r="H1056" s="215">
        <v>44525</v>
      </c>
      <c r="I1056" s="196">
        <v>612</v>
      </c>
      <c r="J1056" s="217">
        <f t="shared" si="47"/>
        <v>9</v>
      </c>
    </row>
    <row r="1057" spans="1:10" hidden="1" outlineLevel="1" x14ac:dyDescent="0.35">
      <c r="A1057" s="210" t="s">
        <v>718</v>
      </c>
      <c r="B1057" s="196">
        <v>4</v>
      </c>
      <c r="C1057" s="210" t="s">
        <v>719</v>
      </c>
      <c r="D1057" s="257" t="s">
        <v>170</v>
      </c>
      <c r="E1057" s="196">
        <v>4</v>
      </c>
      <c r="F1057" s="196">
        <v>4</v>
      </c>
      <c r="G1057" s="196">
        <v>8</v>
      </c>
      <c r="H1057" s="215">
        <v>44525</v>
      </c>
      <c r="I1057" s="196">
        <v>420</v>
      </c>
      <c r="J1057" s="217">
        <f t="shared" si="47"/>
        <v>8</v>
      </c>
    </row>
    <row r="1058" spans="1:10" hidden="1" outlineLevel="1" x14ac:dyDescent="0.35">
      <c r="A1058" s="210" t="s">
        <v>718</v>
      </c>
      <c r="B1058" s="196">
        <v>33</v>
      </c>
      <c r="C1058" s="210" t="s">
        <v>719</v>
      </c>
      <c r="D1058" s="257" t="s">
        <v>170</v>
      </c>
      <c r="E1058" s="196">
        <v>1</v>
      </c>
      <c r="F1058" s="196">
        <v>4</v>
      </c>
      <c r="G1058" s="196">
        <v>5</v>
      </c>
      <c r="H1058" s="215">
        <v>44525</v>
      </c>
      <c r="I1058" s="196">
        <v>160</v>
      </c>
      <c r="J1058" s="217">
        <f t="shared" si="47"/>
        <v>5</v>
      </c>
    </row>
    <row r="1059" spans="1:10" hidden="1" outlineLevel="1" x14ac:dyDescent="0.35">
      <c r="A1059" s="210" t="s">
        <v>718</v>
      </c>
      <c r="B1059" s="196">
        <v>5</v>
      </c>
      <c r="C1059" s="210" t="s">
        <v>719</v>
      </c>
      <c r="D1059" s="257" t="s">
        <v>170</v>
      </c>
      <c r="E1059" s="196">
        <v>3</v>
      </c>
      <c r="F1059" s="196">
        <v>6</v>
      </c>
      <c r="G1059" s="196">
        <v>9</v>
      </c>
      <c r="H1059" s="215">
        <v>44525</v>
      </c>
      <c r="I1059" s="196">
        <v>351</v>
      </c>
      <c r="J1059" s="217">
        <f t="shared" si="47"/>
        <v>9</v>
      </c>
    </row>
    <row r="1060" spans="1:10" hidden="1" outlineLevel="1" x14ac:dyDescent="0.35">
      <c r="A1060" s="210" t="s">
        <v>718</v>
      </c>
      <c r="B1060" s="196">
        <v>39</v>
      </c>
      <c r="C1060" s="210" t="s">
        <v>719</v>
      </c>
      <c r="D1060" s="257" t="s">
        <v>170</v>
      </c>
      <c r="E1060" s="196">
        <v>2</v>
      </c>
      <c r="F1060" s="196">
        <v>5</v>
      </c>
      <c r="G1060" s="196">
        <v>7</v>
      </c>
      <c r="H1060" s="215">
        <v>44525</v>
      </c>
      <c r="I1060" s="196">
        <v>321</v>
      </c>
      <c r="J1060" s="217">
        <f t="shared" si="47"/>
        <v>7</v>
      </c>
    </row>
    <row r="1061" spans="1:10" hidden="1" outlineLevel="1" x14ac:dyDescent="0.35">
      <c r="A1061" s="210" t="s">
        <v>718</v>
      </c>
      <c r="B1061" s="196">
        <v>6</v>
      </c>
      <c r="C1061" s="210" t="s">
        <v>719</v>
      </c>
      <c r="D1061" s="257" t="s">
        <v>170</v>
      </c>
      <c r="E1061" s="196">
        <v>6</v>
      </c>
      <c r="F1061" s="196">
        <v>4</v>
      </c>
      <c r="G1061" s="196">
        <v>10</v>
      </c>
      <c r="H1061" s="215">
        <v>44525</v>
      </c>
      <c r="I1061" s="196">
        <v>613</v>
      </c>
      <c r="J1061" s="217">
        <f t="shared" si="47"/>
        <v>10</v>
      </c>
    </row>
    <row r="1062" spans="1:10" hidden="1" outlineLevel="1" x14ac:dyDescent="0.35">
      <c r="A1062" s="210" t="s">
        <v>718</v>
      </c>
      <c r="B1062" s="196">
        <v>7</v>
      </c>
      <c r="C1062" s="210" t="s">
        <v>719</v>
      </c>
      <c r="D1062" s="257" t="s">
        <v>170</v>
      </c>
      <c r="E1062" s="196">
        <v>5</v>
      </c>
      <c r="F1062" s="196">
        <v>7</v>
      </c>
      <c r="G1062" s="196">
        <v>12</v>
      </c>
      <c r="H1062" s="215">
        <v>44525</v>
      </c>
      <c r="I1062" s="196">
        <v>544</v>
      </c>
      <c r="J1062" s="217">
        <f t="shared" si="47"/>
        <v>12</v>
      </c>
    </row>
    <row r="1063" spans="1:10" hidden="1" outlineLevel="1" x14ac:dyDescent="0.35">
      <c r="A1063" s="210" t="s">
        <v>718</v>
      </c>
      <c r="B1063" s="196">
        <v>8</v>
      </c>
      <c r="C1063" s="210" t="s">
        <v>719</v>
      </c>
      <c r="D1063" s="257" t="s">
        <v>170</v>
      </c>
      <c r="E1063" s="196">
        <v>6</v>
      </c>
      <c r="F1063" s="196">
        <v>4</v>
      </c>
      <c r="G1063" s="196">
        <v>10</v>
      </c>
      <c r="H1063" s="215">
        <v>44525</v>
      </c>
      <c r="I1063" s="196">
        <v>267</v>
      </c>
      <c r="J1063" s="217">
        <f t="shared" si="47"/>
        <v>10</v>
      </c>
    </row>
    <row r="1064" spans="1:10" hidden="1" outlineLevel="1" x14ac:dyDescent="0.35">
      <c r="A1064" s="210" t="s">
        <v>718</v>
      </c>
      <c r="B1064" s="196">
        <v>9</v>
      </c>
      <c r="C1064" s="210" t="s">
        <v>719</v>
      </c>
      <c r="D1064" s="257" t="s">
        <v>170</v>
      </c>
      <c r="E1064" s="196">
        <v>4</v>
      </c>
      <c r="F1064" s="196">
        <v>4</v>
      </c>
      <c r="G1064" s="196">
        <v>8</v>
      </c>
      <c r="H1064" s="215">
        <v>44525</v>
      </c>
      <c r="I1064" s="196">
        <v>438</v>
      </c>
      <c r="J1064" s="217">
        <f t="shared" si="47"/>
        <v>8</v>
      </c>
    </row>
    <row r="1065" spans="1:10" hidden="1" outlineLevel="1" x14ac:dyDescent="0.35">
      <c r="A1065" s="210" t="s">
        <v>718</v>
      </c>
      <c r="B1065" s="196">
        <v>10</v>
      </c>
      <c r="C1065" s="210" t="s">
        <v>719</v>
      </c>
      <c r="D1065" s="257" t="s">
        <v>170</v>
      </c>
      <c r="E1065" s="196">
        <v>3</v>
      </c>
      <c r="F1065" s="196">
        <v>7</v>
      </c>
      <c r="G1065" s="196">
        <v>10</v>
      </c>
      <c r="H1065" s="215">
        <v>44525</v>
      </c>
      <c r="I1065" s="196">
        <v>379</v>
      </c>
      <c r="J1065" s="217">
        <f t="shared" si="47"/>
        <v>10</v>
      </c>
    </row>
    <row r="1066" spans="1:10" hidden="1" outlineLevel="1" x14ac:dyDescent="0.35">
      <c r="A1066" s="210" t="s">
        <v>718</v>
      </c>
      <c r="B1066" s="196">
        <v>12</v>
      </c>
      <c r="C1066" s="210" t="s">
        <v>719</v>
      </c>
      <c r="D1066" s="257" t="s">
        <v>170</v>
      </c>
      <c r="E1066" s="196">
        <v>7</v>
      </c>
      <c r="F1066" s="196">
        <v>3</v>
      </c>
      <c r="G1066" s="196">
        <v>10</v>
      </c>
      <c r="H1066" s="215">
        <v>44525</v>
      </c>
      <c r="I1066" s="196">
        <v>717</v>
      </c>
      <c r="J1066" s="217">
        <f t="shared" si="47"/>
        <v>10</v>
      </c>
    </row>
    <row r="1067" spans="1:10" hidden="1" outlineLevel="1" x14ac:dyDescent="0.35">
      <c r="A1067" s="210" t="s">
        <v>718</v>
      </c>
      <c r="B1067" s="196">
        <v>13</v>
      </c>
      <c r="C1067" s="210" t="s">
        <v>719</v>
      </c>
      <c r="D1067" s="257" t="s">
        <v>170</v>
      </c>
      <c r="E1067" s="196">
        <v>4</v>
      </c>
      <c r="F1067" s="196">
        <v>4</v>
      </c>
      <c r="G1067" s="196">
        <v>8</v>
      </c>
      <c r="H1067" s="215">
        <v>44525</v>
      </c>
      <c r="I1067" s="196">
        <v>413</v>
      </c>
      <c r="J1067" s="217">
        <f t="shared" si="47"/>
        <v>8</v>
      </c>
    </row>
    <row r="1068" spans="1:10" hidden="1" outlineLevel="1" x14ac:dyDescent="0.35">
      <c r="A1068" s="210" t="s">
        <v>718</v>
      </c>
      <c r="B1068" s="196">
        <v>14</v>
      </c>
      <c r="C1068" s="210" t="s">
        <v>719</v>
      </c>
      <c r="D1068" s="257" t="s">
        <v>170</v>
      </c>
      <c r="E1068" s="196">
        <v>4</v>
      </c>
      <c r="F1068" s="196">
        <v>4</v>
      </c>
      <c r="G1068" s="196">
        <v>8</v>
      </c>
      <c r="H1068" s="215">
        <v>44525</v>
      </c>
      <c r="I1068" s="196">
        <v>224</v>
      </c>
      <c r="J1068" s="217">
        <f t="shared" si="47"/>
        <v>8</v>
      </c>
    </row>
    <row r="1069" spans="1:10" hidden="1" outlineLevel="1" x14ac:dyDescent="0.35">
      <c r="A1069" s="210" t="s">
        <v>718</v>
      </c>
      <c r="B1069" s="196">
        <v>15</v>
      </c>
      <c r="C1069" s="210" t="s">
        <v>719</v>
      </c>
      <c r="D1069" s="257" t="s">
        <v>170</v>
      </c>
      <c r="E1069" s="196">
        <v>4</v>
      </c>
      <c r="F1069" s="196">
        <v>2</v>
      </c>
      <c r="G1069" s="196">
        <v>6</v>
      </c>
      <c r="H1069" s="215">
        <v>44525</v>
      </c>
      <c r="I1069" s="196">
        <v>411</v>
      </c>
      <c r="J1069" s="217">
        <f t="shared" si="47"/>
        <v>6</v>
      </c>
    </row>
    <row r="1070" spans="1:10" hidden="1" outlineLevel="1" x14ac:dyDescent="0.35">
      <c r="A1070" s="210" t="s">
        <v>718</v>
      </c>
      <c r="B1070" s="196">
        <v>17</v>
      </c>
      <c r="C1070" s="210" t="s">
        <v>719</v>
      </c>
      <c r="D1070" s="257" t="s">
        <v>170</v>
      </c>
      <c r="E1070" s="196">
        <v>2</v>
      </c>
      <c r="F1070" s="196">
        <v>6</v>
      </c>
      <c r="G1070" s="196">
        <v>8</v>
      </c>
      <c r="H1070" s="215">
        <v>44525</v>
      </c>
      <c r="I1070" s="196">
        <v>338</v>
      </c>
      <c r="J1070" s="217">
        <f t="shared" si="47"/>
        <v>8</v>
      </c>
    </row>
    <row r="1071" spans="1:10" hidden="1" outlineLevel="1" x14ac:dyDescent="0.35">
      <c r="A1071" s="210" t="s">
        <v>718</v>
      </c>
      <c r="B1071" s="196">
        <v>18</v>
      </c>
      <c r="C1071" s="210" t="s">
        <v>719</v>
      </c>
      <c r="D1071" s="257" t="s">
        <v>170</v>
      </c>
      <c r="E1071" s="196">
        <v>3</v>
      </c>
      <c r="F1071" s="196">
        <v>4</v>
      </c>
      <c r="G1071" s="196">
        <v>7</v>
      </c>
      <c r="H1071" s="215">
        <v>44525</v>
      </c>
      <c r="I1071" s="196">
        <v>524</v>
      </c>
      <c r="J1071" s="217">
        <f t="shared" si="47"/>
        <v>7</v>
      </c>
    </row>
    <row r="1072" spans="1:10" hidden="1" outlineLevel="1" x14ac:dyDescent="0.35">
      <c r="A1072" s="210" t="s">
        <v>718</v>
      </c>
      <c r="B1072" s="196">
        <v>19</v>
      </c>
      <c r="C1072" s="210" t="s">
        <v>719</v>
      </c>
      <c r="D1072" s="257" t="s">
        <v>170</v>
      </c>
      <c r="E1072" s="196">
        <v>1</v>
      </c>
      <c r="F1072" s="196">
        <v>2</v>
      </c>
      <c r="G1072" s="196">
        <v>3</v>
      </c>
      <c r="H1072" s="215">
        <v>44525</v>
      </c>
      <c r="I1072" s="196">
        <v>179</v>
      </c>
      <c r="J1072" s="217">
        <f t="shared" si="47"/>
        <v>3</v>
      </c>
    </row>
    <row r="1073" spans="1:10" hidden="1" outlineLevel="1" x14ac:dyDescent="0.35">
      <c r="A1073" s="210" t="s">
        <v>718</v>
      </c>
      <c r="B1073" s="196">
        <v>20</v>
      </c>
      <c r="C1073" s="210" t="s">
        <v>719</v>
      </c>
      <c r="D1073" s="257" t="s">
        <v>170</v>
      </c>
      <c r="E1073" s="196">
        <v>2</v>
      </c>
      <c r="F1073" s="196">
        <v>4</v>
      </c>
      <c r="G1073" s="196">
        <v>6</v>
      </c>
      <c r="H1073" s="215">
        <v>44525</v>
      </c>
      <c r="I1073" s="196">
        <v>229</v>
      </c>
      <c r="J1073" s="217">
        <f t="shared" si="47"/>
        <v>6</v>
      </c>
    </row>
    <row r="1074" spans="1:10" hidden="1" outlineLevel="1" x14ac:dyDescent="0.35">
      <c r="A1074" s="210" t="s">
        <v>718</v>
      </c>
      <c r="B1074" s="196">
        <v>21</v>
      </c>
      <c r="C1074" s="210" t="s">
        <v>719</v>
      </c>
      <c r="D1074" s="257" t="s">
        <v>170</v>
      </c>
      <c r="E1074" s="196">
        <v>3</v>
      </c>
      <c r="F1074" s="196">
        <v>3</v>
      </c>
      <c r="G1074" s="196">
        <v>6</v>
      </c>
      <c r="H1074" s="215">
        <v>44525</v>
      </c>
      <c r="I1074" s="196">
        <v>321</v>
      </c>
      <c r="J1074" s="217">
        <f t="shared" si="47"/>
        <v>6</v>
      </c>
    </row>
    <row r="1075" spans="1:10" hidden="1" outlineLevel="1" x14ac:dyDescent="0.35">
      <c r="A1075" s="210" t="s">
        <v>718</v>
      </c>
      <c r="B1075" s="196">
        <v>22</v>
      </c>
      <c r="C1075" s="210" t="s">
        <v>719</v>
      </c>
      <c r="D1075" s="257" t="s">
        <v>170</v>
      </c>
      <c r="E1075" s="196">
        <v>2</v>
      </c>
      <c r="F1075" s="196">
        <v>5</v>
      </c>
      <c r="G1075" s="196">
        <v>7</v>
      </c>
      <c r="H1075" s="215">
        <v>44525</v>
      </c>
      <c r="I1075" s="196">
        <v>228</v>
      </c>
      <c r="J1075" s="217">
        <f t="shared" si="47"/>
        <v>7</v>
      </c>
    </row>
    <row r="1076" spans="1:10" hidden="1" outlineLevel="1" x14ac:dyDescent="0.35">
      <c r="A1076" s="210" t="s">
        <v>718</v>
      </c>
      <c r="B1076" s="196">
        <v>23</v>
      </c>
      <c r="C1076" s="210" t="s">
        <v>719</v>
      </c>
      <c r="D1076" s="257" t="s">
        <v>170</v>
      </c>
      <c r="E1076" s="196">
        <v>1</v>
      </c>
      <c r="F1076" s="196">
        <v>5</v>
      </c>
      <c r="G1076" s="196">
        <v>6</v>
      </c>
      <c r="H1076" s="215">
        <v>44525</v>
      </c>
      <c r="I1076" s="196">
        <v>188</v>
      </c>
      <c r="J1076" s="217">
        <f t="shared" si="47"/>
        <v>6</v>
      </c>
    </row>
    <row r="1077" spans="1:10" hidden="1" outlineLevel="1" x14ac:dyDescent="0.35">
      <c r="A1077" s="210" t="s">
        <v>718</v>
      </c>
      <c r="B1077" s="196">
        <v>24</v>
      </c>
      <c r="C1077" s="210" t="s">
        <v>719</v>
      </c>
      <c r="D1077" s="257" t="s">
        <v>170</v>
      </c>
      <c r="E1077" s="196">
        <v>1</v>
      </c>
      <c r="F1077" s="196">
        <v>5</v>
      </c>
      <c r="G1077" s="196">
        <v>6</v>
      </c>
      <c r="H1077" s="215">
        <v>44525</v>
      </c>
      <c r="I1077" s="196">
        <v>235</v>
      </c>
      <c r="J1077" s="217">
        <f t="shared" si="47"/>
        <v>6</v>
      </c>
    </row>
    <row r="1078" spans="1:10" hidden="1" outlineLevel="1" x14ac:dyDescent="0.35">
      <c r="A1078" s="210" t="s">
        <v>718</v>
      </c>
      <c r="B1078" s="196">
        <v>25</v>
      </c>
      <c r="C1078" s="210" t="s">
        <v>719</v>
      </c>
      <c r="D1078" s="257" t="s">
        <v>170</v>
      </c>
      <c r="E1078" s="196">
        <v>6</v>
      </c>
      <c r="F1078" s="196">
        <v>3</v>
      </c>
      <c r="G1078" s="196">
        <v>9</v>
      </c>
      <c r="H1078" s="215">
        <v>44525</v>
      </c>
      <c r="I1078" s="196">
        <v>612</v>
      </c>
      <c r="J1078" s="217">
        <f t="shared" si="47"/>
        <v>9</v>
      </c>
    </row>
    <row r="1079" spans="1:10" hidden="1" outlineLevel="1" x14ac:dyDescent="0.35">
      <c r="A1079" s="210" t="s">
        <v>718</v>
      </c>
      <c r="B1079" s="196">
        <v>26</v>
      </c>
      <c r="C1079" s="210" t="s">
        <v>719</v>
      </c>
      <c r="D1079" s="257" t="s">
        <v>170</v>
      </c>
      <c r="E1079" s="196">
        <v>1</v>
      </c>
      <c r="F1079" s="196">
        <v>4</v>
      </c>
      <c r="G1079" s="196">
        <v>5</v>
      </c>
      <c r="H1079" s="215">
        <v>44525</v>
      </c>
      <c r="I1079" s="196">
        <v>313</v>
      </c>
      <c r="J1079" s="217">
        <f t="shared" si="47"/>
        <v>5</v>
      </c>
    </row>
    <row r="1080" spans="1:10" hidden="1" outlineLevel="1" x14ac:dyDescent="0.35">
      <c r="A1080" s="210" t="s">
        <v>718</v>
      </c>
      <c r="B1080" s="196">
        <v>27</v>
      </c>
      <c r="C1080" s="210" t="s">
        <v>719</v>
      </c>
      <c r="D1080" s="257" t="s">
        <v>170</v>
      </c>
      <c r="E1080" s="196">
        <v>2</v>
      </c>
      <c r="F1080" s="196">
        <v>3</v>
      </c>
      <c r="G1080" s="196">
        <v>5</v>
      </c>
      <c r="H1080" s="215">
        <v>44525</v>
      </c>
      <c r="I1080" s="196">
        <v>245</v>
      </c>
      <c r="J1080" s="217">
        <f t="shared" si="47"/>
        <v>5</v>
      </c>
    </row>
    <row r="1081" spans="1:10" hidden="1" outlineLevel="1" x14ac:dyDescent="0.35">
      <c r="A1081" s="210" t="s">
        <v>718</v>
      </c>
      <c r="B1081" s="196">
        <v>29</v>
      </c>
      <c r="C1081" s="210" t="s">
        <v>719</v>
      </c>
      <c r="D1081" s="257" t="s">
        <v>170</v>
      </c>
      <c r="E1081" s="196">
        <v>2</v>
      </c>
      <c r="F1081" s="196">
        <v>3</v>
      </c>
      <c r="G1081" s="196">
        <v>5</v>
      </c>
      <c r="H1081" s="215">
        <v>44525</v>
      </c>
      <c r="I1081" s="196">
        <v>221</v>
      </c>
      <c r="J1081" s="217">
        <f t="shared" si="47"/>
        <v>5</v>
      </c>
    </row>
    <row r="1082" spans="1:10" hidden="1" outlineLevel="1" x14ac:dyDescent="0.35">
      <c r="A1082" s="210" t="s">
        <v>718</v>
      </c>
      <c r="B1082" s="196">
        <v>32</v>
      </c>
      <c r="C1082" s="210" t="s">
        <v>719</v>
      </c>
      <c r="D1082" s="257" t="s">
        <v>170</v>
      </c>
      <c r="E1082" s="196">
        <v>6</v>
      </c>
      <c r="F1082" s="196">
        <v>5</v>
      </c>
      <c r="G1082" s="196">
        <v>11</v>
      </c>
      <c r="H1082" s="215">
        <v>44525</v>
      </c>
      <c r="I1082" s="196">
        <v>648</v>
      </c>
      <c r="J1082" s="217">
        <f t="shared" si="47"/>
        <v>11</v>
      </c>
    </row>
    <row r="1083" spans="1:10" hidden="1" outlineLevel="1" x14ac:dyDescent="0.35">
      <c r="A1083" s="210" t="s">
        <v>718</v>
      </c>
      <c r="B1083" s="196">
        <v>34</v>
      </c>
      <c r="C1083" s="210" t="s">
        <v>719</v>
      </c>
      <c r="D1083" s="257" t="s">
        <v>170</v>
      </c>
      <c r="E1083" s="196">
        <v>2</v>
      </c>
      <c r="F1083" s="196">
        <v>4</v>
      </c>
      <c r="G1083" s="196">
        <v>6</v>
      </c>
      <c r="H1083" s="215">
        <v>44525</v>
      </c>
      <c r="I1083" s="196">
        <v>281</v>
      </c>
      <c r="J1083" s="217">
        <f t="shared" si="47"/>
        <v>6</v>
      </c>
    </row>
    <row r="1084" spans="1:10" hidden="1" outlineLevel="1" x14ac:dyDescent="0.35">
      <c r="A1084" s="210" t="s">
        <v>718</v>
      </c>
      <c r="B1084" s="196">
        <v>35</v>
      </c>
      <c r="C1084" s="210" t="s">
        <v>719</v>
      </c>
      <c r="D1084" s="257" t="s">
        <v>170</v>
      </c>
      <c r="E1084" s="196">
        <v>3</v>
      </c>
      <c r="F1084" s="196">
        <v>4</v>
      </c>
      <c r="G1084" s="196">
        <v>7</v>
      </c>
      <c r="H1084" s="215">
        <v>44525</v>
      </c>
      <c r="I1084" s="196">
        <v>337</v>
      </c>
      <c r="J1084" s="217">
        <f t="shared" si="47"/>
        <v>7</v>
      </c>
    </row>
    <row r="1085" spans="1:10" hidden="1" outlineLevel="1" x14ac:dyDescent="0.35">
      <c r="A1085" s="210" t="s">
        <v>718</v>
      </c>
      <c r="B1085" s="196">
        <v>36</v>
      </c>
      <c r="C1085" s="210" t="s">
        <v>719</v>
      </c>
      <c r="D1085" s="257" t="s">
        <v>170</v>
      </c>
      <c r="E1085" s="196">
        <v>4</v>
      </c>
      <c r="F1085" s="196">
        <v>8</v>
      </c>
      <c r="G1085" s="196">
        <v>12</v>
      </c>
      <c r="H1085" s="215">
        <v>44525</v>
      </c>
      <c r="I1085" s="196">
        <v>446</v>
      </c>
      <c r="J1085" s="217">
        <f t="shared" si="47"/>
        <v>12</v>
      </c>
    </row>
    <row r="1086" spans="1:10" hidden="1" outlineLevel="1" x14ac:dyDescent="0.35">
      <c r="A1086" s="210" t="s">
        <v>718</v>
      </c>
      <c r="B1086" s="196">
        <v>37</v>
      </c>
      <c r="C1086" s="210" t="s">
        <v>719</v>
      </c>
      <c r="D1086" s="257" t="s">
        <v>170</v>
      </c>
      <c r="E1086" s="196">
        <v>1</v>
      </c>
      <c r="F1086" s="196">
        <v>2</v>
      </c>
      <c r="G1086" s="196">
        <v>3</v>
      </c>
      <c r="H1086" s="215">
        <v>44525</v>
      </c>
      <c r="I1086" s="196">
        <v>172</v>
      </c>
      <c r="J1086" s="217">
        <f t="shared" si="47"/>
        <v>3</v>
      </c>
    </row>
    <row r="1087" spans="1:10" hidden="1" outlineLevel="1" x14ac:dyDescent="0.35">
      <c r="A1087" s="210" t="s">
        <v>718</v>
      </c>
      <c r="B1087" s="196">
        <v>38</v>
      </c>
      <c r="C1087" s="210" t="s">
        <v>719</v>
      </c>
      <c r="D1087" s="257" t="s">
        <v>170</v>
      </c>
      <c r="E1087" s="196">
        <v>3</v>
      </c>
      <c r="F1087" s="196">
        <v>4</v>
      </c>
      <c r="G1087" s="196">
        <v>7</v>
      </c>
      <c r="H1087" s="215">
        <v>44525</v>
      </c>
      <c r="I1087" s="196">
        <v>234</v>
      </c>
      <c r="J1087" s="217">
        <f t="shared" si="47"/>
        <v>7</v>
      </c>
    </row>
    <row r="1088" spans="1:10" hidden="1" outlineLevel="1" x14ac:dyDescent="0.35">
      <c r="A1088" s="210" t="s">
        <v>718</v>
      </c>
      <c r="B1088" s="196">
        <v>40</v>
      </c>
      <c r="C1088" s="210" t="s">
        <v>719</v>
      </c>
      <c r="D1088" s="257" t="s">
        <v>170</v>
      </c>
      <c r="E1088" s="196">
        <v>1</v>
      </c>
      <c r="F1088" s="196">
        <v>3</v>
      </c>
      <c r="G1088" s="196">
        <v>4</v>
      </c>
      <c r="H1088" s="215">
        <v>44525</v>
      </c>
      <c r="I1088" s="196">
        <v>211</v>
      </c>
      <c r="J1088" s="217">
        <f t="shared" si="47"/>
        <v>4</v>
      </c>
    </row>
    <row r="1089" spans="1:10" ht="15" collapsed="1" thickBot="1" x14ac:dyDescent="0.4">
      <c r="A1089" s="211" t="s">
        <v>718</v>
      </c>
      <c r="B1089" s="226"/>
      <c r="C1089" s="213" t="s">
        <v>719</v>
      </c>
      <c r="D1089" s="243">
        <f>COUNTA(D1049:D1088)</f>
        <v>40</v>
      </c>
      <c r="E1089" s="214">
        <f>SUM(E1049:E1088)</f>
        <v>131</v>
      </c>
      <c r="F1089" s="214">
        <f t="shared" ref="F1089:G1089" si="50">SUM(F1049:F1088)</f>
        <v>171</v>
      </c>
      <c r="G1089" s="214">
        <f t="shared" si="50"/>
        <v>302</v>
      </c>
      <c r="H1089" s="238">
        <v>44525</v>
      </c>
      <c r="I1089" s="242">
        <f>AVERAGE(I1049:I1088)</f>
        <v>361.95</v>
      </c>
      <c r="J1089" s="214">
        <f t="shared" ref="J1089" si="51">SUM(J1049:J1088)</f>
        <v>302</v>
      </c>
    </row>
    <row r="1090" spans="1:10" hidden="1" outlineLevel="1" x14ac:dyDescent="0.35">
      <c r="A1090" s="216" t="s">
        <v>716</v>
      </c>
      <c r="B1090" s="217">
        <v>1</v>
      </c>
      <c r="C1090" s="216" t="s">
        <v>717</v>
      </c>
      <c r="D1090" s="257" t="s">
        <v>170</v>
      </c>
      <c r="E1090">
        <v>8</v>
      </c>
      <c r="F1090">
        <v>2</v>
      </c>
      <c r="G1090">
        <v>10</v>
      </c>
      <c r="H1090" s="208">
        <v>44525</v>
      </c>
      <c r="I1090">
        <v>380</v>
      </c>
      <c r="J1090" s="217">
        <f t="shared" si="47"/>
        <v>10</v>
      </c>
    </row>
    <row r="1091" spans="1:10" hidden="1" outlineLevel="1" x14ac:dyDescent="0.35">
      <c r="A1091" s="216" t="s">
        <v>716</v>
      </c>
      <c r="B1091" s="217">
        <v>2</v>
      </c>
      <c r="C1091" s="216" t="s">
        <v>717</v>
      </c>
      <c r="D1091" s="257" t="s">
        <v>170</v>
      </c>
      <c r="E1091">
        <v>7</v>
      </c>
      <c r="F1091">
        <v>2</v>
      </c>
      <c r="G1091">
        <v>9</v>
      </c>
      <c r="H1091" s="208">
        <v>44525</v>
      </c>
      <c r="I1091">
        <v>400</v>
      </c>
      <c r="J1091" s="217">
        <f t="shared" ref="J1091:J1154" si="52">IF(I1091&gt;$Q$1,,G1091)</f>
        <v>9</v>
      </c>
    </row>
    <row r="1092" spans="1:10" hidden="1" outlineLevel="1" x14ac:dyDescent="0.35">
      <c r="A1092" s="216" t="s">
        <v>716</v>
      </c>
      <c r="B1092" s="217">
        <v>3</v>
      </c>
      <c r="C1092" s="216" t="s">
        <v>717</v>
      </c>
      <c r="D1092" s="257" t="s">
        <v>170</v>
      </c>
      <c r="E1092">
        <v>6</v>
      </c>
      <c r="F1092">
        <v>2</v>
      </c>
      <c r="G1092">
        <v>8</v>
      </c>
      <c r="H1092" s="208">
        <v>44525</v>
      </c>
      <c r="I1092">
        <v>370</v>
      </c>
      <c r="J1092" s="217">
        <f t="shared" si="52"/>
        <v>8</v>
      </c>
    </row>
    <row r="1093" spans="1:10" hidden="1" outlineLevel="1" x14ac:dyDescent="0.35">
      <c r="A1093" s="216" t="s">
        <v>716</v>
      </c>
      <c r="B1093" s="217">
        <v>4</v>
      </c>
      <c r="C1093" s="216" t="s">
        <v>717</v>
      </c>
      <c r="D1093" s="257" t="s">
        <v>170</v>
      </c>
      <c r="E1093">
        <v>9</v>
      </c>
      <c r="F1093">
        <v>3</v>
      </c>
      <c r="G1093">
        <v>12</v>
      </c>
      <c r="H1093" s="208">
        <v>44525</v>
      </c>
      <c r="I1093">
        <v>290</v>
      </c>
      <c r="J1093" s="217">
        <f t="shared" si="52"/>
        <v>12</v>
      </c>
    </row>
    <row r="1094" spans="1:10" hidden="1" outlineLevel="1" x14ac:dyDescent="0.35">
      <c r="A1094" s="216" t="s">
        <v>716</v>
      </c>
      <c r="B1094" s="217">
        <v>5</v>
      </c>
      <c r="C1094" s="216" t="s">
        <v>717</v>
      </c>
      <c r="D1094" s="257" t="s">
        <v>170</v>
      </c>
      <c r="E1094">
        <v>6</v>
      </c>
      <c r="F1094">
        <v>2</v>
      </c>
      <c r="G1094">
        <v>8</v>
      </c>
      <c r="H1094" s="208">
        <v>44525</v>
      </c>
      <c r="I1094">
        <v>810</v>
      </c>
      <c r="J1094" s="217">
        <f t="shared" si="52"/>
        <v>8</v>
      </c>
    </row>
    <row r="1095" spans="1:10" hidden="1" outlineLevel="1" x14ac:dyDescent="0.35">
      <c r="A1095" s="216" t="s">
        <v>716</v>
      </c>
      <c r="B1095" s="217">
        <v>6</v>
      </c>
      <c r="C1095" s="216" t="s">
        <v>717</v>
      </c>
      <c r="D1095" s="257" t="s">
        <v>170</v>
      </c>
      <c r="E1095">
        <v>3</v>
      </c>
      <c r="F1095">
        <v>3</v>
      </c>
      <c r="G1095">
        <v>6</v>
      </c>
      <c r="H1095" s="208">
        <v>44525</v>
      </c>
      <c r="I1095">
        <v>200</v>
      </c>
      <c r="J1095" s="217">
        <f t="shared" si="52"/>
        <v>6</v>
      </c>
    </row>
    <row r="1096" spans="1:10" hidden="1" outlineLevel="1" x14ac:dyDescent="0.35">
      <c r="A1096" s="216" t="s">
        <v>716</v>
      </c>
      <c r="B1096" s="217">
        <v>7</v>
      </c>
      <c r="C1096" s="216" t="s">
        <v>717</v>
      </c>
      <c r="D1096" s="257" t="s">
        <v>170</v>
      </c>
      <c r="E1096">
        <v>6</v>
      </c>
      <c r="F1096">
        <v>2</v>
      </c>
      <c r="G1096">
        <v>8</v>
      </c>
      <c r="H1096" s="208">
        <v>44525</v>
      </c>
      <c r="I1096">
        <v>640</v>
      </c>
      <c r="J1096" s="217">
        <f t="shared" si="52"/>
        <v>8</v>
      </c>
    </row>
    <row r="1097" spans="1:10" hidden="1" outlineLevel="1" x14ac:dyDescent="0.35">
      <c r="A1097" s="216" t="s">
        <v>716</v>
      </c>
      <c r="B1097" s="217">
        <v>33</v>
      </c>
      <c r="C1097" s="216" t="s">
        <v>717</v>
      </c>
      <c r="D1097" s="257" t="s">
        <v>170</v>
      </c>
      <c r="E1097">
        <v>3</v>
      </c>
      <c r="F1097">
        <v>4</v>
      </c>
      <c r="G1097">
        <v>7</v>
      </c>
      <c r="H1097" s="208">
        <v>44525</v>
      </c>
      <c r="I1097">
        <v>490</v>
      </c>
      <c r="J1097" s="217">
        <f t="shared" si="52"/>
        <v>7</v>
      </c>
    </row>
    <row r="1098" spans="1:10" hidden="1" outlineLevel="1" x14ac:dyDescent="0.35">
      <c r="A1098" s="216" t="s">
        <v>716</v>
      </c>
      <c r="B1098" s="217">
        <v>8</v>
      </c>
      <c r="C1098" s="216" t="s">
        <v>717</v>
      </c>
      <c r="D1098" s="257" t="s">
        <v>170</v>
      </c>
      <c r="E1098">
        <v>4</v>
      </c>
      <c r="F1098">
        <v>3</v>
      </c>
      <c r="G1098">
        <v>7</v>
      </c>
      <c r="H1098" s="208">
        <v>44525</v>
      </c>
      <c r="I1098">
        <v>500</v>
      </c>
      <c r="J1098" s="217">
        <f t="shared" si="52"/>
        <v>7</v>
      </c>
    </row>
    <row r="1099" spans="1:10" hidden="1" outlineLevel="1" x14ac:dyDescent="0.35">
      <c r="A1099" s="216" t="s">
        <v>716</v>
      </c>
      <c r="B1099" s="217">
        <v>9</v>
      </c>
      <c r="C1099" s="216" t="s">
        <v>717</v>
      </c>
      <c r="D1099" s="257" t="s">
        <v>170</v>
      </c>
      <c r="E1099">
        <v>3</v>
      </c>
      <c r="F1099">
        <v>2</v>
      </c>
      <c r="G1099">
        <v>5</v>
      </c>
      <c r="H1099" s="208">
        <v>44525</v>
      </c>
      <c r="I1099">
        <v>310</v>
      </c>
      <c r="J1099" s="217">
        <f t="shared" si="52"/>
        <v>5</v>
      </c>
    </row>
    <row r="1100" spans="1:10" hidden="1" outlineLevel="1" x14ac:dyDescent="0.35">
      <c r="A1100" s="216" t="s">
        <v>716</v>
      </c>
      <c r="B1100" s="217">
        <v>10</v>
      </c>
      <c r="C1100" s="216" t="s">
        <v>717</v>
      </c>
      <c r="D1100" s="257" t="s">
        <v>170</v>
      </c>
      <c r="E1100">
        <v>5</v>
      </c>
      <c r="F1100">
        <v>3</v>
      </c>
      <c r="G1100">
        <v>8</v>
      </c>
      <c r="H1100" s="208">
        <v>44525</v>
      </c>
      <c r="I1100">
        <v>670</v>
      </c>
      <c r="J1100" s="217">
        <f t="shared" si="52"/>
        <v>8</v>
      </c>
    </row>
    <row r="1101" spans="1:10" hidden="1" outlineLevel="1" x14ac:dyDescent="0.35">
      <c r="A1101" s="216" t="s">
        <v>716</v>
      </c>
      <c r="B1101" s="217">
        <v>11</v>
      </c>
      <c r="C1101" s="216" t="s">
        <v>717</v>
      </c>
      <c r="D1101" s="257" t="s">
        <v>170</v>
      </c>
      <c r="E1101">
        <v>4</v>
      </c>
      <c r="F1101">
        <v>2</v>
      </c>
      <c r="G1101">
        <v>6</v>
      </c>
      <c r="H1101" s="208">
        <v>44525</v>
      </c>
      <c r="I1101">
        <v>490</v>
      </c>
      <c r="J1101" s="217">
        <f t="shared" si="52"/>
        <v>6</v>
      </c>
    </row>
    <row r="1102" spans="1:10" hidden="1" outlineLevel="1" x14ac:dyDescent="0.35">
      <c r="A1102" s="216" t="s">
        <v>716</v>
      </c>
      <c r="B1102" s="217">
        <v>12</v>
      </c>
      <c r="C1102" s="216" t="s">
        <v>717</v>
      </c>
      <c r="D1102" s="257" t="s">
        <v>170</v>
      </c>
      <c r="E1102">
        <v>7</v>
      </c>
      <c r="F1102">
        <v>2</v>
      </c>
      <c r="G1102">
        <v>9</v>
      </c>
      <c r="H1102" s="208">
        <v>44525</v>
      </c>
      <c r="I1102">
        <v>340</v>
      </c>
      <c r="J1102" s="217">
        <f t="shared" si="52"/>
        <v>9</v>
      </c>
    </row>
    <row r="1103" spans="1:10" hidden="1" outlineLevel="1" x14ac:dyDescent="0.35">
      <c r="A1103" s="216" t="s">
        <v>716</v>
      </c>
      <c r="B1103" s="217">
        <v>13</v>
      </c>
      <c r="C1103" s="216" t="s">
        <v>717</v>
      </c>
      <c r="D1103" s="257" t="s">
        <v>170</v>
      </c>
      <c r="E1103">
        <v>5</v>
      </c>
      <c r="F1103">
        <v>3</v>
      </c>
      <c r="G1103">
        <v>8</v>
      </c>
      <c r="H1103" s="208">
        <v>44525</v>
      </c>
      <c r="I1103">
        <v>550</v>
      </c>
      <c r="J1103" s="217">
        <f t="shared" si="52"/>
        <v>8</v>
      </c>
    </row>
    <row r="1104" spans="1:10" hidden="1" outlineLevel="1" x14ac:dyDescent="0.35">
      <c r="A1104" s="216" t="s">
        <v>716</v>
      </c>
      <c r="B1104" s="217">
        <v>14</v>
      </c>
      <c r="C1104" s="216" t="s">
        <v>717</v>
      </c>
      <c r="D1104" s="257" t="s">
        <v>170</v>
      </c>
      <c r="E1104">
        <v>6</v>
      </c>
      <c r="F1104">
        <v>3</v>
      </c>
      <c r="G1104">
        <v>9</v>
      </c>
      <c r="H1104" s="208">
        <v>44525</v>
      </c>
      <c r="I1104">
        <v>920</v>
      </c>
      <c r="J1104" s="217">
        <f t="shared" si="52"/>
        <v>9</v>
      </c>
    </row>
    <row r="1105" spans="1:10" hidden="1" outlineLevel="1" x14ac:dyDescent="0.35">
      <c r="A1105" s="216" t="s">
        <v>716</v>
      </c>
      <c r="B1105" s="217">
        <v>15</v>
      </c>
      <c r="C1105" s="216" t="s">
        <v>717</v>
      </c>
      <c r="D1105" s="257" t="s">
        <v>170</v>
      </c>
      <c r="E1105">
        <v>3</v>
      </c>
      <c r="F1105">
        <v>2</v>
      </c>
      <c r="G1105">
        <v>5</v>
      </c>
      <c r="H1105" s="208">
        <v>44525</v>
      </c>
      <c r="I1105">
        <v>390</v>
      </c>
      <c r="J1105" s="217">
        <f t="shared" si="52"/>
        <v>5</v>
      </c>
    </row>
    <row r="1106" spans="1:10" hidden="1" outlineLevel="1" x14ac:dyDescent="0.35">
      <c r="A1106" s="216" t="s">
        <v>716</v>
      </c>
      <c r="B1106" s="217">
        <v>16</v>
      </c>
      <c r="C1106" s="216" t="s">
        <v>717</v>
      </c>
      <c r="D1106" s="257" t="s">
        <v>170</v>
      </c>
      <c r="E1106">
        <v>5</v>
      </c>
      <c r="F1106">
        <v>4</v>
      </c>
      <c r="G1106">
        <v>9</v>
      </c>
      <c r="H1106" s="208">
        <v>44525</v>
      </c>
      <c r="I1106">
        <v>220</v>
      </c>
      <c r="J1106" s="217">
        <f t="shared" si="52"/>
        <v>9</v>
      </c>
    </row>
    <row r="1107" spans="1:10" hidden="1" outlineLevel="1" x14ac:dyDescent="0.35">
      <c r="A1107" s="216" t="s">
        <v>716</v>
      </c>
      <c r="B1107" s="217">
        <v>17</v>
      </c>
      <c r="C1107" s="216" t="s">
        <v>717</v>
      </c>
      <c r="D1107" s="257" t="s">
        <v>170</v>
      </c>
      <c r="E1107">
        <v>9</v>
      </c>
      <c r="F1107">
        <v>3</v>
      </c>
      <c r="G1107">
        <v>12</v>
      </c>
      <c r="H1107" s="208">
        <v>44525</v>
      </c>
      <c r="I1107">
        <v>370</v>
      </c>
      <c r="J1107" s="217">
        <f t="shared" si="52"/>
        <v>12</v>
      </c>
    </row>
    <row r="1108" spans="1:10" hidden="1" outlineLevel="1" x14ac:dyDescent="0.35">
      <c r="A1108" s="216" t="s">
        <v>716</v>
      </c>
      <c r="B1108" s="217">
        <v>18</v>
      </c>
      <c r="C1108" s="216" t="s">
        <v>717</v>
      </c>
      <c r="D1108" s="257" t="s">
        <v>170</v>
      </c>
      <c r="E1108">
        <v>6</v>
      </c>
      <c r="F1108">
        <v>2</v>
      </c>
      <c r="G1108">
        <v>8</v>
      </c>
      <c r="H1108" s="208">
        <v>44525</v>
      </c>
      <c r="I1108">
        <v>900</v>
      </c>
      <c r="J1108" s="217">
        <f t="shared" si="52"/>
        <v>8</v>
      </c>
    </row>
    <row r="1109" spans="1:10" hidden="1" outlineLevel="1" x14ac:dyDescent="0.35">
      <c r="A1109" s="216" t="s">
        <v>716</v>
      </c>
      <c r="B1109" s="217">
        <v>19</v>
      </c>
      <c r="C1109" s="216" t="s">
        <v>717</v>
      </c>
      <c r="D1109" s="257" t="s">
        <v>170</v>
      </c>
      <c r="E1109">
        <v>8</v>
      </c>
      <c r="F1109">
        <v>3</v>
      </c>
      <c r="G1109">
        <v>11</v>
      </c>
      <c r="H1109" s="208">
        <v>44525</v>
      </c>
      <c r="I1109">
        <v>480</v>
      </c>
      <c r="J1109" s="217">
        <f t="shared" si="52"/>
        <v>11</v>
      </c>
    </row>
    <row r="1110" spans="1:10" hidden="1" outlineLevel="1" x14ac:dyDescent="0.35">
      <c r="A1110" s="216" t="s">
        <v>716</v>
      </c>
      <c r="B1110" s="217">
        <v>20</v>
      </c>
      <c r="C1110" s="216" t="s">
        <v>717</v>
      </c>
      <c r="D1110" s="257" t="s">
        <v>170</v>
      </c>
      <c r="E1110">
        <v>3</v>
      </c>
      <c r="F1110">
        <v>2</v>
      </c>
      <c r="G1110">
        <v>5</v>
      </c>
      <c r="H1110" s="208">
        <v>44525</v>
      </c>
      <c r="I1110">
        <v>670</v>
      </c>
      <c r="J1110" s="217">
        <f t="shared" si="52"/>
        <v>5</v>
      </c>
    </row>
    <row r="1111" spans="1:10" hidden="1" outlineLevel="1" x14ac:dyDescent="0.35">
      <c r="A1111" s="216" t="s">
        <v>716</v>
      </c>
      <c r="B1111" s="217">
        <v>21</v>
      </c>
      <c r="C1111" s="216" t="s">
        <v>717</v>
      </c>
      <c r="D1111" s="257" t="s">
        <v>170</v>
      </c>
      <c r="E1111">
        <v>4</v>
      </c>
      <c r="F1111">
        <v>2</v>
      </c>
      <c r="G1111">
        <v>6</v>
      </c>
      <c r="H1111" s="208">
        <v>44525</v>
      </c>
      <c r="I1111">
        <v>530</v>
      </c>
      <c r="J1111" s="217">
        <f t="shared" si="52"/>
        <v>6</v>
      </c>
    </row>
    <row r="1112" spans="1:10" hidden="1" outlineLevel="1" x14ac:dyDescent="0.35">
      <c r="A1112" s="216" t="s">
        <v>716</v>
      </c>
      <c r="B1112" s="217">
        <v>22</v>
      </c>
      <c r="C1112" s="216" t="s">
        <v>717</v>
      </c>
      <c r="D1112" s="257" t="s">
        <v>170</v>
      </c>
      <c r="E1112">
        <v>7</v>
      </c>
      <c r="F1112">
        <v>3</v>
      </c>
      <c r="G1112">
        <v>10</v>
      </c>
      <c r="H1112" s="208">
        <v>44525</v>
      </c>
      <c r="I1112">
        <v>780</v>
      </c>
      <c r="J1112" s="217">
        <f t="shared" si="52"/>
        <v>10</v>
      </c>
    </row>
    <row r="1113" spans="1:10" hidden="1" outlineLevel="1" x14ac:dyDescent="0.35">
      <c r="A1113" s="216" t="s">
        <v>716</v>
      </c>
      <c r="B1113" s="217">
        <v>23</v>
      </c>
      <c r="C1113" s="216" t="s">
        <v>717</v>
      </c>
      <c r="D1113" s="257" t="s">
        <v>170</v>
      </c>
      <c r="E1113">
        <v>9</v>
      </c>
      <c r="F1113">
        <v>3</v>
      </c>
      <c r="G1113">
        <v>12</v>
      </c>
      <c r="H1113" s="208">
        <v>44525</v>
      </c>
      <c r="I1113">
        <v>570</v>
      </c>
      <c r="J1113" s="217">
        <f t="shared" si="52"/>
        <v>12</v>
      </c>
    </row>
    <row r="1114" spans="1:10" hidden="1" outlineLevel="1" x14ac:dyDescent="0.35">
      <c r="A1114" s="216" t="s">
        <v>716</v>
      </c>
      <c r="B1114" s="217">
        <v>24</v>
      </c>
      <c r="C1114" s="216" t="s">
        <v>717</v>
      </c>
      <c r="D1114" s="257" t="s">
        <v>170</v>
      </c>
      <c r="E1114">
        <v>6</v>
      </c>
      <c r="F1114">
        <v>2</v>
      </c>
      <c r="G1114">
        <v>8</v>
      </c>
      <c r="H1114" s="208">
        <v>44525</v>
      </c>
      <c r="I1114">
        <v>620</v>
      </c>
      <c r="J1114" s="217">
        <f t="shared" si="52"/>
        <v>8</v>
      </c>
    </row>
    <row r="1115" spans="1:10" hidden="1" outlineLevel="1" x14ac:dyDescent="0.35">
      <c r="A1115" s="216" t="s">
        <v>716</v>
      </c>
      <c r="B1115" s="217">
        <v>25</v>
      </c>
      <c r="C1115" s="216" t="s">
        <v>717</v>
      </c>
      <c r="D1115" s="257" t="s">
        <v>170</v>
      </c>
      <c r="E1115">
        <v>5</v>
      </c>
      <c r="F1115">
        <v>4</v>
      </c>
      <c r="G1115">
        <v>9</v>
      </c>
      <c r="H1115" s="208">
        <v>44525</v>
      </c>
      <c r="I1115">
        <v>340</v>
      </c>
      <c r="J1115" s="217">
        <f t="shared" si="52"/>
        <v>9</v>
      </c>
    </row>
    <row r="1116" spans="1:10" hidden="1" outlineLevel="1" x14ac:dyDescent="0.35">
      <c r="A1116" s="216" t="s">
        <v>716</v>
      </c>
      <c r="B1116" s="217">
        <v>26</v>
      </c>
      <c r="C1116" s="216" t="s">
        <v>717</v>
      </c>
      <c r="D1116" s="257" t="s">
        <v>170</v>
      </c>
      <c r="E1116">
        <v>7</v>
      </c>
      <c r="F1116">
        <v>2</v>
      </c>
      <c r="G1116">
        <v>9</v>
      </c>
      <c r="H1116" s="208">
        <v>44525</v>
      </c>
      <c r="I1116">
        <v>640</v>
      </c>
      <c r="J1116" s="217">
        <f t="shared" si="52"/>
        <v>9</v>
      </c>
    </row>
    <row r="1117" spans="1:10" hidden="1" outlineLevel="1" x14ac:dyDescent="0.35">
      <c r="A1117" s="216" t="s">
        <v>716</v>
      </c>
      <c r="B1117" s="217">
        <v>27</v>
      </c>
      <c r="C1117" s="216" t="s">
        <v>717</v>
      </c>
      <c r="D1117" s="257" t="s">
        <v>170</v>
      </c>
      <c r="E1117">
        <v>3</v>
      </c>
      <c r="F1117">
        <v>3</v>
      </c>
      <c r="G1117">
        <v>6</v>
      </c>
      <c r="H1117" s="208">
        <v>44525</v>
      </c>
      <c r="I1117">
        <v>290</v>
      </c>
      <c r="J1117" s="217">
        <f t="shared" si="52"/>
        <v>6</v>
      </c>
    </row>
    <row r="1118" spans="1:10" hidden="1" outlineLevel="1" x14ac:dyDescent="0.35">
      <c r="A1118" s="216" t="s">
        <v>716</v>
      </c>
      <c r="B1118" s="217">
        <v>28</v>
      </c>
      <c r="C1118" s="216" t="s">
        <v>717</v>
      </c>
      <c r="D1118" s="257" t="s">
        <v>170</v>
      </c>
      <c r="E1118">
        <v>4</v>
      </c>
      <c r="F1118">
        <v>2</v>
      </c>
      <c r="G1118">
        <v>6</v>
      </c>
      <c r="H1118" s="208">
        <v>44525</v>
      </c>
      <c r="I1118">
        <v>650</v>
      </c>
      <c r="J1118" s="217">
        <f t="shared" si="52"/>
        <v>6</v>
      </c>
    </row>
    <row r="1119" spans="1:10" hidden="1" outlineLevel="1" x14ac:dyDescent="0.35">
      <c r="A1119" s="216" t="s">
        <v>716</v>
      </c>
      <c r="B1119" s="217">
        <v>29</v>
      </c>
      <c r="C1119" s="216" t="s">
        <v>717</v>
      </c>
      <c r="D1119" s="257" t="s">
        <v>170</v>
      </c>
      <c r="E1119">
        <v>9</v>
      </c>
      <c r="F1119">
        <v>5</v>
      </c>
      <c r="G1119">
        <v>14</v>
      </c>
      <c r="H1119" s="208">
        <v>44525</v>
      </c>
      <c r="I1119">
        <v>530</v>
      </c>
      <c r="J1119" s="217">
        <f t="shared" si="52"/>
        <v>14</v>
      </c>
    </row>
    <row r="1120" spans="1:10" hidden="1" outlineLevel="1" x14ac:dyDescent="0.35">
      <c r="A1120" s="216" t="s">
        <v>716</v>
      </c>
      <c r="B1120" s="217">
        <v>30</v>
      </c>
      <c r="C1120" s="216" t="s">
        <v>717</v>
      </c>
      <c r="D1120" s="257" t="s">
        <v>170</v>
      </c>
      <c r="E1120">
        <v>5</v>
      </c>
      <c r="F1120">
        <v>2</v>
      </c>
      <c r="G1120">
        <v>7</v>
      </c>
      <c r="H1120" s="208">
        <v>44525</v>
      </c>
      <c r="I1120">
        <v>830</v>
      </c>
      <c r="J1120" s="217">
        <f t="shared" si="52"/>
        <v>7</v>
      </c>
    </row>
    <row r="1121" spans="1:10" hidden="1" outlineLevel="1" x14ac:dyDescent="0.35">
      <c r="A1121" s="216" t="s">
        <v>716</v>
      </c>
      <c r="B1121" s="217">
        <v>31</v>
      </c>
      <c r="C1121" s="216" t="s">
        <v>717</v>
      </c>
      <c r="D1121" s="257" t="s">
        <v>170</v>
      </c>
      <c r="E1121">
        <v>6</v>
      </c>
      <c r="F1121">
        <v>4</v>
      </c>
      <c r="G1121">
        <v>10</v>
      </c>
      <c r="H1121" s="208">
        <v>44525</v>
      </c>
      <c r="I1121">
        <v>400</v>
      </c>
      <c r="J1121" s="217">
        <f t="shared" si="52"/>
        <v>10</v>
      </c>
    </row>
    <row r="1122" spans="1:10" hidden="1" outlineLevel="1" x14ac:dyDescent="0.35">
      <c r="A1122" s="216" t="s">
        <v>716</v>
      </c>
      <c r="B1122" s="217">
        <v>34</v>
      </c>
      <c r="C1122" s="216" t="s">
        <v>717</v>
      </c>
      <c r="D1122" s="257" t="s">
        <v>170</v>
      </c>
      <c r="E1122">
        <v>7</v>
      </c>
      <c r="F1122">
        <v>2</v>
      </c>
      <c r="G1122">
        <v>9</v>
      </c>
      <c r="H1122" s="208">
        <v>44525</v>
      </c>
      <c r="I1122">
        <v>500</v>
      </c>
      <c r="J1122" s="217">
        <f t="shared" si="52"/>
        <v>9</v>
      </c>
    </row>
    <row r="1123" spans="1:10" hidden="1" outlineLevel="1" x14ac:dyDescent="0.35">
      <c r="A1123" s="216" t="s">
        <v>716</v>
      </c>
      <c r="B1123" s="217">
        <v>32</v>
      </c>
      <c r="C1123" s="216" t="s">
        <v>717</v>
      </c>
      <c r="D1123" s="257" t="s">
        <v>170</v>
      </c>
      <c r="E1123">
        <v>8</v>
      </c>
      <c r="F1123">
        <v>2</v>
      </c>
      <c r="G1123">
        <v>10</v>
      </c>
      <c r="H1123" s="208">
        <v>44525</v>
      </c>
      <c r="I1123">
        <v>370</v>
      </c>
      <c r="J1123" s="217">
        <f t="shared" si="52"/>
        <v>10</v>
      </c>
    </row>
    <row r="1124" spans="1:10" hidden="1" outlineLevel="1" x14ac:dyDescent="0.35">
      <c r="A1124" s="216" t="s">
        <v>716</v>
      </c>
      <c r="B1124" s="217">
        <v>35</v>
      </c>
      <c r="C1124" s="216" t="s">
        <v>717</v>
      </c>
      <c r="D1124" s="257" t="s">
        <v>170</v>
      </c>
      <c r="E1124">
        <v>9</v>
      </c>
      <c r="F1124">
        <v>3</v>
      </c>
      <c r="G1124">
        <v>12</v>
      </c>
      <c r="H1124" s="208">
        <v>44525</v>
      </c>
      <c r="I1124">
        <v>940</v>
      </c>
      <c r="J1124" s="217">
        <f t="shared" si="52"/>
        <v>12</v>
      </c>
    </row>
    <row r="1125" spans="1:10" hidden="1" outlineLevel="1" x14ac:dyDescent="0.35">
      <c r="A1125" s="216" t="s">
        <v>716</v>
      </c>
      <c r="B1125" s="217">
        <v>36</v>
      </c>
      <c r="C1125" s="216" t="s">
        <v>717</v>
      </c>
      <c r="D1125" s="257" t="s">
        <v>170</v>
      </c>
      <c r="E1125">
        <v>8</v>
      </c>
      <c r="F1125">
        <v>4</v>
      </c>
      <c r="G1125">
        <v>12</v>
      </c>
      <c r="H1125" s="208">
        <v>44525</v>
      </c>
      <c r="I1125">
        <v>600</v>
      </c>
      <c r="J1125" s="217">
        <f t="shared" si="52"/>
        <v>12</v>
      </c>
    </row>
    <row r="1126" spans="1:10" hidden="1" outlineLevel="1" x14ac:dyDescent="0.35">
      <c r="A1126" s="216" t="s">
        <v>716</v>
      </c>
      <c r="B1126" s="217">
        <v>37</v>
      </c>
      <c r="C1126" s="216" t="s">
        <v>717</v>
      </c>
      <c r="D1126" s="257" t="s">
        <v>170</v>
      </c>
      <c r="E1126">
        <v>2</v>
      </c>
      <c r="F1126">
        <v>4</v>
      </c>
      <c r="G1126">
        <v>6</v>
      </c>
      <c r="H1126" s="208">
        <v>44525</v>
      </c>
      <c r="I1126">
        <v>740</v>
      </c>
      <c r="J1126" s="217">
        <f t="shared" si="52"/>
        <v>6</v>
      </c>
    </row>
    <row r="1127" spans="1:10" hidden="1" outlineLevel="1" x14ac:dyDescent="0.35">
      <c r="A1127" s="216" t="s">
        <v>716</v>
      </c>
      <c r="B1127" s="217">
        <v>38</v>
      </c>
      <c r="C1127" s="216" t="s">
        <v>717</v>
      </c>
      <c r="D1127" s="257" t="s">
        <v>170</v>
      </c>
      <c r="E1127">
        <v>4</v>
      </c>
      <c r="F1127">
        <v>2</v>
      </c>
      <c r="G1127">
        <v>6</v>
      </c>
      <c r="H1127" s="208">
        <v>44525</v>
      </c>
      <c r="I1127">
        <v>800</v>
      </c>
      <c r="J1127" s="217">
        <f t="shared" si="52"/>
        <v>6</v>
      </c>
    </row>
    <row r="1128" spans="1:10" hidden="1" outlineLevel="1" x14ac:dyDescent="0.35">
      <c r="A1128" s="216" t="s">
        <v>716</v>
      </c>
      <c r="B1128" s="217">
        <v>39</v>
      </c>
      <c r="C1128" s="216" t="s">
        <v>717</v>
      </c>
      <c r="D1128" s="257" t="s">
        <v>170</v>
      </c>
      <c r="E1128">
        <v>9</v>
      </c>
      <c r="F1128">
        <v>5</v>
      </c>
      <c r="G1128">
        <v>14</v>
      </c>
      <c r="H1128" s="208">
        <v>44525</v>
      </c>
      <c r="I1128">
        <v>740</v>
      </c>
      <c r="J1128" s="217">
        <f t="shared" si="52"/>
        <v>14</v>
      </c>
    </row>
    <row r="1129" spans="1:10" ht="15" collapsed="1" thickBot="1" x14ac:dyDescent="0.4">
      <c r="A1129" s="211" t="s">
        <v>716</v>
      </c>
      <c r="B1129" s="226"/>
      <c r="C1129" s="213" t="s">
        <v>717</v>
      </c>
      <c r="D1129" s="243">
        <f>COUNTA(D1090:D1128)</f>
        <v>39</v>
      </c>
      <c r="E1129" s="214">
        <f>SUM(E1090:E1128)</f>
        <v>228</v>
      </c>
      <c r="F1129" s="214">
        <f t="shared" ref="F1129:G1129" si="53">SUM(F1090:F1128)</f>
        <v>108</v>
      </c>
      <c r="G1129" s="214">
        <f t="shared" si="53"/>
        <v>336</v>
      </c>
      <c r="H1129" s="238">
        <v>44525</v>
      </c>
      <c r="I1129" s="242">
        <f>AVERAGE(I1090:I1128)</f>
        <v>545.12820512820508</v>
      </c>
      <c r="J1129" s="214">
        <f t="shared" ref="J1129" si="54">SUM(J1090:J1128)</f>
        <v>336</v>
      </c>
    </row>
    <row r="1130" spans="1:10" hidden="1" outlineLevel="1" x14ac:dyDescent="0.35">
      <c r="A1130" s="210" t="s">
        <v>724</v>
      </c>
      <c r="B1130" s="196">
        <v>14</v>
      </c>
      <c r="C1130" s="210" t="s">
        <v>725</v>
      </c>
      <c r="D1130" s="257" t="s">
        <v>170</v>
      </c>
      <c r="E1130" s="196">
        <v>3</v>
      </c>
      <c r="F1130" s="196">
        <v>2</v>
      </c>
      <c r="G1130" s="196">
        <v>5</v>
      </c>
      <c r="H1130" s="215">
        <v>44526</v>
      </c>
      <c r="I1130" s="196">
        <v>900</v>
      </c>
      <c r="J1130" s="217">
        <f t="shared" si="52"/>
        <v>5</v>
      </c>
    </row>
    <row r="1131" spans="1:10" hidden="1" outlineLevel="1" x14ac:dyDescent="0.35">
      <c r="A1131" s="210" t="s">
        <v>724</v>
      </c>
      <c r="B1131" s="196">
        <v>6</v>
      </c>
      <c r="C1131" s="210" t="s">
        <v>725</v>
      </c>
      <c r="D1131" s="257" t="s">
        <v>170</v>
      </c>
      <c r="E1131" s="196">
        <v>6</v>
      </c>
      <c r="F1131" s="196">
        <v>2</v>
      </c>
      <c r="G1131" s="196">
        <v>8</v>
      </c>
      <c r="H1131" s="215">
        <v>44526</v>
      </c>
      <c r="I1131" s="196">
        <v>800</v>
      </c>
      <c r="J1131" s="217">
        <f t="shared" si="52"/>
        <v>8</v>
      </c>
    </row>
    <row r="1132" spans="1:10" hidden="1" outlineLevel="1" x14ac:dyDescent="0.35">
      <c r="A1132" s="210" t="s">
        <v>724</v>
      </c>
      <c r="B1132" s="196">
        <v>49</v>
      </c>
      <c r="C1132" s="210" t="s">
        <v>725</v>
      </c>
      <c r="D1132" s="257" t="s">
        <v>170</v>
      </c>
      <c r="E1132" s="196">
        <v>2</v>
      </c>
      <c r="F1132" s="196">
        <v>2</v>
      </c>
      <c r="G1132" s="196">
        <v>4</v>
      </c>
      <c r="H1132" s="215">
        <v>44526</v>
      </c>
      <c r="I1132" s="196">
        <v>650</v>
      </c>
      <c r="J1132" s="217">
        <f t="shared" si="52"/>
        <v>4</v>
      </c>
    </row>
    <row r="1133" spans="1:10" hidden="1" outlineLevel="1" x14ac:dyDescent="0.35">
      <c r="A1133" s="210" t="s">
        <v>724</v>
      </c>
      <c r="B1133" s="196">
        <v>32</v>
      </c>
      <c r="C1133" s="210" t="s">
        <v>725</v>
      </c>
      <c r="D1133" s="257" t="s">
        <v>170</v>
      </c>
      <c r="E1133" s="196">
        <v>7</v>
      </c>
      <c r="F1133" s="196">
        <v>3</v>
      </c>
      <c r="G1133" s="196">
        <v>10</v>
      </c>
      <c r="H1133" s="215">
        <v>44526</v>
      </c>
      <c r="I1133" s="196">
        <v>300</v>
      </c>
      <c r="J1133" s="217">
        <f t="shared" si="52"/>
        <v>10</v>
      </c>
    </row>
    <row r="1134" spans="1:10" hidden="1" outlineLevel="1" x14ac:dyDescent="0.35">
      <c r="A1134" s="210" t="s">
        <v>724</v>
      </c>
      <c r="B1134" s="196">
        <v>10</v>
      </c>
      <c r="C1134" s="210" t="s">
        <v>725</v>
      </c>
      <c r="D1134" s="257" t="s">
        <v>170</v>
      </c>
      <c r="E1134" s="196">
        <v>2</v>
      </c>
      <c r="F1134" s="196">
        <v>2</v>
      </c>
      <c r="G1134" s="196">
        <v>4</v>
      </c>
      <c r="H1134" s="215">
        <v>44526</v>
      </c>
      <c r="I1134" s="196">
        <v>800</v>
      </c>
      <c r="J1134" s="217">
        <f t="shared" si="52"/>
        <v>4</v>
      </c>
    </row>
    <row r="1135" spans="1:10" hidden="1" outlineLevel="1" x14ac:dyDescent="0.35">
      <c r="A1135" s="210" t="s">
        <v>724</v>
      </c>
      <c r="B1135" s="196">
        <v>9</v>
      </c>
      <c r="C1135" s="210" t="s">
        <v>725</v>
      </c>
      <c r="D1135" s="257" t="s">
        <v>170</v>
      </c>
      <c r="E1135" s="196">
        <v>11</v>
      </c>
      <c r="F1135" s="196">
        <v>2</v>
      </c>
      <c r="G1135" s="196">
        <v>13</v>
      </c>
      <c r="H1135" s="215">
        <v>44526</v>
      </c>
      <c r="I1135" s="196">
        <v>900</v>
      </c>
      <c r="J1135" s="217">
        <f t="shared" si="52"/>
        <v>13</v>
      </c>
    </row>
    <row r="1136" spans="1:10" hidden="1" outlineLevel="1" x14ac:dyDescent="0.35">
      <c r="A1136" s="210" t="s">
        <v>724</v>
      </c>
      <c r="B1136" s="196">
        <v>1</v>
      </c>
      <c r="C1136" s="210" t="s">
        <v>725</v>
      </c>
      <c r="D1136" s="257" t="s">
        <v>170</v>
      </c>
      <c r="E1136" s="196">
        <v>14</v>
      </c>
      <c r="F1136" s="196">
        <v>3</v>
      </c>
      <c r="G1136" s="196">
        <v>17</v>
      </c>
      <c r="H1136" s="215">
        <v>44526</v>
      </c>
      <c r="I1136" s="196">
        <v>500</v>
      </c>
      <c r="J1136" s="217">
        <f t="shared" si="52"/>
        <v>17</v>
      </c>
    </row>
    <row r="1137" spans="1:10" hidden="1" outlineLevel="1" x14ac:dyDescent="0.35">
      <c r="A1137" s="210" t="s">
        <v>724</v>
      </c>
      <c r="B1137" s="196">
        <v>2</v>
      </c>
      <c r="C1137" s="210" t="s">
        <v>725</v>
      </c>
      <c r="D1137" s="257" t="s">
        <v>170</v>
      </c>
      <c r="E1137" s="196">
        <v>17</v>
      </c>
      <c r="F1137" s="196">
        <v>3</v>
      </c>
      <c r="G1137" s="196">
        <v>20</v>
      </c>
      <c r="H1137" s="215">
        <v>44526</v>
      </c>
      <c r="I1137" s="196">
        <v>400</v>
      </c>
      <c r="J1137" s="217">
        <f t="shared" si="52"/>
        <v>20</v>
      </c>
    </row>
    <row r="1138" spans="1:10" hidden="1" outlineLevel="1" x14ac:dyDescent="0.35">
      <c r="A1138" s="210" t="s">
        <v>724</v>
      </c>
      <c r="B1138" s="196">
        <v>3</v>
      </c>
      <c r="C1138" s="210" t="s">
        <v>725</v>
      </c>
      <c r="D1138" s="257" t="s">
        <v>170</v>
      </c>
      <c r="E1138" s="196">
        <v>3</v>
      </c>
      <c r="F1138" s="196">
        <v>2</v>
      </c>
      <c r="G1138" s="196">
        <v>5</v>
      </c>
      <c r="H1138" s="215">
        <v>44526</v>
      </c>
      <c r="I1138" s="196">
        <v>300</v>
      </c>
      <c r="J1138" s="217">
        <f t="shared" si="52"/>
        <v>5</v>
      </c>
    </row>
    <row r="1139" spans="1:10" hidden="1" outlineLevel="1" x14ac:dyDescent="0.35">
      <c r="A1139" s="210" t="s">
        <v>724</v>
      </c>
      <c r="B1139" s="196">
        <v>4</v>
      </c>
      <c r="C1139" s="210" t="s">
        <v>725</v>
      </c>
      <c r="D1139" s="257" t="s">
        <v>170</v>
      </c>
      <c r="E1139" s="196">
        <v>5</v>
      </c>
      <c r="F1139" s="196">
        <v>2</v>
      </c>
      <c r="G1139" s="196">
        <v>7</v>
      </c>
      <c r="H1139" s="215">
        <v>44526</v>
      </c>
      <c r="I1139" s="196">
        <v>250</v>
      </c>
      <c r="J1139" s="217">
        <f t="shared" si="52"/>
        <v>7</v>
      </c>
    </row>
    <row r="1140" spans="1:10" hidden="1" outlineLevel="1" x14ac:dyDescent="0.35">
      <c r="A1140" s="210" t="s">
        <v>724</v>
      </c>
      <c r="B1140" s="196">
        <v>37</v>
      </c>
      <c r="C1140" s="210" t="s">
        <v>725</v>
      </c>
      <c r="D1140" s="257" t="s">
        <v>170</v>
      </c>
      <c r="E1140" s="196">
        <v>3</v>
      </c>
      <c r="F1140" s="196">
        <v>2</v>
      </c>
      <c r="G1140" s="196">
        <v>5</v>
      </c>
      <c r="H1140" s="215">
        <v>44526</v>
      </c>
      <c r="I1140" s="196">
        <v>600</v>
      </c>
      <c r="J1140" s="217">
        <f t="shared" si="52"/>
        <v>5</v>
      </c>
    </row>
    <row r="1141" spans="1:10" hidden="1" outlineLevel="1" x14ac:dyDescent="0.35">
      <c r="A1141" s="210" t="s">
        <v>724</v>
      </c>
      <c r="B1141" s="196">
        <v>5</v>
      </c>
      <c r="C1141" s="210" t="s">
        <v>725</v>
      </c>
      <c r="D1141" s="257" t="s">
        <v>170</v>
      </c>
      <c r="E1141" s="196">
        <v>4</v>
      </c>
      <c r="F1141" s="196">
        <v>2</v>
      </c>
      <c r="G1141" s="196">
        <v>6</v>
      </c>
      <c r="H1141" s="215">
        <v>44526</v>
      </c>
      <c r="I1141" s="196">
        <v>700</v>
      </c>
      <c r="J1141" s="217">
        <f t="shared" si="52"/>
        <v>6</v>
      </c>
    </row>
    <row r="1142" spans="1:10" hidden="1" outlineLevel="1" x14ac:dyDescent="0.35">
      <c r="A1142" s="210" t="s">
        <v>724</v>
      </c>
      <c r="B1142" s="196">
        <v>7</v>
      </c>
      <c r="C1142" s="210" t="s">
        <v>725</v>
      </c>
      <c r="D1142" s="257" t="s">
        <v>170</v>
      </c>
      <c r="E1142" s="196">
        <v>3</v>
      </c>
      <c r="F1142" s="196">
        <v>2</v>
      </c>
      <c r="G1142" s="196">
        <v>5</v>
      </c>
      <c r="H1142" s="215">
        <v>44526</v>
      </c>
      <c r="I1142" s="196">
        <v>700</v>
      </c>
      <c r="J1142" s="217">
        <f t="shared" si="52"/>
        <v>5</v>
      </c>
    </row>
    <row r="1143" spans="1:10" hidden="1" outlineLevel="1" x14ac:dyDescent="0.35">
      <c r="A1143" s="210" t="s">
        <v>724</v>
      </c>
      <c r="B1143" s="196">
        <v>8</v>
      </c>
      <c r="C1143" s="210" t="s">
        <v>725</v>
      </c>
      <c r="D1143" s="257" t="s">
        <v>170</v>
      </c>
      <c r="E1143" s="196">
        <v>5</v>
      </c>
      <c r="F1143" s="196">
        <v>2</v>
      </c>
      <c r="G1143" s="196">
        <v>7</v>
      </c>
      <c r="H1143" s="215">
        <v>44526</v>
      </c>
      <c r="I1143" s="196">
        <v>800</v>
      </c>
      <c r="J1143" s="217">
        <f t="shared" si="52"/>
        <v>7</v>
      </c>
    </row>
    <row r="1144" spans="1:10" hidden="1" outlineLevel="1" x14ac:dyDescent="0.35">
      <c r="A1144" s="210" t="s">
        <v>724</v>
      </c>
      <c r="B1144" s="196">
        <v>11</v>
      </c>
      <c r="C1144" s="210" t="s">
        <v>725</v>
      </c>
      <c r="D1144" s="257" t="s">
        <v>170</v>
      </c>
      <c r="E1144" s="196">
        <v>2</v>
      </c>
      <c r="F1144" s="196">
        <v>2</v>
      </c>
      <c r="G1144" s="196">
        <v>4</v>
      </c>
      <c r="H1144" s="215">
        <v>44526</v>
      </c>
      <c r="I1144" s="196">
        <v>600</v>
      </c>
      <c r="J1144" s="217">
        <f t="shared" si="52"/>
        <v>4</v>
      </c>
    </row>
    <row r="1145" spans="1:10" hidden="1" outlineLevel="1" x14ac:dyDescent="0.35">
      <c r="A1145" s="210" t="s">
        <v>724</v>
      </c>
      <c r="B1145" s="196">
        <v>12</v>
      </c>
      <c r="C1145" s="210" t="s">
        <v>725</v>
      </c>
      <c r="D1145" s="257" t="s">
        <v>170</v>
      </c>
      <c r="E1145" s="196">
        <v>5</v>
      </c>
      <c r="F1145" s="196">
        <v>2</v>
      </c>
      <c r="G1145" s="196">
        <v>7</v>
      </c>
      <c r="H1145" s="215">
        <v>44526</v>
      </c>
      <c r="I1145" s="196">
        <v>800</v>
      </c>
      <c r="J1145" s="217">
        <f t="shared" si="52"/>
        <v>7</v>
      </c>
    </row>
    <row r="1146" spans="1:10" hidden="1" outlineLevel="1" x14ac:dyDescent="0.35">
      <c r="A1146" s="210" t="s">
        <v>724</v>
      </c>
      <c r="B1146" s="196">
        <v>13</v>
      </c>
      <c r="C1146" s="210" t="s">
        <v>725</v>
      </c>
      <c r="D1146" s="257" t="s">
        <v>170</v>
      </c>
      <c r="E1146" s="196">
        <v>10</v>
      </c>
      <c r="F1146" s="196">
        <v>2</v>
      </c>
      <c r="G1146" s="196">
        <v>12</v>
      </c>
      <c r="H1146" s="215">
        <v>44526</v>
      </c>
      <c r="I1146" s="196">
        <v>700</v>
      </c>
      <c r="J1146" s="217">
        <f t="shared" si="52"/>
        <v>12</v>
      </c>
    </row>
    <row r="1147" spans="1:10" hidden="1" outlineLevel="1" x14ac:dyDescent="0.35">
      <c r="A1147" s="210" t="s">
        <v>724</v>
      </c>
      <c r="B1147" s="196">
        <v>35</v>
      </c>
      <c r="C1147" s="210" t="s">
        <v>725</v>
      </c>
      <c r="D1147" s="257" t="s">
        <v>170</v>
      </c>
      <c r="E1147" s="196">
        <v>3</v>
      </c>
      <c r="F1147" s="196">
        <v>2</v>
      </c>
      <c r="G1147" s="196">
        <v>5</v>
      </c>
      <c r="H1147" s="215">
        <v>44526</v>
      </c>
      <c r="I1147" s="196">
        <v>900</v>
      </c>
      <c r="J1147" s="217">
        <f t="shared" si="52"/>
        <v>5</v>
      </c>
    </row>
    <row r="1148" spans="1:10" hidden="1" outlineLevel="1" x14ac:dyDescent="0.35">
      <c r="A1148" s="210" t="s">
        <v>724</v>
      </c>
      <c r="B1148" s="196">
        <v>15</v>
      </c>
      <c r="C1148" s="210" t="s">
        <v>725</v>
      </c>
      <c r="D1148" s="257" t="s">
        <v>170</v>
      </c>
      <c r="E1148" s="196">
        <v>2</v>
      </c>
      <c r="F1148" s="196">
        <v>2</v>
      </c>
      <c r="G1148" s="196">
        <v>4</v>
      </c>
      <c r="H1148" s="215">
        <v>44526</v>
      </c>
      <c r="I1148" s="196">
        <v>1000</v>
      </c>
      <c r="J1148" s="217">
        <f t="shared" si="52"/>
        <v>4</v>
      </c>
    </row>
    <row r="1149" spans="1:10" hidden="1" outlineLevel="1" x14ac:dyDescent="0.35">
      <c r="A1149" s="210" t="s">
        <v>724</v>
      </c>
      <c r="B1149" s="196">
        <v>42</v>
      </c>
      <c r="C1149" s="210" t="s">
        <v>725</v>
      </c>
      <c r="D1149" s="257" t="s">
        <v>170</v>
      </c>
      <c r="E1149" s="196">
        <v>7</v>
      </c>
      <c r="F1149" s="196">
        <v>3</v>
      </c>
      <c r="G1149" s="196">
        <v>10</v>
      </c>
      <c r="H1149" s="215">
        <v>44526</v>
      </c>
      <c r="I1149" s="196">
        <v>400</v>
      </c>
      <c r="J1149" s="217">
        <f t="shared" si="52"/>
        <v>10</v>
      </c>
    </row>
    <row r="1150" spans="1:10" hidden="1" outlineLevel="1" x14ac:dyDescent="0.35">
      <c r="A1150" s="210" t="s">
        <v>724</v>
      </c>
      <c r="B1150" s="196">
        <v>16</v>
      </c>
      <c r="C1150" s="210" t="s">
        <v>725</v>
      </c>
      <c r="D1150" s="257" t="s">
        <v>170</v>
      </c>
      <c r="E1150" s="196">
        <v>5</v>
      </c>
      <c r="F1150" s="196">
        <v>2</v>
      </c>
      <c r="G1150" s="196">
        <v>7</v>
      </c>
      <c r="H1150" s="215">
        <v>44526</v>
      </c>
      <c r="I1150" s="196">
        <v>800</v>
      </c>
      <c r="J1150" s="217">
        <f t="shared" si="52"/>
        <v>7</v>
      </c>
    </row>
    <row r="1151" spans="1:10" hidden="1" outlineLevel="1" x14ac:dyDescent="0.35">
      <c r="A1151" s="210" t="s">
        <v>724</v>
      </c>
      <c r="B1151" s="196">
        <v>17</v>
      </c>
      <c r="C1151" s="210" t="s">
        <v>725</v>
      </c>
      <c r="D1151" s="257" t="s">
        <v>170</v>
      </c>
      <c r="E1151" s="196">
        <v>7</v>
      </c>
      <c r="F1151" s="196">
        <v>2</v>
      </c>
      <c r="G1151" s="196">
        <v>9</v>
      </c>
      <c r="H1151" s="215">
        <v>44526</v>
      </c>
      <c r="I1151" s="196">
        <v>600</v>
      </c>
      <c r="J1151" s="217">
        <f t="shared" si="52"/>
        <v>9</v>
      </c>
    </row>
    <row r="1152" spans="1:10" hidden="1" outlineLevel="1" x14ac:dyDescent="0.35">
      <c r="A1152" s="210" t="s">
        <v>724</v>
      </c>
      <c r="B1152" s="196">
        <v>18</v>
      </c>
      <c r="C1152" s="210" t="s">
        <v>725</v>
      </c>
      <c r="D1152" s="257" t="s">
        <v>170</v>
      </c>
      <c r="E1152" s="196">
        <v>1</v>
      </c>
      <c r="F1152" s="196">
        <v>2</v>
      </c>
      <c r="G1152" s="196">
        <v>3</v>
      </c>
      <c r="H1152" s="215">
        <v>44526</v>
      </c>
      <c r="I1152" s="196">
        <v>500</v>
      </c>
      <c r="J1152" s="217">
        <f t="shared" si="52"/>
        <v>3</v>
      </c>
    </row>
    <row r="1153" spans="1:10" hidden="1" outlineLevel="1" x14ac:dyDescent="0.35">
      <c r="A1153" s="210" t="s">
        <v>724</v>
      </c>
      <c r="B1153" s="196">
        <v>19</v>
      </c>
      <c r="C1153" s="210" t="s">
        <v>725</v>
      </c>
      <c r="D1153" s="257" t="s">
        <v>170</v>
      </c>
      <c r="E1153" s="196">
        <v>12</v>
      </c>
      <c r="F1153" s="196">
        <v>3</v>
      </c>
      <c r="G1153" s="196">
        <v>15</v>
      </c>
      <c r="H1153" s="215">
        <v>44526</v>
      </c>
      <c r="I1153" s="196">
        <v>700</v>
      </c>
      <c r="J1153" s="217">
        <f t="shared" si="52"/>
        <v>15</v>
      </c>
    </row>
    <row r="1154" spans="1:10" hidden="1" outlineLevel="1" x14ac:dyDescent="0.35">
      <c r="A1154" s="210" t="s">
        <v>724</v>
      </c>
      <c r="B1154" s="196">
        <v>21</v>
      </c>
      <c r="C1154" s="210" t="s">
        <v>725</v>
      </c>
      <c r="D1154" s="257" t="s">
        <v>170</v>
      </c>
      <c r="E1154" s="196">
        <v>3</v>
      </c>
      <c r="F1154" s="196">
        <v>2</v>
      </c>
      <c r="G1154" s="196">
        <v>5</v>
      </c>
      <c r="H1154" s="215">
        <v>44526</v>
      </c>
      <c r="I1154" s="196">
        <v>600</v>
      </c>
      <c r="J1154" s="217">
        <f t="shared" si="52"/>
        <v>5</v>
      </c>
    </row>
    <row r="1155" spans="1:10" hidden="1" outlineLevel="1" x14ac:dyDescent="0.35">
      <c r="A1155" s="210" t="s">
        <v>724</v>
      </c>
      <c r="B1155" s="196">
        <v>28</v>
      </c>
      <c r="C1155" s="210" t="s">
        <v>725</v>
      </c>
      <c r="D1155" s="257" t="s">
        <v>170</v>
      </c>
      <c r="E1155" s="196">
        <v>16</v>
      </c>
      <c r="F1155" s="196">
        <v>3</v>
      </c>
      <c r="G1155" s="196">
        <v>19</v>
      </c>
      <c r="H1155" s="215">
        <v>44526</v>
      </c>
      <c r="I1155" s="196">
        <v>900</v>
      </c>
      <c r="J1155" s="217">
        <f t="shared" ref="J1155:J1218" si="55">IF(I1155&gt;$Q$1,,G1155)</f>
        <v>19</v>
      </c>
    </row>
    <row r="1156" spans="1:10" hidden="1" outlineLevel="1" x14ac:dyDescent="0.35">
      <c r="A1156" s="210" t="s">
        <v>724</v>
      </c>
      <c r="B1156" s="196">
        <v>20</v>
      </c>
      <c r="C1156" s="210" t="s">
        <v>725</v>
      </c>
      <c r="D1156" s="257" t="s">
        <v>170</v>
      </c>
      <c r="E1156" s="196">
        <v>4</v>
      </c>
      <c r="F1156" s="196">
        <v>2</v>
      </c>
      <c r="G1156" s="196">
        <v>6</v>
      </c>
      <c r="H1156" s="215">
        <v>44526</v>
      </c>
      <c r="I1156" s="196">
        <v>600</v>
      </c>
      <c r="J1156" s="217">
        <f t="shared" si="55"/>
        <v>6</v>
      </c>
    </row>
    <row r="1157" spans="1:10" hidden="1" outlineLevel="1" x14ac:dyDescent="0.35">
      <c r="A1157" s="210" t="s">
        <v>724</v>
      </c>
      <c r="B1157" s="196">
        <v>30</v>
      </c>
      <c r="C1157" s="210" t="s">
        <v>725</v>
      </c>
      <c r="D1157" s="257" t="s">
        <v>170</v>
      </c>
      <c r="E1157" s="196">
        <v>2</v>
      </c>
      <c r="F1157" s="196">
        <v>2</v>
      </c>
      <c r="G1157" s="196">
        <v>4</v>
      </c>
      <c r="H1157" s="215">
        <v>44526</v>
      </c>
      <c r="I1157" s="196">
        <v>500</v>
      </c>
      <c r="J1157" s="217">
        <f t="shared" si="55"/>
        <v>4</v>
      </c>
    </row>
    <row r="1158" spans="1:10" hidden="1" outlineLevel="1" x14ac:dyDescent="0.35">
      <c r="A1158" s="210" t="s">
        <v>724</v>
      </c>
      <c r="B1158" s="196">
        <v>31</v>
      </c>
      <c r="C1158" s="210" t="s">
        <v>725</v>
      </c>
      <c r="D1158" s="257" t="s">
        <v>170</v>
      </c>
      <c r="E1158" s="196">
        <v>2</v>
      </c>
      <c r="F1158" s="196">
        <v>2</v>
      </c>
      <c r="G1158" s="196">
        <v>4</v>
      </c>
      <c r="H1158" s="215">
        <v>44526</v>
      </c>
      <c r="I1158" s="196">
        <v>400</v>
      </c>
      <c r="J1158" s="217">
        <f t="shared" si="55"/>
        <v>4</v>
      </c>
    </row>
    <row r="1159" spans="1:10" hidden="1" outlineLevel="1" x14ac:dyDescent="0.35">
      <c r="A1159" s="210" t="s">
        <v>724</v>
      </c>
      <c r="B1159" s="196">
        <v>22</v>
      </c>
      <c r="C1159" s="210" t="s">
        <v>725</v>
      </c>
      <c r="D1159" s="257" t="s">
        <v>170</v>
      </c>
      <c r="E1159" s="196">
        <v>6</v>
      </c>
      <c r="F1159" s="196">
        <v>2</v>
      </c>
      <c r="G1159" s="196">
        <v>8</v>
      </c>
      <c r="H1159" s="215">
        <v>44526</v>
      </c>
      <c r="I1159" s="196">
        <v>700</v>
      </c>
      <c r="J1159" s="217">
        <f t="shared" si="55"/>
        <v>8</v>
      </c>
    </row>
    <row r="1160" spans="1:10" hidden="1" outlineLevel="1" x14ac:dyDescent="0.35">
      <c r="A1160" s="210" t="s">
        <v>724</v>
      </c>
      <c r="B1160" s="196">
        <v>23</v>
      </c>
      <c r="C1160" s="210" t="s">
        <v>725</v>
      </c>
      <c r="D1160" s="257" t="s">
        <v>170</v>
      </c>
      <c r="E1160" s="196">
        <v>3</v>
      </c>
      <c r="F1160" s="196">
        <v>2</v>
      </c>
      <c r="G1160" s="196">
        <v>5</v>
      </c>
      <c r="H1160" s="215">
        <v>44526</v>
      </c>
      <c r="I1160" s="196">
        <v>400</v>
      </c>
      <c r="J1160" s="217">
        <f t="shared" si="55"/>
        <v>5</v>
      </c>
    </row>
    <row r="1161" spans="1:10" hidden="1" outlineLevel="1" x14ac:dyDescent="0.35">
      <c r="A1161" s="210" t="s">
        <v>724</v>
      </c>
      <c r="B1161" s="196">
        <v>24</v>
      </c>
      <c r="C1161" s="210" t="s">
        <v>725</v>
      </c>
      <c r="D1161" s="257" t="s">
        <v>170</v>
      </c>
      <c r="E1161" s="196">
        <v>4</v>
      </c>
      <c r="F1161" s="196">
        <v>2</v>
      </c>
      <c r="G1161" s="196">
        <v>6</v>
      </c>
      <c r="H1161" s="215">
        <v>44526</v>
      </c>
      <c r="I1161" s="196">
        <v>800</v>
      </c>
      <c r="J1161" s="217">
        <f t="shared" si="55"/>
        <v>6</v>
      </c>
    </row>
    <row r="1162" spans="1:10" hidden="1" outlineLevel="1" x14ac:dyDescent="0.35">
      <c r="A1162" s="210" t="s">
        <v>724</v>
      </c>
      <c r="B1162" s="196">
        <v>36</v>
      </c>
      <c r="C1162" s="210" t="s">
        <v>725</v>
      </c>
      <c r="D1162" s="257" t="s">
        <v>170</v>
      </c>
      <c r="E1162" s="196">
        <v>2</v>
      </c>
      <c r="F1162" s="196">
        <v>2</v>
      </c>
      <c r="G1162" s="196">
        <v>4</v>
      </c>
      <c r="H1162" s="215">
        <v>44526</v>
      </c>
      <c r="I1162" s="196">
        <v>1000</v>
      </c>
      <c r="J1162" s="217">
        <f t="shared" si="55"/>
        <v>4</v>
      </c>
    </row>
    <row r="1163" spans="1:10" hidden="1" outlineLevel="1" x14ac:dyDescent="0.35">
      <c r="A1163" s="210" t="s">
        <v>724</v>
      </c>
      <c r="B1163" s="196">
        <v>25</v>
      </c>
      <c r="C1163" s="210" t="s">
        <v>725</v>
      </c>
      <c r="D1163" s="257" t="s">
        <v>170</v>
      </c>
      <c r="E1163" s="196">
        <v>5</v>
      </c>
      <c r="F1163" s="196">
        <v>2</v>
      </c>
      <c r="G1163" s="196">
        <v>7</v>
      </c>
      <c r="H1163" s="215">
        <v>44526</v>
      </c>
      <c r="I1163" s="196">
        <v>700</v>
      </c>
      <c r="J1163" s="217">
        <f t="shared" si="55"/>
        <v>7</v>
      </c>
    </row>
    <row r="1164" spans="1:10" hidden="1" outlineLevel="1" x14ac:dyDescent="0.35">
      <c r="A1164" s="210" t="s">
        <v>724</v>
      </c>
      <c r="B1164" s="196">
        <v>26</v>
      </c>
      <c r="C1164" s="210" t="s">
        <v>725</v>
      </c>
      <c r="D1164" s="257" t="s">
        <v>170</v>
      </c>
      <c r="E1164" s="196">
        <v>3</v>
      </c>
      <c r="F1164" s="196">
        <v>2</v>
      </c>
      <c r="G1164" s="196">
        <v>5</v>
      </c>
      <c r="H1164" s="215">
        <v>44526</v>
      </c>
      <c r="I1164" s="196">
        <v>600</v>
      </c>
      <c r="J1164" s="217">
        <f t="shared" si="55"/>
        <v>5</v>
      </c>
    </row>
    <row r="1165" spans="1:10" hidden="1" outlineLevel="1" x14ac:dyDescent="0.35">
      <c r="A1165" s="210" t="s">
        <v>724</v>
      </c>
      <c r="B1165" s="196">
        <v>27</v>
      </c>
      <c r="C1165" s="210" t="s">
        <v>725</v>
      </c>
      <c r="D1165" s="257" t="s">
        <v>170</v>
      </c>
      <c r="E1165" s="196">
        <v>5</v>
      </c>
      <c r="F1165" s="196">
        <v>3</v>
      </c>
      <c r="G1165" s="196">
        <v>8</v>
      </c>
      <c r="H1165" s="215">
        <v>44526</v>
      </c>
      <c r="I1165" s="196">
        <v>750</v>
      </c>
      <c r="J1165" s="217">
        <f t="shared" si="55"/>
        <v>8</v>
      </c>
    </row>
    <row r="1166" spans="1:10" hidden="1" outlineLevel="1" x14ac:dyDescent="0.35">
      <c r="A1166" s="210" t="s">
        <v>724</v>
      </c>
      <c r="B1166" s="196">
        <v>29</v>
      </c>
      <c r="C1166" s="210" t="s">
        <v>725</v>
      </c>
      <c r="D1166" s="257" t="s">
        <v>170</v>
      </c>
      <c r="E1166" s="196">
        <v>4</v>
      </c>
      <c r="F1166" s="196">
        <v>2</v>
      </c>
      <c r="G1166" s="196">
        <v>6</v>
      </c>
      <c r="H1166" s="215">
        <v>44526</v>
      </c>
      <c r="I1166" s="196">
        <v>1000</v>
      </c>
      <c r="J1166" s="217">
        <f t="shared" si="55"/>
        <v>6</v>
      </c>
    </row>
    <row r="1167" spans="1:10" hidden="1" outlineLevel="1" x14ac:dyDescent="0.35">
      <c r="A1167" s="210" t="s">
        <v>724</v>
      </c>
      <c r="B1167" s="196">
        <v>33</v>
      </c>
      <c r="C1167" s="210" t="s">
        <v>725</v>
      </c>
      <c r="D1167" s="257" t="s">
        <v>170</v>
      </c>
      <c r="E1167" s="196">
        <v>4</v>
      </c>
      <c r="F1167" s="196">
        <v>2</v>
      </c>
      <c r="G1167" s="196">
        <v>6</v>
      </c>
      <c r="H1167" s="215">
        <v>44526</v>
      </c>
      <c r="I1167" s="196">
        <v>600</v>
      </c>
      <c r="J1167" s="217">
        <f t="shared" si="55"/>
        <v>6</v>
      </c>
    </row>
    <row r="1168" spans="1:10" hidden="1" outlineLevel="1" x14ac:dyDescent="0.35">
      <c r="A1168" s="210" t="s">
        <v>724</v>
      </c>
      <c r="B1168" s="196">
        <v>34</v>
      </c>
      <c r="C1168" s="210" t="s">
        <v>725</v>
      </c>
      <c r="D1168" s="257" t="s">
        <v>170</v>
      </c>
      <c r="E1168" s="196">
        <v>4</v>
      </c>
      <c r="F1168" s="196">
        <v>2</v>
      </c>
      <c r="G1168" s="196">
        <v>6</v>
      </c>
      <c r="H1168" s="215">
        <v>44526</v>
      </c>
      <c r="I1168" s="196">
        <v>800</v>
      </c>
      <c r="J1168" s="217">
        <f t="shared" si="55"/>
        <v>6</v>
      </c>
    </row>
    <row r="1169" spans="1:10" hidden="1" outlineLevel="1" x14ac:dyDescent="0.35">
      <c r="A1169" s="210" t="s">
        <v>724</v>
      </c>
      <c r="B1169" s="196">
        <v>38</v>
      </c>
      <c r="C1169" s="210" t="s">
        <v>725</v>
      </c>
      <c r="D1169" s="257" t="s">
        <v>170</v>
      </c>
      <c r="E1169" s="196">
        <v>4</v>
      </c>
      <c r="F1169" s="196">
        <v>2</v>
      </c>
      <c r="G1169" s="196">
        <v>6</v>
      </c>
      <c r="H1169" s="215">
        <v>44526</v>
      </c>
      <c r="I1169" s="196">
        <v>500</v>
      </c>
      <c r="J1169" s="217">
        <f t="shared" si="55"/>
        <v>6</v>
      </c>
    </row>
    <row r="1170" spans="1:10" hidden="1" outlineLevel="1" x14ac:dyDescent="0.35">
      <c r="A1170" s="210" t="s">
        <v>724</v>
      </c>
      <c r="B1170" s="196">
        <v>40</v>
      </c>
      <c r="C1170" s="210" t="s">
        <v>725</v>
      </c>
      <c r="D1170" s="257" t="s">
        <v>170</v>
      </c>
      <c r="E1170" s="196">
        <v>4</v>
      </c>
      <c r="F1170" s="196">
        <v>2</v>
      </c>
      <c r="G1170" s="196">
        <v>6</v>
      </c>
      <c r="H1170" s="215">
        <v>44526</v>
      </c>
      <c r="I1170" s="196">
        <v>700</v>
      </c>
      <c r="J1170" s="217">
        <f t="shared" si="55"/>
        <v>6</v>
      </c>
    </row>
    <row r="1171" spans="1:10" hidden="1" outlineLevel="1" x14ac:dyDescent="0.35">
      <c r="A1171" s="210" t="s">
        <v>724</v>
      </c>
      <c r="B1171" s="196">
        <v>39</v>
      </c>
      <c r="C1171" s="210" t="s">
        <v>725</v>
      </c>
      <c r="D1171" s="257" t="s">
        <v>170</v>
      </c>
      <c r="E1171" s="196">
        <v>2</v>
      </c>
      <c r="F1171" s="196">
        <v>2</v>
      </c>
      <c r="G1171" s="196">
        <v>4</v>
      </c>
      <c r="H1171" s="215">
        <v>44526</v>
      </c>
      <c r="I1171" s="196">
        <v>400</v>
      </c>
      <c r="J1171" s="217">
        <f t="shared" si="55"/>
        <v>4</v>
      </c>
    </row>
    <row r="1172" spans="1:10" hidden="1" outlineLevel="1" x14ac:dyDescent="0.35">
      <c r="A1172" s="210" t="s">
        <v>724</v>
      </c>
      <c r="B1172" s="196">
        <v>41</v>
      </c>
      <c r="C1172" s="210" t="s">
        <v>725</v>
      </c>
      <c r="D1172" s="257" t="s">
        <v>170</v>
      </c>
      <c r="E1172" s="196">
        <v>5</v>
      </c>
      <c r="F1172" s="196">
        <v>2</v>
      </c>
      <c r="G1172" s="196">
        <v>7</v>
      </c>
      <c r="H1172" s="215">
        <v>44526</v>
      </c>
      <c r="I1172" s="196">
        <v>900</v>
      </c>
      <c r="J1172" s="217">
        <f t="shared" si="55"/>
        <v>7</v>
      </c>
    </row>
    <row r="1173" spans="1:10" hidden="1" outlineLevel="1" x14ac:dyDescent="0.35">
      <c r="A1173" s="210" t="s">
        <v>724</v>
      </c>
      <c r="B1173" s="196">
        <v>43</v>
      </c>
      <c r="C1173" s="210" t="s">
        <v>725</v>
      </c>
      <c r="D1173" s="257" t="s">
        <v>170</v>
      </c>
      <c r="E1173" s="196">
        <v>0</v>
      </c>
      <c r="F1173" s="196">
        <v>2</v>
      </c>
      <c r="G1173" s="196">
        <v>2</v>
      </c>
      <c r="H1173" s="215">
        <v>44526</v>
      </c>
      <c r="I1173" s="196">
        <v>410</v>
      </c>
      <c r="J1173" s="217">
        <f t="shared" si="55"/>
        <v>2</v>
      </c>
    </row>
    <row r="1174" spans="1:10" hidden="1" outlineLevel="1" x14ac:dyDescent="0.35">
      <c r="A1174" s="210" t="s">
        <v>724</v>
      </c>
      <c r="B1174" s="196">
        <v>44</v>
      </c>
      <c r="C1174" s="210" t="s">
        <v>725</v>
      </c>
      <c r="D1174" s="257" t="s">
        <v>170</v>
      </c>
      <c r="E1174" s="196">
        <v>2</v>
      </c>
      <c r="F1174" s="196">
        <v>2</v>
      </c>
      <c r="G1174" s="196">
        <v>4</v>
      </c>
      <c r="H1174" s="215">
        <v>44526</v>
      </c>
      <c r="I1174" s="196">
        <v>520</v>
      </c>
      <c r="J1174" s="217">
        <f t="shared" si="55"/>
        <v>4</v>
      </c>
    </row>
    <row r="1175" spans="1:10" hidden="1" outlineLevel="1" x14ac:dyDescent="0.35">
      <c r="A1175" s="210" t="s">
        <v>724</v>
      </c>
      <c r="B1175" s="196">
        <v>45</v>
      </c>
      <c r="C1175" s="210" t="s">
        <v>725</v>
      </c>
      <c r="D1175" s="257" t="s">
        <v>170</v>
      </c>
      <c r="E1175" s="196">
        <v>2</v>
      </c>
      <c r="F1175" s="196">
        <v>2</v>
      </c>
      <c r="G1175" s="196">
        <v>4</v>
      </c>
      <c r="H1175" s="215">
        <v>44526</v>
      </c>
      <c r="I1175" s="196">
        <v>530</v>
      </c>
      <c r="J1175" s="217">
        <f t="shared" si="55"/>
        <v>4</v>
      </c>
    </row>
    <row r="1176" spans="1:10" hidden="1" outlineLevel="1" x14ac:dyDescent="0.35">
      <c r="A1176" s="210" t="s">
        <v>724</v>
      </c>
      <c r="B1176" s="196">
        <v>46</v>
      </c>
      <c r="C1176" s="210" t="s">
        <v>725</v>
      </c>
      <c r="D1176" s="257" t="s">
        <v>170</v>
      </c>
      <c r="E1176" s="196">
        <v>3</v>
      </c>
      <c r="F1176" s="196">
        <v>2</v>
      </c>
      <c r="G1176" s="196">
        <v>5</v>
      </c>
      <c r="H1176" s="215">
        <v>44526</v>
      </c>
      <c r="I1176" s="196">
        <v>700</v>
      </c>
      <c r="J1176" s="217">
        <f t="shared" si="55"/>
        <v>5</v>
      </c>
    </row>
    <row r="1177" spans="1:10" hidden="1" outlineLevel="1" x14ac:dyDescent="0.35">
      <c r="A1177" s="210" t="s">
        <v>724</v>
      </c>
      <c r="B1177" s="196">
        <v>47</v>
      </c>
      <c r="C1177" s="210" t="s">
        <v>725</v>
      </c>
      <c r="D1177" s="257" t="s">
        <v>170</v>
      </c>
      <c r="E1177" s="196">
        <v>1</v>
      </c>
      <c r="F1177" s="196">
        <v>2</v>
      </c>
      <c r="G1177" s="196">
        <v>3</v>
      </c>
      <c r="H1177" s="215">
        <v>44526</v>
      </c>
      <c r="I1177" s="196">
        <v>900</v>
      </c>
      <c r="J1177" s="217">
        <f t="shared" si="55"/>
        <v>3</v>
      </c>
    </row>
    <row r="1178" spans="1:10" hidden="1" outlineLevel="1" x14ac:dyDescent="0.35">
      <c r="A1178" s="210" t="s">
        <v>724</v>
      </c>
      <c r="B1178" s="196">
        <v>48</v>
      </c>
      <c r="C1178" s="210" t="s">
        <v>725</v>
      </c>
      <c r="D1178" s="257" t="s">
        <v>170</v>
      </c>
      <c r="E1178" s="196">
        <v>2</v>
      </c>
      <c r="F1178" s="196">
        <v>2</v>
      </c>
      <c r="G1178" s="196">
        <v>4</v>
      </c>
      <c r="H1178" s="215">
        <v>44526</v>
      </c>
      <c r="I1178" s="196">
        <v>600</v>
      </c>
      <c r="J1178" s="217">
        <f t="shared" si="55"/>
        <v>4</v>
      </c>
    </row>
    <row r="1179" spans="1:10" hidden="1" outlineLevel="1" x14ac:dyDescent="0.35">
      <c r="A1179" s="210" t="s">
        <v>724</v>
      </c>
      <c r="B1179" s="196">
        <v>51</v>
      </c>
      <c r="C1179" s="210" t="s">
        <v>725</v>
      </c>
      <c r="D1179" s="257" t="s">
        <v>170</v>
      </c>
      <c r="E1179" s="196">
        <v>5</v>
      </c>
      <c r="F1179" s="196">
        <v>2</v>
      </c>
      <c r="G1179" s="196">
        <v>7</v>
      </c>
      <c r="H1179" s="215">
        <v>44526</v>
      </c>
      <c r="I1179" s="196">
        <v>300</v>
      </c>
      <c r="J1179" s="217">
        <f t="shared" si="55"/>
        <v>7</v>
      </c>
    </row>
    <row r="1180" spans="1:10" hidden="1" outlineLevel="1" x14ac:dyDescent="0.35">
      <c r="A1180" s="210" t="s">
        <v>724</v>
      </c>
      <c r="B1180" s="196">
        <v>50</v>
      </c>
      <c r="C1180" s="210" t="s">
        <v>725</v>
      </c>
      <c r="D1180" s="257" t="s">
        <v>170</v>
      </c>
      <c r="E1180" s="196">
        <v>2</v>
      </c>
      <c r="F1180" s="196">
        <v>2</v>
      </c>
      <c r="G1180" s="196">
        <v>4</v>
      </c>
      <c r="H1180" s="215">
        <v>44526</v>
      </c>
      <c r="I1180" s="196">
        <v>480</v>
      </c>
      <c r="J1180" s="217">
        <f t="shared" si="55"/>
        <v>4</v>
      </c>
    </row>
    <row r="1181" spans="1:10" hidden="1" outlineLevel="1" x14ac:dyDescent="0.35">
      <c r="A1181" s="210" t="s">
        <v>724</v>
      </c>
      <c r="B1181" s="196">
        <v>52</v>
      </c>
      <c r="C1181" s="210" t="s">
        <v>725</v>
      </c>
      <c r="D1181" s="257" t="s">
        <v>170</v>
      </c>
      <c r="E1181" s="196">
        <v>0</v>
      </c>
      <c r="F1181" s="196">
        <v>2</v>
      </c>
      <c r="G1181" s="196">
        <v>2</v>
      </c>
      <c r="H1181" s="215">
        <v>44526</v>
      </c>
      <c r="I1181" s="196">
        <v>310</v>
      </c>
      <c r="J1181" s="217">
        <f t="shared" si="55"/>
        <v>2</v>
      </c>
    </row>
    <row r="1182" spans="1:10" hidden="1" outlineLevel="1" x14ac:dyDescent="0.35">
      <c r="A1182" s="210" t="s">
        <v>724</v>
      </c>
      <c r="B1182" s="196">
        <v>53</v>
      </c>
      <c r="C1182" s="210" t="s">
        <v>725</v>
      </c>
      <c r="D1182" s="257" t="s">
        <v>170</v>
      </c>
      <c r="E1182" s="196">
        <v>5</v>
      </c>
      <c r="F1182" s="196">
        <v>2</v>
      </c>
      <c r="G1182" s="196">
        <v>7</v>
      </c>
      <c r="H1182" s="215">
        <v>44526</v>
      </c>
      <c r="I1182" s="196">
        <v>500</v>
      </c>
      <c r="J1182" s="217">
        <f t="shared" si="55"/>
        <v>7</v>
      </c>
    </row>
    <row r="1183" spans="1:10" ht="15" collapsed="1" thickBot="1" x14ac:dyDescent="0.4">
      <c r="A1183" s="211" t="s">
        <v>724</v>
      </c>
      <c r="B1183" s="226"/>
      <c r="C1183" s="213" t="s">
        <v>725</v>
      </c>
      <c r="D1183" s="243">
        <f>COUNTA(D1130:D1182)</f>
        <v>53</v>
      </c>
      <c r="E1183" s="214">
        <f>SUM(E1130:E1182)</f>
        <v>243</v>
      </c>
      <c r="F1183" s="214">
        <f t="shared" ref="F1183:G1183" si="56">SUM(F1130:F1182)</f>
        <v>113</v>
      </c>
      <c r="G1183" s="214">
        <f t="shared" si="56"/>
        <v>356</v>
      </c>
      <c r="H1183" s="238">
        <v>44526</v>
      </c>
      <c r="I1183" s="242">
        <f>AVERAGE(I1130:I1182)</f>
        <v>635.84905660377353</v>
      </c>
      <c r="J1183" s="214">
        <f t="shared" ref="J1183" si="57">SUM(J1130:J1182)</f>
        <v>356</v>
      </c>
    </row>
    <row r="1184" spans="1:10" hidden="1" outlineLevel="1" x14ac:dyDescent="0.35">
      <c r="A1184" s="210" t="s">
        <v>722</v>
      </c>
      <c r="B1184" s="196">
        <v>1</v>
      </c>
      <c r="C1184" s="210" t="s">
        <v>723</v>
      </c>
      <c r="D1184" s="257" t="s">
        <v>170</v>
      </c>
      <c r="E1184" s="196">
        <v>10</v>
      </c>
      <c r="F1184" s="196">
        <v>2</v>
      </c>
      <c r="G1184" s="196">
        <v>12</v>
      </c>
      <c r="H1184" s="215">
        <v>44526</v>
      </c>
      <c r="I1184" s="196">
        <v>500</v>
      </c>
      <c r="J1184" s="217">
        <f t="shared" si="55"/>
        <v>12</v>
      </c>
    </row>
    <row r="1185" spans="1:10" hidden="1" outlineLevel="1" x14ac:dyDescent="0.35">
      <c r="A1185" s="210" t="s">
        <v>722</v>
      </c>
      <c r="B1185" s="196">
        <v>8</v>
      </c>
      <c r="C1185" s="210" t="s">
        <v>723</v>
      </c>
      <c r="D1185" s="257" t="s">
        <v>170</v>
      </c>
      <c r="E1185" s="196">
        <v>1</v>
      </c>
      <c r="F1185" s="196">
        <v>2</v>
      </c>
      <c r="G1185" s="196">
        <v>3</v>
      </c>
      <c r="H1185" s="215">
        <v>44526</v>
      </c>
      <c r="I1185" s="196">
        <v>670</v>
      </c>
      <c r="J1185" s="217">
        <f t="shared" si="55"/>
        <v>3</v>
      </c>
    </row>
    <row r="1186" spans="1:10" hidden="1" outlineLevel="1" x14ac:dyDescent="0.35">
      <c r="A1186" s="210" t="s">
        <v>722</v>
      </c>
      <c r="B1186" s="196">
        <v>2</v>
      </c>
      <c r="C1186" s="210" t="s">
        <v>723</v>
      </c>
      <c r="D1186" s="257" t="s">
        <v>170</v>
      </c>
      <c r="E1186" s="196">
        <v>4</v>
      </c>
      <c r="F1186" s="196">
        <v>3</v>
      </c>
      <c r="G1186" s="196">
        <v>7</v>
      </c>
      <c r="H1186" s="215">
        <v>44526</v>
      </c>
      <c r="I1186" s="196">
        <v>470</v>
      </c>
      <c r="J1186" s="217">
        <f t="shared" si="55"/>
        <v>7</v>
      </c>
    </row>
    <row r="1187" spans="1:10" hidden="1" outlineLevel="1" x14ac:dyDescent="0.35">
      <c r="A1187" s="210" t="s">
        <v>722</v>
      </c>
      <c r="B1187" s="196">
        <v>3</v>
      </c>
      <c r="C1187" s="210" t="s">
        <v>723</v>
      </c>
      <c r="D1187" s="257" t="s">
        <v>170</v>
      </c>
      <c r="E1187" s="196">
        <v>1</v>
      </c>
      <c r="F1187" s="196">
        <v>2</v>
      </c>
      <c r="G1187" s="196">
        <v>3</v>
      </c>
      <c r="H1187" s="215">
        <v>44526</v>
      </c>
      <c r="I1187" s="196">
        <v>640</v>
      </c>
      <c r="J1187" s="217">
        <f t="shared" si="55"/>
        <v>3</v>
      </c>
    </row>
    <row r="1188" spans="1:10" hidden="1" outlineLevel="1" x14ac:dyDescent="0.35">
      <c r="A1188" s="210" t="s">
        <v>722</v>
      </c>
      <c r="B1188" s="196">
        <v>4</v>
      </c>
      <c r="C1188" s="210" t="s">
        <v>723</v>
      </c>
      <c r="D1188" s="257" t="s">
        <v>170</v>
      </c>
      <c r="E1188" s="196">
        <v>7</v>
      </c>
      <c r="F1188" s="196">
        <v>2</v>
      </c>
      <c r="G1188" s="196">
        <v>9</v>
      </c>
      <c r="H1188" s="215">
        <v>44526</v>
      </c>
      <c r="I1188" s="196">
        <v>840</v>
      </c>
      <c r="J1188" s="217">
        <f t="shared" si="55"/>
        <v>9</v>
      </c>
    </row>
    <row r="1189" spans="1:10" hidden="1" outlineLevel="1" x14ac:dyDescent="0.35">
      <c r="A1189" s="210" t="s">
        <v>722</v>
      </c>
      <c r="B1189" s="196">
        <v>5</v>
      </c>
      <c r="C1189" s="210" t="s">
        <v>723</v>
      </c>
      <c r="D1189" s="257" t="s">
        <v>170</v>
      </c>
      <c r="E1189" s="196">
        <v>0</v>
      </c>
      <c r="F1189" s="196">
        <v>2</v>
      </c>
      <c r="G1189" s="196">
        <v>2</v>
      </c>
      <c r="H1189" s="215">
        <v>44526</v>
      </c>
      <c r="I1189" s="196">
        <v>560</v>
      </c>
      <c r="J1189" s="217">
        <f t="shared" si="55"/>
        <v>2</v>
      </c>
    </row>
    <row r="1190" spans="1:10" hidden="1" outlineLevel="1" x14ac:dyDescent="0.35">
      <c r="A1190" s="210" t="s">
        <v>722</v>
      </c>
      <c r="B1190" s="196">
        <v>6</v>
      </c>
      <c r="C1190" s="210" t="s">
        <v>723</v>
      </c>
      <c r="D1190" s="257" t="s">
        <v>170</v>
      </c>
      <c r="E1190" s="196">
        <v>2</v>
      </c>
      <c r="F1190" s="196">
        <v>2</v>
      </c>
      <c r="G1190" s="196">
        <v>4</v>
      </c>
      <c r="H1190" s="215">
        <v>44526</v>
      </c>
      <c r="I1190" s="196">
        <v>780</v>
      </c>
      <c r="J1190" s="217">
        <f t="shared" si="55"/>
        <v>4</v>
      </c>
    </row>
    <row r="1191" spans="1:10" hidden="1" outlineLevel="1" x14ac:dyDescent="0.35">
      <c r="A1191" s="210" t="s">
        <v>722</v>
      </c>
      <c r="B1191" s="196">
        <v>7</v>
      </c>
      <c r="C1191" s="210" t="s">
        <v>723</v>
      </c>
      <c r="D1191" s="257" t="s">
        <v>170</v>
      </c>
      <c r="E1191" s="196">
        <v>7</v>
      </c>
      <c r="F1191" s="196">
        <v>2</v>
      </c>
      <c r="G1191" s="196">
        <v>9</v>
      </c>
      <c r="H1191" s="215">
        <v>44526</v>
      </c>
      <c r="I1191" s="196">
        <v>670</v>
      </c>
      <c r="J1191" s="217">
        <f t="shared" si="55"/>
        <v>9</v>
      </c>
    </row>
    <row r="1192" spans="1:10" hidden="1" outlineLevel="1" x14ac:dyDescent="0.35">
      <c r="A1192" s="210" t="s">
        <v>722</v>
      </c>
      <c r="B1192" s="196">
        <v>9</v>
      </c>
      <c r="C1192" s="210" t="s">
        <v>723</v>
      </c>
      <c r="D1192" s="257" t="s">
        <v>170</v>
      </c>
      <c r="E1192" s="196">
        <v>2</v>
      </c>
      <c r="F1192" s="196">
        <v>2</v>
      </c>
      <c r="G1192" s="196">
        <v>4</v>
      </c>
      <c r="H1192" s="215">
        <v>44526</v>
      </c>
      <c r="I1192" s="196">
        <v>900</v>
      </c>
      <c r="J1192" s="217">
        <f t="shared" si="55"/>
        <v>4</v>
      </c>
    </row>
    <row r="1193" spans="1:10" hidden="1" outlineLevel="1" x14ac:dyDescent="0.35">
      <c r="A1193" s="210" t="s">
        <v>722</v>
      </c>
      <c r="B1193" s="196">
        <v>10</v>
      </c>
      <c r="C1193" s="210" t="s">
        <v>723</v>
      </c>
      <c r="D1193" s="257" t="s">
        <v>170</v>
      </c>
      <c r="E1193" s="196">
        <v>3</v>
      </c>
      <c r="F1193" s="196">
        <v>2</v>
      </c>
      <c r="G1193" s="196">
        <v>5</v>
      </c>
      <c r="H1193" s="215">
        <v>44526</v>
      </c>
      <c r="I1193" s="196">
        <v>930</v>
      </c>
      <c r="J1193" s="217">
        <f t="shared" si="55"/>
        <v>5</v>
      </c>
    </row>
    <row r="1194" spans="1:10" hidden="1" outlineLevel="1" x14ac:dyDescent="0.35">
      <c r="A1194" s="210" t="s">
        <v>722</v>
      </c>
      <c r="B1194" s="196">
        <v>11</v>
      </c>
      <c r="C1194" s="210" t="s">
        <v>723</v>
      </c>
      <c r="D1194" s="257" t="s">
        <v>170</v>
      </c>
      <c r="E1194" s="196">
        <v>2</v>
      </c>
      <c r="F1194" s="196">
        <v>2</v>
      </c>
      <c r="G1194" s="196">
        <v>4</v>
      </c>
      <c r="H1194" s="215">
        <v>44526</v>
      </c>
      <c r="I1194" s="196">
        <v>480</v>
      </c>
      <c r="J1194" s="217">
        <f t="shared" si="55"/>
        <v>4</v>
      </c>
    </row>
    <row r="1195" spans="1:10" hidden="1" outlineLevel="1" x14ac:dyDescent="0.35">
      <c r="A1195" s="210" t="s">
        <v>722</v>
      </c>
      <c r="B1195" s="196">
        <v>37</v>
      </c>
      <c r="C1195" s="210" t="s">
        <v>723</v>
      </c>
      <c r="D1195" s="257" t="s">
        <v>170</v>
      </c>
      <c r="E1195" s="196">
        <v>2</v>
      </c>
      <c r="F1195" s="196">
        <v>2</v>
      </c>
      <c r="G1195" s="196">
        <v>4</v>
      </c>
      <c r="H1195" s="215">
        <v>44526</v>
      </c>
      <c r="I1195" s="196">
        <v>570</v>
      </c>
      <c r="J1195" s="217">
        <f t="shared" si="55"/>
        <v>4</v>
      </c>
    </row>
    <row r="1196" spans="1:10" hidden="1" outlineLevel="1" x14ac:dyDescent="0.35">
      <c r="A1196" s="210" t="s">
        <v>722</v>
      </c>
      <c r="B1196" s="196">
        <v>12</v>
      </c>
      <c r="C1196" s="210" t="s">
        <v>723</v>
      </c>
      <c r="D1196" s="257" t="s">
        <v>170</v>
      </c>
      <c r="E1196" s="196">
        <v>5</v>
      </c>
      <c r="F1196" s="196">
        <v>2</v>
      </c>
      <c r="G1196" s="196">
        <v>7</v>
      </c>
      <c r="H1196" s="215">
        <v>44526</v>
      </c>
      <c r="I1196" s="196">
        <v>550</v>
      </c>
      <c r="J1196" s="217">
        <f t="shared" si="55"/>
        <v>7</v>
      </c>
    </row>
    <row r="1197" spans="1:10" hidden="1" outlineLevel="1" x14ac:dyDescent="0.35">
      <c r="A1197" s="210" t="s">
        <v>722</v>
      </c>
      <c r="B1197" s="196">
        <v>43</v>
      </c>
      <c r="C1197" s="210" t="s">
        <v>723</v>
      </c>
      <c r="D1197" s="257" t="s">
        <v>170</v>
      </c>
      <c r="E1197" s="196">
        <v>10</v>
      </c>
      <c r="F1197" s="196">
        <v>2</v>
      </c>
      <c r="G1197" s="196">
        <v>12</v>
      </c>
      <c r="H1197" s="215">
        <v>44526</v>
      </c>
      <c r="I1197" s="196">
        <v>500</v>
      </c>
      <c r="J1197" s="217">
        <f t="shared" si="55"/>
        <v>12</v>
      </c>
    </row>
    <row r="1198" spans="1:10" hidden="1" outlineLevel="1" x14ac:dyDescent="0.35">
      <c r="A1198" s="210" t="s">
        <v>722</v>
      </c>
      <c r="B1198" s="196">
        <v>46</v>
      </c>
      <c r="C1198" s="210" t="s">
        <v>723</v>
      </c>
      <c r="D1198" s="257" t="s">
        <v>170</v>
      </c>
      <c r="E1198" s="196">
        <v>10</v>
      </c>
      <c r="F1198" s="196">
        <v>2</v>
      </c>
      <c r="G1198" s="196">
        <v>12</v>
      </c>
      <c r="H1198" s="215">
        <v>44526</v>
      </c>
      <c r="I1198" s="196">
        <v>600</v>
      </c>
      <c r="J1198" s="217">
        <f t="shared" si="55"/>
        <v>12</v>
      </c>
    </row>
    <row r="1199" spans="1:10" hidden="1" outlineLevel="1" x14ac:dyDescent="0.35">
      <c r="A1199" s="210" t="s">
        <v>722</v>
      </c>
      <c r="B1199" s="196">
        <v>13</v>
      </c>
      <c r="C1199" s="210" t="s">
        <v>723</v>
      </c>
      <c r="D1199" s="257" t="s">
        <v>170</v>
      </c>
      <c r="E1199" s="196">
        <v>9</v>
      </c>
      <c r="F1199" s="196">
        <v>2</v>
      </c>
      <c r="G1199" s="196">
        <v>11</v>
      </c>
      <c r="H1199" s="215">
        <v>44526</v>
      </c>
      <c r="I1199" s="196">
        <v>470</v>
      </c>
      <c r="J1199" s="217">
        <f t="shared" si="55"/>
        <v>11</v>
      </c>
    </row>
    <row r="1200" spans="1:10" hidden="1" outlineLevel="1" x14ac:dyDescent="0.35">
      <c r="A1200" s="210" t="s">
        <v>722</v>
      </c>
      <c r="B1200" s="196">
        <v>14</v>
      </c>
      <c r="C1200" s="210" t="s">
        <v>723</v>
      </c>
      <c r="D1200" s="257" t="s">
        <v>170</v>
      </c>
      <c r="E1200" s="196">
        <v>2</v>
      </c>
      <c r="F1200" s="196">
        <v>2</v>
      </c>
      <c r="G1200" s="196">
        <v>4</v>
      </c>
      <c r="H1200" s="215">
        <v>44526</v>
      </c>
      <c r="I1200" s="196">
        <v>390</v>
      </c>
      <c r="J1200" s="217">
        <f t="shared" si="55"/>
        <v>4</v>
      </c>
    </row>
    <row r="1201" spans="1:10" hidden="1" outlineLevel="1" x14ac:dyDescent="0.35">
      <c r="A1201" s="210" t="s">
        <v>722</v>
      </c>
      <c r="B1201" s="196">
        <v>15</v>
      </c>
      <c r="C1201" s="210" t="s">
        <v>723</v>
      </c>
      <c r="D1201" s="257" t="s">
        <v>170</v>
      </c>
      <c r="E1201" s="196">
        <v>1</v>
      </c>
      <c r="F1201" s="196">
        <v>2</v>
      </c>
      <c r="G1201" s="196">
        <v>3</v>
      </c>
      <c r="H1201" s="215">
        <v>44526</v>
      </c>
      <c r="I1201" s="196">
        <v>880</v>
      </c>
      <c r="J1201" s="217">
        <f t="shared" si="55"/>
        <v>3</v>
      </c>
    </row>
    <row r="1202" spans="1:10" hidden="1" outlineLevel="1" x14ac:dyDescent="0.35">
      <c r="A1202" s="210" t="s">
        <v>722</v>
      </c>
      <c r="B1202" s="196">
        <v>50</v>
      </c>
      <c r="C1202" s="210" t="s">
        <v>723</v>
      </c>
      <c r="D1202" s="257" t="s">
        <v>170</v>
      </c>
      <c r="E1202" s="196">
        <v>0</v>
      </c>
      <c r="F1202" s="196">
        <v>2</v>
      </c>
      <c r="G1202" s="196">
        <v>2</v>
      </c>
      <c r="H1202" s="215">
        <v>44526</v>
      </c>
      <c r="I1202" s="196">
        <v>400</v>
      </c>
      <c r="J1202" s="217">
        <f t="shared" si="55"/>
        <v>2</v>
      </c>
    </row>
    <row r="1203" spans="1:10" hidden="1" outlineLevel="1" x14ac:dyDescent="0.35">
      <c r="A1203" s="210" t="s">
        <v>722</v>
      </c>
      <c r="B1203" s="196">
        <v>16</v>
      </c>
      <c r="C1203" s="210" t="s">
        <v>723</v>
      </c>
      <c r="D1203" s="257" t="s">
        <v>170</v>
      </c>
      <c r="E1203" s="196">
        <v>4</v>
      </c>
      <c r="F1203" s="196">
        <v>3</v>
      </c>
      <c r="G1203" s="196">
        <v>7</v>
      </c>
      <c r="H1203" s="215">
        <v>44526</v>
      </c>
      <c r="I1203" s="196">
        <v>890</v>
      </c>
      <c r="J1203" s="217">
        <f t="shared" si="55"/>
        <v>7</v>
      </c>
    </row>
    <row r="1204" spans="1:10" hidden="1" outlineLevel="1" x14ac:dyDescent="0.35">
      <c r="A1204" s="210" t="s">
        <v>722</v>
      </c>
      <c r="B1204" s="196">
        <v>17</v>
      </c>
      <c r="C1204" s="210" t="s">
        <v>723</v>
      </c>
      <c r="D1204" s="257" t="s">
        <v>170</v>
      </c>
      <c r="E1204" s="196">
        <v>8</v>
      </c>
      <c r="F1204" s="196">
        <v>3</v>
      </c>
      <c r="G1204" s="196">
        <v>11</v>
      </c>
      <c r="H1204" s="215">
        <v>44526</v>
      </c>
      <c r="I1204" s="196">
        <v>900</v>
      </c>
      <c r="J1204" s="217">
        <f t="shared" si="55"/>
        <v>11</v>
      </c>
    </row>
    <row r="1205" spans="1:10" hidden="1" outlineLevel="1" x14ac:dyDescent="0.35">
      <c r="A1205" s="210" t="s">
        <v>722</v>
      </c>
      <c r="B1205" s="196">
        <v>18</v>
      </c>
      <c r="C1205" s="210" t="s">
        <v>723</v>
      </c>
      <c r="D1205" s="257" t="s">
        <v>170</v>
      </c>
      <c r="E1205" s="196">
        <v>3</v>
      </c>
      <c r="F1205" s="196">
        <v>2</v>
      </c>
      <c r="G1205" s="196">
        <v>5</v>
      </c>
      <c r="H1205" s="215">
        <v>44526</v>
      </c>
      <c r="I1205" s="196">
        <v>890</v>
      </c>
      <c r="J1205" s="217">
        <f t="shared" si="55"/>
        <v>5</v>
      </c>
    </row>
    <row r="1206" spans="1:10" hidden="1" outlineLevel="1" x14ac:dyDescent="0.35">
      <c r="A1206" s="210" t="s">
        <v>722</v>
      </c>
      <c r="B1206" s="196">
        <v>19</v>
      </c>
      <c r="C1206" s="210" t="s">
        <v>723</v>
      </c>
      <c r="D1206" s="257" t="s">
        <v>170</v>
      </c>
      <c r="E1206" s="196">
        <v>2</v>
      </c>
      <c r="F1206" s="196">
        <v>2</v>
      </c>
      <c r="G1206" s="196">
        <v>4</v>
      </c>
      <c r="H1206" s="215">
        <v>44526</v>
      </c>
      <c r="I1206" s="196">
        <v>490</v>
      </c>
      <c r="J1206" s="217">
        <f t="shared" si="55"/>
        <v>4</v>
      </c>
    </row>
    <row r="1207" spans="1:10" hidden="1" outlineLevel="1" x14ac:dyDescent="0.35">
      <c r="A1207" s="210" t="s">
        <v>722</v>
      </c>
      <c r="B1207" s="196">
        <v>20</v>
      </c>
      <c r="C1207" s="210" t="s">
        <v>723</v>
      </c>
      <c r="D1207" s="257" t="s">
        <v>170</v>
      </c>
      <c r="E1207" s="196">
        <v>2</v>
      </c>
      <c r="F1207" s="196">
        <v>2</v>
      </c>
      <c r="G1207" s="196">
        <v>4</v>
      </c>
      <c r="H1207" s="215">
        <v>44526</v>
      </c>
      <c r="I1207" s="196">
        <v>670</v>
      </c>
      <c r="J1207" s="217">
        <f t="shared" si="55"/>
        <v>4</v>
      </c>
    </row>
    <row r="1208" spans="1:10" hidden="1" outlineLevel="1" x14ac:dyDescent="0.35">
      <c r="A1208" s="210" t="s">
        <v>722</v>
      </c>
      <c r="B1208" s="196">
        <v>21</v>
      </c>
      <c r="C1208" s="210" t="s">
        <v>723</v>
      </c>
      <c r="D1208" s="257" t="s">
        <v>170</v>
      </c>
      <c r="E1208" s="196">
        <v>4</v>
      </c>
      <c r="F1208" s="196">
        <v>2</v>
      </c>
      <c r="G1208" s="196">
        <v>6</v>
      </c>
      <c r="H1208" s="215">
        <v>44526</v>
      </c>
      <c r="I1208" s="196">
        <v>790</v>
      </c>
      <c r="J1208" s="217">
        <f t="shared" si="55"/>
        <v>6</v>
      </c>
    </row>
    <row r="1209" spans="1:10" hidden="1" outlineLevel="1" x14ac:dyDescent="0.35">
      <c r="A1209" s="210" t="s">
        <v>722</v>
      </c>
      <c r="B1209" s="196">
        <v>22</v>
      </c>
      <c r="C1209" s="210" t="s">
        <v>723</v>
      </c>
      <c r="D1209" s="257" t="s">
        <v>170</v>
      </c>
      <c r="E1209" s="196">
        <v>4</v>
      </c>
      <c r="F1209" s="196">
        <v>3</v>
      </c>
      <c r="G1209" s="196">
        <v>7</v>
      </c>
      <c r="H1209" s="215">
        <v>44526</v>
      </c>
      <c r="I1209" s="196">
        <v>740</v>
      </c>
      <c r="J1209" s="217">
        <f t="shared" si="55"/>
        <v>7</v>
      </c>
    </row>
    <row r="1210" spans="1:10" hidden="1" outlineLevel="1" x14ac:dyDescent="0.35">
      <c r="A1210" s="210" t="s">
        <v>722</v>
      </c>
      <c r="B1210" s="196">
        <v>23</v>
      </c>
      <c r="C1210" s="210" t="s">
        <v>723</v>
      </c>
      <c r="D1210" s="257" t="s">
        <v>170</v>
      </c>
      <c r="E1210" s="196">
        <v>10</v>
      </c>
      <c r="F1210" s="196">
        <v>2</v>
      </c>
      <c r="G1210" s="196">
        <v>12</v>
      </c>
      <c r="H1210" s="215">
        <v>44526</v>
      </c>
      <c r="I1210" s="196">
        <v>300</v>
      </c>
      <c r="J1210" s="217">
        <f t="shared" si="55"/>
        <v>12</v>
      </c>
    </row>
    <row r="1211" spans="1:10" hidden="1" outlineLevel="1" x14ac:dyDescent="0.35">
      <c r="A1211" s="210" t="s">
        <v>722</v>
      </c>
      <c r="B1211" s="196">
        <v>24</v>
      </c>
      <c r="C1211" s="210" t="s">
        <v>723</v>
      </c>
      <c r="D1211" s="257" t="s">
        <v>170</v>
      </c>
      <c r="E1211" s="196">
        <v>6</v>
      </c>
      <c r="F1211" s="196">
        <v>3</v>
      </c>
      <c r="G1211" s="196">
        <v>9</v>
      </c>
      <c r="H1211" s="215">
        <v>44526</v>
      </c>
      <c r="I1211" s="196">
        <v>430</v>
      </c>
      <c r="J1211" s="217">
        <f t="shared" si="55"/>
        <v>9</v>
      </c>
    </row>
    <row r="1212" spans="1:10" hidden="1" outlineLevel="1" x14ac:dyDescent="0.35">
      <c r="A1212" s="210" t="s">
        <v>722</v>
      </c>
      <c r="B1212" s="196">
        <v>25</v>
      </c>
      <c r="C1212" s="210" t="s">
        <v>723</v>
      </c>
      <c r="D1212" s="257" t="s">
        <v>170</v>
      </c>
      <c r="E1212" s="196">
        <v>5</v>
      </c>
      <c r="F1212" s="196">
        <v>3</v>
      </c>
      <c r="G1212" s="196">
        <v>8</v>
      </c>
      <c r="H1212" s="215">
        <v>44526</v>
      </c>
      <c r="I1212" s="196">
        <v>350</v>
      </c>
      <c r="J1212" s="217">
        <f t="shared" si="55"/>
        <v>8</v>
      </c>
    </row>
    <row r="1213" spans="1:10" hidden="1" outlineLevel="1" x14ac:dyDescent="0.35">
      <c r="A1213" s="210" t="s">
        <v>722</v>
      </c>
      <c r="B1213" s="196">
        <v>26</v>
      </c>
      <c r="C1213" s="210" t="s">
        <v>723</v>
      </c>
      <c r="D1213" s="257" t="s">
        <v>170</v>
      </c>
      <c r="E1213" s="196">
        <v>8</v>
      </c>
      <c r="F1213" s="196">
        <v>2</v>
      </c>
      <c r="G1213" s="196">
        <v>10</v>
      </c>
      <c r="H1213" s="215">
        <v>44526</v>
      </c>
      <c r="I1213" s="196">
        <v>840</v>
      </c>
      <c r="J1213" s="217">
        <f t="shared" si="55"/>
        <v>10</v>
      </c>
    </row>
    <row r="1214" spans="1:10" hidden="1" outlineLevel="1" x14ac:dyDescent="0.35">
      <c r="A1214" s="210" t="s">
        <v>722</v>
      </c>
      <c r="B1214" s="196">
        <v>41</v>
      </c>
      <c r="C1214" s="210" t="s">
        <v>723</v>
      </c>
      <c r="D1214" s="257" t="s">
        <v>170</v>
      </c>
      <c r="E1214" s="196">
        <v>9</v>
      </c>
      <c r="F1214" s="196">
        <v>2</v>
      </c>
      <c r="G1214" s="196">
        <v>11</v>
      </c>
      <c r="H1214" s="215">
        <v>44526</v>
      </c>
      <c r="I1214" s="196">
        <v>640</v>
      </c>
      <c r="J1214" s="217">
        <f t="shared" si="55"/>
        <v>11</v>
      </c>
    </row>
    <row r="1215" spans="1:10" hidden="1" outlineLevel="1" x14ac:dyDescent="0.35">
      <c r="A1215" s="210" t="s">
        <v>722</v>
      </c>
      <c r="B1215" s="196">
        <v>27</v>
      </c>
      <c r="C1215" s="210" t="s">
        <v>723</v>
      </c>
      <c r="D1215" s="257" t="s">
        <v>170</v>
      </c>
      <c r="E1215" s="196">
        <v>10</v>
      </c>
      <c r="F1215" s="196">
        <v>2</v>
      </c>
      <c r="G1215" s="196">
        <v>12</v>
      </c>
      <c r="H1215" s="215">
        <v>44526</v>
      </c>
      <c r="I1215" s="196">
        <v>470</v>
      </c>
      <c r="J1215" s="217">
        <f t="shared" si="55"/>
        <v>12</v>
      </c>
    </row>
    <row r="1216" spans="1:10" hidden="1" outlineLevel="1" x14ac:dyDescent="0.35">
      <c r="A1216" s="210" t="s">
        <v>722</v>
      </c>
      <c r="B1216" s="196">
        <v>28</v>
      </c>
      <c r="C1216" s="210" t="s">
        <v>723</v>
      </c>
      <c r="D1216" s="257" t="s">
        <v>170</v>
      </c>
      <c r="E1216" s="196">
        <v>1</v>
      </c>
      <c r="F1216" s="196">
        <v>2</v>
      </c>
      <c r="G1216" s="196">
        <v>3</v>
      </c>
      <c r="H1216" s="215">
        <v>44526</v>
      </c>
      <c r="I1216" s="196">
        <v>710</v>
      </c>
      <c r="J1216" s="217">
        <f t="shared" si="55"/>
        <v>3</v>
      </c>
    </row>
    <row r="1217" spans="1:10" hidden="1" outlineLevel="1" x14ac:dyDescent="0.35">
      <c r="A1217" s="210" t="s">
        <v>722</v>
      </c>
      <c r="B1217" s="196">
        <v>29</v>
      </c>
      <c r="C1217" s="210" t="s">
        <v>723</v>
      </c>
      <c r="D1217" s="257" t="s">
        <v>170</v>
      </c>
      <c r="E1217" s="196">
        <v>2</v>
      </c>
      <c r="F1217" s="196">
        <v>3</v>
      </c>
      <c r="G1217" s="196">
        <v>5</v>
      </c>
      <c r="H1217" s="215">
        <v>44526</v>
      </c>
      <c r="I1217" s="196">
        <v>490</v>
      </c>
      <c r="J1217" s="217">
        <f t="shared" si="55"/>
        <v>5</v>
      </c>
    </row>
    <row r="1218" spans="1:10" hidden="1" outlineLevel="1" x14ac:dyDescent="0.35">
      <c r="A1218" s="210" t="s">
        <v>722</v>
      </c>
      <c r="B1218" s="196">
        <v>30</v>
      </c>
      <c r="C1218" s="210" t="s">
        <v>723</v>
      </c>
      <c r="D1218" s="257" t="s">
        <v>170</v>
      </c>
      <c r="E1218" s="196">
        <v>4</v>
      </c>
      <c r="F1218" s="196">
        <v>4</v>
      </c>
      <c r="G1218" s="196">
        <v>8</v>
      </c>
      <c r="H1218" s="215">
        <v>44526</v>
      </c>
      <c r="I1218" s="196">
        <v>680</v>
      </c>
      <c r="J1218" s="217">
        <f t="shared" si="55"/>
        <v>8</v>
      </c>
    </row>
    <row r="1219" spans="1:10" hidden="1" outlineLevel="1" x14ac:dyDescent="0.35">
      <c r="A1219" s="210" t="s">
        <v>722</v>
      </c>
      <c r="B1219" s="196">
        <v>31</v>
      </c>
      <c r="C1219" s="210" t="s">
        <v>723</v>
      </c>
      <c r="D1219" s="257" t="s">
        <v>170</v>
      </c>
      <c r="E1219" s="196">
        <v>2</v>
      </c>
      <c r="F1219" s="196">
        <v>2</v>
      </c>
      <c r="G1219" s="196">
        <v>4</v>
      </c>
      <c r="H1219" s="215">
        <v>44526</v>
      </c>
      <c r="I1219" s="196">
        <v>400</v>
      </c>
      <c r="J1219" s="217">
        <f t="shared" ref="J1219:J1281" si="58">IF(I1219&gt;$Q$1,,G1219)</f>
        <v>4</v>
      </c>
    </row>
    <row r="1220" spans="1:10" hidden="1" outlineLevel="1" x14ac:dyDescent="0.35">
      <c r="A1220" s="210" t="s">
        <v>722</v>
      </c>
      <c r="B1220" s="196">
        <v>32</v>
      </c>
      <c r="C1220" s="210" t="s">
        <v>723</v>
      </c>
      <c r="D1220" s="257" t="s">
        <v>170</v>
      </c>
      <c r="E1220" s="196">
        <v>1</v>
      </c>
      <c r="F1220" s="196">
        <v>2</v>
      </c>
      <c r="G1220" s="196">
        <v>3</v>
      </c>
      <c r="H1220" s="215">
        <v>44526</v>
      </c>
      <c r="I1220" s="196">
        <v>800</v>
      </c>
      <c r="J1220" s="217">
        <f t="shared" si="58"/>
        <v>3</v>
      </c>
    </row>
    <row r="1221" spans="1:10" hidden="1" outlineLevel="1" x14ac:dyDescent="0.35">
      <c r="A1221" s="210" t="s">
        <v>722</v>
      </c>
      <c r="B1221" s="196">
        <v>33</v>
      </c>
      <c r="C1221" s="210" t="s">
        <v>723</v>
      </c>
      <c r="D1221" s="257" t="s">
        <v>170</v>
      </c>
      <c r="E1221" s="196">
        <v>8</v>
      </c>
      <c r="F1221" s="196">
        <v>3</v>
      </c>
      <c r="G1221" s="196">
        <v>11</v>
      </c>
      <c r="H1221" s="215">
        <v>44526</v>
      </c>
      <c r="I1221" s="196">
        <v>280</v>
      </c>
      <c r="J1221" s="217">
        <f t="shared" si="58"/>
        <v>11</v>
      </c>
    </row>
    <row r="1222" spans="1:10" hidden="1" outlineLevel="1" x14ac:dyDescent="0.35">
      <c r="A1222" s="210" t="s">
        <v>722</v>
      </c>
      <c r="B1222" s="196">
        <v>34</v>
      </c>
      <c r="C1222" s="210" t="s">
        <v>723</v>
      </c>
      <c r="D1222" s="257" t="s">
        <v>170</v>
      </c>
      <c r="E1222" s="196">
        <v>6</v>
      </c>
      <c r="F1222" s="196">
        <v>2</v>
      </c>
      <c r="G1222" s="196">
        <v>8</v>
      </c>
      <c r="H1222" s="215">
        <v>44526</v>
      </c>
      <c r="I1222" s="196">
        <v>370</v>
      </c>
      <c r="J1222" s="217">
        <f t="shared" si="58"/>
        <v>8</v>
      </c>
    </row>
    <row r="1223" spans="1:10" hidden="1" outlineLevel="1" x14ac:dyDescent="0.35">
      <c r="A1223" s="210" t="s">
        <v>722</v>
      </c>
      <c r="B1223" s="196">
        <v>35</v>
      </c>
      <c r="C1223" s="210" t="s">
        <v>723</v>
      </c>
      <c r="D1223" s="257" t="s">
        <v>170</v>
      </c>
      <c r="E1223" s="196">
        <v>1</v>
      </c>
      <c r="F1223" s="196">
        <v>2</v>
      </c>
      <c r="G1223" s="196">
        <v>3</v>
      </c>
      <c r="H1223" s="215">
        <v>44526</v>
      </c>
      <c r="I1223" s="196">
        <v>360</v>
      </c>
      <c r="J1223" s="217">
        <f t="shared" si="58"/>
        <v>3</v>
      </c>
    </row>
    <row r="1224" spans="1:10" hidden="1" outlineLevel="1" x14ac:dyDescent="0.35">
      <c r="A1224" s="210" t="s">
        <v>722</v>
      </c>
      <c r="B1224" s="196">
        <v>36</v>
      </c>
      <c r="C1224" s="210" t="s">
        <v>723</v>
      </c>
      <c r="D1224" s="257" t="s">
        <v>170</v>
      </c>
      <c r="E1224" s="196">
        <v>7</v>
      </c>
      <c r="F1224" s="196">
        <v>2</v>
      </c>
      <c r="G1224" s="196">
        <v>9</v>
      </c>
      <c r="H1224" s="215">
        <v>44526</v>
      </c>
      <c r="I1224" s="196">
        <v>320</v>
      </c>
      <c r="J1224" s="217">
        <f t="shared" si="58"/>
        <v>9</v>
      </c>
    </row>
    <row r="1225" spans="1:10" hidden="1" outlineLevel="1" x14ac:dyDescent="0.35">
      <c r="A1225" s="210" t="s">
        <v>722</v>
      </c>
      <c r="B1225" s="196">
        <v>38</v>
      </c>
      <c r="C1225" s="210" t="s">
        <v>723</v>
      </c>
      <c r="D1225" s="257" t="s">
        <v>170</v>
      </c>
      <c r="E1225" s="196">
        <v>8</v>
      </c>
      <c r="F1225" s="196">
        <v>2</v>
      </c>
      <c r="G1225" s="196">
        <v>10</v>
      </c>
      <c r="H1225" s="215">
        <v>44526</v>
      </c>
      <c r="I1225" s="196">
        <v>650</v>
      </c>
      <c r="J1225" s="217">
        <f t="shared" si="58"/>
        <v>10</v>
      </c>
    </row>
    <row r="1226" spans="1:10" hidden="1" outlineLevel="1" x14ac:dyDescent="0.35">
      <c r="A1226" s="210" t="s">
        <v>722</v>
      </c>
      <c r="B1226" s="196">
        <v>39</v>
      </c>
      <c r="C1226" s="210" t="s">
        <v>723</v>
      </c>
      <c r="D1226" s="257" t="s">
        <v>170</v>
      </c>
      <c r="E1226" s="196">
        <v>4</v>
      </c>
      <c r="F1226" s="196">
        <v>2</v>
      </c>
      <c r="G1226" s="196">
        <v>6</v>
      </c>
      <c r="H1226" s="215">
        <v>44526</v>
      </c>
      <c r="I1226" s="196">
        <v>610</v>
      </c>
      <c r="J1226" s="217">
        <f t="shared" si="58"/>
        <v>6</v>
      </c>
    </row>
    <row r="1227" spans="1:10" hidden="1" outlineLevel="1" x14ac:dyDescent="0.35">
      <c r="A1227" s="210" t="s">
        <v>722</v>
      </c>
      <c r="B1227" s="196">
        <v>40</v>
      </c>
      <c r="C1227" s="210" t="s">
        <v>723</v>
      </c>
      <c r="D1227" s="257" t="s">
        <v>170</v>
      </c>
      <c r="E1227" s="196">
        <v>2</v>
      </c>
      <c r="F1227" s="196">
        <v>2</v>
      </c>
      <c r="G1227" s="196">
        <v>4</v>
      </c>
      <c r="H1227" s="215">
        <v>44526</v>
      </c>
      <c r="I1227" s="196">
        <v>200</v>
      </c>
      <c r="J1227" s="217">
        <f t="shared" si="58"/>
        <v>4</v>
      </c>
    </row>
    <row r="1228" spans="1:10" hidden="1" outlineLevel="1" x14ac:dyDescent="0.35">
      <c r="A1228" s="210" t="s">
        <v>722</v>
      </c>
      <c r="B1228" s="196">
        <v>42</v>
      </c>
      <c r="C1228" s="210" t="s">
        <v>723</v>
      </c>
      <c r="D1228" s="257" t="s">
        <v>170</v>
      </c>
      <c r="E1228" s="196">
        <v>2</v>
      </c>
      <c r="F1228" s="196">
        <v>2</v>
      </c>
      <c r="G1228" s="196">
        <v>4</v>
      </c>
      <c r="H1228" s="215">
        <v>44526</v>
      </c>
      <c r="I1228" s="196">
        <v>600</v>
      </c>
      <c r="J1228" s="217">
        <f t="shared" si="58"/>
        <v>4</v>
      </c>
    </row>
    <row r="1229" spans="1:10" hidden="1" outlineLevel="1" x14ac:dyDescent="0.35">
      <c r="A1229" s="210" t="s">
        <v>722</v>
      </c>
      <c r="B1229" s="196">
        <v>44</v>
      </c>
      <c r="C1229" s="210" t="s">
        <v>723</v>
      </c>
      <c r="D1229" s="257" t="s">
        <v>170</v>
      </c>
      <c r="E1229" s="196">
        <v>1</v>
      </c>
      <c r="F1229" s="196">
        <v>2</v>
      </c>
      <c r="G1229" s="196">
        <v>3</v>
      </c>
      <c r="H1229" s="215">
        <v>44526</v>
      </c>
      <c r="I1229" s="196">
        <v>490</v>
      </c>
      <c r="J1229" s="217">
        <f t="shared" si="58"/>
        <v>3</v>
      </c>
    </row>
    <row r="1230" spans="1:10" hidden="1" outlineLevel="1" x14ac:dyDescent="0.35">
      <c r="A1230" s="210" t="s">
        <v>722</v>
      </c>
      <c r="B1230" s="196">
        <v>45</v>
      </c>
      <c r="C1230" s="210" t="s">
        <v>723</v>
      </c>
      <c r="D1230" s="257" t="s">
        <v>170</v>
      </c>
      <c r="E1230" s="196">
        <v>3</v>
      </c>
      <c r="F1230" s="196">
        <v>2</v>
      </c>
      <c r="G1230" s="196">
        <v>5</v>
      </c>
      <c r="H1230" s="215">
        <v>44526</v>
      </c>
      <c r="I1230" s="196">
        <v>380</v>
      </c>
      <c r="J1230" s="217">
        <f t="shared" si="58"/>
        <v>5</v>
      </c>
    </row>
    <row r="1231" spans="1:10" hidden="1" outlineLevel="1" x14ac:dyDescent="0.35">
      <c r="A1231" s="210" t="s">
        <v>722</v>
      </c>
      <c r="B1231" s="196">
        <v>47</v>
      </c>
      <c r="C1231" s="210" t="s">
        <v>723</v>
      </c>
      <c r="D1231" s="257" t="s">
        <v>170</v>
      </c>
      <c r="E1231" s="196">
        <v>8</v>
      </c>
      <c r="F1231" s="196">
        <v>3</v>
      </c>
      <c r="G1231" s="196">
        <v>11</v>
      </c>
      <c r="H1231" s="215">
        <v>44526</v>
      </c>
      <c r="I1231" s="196">
        <v>530</v>
      </c>
      <c r="J1231" s="217">
        <f t="shared" si="58"/>
        <v>11</v>
      </c>
    </row>
    <row r="1232" spans="1:10" hidden="1" outlineLevel="1" x14ac:dyDescent="0.35">
      <c r="A1232" s="210" t="s">
        <v>722</v>
      </c>
      <c r="B1232" s="196">
        <v>48</v>
      </c>
      <c r="C1232" s="210" t="s">
        <v>723</v>
      </c>
      <c r="D1232" s="257" t="s">
        <v>170</v>
      </c>
      <c r="E1232" s="196">
        <v>5</v>
      </c>
      <c r="F1232" s="196">
        <v>4</v>
      </c>
      <c r="G1232" s="196">
        <v>9</v>
      </c>
      <c r="H1232" s="215">
        <v>44526</v>
      </c>
      <c r="I1232" s="196">
        <v>670</v>
      </c>
      <c r="J1232" s="217">
        <f t="shared" si="58"/>
        <v>9</v>
      </c>
    </row>
    <row r="1233" spans="1:10" hidden="1" outlineLevel="1" x14ac:dyDescent="0.35">
      <c r="A1233" s="210" t="s">
        <v>722</v>
      </c>
      <c r="B1233" s="196">
        <v>49</v>
      </c>
      <c r="C1233" s="210" t="s">
        <v>723</v>
      </c>
      <c r="D1233" s="257" t="s">
        <v>170</v>
      </c>
      <c r="E1233" s="196">
        <v>2</v>
      </c>
      <c r="F1233" s="196">
        <v>4</v>
      </c>
      <c r="G1233" s="196">
        <v>6</v>
      </c>
      <c r="H1233" s="215">
        <v>44526</v>
      </c>
      <c r="I1233" s="196">
        <v>470</v>
      </c>
      <c r="J1233" s="217">
        <f t="shared" si="58"/>
        <v>6</v>
      </c>
    </row>
    <row r="1234" spans="1:10" hidden="1" outlineLevel="1" x14ac:dyDescent="0.35">
      <c r="A1234" s="210" t="s">
        <v>722</v>
      </c>
      <c r="B1234" s="196">
        <v>51</v>
      </c>
      <c r="C1234" s="210" t="s">
        <v>723</v>
      </c>
      <c r="D1234" s="257" t="s">
        <v>170</v>
      </c>
      <c r="E1234" s="196">
        <v>1</v>
      </c>
      <c r="F1234" s="196">
        <v>2</v>
      </c>
      <c r="G1234" s="196">
        <v>3</v>
      </c>
      <c r="H1234" s="215">
        <v>44526</v>
      </c>
      <c r="I1234" s="196">
        <v>360</v>
      </c>
      <c r="J1234" s="217">
        <f t="shared" si="58"/>
        <v>3</v>
      </c>
    </row>
    <row r="1235" spans="1:10" hidden="1" outlineLevel="1" x14ac:dyDescent="0.35">
      <c r="A1235" s="210" t="s">
        <v>722</v>
      </c>
      <c r="B1235" s="196">
        <v>52</v>
      </c>
      <c r="C1235" s="210" t="s">
        <v>723</v>
      </c>
      <c r="D1235" s="257" t="s">
        <v>170</v>
      </c>
      <c r="E1235" s="196">
        <v>1</v>
      </c>
      <c r="F1235" s="196">
        <v>2</v>
      </c>
      <c r="G1235" s="196">
        <v>3</v>
      </c>
      <c r="H1235" s="215">
        <v>44526</v>
      </c>
      <c r="I1235" s="196">
        <v>270</v>
      </c>
      <c r="J1235" s="217">
        <f t="shared" si="58"/>
        <v>3</v>
      </c>
    </row>
    <row r="1236" spans="1:10" hidden="1" outlineLevel="1" x14ac:dyDescent="0.35">
      <c r="A1236" s="210" t="s">
        <v>722</v>
      </c>
      <c r="B1236" s="196">
        <v>53</v>
      </c>
      <c r="C1236" s="210" t="s">
        <v>723</v>
      </c>
      <c r="D1236" s="257" t="s">
        <v>170</v>
      </c>
      <c r="E1236" s="196">
        <v>8</v>
      </c>
      <c r="F1236" s="196">
        <v>2</v>
      </c>
      <c r="G1236" s="196">
        <v>10</v>
      </c>
      <c r="H1236" s="215">
        <v>44526</v>
      </c>
      <c r="I1236" s="196">
        <v>470</v>
      </c>
      <c r="J1236" s="217">
        <f t="shared" si="58"/>
        <v>10</v>
      </c>
    </row>
    <row r="1237" spans="1:10" ht="15" collapsed="1" thickBot="1" x14ac:dyDescent="0.4">
      <c r="A1237" s="211" t="s">
        <v>722</v>
      </c>
      <c r="B1237" s="226"/>
      <c r="C1237" s="213" t="s">
        <v>723</v>
      </c>
      <c r="D1237" s="243">
        <f>COUNTA(D1184:D1236)</f>
        <v>53</v>
      </c>
      <c r="E1237" s="214">
        <f>SUM(E1184:E1236)</f>
        <v>230</v>
      </c>
      <c r="F1237" s="214">
        <f t="shared" ref="F1237:G1237" si="59">SUM(F1184:F1236)</f>
        <v>121</v>
      </c>
      <c r="G1237" s="214">
        <f t="shared" si="59"/>
        <v>351</v>
      </c>
      <c r="H1237" s="238">
        <v>44526</v>
      </c>
      <c r="I1237" s="242">
        <f>AVERAGE(I1184:I1236)</f>
        <v>571.88679245283015</v>
      </c>
      <c r="J1237" s="214">
        <f t="shared" ref="J1237" si="60">SUM(J1184:J1236)</f>
        <v>351</v>
      </c>
    </row>
    <row r="1238" spans="1:10" hidden="1" outlineLevel="1" x14ac:dyDescent="0.35">
      <c r="A1238" s="210" t="s">
        <v>720</v>
      </c>
      <c r="B1238" s="196">
        <v>1</v>
      </c>
      <c r="C1238" s="210" t="s">
        <v>721</v>
      </c>
      <c r="D1238" s="257" t="s">
        <v>170</v>
      </c>
      <c r="E1238" s="196">
        <v>8</v>
      </c>
      <c r="F1238" s="196">
        <v>1</v>
      </c>
      <c r="G1238" s="196">
        <v>9</v>
      </c>
      <c r="H1238" s="215">
        <v>44526</v>
      </c>
      <c r="I1238" s="196">
        <v>700</v>
      </c>
      <c r="J1238" s="217">
        <f t="shared" si="58"/>
        <v>9</v>
      </c>
    </row>
    <row r="1239" spans="1:10" hidden="1" outlineLevel="1" x14ac:dyDescent="0.35">
      <c r="A1239" s="210" t="s">
        <v>720</v>
      </c>
      <c r="B1239" s="196">
        <v>2</v>
      </c>
      <c r="C1239" s="210" t="s">
        <v>721</v>
      </c>
      <c r="D1239" s="257" t="s">
        <v>170</v>
      </c>
      <c r="E1239" s="196">
        <v>6</v>
      </c>
      <c r="F1239" s="196">
        <v>6</v>
      </c>
      <c r="G1239" s="196">
        <v>12</v>
      </c>
      <c r="H1239" s="215">
        <v>44526</v>
      </c>
      <c r="I1239" s="196">
        <v>400</v>
      </c>
      <c r="J1239" s="217">
        <f t="shared" si="58"/>
        <v>12</v>
      </c>
    </row>
    <row r="1240" spans="1:10" hidden="1" outlineLevel="1" x14ac:dyDescent="0.35">
      <c r="A1240" s="210" t="s">
        <v>720</v>
      </c>
      <c r="B1240" s="196">
        <v>3</v>
      </c>
      <c r="C1240" s="210" t="s">
        <v>721</v>
      </c>
      <c r="D1240" s="257" t="s">
        <v>170</v>
      </c>
      <c r="E1240" s="196">
        <v>4</v>
      </c>
      <c r="F1240" s="196">
        <v>5</v>
      </c>
      <c r="G1240" s="196">
        <v>9</v>
      </c>
      <c r="H1240" s="215">
        <v>44526</v>
      </c>
      <c r="I1240" s="196">
        <v>300</v>
      </c>
      <c r="J1240" s="217">
        <f t="shared" si="58"/>
        <v>9</v>
      </c>
    </row>
    <row r="1241" spans="1:10" hidden="1" outlineLevel="1" x14ac:dyDescent="0.35">
      <c r="A1241" s="210" t="s">
        <v>720</v>
      </c>
      <c r="B1241" s="196">
        <v>4</v>
      </c>
      <c r="C1241" s="210" t="s">
        <v>721</v>
      </c>
      <c r="D1241" s="257" t="s">
        <v>170</v>
      </c>
      <c r="E1241" s="196">
        <v>4</v>
      </c>
      <c r="F1241" s="196">
        <v>4</v>
      </c>
      <c r="G1241" s="196">
        <v>8</v>
      </c>
      <c r="H1241" s="215">
        <v>44526</v>
      </c>
      <c r="I1241" s="196">
        <v>200</v>
      </c>
      <c r="J1241" s="217">
        <f t="shared" si="58"/>
        <v>8</v>
      </c>
    </row>
    <row r="1242" spans="1:10" hidden="1" outlineLevel="1" x14ac:dyDescent="0.35">
      <c r="A1242" s="210" t="s">
        <v>720</v>
      </c>
      <c r="B1242" s="196">
        <v>27</v>
      </c>
      <c r="C1242" s="210" t="s">
        <v>721</v>
      </c>
      <c r="D1242" s="257" t="s">
        <v>170</v>
      </c>
      <c r="E1242" s="196">
        <v>2</v>
      </c>
      <c r="F1242" s="196">
        <v>2</v>
      </c>
      <c r="G1242" s="196">
        <v>4</v>
      </c>
      <c r="H1242" s="215">
        <v>44526</v>
      </c>
      <c r="I1242" s="196">
        <v>700</v>
      </c>
      <c r="J1242" s="217">
        <f t="shared" si="58"/>
        <v>4</v>
      </c>
    </row>
    <row r="1243" spans="1:10" hidden="1" outlineLevel="1" x14ac:dyDescent="0.35">
      <c r="A1243" s="210" t="s">
        <v>720</v>
      </c>
      <c r="B1243" s="196">
        <v>5</v>
      </c>
      <c r="C1243" s="210" t="s">
        <v>721</v>
      </c>
      <c r="D1243" s="257" t="s">
        <v>170</v>
      </c>
      <c r="E1243" s="196">
        <v>2</v>
      </c>
      <c r="F1243" s="196">
        <v>2</v>
      </c>
      <c r="G1243" s="196">
        <v>4</v>
      </c>
      <c r="H1243" s="215">
        <v>44526</v>
      </c>
      <c r="I1243" s="196">
        <v>600</v>
      </c>
      <c r="J1243" s="217">
        <f t="shared" si="58"/>
        <v>4</v>
      </c>
    </row>
    <row r="1244" spans="1:10" hidden="1" outlineLevel="1" x14ac:dyDescent="0.35">
      <c r="A1244" s="210" t="s">
        <v>720</v>
      </c>
      <c r="B1244" s="196">
        <v>6</v>
      </c>
      <c r="C1244" s="210" t="s">
        <v>721</v>
      </c>
      <c r="D1244" s="257" t="s">
        <v>170</v>
      </c>
      <c r="E1244" s="196">
        <v>6</v>
      </c>
      <c r="F1244" s="196">
        <v>3</v>
      </c>
      <c r="G1244" s="196">
        <v>9</v>
      </c>
      <c r="H1244" s="215">
        <v>44526</v>
      </c>
      <c r="I1244" s="196">
        <v>100</v>
      </c>
      <c r="J1244" s="217">
        <f t="shared" si="58"/>
        <v>9</v>
      </c>
    </row>
    <row r="1245" spans="1:10" hidden="1" outlineLevel="1" x14ac:dyDescent="0.35">
      <c r="A1245" s="210" t="s">
        <v>720</v>
      </c>
      <c r="B1245" s="196">
        <v>8</v>
      </c>
      <c r="C1245" s="210" t="s">
        <v>721</v>
      </c>
      <c r="D1245" s="257" t="s">
        <v>170</v>
      </c>
      <c r="E1245" s="196">
        <v>2</v>
      </c>
      <c r="F1245" s="196">
        <v>5</v>
      </c>
      <c r="G1245" s="196">
        <v>7</v>
      </c>
      <c r="H1245" s="215">
        <v>44526</v>
      </c>
      <c r="I1245" s="196">
        <v>50</v>
      </c>
      <c r="J1245" s="217">
        <f t="shared" si="58"/>
        <v>7</v>
      </c>
    </row>
    <row r="1246" spans="1:10" hidden="1" outlineLevel="1" x14ac:dyDescent="0.35">
      <c r="A1246" s="210" t="s">
        <v>720</v>
      </c>
      <c r="B1246" s="196">
        <v>7</v>
      </c>
      <c r="C1246" s="210" t="s">
        <v>721</v>
      </c>
      <c r="D1246" s="257" t="s">
        <v>170</v>
      </c>
      <c r="E1246" s="196">
        <v>4</v>
      </c>
      <c r="F1246" s="196">
        <v>2</v>
      </c>
      <c r="G1246" s="196">
        <v>6</v>
      </c>
      <c r="H1246" s="215">
        <v>44526</v>
      </c>
      <c r="I1246" s="196">
        <v>400</v>
      </c>
      <c r="J1246" s="217">
        <f t="shared" si="58"/>
        <v>6</v>
      </c>
    </row>
    <row r="1247" spans="1:10" hidden="1" outlineLevel="1" x14ac:dyDescent="0.35">
      <c r="A1247" s="210" t="s">
        <v>720</v>
      </c>
      <c r="B1247" s="196">
        <v>17</v>
      </c>
      <c r="C1247" s="210" t="s">
        <v>721</v>
      </c>
      <c r="D1247" s="257" t="s">
        <v>170</v>
      </c>
      <c r="E1247" s="196">
        <v>2</v>
      </c>
      <c r="F1247" s="196">
        <v>6</v>
      </c>
      <c r="G1247" s="196">
        <v>8</v>
      </c>
      <c r="H1247" s="215">
        <v>44526</v>
      </c>
      <c r="I1247" s="196">
        <v>700</v>
      </c>
      <c r="J1247" s="217">
        <f t="shared" si="58"/>
        <v>8</v>
      </c>
    </row>
    <row r="1248" spans="1:10" hidden="1" outlineLevel="1" x14ac:dyDescent="0.35">
      <c r="A1248" s="210" t="s">
        <v>720</v>
      </c>
      <c r="B1248" s="196">
        <v>9</v>
      </c>
      <c r="C1248" s="210" t="s">
        <v>721</v>
      </c>
      <c r="D1248" s="257" t="s">
        <v>170</v>
      </c>
      <c r="E1248" s="196">
        <v>1</v>
      </c>
      <c r="F1248" s="196">
        <v>3</v>
      </c>
      <c r="G1248" s="196">
        <v>4</v>
      </c>
      <c r="H1248" s="215">
        <v>44526</v>
      </c>
      <c r="I1248" s="196">
        <v>800</v>
      </c>
      <c r="J1248" s="217">
        <f t="shared" si="58"/>
        <v>4</v>
      </c>
    </row>
    <row r="1249" spans="1:10" hidden="1" outlineLevel="1" x14ac:dyDescent="0.35">
      <c r="A1249" s="210" t="s">
        <v>720</v>
      </c>
      <c r="B1249" s="196">
        <v>10</v>
      </c>
      <c r="C1249" s="210" t="s">
        <v>721</v>
      </c>
      <c r="D1249" s="257" t="s">
        <v>170</v>
      </c>
      <c r="E1249" s="196">
        <v>3</v>
      </c>
      <c r="F1249" s="196">
        <v>7</v>
      </c>
      <c r="G1249" s="196">
        <v>10</v>
      </c>
      <c r="H1249" s="215">
        <v>44526</v>
      </c>
      <c r="I1249" s="196">
        <v>300</v>
      </c>
      <c r="J1249" s="217">
        <f t="shared" si="58"/>
        <v>10</v>
      </c>
    </row>
    <row r="1250" spans="1:10" hidden="1" outlineLevel="1" x14ac:dyDescent="0.35">
      <c r="A1250" s="210" t="s">
        <v>720</v>
      </c>
      <c r="B1250" s="196">
        <v>26</v>
      </c>
      <c r="C1250" s="210" t="s">
        <v>721</v>
      </c>
      <c r="D1250" s="257" t="s">
        <v>170</v>
      </c>
      <c r="E1250" s="196">
        <v>4</v>
      </c>
      <c r="F1250" s="196">
        <v>1</v>
      </c>
      <c r="G1250" s="196">
        <v>5</v>
      </c>
      <c r="H1250" s="215">
        <v>44526</v>
      </c>
      <c r="I1250" s="196">
        <v>800</v>
      </c>
      <c r="J1250" s="217">
        <f t="shared" si="58"/>
        <v>5</v>
      </c>
    </row>
    <row r="1251" spans="1:10" hidden="1" outlineLevel="1" x14ac:dyDescent="0.35">
      <c r="A1251" s="210" t="s">
        <v>720</v>
      </c>
      <c r="B1251" s="196">
        <v>42</v>
      </c>
      <c r="C1251" s="210" t="s">
        <v>721</v>
      </c>
      <c r="D1251" s="257" t="s">
        <v>170</v>
      </c>
      <c r="E1251" s="196">
        <v>6</v>
      </c>
      <c r="F1251" s="196">
        <v>2</v>
      </c>
      <c r="G1251" s="196">
        <v>8</v>
      </c>
      <c r="H1251" s="215">
        <v>44526</v>
      </c>
      <c r="I1251" s="196">
        <v>410</v>
      </c>
      <c r="J1251" s="217">
        <f t="shared" si="58"/>
        <v>8</v>
      </c>
    </row>
    <row r="1252" spans="1:10" hidden="1" outlineLevel="1" x14ac:dyDescent="0.35">
      <c r="A1252" s="210" t="s">
        <v>720</v>
      </c>
      <c r="B1252" s="196">
        <v>11</v>
      </c>
      <c r="C1252" s="210" t="s">
        <v>721</v>
      </c>
      <c r="D1252" s="257" t="s">
        <v>170</v>
      </c>
      <c r="E1252" s="196">
        <v>11</v>
      </c>
      <c r="F1252" s="196">
        <v>9</v>
      </c>
      <c r="G1252" s="196">
        <v>20</v>
      </c>
      <c r="H1252" s="215">
        <v>44526</v>
      </c>
      <c r="I1252" s="196">
        <v>600</v>
      </c>
      <c r="J1252" s="217">
        <f t="shared" si="58"/>
        <v>20</v>
      </c>
    </row>
    <row r="1253" spans="1:10" hidden="1" outlineLevel="1" x14ac:dyDescent="0.35">
      <c r="A1253" s="210" t="s">
        <v>720</v>
      </c>
      <c r="B1253" s="196">
        <v>12</v>
      </c>
      <c r="C1253" s="210" t="s">
        <v>721</v>
      </c>
      <c r="D1253" s="257" t="s">
        <v>170</v>
      </c>
      <c r="E1253" s="196">
        <v>5</v>
      </c>
      <c r="F1253" s="196">
        <v>3</v>
      </c>
      <c r="G1253" s="196">
        <v>8</v>
      </c>
      <c r="H1253" s="215">
        <v>44526</v>
      </c>
      <c r="I1253" s="196">
        <v>400</v>
      </c>
      <c r="J1253" s="217">
        <f t="shared" si="58"/>
        <v>8</v>
      </c>
    </row>
    <row r="1254" spans="1:10" hidden="1" outlineLevel="1" x14ac:dyDescent="0.35">
      <c r="A1254" s="210" t="s">
        <v>720</v>
      </c>
      <c r="B1254" s="196">
        <v>13</v>
      </c>
      <c r="C1254" s="210" t="s">
        <v>721</v>
      </c>
      <c r="D1254" s="257" t="s">
        <v>170</v>
      </c>
      <c r="E1254" s="196">
        <v>1</v>
      </c>
      <c r="F1254" s="196">
        <v>1</v>
      </c>
      <c r="G1254" s="196">
        <v>2</v>
      </c>
      <c r="H1254" s="215">
        <v>44526</v>
      </c>
      <c r="I1254" s="196">
        <v>700</v>
      </c>
      <c r="J1254" s="217">
        <f t="shared" si="58"/>
        <v>2</v>
      </c>
    </row>
    <row r="1255" spans="1:10" hidden="1" outlineLevel="1" x14ac:dyDescent="0.35">
      <c r="A1255" s="210" t="s">
        <v>720</v>
      </c>
      <c r="B1255" s="196">
        <v>14</v>
      </c>
      <c r="C1255" s="210" t="s">
        <v>721</v>
      </c>
      <c r="D1255" s="257" t="s">
        <v>170</v>
      </c>
      <c r="E1255" s="196">
        <v>6</v>
      </c>
      <c r="F1255" s="196">
        <v>2</v>
      </c>
      <c r="G1255" s="196">
        <v>8</v>
      </c>
      <c r="H1255" s="215">
        <v>44526</v>
      </c>
      <c r="I1255" s="196">
        <v>500</v>
      </c>
      <c r="J1255" s="217">
        <f t="shared" si="58"/>
        <v>8</v>
      </c>
    </row>
    <row r="1256" spans="1:10" hidden="1" outlineLevel="1" x14ac:dyDescent="0.35">
      <c r="A1256" s="210" t="s">
        <v>720</v>
      </c>
      <c r="B1256" s="196">
        <v>15</v>
      </c>
      <c r="C1256" s="210" t="s">
        <v>721</v>
      </c>
      <c r="D1256" s="257" t="s">
        <v>170</v>
      </c>
      <c r="E1256" s="196">
        <v>5</v>
      </c>
      <c r="F1256" s="196">
        <v>2</v>
      </c>
      <c r="G1256" s="196">
        <v>7</v>
      </c>
      <c r="H1256" s="215">
        <v>44526</v>
      </c>
      <c r="I1256" s="196">
        <v>900</v>
      </c>
      <c r="J1256" s="217">
        <f t="shared" si="58"/>
        <v>7</v>
      </c>
    </row>
    <row r="1257" spans="1:10" hidden="1" outlineLevel="1" x14ac:dyDescent="0.35">
      <c r="A1257" s="210" t="s">
        <v>720</v>
      </c>
      <c r="B1257" s="196">
        <v>16</v>
      </c>
      <c r="C1257" s="210" t="s">
        <v>721</v>
      </c>
      <c r="D1257" s="257" t="s">
        <v>170</v>
      </c>
      <c r="E1257" s="196">
        <v>4</v>
      </c>
      <c r="F1257" s="196">
        <v>6</v>
      </c>
      <c r="G1257" s="196">
        <v>10</v>
      </c>
      <c r="H1257" s="215">
        <v>44526</v>
      </c>
      <c r="I1257" s="196">
        <v>800</v>
      </c>
      <c r="J1257" s="217">
        <f t="shared" si="58"/>
        <v>10</v>
      </c>
    </row>
    <row r="1258" spans="1:10" hidden="1" outlineLevel="1" x14ac:dyDescent="0.35">
      <c r="A1258" s="210" t="s">
        <v>720</v>
      </c>
      <c r="B1258" s="196">
        <v>18</v>
      </c>
      <c r="C1258" s="210" t="s">
        <v>721</v>
      </c>
      <c r="D1258" s="257" t="s">
        <v>170</v>
      </c>
      <c r="E1258" s="196">
        <v>6</v>
      </c>
      <c r="F1258" s="196">
        <v>3</v>
      </c>
      <c r="G1258" s="196">
        <v>9</v>
      </c>
      <c r="H1258" s="215">
        <v>44526</v>
      </c>
      <c r="I1258" s="196">
        <v>600</v>
      </c>
      <c r="J1258" s="217">
        <f t="shared" si="58"/>
        <v>9</v>
      </c>
    </row>
    <row r="1259" spans="1:10" hidden="1" outlineLevel="1" x14ac:dyDescent="0.35">
      <c r="A1259" s="210" t="s">
        <v>720</v>
      </c>
      <c r="B1259" s="196">
        <v>19</v>
      </c>
      <c r="C1259" s="210" t="s">
        <v>721</v>
      </c>
      <c r="D1259" s="257" t="s">
        <v>170</v>
      </c>
      <c r="E1259" s="196">
        <v>5</v>
      </c>
      <c r="F1259" s="196">
        <v>2</v>
      </c>
      <c r="G1259" s="196">
        <v>7</v>
      </c>
      <c r="H1259" s="215">
        <v>44526</v>
      </c>
      <c r="I1259" s="196">
        <v>200</v>
      </c>
      <c r="J1259" s="217">
        <f t="shared" si="58"/>
        <v>7</v>
      </c>
    </row>
    <row r="1260" spans="1:10" hidden="1" outlineLevel="1" x14ac:dyDescent="0.35">
      <c r="A1260" s="210" t="s">
        <v>720</v>
      </c>
      <c r="B1260" s="196">
        <v>20</v>
      </c>
      <c r="C1260" s="210" t="s">
        <v>721</v>
      </c>
      <c r="D1260" s="257" t="s">
        <v>170</v>
      </c>
      <c r="E1260" s="196">
        <v>4</v>
      </c>
      <c r="F1260" s="196">
        <v>4</v>
      </c>
      <c r="G1260" s="196">
        <v>8</v>
      </c>
      <c r="H1260" s="215">
        <v>44526</v>
      </c>
      <c r="I1260" s="196">
        <v>300</v>
      </c>
      <c r="J1260" s="217">
        <f t="shared" si="58"/>
        <v>8</v>
      </c>
    </row>
    <row r="1261" spans="1:10" hidden="1" outlineLevel="1" x14ac:dyDescent="0.35">
      <c r="A1261" s="210" t="s">
        <v>720</v>
      </c>
      <c r="B1261" s="196">
        <v>21</v>
      </c>
      <c r="C1261" s="210" t="s">
        <v>721</v>
      </c>
      <c r="D1261" s="257" t="s">
        <v>170</v>
      </c>
      <c r="E1261" s="196">
        <v>5</v>
      </c>
      <c r="F1261" s="196">
        <v>2</v>
      </c>
      <c r="G1261" s="196">
        <v>7</v>
      </c>
      <c r="H1261" s="215">
        <v>44526</v>
      </c>
      <c r="I1261" s="196">
        <v>400</v>
      </c>
      <c r="J1261" s="217">
        <f t="shared" si="58"/>
        <v>7</v>
      </c>
    </row>
    <row r="1262" spans="1:10" hidden="1" outlineLevel="1" x14ac:dyDescent="0.35">
      <c r="A1262" s="210" t="s">
        <v>720</v>
      </c>
      <c r="B1262" s="196">
        <v>22</v>
      </c>
      <c r="C1262" s="210" t="s">
        <v>721</v>
      </c>
      <c r="D1262" s="257" t="s">
        <v>170</v>
      </c>
      <c r="E1262" s="196">
        <v>3</v>
      </c>
      <c r="F1262" s="196">
        <v>3</v>
      </c>
      <c r="G1262" s="196">
        <v>6</v>
      </c>
      <c r="H1262" s="215">
        <v>44526</v>
      </c>
      <c r="I1262" s="196">
        <v>600</v>
      </c>
      <c r="J1262" s="217">
        <f t="shared" si="58"/>
        <v>6</v>
      </c>
    </row>
    <row r="1263" spans="1:10" hidden="1" outlineLevel="1" x14ac:dyDescent="0.35">
      <c r="A1263" s="210" t="s">
        <v>720</v>
      </c>
      <c r="B1263" s="196">
        <v>23</v>
      </c>
      <c r="C1263" s="210" t="s">
        <v>721</v>
      </c>
      <c r="D1263" s="257" t="s">
        <v>170</v>
      </c>
      <c r="E1263" s="196">
        <v>4</v>
      </c>
      <c r="F1263" s="196">
        <v>2</v>
      </c>
      <c r="G1263" s="196">
        <v>6</v>
      </c>
      <c r="H1263" s="215">
        <v>44526</v>
      </c>
      <c r="I1263" s="196">
        <v>600</v>
      </c>
      <c r="J1263" s="217">
        <f t="shared" si="58"/>
        <v>6</v>
      </c>
    </row>
    <row r="1264" spans="1:10" hidden="1" outlineLevel="1" x14ac:dyDescent="0.35">
      <c r="A1264" s="210" t="s">
        <v>720</v>
      </c>
      <c r="B1264" s="196">
        <v>25</v>
      </c>
      <c r="C1264" s="210" t="s">
        <v>721</v>
      </c>
      <c r="D1264" s="257" t="s">
        <v>170</v>
      </c>
      <c r="E1264" s="196">
        <v>2</v>
      </c>
      <c r="F1264" s="196">
        <v>2</v>
      </c>
      <c r="G1264" s="196">
        <v>4</v>
      </c>
      <c r="H1264" s="215">
        <v>44526</v>
      </c>
      <c r="I1264" s="196">
        <v>100</v>
      </c>
      <c r="J1264" s="217">
        <f t="shared" si="58"/>
        <v>4</v>
      </c>
    </row>
    <row r="1265" spans="1:10" hidden="1" outlineLevel="1" x14ac:dyDescent="0.35">
      <c r="A1265" s="210" t="s">
        <v>720</v>
      </c>
      <c r="B1265" s="196">
        <v>24</v>
      </c>
      <c r="C1265" s="210" t="s">
        <v>721</v>
      </c>
      <c r="D1265" s="257" t="s">
        <v>170</v>
      </c>
      <c r="E1265" s="196">
        <v>3</v>
      </c>
      <c r="F1265" s="196">
        <v>2</v>
      </c>
      <c r="G1265" s="196">
        <v>5</v>
      </c>
      <c r="H1265" s="215">
        <v>44526</v>
      </c>
      <c r="I1265" s="196">
        <v>500</v>
      </c>
      <c r="J1265" s="217">
        <f t="shared" si="58"/>
        <v>5</v>
      </c>
    </row>
    <row r="1266" spans="1:10" hidden="1" outlineLevel="1" x14ac:dyDescent="0.35">
      <c r="A1266" s="210" t="s">
        <v>720</v>
      </c>
      <c r="B1266" s="196">
        <v>28</v>
      </c>
      <c r="C1266" s="210" t="s">
        <v>721</v>
      </c>
      <c r="D1266" s="257" t="s">
        <v>170</v>
      </c>
      <c r="E1266" s="196">
        <v>3</v>
      </c>
      <c r="F1266" s="196">
        <v>2</v>
      </c>
      <c r="G1266" s="196">
        <v>5</v>
      </c>
      <c r="H1266" s="215">
        <v>44526</v>
      </c>
      <c r="I1266" s="196">
        <v>400</v>
      </c>
      <c r="J1266" s="217">
        <f t="shared" si="58"/>
        <v>5</v>
      </c>
    </row>
    <row r="1267" spans="1:10" hidden="1" outlineLevel="1" x14ac:dyDescent="0.35">
      <c r="A1267" s="210" t="s">
        <v>720</v>
      </c>
      <c r="B1267" s="196">
        <v>29</v>
      </c>
      <c r="C1267" s="210" t="s">
        <v>721</v>
      </c>
      <c r="D1267" s="257" t="s">
        <v>170</v>
      </c>
      <c r="E1267" s="196">
        <v>6</v>
      </c>
      <c r="F1267" s="196">
        <v>6</v>
      </c>
      <c r="G1267" s="196">
        <v>12</v>
      </c>
      <c r="H1267" s="215">
        <v>44526</v>
      </c>
      <c r="I1267" s="196">
        <v>300</v>
      </c>
      <c r="J1267" s="217">
        <f t="shared" si="58"/>
        <v>12</v>
      </c>
    </row>
    <row r="1268" spans="1:10" hidden="1" outlineLevel="1" x14ac:dyDescent="0.35">
      <c r="A1268" s="210" t="s">
        <v>720</v>
      </c>
      <c r="B1268" s="196">
        <v>30</v>
      </c>
      <c r="C1268" s="210" t="s">
        <v>721</v>
      </c>
      <c r="D1268" s="257" t="s">
        <v>170</v>
      </c>
      <c r="E1268" s="196">
        <v>1</v>
      </c>
      <c r="F1268" s="196">
        <v>2</v>
      </c>
      <c r="G1268" s="196">
        <v>3</v>
      </c>
      <c r="H1268" s="215">
        <v>44526</v>
      </c>
      <c r="I1268" s="196">
        <v>400</v>
      </c>
      <c r="J1268" s="217">
        <f t="shared" si="58"/>
        <v>3</v>
      </c>
    </row>
    <row r="1269" spans="1:10" hidden="1" outlineLevel="1" x14ac:dyDescent="0.35">
      <c r="A1269" s="210" t="s">
        <v>720</v>
      </c>
      <c r="B1269" s="196">
        <v>31</v>
      </c>
      <c r="C1269" s="210" t="s">
        <v>721</v>
      </c>
      <c r="D1269" s="257" t="s">
        <v>170</v>
      </c>
      <c r="E1269" s="196">
        <v>1</v>
      </c>
      <c r="F1269" s="196">
        <v>2</v>
      </c>
      <c r="G1269" s="196">
        <v>3</v>
      </c>
      <c r="H1269" s="215">
        <v>44526</v>
      </c>
      <c r="I1269" s="196">
        <v>400</v>
      </c>
      <c r="J1269" s="217">
        <f t="shared" si="58"/>
        <v>3</v>
      </c>
    </row>
    <row r="1270" spans="1:10" hidden="1" outlineLevel="1" x14ac:dyDescent="0.35">
      <c r="A1270" s="210" t="s">
        <v>720</v>
      </c>
      <c r="B1270" s="196">
        <v>32</v>
      </c>
      <c r="C1270" s="210" t="s">
        <v>721</v>
      </c>
      <c r="D1270" s="257" t="s">
        <v>170</v>
      </c>
      <c r="E1270" s="196">
        <v>11</v>
      </c>
      <c r="F1270" s="196">
        <v>3</v>
      </c>
      <c r="G1270" s="196">
        <v>14</v>
      </c>
      <c r="H1270" s="215">
        <v>44526</v>
      </c>
      <c r="I1270" s="196">
        <v>500</v>
      </c>
      <c r="J1270" s="217">
        <f t="shared" si="58"/>
        <v>14</v>
      </c>
    </row>
    <row r="1271" spans="1:10" hidden="1" outlineLevel="1" x14ac:dyDescent="0.35">
      <c r="A1271" s="210" t="s">
        <v>720</v>
      </c>
      <c r="B1271" s="196">
        <v>33</v>
      </c>
      <c r="C1271" s="210" t="s">
        <v>721</v>
      </c>
      <c r="D1271" s="257" t="s">
        <v>170</v>
      </c>
      <c r="E1271" s="196">
        <v>6</v>
      </c>
      <c r="F1271" s="196">
        <v>2</v>
      </c>
      <c r="G1271" s="196">
        <v>8</v>
      </c>
      <c r="H1271" s="215">
        <v>44526</v>
      </c>
      <c r="I1271" s="196">
        <v>400</v>
      </c>
      <c r="J1271" s="217">
        <f t="shared" si="58"/>
        <v>8</v>
      </c>
    </row>
    <row r="1272" spans="1:10" hidden="1" outlineLevel="1" x14ac:dyDescent="0.35">
      <c r="A1272" s="210" t="s">
        <v>720</v>
      </c>
      <c r="B1272" s="196">
        <v>34</v>
      </c>
      <c r="C1272" s="210" t="s">
        <v>721</v>
      </c>
      <c r="D1272" s="257" t="s">
        <v>170</v>
      </c>
      <c r="E1272" s="196">
        <v>2</v>
      </c>
      <c r="F1272" s="196">
        <v>1</v>
      </c>
      <c r="G1272" s="196">
        <v>3</v>
      </c>
      <c r="H1272" s="215">
        <v>44526</v>
      </c>
      <c r="I1272" s="196">
        <v>900</v>
      </c>
      <c r="J1272" s="217">
        <f t="shared" si="58"/>
        <v>3</v>
      </c>
    </row>
    <row r="1273" spans="1:10" hidden="1" outlineLevel="1" x14ac:dyDescent="0.35">
      <c r="A1273" s="210" t="s">
        <v>720</v>
      </c>
      <c r="B1273" s="196">
        <v>35</v>
      </c>
      <c r="C1273" s="210" t="s">
        <v>721</v>
      </c>
      <c r="D1273" s="257" t="s">
        <v>170</v>
      </c>
      <c r="E1273" s="196">
        <v>4</v>
      </c>
      <c r="F1273" s="196">
        <v>3</v>
      </c>
      <c r="G1273" s="196">
        <v>7</v>
      </c>
      <c r="H1273" s="215">
        <v>44526</v>
      </c>
      <c r="I1273" s="196">
        <v>100</v>
      </c>
      <c r="J1273" s="217">
        <f t="shared" si="58"/>
        <v>7</v>
      </c>
    </row>
    <row r="1274" spans="1:10" hidden="1" outlineLevel="1" x14ac:dyDescent="0.35">
      <c r="A1274" s="210" t="s">
        <v>720</v>
      </c>
      <c r="B1274" s="196">
        <v>36</v>
      </c>
      <c r="C1274" s="210" t="s">
        <v>721</v>
      </c>
      <c r="D1274" s="257" t="s">
        <v>170</v>
      </c>
      <c r="E1274" s="196">
        <v>0</v>
      </c>
      <c r="F1274" s="196">
        <v>2</v>
      </c>
      <c r="G1274" s="196">
        <v>2</v>
      </c>
      <c r="H1274" s="215">
        <v>44526</v>
      </c>
      <c r="I1274" s="196">
        <v>400</v>
      </c>
      <c r="J1274" s="217">
        <f t="shared" si="58"/>
        <v>2</v>
      </c>
    </row>
    <row r="1275" spans="1:10" hidden="1" outlineLevel="1" x14ac:dyDescent="0.35">
      <c r="A1275" s="210" t="s">
        <v>720</v>
      </c>
      <c r="B1275" s="196">
        <v>37</v>
      </c>
      <c r="C1275" s="210" t="s">
        <v>721</v>
      </c>
      <c r="D1275" s="257" t="s">
        <v>170</v>
      </c>
      <c r="E1275" s="196">
        <v>1</v>
      </c>
      <c r="F1275" s="196">
        <v>2</v>
      </c>
      <c r="G1275" s="196">
        <v>3</v>
      </c>
      <c r="H1275" s="215">
        <v>44526</v>
      </c>
      <c r="I1275" s="196">
        <v>100</v>
      </c>
      <c r="J1275" s="217">
        <f t="shared" si="58"/>
        <v>3</v>
      </c>
    </row>
    <row r="1276" spans="1:10" hidden="1" outlineLevel="1" x14ac:dyDescent="0.35">
      <c r="A1276" s="210" t="s">
        <v>720</v>
      </c>
      <c r="B1276" s="196">
        <v>38</v>
      </c>
      <c r="C1276" s="210" t="s">
        <v>721</v>
      </c>
      <c r="D1276" s="257" t="s">
        <v>170</v>
      </c>
      <c r="E1276" s="196">
        <v>4</v>
      </c>
      <c r="F1276" s="196">
        <v>2</v>
      </c>
      <c r="G1276" s="196">
        <v>6</v>
      </c>
      <c r="H1276" s="215">
        <v>44526</v>
      </c>
      <c r="I1276" s="196">
        <v>200</v>
      </c>
      <c r="J1276" s="217">
        <f t="shared" si="58"/>
        <v>6</v>
      </c>
    </row>
    <row r="1277" spans="1:10" hidden="1" outlineLevel="1" x14ac:dyDescent="0.35">
      <c r="A1277" s="210" t="s">
        <v>720</v>
      </c>
      <c r="B1277" s="196">
        <v>39</v>
      </c>
      <c r="C1277" s="210" t="s">
        <v>721</v>
      </c>
      <c r="D1277" s="257" t="s">
        <v>170</v>
      </c>
      <c r="E1277" s="196">
        <v>4</v>
      </c>
      <c r="F1277" s="196">
        <v>3</v>
      </c>
      <c r="G1277" s="196">
        <v>7</v>
      </c>
      <c r="H1277" s="215">
        <v>44526</v>
      </c>
      <c r="I1277" s="196">
        <v>500</v>
      </c>
      <c r="J1277" s="217">
        <f t="shared" si="58"/>
        <v>7</v>
      </c>
    </row>
    <row r="1278" spans="1:10" hidden="1" outlineLevel="1" x14ac:dyDescent="0.35">
      <c r="A1278" s="210" t="s">
        <v>720</v>
      </c>
      <c r="B1278" s="196">
        <v>40</v>
      </c>
      <c r="C1278" s="210" t="s">
        <v>721</v>
      </c>
      <c r="D1278" s="257" t="s">
        <v>170</v>
      </c>
      <c r="E1278" s="196">
        <v>5</v>
      </c>
      <c r="F1278" s="196">
        <v>4</v>
      </c>
      <c r="G1278" s="196">
        <v>9</v>
      </c>
      <c r="H1278" s="215">
        <v>44526</v>
      </c>
      <c r="I1278" s="196">
        <v>100</v>
      </c>
      <c r="J1278" s="217">
        <f t="shared" si="58"/>
        <v>9</v>
      </c>
    </row>
    <row r="1279" spans="1:10" hidden="1" outlineLevel="1" x14ac:dyDescent="0.35">
      <c r="A1279" s="210" t="s">
        <v>720</v>
      </c>
      <c r="B1279" s="196">
        <v>41</v>
      </c>
      <c r="C1279" s="210" t="s">
        <v>721</v>
      </c>
      <c r="D1279" s="257" t="s">
        <v>170</v>
      </c>
      <c r="E1279" s="196">
        <v>2</v>
      </c>
      <c r="F1279" s="196">
        <v>1</v>
      </c>
      <c r="G1279" s="196">
        <v>3</v>
      </c>
      <c r="H1279" s="215">
        <v>44526</v>
      </c>
      <c r="I1279" s="196">
        <v>200</v>
      </c>
      <c r="J1279" s="217">
        <f t="shared" si="58"/>
        <v>3</v>
      </c>
    </row>
    <row r="1280" spans="1:10" hidden="1" outlineLevel="1" x14ac:dyDescent="0.35">
      <c r="A1280" s="210" t="s">
        <v>720</v>
      </c>
      <c r="B1280" s="196">
        <v>43</v>
      </c>
      <c r="C1280" s="210" t="s">
        <v>721</v>
      </c>
      <c r="D1280" s="257" t="s">
        <v>170</v>
      </c>
      <c r="E1280" s="196">
        <v>4</v>
      </c>
      <c r="F1280" s="196">
        <v>2</v>
      </c>
      <c r="G1280" s="196">
        <v>6</v>
      </c>
      <c r="H1280" s="215">
        <v>44526</v>
      </c>
      <c r="I1280" s="196">
        <v>300</v>
      </c>
      <c r="J1280" s="217">
        <f t="shared" si="58"/>
        <v>6</v>
      </c>
    </row>
    <row r="1281" spans="1:10" hidden="1" outlineLevel="1" x14ac:dyDescent="0.35">
      <c r="A1281" s="210" t="s">
        <v>720</v>
      </c>
      <c r="B1281" s="196">
        <v>44</v>
      </c>
      <c r="C1281" s="210" t="s">
        <v>721</v>
      </c>
      <c r="D1281" s="257" t="s">
        <v>170</v>
      </c>
      <c r="E1281" s="196">
        <v>4</v>
      </c>
      <c r="F1281" s="196">
        <v>3</v>
      </c>
      <c r="G1281" s="196">
        <v>7</v>
      </c>
      <c r="H1281" s="215">
        <v>44526</v>
      </c>
      <c r="I1281" s="196">
        <v>200</v>
      </c>
      <c r="J1281" s="217">
        <f t="shared" si="58"/>
        <v>7</v>
      </c>
    </row>
    <row r="1282" spans="1:10" ht="15" collapsed="1" thickBot="1" x14ac:dyDescent="0.4">
      <c r="A1282" s="211" t="s">
        <v>720</v>
      </c>
      <c r="B1282" s="226"/>
      <c r="C1282" s="213" t="s">
        <v>721</v>
      </c>
      <c r="D1282" s="243">
        <f>COUNTA(D1238:D1281)</f>
        <v>44</v>
      </c>
      <c r="E1282" s="214">
        <f>SUM(E1238:E1281)</f>
        <v>176</v>
      </c>
      <c r="F1282" s="214">
        <f t="shared" ref="F1282:G1282" si="61">SUM(F1238:F1281)</f>
        <v>132</v>
      </c>
      <c r="G1282" s="214">
        <f t="shared" si="61"/>
        <v>308</v>
      </c>
      <c r="H1282" s="238">
        <v>44526</v>
      </c>
      <c r="I1282" s="242">
        <f>AVERAGE(I1238:I1281)</f>
        <v>433.18181818181819</v>
      </c>
      <c r="J1282" s="214">
        <f t="shared" ref="J1282" si="62">SUM(J1238:J1281)</f>
        <v>308</v>
      </c>
    </row>
    <row r="1283" spans="1:10" hidden="1" outlineLevel="1" x14ac:dyDescent="0.35">
      <c r="A1283" s="210" t="s">
        <v>726</v>
      </c>
      <c r="B1283" s="196">
        <v>9</v>
      </c>
      <c r="C1283" s="210" t="s">
        <v>727</v>
      </c>
      <c r="D1283" s="257" t="s">
        <v>170</v>
      </c>
      <c r="E1283" s="196">
        <v>3</v>
      </c>
      <c r="F1283" s="196">
        <v>6</v>
      </c>
      <c r="G1283" s="196">
        <v>9</v>
      </c>
      <c r="H1283" s="215">
        <v>44529</v>
      </c>
      <c r="I1283" s="196">
        <v>800</v>
      </c>
      <c r="J1283" s="217">
        <f t="shared" ref="J1283:J1335" si="63">IF(I1283&gt;$Q$1,,G1283)</f>
        <v>9</v>
      </c>
    </row>
    <row r="1284" spans="1:10" hidden="1" outlineLevel="1" x14ac:dyDescent="0.35">
      <c r="A1284" s="210" t="s">
        <v>726</v>
      </c>
      <c r="B1284" s="196">
        <v>6</v>
      </c>
      <c r="C1284" s="210" t="s">
        <v>727</v>
      </c>
      <c r="D1284" s="257" t="s">
        <v>170</v>
      </c>
      <c r="E1284" s="196">
        <v>5</v>
      </c>
      <c r="F1284" s="196">
        <v>2</v>
      </c>
      <c r="G1284" s="196">
        <v>7</v>
      </c>
      <c r="H1284" s="215">
        <v>44529</v>
      </c>
      <c r="I1284" s="196">
        <v>500</v>
      </c>
      <c r="J1284" s="217">
        <f t="shared" si="63"/>
        <v>7</v>
      </c>
    </row>
    <row r="1285" spans="1:10" hidden="1" outlineLevel="1" x14ac:dyDescent="0.35">
      <c r="A1285" s="210" t="s">
        <v>726</v>
      </c>
      <c r="B1285" s="196">
        <v>1</v>
      </c>
      <c r="C1285" s="210" t="s">
        <v>727</v>
      </c>
      <c r="D1285" s="257" t="s">
        <v>170</v>
      </c>
      <c r="E1285" s="196">
        <v>7</v>
      </c>
      <c r="F1285" s="196">
        <v>5</v>
      </c>
      <c r="G1285" s="196">
        <v>12</v>
      </c>
      <c r="H1285" s="215">
        <v>44529</v>
      </c>
      <c r="I1285" s="196">
        <v>200</v>
      </c>
      <c r="J1285" s="217">
        <f t="shared" si="63"/>
        <v>12</v>
      </c>
    </row>
    <row r="1286" spans="1:10" hidden="1" outlineLevel="1" x14ac:dyDescent="0.35">
      <c r="A1286" s="210" t="s">
        <v>726</v>
      </c>
      <c r="B1286" s="196">
        <v>2</v>
      </c>
      <c r="C1286" s="210" t="s">
        <v>727</v>
      </c>
      <c r="D1286" s="257" t="s">
        <v>170</v>
      </c>
      <c r="E1286" s="196">
        <v>5</v>
      </c>
      <c r="F1286" s="196">
        <v>2</v>
      </c>
      <c r="G1286" s="196">
        <v>7</v>
      </c>
      <c r="H1286" s="215">
        <v>44529</v>
      </c>
      <c r="I1286" s="196">
        <v>200</v>
      </c>
      <c r="J1286" s="217">
        <f t="shared" si="63"/>
        <v>7</v>
      </c>
    </row>
    <row r="1287" spans="1:10" hidden="1" outlineLevel="1" x14ac:dyDescent="0.35">
      <c r="A1287" s="210" t="s">
        <v>726</v>
      </c>
      <c r="B1287" s="196">
        <v>3</v>
      </c>
      <c r="C1287" s="210" t="s">
        <v>727</v>
      </c>
      <c r="D1287" s="257" t="s">
        <v>170</v>
      </c>
      <c r="E1287" s="196">
        <v>3</v>
      </c>
      <c r="F1287" s="196">
        <v>2</v>
      </c>
      <c r="G1287" s="196">
        <v>5</v>
      </c>
      <c r="H1287" s="215">
        <v>44529</v>
      </c>
      <c r="I1287" s="196">
        <v>200</v>
      </c>
      <c r="J1287" s="217">
        <f t="shared" si="63"/>
        <v>5</v>
      </c>
    </row>
    <row r="1288" spans="1:10" hidden="1" outlineLevel="1" x14ac:dyDescent="0.35">
      <c r="A1288" s="210" t="s">
        <v>726</v>
      </c>
      <c r="B1288" s="196">
        <v>32</v>
      </c>
      <c r="C1288" s="210" t="s">
        <v>727</v>
      </c>
      <c r="D1288" s="257" t="s">
        <v>170</v>
      </c>
      <c r="E1288" s="196">
        <v>5</v>
      </c>
      <c r="F1288" s="196">
        <v>2</v>
      </c>
      <c r="G1288" s="196">
        <v>7</v>
      </c>
      <c r="H1288" s="215">
        <v>44529</v>
      </c>
      <c r="I1288" s="196">
        <v>400</v>
      </c>
      <c r="J1288" s="217">
        <f t="shared" si="63"/>
        <v>7</v>
      </c>
    </row>
    <row r="1289" spans="1:10" hidden="1" outlineLevel="1" x14ac:dyDescent="0.35">
      <c r="A1289" s="210" t="s">
        <v>726</v>
      </c>
      <c r="B1289" s="196">
        <v>4</v>
      </c>
      <c r="C1289" s="210" t="s">
        <v>727</v>
      </c>
      <c r="D1289" s="257" t="s">
        <v>170</v>
      </c>
      <c r="E1289" s="196">
        <v>12</v>
      </c>
      <c r="F1289" s="196">
        <v>2</v>
      </c>
      <c r="G1289" s="196">
        <v>14</v>
      </c>
      <c r="H1289" s="215">
        <v>44529</v>
      </c>
      <c r="I1289" s="196">
        <v>300</v>
      </c>
      <c r="J1289" s="217">
        <f t="shared" si="63"/>
        <v>14</v>
      </c>
    </row>
    <row r="1290" spans="1:10" hidden="1" outlineLevel="1" x14ac:dyDescent="0.35">
      <c r="A1290" s="210" t="s">
        <v>726</v>
      </c>
      <c r="B1290" s="196">
        <v>5</v>
      </c>
      <c r="C1290" s="210" t="s">
        <v>727</v>
      </c>
      <c r="D1290" s="257" t="s">
        <v>170</v>
      </c>
      <c r="E1290" s="196">
        <v>7</v>
      </c>
      <c r="F1290" s="196">
        <v>3</v>
      </c>
      <c r="G1290" s="196">
        <v>10</v>
      </c>
      <c r="H1290" s="215">
        <v>44529</v>
      </c>
      <c r="I1290" s="196">
        <v>400</v>
      </c>
      <c r="J1290" s="217">
        <f t="shared" si="63"/>
        <v>10</v>
      </c>
    </row>
    <row r="1291" spans="1:10" hidden="1" outlineLevel="1" x14ac:dyDescent="0.35">
      <c r="A1291" s="210" t="s">
        <v>726</v>
      </c>
      <c r="B1291" s="196">
        <v>15</v>
      </c>
      <c r="C1291" s="210" t="s">
        <v>727</v>
      </c>
      <c r="D1291" s="257" t="s">
        <v>170</v>
      </c>
      <c r="E1291" s="196">
        <v>3</v>
      </c>
      <c r="F1291" s="196">
        <v>2</v>
      </c>
      <c r="G1291" s="196">
        <v>5</v>
      </c>
      <c r="H1291" s="215">
        <v>44529</v>
      </c>
      <c r="I1291" s="196">
        <v>50</v>
      </c>
      <c r="J1291" s="217">
        <f t="shared" si="63"/>
        <v>5</v>
      </c>
    </row>
    <row r="1292" spans="1:10" hidden="1" outlineLevel="1" x14ac:dyDescent="0.35">
      <c r="A1292" s="210" t="s">
        <v>726</v>
      </c>
      <c r="B1292" s="196">
        <v>7</v>
      </c>
      <c r="C1292" s="210" t="s">
        <v>727</v>
      </c>
      <c r="D1292" s="257" t="s">
        <v>170</v>
      </c>
      <c r="E1292" s="196">
        <v>7</v>
      </c>
      <c r="F1292" s="196">
        <v>3</v>
      </c>
      <c r="G1292" s="196">
        <v>10</v>
      </c>
      <c r="H1292" s="215">
        <v>44529</v>
      </c>
      <c r="I1292" s="196">
        <v>600</v>
      </c>
      <c r="J1292" s="217">
        <f t="shared" si="63"/>
        <v>10</v>
      </c>
    </row>
    <row r="1293" spans="1:10" hidden="1" outlineLevel="1" x14ac:dyDescent="0.35">
      <c r="A1293" s="210" t="s">
        <v>726</v>
      </c>
      <c r="B1293" s="196">
        <v>8</v>
      </c>
      <c r="C1293" s="210" t="s">
        <v>727</v>
      </c>
      <c r="D1293" s="257" t="s">
        <v>170</v>
      </c>
      <c r="E1293" s="196">
        <v>1</v>
      </c>
      <c r="F1293" s="196">
        <v>2</v>
      </c>
      <c r="G1293" s="196">
        <v>3</v>
      </c>
      <c r="H1293" s="215">
        <v>44529</v>
      </c>
      <c r="I1293" s="196">
        <v>700</v>
      </c>
      <c r="J1293" s="217">
        <f t="shared" si="63"/>
        <v>3</v>
      </c>
    </row>
    <row r="1294" spans="1:10" hidden="1" outlineLevel="1" x14ac:dyDescent="0.35">
      <c r="A1294" s="210" t="s">
        <v>726</v>
      </c>
      <c r="B1294" s="196">
        <v>12</v>
      </c>
      <c r="C1294" s="210" t="s">
        <v>727</v>
      </c>
      <c r="D1294" s="257" t="s">
        <v>170</v>
      </c>
      <c r="E1294" s="196">
        <v>5</v>
      </c>
      <c r="F1294" s="196">
        <v>2</v>
      </c>
      <c r="G1294" s="196">
        <v>7</v>
      </c>
      <c r="H1294" s="215">
        <v>44529</v>
      </c>
      <c r="I1294" s="196">
        <v>200</v>
      </c>
      <c r="J1294" s="217">
        <f t="shared" si="63"/>
        <v>7</v>
      </c>
    </row>
    <row r="1295" spans="1:10" hidden="1" outlineLevel="1" x14ac:dyDescent="0.35">
      <c r="A1295" s="210" t="s">
        <v>726</v>
      </c>
      <c r="B1295" s="196">
        <v>10</v>
      </c>
      <c r="C1295" s="210" t="s">
        <v>727</v>
      </c>
      <c r="D1295" s="257" t="s">
        <v>170</v>
      </c>
      <c r="E1295" s="196">
        <v>3</v>
      </c>
      <c r="F1295" s="196">
        <v>2</v>
      </c>
      <c r="G1295" s="196">
        <v>5</v>
      </c>
      <c r="H1295" s="215">
        <v>44529</v>
      </c>
      <c r="I1295" s="196">
        <v>100</v>
      </c>
      <c r="J1295" s="217">
        <f t="shared" si="63"/>
        <v>5</v>
      </c>
    </row>
    <row r="1296" spans="1:10" hidden="1" outlineLevel="1" x14ac:dyDescent="0.35">
      <c r="A1296" s="210" t="s">
        <v>726</v>
      </c>
      <c r="B1296" s="196">
        <v>11</v>
      </c>
      <c r="C1296" s="210" t="s">
        <v>727</v>
      </c>
      <c r="D1296" s="257" t="s">
        <v>170</v>
      </c>
      <c r="E1296" s="196">
        <v>4</v>
      </c>
      <c r="F1296" s="196">
        <v>2</v>
      </c>
      <c r="G1296" s="196">
        <v>6</v>
      </c>
      <c r="H1296" s="215">
        <v>44529</v>
      </c>
      <c r="I1296" s="196">
        <v>300</v>
      </c>
      <c r="J1296" s="217">
        <f t="shared" si="63"/>
        <v>6</v>
      </c>
    </row>
    <row r="1297" spans="1:10" hidden="1" outlineLevel="1" x14ac:dyDescent="0.35">
      <c r="A1297" s="210" t="s">
        <v>726</v>
      </c>
      <c r="B1297" s="196">
        <v>13</v>
      </c>
      <c r="C1297" s="210" t="s">
        <v>727</v>
      </c>
      <c r="D1297" s="257" t="s">
        <v>170</v>
      </c>
      <c r="E1297" s="196">
        <v>1</v>
      </c>
      <c r="F1297" s="196">
        <v>2</v>
      </c>
      <c r="G1297" s="196">
        <v>3</v>
      </c>
      <c r="H1297" s="215">
        <v>44529</v>
      </c>
      <c r="I1297" s="196">
        <v>100</v>
      </c>
      <c r="J1297" s="217">
        <f t="shared" si="63"/>
        <v>3</v>
      </c>
    </row>
    <row r="1298" spans="1:10" hidden="1" outlineLevel="1" x14ac:dyDescent="0.35">
      <c r="A1298" s="210" t="s">
        <v>726</v>
      </c>
      <c r="B1298" s="196">
        <v>14</v>
      </c>
      <c r="C1298" s="210" t="s">
        <v>727</v>
      </c>
      <c r="D1298" s="257" t="s">
        <v>170</v>
      </c>
      <c r="E1298" s="196">
        <v>1</v>
      </c>
      <c r="F1298" s="196">
        <v>2</v>
      </c>
      <c r="G1298" s="196">
        <v>3</v>
      </c>
      <c r="H1298" s="215">
        <v>44529</v>
      </c>
      <c r="I1298" s="196">
        <v>80</v>
      </c>
      <c r="J1298" s="217">
        <f t="shared" si="63"/>
        <v>3</v>
      </c>
    </row>
    <row r="1299" spans="1:10" hidden="1" outlineLevel="1" x14ac:dyDescent="0.35">
      <c r="A1299" s="210" t="s">
        <v>726</v>
      </c>
      <c r="B1299" s="196">
        <v>26</v>
      </c>
      <c r="C1299" s="210" t="s">
        <v>727</v>
      </c>
      <c r="D1299" s="257" t="s">
        <v>170</v>
      </c>
      <c r="E1299" s="196">
        <v>6</v>
      </c>
      <c r="F1299" s="196">
        <v>2</v>
      </c>
      <c r="G1299" s="196">
        <v>8</v>
      </c>
      <c r="H1299" s="215">
        <v>44529</v>
      </c>
      <c r="I1299" s="196">
        <v>100</v>
      </c>
      <c r="J1299" s="217">
        <f t="shared" si="63"/>
        <v>8</v>
      </c>
    </row>
    <row r="1300" spans="1:10" hidden="1" outlineLevel="1" x14ac:dyDescent="0.35">
      <c r="A1300" s="210" t="s">
        <v>726</v>
      </c>
      <c r="B1300" s="196">
        <v>16</v>
      </c>
      <c r="C1300" s="210" t="s">
        <v>727</v>
      </c>
      <c r="D1300" s="257" t="s">
        <v>170</v>
      </c>
      <c r="E1300" s="196">
        <v>4</v>
      </c>
      <c r="F1300" s="196">
        <v>2</v>
      </c>
      <c r="G1300" s="196">
        <v>6</v>
      </c>
      <c r="H1300" s="215">
        <v>44529</v>
      </c>
      <c r="I1300" s="196">
        <v>900</v>
      </c>
      <c r="J1300" s="217">
        <f t="shared" si="63"/>
        <v>6</v>
      </c>
    </row>
    <row r="1301" spans="1:10" hidden="1" outlineLevel="1" x14ac:dyDescent="0.35">
      <c r="A1301" s="210" t="s">
        <v>726</v>
      </c>
      <c r="B1301" s="196">
        <v>17</v>
      </c>
      <c r="C1301" s="210" t="s">
        <v>727</v>
      </c>
      <c r="D1301" s="257" t="s">
        <v>170</v>
      </c>
      <c r="E1301" s="196">
        <v>1</v>
      </c>
      <c r="F1301" s="196">
        <v>2</v>
      </c>
      <c r="G1301" s="196">
        <v>3</v>
      </c>
      <c r="H1301" s="215">
        <v>44529</v>
      </c>
      <c r="I1301" s="196">
        <v>200</v>
      </c>
      <c r="J1301" s="217">
        <f t="shared" si="63"/>
        <v>3</v>
      </c>
    </row>
    <row r="1302" spans="1:10" hidden="1" outlineLevel="1" x14ac:dyDescent="0.35">
      <c r="A1302" s="210" t="s">
        <v>726</v>
      </c>
      <c r="B1302" s="196">
        <v>41</v>
      </c>
      <c r="C1302" s="210" t="s">
        <v>727</v>
      </c>
      <c r="D1302" s="257" t="s">
        <v>170</v>
      </c>
      <c r="E1302" s="196">
        <v>5</v>
      </c>
      <c r="F1302" s="196">
        <v>2</v>
      </c>
      <c r="G1302" s="196">
        <v>7</v>
      </c>
      <c r="H1302" s="215">
        <v>44529</v>
      </c>
      <c r="I1302" s="196">
        <v>100</v>
      </c>
      <c r="J1302" s="217">
        <f t="shared" si="63"/>
        <v>7</v>
      </c>
    </row>
    <row r="1303" spans="1:10" hidden="1" outlineLevel="1" x14ac:dyDescent="0.35">
      <c r="A1303" s="210" t="s">
        <v>726</v>
      </c>
      <c r="B1303" s="196">
        <v>18</v>
      </c>
      <c r="C1303" s="210" t="s">
        <v>727</v>
      </c>
      <c r="D1303" s="257" t="s">
        <v>170</v>
      </c>
      <c r="E1303" s="196">
        <v>2</v>
      </c>
      <c r="F1303" s="196">
        <v>2</v>
      </c>
      <c r="G1303" s="196">
        <v>4</v>
      </c>
      <c r="H1303" s="215">
        <v>44529</v>
      </c>
      <c r="I1303" s="196">
        <v>100</v>
      </c>
      <c r="J1303" s="217">
        <f t="shared" si="63"/>
        <v>4</v>
      </c>
    </row>
    <row r="1304" spans="1:10" hidden="1" outlineLevel="1" x14ac:dyDescent="0.35">
      <c r="A1304" s="210" t="s">
        <v>726</v>
      </c>
      <c r="B1304" s="196">
        <v>19</v>
      </c>
      <c r="C1304" s="210" t="s">
        <v>727</v>
      </c>
      <c r="D1304" s="257" t="s">
        <v>170</v>
      </c>
      <c r="E1304" s="196">
        <v>2</v>
      </c>
      <c r="F1304" s="196">
        <v>2</v>
      </c>
      <c r="G1304" s="196">
        <v>4</v>
      </c>
      <c r="H1304" s="215">
        <v>44529</v>
      </c>
      <c r="I1304" s="196">
        <v>100</v>
      </c>
      <c r="J1304" s="217">
        <f t="shared" si="63"/>
        <v>4</v>
      </c>
    </row>
    <row r="1305" spans="1:10" hidden="1" outlineLevel="1" x14ac:dyDescent="0.35">
      <c r="A1305" s="210" t="s">
        <v>726</v>
      </c>
      <c r="B1305" s="196">
        <v>20</v>
      </c>
      <c r="C1305" s="210" t="s">
        <v>727</v>
      </c>
      <c r="D1305" s="257" t="s">
        <v>170</v>
      </c>
      <c r="E1305" s="196">
        <v>4</v>
      </c>
      <c r="F1305" s="196">
        <v>2</v>
      </c>
      <c r="G1305" s="196">
        <v>6</v>
      </c>
      <c r="H1305" s="215">
        <v>44529</v>
      </c>
      <c r="I1305" s="196">
        <v>300</v>
      </c>
      <c r="J1305" s="217">
        <f t="shared" si="63"/>
        <v>6</v>
      </c>
    </row>
    <row r="1306" spans="1:10" hidden="1" outlineLevel="1" x14ac:dyDescent="0.35">
      <c r="A1306" s="210" t="s">
        <v>726</v>
      </c>
      <c r="B1306" s="196">
        <v>21</v>
      </c>
      <c r="C1306" s="210" t="s">
        <v>727</v>
      </c>
      <c r="D1306" s="257" t="s">
        <v>170</v>
      </c>
      <c r="E1306" s="196">
        <v>6</v>
      </c>
      <c r="F1306" s="196">
        <v>3</v>
      </c>
      <c r="G1306" s="196">
        <v>9</v>
      </c>
      <c r="H1306" s="215">
        <v>44529</v>
      </c>
      <c r="I1306" s="196">
        <v>800</v>
      </c>
      <c r="J1306" s="217">
        <f t="shared" si="63"/>
        <v>9</v>
      </c>
    </row>
    <row r="1307" spans="1:10" hidden="1" outlineLevel="1" x14ac:dyDescent="0.35">
      <c r="A1307" s="210" t="s">
        <v>726</v>
      </c>
      <c r="B1307" s="196">
        <v>22</v>
      </c>
      <c r="C1307" s="210" t="s">
        <v>727</v>
      </c>
      <c r="D1307" s="257" t="s">
        <v>170</v>
      </c>
      <c r="E1307" s="196">
        <v>2</v>
      </c>
      <c r="F1307" s="196">
        <v>2</v>
      </c>
      <c r="G1307" s="196">
        <v>4</v>
      </c>
      <c r="H1307" s="215">
        <v>44529</v>
      </c>
      <c r="I1307" s="196">
        <v>100</v>
      </c>
      <c r="J1307" s="217">
        <f t="shared" si="63"/>
        <v>4</v>
      </c>
    </row>
    <row r="1308" spans="1:10" hidden="1" outlineLevel="1" x14ac:dyDescent="0.35">
      <c r="A1308" s="210" t="s">
        <v>726</v>
      </c>
      <c r="B1308" s="196">
        <v>23</v>
      </c>
      <c r="C1308" s="210" t="s">
        <v>727</v>
      </c>
      <c r="D1308" s="257" t="s">
        <v>170</v>
      </c>
      <c r="E1308" s="196">
        <v>6</v>
      </c>
      <c r="F1308" s="196">
        <v>2</v>
      </c>
      <c r="G1308" s="196">
        <v>8</v>
      </c>
      <c r="H1308" s="215">
        <v>44529</v>
      </c>
      <c r="I1308" s="196">
        <v>50</v>
      </c>
      <c r="J1308" s="217">
        <f t="shared" si="63"/>
        <v>8</v>
      </c>
    </row>
    <row r="1309" spans="1:10" hidden="1" outlineLevel="1" x14ac:dyDescent="0.35">
      <c r="A1309" s="210" t="s">
        <v>726</v>
      </c>
      <c r="B1309" s="196">
        <v>24</v>
      </c>
      <c r="C1309" s="210" t="s">
        <v>727</v>
      </c>
      <c r="D1309" s="257" t="s">
        <v>170</v>
      </c>
      <c r="E1309" s="196">
        <v>4</v>
      </c>
      <c r="F1309" s="196">
        <v>2</v>
      </c>
      <c r="G1309" s="196">
        <v>6</v>
      </c>
      <c r="H1309" s="215">
        <v>44529</v>
      </c>
      <c r="I1309" s="196">
        <v>100</v>
      </c>
      <c r="J1309" s="217">
        <f t="shared" si="63"/>
        <v>6</v>
      </c>
    </row>
    <row r="1310" spans="1:10" hidden="1" outlineLevel="1" x14ac:dyDescent="0.35">
      <c r="A1310" s="210" t="s">
        <v>726</v>
      </c>
      <c r="B1310" s="196">
        <v>25</v>
      </c>
      <c r="C1310" s="210" t="s">
        <v>727</v>
      </c>
      <c r="D1310" s="257" t="s">
        <v>170</v>
      </c>
      <c r="E1310" s="196">
        <v>1</v>
      </c>
      <c r="F1310" s="196">
        <v>2</v>
      </c>
      <c r="G1310" s="196">
        <v>3</v>
      </c>
      <c r="H1310" s="215">
        <v>44529</v>
      </c>
      <c r="I1310" s="196">
        <v>500</v>
      </c>
      <c r="J1310" s="217">
        <f t="shared" si="63"/>
        <v>3</v>
      </c>
    </row>
    <row r="1311" spans="1:10" hidden="1" outlineLevel="1" x14ac:dyDescent="0.35">
      <c r="A1311" s="210" t="s">
        <v>726</v>
      </c>
      <c r="B1311" s="196">
        <v>27</v>
      </c>
      <c r="C1311" s="210" t="s">
        <v>727</v>
      </c>
      <c r="D1311" s="257" t="s">
        <v>170</v>
      </c>
      <c r="E1311" s="196">
        <v>3</v>
      </c>
      <c r="F1311" s="196">
        <v>2</v>
      </c>
      <c r="G1311" s="196">
        <v>5</v>
      </c>
      <c r="H1311" s="215">
        <v>44529</v>
      </c>
      <c r="I1311" s="196">
        <v>200</v>
      </c>
      <c r="J1311" s="217">
        <f t="shared" si="63"/>
        <v>5</v>
      </c>
    </row>
    <row r="1312" spans="1:10" hidden="1" outlineLevel="1" x14ac:dyDescent="0.35">
      <c r="A1312" s="210" t="s">
        <v>726</v>
      </c>
      <c r="B1312" s="196">
        <v>28</v>
      </c>
      <c r="C1312" s="210" t="s">
        <v>727</v>
      </c>
      <c r="D1312" s="257" t="s">
        <v>170</v>
      </c>
      <c r="E1312" s="196">
        <v>6</v>
      </c>
      <c r="F1312" s="196">
        <v>2</v>
      </c>
      <c r="G1312" s="196">
        <v>8</v>
      </c>
      <c r="H1312" s="215">
        <v>44529</v>
      </c>
      <c r="I1312" s="196">
        <v>300</v>
      </c>
      <c r="J1312" s="217">
        <f t="shared" si="63"/>
        <v>8</v>
      </c>
    </row>
    <row r="1313" spans="1:10" hidden="1" outlineLevel="1" x14ac:dyDescent="0.35">
      <c r="A1313" s="210" t="s">
        <v>726</v>
      </c>
      <c r="B1313" s="196">
        <v>29</v>
      </c>
      <c r="C1313" s="210" t="s">
        <v>727</v>
      </c>
      <c r="D1313" s="257" t="s">
        <v>170</v>
      </c>
      <c r="E1313" s="196">
        <v>1</v>
      </c>
      <c r="F1313" s="196">
        <v>2</v>
      </c>
      <c r="G1313" s="196">
        <v>3</v>
      </c>
      <c r="H1313" s="215">
        <v>44529</v>
      </c>
      <c r="I1313" s="196">
        <v>100</v>
      </c>
      <c r="J1313" s="217">
        <f t="shared" si="63"/>
        <v>3</v>
      </c>
    </row>
    <row r="1314" spans="1:10" hidden="1" outlineLevel="1" x14ac:dyDescent="0.35">
      <c r="A1314" s="210" t="s">
        <v>726</v>
      </c>
      <c r="B1314" s="196">
        <v>30</v>
      </c>
      <c r="C1314" s="210" t="s">
        <v>727</v>
      </c>
      <c r="D1314" s="257" t="s">
        <v>170</v>
      </c>
      <c r="E1314" s="196">
        <v>2</v>
      </c>
      <c r="F1314" s="196">
        <v>2</v>
      </c>
      <c r="G1314" s="196">
        <v>4</v>
      </c>
      <c r="H1314" s="215">
        <v>44529</v>
      </c>
      <c r="I1314" s="196">
        <v>500</v>
      </c>
      <c r="J1314" s="217">
        <f t="shared" si="63"/>
        <v>4</v>
      </c>
    </row>
    <row r="1315" spans="1:10" hidden="1" outlineLevel="1" x14ac:dyDescent="0.35">
      <c r="A1315" s="210" t="s">
        <v>726</v>
      </c>
      <c r="B1315" s="196">
        <v>31</v>
      </c>
      <c r="C1315" s="210" t="s">
        <v>727</v>
      </c>
      <c r="D1315" s="257" t="s">
        <v>170</v>
      </c>
      <c r="E1315" s="196">
        <v>3</v>
      </c>
      <c r="F1315" s="196">
        <v>2</v>
      </c>
      <c r="G1315" s="196">
        <v>5</v>
      </c>
      <c r="H1315" s="215">
        <v>44529</v>
      </c>
      <c r="I1315" s="196">
        <v>50</v>
      </c>
      <c r="J1315" s="217">
        <f t="shared" si="63"/>
        <v>5</v>
      </c>
    </row>
    <row r="1316" spans="1:10" hidden="1" outlineLevel="1" x14ac:dyDescent="0.35">
      <c r="A1316" s="210" t="s">
        <v>726</v>
      </c>
      <c r="B1316" s="196">
        <v>33</v>
      </c>
      <c r="C1316" s="210" t="s">
        <v>727</v>
      </c>
      <c r="D1316" s="257" t="s">
        <v>170</v>
      </c>
      <c r="E1316" s="196">
        <v>7</v>
      </c>
      <c r="F1316" s="196">
        <v>4</v>
      </c>
      <c r="G1316" s="196">
        <v>11</v>
      </c>
      <c r="H1316" s="215">
        <v>44529</v>
      </c>
      <c r="I1316" s="196">
        <v>300</v>
      </c>
      <c r="J1316" s="217">
        <f t="shared" si="63"/>
        <v>11</v>
      </c>
    </row>
    <row r="1317" spans="1:10" hidden="1" outlineLevel="1" x14ac:dyDescent="0.35">
      <c r="A1317" s="210" t="s">
        <v>726</v>
      </c>
      <c r="B1317" s="196">
        <v>34</v>
      </c>
      <c r="C1317" s="210" t="s">
        <v>727</v>
      </c>
      <c r="D1317" s="257" t="s">
        <v>170</v>
      </c>
      <c r="E1317" s="196">
        <v>3</v>
      </c>
      <c r="F1317" s="196">
        <v>2</v>
      </c>
      <c r="G1317" s="196">
        <v>5</v>
      </c>
      <c r="H1317" s="215">
        <v>44529</v>
      </c>
      <c r="I1317" s="196">
        <v>500</v>
      </c>
      <c r="J1317" s="217">
        <f t="shared" si="63"/>
        <v>5</v>
      </c>
    </row>
    <row r="1318" spans="1:10" hidden="1" outlineLevel="1" x14ac:dyDescent="0.35">
      <c r="A1318" s="210" t="s">
        <v>726</v>
      </c>
      <c r="B1318" s="196">
        <v>35</v>
      </c>
      <c r="C1318" s="210" t="s">
        <v>727</v>
      </c>
      <c r="D1318" s="257" t="s">
        <v>170</v>
      </c>
      <c r="E1318" s="196">
        <v>10</v>
      </c>
      <c r="F1318" s="196">
        <v>2</v>
      </c>
      <c r="G1318" s="196">
        <v>12</v>
      </c>
      <c r="H1318" s="215">
        <v>44529</v>
      </c>
      <c r="I1318" s="196">
        <v>100</v>
      </c>
      <c r="J1318" s="217">
        <f t="shared" si="63"/>
        <v>12</v>
      </c>
    </row>
    <row r="1319" spans="1:10" hidden="1" outlineLevel="1" x14ac:dyDescent="0.35">
      <c r="A1319" s="210" t="s">
        <v>726</v>
      </c>
      <c r="B1319" s="196">
        <v>36</v>
      </c>
      <c r="C1319" s="210" t="s">
        <v>727</v>
      </c>
      <c r="D1319" s="257" t="s">
        <v>170</v>
      </c>
      <c r="E1319" s="196">
        <v>2</v>
      </c>
      <c r="F1319" s="196">
        <v>2</v>
      </c>
      <c r="G1319" s="196">
        <v>4</v>
      </c>
      <c r="H1319" s="215">
        <v>44529</v>
      </c>
      <c r="I1319" s="196">
        <v>50</v>
      </c>
      <c r="J1319" s="217">
        <f t="shared" si="63"/>
        <v>4</v>
      </c>
    </row>
    <row r="1320" spans="1:10" hidden="1" outlineLevel="1" x14ac:dyDescent="0.35">
      <c r="A1320" s="210" t="s">
        <v>726</v>
      </c>
      <c r="B1320" s="196">
        <v>37</v>
      </c>
      <c r="C1320" s="210" t="s">
        <v>727</v>
      </c>
      <c r="D1320" s="257" t="s">
        <v>170</v>
      </c>
      <c r="E1320" s="196">
        <v>1</v>
      </c>
      <c r="F1320" s="196">
        <v>2</v>
      </c>
      <c r="G1320" s="196">
        <v>3</v>
      </c>
      <c r="H1320" s="215">
        <v>44529</v>
      </c>
      <c r="I1320" s="196">
        <v>100</v>
      </c>
      <c r="J1320" s="217">
        <f t="shared" si="63"/>
        <v>3</v>
      </c>
    </row>
    <row r="1321" spans="1:10" hidden="1" outlineLevel="1" x14ac:dyDescent="0.35">
      <c r="A1321" s="210" t="s">
        <v>726</v>
      </c>
      <c r="B1321" s="196">
        <v>38</v>
      </c>
      <c r="C1321" s="210" t="s">
        <v>727</v>
      </c>
      <c r="D1321" s="257" t="s">
        <v>170</v>
      </c>
      <c r="E1321" s="196">
        <v>5</v>
      </c>
      <c r="F1321" s="196">
        <v>2</v>
      </c>
      <c r="G1321" s="196">
        <v>7</v>
      </c>
      <c r="H1321" s="215">
        <v>44529</v>
      </c>
      <c r="I1321" s="196">
        <v>200</v>
      </c>
      <c r="J1321" s="217">
        <f t="shared" si="63"/>
        <v>7</v>
      </c>
    </row>
    <row r="1322" spans="1:10" hidden="1" outlineLevel="1" x14ac:dyDescent="0.35">
      <c r="A1322" s="210" t="s">
        <v>726</v>
      </c>
      <c r="B1322" s="196">
        <v>39</v>
      </c>
      <c r="C1322" s="210" t="s">
        <v>727</v>
      </c>
      <c r="D1322" s="257" t="s">
        <v>170</v>
      </c>
      <c r="E1322" s="196">
        <v>11</v>
      </c>
      <c r="F1322" s="196">
        <v>2</v>
      </c>
      <c r="G1322" s="196">
        <v>13</v>
      </c>
      <c r="H1322" s="215">
        <v>44529</v>
      </c>
      <c r="I1322" s="196">
        <v>400</v>
      </c>
      <c r="J1322" s="217">
        <f t="shared" si="63"/>
        <v>13</v>
      </c>
    </row>
    <row r="1323" spans="1:10" hidden="1" outlineLevel="1" x14ac:dyDescent="0.35">
      <c r="A1323" s="210" t="s">
        <v>726</v>
      </c>
      <c r="B1323" s="196">
        <v>40</v>
      </c>
      <c r="C1323" s="210" t="s">
        <v>727</v>
      </c>
      <c r="D1323" s="257" t="s">
        <v>170</v>
      </c>
      <c r="E1323" s="196">
        <v>4</v>
      </c>
      <c r="F1323" s="196">
        <v>2</v>
      </c>
      <c r="G1323" s="196">
        <v>6</v>
      </c>
      <c r="H1323" s="215">
        <v>44529</v>
      </c>
      <c r="I1323" s="196">
        <v>500</v>
      </c>
      <c r="J1323" s="217">
        <f t="shared" si="63"/>
        <v>6</v>
      </c>
    </row>
    <row r="1324" spans="1:10" hidden="1" outlineLevel="1" x14ac:dyDescent="0.35">
      <c r="A1324" s="210" t="s">
        <v>726</v>
      </c>
      <c r="B1324" s="196">
        <v>42</v>
      </c>
      <c r="C1324" s="210" t="s">
        <v>727</v>
      </c>
      <c r="D1324" s="257" t="s">
        <v>170</v>
      </c>
      <c r="E1324" s="196">
        <v>8</v>
      </c>
      <c r="F1324" s="196">
        <v>2</v>
      </c>
      <c r="G1324" s="196">
        <v>10</v>
      </c>
      <c r="H1324" s="215">
        <v>44529</v>
      </c>
      <c r="I1324" s="196">
        <v>600</v>
      </c>
      <c r="J1324" s="217">
        <f t="shared" si="63"/>
        <v>10</v>
      </c>
    </row>
    <row r="1325" spans="1:10" hidden="1" outlineLevel="1" x14ac:dyDescent="0.35">
      <c r="A1325" s="210" t="s">
        <v>726</v>
      </c>
      <c r="B1325" s="196">
        <v>43</v>
      </c>
      <c r="C1325" s="210" t="s">
        <v>727</v>
      </c>
      <c r="D1325" s="257" t="s">
        <v>170</v>
      </c>
      <c r="E1325" s="196">
        <v>6</v>
      </c>
      <c r="F1325" s="196">
        <v>2</v>
      </c>
      <c r="G1325" s="196">
        <v>8</v>
      </c>
      <c r="H1325" s="215">
        <v>44529</v>
      </c>
      <c r="I1325" s="196">
        <v>700</v>
      </c>
      <c r="J1325" s="217">
        <f t="shared" si="63"/>
        <v>8</v>
      </c>
    </row>
    <row r="1326" spans="1:10" hidden="1" outlineLevel="1" x14ac:dyDescent="0.35">
      <c r="A1326" s="210" t="s">
        <v>726</v>
      </c>
      <c r="B1326" s="196">
        <v>44</v>
      </c>
      <c r="C1326" s="210" t="s">
        <v>727</v>
      </c>
      <c r="D1326" s="257" t="s">
        <v>170</v>
      </c>
      <c r="E1326" s="196">
        <v>7</v>
      </c>
      <c r="F1326" s="196">
        <v>2</v>
      </c>
      <c r="G1326" s="196">
        <v>9</v>
      </c>
      <c r="H1326" s="215">
        <v>44529</v>
      </c>
      <c r="I1326" s="196">
        <v>100</v>
      </c>
      <c r="J1326" s="217">
        <f t="shared" si="63"/>
        <v>9</v>
      </c>
    </row>
    <row r="1327" spans="1:10" hidden="1" outlineLevel="1" x14ac:dyDescent="0.35">
      <c r="A1327" s="210" t="s">
        <v>726</v>
      </c>
      <c r="B1327" s="196">
        <v>45</v>
      </c>
      <c r="C1327" s="210" t="s">
        <v>727</v>
      </c>
      <c r="D1327" s="257" t="s">
        <v>170</v>
      </c>
      <c r="E1327" s="196">
        <v>3</v>
      </c>
      <c r="F1327" s="196">
        <v>2</v>
      </c>
      <c r="G1327" s="196">
        <v>5</v>
      </c>
      <c r="H1327" s="215">
        <v>44529</v>
      </c>
      <c r="I1327" s="196">
        <v>700</v>
      </c>
      <c r="J1327" s="217">
        <f t="shared" si="63"/>
        <v>5</v>
      </c>
    </row>
    <row r="1328" spans="1:10" hidden="1" outlineLevel="1" x14ac:dyDescent="0.35">
      <c r="A1328" s="210" t="s">
        <v>726</v>
      </c>
      <c r="B1328" s="196">
        <v>46</v>
      </c>
      <c r="C1328" s="210" t="s">
        <v>727</v>
      </c>
      <c r="D1328" s="257" t="s">
        <v>170</v>
      </c>
      <c r="E1328" s="196">
        <v>2</v>
      </c>
      <c r="F1328" s="196">
        <v>2</v>
      </c>
      <c r="G1328" s="196">
        <v>4</v>
      </c>
      <c r="H1328" s="215">
        <v>44529</v>
      </c>
      <c r="I1328" s="196">
        <v>50</v>
      </c>
      <c r="J1328" s="217">
        <f t="shared" si="63"/>
        <v>4</v>
      </c>
    </row>
    <row r="1329" spans="1:10" hidden="1" outlineLevel="1" x14ac:dyDescent="0.35">
      <c r="A1329" s="210" t="s">
        <v>726</v>
      </c>
      <c r="B1329" s="196">
        <v>47</v>
      </c>
      <c r="C1329" s="210" t="s">
        <v>727</v>
      </c>
      <c r="D1329" s="257" t="s">
        <v>170</v>
      </c>
      <c r="E1329" s="196">
        <v>2</v>
      </c>
      <c r="F1329" s="196">
        <v>2</v>
      </c>
      <c r="G1329" s="196">
        <v>4</v>
      </c>
      <c r="H1329" s="215">
        <v>44529</v>
      </c>
      <c r="I1329" s="196">
        <v>800</v>
      </c>
      <c r="J1329" s="217">
        <f t="shared" si="63"/>
        <v>4</v>
      </c>
    </row>
    <row r="1330" spans="1:10" hidden="1" outlineLevel="1" x14ac:dyDescent="0.35">
      <c r="A1330" s="210" t="s">
        <v>726</v>
      </c>
      <c r="B1330" s="196">
        <v>48</v>
      </c>
      <c r="C1330" s="210" t="s">
        <v>727</v>
      </c>
      <c r="D1330" s="257" t="s">
        <v>170</v>
      </c>
      <c r="E1330" s="196">
        <v>3</v>
      </c>
      <c r="F1330" s="196">
        <v>2</v>
      </c>
      <c r="G1330" s="196">
        <v>5</v>
      </c>
      <c r="H1330" s="215">
        <v>44529</v>
      </c>
      <c r="I1330" s="196">
        <v>300</v>
      </c>
      <c r="J1330" s="217">
        <f t="shared" si="63"/>
        <v>5</v>
      </c>
    </row>
    <row r="1331" spans="1:10" hidden="1" outlineLevel="1" x14ac:dyDescent="0.35">
      <c r="A1331" s="210" t="s">
        <v>726</v>
      </c>
      <c r="B1331" s="196">
        <v>49</v>
      </c>
      <c r="C1331" s="210" t="s">
        <v>727</v>
      </c>
      <c r="D1331" s="257" t="s">
        <v>170</v>
      </c>
      <c r="E1331" s="196">
        <v>5</v>
      </c>
      <c r="F1331" s="196">
        <v>2</v>
      </c>
      <c r="G1331" s="196">
        <v>7</v>
      </c>
      <c r="H1331" s="215">
        <v>44529</v>
      </c>
      <c r="I1331" s="196">
        <v>200</v>
      </c>
      <c r="J1331" s="217">
        <f t="shared" si="63"/>
        <v>7</v>
      </c>
    </row>
    <row r="1332" spans="1:10" hidden="1" outlineLevel="1" x14ac:dyDescent="0.35">
      <c r="A1332" s="210" t="s">
        <v>726</v>
      </c>
      <c r="B1332" s="196">
        <v>50</v>
      </c>
      <c r="C1332" s="210" t="s">
        <v>727</v>
      </c>
      <c r="D1332" s="257" t="s">
        <v>170</v>
      </c>
      <c r="E1332" s="196">
        <v>3</v>
      </c>
      <c r="F1332" s="196">
        <v>2</v>
      </c>
      <c r="G1332" s="196">
        <v>5</v>
      </c>
      <c r="H1332" s="215">
        <v>44529</v>
      </c>
      <c r="I1332" s="196">
        <v>100</v>
      </c>
      <c r="J1332" s="217">
        <f t="shared" si="63"/>
        <v>5</v>
      </c>
    </row>
    <row r="1333" spans="1:10" hidden="1" outlineLevel="1" x14ac:dyDescent="0.35">
      <c r="A1333" s="210" t="s">
        <v>726</v>
      </c>
      <c r="B1333" s="196">
        <v>51</v>
      </c>
      <c r="C1333" s="210" t="s">
        <v>727</v>
      </c>
      <c r="D1333" s="257" t="s">
        <v>170</v>
      </c>
      <c r="E1333" s="196">
        <v>7</v>
      </c>
      <c r="F1333" s="196">
        <v>2</v>
      </c>
      <c r="G1333" s="196">
        <v>9</v>
      </c>
      <c r="H1333" s="215">
        <v>44529</v>
      </c>
      <c r="I1333" s="196">
        <v>400</v>
      </c>
      <c r="J1333" s="217">
        <f t="shared" si="63"/>
        <v>9</v>
      </c>
    </row>
    <row r="1334" spans="1:10" hidden="1" outlineLevel="1" x14ac:dyDescent="0.35">
      <c r="A1334" s="210" t="s">
        <v>726</v>
      </c>
      <c r="B1334" s="196">
        <v>52</v>
      </c>
      <c r="C1334" s="210" t="s">
        <v>727</v>
      </c>
      <c r="D1334" s="257" t="s">
        <v>170</v>
      </c>
      <c r="E1334" s="196">
        <v>7</v>
      </c>
      <c r="F1334" s="196">
        <v>2</v>
      </c>
      <c r="G1334" s="196">
        <v>9</v>
      </c>
      <c r="H1334" s="215">
        <v>44529</v>
      </c>
      <c r="I1334" s="196">
        <v>500</v>
      </c>
      <c r="J1334" s="217">
        <f t="shared" si="63"/>
        <v>9</v>
      </c>
    </row>
    <row r="1335" spans="1:10" hidden="1" outlineLevel="1" x14ac:dyDescent="0.35">
      <c r="A1335" s="210" t="s">
        <v>726</v>
      </c>
      <c r="B1335" s="196">
        <v>53</v>
      </c>
      <c r="C1335" s="210" t="s">
        <v>727</v>
      </c>
      <c r="D1335" s="257" t="s">
        <v>170</v>
      </c>
      <c r="E1335" s="196">
        <v>5</v>
      </c>
      <c r="F1335" s="196">
        <v>2</v>
      </c>
      <c r="G1335" s="196">
        <v>7</v>
      </c>
      <c r="H1335" s="215">
        <v>44529</v>
      </c>
      <c r="I1335" s="196">
        <v>100</v>
      </c>
      <c r="J1335" s="217">
        <f t="shared" si="63"/>
        <v>7</v>
      </c>
    </row>
    <row r="1336" spans="1:10" ht="15" collapsed="1" thickBot="1" x14ac:dyDescent="0.4">
      <c r="A1336" s="211" t="s">
        <v>726</v>
      </c>
      <c r="B1336" s="226"/>
      <c r="C1336" s="213" t="s">
        <v>727</v>
      </c>
      <c r="D1336" s="243">
        <f>COUNTA(D1283:D1335)</f>
        <v>53</v>
      </c>
      <c r="E1336" s="214">
        <f>SUM(E1283:E1335)</f>
        <v>231</v>
      </c>
      <c r="F1336" s="214">
        <f t="shared" ref="F1336:G1336" si="64">SUM(F1283:F1335)</f>
        <v>118</v>
      </c>
      <c r="G1336" s="214">
        <f t="shared" si="64"/>
        <v>349</v>
      </c>
      <c r="H1336" s="238">
        <v>44529</v>
      </c>
      <c r="I1336" s="242">
        <f>AVERAGE(I1283:I1335)</f>
        <v>308.11320754716979</v>
      </c>
      <c r="J1336" s="214">
        <f t="shared" ref="J1336" si="65">SUM(J1283:J1335)</f>
        <v>349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AAF28-A1C4-4D7A-B0B2-2A1711C5E4B6}">
  <sheetPr codeName="Sheet11"/>
  <dimension ref="A2:I22"/>
  <sheetViews>
    <sheetView workbookViewId="0"/>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0.36328125" bestFit="1" customWidth="1"/>
  </cols>
  <sheetData>
    <row r="2" spans="1:9" x14ac:dyDescent="0.35">
      <c r="A2" s="33" t="s">
        <v>648</v>
      </c>
      <c r="B2" s="33" t="s">
        <v>649</v>
      </c>
      <c r="C2" s="33" t="s">
        <v>650</v>
      </c>
      <c r="D2" s="59" t="s">
        <v>651</v>
      </c>
      <c r="E2" s="61"/>
    </row>
    <row r="3" spans="1:9" x14ac:dyDescent="0.35">
      <c r="A3" s="50" t="s">
        <v>652</v>
      </c>
      <c r="B3" s="51" t="s">
        <v>653</v>
      </c>
      <c r="C3" s="52">
        <f>C4*(1-C5)*(1-C6)</f>
        <v>6352.5651149999994</v>
      </c>
      <c r="D3" s="60" t="s">
        <v>654</v>
      </c>
      <c r="E3" s="61"/>
    </row>
    <row r="4" spans="1:9" x14ac:dyDescent="0.35">
      <c r="A4" s="53" t="s">
        <v>5</v>
      </c>
      <c r="B4" s="51" t="s">
        <v>655</v>
      </c>
      <c r="C4" s="54">
        <f>'GS7133- PTDs'!K30</f>
        <v>9851</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3498.4348850000006</v>
      </c>
    </row>
    <row r="8" spans="1:9" x14ac:dyDescent="0.35">
      <c r="A8" s="33" t="s">
        <v>663</v>
      </c>
      <c r="B8" s="33" t="s">
        <v>649</v>
      </c>
      <c r="C8" s="33" t="s">
        <v>664</v>
      </c>
      <c r="D8" s="33" t="s">
        <v>651</v>
      </c>
    </row>
    <row r="9" spans="1:9" x14ac:dyDescent="0.35">
      <c r="A9" s="164" t="s">
        <v>665</v>
      </c>
      <c r="B9" s="165" t="s">
        <v>666</v>
      </c>
      <c r="C9" s="370">
        <f>(C10-C11)/C10</f>
        <v>0.39237057220708449</v>
      </c>
      <c r="D9" s="165" t="s">
        <v>658</v>
      </c>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9284.5182449999993</v>
      </c>
      <c r="D14" s="165" t="s">
        <v>654</v>
      </c>
    </row>
    <row r="15" spans="1:9" x14ac:dyDescent="0.35">
      <c r="A15" s="164" t="s">
        <v>5</v>
      </c>
      <c r="B15" s="165" t="s">
        <v>677</v>
      </c>
      <c r="C15" s="189">
        <f>'GS7133- PTDs'!K30</f>
        <v>9851</v>
      </c>
      <c r="D15" s="165" t="s">
        <v>654</v>
      </c>
    </row>
    <row r="16" spans="1:9" ht="29" x14ac:dyDescent="0.35">
      <c r="A16" s="164" t="s">
        <v>124</v>
      </c>
      <c r="B16" s="51" t="s">
        <v>657</v>
      </c>
      <c r="C16" s="62">
        <v>7.9000000000000008E-3</v>
      </c>
      <c r="D16" s="165" t="s">
        <v>658</v>
      </c>
      <c r="E16" t="s">
        <v>659</v>
      </c>
    </row>
    <row r="17" spans="1:8" ht="16.5" x14ac:dyDescent="0.45">
      <c r="A17" s="164" t="s">
        <v>678</v>
      </c>
      <c r="B17" s="165" t="s">
        <v>679</v>
      </c>
      <c r="C17" s="116">
        <v>0.95</v>
      </c>
      <c r="D17" s="165" t="s">
        <v>658</v>
      </c>
      <c r="E17" t="s">
        <v>672</v>
      </c>
      <c r="G17" t="s">
        <v>662</v>
      </c>
      <c r="H17" s="121">
        <f>C15-C14</f>
        <v>566.4817550000007</v>
      </c>
    </row>
    <row r="19" spans="1:8" x14ac:dyDescent="0.35">
      <c r="A19" s="34" t="s">
        <v>680</v>
      </c>
      <c r="B19" s="33" t="s">
        <v>649</v>
      </c>
      <c r="C19" s="33"/>
      <c r="D19" s="33" t="s">
        <v>651</v>
      </c>
    </row>
    <row r="20" spans="1:8" x14ac:dyDescent="0.35">
      <c r="A20" s="164" t="s">
        <v>681</v>
      </c>
      <c r="B20" s="165" t="s">
        <v>682</v>
      </c>
      <c r="C20" s="35">
        <f>'GS7133-Summary'!E32</f>
        <v>7312</v>
      </c>
      <c r="D20" s="165" t="s">
        <v>683</v>
      </c>
    </row>
    <row r="22" spans="1:8" x14ac:dyDescent="0.35">
      <c r="G22" s="121"/>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6CD47-2E75-4CFB-8B01-FD5D2A1EBCD1}">
  <sheetPr codeName="Sheet12"/>
  <dimension ref="B2:M32"/>
  <sheetViews>
    <sheetView workbookViewId="0"/>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10.81640625" style="5" bestFit="1" customWidth="1"/>
    <col min="6" max="7" width="9.1796875" style="5"/>
    <col min="8" max="8" width="3.1796875" style="5" customWidth="1"/>
    <col min="9" max="9" width="9.54296875" style="5" customWidth="1"/>
    <col min="10" max="10" width="17.54296875" style="5" customWidth="1"/>
    <col min="11" max="11" width="12.1796875" style="5" customWidth="1"/>
    <col min="12" max="16384" width="9.1796875" style="5"/>
  </cols>
  <sheetData>
    <row r="2" spans="2:13" ht="18.75" customHeight="1" x14ac:dyDescent="0.45">
      <c r="B2" s="536" t="s">
        <v>5321</v>
      </c>
      <c r="C2" s="536"/>
      <c r="D2" s="536"/>
      <c r="E2" s="536"/>
      <c r="F2" s="6"/>
      <c r="G2" s="6"/>
      <c r="H2" s="6"/>
      <c r="I2" s="542" t="s">
        <v>5322</v>
      </c>
      <c r="J2" s="542"/>
      <c r="K2" s="542"/>
      <c r="L2" s="542"/>
      <c r="M2" s="542"/>
    </row>
    <row r="3" spans="2:13" ht="15" thickBot="1" x14ac:dyDescent="0.4">
      <c r="B3" s="6"/>
      <c r="C3" s="6"/>
      <c r="D3" s="6"/>
      <c r="E3" s="6"/>
      <c r="F3" s="6"/>
      <c r="G3" s="6"/>
      <c r="H3" s="6"/>
      <c r="I3" s="6"/>
      <c r="J3" s="6"/>
    </row>
    <row r="4" spans="2:13" ht="15" customHeight="1" x14ac:dyDescent="0.35">
      <c r="B4" s="537" t="s">
        <v>45</v>
      </c>
      <c r="C4" s="538"/>
      <c r="D4" s="538"/>
      <c r="E4" s="539"/>
      <c r="G4" s="6"/>
      <c r="H4" s="6"/>
      <c r="I4" s="540" t="s">
        <v>21</v>
      </c>
      <c r="J4" s="541"/>
      <c r="K4" s="541"/>
      <c r="L4" s="541"/>
      <c r="M4" s="541"/>
    </row>
    <row r="5" spans="2:13" x14ac:dyDescent="0.35">
      <c r="B5" s="533" t="s">
        <v>22</v>
      </c>
      <c r="C5" s="534"/>
      <c r="D5" s="534"/>
      <c r="E5" s="535"/>
      <c r="G5" s="6"/>
      <c r="H5" s="6"/>
      <c r="I5" s="1" t="s">
        <v>23</v>
      </c>
      <c r="J5" s="1" t="s">
        <v>24</v>
      </c>
      <c r="K5" s="1" t="s">
        <v>25</v>
      </c>
      <c r="L5" s="1" t="s">
        <v>736</v>
      </c>
      <c r="M5" s="1" t="s">
        <v>26</v>
      </c>
    </row>
    <row r="6" spans="2:13" x14ac:dyDescent="0.35">
      <c r="B6" s="7" t="s">
        <v>27</v>
      </c>
      <c r="C6" s="165" t="s">
        <v>28</v>
      </c>
      <c r="D6" s="165" t="s">
        <v>29</v>
      </c>
      <c r="E6" s="8">
        <f>'GS7134-ER Calcs'!J27</f>
        <v>4635.3219120000003</v>
      </c>
      <c r="G6" s="6"/>
      <c r="H6" s="6"/>
      <c r="I6" s="2">
        <v>2019</v>
      </c>
      <c r="J6" s="195">
        <v>1925</v>
      </c>
      <c r="K6" s="194"/>
      <c r="L6" s="194"/>
      <c r="M6" s="195">
        <f>SUM(J6:L6)</f>
        <v>1925</v>
      </c>
    </row>
    <row r="7" spans="2:13" x14ac:dyDescent="0.35">
      <c r="B7" s="7" t="s">
        <v>30</v>
      </c>
      <c r="C7" s="165" t="s">
        <v>31</v>
      </c>
      <c r="D7" s="165" t="s">
        <v>29</v>
      </c>
      <c r="E7" s="8">
        <f>'GS7134-ER Calcs'!J28</f>
        <v>0</v>
      </c>
      <c r="G7" s="6"/>
      <c r="H7" s="6"/>
      <c r="I7" s="2">
        <v>2020</v>
      </c>
      <c r="J7" s="195">
        <v>1815</v>
      </c>
      <c r="K7" s="45">
        <v>1664</v>
      </c>
      <c r="L7" s="194"/>
      <c r="M7" s="195">
        <f t="shared" ref="M7:M9" si="0">SUM(J7:L7)</f>
        <v>3479</v>
      </c>
    </row>
    <row r="8" spans="2:13" x14ac:dyDescent="0.35">
      <c r="B8" s="7" t="s">
        <v>32</v>
      </c>
      <c r="C8" s="165" t="s">
        <v>33</v>
      </c>
      <c r="D8" s="165" t="s">
        <v>34</v>
      </c>
      <c r="E8" s="117">
        <f>'GS7134-ER Calcs'!J29</f>
        <v>0.95</v>
      </c>
      <c r="G8" s="6"/>
      <c r="H8" s="6"/>
      <c r="I8" s="2">
        <v>2021</v>
      </c>
      <c r="J8" s="360"/>
      <c r="K8" s="45">
        <v>1649</v>
      </c>
      <c r="L8" s="361">
        <f>E14</f>
        <v>3774</v>
      </c>
      <c r="M8" s="195">
        <f t="shared" si="0"/>
        <v>5423</v>
      </c>
    </row>
    <row r="9" spans="2:13" x14ac:dyDescent="0.35">
      <c r="B9" s="7" t="s">
        <v>35</v>
      </c>
      <c r="C9" s="165" t="s">
        <v>36</v>
      </c>
      <c r="D9" s="165" t="s">
        <v>29</v>
      </c>
      <c r="E9" s="8">
        <f>'GS7134-ER Calcs'!J30</f>
        <v>0</v>
      </c>
      <c r="G9" s="6"/>
      <c r="H9" s="6"/>
      <c r="I9" s="2">
        <v>2022</v>
      </c>
      <c r="J9" s="193"/>
      <c r="K9" s="362"/>
      <c r="L9" s="45">
        <f>E26</f>
        <v>4534</v>
      </c>
      <c r="M9" s="195">
        <f t="shared" si="0"/>
        <v>4534</v>
      </c>
    </row>
    <row r="10" spans="2:13" x14ac:dyDescent="0.35">
      <c r="B10" s="7" t="s">
        <v>37</v>
      </c>
      <c r="C10" s="165" t="s">
        <v>38</v>
      </c>
      <c r="D10" s="165" t="s">
        <v>29</v>
      </c>
      <c r="E10" s="8">
        <f>'GS7134-ER Calcs'!J31</f>
        <v>4403.5558164000004</v>
      </c>
      <c r="G10" s="6"/>
      <c r="H10" s="6"/>
      <c r="I10" s="3" t="s">
        <v>20</v>
      </c>
      <c r="J10" s="3">
        <f>SUM(J6:J9)</f>
        <v>3740</v>
      </c>
      <c r="K10" s="3">
        <f t="shared" ref="K10:M10" si="1">SUM(K6:K9)</f>
        <v>3313</v>
      </c>
      <c r="L10" s="3">
        <f t="shared" si="1"/>
        <v>8308</v>
      </c>
      <c r="M10" s="3">
        <f t="shared" si="1"/>
        <v>15361</v>
      </c>
    </row>
    <row r="11" spans="2:13" x14ac:dyDescent="0.35">
      <c r="B11" s="533" t="s">
        <v>39</v>
      </c>
      <c r="C11" s="534"/>
      <c r="D11" s="534"/>
      <c r="E11" s="535"/>
      <c r="G11" s="6"/>
      <c r="H11" s="6"/>
      <c r="I11" s="6"/>
      <c r="J11" s="6"/>
    </row>
    <row r="12" spans="2:13" x14ac:dyDescent="0.35">
      <c r="B12" s="9" t="s">
        <v>40</v>
      </c>
      <c r="C12" s="165"/>
      <c r="D12" s="166"/>
      <c r="E12" s="10">
        <f>'GS7134-ER Calcs'!J34</f>
        <v>0.85709999999999997</v>
      </c>
      <c r="G12" s="6"/>
      <c r="H12" s="6"/>
      <c r="I12" s="6"/>
      <c r="J12" s="6"/>
    </row>
    <row r="13" spans="2:13" x14ac:dyDescent="0.35">
      <c r="B13" s="9" t="s">
        <v>41</v>
      </c>
      <c r="C13" s="165" t="s">
        <v>42</v>
      </c>
      <c r="D13" s="166" t="s">
        <v>43</v>
      </c>
      <c r="E13" s="10">
        <f>'GS7134-ER Calcs'!J35</f>
        <v>0.1429</v>
      </c>
      <c r="G13" s="6"/>
      <c r="H13" s="6"/>
      <c r="I13" s="6"/>
      <c r="J13" s="6"/>
    </row>
    <row r="14" spans="2:13" ht="15" thickBot="1" x14ac:dyDescent="0.4">
      <c r="B14" s="11" t="s">
        <v>37</v>
      </c>
      <c r="C14" s="12" t="s">
        <v>44</v>
      </c>
      <c r="D14" s="12" t="s">
        <v>29</v>
      </c>
      <c r="E14" s="13">
        <f>'GS7134-ER Calcs'!J36</f>
        <v>3774</v>
      </c>
      <c r="G14" s="6"/>
      <c r="H14" s="6"/>
      <c r="I14" s="6"/>
      <c r="J14" s="6"/>
    </row>
    <row r="15" spans="2:13" ht="15" thickBot="1" x14ac:dyDescent="0.4">
      <c r="B15" s="6"/>
      <c r="C15" s="6"/>
      <c r="D15" s="6"/>
      <c r="E15" s="6"/>
      <c r="G15" s="6"/>
      <c r="H15" s="6"/>
      <c r="I15" s="6"/>
      <c r="J15" s="6"/>
    </row>
    <row r="16" spans="2:13"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'GS7134-ER Calcs'!O27</f>
        <v>5569.317</v>
      </c>
      <c r="F18" s="6"/>
      <c r="G18" s="6"/>
      <c r="H18" s="6"/>
      <c r="I18" s="6"/>
      <c r="J18" s="6"/>
    </row>
    <row r="19" spans="2:10" x14ac:dyDescent="0.35">
      <c r="B19" s="7" t="s">
        <v>30</v>
      </c>
      <c r="C19" s="165" t="s">
        <v>31</v>
      </c>
      <c r="D19" s="165" t="s">
        <v>29</v>
      </c>
      <c r="E19" s="8">
        <f>'GS7134-ER Calcs'!O28</f>
        <v>0</v>
      </c>
      <c r="F19" s="6"/>
      <c r="G19" s="6"/>
      <c r="H19" s="6"/>
      <c r="I19" s="6"/>
      <c r="J19" s="6"/>
    </row>
    <row r="20" spans="2:10" x14ac:dyDescent="0.35">
      <c r="B20" s="7" t="s">
        <v>32</v>
      </c>
      <c r="C20" s="165" t="s">
        <v>33</v>
      </c>
      <c r="D20" s="165" t="s">
        <v>34</v>
      </c>
      <c r="E20" s="8">
        <f>'GS7134-ER Calcs'!O29</f>
        <v>0.95</v>
      </c>
      <c r="F20" s="6"/>
      <c r="G20" s="6"/>
      <c r="H20" s="6"/>
      <c r="I20" s="6"/>
      <c r="J20" s="6"/>
    </row>
    <row r="21" spans="2:10" x14ac:dyDescent="0.35">
      <c r="B21" s="7" t="s">
        <v>35</v>
      </c>
      <c r="C21" s="165" t="s">
        <v>36</v>
      </c>
      <c r="D21" s="165" t="s">
        <v>29</v>
      </c>
      <c r="E21" s="8">
        <f>'GS7134-ER Calcs'!O30</f>
        <v>0</v>
      </c>
      <c r="F21" s="6"/>
      <c r="G21" s="6"/>
      <c r="H21" s="6"/>
      <c r="I21" s="6"/>
      <c r="J21" s="6"/>
    </row>
    <row r="22" spans="2:10" x14ac:dyDescent="0.35">
      <c r="B22" s="7" t="s">
        <v>37</v>
      </c>
      <c r="C22" s="165" t="s">
        <v>38</v>
      </c>
      <c r="D22" s="165" t="s">
        <v>29</v>
      </c>
      <c r="E22" s="8">
        <f>'GS7134-ER Calcs'!O31</f>
        <v>5290.8511499999995</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'GS7134-ER Calcs'!O34</f>
        <v>0.85709999999999997</v>
      </c>
      <c r="F24" s="6"/>
      <c r="G24" s="6"/>
      <c r="H24" s="6"/>
      <c r="I24" s="6"/>
      <c r="J24" s="6"/>
    </row>
    <row r="25" spans="2:10" x14ac:dyDescent="0.35">
      <c r="B25" s="9" t="s">
        <v>41</v>
      </c>
      <c r="C25" s="165" t="s">
        <v>42</v>
      </c>
      <c r="D25" s="166" t="s">
        <v>43</v>
      </c>
      <c r="E25" s="10">
        <f>'GS7134-ER Calcs'!O35</f>
        <v>0.1429</v>
      </c>
      <c r="F25" s="6"/>
      <c r="G25" s="6"/>
      <c r="H25" s="6"/>
      <c r="I25" s="6"/>
      <c r="J25" s="6"/>
    </row>
    <row r="26" spans="2:10" ht="15" thickBot="1" x14ac:dyDescent="0.4">
      <c r="B26" s="11" t="s">
        <v>37</v>
      </c>
      <c r="C26" s="12" t="s">
        <v>38</v>
      </c>
      <c r="D26" s="12" t="s">
        <v>29</v>
      </c>
      <c r="E26" s="363">
        <f>'GS7134-ER Calcs'!O36</f>
        <v>4534</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14"/>
      <c r="J28" s="14"/>
    </row>
    <row r="29" spans="2:10" x14ac:dyDescent="0.35">
      <c r="B29" s="548" t="s">
        <v>22</v>
      </c>
      <c r="C29" s="549"/>
      <c r="D29" s="549"/>
      <c r="E29" s="550"/>
      <c r="F29" s="6"/>
      <c r="G29" s="6"/>
      <c r="H29" s="6"/>
      <c r="I29" s="6"/>
      <c r="J29" s="6"/>
    </row>
    <row r="30" spans="2:10" x14ac:dyDescent="0.35">
      <c r="B30" s="551">
        <v>2021</v>
      </c>
      <c r="C30" s="552"/>
      <c r="D30" s="553"/>
      <c r="E30" s="15">
        <f>E14</f>
        <v>3774</v>
      </c>
      <c r="F30" s="6"/>
      <c r="G30" s="6"/>
      <c r="H30" s="6"/>
      <c r="I30" s="6"/>
      <c r="J30" s="6"/>
    </row>
    <row r="31" spans="2:10" x14ac:dyDescent="0.35">
      <c r="B31" s="551">
        <v>2022</v>
      </c>
      <c r="C31" s="552"/>
      <c r="D31" s="553"/>
      <c r="E31" s="66">
        <f>E26</f>
        <v>4534</v>
      </c>
      <c r="F31" s="6"/>
      <c r="G31" s="6"/>
      <c r="H31" s="6"/>
      <c r="I31" s="6"/>
      <c r="J31" s="6"/>
    </row>
    <row r="32" spans="2:10" ht="15" thickBot="1" x14ac:dyDescent="0.4">
      <c r="B32" s="543" t="s">
        <v>5320</v>
      </c>
      <c r="C32" s="544"/>
      <c r="D32" s="356"/>
      <c r="E32" s="358">
        <f>SUM(E30:E31)</f>
        <v>8308</v>
      </c>
      <c r="F32" s="6"/>
      <c r="G32" s="6"/>
      <c r="H32" s="6"/>
      <c r="I32" s="6"/>
      <c r="J32" s="6"/>
    </row>
  </sheetData>
  <mergeCells count="14">
    <mergeCell ref="B32:C32"/>
    <mergeCell ref="B16:E16"/>
    <mergeCell ref="B17:E17"/>
    <mergeCell ref="B23:E23"/>
    <mergeCell ref="B28:E28"/>
    <mergeCell ref="B29:E29"/>
    <mergeCell ref="B30:D30"/>
    <mergeCell ref="B31:D31"/>
    <mergeCell ref="B11:E11"/>
    <mergeCell ref="B2:E2"/>
    <mergeCell ref="B4:E4"/>
    <mergeCell ref="B5:E5"/>
    <mergeCell ref="I2:M2"/>
    <mergeCell ref="I4:M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8BE8C-1D1C-4AAC-A7B3-08917AFBF8AA}">
  <sheetPr codeName="Sheet13"/>
  <dimension ref="B1:R55"/>
  <sheetViews>
    <sheetView workbookViewId="0">
      <selection activeCell="Q3" sqref="Q3:Q26"/>
    </sheetView>
  </sheetViews>
  <sheetFormatPr defaultColWidth="9.1796875" defaultRowHeight="14.5" x14ac:dyDescent="0.35"/>
  <cols>
    <col min="1" max="1" width="9.1796875" style="5"/>
    <col min="2" max="2" width="29.81640625" style="5" bestFit="1" customWidth="1"/>
    <col min="3" max="3" width="19.81640625" style="5" customWidth="1"/>
    <col min="4" max="4" width="25.453125" style="5" customWidth="1"/>
    <col min="5" max="5" width="17.36328125" style="5" customWidth="1"/>
    <col min="6" max="6" width="16.90625" style="5" customWidth="1"/>
    <col min="7" max="7" width="20.1796875" style="5" bestFit="1" customWidth="1"/>
    <col min="8" max="8" width="22.81640625" style="5" customWidth="1"/>
    <col min="9" max="9" width="20.7265625" style="5" customWidth="1"/>
    <col min="10" max="10" width="22.81640625" style="5" customWidth="1"/>
    <col min="11" max="11" width="22.26953125" style="5" customWidth="1"/>
    <col min="12" max="12" width="18.26953125" style="5" bestFit="1" customWidth="1"/>
    <col min="13" max="14" width="18.1796875" style="5" customWidth="1"/>
    <col min="15" max="15" width="18.36328125" style="5" bestFit="1" customWidth="1"/>
    <col min="16" max="16" width="18.1796875" style="5" customWidth="1"/>
    <col min="17" max="17" width="10.1796875" style="5" bestFit="1" customWidth="1"/>
    <col min="18" max="18" width="10.1796875" style="5" customWidth="1"/>
    <col min="19" max="16384" width="9.1796875" style="5"/>
  </cols>
  <sheetData>
    <row r="1" spans="2:18" ht="15" thickBot="1" x14ac:dyDescent="0.4">
      <c r="L1" s="555">
        <v>2021</v>
      </c>
      <c r="M1" s="555"/>
      <c r="N1" s="555"/>
      <c r="O1" s="562">
        <v>2022</v>
      </c>
      <c r="P1" s="562"/>
      <c r="Q1" s="563"/>
      <c r="R1" s="314"/>
    </row>
    <row r="2" spans="2:18" x14ac:dyDescent="0.35">
      <c r="B2" s="25" t="s">
        <v>0</v>
      </c>
      <c r="C2" s="167" t="s">
        <v>46</v>
      </c>
      <c r="D2" s="167" t="s">
        <v>47</v>
      </c>
      <c r="E2" s="167" t="s">
        <v>48</v>
      </c>
      <c r="F2" s="167" t="s">
        <v>49</v>
      </c>
      <c r="G2" s="167" t="s">
        <v>50</v>
      </c>
      <c r="H2" s="167" t="s">
        <v>51</v>
      </c>
      <c r="I2" s="167" t="s">
        <v>52</v>
      </c>
      <c r="J2" s="26" t="s">
        <v>7</v>
      </c>
      <c r="K2" s="26" t="s">
        <v>5435</v>
      </c>
      <c r="L2" s="25" t="s">
        <v>5228</v>
      </c>
      <c r="M2" s="313" t="s">
        <v>5226</v>
      </c>
      <c r="N2" s="188" t="s">
        <v>54</v>
      </c>
      <c r="O2" s="188" t="s">
        <v>5228</v>
      </c>
      <c r="P2" s="188" t="s">
        <v>5226</v>
      </c>
      <c r="Q2" s="26" t="s">
        <v>54</v>
      </c>
      <c r="R2" s="281" t="s">
        <v>55</v>
      </c>
    </row>
    <row r="3" spans="2:18" ht="14.5" customHeight="1" x14ac:dyDescent="0.35">
      <c r="B3" s="564" t="s">
        <v>12</v>
      </c>
      <c r="C3" s="63" t="s">
        <v>1197</v>
      </c>
      <c r="D3" s="63" t="s">
        <v>1198</v>
      </c>
      <c r="E3" s="64">
        <v>-19.967079999999999</v>
      </c>
      <c r="F3" s="64">
        <v>33.280410000000003</v>
      </c>
      <c r="G3" s="142">
        <v>43599</v>
      </c>
      <c r="H3" s="191">
        <f>SUM(L3:M3,O3:P3)</f>
        <v>0</v>
      </c>
      <c r="I3" s="65">
        <f>'GS7134 Household List'!D95</f>
        <v>93</v>
      </c>
      <c r="J3" s="328">
        <f>IF(K3&lt;300,K3,300)</f>
        <v>300</v>
      </c>
      <c r="K3" s="84">
        <f>'GS7134 Household List'!J95</f>
        <v>469</v>
      </c>
      <c r="L3" s="183"/>
      <c r="M3" s="183"/>
      <c r="N3" s="183">
        <f>IF(G3&lt;C$31,F$36*J3,(C$29-G3)*J3*E$36)</f>
        <v>52439.999999999993</v>
      </c>
      <c r="O3" s="183"/>
      <c r="P3" s="183"/>
      <c r="Q3" s="183">
        <f>IF(G3&lt;=C$31,F$37*J3,(C$30-G3)*J3*E$37)</f>
        <v>51585</v>
      </c>
      <c r="R3" s="183">
        <f t="shared" ref="R3:R26" si="0">N3+Q3</f>
        <v>104025</v>
      </c>
    </row>
    <row r="4" spans="2:18" x14ac:dyDescent="0.35">
      <c r="B4" s="565"/>
      <c r="C4" s="63" t="s">
        <v>1199</v>
      </c>
      <c r="D4" s="63" t="s">
        <v>1200</v>
      </c>
      <c r="E4" s="64">
        <v>-19.998640000000002</v>
      </c>
      <c r="F4" s="64">
        <v>33.349829999999997</v>
      </c>
      <c r="G4" s="67">
        <v>43690</v>
      </c>
      <c r="H4" s="191">
        <f t="shared" ref="H4:H26" si="1">SUM(L4:M4,O4:P4)</f>
        <v>0</v>
      </c>
      <c r="I4" s="65">
        <f>'GS7134 Household List'!D189</f>
        <v>93</v>
      </c>
      <c r="J4" s="328">
        <f t="shared" ref="J4:J13" si="2">IF(K4&lt;300,K4,300)</f>
        <v>300</v>
      </c>
      <c r="K4" s="84">
        <f>'GS7134 Household List'!J189</f>
        <v>422</v>
      </c>
      <c r="L4" s="183"/>
      <c r="M4" s="183"/>
      <c r="N4" s="183">
        <f t="shared" ref="N4:N20" si="3">IF(G4&lt;C$31,F$36*J4,(C$29-G4)*J4*E$36)</f>
        <v>52439.999999999993</v>
      </c>
      <c r="O4" s="183"/>
      <c r="P4" s="183"/>
      <c r="Q4" s="183">
        <f t="shared" ref="Q4:Q26" si="4">IF(G4&lt;=C$31,F$37*J4,(C$30-G4)*J4*E$37)</f>
        <v>51585</v>
      </c>
      <c r="R4" s="183">
        <f t="shared" si="0"/>
        <v>104025</v>
      </c>
    </row>
    <row r="5" spans="2:18" x14ac:dyDescent="0.35">
      <c r="B5" s="565"/>
      <c r="C5" s="63" t="s">
        <v>1201</v>
      </c>
      <c r="D5" s="63" t="s">
        <v>1202</v>
      </c>
      <c r="E5" s="64">
        <v>-19.814080000000001</v>
      </c>
      <c r="F5" s="64">
        <v>33.315820000000002</v>
      </c>
      <c r="G5" s="67">
        <v>43600</v>
      </c>
      <c r="H5" s="191">
        <f t="shared" si="1"/>
        <v>0</v>
      </c>
      <c r="I5" s="65">
        <f>'GS7134 Household List'!D245</f>
        <v>55</v>
      </c>
      <c r="J5" s="328">
        <f t="shared" si="2"/>
        <v>300</v>
      </c>
      <c r="K5" s="84">
        <f>'GS7134 Household List'!J245</f>
        <v>417</v>
      </c>
      <c r="L5" s="183"/>
      <c r="M5" s="183"/>
      <c r="N5" s="183">
        <f t="shared" si="3"/>
        <v>52439.999999999993</v>
      </c>
      <c r="O5" s="183"/>
      <c r="P5" s="183"/>
      <c r="Q5" s="183">
        <f t="shared" si="4"/>
        <v>51585</v>
      </c>
      <c r="R5" s="183">
        <f t="shared" si="0"/>
        <v>104025</v>
      </c>
    </row>
    <row r="6" spans="2:18" x14ac:dyDescent="0.35">
      <c r="B6" s="565"/>
      <c r="C6" s="63" t="s">
        <v>1203</v>
      </c>
      <c r="D6" s="63" t="s">
        <v>1204</v>
      </c>
      <c r="E6" s="64">
        <v>-19.89499</v>
      </c>
      <c r="F6" s="64">
        <v>33.328139999999998</v>
      </c>
      <c r="G6" s="67">
        <v>43601</v>
      </c>
      <c r="H6" s="191">
        <f t="shared" si="1"/>
        <v>0</v>
      </c>
      <c r="I6" s="65">
        <f>'GS7134 Household List'!D339</f>
        <v>93</v>
      </c>
      <c r="J6" s="328">
        <f t="shared" si="2"/>
        <v>300</v>
      </c>
      <c r="K6" s="84">
        <f>'GS7134 Household List'!J339</f>
        <v>354</v>
      </c>
      <c r="L6" s="183"/>
      <c r="M6" s="183"/>
      <c r="N6" s="183">
        <f t="shared" si="3"/>
        <v>52439.999999999993</v>
      </c>
      <c r="O6" s="183"/>
      <c r="P6" s="183"/>
      <c r="Q6" s="183">
        <f t="shared" si="4"/>
        <v>51585</v>
      </c>
      <c r="R6" s="183">
        <f t="shared" si="0"/>
        <v>104025</v>
      </c>
    </row>
    <row r="7" spans="2:18" x14ac:dyDescent="0.35">
      <c r="B7" s="565"/>
      <c r="C7" s="63" t="s">
        <v>1205</v>
      </c>
      <c r="D7" s="63" t="s">
        <v>1206</v>
      </c>
      <c r="E7" s="64">
        <v>-19.789159999999999</v>
      </c>
      <c r="F7" s="64">
        <v>33.351010000000002</v>
      </c>
      <c r="G7" s="67">
        <v>43690</v>
      </c>
      <c r="H7" s="191">
        <f t="shared" si="1"/>
        <v>0</v>
      </c>
      <c r="I7" s="65">
        <f>'GS7134 Household List'!D429</f>
        <v>89</v>
      </c>
      <c r="J7" s="328">
        <f t="shared" si="2"/>
        <v>300</v>
      </c>
      <c r="K7" s="84">
        <f>'GS7134 Household List'!J429</f>
        <v>491</v>
      </c>
      <c r="L7" s="183"/>
      <c r="M7" s="183"/>
      <c r="N7" s="183">
        <f t="shared" si="3"/>
        <v>52439.999999999993</v>
      </c>
      <c r="O7" s="183"/>
      <c r="P7" s="183"/>
      <c r="Q7" s="183">
        <f t="shared" si="4"/>
        <v>51585</v>
      </c>
      <c r="R7" s="183">
        <f t="shared" si="0"/>
        <v>104025</v>
      </c>
    </row>
    <row r="8" spans="2:18" x14ac:dyDescent="0.35">
      <c r="B8" s="565"/>
      <c r="C8" s="63" t="s">
        <v>1207</v>
      </c>
      <c r="D8" s="63" t="s">
        <v>1208</v>
      </c>
      <c r="E8" s="64">
        <v>-19.966100000000001</v>
      </c>
      <c r="F8" s="64">
        <v>33.428870000000003</v>
      </c>
      <c r="G8" s="67">
        <v>43678</v>
      </c>
      <c r="H8" s="191">
        <f t="shared" si="1"/>
        <v>0</v>
      </c>
      <c r="I8" s="65">
        <f>'GS7134 Household List'!D502</f>
        <v>72</v>
      </c>
      <c r="J8" s="328">
        <f t="shared" si="2"/>
        <v>300</v>
      </c>
      <c r="K8" s="84">
        <f>'GS7134 Household List'!J502</f>
        <v>314</v>
      </c>
      <c r="L8" s="183"/>
      <c r="M8" s="183"/>
      <c r="N8" s="183">
        <f t="shared" si="3"/>
        <v>52439.999999999993</v>
      </c>
      <c r="O8" s="183"/>
      <c r="P8" s="183"/>
      <c r="Q8" s="183">
        <f t="shared" si="4"/>
        <v>51585</v>
      </c>
      <c r="R8" s="183">
        <f t="shared" si="0"/>
        <v>104025</v>
      </c>
    </row>
    <row r="9" spans="2:18" x14ac:dyDescent="0.35">
      <c r="B9" s="565"/>
      <c r="C9" s="63" t="s">
        <v>1209</v>
      </c>
      <c r="D9" s="63" t="s">
        <v>1210</v>
      </c>
      <c r="E9" s="64">
        <v>-19.782730000000001</v>
      </c>
      <c r="F9" s="64">
        <v>33.379570000000001</v>
      </c>
      <c r="G9" s="67">
        <v>43600</v>
      </c>
      <c r="H9" s="191">
        <f t="shared" si="1"/>
        <v>4</v>
      </c>
      <c r="I9" s="65">
        <f>'GS7134 Household List'!D592</f>
        <v>89</v>
      </c>
      <c r="J9" s="328">
        <f t="shared" si="2"/>
        <v>300</v>
      </c>
      <c r="K9" s="84">
        <f>'GS7134 Household List'!J592</f>
        <v>392</v>
      </c>
      <c r="L9" s="183">
        <f>'Maintenance and RCF'!P3</f>
        <v>4</v>
      </c>
      <c r="M9" s="183"/>
      <c r="N9" s="183">
        <f t="shared" si="3"/>
        <v>52439.999999999993</v>
      </c>
      <c r="O9" s="183">
        <f>'Maintenance and RCF'!Q3</f>
        <v>0</v>
      </c>
      <c r="P9" s="183"/>
      <c r="Q9" s="183">
        <f t="shared" si="4"/>
        <v>51585</v>
      </c>
      <c r="R9" s="183">
        <f t="shared" si="0"/>
        <v>104025</v>
      </c>
    </row>
    <row r="10" spans="2:18" x14ac:dyDescent="0.35">
      <c r="B10" s="565"/>
      <c r="C10" s="63" t="s">
        <v>1211</v>
      </c>
      <c r="D10" s="63" t="s">
        <v>1212</v>
      </c>
      <c r="E10" s="64">
        <v>-19.152349999999998</v>
      </c>
      <c r="F10" s="64">
        <v>33.493609999999997</v>
      </c>
      <c r="G10" s="68">
        <v>43706</v>
      </c>
      <c r="H10" s="191">
        <f t="shared" si="1"/>
        <v>0</v>
      </c>
      <c r="I10" s="63">
        <f>'GS7134 Household List'!D634</f>
        <v>41</v>
      </c>
      <c r="J10" s="328">
        <f t="shared" si="2"/>
        <v>300</v>
      </c>
      <c r="K10" s="84">
        <f>'GS7134 Household List'!J634</f>
        <v>308</v>
      </c>
      <c r="L10" s="183"/>
      <c r="M10" s="183"/>
      <c r="N10" s="183">
        <f t="shared" si="3"/>
        <v>52439.999999999993</v>
      </c>
      <c r="O10" s="183"/>
      <c r="P10" s="183"/>
      <c r="Q10" s="183">
        <f t="shared" si="4"/>
        <v>51585</v>
      </c>
      <c r="R10" s="183">
        <f t="shared" si="0"/>
        <v>104025</v>
      </c>
    </row>
    <row r="11" spans="2:18" x14ac:dyDescent="0.35">
      <c r="B11" s="565"/>
      <c r="C11" s="165" t="s">
        <v>730</v>
      </c>
      <c r="D11" s="410" t="s">
        <v>731</v>
      </c>
      <c r="E11" s="165">
        <v>-19.20598</v>
      </c>
      <c r="F11" s="165">
        <v>33.662889999999997</v>
      </c>
      <c r="G11" s="157">
        <v>44529</v>
      </c>
      <c r="H11" s="191">
        <f t="shared" si="1"/>
        <v>0</v>
      </c>
      <c r="I11" s="165">
        <f>'GS7134 Household List'!D675</f>
        <v>40</v>
      </c>
      <c r="J11" s="328">
        <v>300</v>
      </c>
      <c r="K11" s="165">
        <f>'GS7134 Household List'!J675</f>
        <v>329</v>
      </c>
      <c r="L11" s="183"/>
      <c r="M11" s="183"/>
      <c r="N11" s="183">
        <f t="shared" si="3"/>
        <v>52439.999999999993</v>
      </c>
      <c r="O11" s="183"/>
      <c r="P11" s="183"/>
      <c r="Q11" s="183">
        <f t="shared" si="4"/>
        <v>51585</v>
      </c>
      <c r="R11" s="183">
        <v>104025</v>
      </c>
    </row>
    <row r="12" spans="2:18" x14ac:dyDescent="0.35">
      <c r="B12" s="565"/>
      <c r="C12" s="164" t="s">
        <v>728</v>
      </c>
      <c r="D12" s="411" t="s">
        <v>729</v>
      </c>
      <c r="E12" s="200">
        <v>-19.24051</v>
      </c>
      <c r="F12" s="200">
        <v>33.678289999999997</v>
      </c>
      <c r="G12" s="201">
        <v>44529</v>
      </c>
      <c r="H12" s="191">
        <f t="shared" si="1"/>
        <v>4</v>
      </c>
      <c r="I12" s="200">
        <f>'GS7134 Household List'!D712</f>
        <v>36</v>
      </c>
      <c r="J12" s="328">
        <v>300</v>
      </c>
      <c r="K12" s="200">
        <f>'GS7134 Household List'!J712</f>
        <v>336</v>
      </c>
      <c r="L12" s="183">
        <v>0</v>
      </c>
      <c r="M12" s="183"/>
      <c r="N12" s="183">
        <f t="shared" si="3"/>
        <v>52439.999999999993</v>
      </c>
      <c r="O12" s="183">
        <v>4</v>
      </c>
      <c r="P12" s="183"/>
      <c r="Q12" s="183">
        <f t="shared" si="4"/>
        <v>51585</v>
      </c>
      <c r="R12" s="183">
        <v>104025</v>
      </c>
    </row>
    <row r="13" spans="2:18" x14ac:dyDescent="0.35">
      <c r="B13" s="565"/>
      <c r="C13" s="165" t="s">
        <v>732</v>
      </c>
      <c r="D13" s="410" t="s">
        <v>733</v>
      </c>
      <c r="E13" s="165">
        <v>-19.24682</v>
      </c>
      <c r="F13" s="165">
        <v>33.698790000000002</v>
      </c>
      <c r="G13" s="157">
        <v>44530</v>
      </c>
      <c r="H13" s="191">
        <f t="shared" si="1"/>
        <v>0</v>
      </c>
      <c r="I13" s="165">
        <f>'GS7134 Household List'!D766</f>
        <v>53</v>
      </c>
      <c r="J13" s="328">
        <f t="shared" si="2"/>
        <v>300</v>
      </c>
      <c r="K13" s="165">
        <f>'GS7134 Household List'!J766</f>
        <v>391</v>
      </c>
      <c r="L13" s="183"/>
      <c r="M13" s="183"/>
      <c r="N13" s="183">
        <f t="shared" si="3"/>
        <v>52439.999999999993</v>
      </c>
      <c r="O13" s="183"/>
      <c r="P13" s="183"/>
      <c r="Q13" s="183">
        <f t="shared" si="4"/>
        <v>51585</v>
      </c>
      <c r="R13" s="183">
        <f t="shared" si="0"/>
        <v>104025</v>
      </c>
    </row>
    <row r="14" spans="2:18" x14ac:dyDescent="0.35">
      <c r="B14" s="565"/>
      <c r="C14" s="165" t="s">
        <v>1213</v>
      </c>
      <c r="D14" s="410" t="s">
        <v>1214</v>
      </c>
      <c r="E14" s="165">
        <v>-19.004049999999999</v>
      </c>
      <c r="F14" s="165">
        <v>33.695419999999999</v>
      </c>
      <c r="G14" s="157">
        <v>44530</v>
      </c>
      <c r="H14" s="191">
        <f t="shared" si="1"/>
        <v>0</v>
      </c>
      <c r="I14" s="165">
        <f>'GS7134 Household List'!D820</f>
        <v>53</v>
      </c>
      <c r="J14" s="328">
        <v>300</v>
      </c>
      <c r="K14" s="165">
        <f>'GS7134 Household List'!J820</f>
        <v>319</v>
      </c>
      <c r="L14" s="183"/>
      <c r="M14" s="183"/>
      <c r="N14" s="183">
        <f t="shared" si="3"/>
        <v>52439.999999999993</v>
      </c>
      <c r="O14" s="183"/>
      <c r="P14" s="183"/>
      <c r="Q14" s="183">
        <f t="shared" si="4"/>
        <v>51585</v>
      </c>
      <c r="R14" s="183">
        <f t="shared" si="0"/>
        <v>104025</v>
      </c>
    </row>
    <row r="15" spans="2:18" x14ac:dyDescent="0.35">
      <c r="B15" s="565"/>
      <c r="C15" s="165" t="s">
        <v>734</v>
      </c>
      <c r="D15" s="410" t="s">
        <v>735</v>
      </c>
      <c r="E15" s="165">
        <v>-18.89236</v>
      </c>
      <c r="F15" s="165">
        <v>33.759880000000003</v>
      </c>
      <c r="G15" s="157">
        <v>44530</v>
      </c>
      <c r="H15" s="191">
        <f t="shared" si="1"/>
        <v>0</v>
      </c>
      <c r="I15" s="165">
        <f>'GS7134 Household List'!D857</f>
        <v>36</v>
      </c>
      <c r="J15" s="328">
        <v>300</v>
      </c>
      <c r="K15" s="165">
        <f>'GS7134 Household List'!J857</f>
        <v>351</v>
      </c>
      <c r="L15" s="183"/>
      <c r="M15" s="183"/>
      <c r="N15" s="183">
        <f t="shared" si="3"/>
        <v>52439.999999999993</v>
      </c>
      <c r="O15" s="183"/>
      <c r="P15" s="183"/>
      <c r="Q15" s="183">
        <f t="shared" si="4"/>
        <v>51585</v>
      </c>
      <c r="R15" s="183">
        <f t="shared" si="0"/>
        <v>104025</v>
      </c>
    </row>
    <row r="16" spans="2:18" x14ac:dyDescent="0.35">
      <c r="B16" s="565"/>
      <c r="C16" s="165" t="s">
        <v>1217</v>
      </c>
      <c r="D16" s="410" t="s">
        <v>1218</v>
      </c>
      <c r="E16" s="165">
        <v>-19.026209999999999</v>
      </c>
      <c r="F16" s="165">
        <v>33.65831</v>
      </c>
      <c r="G16" s="157">
        <v>44531</v>
      </c>
      <c r="H16" s="191">
        <f t="shared" si="1"/>
        <v>4</v>
      </c>
      <c r="I16" s="165">
        <f>'GS7134 Household List'!D911</f>
        <v>53</v>
      </c>
      <c r="J16" s="328">
        <v>300</v>
      </c>
      <c r="K16" s="165">
        <f>'GS7134 Household List'!J911</f>
        <v>385</v>
      </c>
      <c r="L16" s="183">
        <v>0</v>
      </c>
      <c r="M16" s="183"/>
      <c r="N16" s="183">
        <f t="shared" si="3"/>
        <v>52439.999999999993</v>
      </c>
      <c r="O16" s="183">
        <v>4</v>
      </c>
      <c r="P16" s="183"/>
      <c r="Q16" s="183">
        <f t="shared" si="4"/>
        <v>51585</v>
      </c>
      <c r="R16" s="183">
        <f t="shared" si="0"/>
        <v>104025</v>
      </c>
    </row>
    <row r="17" spans="2:18" x14ac:dyDescent="0.35">
      <c r="B17" s="565"/>
      <c r="C17" s="165" t="s">
        <v>1219</v>
      </c>
      <c r="D17" s="410" t="s">
        <v>1220</v>
      </c>
      <c r="E17" s="165">
        <v>-18.996960000000001</v>
      </c>
      <c r="F17" s="165">
        <v>33.722549999999998</v>
      </c>
      <c r="G17" s="157">
        <v>44531</v>
      </c>
      <c r="H17" s="191">
        <f t="shared" si="1"/>
        <v>0</v>
      </c>
      <c r="I17" s="165">
        <f>'GS7134 Household List'!D965</f>
        <v>53</v>
      </c>
      <c r="J17" s="328">
        <v>300</v>
      </c>
      <c r="K17" s="165">
        <f>'GS7134 Household List'!J965</f>
        <v>340</v>
      </c>
      <c r="L17" s="183"/>
      <c r="M17" s="183"/>
      <c r="N17" s="183">
        <f t="shared" si="3"/>
        <v>52439.999999999993</v>
      </c>
      <c r="O17" s="183"/>
      <c r="P17" s="183"/>
      <c r="Q17" s="183">
        <f t="shared" si="4"/>
        <v>51585</v>
      </c>
      <c r="R17" s="183">
        <f t="shared" si="0"/>
        <v>104025</v>
      </c>
    </row>
    <row r="18" spans="2:18" x14ac:dyDescent="0.35">
      <c r="B18" s="565"/>
      <c r="C18" s="165" t="s">
        <v>1215</v>
      </c>
      <c r="D18" s="410" t="s">
        <v>1216</v>
      </c>
      <c r="E18" s="165">
        <v>-19.094809999999999</v>
      </c>
      <c r="F18" s="165">
        <v>33.435920000000003</v>
      </c>
      <c r="G18" s="157">
        <v>44531</v>
      </c>
      <c r="H18" s="191">
        <f t="shared" si="1"/>
        <v>0</v>
      </c>
      <c r="I18" s="165">
        <f>'GS7134 Household List'!D1019</f>
        <v>53</v>
      </c>
      <c r="J18" s="328">
        <v>300</v>
      </c>
      <c r="K18" s="165">
        <f>'GS7134 Household List'!J1019</f>
        <v>322</v>
      </c>
      <c r="L18" s="183"/>
      <c r="M18" s="183"/>
      <c r="N18" s="183">
        <f t="shared" si="3"/>
        <v>52439.999999999993</v>
      </c>
      <c r="O18" s="183"/>
      <c r="P18" s="183"/>
      <c r="Q18" s="183">
        <f t="shared" si="4"/>
        <v>51585</v>
      </c>
      <c r="R18" s="183">
        <f t="shared" si="0"/>
        <v>104025</v>
      </c>
    </row>
    <row r="19" spans="2:18" x14ac:dyDescent="0.35">
      <c r="B19" s="565"/>
      <c r="C19" s="165" t="s">
        <v>1221</v>
      </c>
      <c r="D19" s="410" t="s">
        <v>1222</v>
      </c>
      <c r="E19" s="165">
        <v>-19.039159999999999</v>
      </c>
      <c r="F19" s="165">
        <v>33.702489999999997</v>
      </c>
      <c r="G19" s="157">
        <v>44532</v>
      </c>
      <c r="H19" s="191">
        <f t="shared" si="1"/>
        <v>0</v>
      </c>
      <c r="I19" s="165">
        <f>'GS7134 Household List'!D1070</f>
        <v>50</v>
      </c>
      <c r="J19" s="328">
        <v>300</v>
      </c>
      <c r="K19" s="165">
        <f>'GS7134 Household List'!J1070</f>
        <v>426</v>
      </c>
      <c r="L19" s="183"/>
      <c r="M19" s="183"/>
      <c r="N19" s="183">
        <f t="shared" si="3"/>
        <v>52439.999999999993</v>
      </c>
      <c r="O19" s="183"/>
      <c r="P19" s="183"/>
      <c r="Q19" s="183">
        <f t="shared" si="4"/>
        <v>51585</v>
      </c>
      <c r="R19" s="183">
        <f t="shared" si="0"/>
        <v>104025</v>
      </c>
    </row>
    <row r="20" spans="2:18" x14ac:dyDescent="0.35">
      <c r="B20" s="565"/>
      <c r="C20" s="165" t="s">
        <v>1223</v>
      </c>
      <c r="D20" s="410" t="s">
        <v>1224</v>
      </c>
      <c r="E20" s="165">
        <v>-18.92726</v>
      </c>
      <c r="F20" s="165">
        <v>33.728169999999999</v>
      </c>
      <c r="G20" s="157">
        <v>44533</v>
      </c>
      <c r="H20" s="191">
        <f t="shared" si="1"/>
        <v>0</v>
      </c>
      <c r="I20" s="165">
        <f>'GS7134 Household List'!D1112</f>
        <v>41</v>
      </c>
      <c r="J20" s="328">
        <v>300</v>
      </c>
      <c r="K20" s="165">
        <f>'GS7134 Household List'!J1112</f>
        <v>367</v>
      </c>
      <c r="L20" s="183"/>
      <c r="M20" s="183"/>
      <c r="N20" s="183">
        <f t="shared" si="3"/>
        <v>52439.999999999993</v>
      </c>
      <c r="O20" s="183"/>
      <c r="P20" s="183"/>
      <c r="Q20" s="183">
        <f t="shared" si="4"/>
        <v>51585</v>
      </c>
      <c r="R20" s="183">
        <f t="shared" si="0"/>
        <v>104025</v>
      </c>
    </row>
    <row r="21" spans="2:18" x14ac:dyDescent="0.35">
      <c r="B21" s="565"/>
      <c r="C21" s="165" t="s">
        <v>1227</v>
      </c>
      <c r="D21" s="410" t="s">
        <v>1228</v>
      </c>
      <c r="E21" s="165">
        <v>-18.89912</v>
      </c>
      <c r="F21" s="165">
        <v>32.861409999999999</v>
      </c>
      <c r="G21" s="157">
        <v>44621</v>
      </c>
      <c r="H21" s="191">
        <f t="shared" si="1"/>
        <v>0</v>
      </c>
      <c r="I21" s="165">
        <f>'GS7134 Household List'!D1149</f>
        <v>36</v>
      </c>
      <c r="J21" s="328">
        <v>300</v>
      </c>
      <c r="K21" s="165">
        <f>'GS7134 Household List'!J1149</f>
        <v>391</v>
      </c>
      <c r="L21" s="183"/>
      <c r="M21" s="183"/>
      <c r="N21" s="183">
        <v>0</v>
      </c>
      <c r="O21" s="183"/>
      <c r="P21" s="183"/>
      <c r="Q21" s="183">
        <f t="shared" si="4"/>
        <v>34485</v>
      </c>
      <c r="R21" s="183">
        <f t="shared" si="0"/>
        <v>34485</v>
      </c>
    </row>
    <row r="22" spans="2:18" x14ac:dyDescent="0.35">
      <c r="B22" s="565"/>
      <c r="C22" s="165" t="s">
        <v>1225</v>
      </c>
      <c r="D22" s="410" t="s">
        <v>1226</v>
      </c>
      <c r="E22" s="165">
        <v>-18.90241</v>
      </c>
      <c r="F22" s="165">
        <v>32.863230000000001</v>
      </c>
      <c r="G22" s="157">
        <v>44621</v>
      </c>
      <c r="H22" s="191">
        <f t="shared" si="1"/>
        <v>0</v>
      </c>
      <c r="I22" s="165">
        <f>'GS7134 Household List'!D1183</f>
        <v>33</v>
      </c>
      <c r="J22" s="328">
        <v>300</v>
      </c>
      <c r="K22" s="165">
        <f>'GS7134 Household List'!J1183</f>
        <v>418</v>
      </c>
      <c r="L22" s="183"/>
      <c r="M22" s="183"/>
      <c r="N22" s="183">
        <v>0</v>
      </c>
      <c r="O22" s="183"/>
      <c r="P22" s="183"/>
      <c r="Q22" s="183">
        <f t="shared" si="4"/>
        <v>34485</v>
      </c>
      <c r="R22" s="183">
        <f t="shared" si="0"/>
        <v>34485</v>
      </c>
    </row>
    <row r="23" spans="2:18" x14ac:dyDescent="0.35">
      <c r="B23" s="565"/>
      <c r="C23" s="165" t="s">
        <v>1229</v>
      </c>
      <c r="D23" s="410" t="s">
        <v>1230</v>
      </c>
      <c r="E23" s="165">
        <v>-18.963850000000001</v>
      </c>
      <c r="F23" s="165">
        <v>32.82685</v>
      </c>
      <c r="G23" s="157">
        <v>44622</v>
      </c>
      <c r="H23" s="191">
        <f t="shared" si="1"/>
        <v>0</v>
      </c>
      <c r="I23" s="165">
        <f>'GS7134 Household List'!D1229</f>
        <v>45</v>
      </c>
      <c r="J23" s="328">
        <v>300</v>
      </c>
      <c r="K23" s="165">
        <f>'GS7134 Household List'!J1229</f>
        <v>335</v>
      </c>
      <c r="L23" s="183"/>
      <c r="M23" s="183"/>
      <c r="N23" s="183">
        <v>0</v>
      </c>
      <c r="O23" s="183"/>
      <c r="P23" s="183"/>
      <c r="Q23" s="183">
        <f t="shared" si="4"/>
        <v>34200</v>
      </c>
      <c r="R23" s="183">
        <f t="shared" si="0"/>
        <v>34200</v>
      </c>
    </row>
    <row r="24" spans="2:18" x14ac:dyDescent="0.35">
      <c r="B24" s="561"/>
      <c r="C24" s="165" t="s">
        <v>1231</v>
      </c>
      <c r="D24" s="410" t="s">
        <v>1232</v>
      </c>
      <c r="E24" s="165">
        <v>-18.96856</v>
      </c>
      <c r="F24" s="165">
        <v>32.833060000000003</v>
      </c>
      <c r="G24" s="157">
        <v>44622</v>
      </c>
      <c r="H24" s="191">
        <f t="shared" si="1"/>
        <v>0</v>
      </c>
      <c r="I24" s="165">
        <f>'GS7134 Household List'!D1306</f>
        <v>76</v>
      </c>
      <c r="J24" s="328">
        <v>300</v>
      </c>
      <c r="K24" s="165">
        <f>'GS7134 Household List'!J1306</f>
        <v>429</v>
      </c>
      <c r="L24" s="183"/>
      <c r="M24" s="183"/>
      <c r="N24" s="183">
        <v>0</v>
      </c>
      <c r="O24" s="183"/>
      <c r="P24" s="183"/>
      <c r="Q24" s="183">
        <f t="shared" si="4"/>
        <v>34200</v>
      </c>
      <c r="R24" s="183">
        <f t="shared" si="0"/>
        <v>34200</v>
      </c>
    </row>
    <row r="25" spans="2:18" x14ac:dyDescent="0.35">
      <c r="B25" s="566"/>
      <c r="C25" s="165" t="s">
        <v>1233</v>
      </c>
      <c r="D25" s="410" t="s">
        <v>1234</v>
      </c>
      <c r="E25" s="150">
        <v>-18.96161</v>
      </c>
      <c r="F25" s="150">
        <v>32.828879999999998</v>
      </c>
      <c r="G25" s="157">
        <v>44622</v>
      </c>
      <c r="H25" s="191">
        <f t="shared" si="1"/>
        <v>0</v>
      </c>
      <c r="I25" s="165">
        <f>'GS7134 Household List'!D1352</f>
        <v>45</v>
      </c>
      <c r="J25" s="328">
        <v>300</v>
      </c>
      <c r="K25" s="165">
        <f>'GS7134 Household List'!J1352</f>
        <v>312</v>
      </c>
      <c r="L25" s="189"/>
      <c r="M25" s="189"/>
      <c r="N25" s="183">
        <v>0</v>
      </c>
      <c r="O25" s="189"/>
      <c r="P25" s="189"/>
      <c r="Q25" s="183">
        <f t="shared" si="4"/>
        <v>34200</v>
      </c>
      <c r="R25" s="183">
        <f t="shared" si="0"/>
        <v>34200</v>
      </c>
    </row>
    <row r="26" spans="2:18" x14ac:dyDescent="0.35">
      <c r="B26" s="567"/>
      <c r="C26" s="165" t="s">
        <v>1235</v>
      </c>
      <c r="D26" s="410" t="s">
        <v>1236</v>
      </c>
      <c r="E26" s="150">
        <v>-18.91433</v>
      </c>
      <c r="F26" s="150">
        <v>32.891069999999999</v>
      </c>
      <c r="G26" s="157">
        <v>44623</v>
      </c>
      <c r="H26" s="191">
        <f t="shared" si="1"/>
        <v>0</v>
      </c>
      <c r="I26" s="165">
        <f>'GS7134 Household List'!D1408</f>
        <v>55</v>
      </c>
      <c r="J26" s="328">
        <v>300</v>
      </c>
      <c r="K26" s="165">
        <f>'GS7134 Household List'!J1408</f>
        <v>403</v>
      </c>
      <c r="L26" s="183"/>
      <c r="M26" s="183"/>
      <c r="N26" s="183">
        <v>0</v>
      </c>
      <c r="O26" s="183"/>
      <c r="P26" s="183"/>
      <c r="Q26" s="183">
        <f t="shared" si="4"/>
        <v>33915</v>
      </c>
      <c r="R26" s="183">
        <f t="shared" si="0"/>
        <v>33915</v>
      </c>
    </row>
    <row r="27" spans="2:18" ht="15" thickBot="1" x14ac:dyDescent="0.4">
      <c r="B27" s="27"/>
      <c r="C27"/>
      <c r="G27" s="16"/>
      <c r="H27" s="345">
        <f t="shared" ref="H27:R27" si="5">SUM(H3:H26)</f>
        <v>12</v>
      </c>
      <c r="I27" s="285">
        <f t="shared" si="5"/>
        <v>1383</v>
      </c>
      <c r="J27" s="342">
        <f t="shared" si="5"/>
        <v>7200</v>
      </c>
      <c r="K27" s="279">
        <f t="shared" si="5"/>
        <v>9021</v>
      </c>
      <c r="L27" s="280">
        <f t="shared" si="5"/>
        <v>4</v>
      </c>
      <c r="M27" s="280">
        <f t="shared" si="5"/>
        <v>0</v>
      </c>
      <c r="N27" s="280">
        <f t="shared" si="5"/>
        <v>943919.99999999988</v>
      </c>
      <c r="O27" s="280">
        <f t="shared" si="5"/>
        <v>8</v>
      </c>
      <c r="P27" s="280">
        <f t="shared" si="5"/>
        <v>0</v>
      </c>
      <c r="Q27" s="280">
        <f t="shared" si="5"/>
        <v>1134015</v>
      </c>
      <c r="R27" s="280">
        <f t="shared" si="5"/>
        <v>2077935</v>
      </c>
    </row>
    <row r="28" spans="2:18" ht="15" customHeight="1" thickBot="1" x14ac:dyDescent="0.4">
      <c r="B28" s="332" t="s">
        <v>736</v>
      </c>
      <c r="C28" s="32" t="s">
        <v>108</v>
      </c>
      <c r="G28" s="28"/>
      <c r="H28" s="28"/>
      <c r="N28" s="21"/>
      <c r="O28" s="21"/>
      <c r="P28" s="21"/>
    </row>
    <row r="29" spans="2:18" ht="15" customHeight="1" x14ac:dyDescent="0.35">
      <c r="B29" s="18" t="s">
        <v>109</v>
      </c>
      <c r="C29" s="22">
        <v>44378</v>
      </c>
      <c r="D29" s="28"/>
      <c r="L29" s="383" t="s">
        <v>5323</v>
      </c>
      <c r="M29" s="383"/>
      <c r="N29" s="383"/>
      <c r="O29" s="383"/>
      <c r="P29" s="383"/>
      <c r="Q29" s="383"/>
      <c r="R29" s="383"/>
    </row>
    <row r="30" spans="2:18" ht="15" thickBot="1" x14ac:dyDescent="0.4">
      <c r="B30" s="19" t="s">
        <v>110</v>
      </c>
      <c r="C30" s="23">
        <v>44742</v>
      </c>
      <c r="D30" s="29"/>
    </row>
    <row r="31" spans="2:18" ht="15" customHeight="1" thickBot="1" x14ac:dyDescent="0.4">
      <c r="B31" s="19" t="s">
        <v>111</v>
      </c>
      <c r="C31" s="23">
        <v>44561</v>
      </c>
      <c r="D31" s="28"/>
    </row>
    <row r="34" spans="2:13" ht="15" customHeight="1" thickBot="1" x14ac:dyDescent="0.4">
      <c r="B34" s="30" t="s">
        <v>112</v>
      </c>
      <c r="C34" s="32"/>
      <c r="D34" s="337"/>
      <c r="E34" s="331"/>
      <c r="F34" s="333"/>
    </row>
    <row r="35" spans="2:13" ht="15" thickBot="1" x14ac:dyDescent="0.4">
      <c r="B35" s="18" t="s">
        <v>737</v>
      </c>
      <c r="C35" s="338">
        <f>10000/365</f>
        <v>27.397260273972602</v>
      </c>
      <c r="D35" s="336" t="s">
        <v>114</v>
      </c>
      <c r="E35" s="325" t="s">
        <v>115</v>
      </c>
      <c r="F35" s="325" t="s">
        <v>116</v>
      </c>
    </row>
    <row r="36" spans="2:13" ht="15" thickBot="1" x14ac:dyDescent="0.4">
      <c r="B36" s="40" t="s">
        <v>117</v>
      </c>
      <c r="C36" s="24">
        <f>(C31-C29)+1</f>
        <v>184</v>
      </c>
      <c r="D36" s="312">
        <f>SUM(L3:L10)/(C36*8)</f>
        <v>2.717391304347826E-3</v>
      </c>
      <c r="E36" s="182">
        <f>IF(D36&lt;5%,95%,100%-D36)</f>
        <v>0.95</v>
      </c>
      <c r="F36" s="190">
        <f>C36*E36</f>
        <v>174.79999999999998</v>
      </c>
    </row>
    <row r="37" spans="2:13" ht="15" thickBot="1" x14ac:dyDescent="0.4">
      <c r="B37" s="41" t="s">
        <v>5314</v>
      </c>
      <c r="C37" s="44">
        <f>C30-C31</f>
        <v>181</v>
      </c>
      <c r="D37" s="312">
        <f>SUM(O3:O10)/(C37*8)</f>
        <v>0</v>
      </c>
      <c r="E37" s="182">
        <f>IF(D37&lt;5%,95%,100%-D37)</f>
        <v>0.95</v>
      </c>
      <c r="F37" s="190">
        <f>C37*E37</f>
        <v>171.95</v>
      </c>
    </row>
    <row r="38" spans="2:13" ht="15" thickBot="1" x14ac:dyDescent="0.4">
      <c r="B38" s="39" t="s">
        <v>5314</v>
      </c>
      <c r="C38" s="42">
        <f>SUM(C36:C37)</f>
        <v>365</v>
      </c>
      <c r="D38" s="180"/>
      <c r="E38" s="180"/>
      <c r="F38" s="180">
        <f>SUM(F36:F37)</f>
        <v>346.75</v>
      </c>
      <c r="J38" s="49"/>
      <c r="K38" s="49"/>
    </row>
    <row r="39" spans="2:13" ht="15" thickBot="1" x14ac:dyDescent="0.4">
      <c r="C39" s="49"/>
      <c r="J39" s="49"/>
      <c r="K39" s="49"/>
    </row>
    <row r="40" spans="2:13" ht="15" customHeight="1" thickBot="1" x14ac:dyDescent="0.4">
      <c r="B40" s="39" t="s">
        <v>119</v>
      </c>
      <c r="C40" s="58">
        <f>J27*365</f>
        <v>2628000</v>
      </c>
      <c r="L40" s="49"/>
      <c r="M40" s="49"/>
    </row>
    <row r="41" spans="2:13" ht="15" thickBot="1" x14ac:dyDescent="0.4">
      <c r="B41" s="39" t="s">
        <v>120</v>
      </c>
      <c r="C41" s="58">
        <f>10000/C40</f>
        <v>3.8051750380517502E-3</v>
      </c>
      <c r="L41" s="49"/>
      <c r="M41" s="49"/>
    </row>
    <row r="42" spans="2:13" ht="15" thickBot="1" x14ac:dyDescent="0.4">
      <c r="L42" s="49"/>
      <c r="M42" s="49"/>
    </row>
    <row r="43" spans="2:13" ht="15" thickBot="1" x14ac:dyDescent="0.4">
      <c r="B43" s="39" t="s">
        <v>5315</v>
      </c>
      <c r="C43" s="115">
        <f>ROUNDDOWN(C41*C40,0)</f>
        <v>10000</v>
      </c>
      <c r="L43" s="49"/>
      <c r="M43" s="49"/>
    </row>
    <row r="44" spans="2:13" x14ac:dyDescent="0.35">
      <c r="L44" s="49"/>
      <c r="M44" s="49"/>
    </row>
    <row r="45" spans="2:13" x14ac:dyDescent="0.35">
      <c r="L45" s="49"/>
      <c r="M45" s="49"/>
    </row>
    <row r="46" spans="2:13" x14ac:dyDescent="0.35">
      <c r="L46" s="49"/>
      <c r="M46" s="49"/>
    </row>
    <row r="47" spans="2:13" x14ac:dyDescent="0.35">
      <c r="L47" s="49"/>
      <c r="M47" s="49"/>
    </row>
    <row r="48" spans="2:13" ht="15" customHeight="1" x14ac:dyDescent="0.35">
      <c r="L48" s="49"/>
      <c r="M48" s="49"/>
    </row>
    <row r="55" ht="15" customHeight="1" x14ac:dyDescent="0.35"/>
  </sheetData>
  <mergeCells count="3">
    <mergeCell ref="L1:N1"/>
    <mergeCell ref="O1:Q1"/>
    <mergeCell ref="B3:B2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306D5-1281-4986-AD26-957BA5804CC5}">
  <sheetPr codeName="Sheet14"/>
  <dimension ref="B2:O47"/>
  <sheetViews>
    <sheetView workbookViewId="0"/>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2.81640625" style="5" bestFit="1" customWidth="1"/>
    <col min="16" max="16384" width="9.1796875" style="5"/>
  </cols>
  <sheetData>
    <row r="2" spans="2:15" x14ac:dyDescent="0.35">
      <c r="B2" s="559" t="s">
        <v>121</v>
      </c>
      <c r="C2" s="559"/>
      <c r="D2" s="559"/>
      <c r="E2" s="559"/>
      <c r="G2" s="559" t="s">
        <v>45</v>
      </c>
      <c r="H2" s="559"/>
      <c r="I2" s="559"/>
      <c r="J2" s="559"/>
      <c r="L2" s="559" t="s">
        <v>5318</v>
      </c>
      <c r="M2" s="559"/>
      <c r="N2" s="559"/>
      <c r="O2" s="559"/>
    </row>
    <row r="4" spans="2:15" x14ac:dyDescent="0.35">
      <c r="B4" s="560" t="s">
        <v>122</v>
      </c>
      <c r="C4" s="560"/>
      <c r="D4" s="560"/>
      <c r="E4" s="560"/>
      <c r="G4" s="560" t="s">
        <v>122</v>
      </c>
      <c r="H4" s="560"/>
      <c r="I4" s="560"/>
      <c r="J4" s="560"/>
      <c r="L4" s="557" t="s">
        <v>122</v>
      </c>
      <c r="M4" s="534"/>
      <c r="N4" s="534"/>
      <c r="O4" s="558"/>
    </row>
    <row r="5" spans="2:15"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5" x14ac:dyDescent="0.35">
      <c r="B6" s="165" t="s">
        <v>125</v>
      </c>
      <c r="C6" s="165" t="s">
        <v>126</v>
      </c>
      <c r="D6" s="165"/>
      <c r="E6" s="17">
        <f>'GS7134-PTDs'!R27</f>
        <v>2077935</v>
      </c>
      <c r="G6" s="165" t="s">
        <v>125</v>
      </c>
      <c r="H6" s="165" t="s">
        <v>126</v>
      </c>
      <c r="I6" s="165"/>
      <c r="J6" s="17">
        <f>'GS7134-PTDs'!N27</f>
        <v>943919.99999999988</v>
      </c>
      <c r="L6" s="165" t="s">
        <v>125</v>
      </c>
      <c r="M6" s="165" t="s">
        <v>126</v>
      </c>
      <c r="N6" s="165"/>
      <c r="O6" s="17">
        <f>'GS7134-PTDs'!Q27</f>
        <v>1134015</v>
      </c>
    </row>
    <row r="7" spans="2:15"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5"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5"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5" x14ac:dyDescent="0.35">
      <c r="B10" s="165" t="s">
        <v>135</v>
      </c>
      <c r="C10" s="165" t="s">
        <v>136</v>
      </c>
      <c r="D10" s="165" t="s">
        <v>137</v>
      </c>
      <c r="E10" s="170">
        <f>ROUNDDOWN((1-E5)*E6*E7*(E8+E9),0)</f>
        <v>6184</v>
      </c>
      <c r="G10" s="165" t="s">
        <v>135</v>
      </c>
      <c r="H10" s="165" t="s">
        <v>136</v>
      </c>
      <c r="I10" s="165" t="s">
        <v>137</v>
      </c>
      <c r="J10" s="170">
        <f>ROUNDDOWN((1-J5)*J6*J7*(J8+J9),0)</f>
        <v>2809</v>
      </c>
      <c r="L10" s="165" t="s">
        <v>135</v>
      </c>
      <c r="M10" s="165" t="s">
        <v>136</v>
      </c>
      <c r="N10" s="165" t="s">
        <v>137</v>
      </c>
      <c r="O10" s="170">
        <f>ROUNDDOWN((1-O5)*O6*O7*(O8+O9),0)</f>
        <v>3375</v>
      </c>
    </row>
    <row r="12" spans="2:15" x14ac:dyDescent="0.35">
      <c r="B12" s="560" t="s">
        <v>138</v>
      </c>
      <c r="C12" s="560"/>
      <c r="D12" s="560"/>
      <c r="E12" s="560"/>
      <c r="G12" s="560" t="s">
        <v>138</v>
      </c>
      <c r="H12" s="560"/>
      <c r="I12" s="560"/>
      <c r="J12" s="560"/>
      <c r="L12" s="557" t="s">
        <v>138</v>
      </c>
      <c r="M12" s="534"/>
      <c r="N12" s="534"/>
      <c r="O12" s="558"/>
    </row>
    <row r="13" spans="2:15"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5" x14ac:dyDescent="0.35">
      <c r="B14" s="165" t="s">
        <v>125</v>
      </c>
      <c r="C14" s="165" t="s">
        <v>126</v>
      </c>
      <c r="D14" s="165"/>
      <c r="E14" s="17">
        <f>E6</f>
        <v>2077935</v>
      </c>
      <c r="G14" s="165" t="s">
        <v>125</v>
      </c>
      <c r="H14" s="165" t="s">
        <v>126</v>
      </c>
      <c r="I14" s="165"/>
      <c r="J14" s="17">
        <f>J6</f>
        <v>943919.99999999988</v>
      </c>
      <c r="L14" s="165" t="s">
        <v>125</v>
      </c>
      <c r="M14" s="165" t="s">
        <v>126</v>
      </c>
      <c r="N14" s="165"/>
      <c r="O14" s="17">
        <f>O6</f>
        <v>1134015</v>
      </c>
    </row>
    <row r="15" spans="2:15" x14ac:dyDescent="0.35">
      <c r="B15" s="165" t="s">
        <v>140</v>
      </c>
      <c r="C15" s="165" t="s">
        <v>141</v>
      </c>
      <c r="D15" s="165" t="s">
        <v>129</v>
      </c>
      <c r="E15" s="169">
        <f>E7</f>
        <v>4.0000000000000002E-4</v>
      </c>
      <c r="G15" s="165" t="s">
        <v>140</v>
      </c>
      <c r="H15" s="165" t="s">
        <v>141</v>
      </c>
      <c r="I15" s="165" t="s">
        <v>129</v>
      </c>
      <c r="J15" s="169">
        <f>J7</f>
        <v>4.0000000000000002E-4</v>
      </c>
      <c r="L15" s="165" t="s">
        <v>140</v>
      </c>
      <c r="M15" s="165" t="s">
        <v>141</v>
      </c>
      <c r="N15" s="165" t="s">
        <v>129</v>
      </c>
      <c r="O15" s="169">
        <f>O7</f>
        <v>4.0000000000000002E-4</v>
      </c>
    </row>
    <row r="16" spans="2:15"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ROUNDDOWN((1-J13)*J14*J15*(J16+J17),0)</f>
        <v>0</v>
      </c>
      <c r="L18" s="165" t="s">
        <v>145</v>
      </c>
      <c r="M18" s="165" t="s">
        <v>146</v>
      </c>
      <c r="N18" s="165" t="s">
        <v>137</v>
      </c>
      <c r="O18" s="170">
        <f>ROUNDDOWN((1-O13)*O14*O15*(O16+O17),0)</f>
        <v>0</v>
      </c>
    </row>
    <row r="20" spans="2:15" x14ac:dyDescent="0.35">
      <c r="B20" s="557" t="s">
        <v>147</v>
      </c>
      <c r="C20" s="534"/>
      <c r="D20" s="568" t="e" cm="1">
        <f t="array" ref="D20">SUM(#REF!/C20)</f>
        <v>#REF!</v>
      </c>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47">
        <f>E21</f>
        <v>0.86</v>
      </c>
      <c r="L21" s="164" t="s">
        <v>148</v>
      </c>
      <c r="M21" s="165" t="s">
        <v>148</v>
      </c>
      <c r="N21" s="165" t="s">
        <v>149</v>
      </c>
      <c r="O21" s="179">
        <f>J21</f>
        <v>0.86</v>
      </c>
    </row>
    <row r="22" spans="2:15" x14ac:dyDescent="0.35">
      <c r="B22" s="165" t="s">
        <v>150</v>
      </c>
      <c r="C22" s="165" t="s">
        <v>151</v>
      </c>
      <c r="D22" s="165" t="s">
        <v>152</v>
      </c>
      <c r="E22" s="168">
        <v>112</v>
      </c>
      <c r="G22" s="165" t="s">
        <v>150</v>
      </c>
      <c r="H22" s="165" t="s">
        <v>151</v>
      </c>
      <c r="I22" s="165" t="s">
        <v>152</v>
      </c>
      <c r="J22" s="170">
        <f>E22</f>
        <v>112</v>
      </c>
      <c r="L22" s="165" t="s">
        <v>150</v>
      </c>
      <c r="M22" s="165" t="s">
        <v>151</v>
      </c>
      <c r="N22" s="165" t="s">
        <v>152</v>
      </c>
      <c r="O22" s="179">
        <f>J22</f>
        <v>112</v>
      </c>
    </row>
    <row r="23" spans="2:15" x14ac:dyDescent="0.35">
      <c r="B23" s="165" t="s">
        <v>153</v>
      </c>
      <c r="C23" s="165" t="s">
        <v>154</v>
      </c>
      <c r="D23" s="165" t="s">
        <v>155</v>
      </c>
      <c r="E23" s="168">
        <v>9.4600000000000009</v>
      </c>
      <c r="G23" s="165" t="s">
        <v>153</v>
      </c>
      <c r="H23" s="165" t="s">
        <v>154</v>
      </c>
      <c r="I23" s="165" t="s">
        <v>155</v>
      </c>
      <c r="J23" s="47">
        <v>9.4600000000000009</v>
      </c>
      <c r="L23" s="165" t="s">
        <v>153</v>
      </c>
      <c r="M23" s="165" t="s">
        <v>154</v>
      </c>
      <c r="N23" s="165" t="s">
        <v>155</v>
      </c>
      <c r="O23" s="47">
        <v>9.4600000000000009</v>
      </c>
    </row>
    <row r="24" spans="2:15" x14ac:dyDescent="0.35">
      <c r="B24" s="165" t="s">
        <v>156</v>
      </c>
      <c r="C24" s="165" t="s">
        <v>157</v>
      </c>
      <c r="D24" s="165" t="s">
        <v>158</v>
      </c>
      <c r="E24" s="168">
        <v>1.5599999999999999E-2</v>
      </c>
      <c r="G24" s="165" t="s">
        <v>156</v>
      </c>
      <c r="H24" s="165" t="s">
        <v>157</v>
      </c>
      <c r="I24" s="165" t="s">
        <v>158</v>
      </c>
      <c r="J24" s="179">
        <f>E24</f>
        <v>1.5599999999999999E-2</v>
      </c>
      <c r="L24" s="165" t="s">
        <v>156</v>
      </c>
      <c r="M24" s="165" t="s">
        <v>157</v>
      </c>
      <c r="N24" s="165" t="s">
        <v>158</v>
      </c>
      <c r="O24" s="179">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ROUNDDOWN(E10*((E22*E21)+E23)*E24,0)</f>
        <v>10204</v>
      </c>
      <c r="G27" s="165" t="s">
        <v>27</v>
      </c>
      <c r="H27" s="165" t="s">
        <v>28</v>
      </c>
      <c r="I27" s="165" t="s">
        <v>29</v>
      </c>
      <c r="J27" s="171">
        <f>J10*((J22*J21)+J23)*J24</f>
        <v>4635.3219120000003</v>
      </c>
      <c r="L27" s="165" t="s">
        <v>27</v>
      </c>
      <c r="M27" s="165" t="s">
        <v>28</v>
      </c>
      <c r="N27" s="165" t="s">
        <v>29</v>
      </c>
      <c r="O27" s="171">
        <f>O10*((O22*O21)+O23)*O24</f>
        <v>5569.317</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ROUNDDOWN(((E27-E28)*E29)-E30,0)</f>
        <v>9693</v>
      </c>
      <c r="G31" s="165" t="s">
        <v>121</v>
      </c>
      <c r="H31" s="165" t="s">
        <v>38</v>
      </c>
      <c r="I31" s="165" t="s">
        <v>29</v>
      </c>
      <c r="J31" s="170">
        <f>((J27-J28)*J29)-J30</f>
        <v>4403.5558164000004</v>
      </c>
      <c r="L31" s="165" t="s">
        <v>121</v>
      </c>
      <c r="M31" s="165" t="s">
        <v>38</v>
      </c>
      <c r="N31" s="165" t="s">
        <v>29</v>
      </c>
      <c r="O31" s="170">
        <f>((O27-O28)*O29)-O30</f>
        <v>5290.8511499999995</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O36+J36</f>
        <v>8308</v>
      </c>
      <c r="G36" s="175" t="s">
        <v>159</v>
      </c>
      <c r="H36" s="176" t="s">
        <v>38</v>
      </c>
      <c r="I36" s="177" t="s">
        <v>29</v>
      </c>
      <c r="J36" s="178">
        <f>ROUNDDOWN(J31*(1-J35),0)</f>
        <v>3774</v>
      </c>
      <c r="L36" s="175" t="s">
        <v>159</v>
      </c>
      <c r="M36" s="176" t="s">
        <v>38</v>
      </c>
      <c r="N36" s="177" t="s">
        <v>29</v>
      </c>
      <c r="O36" s="178">
        <f>ROUNDDOWN(O31*(1-O35),0)</f>
        <v>4534</v>
      </c>
    </row>
    <row r="38" spans="2:15" x14ac:dyDescent="0.35">
      <c r="B38" s="175" t="s">
        <v>160</v>
      </c>
      <c r="C38" s="176"/>
      <c r="D38" s="177" t="s">
        <v>29</v>
      </c>
      <c r="E38" s="178">
        <f>J38+O36</f>
        <v>8308</v>
      </c>
      <c r="G38" s="175" t="s">
        <v>160</v>
      </c>
      <c r="H38" s="176"/>
      <c r="I38" s="177" t="s">
        <v>29</v>
      </c>
      <c r="J38" s="178">
        <f>IF(J36&gt;'GS7134-PTDs'!C36*'GS7134-PTDs'!C35,'GS7134-PTDs'!C37*'GS7134-PTDs'!C36,J36)</f>
        <v>3774</v>
      </c>
      <c r="L38" s="175" t="s">
        <v>160</v>
      </c>
      <c r="M38" s="176"/>
      <c r="N38" s="177" t="s">
        <v>29</v>
      </c>
      <c r="O38" s="178">
        <f>IF(O36&gt;'GS7134-PTDs'!C37*'GS7134-PTDs'!C35,'GS7134-PTDs'!C37*'GS7134-PTDs'!C35,O36)</f>
        <v>4534</v>
      </c>
    </row>
    <row r="40" spans="2:15" x14ac:dyDescent="0.35">
      <c r="B40" t="s">
        <v>161</v>
      </c>
      <c r="E40" s="49"/>
      <c r="G40" t="s">
        <v>161</v>
      </c>
      <c r="L40" t="s">
        <v>161</v>
      </c>
    </row>
    <row r="41" spans="2:15" x14ac:dyDescent="0.35">
      <c r="O41" s="154"/>
    </row>
    <row r="42" spans="2:15" x14ac:dyDescent="0.35">
      <c r="G42" s="49"/>
      <c r="I42" s="49"/>
    </row>
    <row r="43" spans="2:15" x14ac:dyDescent="0.35">
      <c r="G43" s="49"/>
    </row>
    <row r="44" spans="2:15" x14ac:dyDescent="0.35">
      <c r="G44" s="49"/>
    </row>
    <row r="46" spans="2:15" x14ac:dyDescent="0.35">
      <c r="G46" s="21"/>
      <c r="J46" s="49"/>
    </row>
    <row r="47" spans="2:15" x14ac:dyDescent="0.35">
      <c r="K47" s="21"/>
    </row>
  </sheetData>
  <mergeCells count="18">
    <mergeCell ref="L20:O20"/>
    <mergeCell ref="L26:O26"/>
    <mergeCell ref="L33:O33"/>
    <mergeCell ref="L2:O2"/>
    <mergeCell ref="L4:O4"/>
    <mergeCell ref="L12:O12"/>
    <mergeCell ref="G2:J2"/>
    <mergeCell ref="G4:J4"/>
    <mergeCell ref="G12:J12"/>
    <mergeCell ref="G20:J20"/>
    <mergeCell ref="G33:J33"/>
    <mergeCell ref="G26:J26"/>
    <mergeCell ref="B33:E33"/>
    <mergeCell ref="B2:E2"/>
    <mergeCell ref="B4:E4"/>
    <mergeCell ref="B12:E12"/>
    <mergeCell ref="B20:E20"/>
    <mergeCell ref="B26:E2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132A8-1DBF-4AC4-B86D-E78D14732697}">
  <sheetPr codeName="Sheet15"/>
  <dimension ref="A1:R1408"/>
  <sheetViews>
    <sheetView workbookViewId="0">
      <selection activeCell="A712" sqref="A712"/>
    </sheetView>
  </sheetViews>
  <sheetFormatPr defaultColWidth="9.1796875" defaultRowHeight="14.5" outlineLevelRow="1" x14ac:dyDescent="0.35"/>
  <cols>
    <col min="1" max="1" width="14" style="46" customWidth="1"/>
    <col min="2" max="2" width="18.1796875" style="217" customWidth="1"/>
    <col min="3" max="3" width="27.453125" style="46" bestFit="1" customWidth="1"/>
    <col min="4" max="4" width="23.1796875" style="46" customWidth="1"/>
    <col min="5" max="5" width="13" customWidth="1"/>
    <col min="6" max="7" width="13.453125" customWidth="1"/>
    <col min="8" max="8" width="15.81640625" customWidth="1"/>
    <col min="9" max="9" width="22.1796875" customWidth="1"/>
    <col min="10" max="10" width="12.36328125" style="46" customWidth="1"/>
    <col min="11" max="16384" width="9.1796875" style="46"/>
  </cols>
  <sheetData>
    <row r="1" spans="1:18" ht="31.5" customHeight="1" thickBot="1" x14ac:dyDescent="0.4">
      <c r="A1" s="153" t="s">
        <v>46</v>
      </c>
      <c r="B1" s="218" t="s">
        <v>162</v>
      </c>
      <c r="C1" s="153" t="s">
        <v>47</v>
      </c>
      <c r="D1" s="153" t="s">
        <v>164</v>
      </c>
      <c r="E1" s="227" t="s">
        <v>738</v>
      </c>
      <c r="F1" s="227" t="s">
        <v>739</v>
      </c>
      <c r="G1" s="227" t="s">
        <v>740</v>
      </c>
      <c r="H1" s="227" t="s">
        <v>50</v>
      </c>
      <c r="I1" s="227" t="s">
        <v>168</v>
      </c>
      <c r="J1" s="227" t="s">
        <v>5433</v>
      </c>
      <c r="L1" s="365">
        <f>SUM(G95+G189+G245+G339+G429+G502+G592+G634+G675+G712+G766+G820+G857+G911+G965+G1019+G1070+G1112+G1149+G1183+G1229+G1306+G1352+G1408)</f>
        <v>9021</v>
      </c>
      <c r="M1" s="366" t="s">
        <v>5189</v>
      </c>
      <c r="N1" s="366"/>
      <c r="O1" s="367"/>
      <c r="Q1" s="365">
        <v>1000</v>
      </c>
      <c r="R1" s="367" t="s">
        <v>5431</v>
      </c>
    </row>
    <row r="2" spans="1:18" hidden="1" outlineLevel="1" x14ac:dyDescent="0.35">
      <c r="A2" s="70" t="s">
        <v>1197</v>
      </c>
      <c r="B2" s="224" t="s">
        <v>1249</v>
      </c>
      <c r="C2" s="76" t="s">
        <v>1198</v>
      </c>
      <c r="D2" s="70" t="s">
        <v>170</v>
      </c>
      <c r="E2" s="70">
        <v>1</v>
      </c>
      <c r="F2" s="249">
        <v>2</v>
      </c>
      <c r="G2" s="165">
        <f t="shared" ref="G2:G33" si="0">E2+F2</f>
        <v>3</v>
      </c>
      <c r="H2" s="231">
        <v>43599</v>
      </c>
      <c r="I2" s="250">
        <v>140</v>
      </c>
      <c r="J2" s="217">
        <f>IF(I2&gt;$Q$1,,G2)</f>
        <v>3</v>
      </c>
    </row>
    <row r="3" spans="1:18" hidden="1" outlineLevel="1" x14ac:dyDescent="0.35">
      <c r="A3" s="70" t="s">
        <v>1197</v>
      </c>
      <c r="B3" s="224" t="s">
        <v>1250</v>
      </c>
      <c r="C3" s="76" t="s">
        <v>1198</v>
      </c>
      <c r="D3" s="70" t="s">
        <v>170</v>
      </c>
      <c r="E3" s="70">
        <v>4</v>
      </c>
      <c r="F3" s="249">
        <v>2</v>
      </c>
      <c r="G3" s="165">
        <f t="shared" si="0"/>
        <v>6</v>
      </c>
      <c r="H3" s="231">
        <v>43599</v>
      </c>
      <c r="I3" s="240">
        <v>220</v>
      </c>
      <c r="J3" s="217">
        <f t="shared" ref="J3:J66" si="1">IF(I3&gt;$Q$1,,G3)</f>
        <v>6</v>
      </c>
    </row>
    <row r="4" spans="1:18" hidden="1" outlineLevel="1" x14ac:dyDescent="0.35">
      <c r="A4" s="70" t="s">
        <v>1197</v>
      </c>
      <c r="B4" s="224" t="s">
        <v>1251</v>
      </c>
      <c r="C4" s="76" t="s">
        <v>1198</v>
      </c>
      <c r="D4" s="70" t="s">
        <v>170</v>
      </c>
      <c r="E4" s="70">
        <v>1</v>
      </c>
      <c r="F4" s="249">
        <v>2</v>
      </c>
      <c r="G4" s="165">
        <f t="shared" si="0"/>
        <v>3</v>
      </c>
      <c r="H4" s="231">
        <v>43599</v>
      </c>
      <c r="I4" s="240">
        <v>500</v>
      </c>
      <c r="J4" s="217">
        <f t="shared" si="1"/>
        <v>3</v>
      </c>
    </row>
    <row r="5" spans="1:18" hidden="1" outlineLevel="1" x14ac:dyDescent="0.35">
      <c r="A5" s="70" t="s">
        <v>1197</v>
      </c>
      <c r="B5" s="224" t="s">
        <v>1252</v>
      </c>
      <c r="C5" s="76" t="s">
        <v>1198</v>
      </c>
      <c r="D5" s="70" t="s">
        <v>170</v>
      </c>
      <c r="E5" s="70">
        <v>3</v>
      </c>
      <c r="F5" s="249">
        <v>2</v>
      </c>
      <c r="G5" s="165">
        <f t="shared" si="0"/>
        <v>5</v>
      </c>
      <c r="H5" s="231">
        <v>43599</v>
      </c>
      <c r="I5" s="240">
        <v>280</v>
      </c>
      <c r="J5" s="217">
        <f t="shared" si="1"/>
        <v>5</v>
      </c>
    </row>
    <row r="6" spans="1:18" hidden="1" outlineLevel="1" x14ac:dyDescent="0.35">
      <c r="A6" s="70" t="s">
        <v>1197</v>
      </c>
      <c r="B6" s="224" t="s">
        <v>1253</v>
      </c>
      <c r="C6" s="76" t="s">
        <v>1198</v>
      </c>
      <c r="D6" s="70" t="s">
        <v>170</v>
      </c>
      <c r="E6" s="70">
        <v>3</v>
      </c>
      <c r="F6" s="249">
        <v>1</v>
      </c>
      <c r="G6" s="165">
        <f t="shared" si="0"/>
        <v>4</v>
      </c>
      <c r="H6" s="231">
        <v>43599</v>
      </c>
      <c r="I6" s="240">
        <v>650</v>
      </c>
      <c r="J6" s="217">
        <f t="shared" si="1"/>
        <v>4</v>
      </c>
    </row>
    <row r="7" spans="1:18" hidden="1" outlineLevel="1" x14ac:dyDescent="0.35">
      <c r="A7" s="70" t="s">
        <v>1197</v>
      </c>
      <c r="B7" s="224" t="s">
        <v>1254</v>
      </c>
      <c r="C7" s="76" t="s">
        <v>1198</v>
      </c>
      <c r="D7" s="70" t="s">
        <v>170</v>
      </c>
      <c r="E7" s="70">
        <v>2</v>
      </c>
      <c r="F7" s="249">
        <v>1</v>
      </c>
      <c r="G7" s="165">
        <f t="shared" si="0"/>
        <v>3</v>
      </c>
      <c r="H7" s="231">
        <v>43599</v>
      </c>
      <c r="I7" s="240">
        <v>300</v>
      </c>
      <c r="J7" s="217">
        <f t="shared" si="1"/>
        <v>3</v>
      </c>
    </row>
    <row r="8" spans="1:18" hidden="1" outlineLevel="1" x14ac:dyDescent="0.35">
      <c r="A8" s="70" t="s">
        <v>1197</v>
      </c>
      <c r="B8" s="224" t="s">
        <v>1255</v>
      </c>
      <c r="C8" s="76" t="s">
        <v>1198</v>
      </c>
      <c r="D8" s="70" t="s">
        <v>170</v>
      </c>
      <c r="E8" s="70">
        <v>5</v>
      </c>
      <c r="F8" s="249">
        <v>2</v>
      </c>
      <c r="G8" s="165">
        <f t="shared" si="0"/>
        <v>7</v>
      </c>
      <c r="H8" s="231">
        <v>43599</v>
      </c>
      <c r="I8" s="240">
        <v>120</v>
      </c>
      <c r="J8" s="217">
        <f t="shared" si="1"/>
        <v>7</v>
      </c>
    </row>
    <row r="9" spans="1:18" hidden="1" outlineLevel="1" x14ac:dyDescent="0.35">
      <c r="A9" s="70" t="s">
        <v>1197</v>
      </c>
      <c r="B9" s="224" t="s">
        <v>1256</v>
      </c>
      <c r="C9" s="76" t="s">
        <v>1198</v>
      </c>
      <c r="D9" s="70" t="s">
        <v>170</v>
      </c>
      <c r="E9" s="70">
        <v>3</v>
      </c>
      <c r="F9" s="249">
        <v>2</v>
      </c>
      <c r="G9" s="165">
        <f t="shared" si="0"/>
        <v>5</v>
      </c>
      <c r="H9" s="231">
        <v>43599</v>
      </c>
      <c r="I9" s="240">
        <v>450</v>
      </c>
      <c r="J9" s="217">
        <f t="shared" si="1"/>
        <v>5</v>
      </c>
    </row>
    <row r="10" spans="1:18" hidden="1" outlineLevel="1" x14ac:dyDescent="0.35">
      <c r="A10" s="70" t="s">
        <v>1197</v>
      </c>
      <c r="B10" s="224" t="s">
        <v>1257</v>
      </c>
      <c r="C10" s="76" t="s">
        <v>1198</v>
      </c>
      <c r="D10" s="70" t="s">
        <v>170</v>
      </c>
      <c r="E10" s="70">
        <v>6</v>
      </c>
      <c r="F10" s="249">
        <v>2</v>
      </c>
      <c r="G10" s="165">
        <f t="shared" si="0"/>
        <v>8</v>
      </c>
      <c r="H10" s="231">
        <v>43599</v>
      </c>
      <c r="I10" s="240">
        <v>110</v>
      </c>
      <c r="J10" s="217">
        <f t="shared" si="1"/>
        <v>8</v>
      </c>
    </row>
    <row r="11" spans="1:18" hidden="1" outlineLevel="1" x14ac:dyDescent="0.35">
      <c r="A11" s="70" t="s">
        <v>1197</v>
      </c>
      <c r="B11" s="224" t="s">
        <v>1258</v>
      </c>
      <c r="C11" s="76" t="s">
        <v>1198</v>
      </c>
      <c r="D11" s="70" t="s">
        <v>170</v>
      </c>
      <c r="E11" s="70">
        <v>4</v>
      </c>
      <c r="F11" s="249">
        <v>1</v>
      </c>
      <c r="G11" s="165">
        <f t="shared" si="0"/>
        <v>5</v>
      </c>
      <c r="H11" s="231">
        <v>43599</v>
      </c>
      <c r="I11" s="240">
        <v>100</v>
      </c>
      <c r="J11" s="217">
        <f t="shared" si="1"/>
        <v>5</v>
      </c>
    </row>
    <row r="12" spans="1:18" hidden="1" outlineLevel="1" x14ac:dyDescent="0.35">
      <c r="A12" s="70" t="s">
        <v>1197</v>
      </c>
      <c r="B12" s="224" t="s">
        <v>1259</v>
      </c>
      <c r="C12" s="76" t="s">
        <v>1198</v>
      </c>
      <c r="D12" s="70" t="s">
        <v>170</v>
      </c>
      <c r="E12" s="70">
        <v>3</v>
      </c>
      <c r="F12" s="249">
        <v>1</v>
      </c>
      <c r="G12" s="165">
        <f t="shared" si="0"/>
        <v>4</v>
      </c>
      <c r="H12" s="231">
        <v>43599</v>
      </c>
      <c r="I12" s="240">
        <v>170</v>
      </c>
      <c r="J12" s="217">
        <f t="shared" si="1"/>
        <v>4</v>
      </c>
    </row>
    <row r="13" spans="1:18" hidden="1" outlineLevel="1" x14ac:dyDescent="0.35">
      <c r="A13" s="70" t="s">
        <v>1197</v>
      </c>
      <c r="B13" s="224" t="s">
        <v>1260</v>
      </c>
      <c r="C13" s="76" t="s">
        <v>1198</v>
      </c>
      <c r="D13" s="70" t="s">
        <v>170</v>
      </c>
      <c r="E13" s="70">
        <v>0</v>
      </c>
      <c r="F13" s="249">
        <v>3</v>
      </c>
      <c r="G13" s="165">
        <f t="shared" si="0"/>
        <v>3</v>
      </c>
      <c r="H13" s="231">
        <v>43599</v>
      </c>
      <c r="I13" s="240">
        <v>130</v>
      </c>
      <c r="J13" s="217">
        <f t="shared" si="1"/>
        <v>3</v>
      </c>
    </row>
    <row r="14" spans="1:18" hidden="1" outlineLevel="1" x14ac:dyDescent="0.35">
      <c r="A14" s="70" t="s">
        <v>1197</v>
      </c>
      <c r="B14" s="224" t="s">
        <v>1261</v>
      </c>
      <c r="C14" s="76" t="s">
        <v>1198</v>
      </c>
      <c r="D14" s="70" t="s">
        <v>170</v>
      </c>
      <c r="E14" s="70">
        <v>2</v>
      </c>
      <c r="F14" s="249">
        <v>3</v>
      </c>
      <c r="G14" s="165">
        <f t="shared" si="0"/>
        <v>5</v>
      </c>
      <c r="H14" s="231">
        <v>43599</v>
      </c>
      <c r="I14" s="240">
        <v>560</v>
      </c>
      <c r="J14" s="217">
        <f t="shared" si="1"/>
        <v>5</v>
      </c>
    </row>
    <row r="15" spans="1:18" hidden="1" outlineLevel="1" x14ac:dyDescent="0.35">
      <c r="A15" s="70" t="s">
        <v>1197</v>
      </c>
      <c r="B15" s="224" t="s">
        <v>1262</v>
      </c>
      <c r="C15" s="76" t="s">
        <v>1198</v>
      </c>
      <c r="D15" s="70" t="s">
        <v>170</v>
      </c>
      <c r="E15" s="70">
        <v>7</v>
      </c>
      <c r="F15" s="249">
        <v>2</v>
      </c>
      <c r="G15" s="165">
        <f t="shared" si="0"/>
        <v>9</v>
      </c>
      <c r="H15" s="231">
        <v>43599</v>
      </c>
      <c r="I15" s="240">
        <v>430</v>
      </c>
      <c r="J15" s="217">
        <f t="shared" si="1"/>
        <v>9</v>
      </c>
    </row>
    <row r="16" spans="1:18" hidden="1" outlineLevel="1" x14ac:dyDescent="0.35">
      <c r="A16" s="70" t="s">
        <v>1197</v>
      </c>
      <c r="B16" s="224" t="s">
        <v>1263</v>
      </c>
      <c r="C16" s="76" t="s">
        <v>1198</v>
      </c>
      <c r="D16" s="70" t="s">
        <v>170</v>
      </c>
      <c r="E16" s="70">
        <v>5</v>
      </c>
      <c r="F16" s="249">
        <v>2</v>
      </c>
      <c r="G16" s="165">
        <f t="shared" si="0"/>
        <v>7</v>
      </c>
      <c r="H16" s="231">
        <v>43599</v>
      </c>
      <c r="I16" s="240">
        <v>600</v>
      </c>
      <c r="J16" s="217">
        <f t="shared" si="1"/>
        <v>7</v>
      </c>
    </row>
    <row r="17" spans="1:10" hidden="1" outlineLevel="1" x14ac:dyDescent="0.35">
      <c r="A17" s="70" t="s">
        <v>1197</v>
      </c>
      <c r="B17" s="224" t="s">
        <v>1264</v>
      </c>
      <c r="C17" s="76" t="s">
        <v>1198</v>
      </c>
      <c r="D17" s="70" t="s">
        <v>170</v>
      </c>
      <c r="E17" s="70">
        <v>3</v>
      </c>
      <c r="F17" s="249">
        <v>2</v>
      </c>
      <c r="G17" s="165">
        <f t="shared" si="0"/>
        <v>5</v>
      </c>
      <c r="H17" s="231">
        <v>43599</v>
      </c>
      <c r="I17" s="240">
        <v>400</v>
      </c>
      <c r="J17" s="217">
        <f t="shared" si="1"/>
        <v>5</v>
      </c>
    </row>
    <row r="18" spans="1:10" hidden="1" outlineLevel="1" x14ac:dyDescent="0.35">
      <c r="A18" s="70" t="s">
        <v>1197</v>
      </c>
      <c r="B18" s="224" t="s">
        <v>1265</v>
      </c>
      <c r="C18" s="76" t="s">
        <v>1198</v>
      </c>
      <c r="D18" s="70" t="s">
        <v>170</v>
      </c>
      <c r="E18" s="70">
        <v>2</v>
      </c>
      <c r="F18" s="249">
        <v>2</v>
      </c>
      <c r="G18" s="165">
        <f t="shared" si="0"/>
        <v>4</v>
      </c>
      <c r="H18" s="231">
        <v>43599</v>
      </c>
      <c r="I18" s="240">
        <v>140</v>
      </c>
      <c r="J18" s="217">
        <f t="shared" si="1"/>
        <v>4</v>
      </c>
    </row>
    <row r="19" spans="1:10" hidden="1" outlineLevel="1" x14ac:dyDescent="0.35">
      <c r="A19" s="70" t="s">
        <v>1197</v>
      </c>
      <c r="B19" s="224" t="s">
        <v>1266</v>
      </c>
      <c r="C19" s="76" t="s">
        <v>1198</v>
      </c>
      <c r="D19" s="70" t="s">
        <v>170</v>
      </c>
      <c r="E19" s="70">
        <v>1</v>
      </c>
      <c r="F19" s="249">
        <v>1</v>
      </c>
      <c r="G19" s="165">
        <f t="shared" si="0"/>
        <v>2</v>
      </c>
      <c r="H19" s="231">
        <v>43599</v>
      </c>
      <c r="I19" s="240">
        <v>440</v>
      </c>
      <c r="J19" s="217">
        <f t="shared" si="1"/>
        <v>2</v>
      </c>
    </row>
    <row r="20" spans="1:10" hidden="1" outlineLevel="1" x14ac:dyDescent="0.35">
      <c r="A20" s="70" t="s">
        <v>1197</v>
      </c>
      <c r="B20" s="224" t="s">
        <v>1267</v>
      </c>
      <c r="C20" s="76" t="s">
        <v>1198</v>
      </c>
      <c r="D20" s="70" t="s">
        <v>170</v>
      </c>
      <c r="E20" s="70">
        <v>2</v>
      </c>
      <c r="F20" s="249">
        <v>3</v>
      </c>
      <c r="G20" s="165">
        <f t="shared" si="0"/>
        <v>5</v>
      </c>
      <c r="H20" s="231">
        <v>43599</v>
      </c>
      <c r="I20" s="240">
        <v>110</v>
      </c>
      <c r="J20" s="217">
        <f t="shared" si="1"/>
        <v>5</v>
      </c>
    </row>
    <row r="21" spans="1:10" hidden="1" outlineLevel="1" x14ac:dyDescent="0.35">
      <c r="A21" s="70" t="s">
        <v>1197</v>
      </c>
      <c r="B21" s="224" t="s">
        <v>1268</v>
      </c>
      <c r="C21" s="76" t="s">
        <v>1198</v>
      </c>
      <c r="D21" s="70" t="s">
        <v>170</v>
      </c>
      <c r="E21" s="70">
        <v>1</v>
      </c>
      <c r="F21" s="249">
        <v>2</v>
      </c>
      <c r="G21" s="165">
        <f t="shared" si="0"/>
        <v>3</v>
      </c>
      <c r="H21" s="231">
        <v>43599</v>
      </c>
      <c r="I21" s="240">
        <v>250</v>
      </c>
      <c r="J21" s="217">
        <f t="shared" si="1"/>
        <v>3</v>
      </c>
    </row>
    <row r="22" spans="1:10" hidden="1" outlineLevel="1" x14ac:dyDescent="0.35">
      <c r="A22" s="70" t="s">
        <v>1197</v>
      </c>
      <c r="B22" s="224" t="s">
        <v>1269</v>
      </c>
      <c r="C22" s="76" t="s">
        <v>1198</v>
      </c>
      <c r="D22" s="70" t="s">
        <v>170</v>
      </c>
      <c r="E22" s="70">
        <v>3</v>
      </c>
      <c r="F22" s="249">
        <v>2</v>
      </c>
      <c r="G22" s="165">
        <f t="shared" si="0"/>
        <v>5</v>
      </c>
      <c r="H22" s="231">
        <v>43599</v>
      </c>
      <c r="I22" s="240">
        <v>330</v>
      </c>
      <c r="J22" s="217">
        <f t="shared" si="1"/>
        <v>5</v>
      </c>
    </row>
    <row r="23" spans="1:10" hidden="1" outlineLevel="1" x14ac:dyDescent="0.35">
      <c r="A23" s="70" t="s">
        <v>1197</v>
      </c>
      <c r="B23" s="224" t="s">
        <v>1270</v>
      </c>
      <c r="C23" s="76" t="s">
        <v>1198</v>
      </c>
      <c r="D23" s="70" t="s">
        <v>170</v>
      </c>
      <c r="E23" s="70">
        <v>1</v>
      </c>
      <c r="F23" s="249">
        <v>3</v>
      </c>
      <c r="G23" s="165">
        <f t="shared" si="0"/>
        <v>4</v>
      </c>
      <c r="H23" s="231">
        <v>43599</v>
      </c>
      <c r="I23" s="240">
        <v>210</v>
      </c>
      <c r="J23" s="217">
        <f t="shared" si="1"/>
        <v>4</v>
      </c>
    </row>
    <row r="24" spans="1:10" hidden="1" outlineLevel="1" x14ac:dyDescent="0.35">
      <c r="A24" s="70" t="s">
        <v>1197</v>
      </c>
      <c r="B24" s="224" t="s">
        <v>1271</v>
      </c>
      <c r="C24" s="76" t="s">
        <v>1198</v>
      </c>
      <c r="D24" s="70" t="s">
        <v>170</v>
      </c>
      <c r="E24" s="70">
        <v>2</v>
      </c>
      <c r="F24" s="249">
        <v>1</v>
      </c>
      <c r="G24" s="165">
        <f t="shared" si="0"/>
        <v>3</v>
      </c>
      <c r="H24" s="231">
        <v>43599</v>
      </c>
      <c r="I24" s="240">
        <v>560</v>
      </c>
      <c r="J24" s="217">
        <f t="shared" si="1"/>
        <v>3</v>
      </c>
    </row>
    <row r="25" spans="1:10" hidden="1" outlineLevel="1" x14ac:dyDescent="0.35">
      <c r="A25" s="70" t="s">
        <v>1197</v>
      </c>
      <c r="B25" s="224" t="s">
        <v>1272</v>
      </c>
      <c r="C25" s="76" t="s">
        <v>1198</v>
      </c>
      <c r="D25" s="70" t="s">
        <v>170</v>
      </c>
      <c r="E25" s="70">
        <v>4</v>
      </c>
      <c r="F25" s="249">
        <v>3</v>
      </c>
      <c r="G25" s="165">
        <f t="shared" si="0"/>
        <v>7</v>
      </c>
      <c r="H25" s="231">
        <v>43599</v>
      </c>
      <c r="I25" s="240">
        <v>300</v>
      </c>
      <c r="J25" s="217">
        <f t="shared" si="1"/>
        <v>7</v>
      </c>
    </row>
    <row r="26" spans="1:10" hidden="1" outlineLevel="1" x14ac:dyDescent="0.35">
      <c r="A26" s="70" t="s">
        <v>1197</v>
      </c>
      <c r="B26" s="224" t="s">
        <v>1273</v>
      </c>
      <c r="C26" s="76" t="s">
        <v>1198</v>
      </c>
      <c r="D26" s="70" t="s">
        <v>170</v>
      </c>
      <c r="E26" s="70">
        <v>2</v>
      </c>
      <c r="F26" s="249">
        <v>3</v>
      </c>
      <c r="G26" s="165">
        <f t="shared" si="0"/>
        <v>5</v>
      </c>
      <c r="H26" s="231">
        <v>43599</v>
      </c>
      <c r="I26" s="240">
        <v>600</v>
      </c>
      <c r="J26" s="217">
        <f t="shared" si="1"/>
        <v>5</v>
      </c>
    </row>
    <row r="27" spans="1:10" hidden="1" outlineLevel="1" x14ac:dyDescent="0.35">
      <c r="A27" s="70" t="s">
        <v>1197</v>
      </c>
      <c r="B27" s="224" t="s">
        <v>1274</v>
      </c>
      <c r="C27" s="76" t="s">
        <v>1198</v>
      </c>
      <c r="D27" s="70" t="s">
        <v>170</v>
      </c>
      <c r="E27" s="70">
        <v>8</v>
      </c>
      <c r="F27" s="249">
        <v>3</v>
      </c>
      <c r="G27" s="165">
        <f t="shared" si="0"/>
        <v>11</v>
      </c>
      <c r="H27" s="231">
        <v>43599</v>
      </c>
      <c r="I27" s="240">
        <v>400</v>
      </c>
      <c r="J27" s="217">
        <f t="shared" si="1"/>
        <v>11</v>
      </c>
    </row>
    <row r="28" spans="1:10" hidden="1" outlineLevel="1" x14ac:dyDescent="0.35">
      <c r="A28" s="70" t="s">
        <v>1197</v>
      </c>
      <c r="B28" s="224" t="s">
        <v>1275</v>
      </c>
      <c r="C28" s="76" t="s">
        <v>1198</v>
      </c>
      <c r="D28" s="70" t="s">
        <v>170</v>
      </c>
      <c r="E28" s="70">
        <v>5</v>
      </c>
      <c r="F28" s="249">
        <v>2</v>
      </c>
      <c r="G28" s="165">
        <f t="shared" si="0"/>
        <v>7</v>
      </c>
      <c r="H28" s="231">
        <v>43599</v>
      </c>
      <c r="I28" s="240">
        <v>300</v>
      </c>
      <c r="J28" s="217">
        <f t="shared" si="1"/>
        <v>7</v>
      </c>
    </row>
    <row r="29" spans="1:10" hidden="1" outlineLevel="1" x14ac:dyDescent="0.35">
      <c r="A29" s="70" t="s">
        <v>1197</v>
      </c>
      <c r="B29" s="224" t="s">
        <v>1276</v>
      </c>
      <c r="C29" s="76" t="s">
        <v>1198</v>
      </c>
      <c r="D29" s="70" t="s">
        <v>170</v>
      </c>
      <c r="E29" s="70">
        <v>2</v>
      </c>
      <c r="F29" s="249">
        <v>2</v>
      </c>
      <c r="G29" s="165">
        <f t="shared" si="0"/>
        <v>4</v>
      </c>
      <c r="H29" s="231">
        <v>43599</v>
      </c>
      <c r="I29" s="240">
        <v>660</v>
      </c>
      <c r="J29" s="217">
        <f t="shared" si="1"/>
        <v>4</v>
      </c>
    </row>
    <row r="30" spans="1:10" hidden="1" outlineLevel="1" x14ac:dyDescent="0.35">
      <c r="A30" s="70" t="s">
        <v>1197</v>
      </c>
      <c r="B30" s="224" t="s">
        <v>1277</v>
      </c>
      <c r="C30" s="76" t="s">
        <v>1198</v>
      </c>
      <c r="D30" s="70" t="s">
        <v>170</v>
      </c>
      <c r="E30" s="70">
        <v>4</v>
      </c>
      <c r="F30" s="249">
        <v>1</v>
      </c>
      <c r="G30" s="165">
        <f t="shared" si="0"/>
        <v>5</v>
      </c>
      <c r="H30" s="231">
        <v>43599</v>
      </c>
      <c r="I30" s="240">
        <v>100</v>
      </c>
      <c r="J30" s="217">
        <f t="shared" si="1"/>
        <v>5</v>
      </c>
    </row>
    <row r="31" spans="1:10" hidden="1" outlineLevel="1" x14ac:dyDescent="0.35">
      <c r="A31" s="70" t="s">
        <v>1197</v>
      </c>
      <c r="B31" s="224" t="s">
        <v>1278</v>
      </c>
      <c r="C31" s="76" t="s">
        <v>1198</v>
      </c>
      <c r="D31" s="70" t="s">
        <v>170</v>
      </c>
      <c r="E31" s="70">
        <v>3</v>
      </c>
      <c r="F31" s="249">
        <v>1</v>
      </c>
      <c r="G31" s="165">
        <f t="shared" si="0"/>
        <v>4</v>
      </c>
      <c r="H31" s="231">
        <v>43599</v>
      </c>
      <c r="I31" s="240">
        <v>440</v>
      </c>
      <c r="J31" s="217">
        <f t="shared" si="1"/>
        <v>4</v>
      </c>
    </row>
    <row r="32" spans="1:10" hidden="1" outlineLevel="1" x14ac:dyDescent="0.35">
      <c r="A32" s="70" t="s">
        <v>1197</v>
      </c>
      <c r="B32" s="224" t="s">
        <v>1279</v>
      </c>
      <c r="C32" s="76" t="s">
        <v>1198</v>
      </c>
      <c r="D32" s="70" t="s">
        <v>170</v>
      </c>
      <c r="E32" s="70">
        <v>4</v>
      </c>
      <c r="F32" s="249">
        <v>1</v>
      </c>
      <c r="G32" s="165">
        <f t="shared" si="0"/>
        <v>5</v>
      </c>
      <c r="H32" s="231">
        <v>43599</v>
      </c>
      <c r="I32" s="240">
        <v>160</v>
      </c>
      <c r="J32" s="217">
        <f t="shared" si="1"/>
        <v>5</v>
      </c>
    </row>
    <row r="33" spans="1:10" hidden="1" outlineLevel="1" x14ac:dyDescent="0.35">
      <c r="A33" s="70" t="s">
        <v>1197</v>
      </c>
      <c r="B33" s="224" t="s">
        <v>1280</v>
      </c>
      <c r="C33" s="76" t="s">
        <v>1198</v>
      </c>
      <c r="D33" s="70" t="s">
        <v>170</v>
      </c>
      <c r="E33" s="70">
        <v>4</v>
      </c>
      <c r="F33" s="249">
        <v>2</v>
      </c>
      <c r="G33" s="165">
        <f t="shared" si="0"/>
        <v>6</v>
      </c>
      <c r="H33" s="231">
        <v>43599</v>
      </c>
      <c r="I33" s="240">
        <v>120</v>
      </c>
      <c r="J33" s="217">
        <f t="shared" si="1"/>
        <v>6</v>
      </c>
    </row>
    <row r="34" spans="1:10" hidden="1" outlineLevel="1" x14ac:dyDescent="0.35">
      <c r="A34" s="70" t="s">
        <v>1197</v>
      </c>
      <c r="B34" s="224" t="s">
        <v>1281</v>
      </c>
      <c r="C34" s="76" t="s">
        <v>1198</v>
      </c>
      <c r="D34" s="70" t="s">
        <v>170</v>
      </c>
      <c r="E34" s="70">
        <v>4</v>
      </c>
      <c r="F34" s="249">
        <v>2</v>
      </c>
      <c r="G34" s="165">
        <f t="shared" ref="G34:G65" si="2">E34+F34</f>
        <v>6</v>
      </c>
      <c r="H34" s="231">
        <v>43599</v>
      </c>
      <c r="I34" s="240">
        <v>220</v>
      </c>
      <c r="J34" s="217">
        <f t="shared" si="1"/>
        <v>6</v>
      </c>
    </row>
    <row r="35" spans="1:10" hidden="1" outlineLevel="1" x14ac:dyDescent="0.35">
      <c r="A35" s="70" t="s">
        <v>1197</v>
      </c>
      <c r="B35" s="224" t="s">
        <v>1282</v>
      </c>
      <c r="C35" s="76" t="s">
        <v>1198</v>
      </c>
      <c r="D35" s="70" t="s">
        <v>170</v>
      </c>
      <c r="E35" s="70">
        <v>0</v>
      </c>
      <c r="F35" s="249">
        <v>3</v>
      </c>
      <c r="G35" s="165">
        <f t="shared" si="2"/>
        <v>3</v>
      </c>
      <c r="H35" s="231">
        <v>43599</v>
      </c>
      <c r="I35" s="240">
        <v>100</v>
      </c>
      <c r="J35" s="217">
        <f t="shared" si="1"/>
        <v>3</v>
      </c>
    </row>
    <row r="36" spans="1:10" hidden="1" outlineLevel="1" x14ac:dyDescent="0.35">
      <c r="A36" s="70" t="s">
        <v>1197</v>
      </c>
      <c r="B36" s="224" t="s">
        <v>1283</v>
      </c>
      <c r="C36" s="76" t="s">
        <v>1198</v>
      </c>
      <c r="D36" s="70" t="s">
        <v>170</v>
      </c>
      <c r="E36" s="70">
        <v>2</v>
      </c>
      <c r="F36" s="249">
        <v>2</v>
      </c>
      <c r="G36" s="165">
        <f t="shared" si="2"/>
        <v>4</v>
      </c>
      <c r="H36" s="231">
        <v>43599</v>
      </c>
      <c r="I36" s="240">
        <v>210</v>
      </c>
      <c r="J36" s="217">
        <f t="shared" si="1"/>
        <v>4</v>
      </c>
    </row>
    <row r="37" spans="1:10" hidden="1" outlineLevel="1" x14ac:dyDescent="0.35">
      <c r="A37" s="70" t="s">
        <v>1197</v>
      </c>
      <c r="B37" s="224" t="s">
        <v>1284</v>
      </c>
      <c r="C37" s="76" t="s">
        <v>1198</v>
      </c>
      <c r="D37" s="70" t="s">
        <v>170</v>
      </c>
      <c r="E37" s="70">
        <v>1</v>
      </c>
      <c r="F37" s="249">
        <v>3</v>
      </c>
      <c r="G37" s="165">
        <f t="shared" si="2"/>
        <v>4</v>
      </c>
      <c r="H37" s="231">
        <v>43599</v>
      </c>
      <c r="I37" s="240">
        <v>170</v>
      </c>
      <c r="J37" s="217">
        <f t="shared" si="1"/>
        <v>4</v>
      </c>
    </row>
    <row r="38" spans="1:10" hidden="1" outlineLevel="1" x14ac:dyDescent="0.35">
      <c r="A38" s="70" t="s">
        <v>1197</v>
      </c>
      <c r="B38" s="224" t="s">
        <v>1285</v>
      </c>
      <c r="C38" s="76" t="s">
        <v>1198</v>
      </c>
      <c r="D38" s="70" t="s">
        <v>170</v>
      </c>
      <c r="E38" s="70">
        <v>2</v>
      </c>
      <c r="F38" s="249">
        <v>1</v>
      </c>
      <c r="G38" s="165">
        <f t="shared" si="2"/>
        <v>3</v>
      </c>
      <c r="H38" s="231">
        <v>43599</v>
      </c>
      <c r="I38" s="240">
        <v>130</v>
      </c>
      <c r="J38" s="217">
        <f t="shared" si="1"/>
        <v>3</v>
      </c>
    </row>
    <row r="39" spans="1:10" hidden="1" outlineLevel="1" x14ac:dyDescent="0.35">
      <c r="A39" s="70" t="s">
        <v>1197</v>
      </c>
      <c r="B39" s="224" t="s">
        <v>1286</v>
      </c>
      <c r="C39" s="76" t="s">
        <v>1198</v>
      </c>
      <c r="D39" s="70" t="s">
        <v>170</v>
      </c>
      <c r="E39" s="70">
        <v>4</v>
      </c>
      <c r="F39" s="249">
        <v>2</v>
      </c>
      <c r="G39" s="165">
        <f t="shared" si="2"/>
        <v>6</v>
      </c>
      <c r="H39" s="231">
        <v>43599</v>
      </c>
      <c r="I39" s="240">
        <v>580</v>
      </c>
      <c r="J39" s="217">
        <f t="shared" si="1"/>
        <v>6</v>
      </c>
    </row>
    <row r="40" spans="1:10" hidden="1" outlineLevel="1" x14ac:dyDescent="0.35">
      <c r="A40" s="70" t="s">
        <v>1197</v>
      </c>
      <c r="B40" s="224" t="s">
        <v>1287</v>
      </c>
      <c r="C40" s="76" t="s">
        <v>1198</v>
      </c>
      <c r="D40" s="70" t="s">
        <v>170</v>
      </c>
      <c r="E40" s="70">
        <v>2</v>
      </c>
      <c r="F40" s="249">
        <v>2</v>
      </c>
      <c r="G40" s="165">
        <f t="shared" si="2"/>
        <v>4</v>
      </c>
      <c r="H40" s="231">
        <v>43599</v>
      </c>
      <c r="I40" s="240">
        <v>270</v>
      </c>
      <c r="J40" s="217">
        <f t="shared" si="1"/>
        <v>4</v>
      </c>
    </row>
    <row r="41" spans="1:10" hidden="1" outlineLevel="1" x14ac:dyDescent="0.35">
      <c r="A41" s="70" t="s">
        <v>1197</v>
      </c>
      <c r="B41" s="224" t="s">
        <v>1288</v>
      </c>
      <c r="C41" s="76" t="s">
        <v>1198</v>
      </c>
      <c r="D41" s="70" t="s">
        <v>170</v>
      </c>
      <c r="E41" s="70">
        <v>5</v>
      </c>
      <c r="F41" s="249">
        <v>2</v>
      </c>
      <c r="G41" s="165">
        <f t="shared" si="2"/>
        <v>7</v>
      </c>
      <c r="H41" s="231">
        <v>43599</v>
      </c>
      <c r="I41" s="240">
        <v>690</v>
      </c>
      <c r="J41" s="217">
        <f t="shared" si="1"/>
        <v>7</v>
      </c>
    </row>
    <row r="42" spans="1:10" hidden="1" outlineLevel="1" x14ac:dyDescent="0.35">
      <c r="A42" s="70" t="s">
        <v>1197</v>
      </c>
      <c r="B42" s="224" t="s">
        <v>1289</v>
      </c>
      <c r="C42" s="76" t="s">
        <v>1198</v>
      </c>
      <c r="D42" s="70" t="s">
        <v>170</v>
      </c>
      <c r="E42" s="70">
        <v>2</v>
      </c>
      <c r="F42" s="249">
        <v>2</v>
      </c>
      <c r="G42" s="165">
        <f t="shared" si="2"/>
        <v>4</v>
      </c>
      <c r="H42" s="231">
        <v>43599</v>
      </c>
      <c r="I42" s="240">
        <v>220</v>
      </c>
      <c r="J42" s="217">
        <f t="shared" si="1"/>
        <v>4</v>
      </c>
    </row>
    <row r="43" spans="1:10" hidden="1" outlineLevel="1" x14ac:dyDescent="0.35">
      <c r="A43" s="70" t="s">
        <v>1197</v>
      </c>
      <c r="B43" s="224" t="s">
        <v>1290</v>
      </c>
      <c r="C43" s="76" t="s">
        <v>1198</v>
      </c>
      <c r="D43" s="70" t="s">
        <v>170</v>
      </c>
      <c r="E43" s="70">
        <v>3</v>
      </c>
      <c r="F43" s="249">
        <v>2</v>
      </c>
      <c r="G43" s="165">
        <f t="shared" si="2"/>
        <v>5</v>
      </c>
      <c r="H43" s="231">
        <v>43599</v>
      </c>
      <c r="I43" s="240">
        <v>300</v>
      </c>
      <c r="J43" s="217">
        <f t="shared" si="1"/>
        <v>5</v>
      </c>
    </row>
    <row r="44" spans="1:10" hidden="1" outlineLevel="1" x14ac:dyDescent="0.35">
      <c r="A44" s="70" t="s">
        <v>1197</v>
      </c>
      <c r="B44" s="224" t="s">
        <v>1291</v>
      </c>
      <c r="C44" s="76" t="s">
        <v>1198</v>
      </c>
      <c r="D44" s="70" t="s">
        <v>170</v>
      </c>
      <c r="E44" s="70">
        <v>2</v>
      </c>
      <c r="F44" s="249">
        <v>2</v>
      </c>
      <c r="G44" s="165">
        <f t="shared" si="2"/>
        <v>4</v>
      </c>
      <c r="H44" s="231">
        <v>43599</v>
      </c>
      <c r="I44" s="240">
        <v>240</v>
      </c>
      <c r="J44" s="217">
        <f t="shared" si="1"/>
        <v>4</v>
      </c>
    </row>
    <row r="45" spans="1:10" hidden="1" outlineLevel="1" x14ac:dyDescent="0.35">
      <c r="A45" s="70" t="s">
        <v>1197</v>
      </c>
      <c r="B45" s="224" t="s">
        <v>1292</v>
      </c>
      <c r="C45" s="76" t="s">
        <v>1198</v>
      </c>
      <c r="D45" s="70" t="s">
        <v>170</v>
      </c>
      <c r="E45" s="70">
        <v>3</v>
      </c>
      <c r="F45" s="249">
        <v>2</v>
      </c>
      <c r="G45" s="165">
        <f t="shared" si="2"/>
        <v>5</v>
      </c>
      <c r="H45" s="231">
        <v>43599</v>
      </c>
      <c r="I45" s="240">
        <v>300</v>
      </c>
      <c r="J45" s="217">
        <f t="shared" si="1"/>
        <v>5</v>
      </c>
    </row>
    <row r="46" spans="1:10" hidden="1" outlineLevel="1" x14ac:dyDescent="0.35">
      <c r="A46" s="70" t="s">
        <v>1197</v>
      </c>
      <c r="B46" s="224" t="s">
        <v>1293</v>
      </c>
      <c r="C46" s="76" t="s">
        <v>1198</v>
      </c>
      <c r="D46" s="70" t="s">
        <v>170</v>
      </c>
      <c r="E46" s="70">
        <v>2</v>
      </c>
      <c r="F46" s="249">
        <v>2</v>
      </c>
      <c r="G46" s="165">
        <f t="shared" si="2"/>
        <v>4</v>
      </c>
      <c r="H46" s="231">
        <v>43599</v>
      </c>
      <c r="I46" s="240">
        <v>600</v>
      </c>
      <c r="J46" s="217">
        <f t="shared" si="1"/>
        <v>4</v>
      </c>
    </row>
    <row r="47" spans="1:10" hidden="1" outlineLevel="1" x14ac:dyDescent="0.35">
      <c r="A47" s="70" t="s">
        <v>1197</v>
      </c>
      <c r="B47" s="224" t="s">
        <v>1294</v>
      </c>
      <c r="C47" s="76" t="s">
        <v>1198</v>
      </c>
      <c r="D47" s="70" t="s">
        <v>170</v>
      </c>
      <c r="E47" s="70">
        <v>3</v>
      </c>
      <c r="F47" s="249">
        <v>2</v>
      </c>
      <c r="G47" s="165">
        <f t="shared" si="2"/>
        <v>5</v>
      </c>
      <c r="H47" s="231">
        <v>43599</v>
      </c>
      <c r="I47" s="240">
        <v>110</v>
      </c>
      <c r="J47" s="217">
        <f t="shared" si="1"/>
        <v>5</v>
      </c>
    </row>
    <row r="48" spans="1:10" hidden="1" outlineLevel="1" x14ac:dyDescent="0.35">
      <c r="A48" s="70" t="s">
        <v>1197</v>
      </c>
      <c r="B48" s="224" t="s">
        <v>1295</v>
      </c>
      <c r="C48" s="76" t="s">
        <v>1198</v>
      </c>
      <c r="D48" s="70" t="s">
        <v>170</v>
      </c>
      <c r="E48" s="70">
        <v>0</v>
      </c>
      <c r="F48" s="249">
        <v>2</v>
      </c>
      <c r="G48" s="165">
        <f t="shared" si="2"/>
        <v>2</v>
      </c>
      <c r="H48" s="231">
        <v>43599</v>
      </c>
      <c r="I48" s="240">
        <v>170</v>
      </c>
      <c r="J48" s="217">
        <f t="shared" si="1"/>
        <v>2</v>
      </c>
    </row>
    <row r="49" spans="1:10" hidden="1" outlineLevel="1" x14ac:dyDescent="0.35">
      <c r="A49" s="70" t="s">
        <v>1197</v>
      </c>
      <c r="B49" s="224" t="s">
        <v>1296</v>
      </c>
      <c r="C49" s="76" t="s">
        <v>1198</v>
      </c>
      <c r="D49" s="70" t="s">
        <v>170</v>
      </c>
      <c r="E49" s="70">
        <v>1</v>
      </c>
      <c r="F49" s="249">
        <v>2</v>
      </c>
      <c r="G49" s="165">
        <f t="shared" si="2"/>
        <v>3</v>
      </c>
      <c r="H49" s="231">
        <v>43599</v>
      </c>
      <c r="I49" s="240">
        <v>270</v>
      </c>
      <c r="J49" s="217">
        <f t="shared" si="1"/>
        <v>3</v>
      </c>
    </row>
    <row r="50" spans="1:10" hidden="1" outlineLevel="1" x14ac:dyDescent="0.35">
      <c r="A50" s="70" t="s">
        <v>1197</v>
      </c>
      <c r="B50" s="224" t="s">
        <v>1297</v>
      </c>
      <c r="C50" s="76" t="s">
        <v>1198</v>
      </c>
      <c r="D50" s="70" t="s">
        <v>170</v>
      </c>
      <c r="E50" s="70">
        <v>4</v>
      </c>
      <c r="F50" s="249">
        <v>4</v>
      </c>
      <c r="G50" s="165">
        <f t="shared" si="2"/>
        <v>8</v>
      </c>
      <c r="H50" s="231">
        <v>43599</v>
      </c>
      <c r="I50" s="240">
        <v>220</v>
      </c>
      <c r="J50" s="217">
        <f t="shared" si="1"/>
        <v>8</v>
      </c>
    </row>
    <row r="51" spans="1:10" hidden="1" outlineLevel="1" x14ac:dyDescent="0.35">
      <c r="A51" s="70" t="s">
        <v>1197</v>
      </c>
      <c r="B51" s="224" t="s">
        <v>1298</v>
      </c>
      <c r="C51" s="76" t="s">
        <v>1198</v>
      </c>
      <c r="D51" s="70" t="s">
        <v>170</v>
      </c>
      <c r="E51" s="70">
        <v>5</v>
      </c>
      <c r="F51" s="249">
        <v>2</v>
      </c>
      <c r="G51" s="165">
        <f t="shared" si="2"/>
        <v>7</v>
      </c>
      <c r="H51" s="231">
        <v>43599</v>
      </c>
      <c r="I51" s="240">
        <v>230</v>
      </c>
      <c r="J51" s="217">
        <f t="shared" si="1"/>
        <v>7</v>
      </c>
    </row>
    <row r="52" spans="1:10" hidden="1" outlineLevel="1" x14ac:dyDescent="0.35">
      <c r="A52" s="70" t="s">
        <v>1197</v>
      </c>
      <c r="B52" s="224" t="s">
        <v>1299</v>
      </c>
      <c r="C52" s="76" t="s">
        <v>1198</v>
      </c>
      <c r="D52" s="70" t="s">
        <v>170</v>
      </c>
      <c r="E52" s="70">
        <v>4</v>
      </c>
      <c r="F52" s="249">
        <v>1</v>
      </c>
      <c r="G52" s="165">
        <f t="shared" si="2"/>
        <v>5</v>
      </c>
      <c r="H52" s="231">
        <v>43599</v>
      </c>
      <c r="I52" s="240">
        <v>440</v>
      </c>
      <c r="J52" s="217">
        <f t="shared" si="1"/>
        <v>5</v>
      </c>
    </row>
    <row r="53" spans="1:10" hidden="1" outlineLevel="1" x14ac:dyDescent="0.35">
      <c r="A53" s="70" t="s">
        <v>1197</v>
      </c>
      <c r="B53" s="224" t="s">
        <v>1300</v>
      </c>
      <c r="C53" s="76" t="s">
        <v>1198</v>
      </c>
      <c r="D53" s="70" t="s">
        <v>170</v>
      </c>
      <c r="E53" s="70">
        <v>6</v>
      </c>
      <c r="F53" s="249">
        <v>3</v>
      </c>
      <c r="G53" s="165">
        <f t="shared" si="2"/>
        <v>9</v>
      </c>
      <c r="H53" s="231">
        <v>43599</v>
      </c>
      <c r="I53" s="240">
        <v>300</v>
      </c>
      <c r="J53" s="217">
        <f t="shared" si="1"/>
        <v>9</v>
      </c>
    </row>
    <row r="54" spans="1:10" hidden="1" outlineLevel="1" x14ac:dyDescent="0.35">
      <c r="A54" s="70" t="s">
        <v>1197</v>
      </c>
      <c r="B54" s="224" t="s">
        <v>1301</v>
      </c>
      <c r="C54" s="76" t="s">
        <v>1198</v>
      </c>
      <c r="D54" s="70" t="s">
        <v>170</v>
      </c>
      <c r="E54" s="70">
        <v>3</v>
      </c>
      <c r="F54" s="249">
        <v>2</v>
      </c>
      <c r="G54" s="165">
        <f t="shared" si="2"/>
        <v>5</v>
      </c>
      <c r="H54" s="231">
        <v>43599</v>
      </c>
      <c r="I54" s="240">
        <v>200</v>
      </c>
      <c r="J54" s="217">
        <f t="shared" si="1"/>
        <v>5</v>
      </c>
    </row>
    <row r="55" spans="1:10" hidden="1" outlineLevel="1" x14ac:dyDescent="0.35">
      <c r="A55" s="70" t="s">
        <v>1197</v>
      </c>
      <c r="B55" s="224" t="s">
        <v>1302</v>
      </c>
      <c r="C55" s="76" t="s">
        <v>1198</v>
      </c>
      <c r="D55" s="70" t="s">
        <v>170</v>
      </c>
      <c r="E55" s="70">
        <v>5</v>
      </c>
      <c r="F55" s="249">
        <v>2</v>
      </c>
      <c r="G55" s="165">
        <f t="shared" si="2"/>
        <v>7</v>
      </c>
      <c r="H55" s="231">
        <v>43599</v>
      </c>
      <c r="I55" s="240">
        <v>240</v>
      </c>
      <c r="J55" s="217">
        <f t="shared" si="1"/>
        <v>7</v>
      </c>
    </row>
    <row r="56" spans="1:10" hidden="1" outlineLevel="1" x14ac:dyDescent="0.35">
      <c r="A56" s="70" t="s">
        <v>1197</v>
      </c>
      <c r="B56" s="224" t="s">
        <v>1303</v>
      </c>
      <c r="C56" s="76" t="s">
        <v>1198</v>
      </c>
      <c r="D56" s="70" t="s">
        <v>170</v>
      </c>
      <c r="E56" s="70">
        <v>2</v>
      </c>
      <c r="F56" s="249">
        <v>3</v>
      </c>
      <c r="G56" s="165">
        <f t="shared" si="2"/>
        <v>5</v>
      </c>
      <c r="H56" s="231">
        <v>43599</v>
      </c>
      <c r="I56" s="240">
        <v>280</v>
      </c>
      <c r="J56" s="217">
        <f t="shared" si="1"/>
        <v>5</v>
      </c>
    </row>
    <row r="57" spans="1:10" hidden="1" outlineLevel="1" x14ac:dyDescent="0.35">
      <c r="A57" s="70" t="s">
        <v>1197</v>
      </c>
      <c r="B57" s="224" t="s">
        <v>1304</v>
      </c>
      <c r="C57" s="76" t="s">
        <v>1198</v>
      </c>
      <c r="D57" s="70" t="s">
        <v>170</v>
      </c>
      <c r="E57" s="70">
        <v>4</v>
      </c>
      <c r="F57" s="249">
        <v>2</v>
      </c>
      <c r="G57" s="165">
        <f t="shared" si="2"/>
        <v>6</v>
      </c>
      <c r="H57" s="231">
        <v>43599</v>
      </c>
      <c r="I57" s="240">
        <v>180</v>
      </c>
      <c r="J57" s="217">
        <f t="shared" si="1"/>
        <v>6</v>
      </c>
    </row>
    <row r="58" spans="1:10" hidden="1" outlineLevel="1" x14ac:dyDescent="0.35">
      <c r="A58" s="70" t="s">
        <v>1197</v>
      </c>
      <c r="B58" s="224" t="s">
        <v>1305</v>
      </c>
      <c r="C58" s="76" t="s">
        <v>1198</v>
      </c>
      <c r="D58" s="70" t="s">
        <v>170</v>
      </c>
      <c r="E58" s="70">
        <v>2</v>
      </c>
      <c r="F58" s="249">
        <v>3</v>
      </c>
      <c r="G58" s="165">
        <f t="shared" si="2"/>
        <v>5</v>
      </c>
      <c r="H58" s="231">
        <v>43599</v>
      </c>
      <c r="I58" s="240">
        <v>220</v>
      </c>
      <c r="J58" s="217">
        <f t="shared" si="1"/>
        <v>5</v>
      </c>
    </row>
    <row r="59" spans="1:10" hidden="1" outlineLevel="1" x14ac:dyDescent="0.35">
      <c r="A59" s="70" t="s">
        <v>1197</v>
      </c>
      <c r="B59" s="224" t="s">
        <v>1306</v>
      </c>
      <c r="C59" s="76" t="s">
        <v>1198</v>
      </c>
      <c r="D59" s="70" t="s">
        <v>170</v>
      </c>
      <c r="E59" s="70">
        <v>1</v>
      </c>
      <c r="F59" s="249">
        <v>2</v>
      </c>
      <c r="G59" s="165">
        <f t="shared" si="2"/>
        <v>3</v>
      </c>
      <c r="H59" s="231">
        <v>43599</v>
      </c>
      <c r="I59" s="240">
        <v>500</v>
      </c>
      <c r="J59" s="217">
        <f t="shared" si="1"/>
        <v>3</v>
      </c>
    </row>
    <row r="60" spans="1:10" hidden="1" outlineLevel="1" x14ac:dyDescent="0.35">
      <c r="A60" s="70" t="s">
        <v>1197</v>
      </c>
      <c r="B60" s="224" t="s">
        <v>1307</v>
      </c>
      <c r="C60" s="76" t="s">
        <v>1198</v>
      </c>
      <c r="D60" s="70" t="s">
        <v>170</v>
      </c>
      <c r="E60" s="70">
        <v>0</v>
      </c>
      <c r="F60" s="249">
        <v>3</v>
      </c>
      <c r="G60" s="165">
        <f t="shared" si="2"/>
        <v>3</v>
      </c>
      <c r="H60" s="231">
        <v>43599</v>
      </c>
      <c r="I60" s="240">
        <v>100</v>
      </c>
      <c r="J60" s="217">
        <f t="shared" si="1"/>
        <v>3</v>
      </c>
    </row>
    <row r="61" spans="1:10" hidden="1" outlineLevel="1" x14ac:dyDescent="0.35">
      <c r="A61" s="70" t="s">
        <v>1197</v>
      </c>
      <c r="B61" s="224" t="s">
        <v>1308</v>
      </c>
      <c r="C61" s="76" t="s">
        <v>1198</v>
      </c>
      <c r="D61" s="70" t="s">
        <v>170</v>
      </c>
      <c r="E61" s="70">
        <v>3</v>
      </c>
      <c r="F61" s="249">
        <v>2</v>
      </c>
      <c r="G61" s="165">
        <f t="shared" si="2"/>
        <v>5</v>
      </c>
      <c r="H61" s="231">
        <v>43599</v>
      </c>
      <c r="I61" s="240">
        <v>300</v>
      </c>
      <c r="J61" s="217">
        <f t="shared" si="1"/>
        <v>5</v>
      </c>
    </row>
    <row r="62" spans="1:10" hidden="1" outlineLevel="1" x14ac:dyDescent="0.35">
      <c r="A62" s="70" t="s">
        <v>1197</v>
      </c>
      <c r="B62" s="224" t="s">
        <v>1309</v>
      </c>
      <c r="C62" s="76" t="s">
        <v>1198</v>
      </c>
      <c r="D62" s="70" t="s">
        <v>170</v>
      </c>
      <c r="E62" s="70">
        <v>5</v>
      </c>
      <c r="F62" s="249">
        <v>2</v>
      </c>
      <c r="G62" s="165">
        <f t="shared" si="2"/>
        <v>7</v>
      </c>
      <c r="H62" s="231">
        <v>43599</v>
      </c>
      <c r="I62" s="240">
        <v>270</v>
      </c>
      <c r="J62" s="217">
        <f t="shared" si="1"/>
        <v>7</v>
      </c>
    </row>
    <row r="63" spans="1:10" hidden="1" outlineLevel="1" x14ac:dyDescent="0.35">
      <c r="A63" s="70" t="s">
        <v>1197</v>
      </c>
      <c r="B63" s="224" t="s">
        <v>1310</v>
      </c>
      <c r="C63" s="76" t="s">
        <v>1198</v>
      </c>
      <c r="D63" s="70" t="s">
        <v>170</v>
      </c>
      <c r="E63" s="70">
        <v>3</v>
      </c>
      <c r="F63" s="249">
        <v>2</v>
      </c>
      <c r="G63" s="165">
        <f t="shared" si="2"/>
        <v>5</v>
      </c>
      <c r="H63" s="231">
        <v>43599</v>
      </c>
      <c r="I63" s="240">
        <v>150</v>
      </c>
      <c r="J63" s="217">
        <f t="shared" si="1"/>
        <v>5</v>
      </c>
    </row>
    <row r="64" spans="1:10" hidden="1" outlineLevel="1" x14ac:dyDescent="0.35">
      <c r="A64" s="70" t="s">
        <v>1197</v>
      </c>
      <c r="B64" s="224" t="s">
        <v>1311</v>
      </c>
      <c r="C64" s="76" t="s">
        <v>1198</v>
      </c>
      <c r="D64" s="70" t="s">
        <v>170</v>
      </c>
      <c r="E64" s="70">
        <v>3</v>
      </c>
      <c r="F64" s="249">
        <v>2</v>
      </c>
      <c r="G64" s="165">
        <f t="shared" si="2"/>
        <v>5</v>
      </c>
      <c r="H64" s="231">
        <v>43599</v>
      </c>
      <c r="I64" s="240">
        <v>100</v>
      </c>
      <c r="J64" s="217">
        <f t="shared" si="1"/>
        <v>5</v>
      </c>
    </row>
    <row r="65" spans="1:10" hidden="1" outlineLevel="1" x14ac:dyDescent="0.35">
      <c r="A65" s="70" t="s">
        <v>1197</v>
      </c>
      <c r="B65" s="224" t="s">
        <v>1312</v>
      </c>
      <c r="C65" s="76" t="s">
        <v>1198</v>
      </c>
      <c r="D65" s="70" t="s">
        <v>170</v>
      </c>
      <c r="E65" s="70">
        <v>2</v>
      </c>
      <c r="F65" s="249">
        <v>2</v>
      </c>
      <c r="G65" s="165">
        <f t="shared" si="2"/>
        <v>4</v>
      </c>
      <c r="H65" s="231">
        <v>43599</v>
      </c>
      <c r="I65" s="240">
        <v>170</v>
      </c>
      <c r="J65" s="217">
        <f t="shared" si="1"/>
        <v>4</v>
      </c>
    </row>
    <row r="66" spans="1:10" hidden="1" outlineLevel="1" x14ac:dyDescent="0.35">
      <c r="A66" s="70" t="s">
        <v>1197</v>
      </c>
      <c r="B66" s="224" t="s">
        <v>1313</v>
      </c>
      <c r="C66" s="76" t="s">
        <v>1198</v>
      </c>
      <c r="D66" s="70" t="s">
        <v>170</v>
      </c>
      <c r="E66" s="70">
        <v>3</v>
      </c>
      <c r="F66" s="249">
        <v>1</v>
      </c>
      <c r="G66" s="165">
        <f t="shared" ref="G66:G94" si="3">E66+F66</f>
        <v>4</v>
      </c>
      <c r="H66" s="231">
        <v>43599</v>
      </c>
      <c r="I66" s="240">
        <v>290</v>
      </c>
      <c r="J66" s="217">
        <f t="shared" si="1"/>
        <v>4</v>
      </c>
    </row>
    <row r="67" spans="1:10" hidden="1" outlineLevel="1" x14ac:dyDescent="0.35">
      <c r="A67" s="70" t="s">
        <v>1197</v>
      </c>
      <c r="B67" s="224" t="s">
        <v>1314</v>
      </c>
      <c r="C67" s="76" t="s">
        <v>1198</v>
      </c>
      <c r="D67" s="70" t="s">
        <v>170</v>
      </c>
      <c r="E67" s="70">
        <v>4</v>
      </c>
      <c r="F67" s="249">
        <v>3</v>
      </c>
      <c r="G67" s="165">
        <f t="shared" si="3"/>
        <v>7</v>
      </c>
      <c r="H67" s="231">
        <v>43599</v>
      </c>
      <c r="I67" s="240">
        <v>400</v>
      </c>
      <c r="J67" s="217">
        <f t="shared" ref="J67:J130" si="4">IF(I67&gt;$Q$1,,G67)</f>
        <v>7</v>
      </c>
    </row>
    <row r="68" spans="1:10" hidden="1" outlineLevel="1" x14ac:dyDescent="0.35">
      <c r="A68" s="70" t="s">
        <v>1197</v>
      </c>
      <c r="B68" s="224" t="s">
        <v>1315</v>
      </c>
      <c r="C68" s="76" t="s">
        <v>1198</v>
      </c>
      <c r="D68" s="70" t="s">
        <v>170</v>
      </c>
      <c r="E68" s="70">
        <v>3</v>
      </c>
      <c r="F68" s="249">
        <v>2</v>
      </c>
      <c r="G68" s="165">
        <f t="shared" si="3"/>
        <v>5</v>
      </c>
      <c r="H68" s="231">
        <v>43599</v>
      </c>
      <c r="I68" s="240">
        <v>202</v>
      </c>
      <c r="J68" s="217">
        <f t="shared" si="4"/>
        <v>5</v>
      </c>
    </row>
    <row r="69" spans="1:10" hidden="1" outlineLevel="1" x14ac:dyDescent="0.35">
      <c r="A69" s="70" t="s">
        <v>1197</v>
      </c>
      <c r="B69" s="224" t="s">
        <v>1316</v>
      </c>
      <c r="C69" s="76" t="s">
        <v>1198</v>
      </c>
      <c r="D69" s="70" t="s">
        <v>170</v>
      </c>
      <c r="E69" s="70">
        <v>2</v>
      </c>
      <c r="F69" s="249">
        <v>3</v>
      </c>
      <c r="G69" s="165">
        <f t="shared" si="3"/>
        <v>5</v>
      </c>
      <c r="H69" s="231">
        <v>43599</v>
      </c>
      <c r="I69" s="240">
        <v>110</v>
      </c>
      <c r="J69" s="217">
        <f t="shared" si="4"/>
        <v>5</v>
      </c>
    </row>
    <row r="70" spans="1:10" hidden="1" outlineLevel="1" x14ac:dyDescent="0.35">
      <c r="A70" s="70" t="s">
        <v>1197</v>
      </c>
      <c r="B70" s="224" t="s">
        <v>1317</v>
      </c>
      <c r="C70" s="76" t="s">
        <v>1198</v>
      </c>
      <c r="D70" s="70" t="s">
        <v>170</v>
      </c>
      <c r="E70" s="70">
        <v>3</v>
      </c>
      <c r="F70" s="249">
        <v>2</v>
      </c>
      <c r="G70" s="165">
        <f t="shared" si="3"/>
        <v>5</v>
      </c>
      <c r="H70" s="231">
        <v>43599</v>
      </c>
      <c r="I70" s="240">
        <v>110</v>
      </c>
      <c r="J70" s="217">
        <f t="shared" si="4"/>
        <v>5</v>
      </c>
    </row>
    <row r="71" spans="1:10" hidden="1" outlineLevel="1" x14ac:dyDescent="0.35">
      <c r="A71" s="70" t="s">
        <v>1197</v>
      </c>
      <c r="B71" s="224" t="s">
        <v>1318</v>
      </c>
      <c r="C71" s="76" t="s">
        <v>1198</v>
      </c>
      <c r="D71" s="70" t="s">
        <v>170</v>
      </c>
      <c r="E71" s="70">
        <v>4</v>
      </c>
      <c r="F71" s="249">
        <v>5</v>
      </c>
      <c r="G71" s="165">
        <f t="shared" si="3"/>
        <v>9</v>
      </c>
      <c r="H71" s="231">
        <v>43599</v>
      </c>
      <c r="I71" s="240">
        <v>200</v>
      </c>
      <c r="J71" s="217">
        <f t="shared" si="4"/>
        <v>9</v>
      </c>
    </row>
    <row r="72" spans="1:10" hidden="1" outlineLevel="1" x14ac:dyDescent="0.35">
      <c r="A72" s="70" t="s">
        <v>1197</v>
      </c>
      <c r="B72" s="224" t="s">
        <v>1319</v>
      </c>
      <c r="C72" s="76" t="s">
        <v>1198</v>
      </c>
      <c r="D72" s="70" t="s">
        <v>170</v>
      </c>
      <c r="E72" s="70">
        <v>4</v>
      </c>
      <c r="F72" s="249">
        <v>2</v>
      </c>
      <c r="G72" s="165">
        <f t="shared" si="3"/>
        <v>6</v>
      </c>
      <c r="H72" s="231">
        <v>43599</v>
      </c>
      <c r="I72" s="240">
        <v>770</v>
      </c>
      <c r="J72" s="217">
        <f t="shared" si="4"/>
        <v>6</v>
      </c>
    </row>
    <row r="73" spans="1:10" hidden="1" outlineLevel="1" x14ac:dyDescent="0.35">
      <c r="A73" s="70" t="s">
        <v>1197</v>
      </c>
      <c r="B73" s="224" t="s">
        <v>1320</v>
      </c>
      <c r="C73" s="76" t="s">
        <v>1198</v>
      </c>
      <c r="D73" s="70" t="s">
        <v>170</v>
      </c>
      <c r="E73" s="70">
        <v>1</v>
      </c>
      <c r="F73" s="249">
        <v>2</v>
      </c>
      <c r="G73" s="165">
        <f t="shared" si="3"/>
        <v>3</v>
      </c>
      <c r="H73" s="231">
        <v>43599</v>
      </c>
      <c r="I73" s="240">
        <v>220</v>
      </c>
      <c r="J73" s="217">
        <f t="shared" si="4"/>
        <v>3</v>
      </c>
    </row>
    <row r="74" spans="1:10" hidden="1" outlineLevel="1" x14ac:dyDescent="0.35">
      <c r="A74" s="70" t="s">
        <v>1197</v>
      </c>
      <c r="B74" s="224" t="s">
        <v>1321</v>
      </c>
      <c r="C74" s="76" t="s">
        <v>1198</v>
      </c>
      <c r="D74" s="70" t="s">
        <v>170</v>
      </c>
      <c r="E74" s="165">
        <v>4</v>
      </c>
      <c r="F74" s="249">
        <v>2</v>
      </c>
      <c r="G74" s="165">
        <f t="shared" si="3"/>
        <v>6</v>
      </c>
      <c r="H74" s="231">
        <v>43599</v>
      </c>
      <c r="I74" s="134">
        <v>180</v>
      </c>
      <c r="J74" s="217">
        <f t="shared" si="4"/>
        <v>6</v>
      </c>
    </row>
    <row r="75" spans="1:10" hidden="1" outlineLevel="1" x14ac:dyDescent="0.35">
      <c r="A75" s="70" t="s">
        <v>1197</v>
      </c>
      <c r="B75" s="224" t="s">
        <v>1322</v>
      </c>
      <c r="C75" s="76" t="s">
        <v>1198</v>
      </c>
      <c r="D75" s="70" t="s">
        <v>170</v>
      </c>
      <c r="E75" s="165">
        <v>3</v>
      </c>
      <c r="F75" s="249">
        <v>1</v>
      </c>
      <c r="G75" s="165">
        <f t="shared" si="3"/>
        <v>4</v>
      </c>
      <c r="H75" s="231">
        <v>43599</v>
      </c>
      <c r="I75" s="134">
        <v>300</v>
      </c>
      <c r="J75" s="217">
        <f t="shared" si="4"/>
        <v>4</v>
      </c>
    </row>
    <row r="76" spans="1:10" hidden="1" outlineLevel="1" x14ac:dyDescent="0.35">
      <c r="A76" s="70" t="s">
        <v>1197</v>
      </c>
      <c r="B76" s="224" t="s">
        <v>1323</v>
      </c>
      <c r="C76" s="76" t="s">
        <v>1198</v>
      </c>
      <c r="D76" s="70" t="s">
        <v>170</v>
      </c>
      <c r="E76" s="165">
        <v>3</v>
      </c>
      <c r="F76" s="249">
        <v>2</v>
      </c>
      <c r="G76" s="165">
        <f t="shared" si="3"/>
        <v>5</v>
      </c>
      <c r="H76" s="231">
        <v>43599</v>
      </c>
      <c r="I76" s="134">
        <v>330</v>
      </c>
      <c r="J76" s="217">
        <f t="shared" si="4"/>
        <v>5</v>
      </c>
    </row>
    <row r="77" spans="1:10" hidden="1" outlineLevel="1" x14ac:dyDescent="0.35">
      <c r="A77" s="70" t="s">
        <v>1197</v>
      </c>
      <c r="B77" s="224" t="s">
        <v>1324</v>
      </c>
      <c r="C77" s="76" t="s">
        <v>1198</v>
      </c>
      <c r="D77" s="70" t="s">
        <v>170</v>
      </c>
      <c r="E77" s="165">
        <v>5</v>
      </c>
      <c r="F77" s="249">
        <v>2</v>
      </c>
      <c r="G77" s="165">
        <f t="shared" si="3"/>
        <v>7</v>
      </c>
      <c r="H77" s="231">
        <v>43599</v>
      </c>
      <c r="I77" s="134">
        <v>500</v>
      </c>
      <c r="J77" s="217">
        <f t="shared" si="4"/>
        <v>7</v>
      </c>
    </row>
    <row r="78" spans="1:10" hidden="1" outlineLevel="1" x14ac:dyDescent="0.35">
      <c r="A78" s="70" t="s">
        <v>1197</v>
      </c>
      <c r="B78" s="224" t="s">
        <v>1325</v>
      </c>
      <c r="C78" s="76" t="s">
        <v>1198</v>
      </c>
      <c r="D78" s="70" t="s">
        <v>170</v>
      </c>
      <c r="E78" s="165">
        <v>4</v>
      </c>
      <c r="F78" s="249">
        <v>2</v>
      </c>
      <c r="G78" s="165">
        <f t="shared" si="3"/>
        <v>6</v>
      </c>
      <c r="H78" s="231">
        <v>43599</v>
      </c>
      <c r="I78" s="134">
        <v>310</v>
      </c>
      <c r="J78" s="217">
        <f t="shared" si="4"/>
        <v>6</v>
      </c>
    </row>
    <row r="79" spans="1:10" hidden="1" outlineLevel="1" x14ac:dyDescent="0.35">
      <c r="A79" s="70" t="s">
        <v>1197</v>
      </c>
      <c r="B79" s="224" t="s">
        <v>1326</v>
      </c>
      <c r="C79" s="76" t="s">
        <v>1198</v>
      </c>
      <c r="D79" s="70" t="s">
        <v>170</v>
      </c>
      <c r="E79" s="165">
        <v>3</v>
      </c>
      <c r="F79" s="249">
        <v>1</v>
      </c>
      <c r="G79" s="165">
        <f t="shared" si="3"/>
        <v>4</v>
      </c>
      <c r="H79" s="231">
        <v>43599</v>
      </c>
      <c r="I79" s="134">
        <v>120</v>
      </c>
      <c r="J79" s="217">
        <f t="shared" si="4"/>
        <v>4</v>
      </c>
    </row>
    <row r="80" spans="1:10" hidden="1" outlineLevel="1" x14ac:dyDescent="0.35">
      <c r="A80" s="70" t="s">
        <v>1197</v>
      </c>
      <c r="B80" s="224" t="s">
        <v>1327</v>
      </c>
      <c r="C80" s="76" t="s">
        <v>1198</v>
      </c>
      <c r="D80" s="70" t="s">
        <v>170</v>
      </c>
      <c r="E80" s="165">
        <v>2</v>
      </c>
      <c r="F80" s="249">
        <v>3</v>
      </c>
      <c r="G80" s="165">
        <f t="shared" si="3"/>
        <v>5</v>
      </c>
      <c r="H80" s="231">
        <v>43599</v>
      </c>
      <c r="I80" s="134">
        <v>100</v>
      </c>
      <c r="J80" s="217">
        <f t="shared" si="4"/>
        <v>5</v>
      </c>
    </row>
    <row r="81" spans="1:10" hidden="1" outlineLevel="1" x14ac:dyDescent="0.35">
      <c r="A81" s="70" t="s">
        <v>1197</v>
      </c>
      <c r="B81" s="224" t="s">
        <v>1328</v>
      </c>
      <c r="C81" s="76" t="s">
        <v>1198</v>
      </c>
      <c r="D81" s="70" t="s">
        <v>170</v>
      </c>
      <c r="E81" s="165">
        <v>2</v>
      </c>
      <c r="F81" s="249">
        <v>2</v>
      </c>
      <c r="G81" s="165">
        <f t="shared" si="3"/>
        <v>4</v>
      </c>
      <c r="H81" s="231">
        <v>43599</v>
      </c>
      <c r="I81" s="134">
        <v>110</v>
      </c>
      <c r="J81" s="217">
        <f t="shared" si="4"/>
        <v>4</v>
      </c>
    </row>
    <row r="82" spans="1:10" hidden="1" outlineLevel="1" x14ac:dyDescent="0.35">
      <c r="A82" s="70" t="s">
        <v>1197</v>
      </c>
      <c r="B82" s="224" t="s">
        <v>1329</v>
      </c>
      <c r="C82" s="76" t="s">
        <v>1198</v>
      </c>
      <c r="D82" s="70" t="s">
        <v>170</v>
      </c>
      <c r="E82" s="165">
        <v>2</v>
      </c>
      <c r="F82" s="249">
        <v>1</v>
      </c>
      <c r="G82" s="165">
        <f t="shared" si="3"/>
        <v>3</v>
      </c>
      <c r="H82" s="231">
        <v>43599</v>
      </c>
      <c r="I82" s="134">
        <v>800</v>
      </c>
      <c r="J82" s="217">
        <f t="shared" si="4"/>
        <v>3</v>
      </c>
    </row>
    <row r="83" spans="1:10" hidden="1" outlineLevel="1" x14ac:dyDescent="0.35">
      <c r="A83" s="70" t="s">
        <v>1197</v>
      </c>
      <c r="B83" s="224" t="s">
        <v>1330</v>
      </c>
      <c r="C83" s="76" t="s">
        <v>1198</v>
      </c>
      <c r="D83" s="70" t="s">
        <v>170</v>
      </c>
      <c r="E83" s="165">
        <v>4</v>
      </c>
      <c r="F83" s="249">
        <v>3</v>
      </c>
      <c r="G83" s="165">
        <f t="shared" si="3"/>
        <v>7</v>
      </c>
      <c r="H83" s="231">
        <v>43599</v>
      </c>
      <c r="I83" s="134">
        <v>400</v>
      </c>
      <c r="J83" s="217">
        <f t="shared" si="4"/>
        <v>7</v>
      </c>
    </row>
    <row r="84" spans="1:10" hidden="1" outlineLevel="1" x14ac:dyDescent="0.35">
      <c r="A84" s="70" t="s">
        <v>1197</v>
      </c>
      <c r="B84" s="224" t="s">
        <v>1331</v>
      </c>
      <c r="C84" s="76" t="s">
        <v>1198</v>
      </c>
      <c r="D84" s="70" t="s">
        <v>170</v>
      </c>
      <c r="E84" s="165">
        <v>6</v>
      </c>
      <c r="F84" s="249">
        <v>4</v>
      </c>
      <c r="G84" s="165">
        <f t="shared" si="3"/>
        <v>10</v>
      </c>
      <c r="H84" s="231">
        <v>43599</v>
      </c>
      <c r="I84" s="134">
        <v>230</v>
      </c>
      <c r="J84" s="217">
        <f t="shared" si="4"/>
        <v>10</v>
      </c>
    </row>
    <row r="85" spans="1:10" hidden="1" outlineLevel="1" x14ac:dyDescent="0.35">
      <c r="A85" s="70" t="s">
        <v>1197</v>
      </c>
      <c r="B85" s="224" t="s">
        <v>1332</v>
      </c>
      <c r="C85" s="76" t="s">
        <v>1198</v>
      </c>
      <c r="D85" s="70" t="s">
        <v>170</v>
      </c>
      <c r="E85" s="165">
        <v>0</v>
      </c>
      <c r="F85" s="249">
        <v>2</v>
      </c>
      <c r="G85" s="165">
        <f t="shared" si="3"/>
        <v>2</v>
      </c>
      <c r="H85" s="231">
        <v>43599</v>
      </c>
      <c r="I85" s="134">
        <v>100</v>
      </c>
      <c r="J85" s="217">
        <f t="shared" si="4"/>
        <v>2</v>
      </c>
    </row>
    <row r="86" spans="1:10" hidden="1" outlineLevel="1" x14ac:dyDescent="0.35">
      <c r="A86" s="70" t="s">
        <v>1197</v>
      </c>
      <c r="B86" s="224" t="s">
        <v>1333</v>
      </c>
      <c r="C86" s="76" t="s">
        <v>1198</v>
      </c>
      <c r="D86" s="70" t="s">
        <v>170</v>
      </c>
      <c r="E86" s="165">
        <v>1</v>
      </c>
      <c r="F86" s="249">
        <v>3</v>
      </c>
      <c r="G86" s="165">
        <f t="shared" si="3"/>
        <v>4</v>
      </c>
      <c r="H86" s="231">
        <v>43599</v>
      </c>
      <c r="I86" s="134">
        <v>500</v>
      </c>
      <c r="J86" s="217">
        <f t="shared" si="4"/>
        <v>4</v>
      </c>
    </row>
    <row r="87" spans="1:10" hidden="1" outlineLevel="1" x14ac:dyDescent="0.35">
      <c r="A87" s="70" t="s">
        <v>1197</v>
      </c>
      <c r="B87" s="224" t="s">
        <v>1334</v>
      </c>
      <c r="C87" s="76" t="s">
        <v>1198</v>
      </c>
      <c r="D87" s="70" t="s">
        <v>170</v>
      </c>
      <c r="E87" s="165">
        <v>1</v>
      </c>
      <c r="F87" s="249">
        <v>1</v>
      </c>
      <c r="G87" s="165">
        <f t="shared" si="3"/>
        <v>2</v>
      </c>
      <c r="H87" s="231">
        <v>43599</v>
      </c>
      <c r="I87" s="134">
        <v>210</v>
      </c>
      <c r="J87" s="217">
        <f t="shared" si="4"/>
        <v>2</v>
      </c>
    </row>
    <row r="88" spans="1:10" hidden="1" outlineLevel="1" x14ac:dyDescent="0.35">
      <c r="A88" s="70" t="s">
        <v>1197</v>
      </c>
      <c r="B88" s="224" t="s">
        <v>1335</v>
      </c>
      <c r="C88" s="76" t="s">
        <v>1198</v>
      </c>
      <c r="D88" s="70" t="s">
        <v>170</v>
      </c>
      <c r="E88" s="165">
        <v>5</v>
      </c>
      <c r="F88" s="249">
        <v>2</v>
      </c>
      <c r="G88" s="165">
        <f t="shared" si="3"/>
        <v>7</v>
      </c>
      <c r="H88" s="231">
        <v>43599</v>
      </c>
      <c r="I88" s="134">
        <v>120</v>
      </c>
      <c r="J88" s="217">
        <f t="shared" si="4"/>
        <v>7</v>
      </c>
    </row>
    <row r="89" spans="1:10" hidden="1" outlineLevel="1" x14ac:dyDescent="0.35">
      <c r="A89" s="70" t="s">
        <v>1197</v>
      </c>
      <c r="B89" s="224" t="s">
        <v>1336</v>
      </c>
      <c r="C89" s="76" t="s">
        <v>1198</v>
      </c>
      <c r="D89" s="70" t="s">
        <v>170</v>
      </c>
      <c r="E89" s="165">
        <v>3</v>
      </c>
      <c r="F89" s="249">
        <v>2</v>
      </c>
      <c r="G89" s="165">
        <f t="shared" si="3"/>
        <v>5</v>
      </c>
      <c r="H89" s="231">
        <v>43599</v>
      </c>
      <c r="I89" s="134">
        <v>140</v>
      </c>
      <c r="J89" s="217">
        <f t="shared" si="4"/>
        <v>5</v>
      </c>
    </row>
    <row r="90" spans="1:10" hidden="1" outlineLevel="1" x14ac:dyDescent="0.35">
      <c r="A90" s="70" t="s">
        <v>1197</v>
      </c>
      <c r="B90" s="224" t="s">
        <v>1337</v>
      </c>
      <c r="C90" s="76" t="s">
        <v>1198</v>
      </c>
      <c r="D90" s="70" t="s">
        <v>170</v>
      </c>
      <c r="E90" s="165">
        <v>5</v>
      </c>
      <c r="F90" s="249">
        <v>2</v>
      </c>
      <c r="G90" s="165">
        <f t="shared" si="3"/>
        <v>7</v>
      </c>
      <c r="H90" s="231">
        <v>43599</v>
      </c>
      <c r="I90" s="134">
        <v>240</v>
      </c>
      <c r="J90" s="217">
        <f t="shared" si="4"/>
        <v>7</v>
      </c>
    </row>
    <row r="91" spans="1:10" hidden="1" outlineLevel="1" x14ac:dyDescent="0.35">
      <c r="A91" s="70" t="s">
        <v>1197</v>
      </c>
      <c r="B91" s="224" t="s">
        <v>1338</v>
      </c>
      <c r="C91" s="76" t="s">
        <v>1198</v>
      </c>
      <c r="D91" s="70" t="s">
        <v>170</v>
      </c>
      <c r="E91" s="165">
        <v>4</v>
      </c>
      <c r="F91" s="249">
        <v>2</v>
      </c>
      <c r="G91" s="165">
        <f t="shared" si="3"/>
        <v>6</v>
      </c>
      <c r="H91" s="231">
        <v>43599</v>
      </c>
      <c r="I91" s="134">
        <v>780</v>
      </c>
      <c r="J91" s="217">
        <f t="shared" si="4"/>
        <v>6</v>
      </c>
    </row>
    <row r="92" spans="1:10" hidden="1" outlineLevel="1" x14ac:dyDescent="0.35">
      <c r="A92" s="70" t="s">
        <v>1197</v>
      </c>
      <c r="B92" s="224" t="s">
        <v>1339</v>
      </c>
      <c r="C92" s="76" t="s">
        <v>1198</v>
      </c>
      <c r="D92" s="70" t="s">
        <v>170</v>
      </c>
      <c r="E92" s="165">
        <v>3</v>
      </c>
      <c r="F92" s="249">
        <v>2</v>
      </c>
      <c r="G92" s="165">
        <f t="shared" si="3"/>
        <v>5</v>
      </c>
      <c r="H92" s="231">
        <v>43599</v>
      </c>
      <c r="I92" s="134">
        <v>330</v>
      </c>
      <c r="J92" s="217">
        <f t="shared" si="4"/>
        <v>5</v>
      </c>
    </row>
    <row r="93" spans="1:10" hidden="1" outlineLevel="1" x14ac:dyDescent="0.35">
      <c r="A93" s="70" t="s">
        <v>1197</v>
      </c>
      <c r="B93" s="224" t="s">
        <v>1340</v>
      </c>
      <c r="C93" s="76" t="s">
        <v>1198</v>
      </c>
      <c r="D93" s="70" t="s">
        <v>170</v>
      </c>
      <c r="E93" s="165">
        <v>2</v>
      </c>
      <c r="F93" s="249">
        <v>2</v>
      </c>
      <c r="G93" s="165">
        <f t="shared" si="3"/>
        <v>4</v>
      </c>
      <c r="H93" s="231">
        <v>43599</v>
      </c>
      <c r="I93" s="134">
        <v>220</v>
      </c>
      <c r="J93" s="217">
        <f t="shared" si="4"/>
        <v>4</v>
      </c>
    </row>
    <row r="94" spans="1:10" hidden="1" outlineLevel="1" x14ac:dyDescent="0.35">
      <c r="A94" s="70" t="s">
        <v>1197</v>
      </c>
      <c r="B94" s="224" t="s">
        <v>1341</v>
      </c>
      <c r="C94" s="76" t="s">
        <v>1198</v>
      </c>
      <c r="D94" s="70" t="s">
        <v>170</v>
      </c>
      <c r="E94" s="165">
        <v>0</v>
      </c>
      <c r="F94" s="249">
        <v>2</v>
      </c>
      <c r="G94" s="165">
        <f t="shared" si="3"/>
        <v>2</v>
      </c>
      <c r="H94" s="231">
        <v>43599</v>
      </c>
      <c r="I94" s="134">
        <v>190</v>
      </c>
      <c r="J94" s="217">
        <f t="shared" si="4"/>
        <v>2</v>
      </c>
    </row>
    <row r="95" spans="1:10" ht="15" collapsed="1" thickBot="1" x14ac:dyDescent="0.4">
      <c r="A95" s="71" t="s">
        <v>1197</v>
      </c>
      <c r="B95" s="225"/>
      <c r="C95" s="80" t="s">
        <v>1198</v>
      </c>
      <c r="D95" s="81">
        <f>COUNTA(D2:D94)</f>
        <v>93</v>
      </c>
      <c r="E95" s="118">
        <f>SUM(E2:E94)</f>
        <v>274</v>
      </c>
      <c r="F95" s="118">
        <f>SUM(F2:F94)</f>
        <v>195</v>
      </c>
      <c r="G95" s="118">
        <f>SUM(G2:G94)</f>
        <v>469</v>
      </c>
      <c r="H95" s="251">
        <v>43599</v>
      </c>
      <c r="I95" s="119">
        <f>AVERAGE(I2:I94)</f>
        <v>293.24731182795699</v>
      </c>
      <c r="J95" s="118">
        <f>SUM(J2:J94)</f>
        <v>469</v>
      </c>
    </row>
    <row r="96" spans="1:10" hidden="1" outlineLevel="1" x14ac:dyDescent="0.35">
      <c r="A96" s="70" t="s">
        <v>1199</v>
      </c>
      <c r="B96" s="224" t="s">
        <v>1342</v>
      </c>
      <c r="C96" s="79" t="s">
        <v>1200</v>
      </c>
      <c r="D96" s="79" t="s">
        <v>170</v>
      </c>
      <c r="E96" s="70">
        <v>2</v>
      </c>
      <c r="F96" s="165">
        <v>1</v>
      </c>
      <c r="G96" s="165">
        <f t="shared" ref="G96:G127" si="5">E96+F96</f>
        <v>3</v>
      </c>
      <c r="H96" s="157">
        <v>43690</v>
      </c>
      <c r="I96" s="252">
        <v>100</v>
      </c>
      <c r="J96" s="217">
        <f t="shared" si="4"/>
        <v>3</v>
      </c>
    </row>
    <row r="97" spans="1:10" hidden="1" outlineLevel="1" x14ac:dyDescent="0.35">
      <c r="A97" s="70" t="s">
        <v>1199</v>
      </c>
      <c r="B97" s="224" t="s">
        <v>1343</v>
      </c>
      <c r="C97" s="79" t="s">
        <v>1200</v>
      </c>
      <c r="D97" s="79" t="s">
        <v>170</v>
      </c>
      <c r="E97" s="70">
        <v>2</v>
      </c>
      <c r="F97" s="165">
        <v>2</v>
      </c>
      <c r="G97" s="165">
        <f t="shared" si="5"/>
        <v>4</v>
      </c>
      <c r="H97" s="157">
        <v>43690</v>
      </c>
      <c r="I97" s="252">
        <v>140</v>
      </c>
      <c r="J97" s="217">
        <f t="shared" si="4"/>
        <v>4</v>
      </c>
    </row>
    <row r="98" spans="1:10" hidden="1" outlineLevel="1" x14ac:dyDescent="0.35">
      <c r="A98" s="70" t="s">
        <v>1199</v>
      </c>
      <c r="B98" s="224" t="s">
        <v>1344</v>
      </c>
      <c r="C98" s="79" t="s">
        <v>1200</v>
      </c>
      <c r="D98" s="79" t="s">
        <v>170</v>
      </c>
      <c r="E98" s="70">
        <v>5</v>
      </c>
      <c r="F98" s="165">
        <v>3</v>
      </c>
      <c r="G98" s="165">
        <f t="shared" si="5"/>
        <v>8</v>
      </c>
      <c r="H98" s="157">
        <v>43690</v>
      </c>
      <c r="I98" s="252">
        <v>150</v>
      </c>
      <c r="J98" s="217">
        <f t="shared" si="4"/>
        <v>8</v>
      </c>
    </row>
    <row r="99" spans="1:10" hidden="1" outlineLevel="1" x14ac:dyDescent="0.35">
      <c r="A99" s="70" t="s">
        <v>1199</v>
      </c>
      <c r="B99" s="224" t="s">
        <v>1345</v>
      </c>
      <c r="C99" s="79" t="s">
        <v>1200</v>
      </c>
      <c r="D99" s="79" t="s">
        <v>170</v>
      </c>
      <c r="E99" s="70">
        <v>0</v>
      </c>
      <c r="F99" s="165">
        <v>3</v>
      </c>
      <c r="G99" s="165">
        <f t="shared" si="5"/>
        <v>3</v>
      </c>
      <c r="H99" s="157">
        <v>43690</v>
      </c>
      <c r="I99" s="252">
        <v>40</v>
      </c>
      <c r="J99" s="217">
        <f t="shared" si="4"/>
        <v>3</v>
      </c>
    </row>
    <row r="100" spans="1:10" hidden="1" outlineLevel="1" x14ac:dyDescent="0.35">
      <c r="A100" s="70" t="s">
        <v>1199</v>
      </c>
      <c r="B100" s="224" t="s">
        <v>1346</v>
      </c>
      <c r="C100" s="79" t="s">
        <v>1200</v>
      </c>
      <c r="D100" s="79" t="s">
        <v>170</v>
      </c>
      <c r="E100" s="70">
        <v>3</v>
      </c>
      <c r="F100" s="165">
        <v>2</v>
      </c>
      <c r="G100" s="165">
        <f t="shared" si="5"/>
        <v>5</v>
      </c>
      <c r="H100" s="157">
        <v>43690</v>
      </c>
      <c r="I100" s="252">
        <v>190</v>
      </c>
      <c r="J100" s="217">
        <f t="shared" si="4"/>
        <v>5</v>
      </c>
    </row>
    <row r="101" spans="1:10" hidden="1" outlineLevel="1" x14ac:dyDescent="0.35">
      <c r="A101" s="70" t="s">
        <v>1199</v>
      </c>
      <c r="B101" s="224" t="s">
        <v>1347</v>
      </c>
      <c r="C101" s="79" t="s">
        <v>1200</v>
      </c>
      <c r="D101" s="79" t="s">
        <v>170</v>
      </c>
      <c r="E101" s="70">
        <v>2</v>
      </c>
      <c r="F101" s="165">
        <v>3</v>
      </c>
      <c r="G101" s="165">
        <f t="shared" si="5"/>
        <v>5</v>
      </c>
      <c r="H101" s="157">
        <v>43690</v>
      </c>
      <c r="I101" s="252">
        <v>60</v>
      </c>
      <c r="J101" s="217">
        <f t="shared" si="4"/>
        <v>5</v>
      </c>
    </row>
    <row r="102" spans="1:10" hidden="1" outlineLevel="1" x14ac:dyDescent="0.35">
      <c r="A102" s="70" t="s">
        <v>1199</v>
      </c>
      <c r="B102" s="224" t="s">
        <v>1348</v>
      </c>
      <c r="C102" s="79" t="s">
        <v>1200</v>
      </c>
      <c r="D102" s="79" t="s">
        <v>170</v>
      </c>
      <c r="E102" s="70">
        <v>2</v>
      </c>
      <c r="F102" s="165">
        <v>2</v>
      </c>
      <c r="G102" s="165">
        <f t="shared" si="5"/>
        <v>4</v>
      </c>
      <c r="H102" s="157">
        <v>43690</v>
      </c>
      <c r="I102" s="252">
        <v>180</v>
      </c>
      <c r="J102" s="217">
        <f t="shared" si="4"/>
        <v>4</v>
      </c>
    </row>
    <row r="103" spans="1:10" hidden="1" outlineLevel="1" x14ac:dyDescent="0.35">
      <c r="A103" s="70" t="s">
        <v>1199</v>
      </c>
      <c r="B103" s="224" t="s">
        <v>1349</v>
      </c>
      <c r="C103" s="79" t="s">
        <v>1200</v>
      </c>
      <c r="D103" s="79" t="s">
        <v>170</v>
      </c>
      <c r="E103" s="70">
        <v>2</v>
      </c>
      <c r="F103" s="165">
        <v>3</v>
      </c>
      <c r="G103" s="165">
        <f t="shared" si="5"/>
        <v>5</v>
      </c>
      <c r="H103" s="157">
        <v>43690</v>
      </c>
      <c r="I103" s="252">
        <v>30</v>
      </c>
      <c r="J103" s="217">
        <f t="shared" si="4"/>
        <v>5</v>
      </c>
    </row>
    <row r="104" spans="1:10" hidden="1" outlineLevel="1" x14ac:dyDescent="0.35">
      <c r="A104" s="70" t="s">
        <v>1199</v>
      </c>
      <c r="B104" s="224" t="s">
        <v>1350</v>
      </c>
      <c r="C104" s="79" t="s">
        <v>1200</v>
      </c>
      <c r="D104" s="79" t="s">
        <v>170</v>
      </c>
      <c r="E104" s="70">
        <v>3</v>
      </c>
      <c r="F104" s="165">
        <v>2</v>
      </c>
      <c r="G104" s="165">
        <f t="shared" si="5"/>
        <v>5</v>
      </c>
      <c r="H104" s="157">
        <v>43690</v>
      </c>
      <c r="I104" s="252">
        <v>150</v>
      </c>
      <c r="J104" s="217">
        <f t="shared" si="4"/>
        <v>5</v>
      </c>
    </row>
    <row r="105" spans="1:10" hidden="1" outlineLevel="1" x14ac:dyDescent="0.35">
      <c r="A105" s="70" t="s">
        <v>1199</v>
      </c>
      <c r="B105" s="224" t="s">
        <v>1351</v>
      </c>
      <c r="C105" s="79" t="s">
        <v>1200</v>
      </c>
      <c r="D105" s="79" t="s">
        <v>170</v>
      </c>
      <c r="E105" s="70">
        <v>0</v>
      </c>
      <c r="F105" s="165">
        <v>1</v>
      </c>
      <c r="G105" s="165">
        <f t="shared" si="5"/>
        <v>1</v>
      </c>
      <c r="H105" s="157">
        <v>43690</v>
      </c>
      <c r="I105" s="252">
        <v>90</v>
      </c>
      <c r="J105" s="217">
        <f t="shared" si="4"/>
        <v>1</v>
      </c>
    </row>
    <row r="106" spans="1:10" hidden="1" outlineLevel="1" x14ac:dyDescent="0.35">
      <c r="A106" s="70" t="s">
        <v>1199</v>
      </c>
      <c r="B106" s="224" t="s">
        <v>1352</v>
      </c>
      <c r="C106" s="79" t="s">
        <v>1200</v>
      </c>
      <c r="D106" s="79" t="s">
        <v>170</v>
      </c>
      <c r="E106" s="70">
        <v>1</v>
      </c>
      <c r="F106" s="165">
        <v>1</v>
      </c>
      <c r="G106" s="165">
        <f t="shared" si="5"/>
        <v>2</v>
      </c>
      <c r="H106" s="157">
        <v>43690</v>
      </c>
      <c r="I106" s="252">
        <v>130</v>
      </c>
      <c r="J106" s="217">
        <f t="shared" si="4"/>
        <v>2</v>
      </c>
    </row>
    <row r="107" spans="1:10" hidden="1" outlineLevel="1" x14ac:dyDescent="0.35">
      <c r="A107" s="70" t="s">
        <v>1199</v>
      </c>
      <c r="B107" s="224" t="s">
        <v>1353</v>
      </c>
      <c r="C107" s="79" t="s">
        <v>1200</v>
      </c>
      <c r="D107" s="79" t="s">
        <v>170</v>
      </c>
      <c r="E107" s="70">
        <v>4</v>
      </c>
      <c r="F107" s="165">
        <v>1</v>
      </c>
      <c r="G107" s="165">
        <f t="shared" si="5"/>
        <v>5</v>
      </c>
      <c r="H107" s="157">
        <v>43690</v>
      </c>
      <c r="I107" s="252">
        <v>75</v>
      </c>
      <c r="J107" s="217">
        <f t="shared" si="4"/>
        <v>5</v>
      </c>
    </row>
    <row r="108" spans="1:10" hidden="1" outlineLevel="1" x14ac:dyDescent="0.35">
      <c r="A108" s="70" t="s">
        <v>1199</v>
      </c>
      <c r="B108" s="224" t="s">
        <v>1354</v>
      </c>
      <c r="C108" s="79" t="s">
        <v>1200</v>
      </c>
      <c r="D108" s="79" t="s">
        <v>170</v>
      </c>
      <c r="E108" s="70">
        <v>3</v>
      </c>
      <c r="F108" s="165">
        <v>1</v>
      </c>
      <c r="G108" s="165">
        <f t="shared" si="5"/>
        <v>4</v>
      </c>
      <c r="H108" s="157">
        <v>43690</v>
      </c>
      <c r="I108" s="252">
        <v>65</v>
      </c>
      <c r="J108" s="217">
        <f t="shared" si="4"/>
        <v>4</v>
      </c>
    </row>
    <row r="109" spans="1:10" hidden="1" outlineLevel="1" x14ac:dyDescent="0.35">
      <c r="A109" s="70" t="s">
        <v>1199</v>
      </c>
      <c r="B109" s="224" t="s">
        <v>1355</v>
      </c>
      <c r="C109" s="79" t="s">
        <v>1200</v>
      </c>
      <c r="D109" s="79" t="s">
        <v>170</v>
      </c>
      <c r="E109" s="70">
        <v>3</v>
      </c>
      <c r="F109" s="165">
        <v>3</v>
      </c>
      <c r="G109" s="165">
        <f t="shared" si="5"/>
        <v>6</v>
      </c>
      <c r="H109" s="157">
        <v>43690</v>
      </c>
      <c r="I109" s="252">
        <v>50</v>
      </c>
      <c r="J109" s="217">
        <f t="shared" si="4"/>
        <v>6</v>
      </c>
    </row>
    <row r="110" spans="1:10" hidden="1" outlineLevel="1" x14ac:dyDescent="0.35">
      <c r="A110" s="70" t="s">
        <v>1199</v>
      </c>
      <c r="B110" s="224" t="s">
        <v>1356</v>
      </c>
      <c r="C110" s="79" t="s">
        <v>1200</v>
      </c>
      <c r="D110" s="79" t="s">
        <v>170</v>
      </c>
      <c r="E110" s="70">
        <v>2</v>
      </c>
      <c r="F110" s="165">
        <v>3</v>
      </c>
      <c r="G110" s="165">
        <f t="shared" si="5"/>
        <v>5</v>
      </c>
      <c r="H110" s="157">
        <v>43690</v>
      </c>
      <c r="I110" s="252">
        <v>120</v>
      </c>
      <c r="J110" s="217">
        <f t="shared" si="4"/>
        <v>5</v>
      </c>
    </row>
    <row r="111" spans="1:10" hidden="1" outlineLevel="1" x14ac:dyDescent="0.35">
      <c r="A111" s="70" t="s">
        <v>1199</v>
      </c>
      <c r="B111" s="224" t="s">
        <v>1357</v>
      </c>
      <c r="C111" s="79" t="s">
        <v>1200</v>
      </c>
      <c r="D111" s="79" t="s">
        <v>170</v>
      </c>
      <c r="E111" s="70">
        <v>4</v>
      </c>
      <c r="F111" s="165">
        <v>3</v>
      </c>
      <c r="G111" s="165">
        <f t="shared" si="5"/>
        <v>7</v>
      </c>
      <c r="H111" s="157">
        <v>43690</v>
      </c>
      <c r="I111" s="252">
        <v>70</v>
      </c>
      <c r="J111" s="217">
        <f t="shared" si="4"/>
        <v>7</v>
      </c>
    </row>
    <row r="112" spans="1:10" hidden="1" outlineLevel="1" x14ac:dyDescent="0.35">
      <c r="A112" s="70" t="s">
        <v>1199</v>
      </c>
      <c r="B112" s="224" t="s">
        <v>1358</v>
      </c>
      <c r="C112" s="79" t="s">
        <v>1200</v>
      </c>
      <c r="D112" s="79" t="s">
        <v>170</v>
      </c>
      <c r="E112" s="70">
        <v>2</v>
      </c>
      <c r="F112" s="165">
        <v>4</v>
      </c>
      <c r="G112" s="165">
        <f t="shared" si="5"/>
        <v>6</v>
      </c>
      <c r="H112" s="157">
        <v>43690</v>
      </c>
      <c r="I112" s="252">
        <v>110</v>
      </c>
      <c r="J112" s="217">
        <f t="shared" si="4"/>
        <v>6</v>
      </c>
    </row>
    <row r="113" spans="1:10" hidden="1" outlineLevel="1" x14ac:dyDescent="0.35">
      <c r="A113" s="70" t="s">
        <v>1199</v>
      </c>
      <c r="B113" s="224" t="s">
        <v>1359</v>
      </c>
      <c r="C113" s="79" t="s">
        <v>1200</v>
      </c>
      <c r="D113" s="79" t="s">
        <v>170</v>
      </c>
      <c r="E113" s="70">
        <v>0</v>
      </c>
      <c r="F113" s="165">
        <v>1</v>
      </c>
      <c r="G113" s="165">
        <f t="shared" si="5"/>
        <v>1</v>
      </c>
      <c r="H113" s="157">
        <v>43690</v>
      </c>
      <c r="I113" s="252">
        <v>80</v>
      </c>
      <c r="J113" s="217">
        <f t="shared" si="4"/>
        <v>1</v>
      </c>
    </row>
    <row r="114" spans="1:10" hidden="1" outlineLevel="1" x14ac:dyDescent="0.35">
      <c r="A114" s="70" t="s">
        <v>1199</v>
      </c>
      <c r="B114" s="224" t="s">
        <v>1360</v>
      </c>
      <c r="C114" s="79" t="s">
        <v>1200</v>
      </c>
      <c r="D114" s="79" t="s">
        <v>170</v>
      </c>
      <c r="E114" s="70">
        <v>2</v>
      </c>
      <c r="F114" s="165">
        <v>1</v>
      </c>
      <c r="G114" s="165">
        <f t="shared" si="5"/>
        <v>3</v>
      </c>
      <c r="H114" s="157">
        <v>43690</v>
      </c>
      <c r="I114" s="252">
        <v>500</v>
      </c>
      <c r="J114" s="217">
        <f t="shared" si="4"/>
        <v>3</v>
      </c>
    </row>
    <row r="115" spans="1:10" hidden="1" outlineLevel="1" x14ac:dyDescent="0.35">
      <c r="A115" s="70" t="s">
        <v>1199</v>
      </c>
      <c r="B115" s="224" t="s">
        <v>1361</v>
      </c>
      <c r="C115" s="79" t="s">
        <v>1200</v>
      </c>
      <c r="D115" s="79" t="s">
        <v>170</v>
      </c>
      <c r="E115" s="70">
        <v>2</v>
      </c>
      <c r="F115" s="165">
        <v>1</v>
      </c>
      <c r="G115" s="165">
        <f t="shared" si="5"/>
        <v>3</v>
      </c>
      <c r="H115" s="157">
        <v>43690</v>
      </c>
      <c r="I115" s="252">
        <v>550</v>
      </c>
      <c r="J115" s="217">
        <f t="shared" si="4"/>
        <v>3</v>
      </c>
    </row>
    <row r="116" spans="1:10" hidden="1" outlineLevel="1" x14ac:dyDescent="0.35">
      <c r="A116" s="70" t="s">
        <v>1199</v>
      </c>
      <c r="B116" s="224" t="s">
        <v>1362</v>
      </c>
      <c r="C116" s="79" t="s">
        <v>1200</v>
      </c>
      <c r="D116" s="79" t="s">
        <v>170</v>
      </c>
      <c r="E116" s="70">
        <v>3</v>
      </c>
      <c r="F116" s="165">
        <v>3</v>
      </c>
      <c r="G116" s="165">
        <f t="shared" si="5"/>
        <v>6</v>
      </c>
      <c r="H116" s="157">
        <v>43690</v>
      </c>
      <c r="I116" s="252">
        <v>380</v>
      </c>
      <c r="J116" s="217">
        <f t="shared" si="4"/>
        <v>6</v>
      </c>
    </row>
    <row r="117" spans="1:10" hidden="1" outlineLevel="1" x14ac:dyDescent="0.35">
      <c r="A117" s="70" t="s">
        <v>1199</v>
      </c>
      <c r="B117" s="224" t="s">
        <v>1363</v>
      </c>
      <c r="C117" s="79" t="s">
        <v>1200</v>
      </c>
      <c r="D117" s="79" t="s">
        <v>170</v>
      </c>
      <c r="E117" s="70">
        <v>4</v>
      </c>
      <c r="F117" s="165">
        <v>4</v>
      </c>
      <c r="G117" s="165">
        <f t="shared" si="5"/>
        <v>8</v>
      </c>
      <c r="H117" s="157">
        <v>43690</v>
      </c>
      <c r="I117" s="252">
        <v>450</v>
      </c>
      <c r="J117" s="217">
        <f t="shared" si="4"/>
        <v>8</v>
      </c>
    </row>
    <row r="118" spans="1:10" hidden="1" outlineLevel="1" x14ac:dyDescent="0.35">
      <c r="A118" s="70" t="s">
        <v>1199</v>
      </c>
      <c r="B118" s="224" t="s">
        <v>1364</v>
      </c>
      <c r="C118" s="79" t="s">
        <v>1200</v>
      </c>
      <c r="D118" s="79" t="s">
        <v>170</v>
      </c>
      <c r="E118" s="70">
        <v>6</v>
      </c>
      <c r="F118" s="165">
        <v>3</v>
      </c>
      <c r="G118" s="165">
        <f t="shared" si="5"/>
        <v>9</v>
      </c>
      <c r="H118" s="157">
        <v>43690</v>
      </c>
      <c r="I118" s="252">
        <v>370</v>
      </c>
      <c r="J118" s="217">
        <f t="shared" si="4"/>
        <v>9</v>
      </c>
    </row>
    <row r="119" spans="1:10" hidden="1" outlineLevel="1" x14ac:dyDescent="0.35">
      <c r="A119" s="70" t="s">
        <v>1199</v>
      </c>
      <c r="B119" s="224" t="s">
        <v>1365</v>
      </c>
      <c r="C119" s="79" t="s">
        <v>1200</v>
      </c>
      <c r="D119" s="79" t="s">
        <v>170</v>
      </c>
      <c r="E119" s="70">
        <v>2</v>
      </c>
      <c r="F119" s="165">
        <v>2</v>
      </c>
      <c r="G119" s="165">
        <f t="shared" si="5"/>
        <v>4</v>
      </c>
      <c r="H119" s="157">
        <v>43690</v>
      </c>
      <c r="I119" s="252">
        <v>560</v>
      </c>
      <c r="J119" s="217">
        <f t="shared" si="4"/>
        <v>4</v>
      </c>
    </row>
    <row r="120" spans="1:10" hidden="1" outlineLevel="1" x14ac:dyDescent="0.35">
      <c r="A120" s="70" t="s">
        <v>1199</v>
      </c>
      <c r="B120" s="224" t="s">
        <v>1366</v>
      </c>
      <c r="C120" s="79" t="s">
        <v>1200</v>
      </c>
      <c r="D120" s="79" t="s">
        <v>170</v>
      </c>
      <c r="E120" s="70">
        <v>3</v>
      </c>
      <c r="F120" s="165">
        <v>1</v>
      </c>
      <c r="G120" s="165">
        <f t="shared" si="5"/>
        <v>4</v>
      </c>
      <c r="H120" s="157">
        <v>43690</v>
      </c>
      <c r="I120" s="252">
        <v>350</v>
      </c>
      <c r="J120" s="217">
        <f t="shared" si="4"/>
        <v>4</v>
      </c>
    </row>
    <row r="121" spans="1:10" hidden="1" outlineLevel="1" x14ac:dyDescent="0.35">
      <c r="A121" s="70" t="s">
        <v>1199</v>
      </c>
      <c r="B121" s="224" t="s">
        <v>1367</v>
      </c>
      <c r="C121" s="79" t="s">
        <v>1200</v>
      </c>
      <c r="D121" s="79" t="s">
        <v>170</v>
      </c>
      <c r="E121" s="70">
        <v>2</v>
      </c>
      <c r="F121" s="165">
        <v>1</v>
      </c>
      <c r="G121" s="165">
        <f t="shared" si="5"/>
        <v>3</v>
      </c>
      <c r="H121" s="157">
        <v>43690</v>
      </c>
      <c r="I121" s="252">
        <v>340</v>
      </c>
      <c r="J121" s="217">
        <f t="shared" si="4"/>
        <v>3</v>
      </c>
    </row>
    <row r="122" spans="1:10" hidden="1" outlineLevel="1" x14ac:dyDescent="0.35">
      <c r="A122" s="70" t="s">
        <v>1199</v>
      </c>
      <c r="B122" s="224" t="s">
        <v>1368</v>
      </c>
      <c r="C122" s="79" t="s">
        <v>1200</v>
      </c>
      <c r="D122" s="79" t="s">
        <v>170</v>
      </c>
      <c r="E122" s="70">
        <v>2</v>
      </c>
      <c r="F122" s="165">
        <v>1</v>
      </c>
      <c r="G122" s="165">
        <f t="shared" si="5"/>
        <v>3</v>
      </c>
      <c r="H122" s="157">
        <v>43690</v>
      </c>
      <c r="I122" s="252">
        <v>580</v>
      </c>
      <c r="J122" s="217">
        <f t="shared" si="4"/>
        <v>3</v>
      </c>
    </row>
    <row r="123" spans="1:10" hidden="1" outlineLevel="1" x14ac:dyDescent="0.35">
      <c r="A123" s="70" t="s">
        <v>1199</v>
      </c>
      <c r="B123" s="224" t="s">
        <v>1369</v>
      </c>
      <c r="C123" s="79" t="s">
        <v>1200</v>
      </c>
      <c r="D123" s="79" t="s">
        <v>170</v>
      </c>
      <c r="E123" s="70">
        <v>1</v>
      </c>
      <c r="F123" s="165">
        <v>1</v>
      </c>
      <c r="G123" s="165">
        <f t="shared" si="5"/>
        <v>2</v>
      </c>
      <c r="H123" s="157">
        <v>43690</v>
      </c>
      <c r="I123" s="252">
        <v>800</v>
      </c>
      <c r="J123" s="217">
        <f t="shared" si="4"/>
        <v>2</v>
      </c>
    </row>
    <row r="124" spans="1:10" hidden="1" outlineLevel="1" x14ac:dyDescent="0.35">
      <c r="A124" s="70" t="s">
        <v>1199</v>
      </c>
      <c r="B124" s="224" t="s">
        <v>1370</v>
      </c>
      <c r="C124" s="79" t="s">
        <v>1200</v>
      </c>
      <c r="D124" s="79" t="s">
        <v>170</v>
      </c>
      <c r="E124" s="70">
        <v>0</v>
      </c>
      <c r="F124" s="165">
        <v>3</v>
      </c>
      <c r="G124" s="165">
        <f t="shared" si="5"/>
        <v>3</v>
      </c>
      <c r="H124" s="157">
        <v>43690</v>
      </c>
      <c r="I124" s="252">
        <v>390</v>
      </c>
      <c r="J124" s="217">
        <f t="shared" si="4"/>
        <v>3</v>
      </c>
    </row>
    <row r="125" spans="1:10" hidden="1" outlineLevel="1" x14ac:dyDescent="0.35">
      <c r="A125" s="70" t="s">
        <v>1199</v>
      </c>
      <c r="B125" s="224" t="s">
        <v>1371</v>
      </c>
      <c r="C125" s="79" t="s">
        <v>1200</v>
      </c>
      <c r="D125" s="79" t="s">
        <v>170</v>
      </c>
      <c r="E125" s="70">
        <v>1</v>
      </c>
      <c r="F125" s="165">
        <v>2</v>
      </c>
      <c r="G125" s="165">
        <f t="shared" si="5"/>
        <v>3</v>
      </c>
      <c r="H125" s="157">
        <v>43690</v>
      </c>
      <c r="I125" s="252">
        <v>900</v>
      </c>
      <c r="J125" s="217">
        <f t="shared" si="4"/>
        <v>3</v>
      </c>
    </row>
    <row r="126" spans="1:10" hidden="1" outlineLevel="1" x14ac:dyDescent="0.35">
      <c r="A126" s="70" t="s">
        <v>1199</v>
      </c>
      <c r="B126" s="224" t="s">
        <v>1372</v>
      </c>
      <c r="C126" s="79" t="s">
        <v>1200</v>
      </c>
      <c r="D126" s="79" t="s">
        <v>170</v>
      </c>
      <c r="E126" s="70">
        <v>3</v>
      </c>
      <c r="F126" s="165">
        <v>2</v>
      </c>
      <c r="G126" s="165">
        <f t="shared" si="5"/>
        <v>5</v>
      </c>
      <c r="H126" s="157">
        <v>43690</v>
      </c>
      <c r="I126" s="252">
        <v>590</v>
      </c>
      <c r="J126" s="217">
        <f t="shared" si="4"/>
        <v>5</v>
      </c>
    </row>
    <row r="127" spans="1:10" hidden="1" outlineLevel="1" x14ac:dyDescent="0.35">
      <c r="A127" s="70" t="s">
        <v>1199</v>
      </c>
      <c r="B127" s="224" t="s">
        <v>1373</v>
      </c>
      <c r="C127" s="79" t="s">
        <v>1200</v>
      </c>
      <c r="D127" s="79" t="s">
        <v>170</v>
      </c>
      <c r="E127" s="70">
        <v>2</v>
      </c>
      <c r="F127" s="165">
        <v>2</v>
      </c>
      <c r="G127" s="165">
        <f t="shared" si="5"/>
        <v>4</v>
      </c>
      <c r="H127" s="157">
        <v>43690</v>
      </c>
      <c r="I127" s="252">
        <v>600</v>
      </c>
      <c r="J127" s="217">
        <f t="shared" si="4"/>
        <v>4</v>
      </c>
    </row>
    <row r="128" spans="1:10" hidden="1" outlineLevel="1" x14ac:dyDescent="0.35">
      <c r="A128" s="70" t="s">
        <v>1199</v>
      </c>
      <c r="B128" s="224" t="s">
        <v>1374</v>
      </c>
      <c r="C128" s="79" t="s">
        <v>1200</v>
      </c>
      <c r="D128" s="79" t="s">
        <v>170</v>
      </c>
      <c r="E128" s="70">
        <v>3</v>
      </c>
      <c r="F128" s="165">
        <v>3</v>
      </c>
      <c r="G128" s="165">
        <f t="shared" ref="G128:G159" si="6">E128+F128</f>
        <v>6</v>
      </c>
      <c r="H128" s="157">
        <v>43690</v>
      </c>
      <c r="I128" s="252">
        <v>300</v>
      </c>
      <c r="J128" s="217">
        <f t="shared" si="4"/>
        <v>6</v>
      </c>
    </row>
    <row r="129" spans="1:10" hidden="1" outlineLevel="1" x14ac:dyDescent="0.35">
      <c r="A129" s="70" t="s">
        <v>1199</v>
      </c>
      <c r="B129" s="224" t="s">
        <v>1375</v>
      </c>
      <c r="C129" s="79" t="s">
        <v>1200</v>
      </c>
      <c r="D129" s="79" t="s">
        <v>170</v>
      </c>
      <c r="E129" s="70">
        <v>1</v>
      </c>
      <c r="F129" s="165">
        <v>2</v>
      </c>
      <c r="G129" s="165">
        <f t="shared" si="6"/>
        <v>3</v>
      </c>
      <c r="H129" s="157">
        <v>43690</v>
      </c>
      <c r="I129" s="252">
        <v>600</v>
      </c>
      <c r="J129" s="217">
        <f t="shared" si="4"/>
        <v>3</v>
      </c>
    </row>
    <row r="130" spans="1:10" hidden="1" outlineLevel="1" x14ac:dyDescent="0.35">
      <c r="A130" s="70" t="s">
        <v>1199</v>
      </c>
      <c r="B130" s="224" t="s">
        <v>1376</v>
      </c>
      <c r="C130" s="79" t="s">
        <v>1200</v>
      </c>
      <c r="D130" s="79" t="s">
        <v>170</v>
      </c>
      <c r="E130" s="70">
        <v>1</v>
      </c>
      <c r="F130" s="165">
        <v>2</v>
      </c>
      <c r="G130" s="165">
        <f t="shared" si="6"/>
        <v>3</v>
      </c>
      <c r="H130" s="157">
        <v>43690</v>
      </c>
      <c r="I130" s="252">
        <v>390</v>
      </c>
      <c r="J130" s="217">
        <f t="shared" si="4"/>
        <v>3</v>
      </c>
    </row>
    <row r="131" spans="1:10" hidden="1" outlineLevel="1" x14ac:dyDescent="0.35">
      <c r="A131" s="70" t="s">
        <v>1199</v>
      </c>
      <c r="B131" s="224" t="s">
        <v>1377</v>
      </c>
      <c r="C131" s="79" t="s">
        <v>1200</v>
      </c>
      <c r="D131" s="79" t="s">
        <v>170</v>
      </c>
      <c r="E131" s="70">
        <v>2</v>
      </c>
      <c r="F131" s="165">
        <v>2</v>
      </c>
      <c r="G131" s="165">
        <f t="shared" si="6"/>
        <v>4</v>
      </c>
      <c r="H131" s="157">
        <v>43690</v>
      </c>
      <c r="I131" s="252">
        <v>650</v>
      </c>
      <c r="J131" s="217">
        <f t="shared" ref="J131:J194" si="7">IF(I131&gt;$Q$1,,G131)</f>
        <v>4</v>
      </c>
    </row>
    <row r="132" spans="1:10" hidden="1" outlineLevel="1" x14ac:dyDescent="0.35">
      <c r="A132" s="70" t="s">
        <v>1199</v>
      </c>
      <c r="B132" s="224" t="s">
        <v>1378</v>
      </c>
      <c r="C132" s="79" t="s">
        <v>1200</v>
      </c>
      <c r="D132" s="79" t="s">
        <v>170</v>
      </c>
      <c r="E132" s="70">
        <v>2</v>
      </c>
      <c r="F132" s="165">
        <v>2</v>
      </c>
      <c r="G132" s="165">
        <f t="shared" si="6"/>
        <v>4</v>
      </c>
      <c r="H132" s="157">
        <v>43690</v>
      </c>
      <c r="I132" s="252">
        <v>620</v>
      </c>
      <c r="J132" s="217">
        <f t="shared" si="7"/>
        <v>4</v>
      </c>
    </row>
    <row r="133" spans="1:10" hidden="1" outlineLevel="1" x14ac:dyDescent="0.35">
      <c r="A133" s="70" t="s">
        <v>1199</v>
      </c>
      <c r="B133" s="224" t="s">
        <v>1379</v>
      </c>
      <c r="C133" s="79" t="s">
        <v>1200</v>
      </c>
      <c r="D133" s="79" t="s">
        <v>170</v>
      </c>
      <c r="E133" s="70">
        <v>5</v>
      </c>
      <c r="F133" s="165">
        <v>3</v>
      </c>
      <c r="G133" s="165">
        <f t="shared" si="6"/>
        <v>8</v>
      </c>
      <c r="H133" s="157">
        <v>43690</v>
      </c>
      <c r="I133" s="252">
        <v>380</v>
      </c>
      <c r="J133" s="217">
        <f t="shared" si="7"/>
        <v>8</v>
      </c>
    </row>
    <row r="134" spans="1:10" hidden="1" outlineLevel="1" x14ac:dyDescent="0.35">
      <c r="A134" s="70" t="s">
        <v>1199</v>
      </c>
      <c r="B134" s="224" t="s">
        <v>1380</v>
      </c>
      <c r="C134" s="79" t="s">
        <v>1200</v>
      </c>
      <c r="D134" s="79" t="s">
        <v>170</v>
      </c>
      <c r="E134" s="70">
        <v>0</v>
      </c>
      <c r="F134" s="165">
        <v>2</v>
      </c>
      <c r="G134" s="165">
        <f t="shared" si="6"/>
        <v>2</v>
      </c>
      <c r="H134" s="157">
        <v>43690</v>
      </c>
      <c r="I134" s="252">
        <v>570</v>
      </c>
      <c r="J134" s="217">
        <f t="shared" si="7"/>
        <v>2</v>
      </c>
    </row>
    <row r="135" spans="1:10" hidden="1" outlineLevel="1" x14ac:dyDescent="0.35">
      <c r="A135" s="70" t="s">
        <v>1199</v>
      </c>
      <c r="B135" s="224" t="s">
        <v>1381</v>
      </c>
      <c r="C135" s="79" t="s">
        <v>1200</v>
      </c>
      <c r="D135" s="79" t="s">
        <v>170</v>
      </c>
      <c r="E135" s="70">
        <v>1</v>
      </c>
      <c r="F135" s="165">
        <v>2</v>
      </c>
      <c r="G135" s="165">
        <f t="shared" si="6"/>
        <v>3</v>
      </c>
      <c r="H135" s="157">
        <v>43690</v>
      </c>
      <c r="I135" s="252">
        <v>350</v>
      </c>
      <c r="J135" s="217">
        <f t="shared" si="7"/>
        <v>3</v>
      </c>
    </row>
    <row r="136" spans="1:10" hidden="1" outlineLevel="1" x14ac:dyDescent="0.35">
      <c r="A136" s="70" t="s">
        <v>1199</v>
      </c>
      <c r="B136" s="224" t="s">
        <v>1382</v>
      </c>
      <c r="C136" s="79" t="s">
        <v>1200</v>
      </c>
      <c r="D136" s="79" t="s">
        <v>170</v>
      </c>
      <c r="E136" s="70">
        <v>3</v>
      </c>
      <c r="F136" s="165">
        <v>4</v>
      </c>
      <c r="G136" s="165">
        <f t="shared" si="6"/>
        <v>7</v>
      </c>
      <c r="H136" s="157">
        <v>43690</v>
      </c>
      <c r="I136" s="252">
        <v>670</v>
      </c>
      <c r="J136" s="217">
        <f t="shared" si="7"/>
        <v>7</v>
      </c>
    </row>
    <row r="137" spans="1:10" hidden="1" outlineLevel="1" x14ac:dyDescent="0.35">
      <c r="A137" s="70" t="s">
        <v>1199</v>
      </c>
      <c r="B137" s="224" t="s">
        <v>1383</v>
      </c>
      <c r="C137" s="79" t="s">
        <v>1200</v>
      </c>
      <c r="D137" s="79" t="s">
        <v>170</v>
      </c>
      <c r="E137" s="70">
        <v>5</v>
      </c>
      <c r="F137" s="165">
        <v>5</v>
      </c>
      <c r="G137" s="165">
        <f t="shared" si="6"/>
        <v>10</v>
      </c>
      <c r="H137" s="157">
        <v>43690</v>
      </c>
      <c r="I137" s="252">
        <v>580</v>
      </c>
      <c r="J137" s="217">
        <f t="shared" si="7"/>
        <v>10</v>
      </c>
    </row>
    <row r="138" spans="1:10" hidden="1" outlineLevel="1" x14ac:dyDescent="0.35">
      <c r="A138" s="70" t="s">
        <v>1199</v>
      </c>
      <c r="B138" s="224" t="s">
        <v>1384</v>
      </c>
      <c r="C138" s="79" t="s">
        <v>1200</v>
      </c>
      <c r="D138" s="79" t="s">
        <v>170</v>
      </c>
      <c r="E138" s="70">
        <v>0</v>
      </c>
      <c r="F138" s="165">
        <v>1</v>
      </c>
      <c r="G138" s="165">
        <f t="shared" si="6"/>
        <v>1</v>
      </c>
      <c r="H138" s="157">
        <v>43690</v>
      </c>
      <c r="I138" s="252">
        <v>200</v>
      </c>
      <c r="J138" s="217">
        <f t="shared" si="7"/>
        <v>1</v>
      </c>
    </row>
    <row r="139" spans="1:10" hidden="1" outlineLevel="1" x14ac:dyDescent="0.35">
      <c r="A139" s="70" t="s">
        <v>1199</v>
      </c>
      <c r="B139" s="224" t="s">
        <v>1385</v>
      </c>
      <c r="C139" s="79" t="s">
        <v>1200</v>
      </c>
      <c r="D139" s="79" t="s">
        <v>170</v>
      </c>
      <c r="E139" s="70">
        <v>18</v>
      </c>
      <c r="F139" s="165">
        <v>3</v>
      </c>
      <c r="G139" s="165">
        <f t="shared" si="6"/>
        <v>21</v>
      </c>
      <c r="H139" s="157">
        <v>43690</v>
      </c>
      <c r="I139" s="252">
        <v>410</v>
      </c>
      <c r="J139" s="217">
        <f t="shared" si="7"/>
        <v>21</v>
      </c>
    </row>
    <row r="140" spans="1:10" hidden="1" outlineLevel="1" x14ac:dyDescent="0.35">
      <c r="A140" s="70" t="s">
        <v>1199</v>
      </c>
      <c r="B140" s="224" t="s">
        <v>1386</v>
      </c>
      <c r="C140" s="79" t="s">
        <v>1200</v>
      </c>
      <c r="D140" s="79" t="s">
        <v>170</v>
      </c>
      <c r="E140" s="70">
        <v>2</v>
      </c>
      <c r="F140" s="165">
        <v>1</v>
      </c>
      <c r="G140" s="165">
        <f t="shared" si="6"/>
        <v>3</v>
      </c>
      <c r="H140" s="157">
        <v>43690</v>
      </c>
      <c r="I140" s="252">
        <v>480</v>
      </c>
      <c r="J140" s="217">
        <f t="shared" si="7"/>
        <v>3</v>
      </c>
    </row>
    <row r="141" spans="1:10" hidden="1" outlineLevel="1" x14ac:dyDescent="0.35">
      <c r="A141" s="70" t="s">
        <v>1199</v>
      </c>
      <c r="B141" s="224" t="s">
        <v>1387</v>
      </c>
      <c r="C141" s="79" t="s">
        <v>1200</v>
      </c>
      <c r="D141" s="79" t="s">
        <v>170</v>
      </c>
      <c r="E141" s="70">
        <v>7</v>
      </c>
      <c r="F141" s="165">
        <v>3</v>
      </c>
      <c r="G141" s="165">
        <f t="shared" si="6"/>
        <v>10</v>
      </c>
      <c r="H141" s="157">
        <v>43690</v>
      </c>
      <c r="I141" s="252">
        <v>510</v>
      </c>
      <c r="J141" s="217">
        <f t="shared" si="7"/>
        <v>10</v>
      </c>
    </row>
    <row r="142" spans="1:10" hidden="1" outlineLevel="1" x14ac:dyDescent="0.35">
      <c r="A142" s="70" t="s">
        <v>1199</v>
      </c>
      <c r="B142" s="224" t="s">
        <v>1388</v>
      </c>
      <c r="C142" s="79" t="s">
        <v>1200</v>
      </c>
      <c r="D142" s="79" t="s">
        <v>170</v>
      </c>
      <c r="E142" s="70">
        <v>4</v>
      </c>
      <c r="F142" s="165">
        <v>5</v>
      </c>
      <c r="G142" s="165">
        <f t="shared" si="6"/>
        <v>9</v>
      </c>
      <c r="H142" s="157">
        <v>43690</v>
      </c>
      <c r="I142" s="252">
        <v>480</v>
      </c>
      <c r="J142" s="217">
        <f t="shared" si="7"/>
        <v>9</v>
      </c>
    </row>
    <row r="143" spans="1:10" hidden="1" outlineLevel="1" x14ac:dyDescent="0.35">
      <c r="A143" s="70" t="s">
        <v>1199</v>
      </c>
      <c r="B143" s="224" t="s">
        <v>1389</v>
      </c>
      <c r="C143" s="79" t="s">
        <v>1200</v>
      </c>
      <c r="D143" s="79" t="s">
        <v>170</v>
      </c>
      <c r="E143" s="70">
        <v>2</v>
      </c>
      <c r="F143" s="165">
        <v>1</v>
      </c>
      <c r="G143" s="165">
        <f t="shared" si="6"/>
        <v>3</v>
      </c>
      <c r="H143" s="157">
        <v>43690</v>
      </c>
      <c r="I143" s="252">
        <v>590</v>
      </c>
      <c r="J143" s="217">
        <f t="shared" si="7"/>
        <v>3</v>
      </c>
    </row>
    <row r="144" spans="1:10" hidden="1" outlineLevel="1" x14ac:dyDescent="0.35">
      <c r="A144" s="70" t="s">
        <v>1199</v>
      </c>
      <c r="B144" s="224" t="s">
        <v>1390</v>
      </c>
      <c r="C144" s="79" t="s">
        <v>1200</v>
      </c>
      <c r="D144" s="79" t="s">
        <v>170</v>
      </c>
      <c r="E144" s="70">
        <v>2</v>
      </c>
      <c r="F144" s="165">
        <v>1</v>
      </c>
      <c r="G144" s="165">
        <f t="shared" si="6"/>
        <v>3</v>
      </c>
      <c r="H144" s="157">
        <v>43690</v>
      </c>
      <c r="I144" s="252">
        <v>630</v>
      </c>
      <c r="J144" s="217">
        <f t="shared" si="7"/>
        <v>3</v>
      </c>
    </row>
    <row r="145" spans="1:10" hidden="1" outlineLevel="1" x14ac:dyDescent="0.35">
      <c r="A145" s="70" t="s">
        <v>1199</v>
      </c>
      <c r="B145" s="224" t="s">
        <v>1391</v>
      </c>
      <c r="C145" s="79" t="s">
        <v>1200</v>
      </c>
      <c r="D145" s="79" t="s">
        <v>170</v>
      </c>
      <c r="E145" s="70">
        <v>3</v>
      </c>
      <c r="F145" s="165">
        <v>1</v>
      </c>
      <c r="G145" s="165">
        <f t="shared" si="6"/>
        <v>4</v>
      </c>
      <c r="H145" s="157">
        <v>43690</v>
      </c>
      <c r="I145" s="252">
        <v>570</v>
      </c>
      <c r="J145" s="217">
        <f t="shared" si="7"/>
        <v>4</v>
      </c>
    </row>
    <row r="146" spans="1:10" hidden="1" outlineLevel="1" x14ac:dyDescent="0.35">
      <c r="A146" s="70" t="s">
        <v>1199</v>
      </c>
      <c r="B146" s="224" t="s">
        <v>1392</v>
      </c>
      <c r="C146" s="79" t="s">
        <v>1200</v>
      </c>
      <c r="D146" s="79" t="s">
        <v>170</v>
      </c>
      <c r="E146" s="70">
        <v>3</v>
      </c>
      <c r="F146" s="165">
        <v>2</v>
      </c>
      <c r="G146" s="165">
        <f t="shared" si="6"/>
        <v>5</v>
      </c>
      <c r="H146" s="157">
        <v>43690</v>
      </c>
      <c r="I146" s="252">
        <v>600</v>
      </c>
      <c r="J146" s="217">
        <f t="shared" si="7"/>
        <v>5</v>
      </c>
    </row>
    <row r="147" spans="1:10" hidden="1" outlineLevel="1" x14ac:dyDescent="0.35">
      <c r="A147" s="70" t="s">
        <v>1199</v>
      </c>
      <c r="B147" s="224" t="s">
        <v>1393</v>
      </c>
      <c r="C147" s="79" t="s">
        <v>1200</v>
      </c>
      <c r="D147" s="79" t="s">
        <v>170</v>
      </c>
      <c r="E147" s="70">
        <v>1</v>
      </c>
      <c r="F147" s="165">
        <v>2</v>
      </c>
      <c r="G147" s="165">
        <f t="shared" si="6"/>
        <v>3</v>
      </c>
      <c r="H147" s="157">
        <v>43690</v>
      </c>
      <c r="I147" s="252">
        <v>520</v>
      </c>
      <c r="J147" s="217">
        <f t="shared" si="7"/>
        <v>3</v>
      </c>
    </row>
    <row r="148" spans="1:10" hidden="1" outlineLevel="1" x14ac:dyDescent="0.35">
      <c r="A148" s="70" t="s">
        <v>1199</v>
      </c>
      <c r="B148" s="224" t="s">
        <v>1394</v>
      </c>
      <c r="C148" s="79" t="s">
        <v>1200</v>
      </c>
      <c r="D148" s="79" t="s">
        <v>170</v>
      </c>
      <c r="E148" s="70">
        <v>2</v>
      </c>
      <c r="F148" s="165">
        <v>3</v>
      </c>
      <c r="G148" s="165">
        <f t="shared" si="6"/>
        <v>5</v>
      </c>
      <c r="H148" s="157">
        <v>43690</v>
      </c>
      <c r="I148" s="252">
        <v>610</v>
      </c>
      <c r="J148" s="217">
        <f t="shared" si="7"/>
        <v>5</v>
      </c>
    </row>
    <row r="149" spans="1:10" hidden="1" outlineLevel="1" x14ac:dyDescent="0.35">
      <c r="A149" s="70" t="s">
        <v>1199</v>
      </c>
      <c r="B149" s="224" t="s">
        <v>1395</v>
      </c>
      <c r="C149" s="79" t="s">
        <v>1200</v>
      </c>
      <c r="D149" s="79" t="s">
        <v>170</v>
      </c>
      <c r="E149" s="70">
        <v>3</v>
      </c>
      <c r="F149" s="165">
        <v>2</v>
      </c>
      <c r="G149" s="165">
        <f t="shared" si="6"/>
        <v>5</v>
      </c>
      <c r="H149" s="157">
        <v>43690</v>
      </c>
      <c r="I149" s="252">
        <v>550</v>
      </c>
      <c r="J149" s="217">
        <f t="shared" si="7"/>
        <v>5</v>
      </c>
    </row>
    <row r="150" spans="1:10" hidden="1" outlineLevel="1" x14ac:dyDescent="0.35">
      <c r="A150" s="70" t="s">
        <v>1199</v>
      </c>
      <c r="B150" s="224" t="s">
        <v>1396</v>
      </c>
      <c r="C150" s="79" t="s">
        <v>1200</v>
      </c>
      <c r="D150" s="79" t="s">
        <v>170</v>
      </c>
      <c r="E150" s="70">
        <v>3</v>
      </c>
      <c r="F150" s="165">
        <v>2</v>
      </c>
      <c r="G150" s="165">
        <f t="shared" si="6"/>
        <v>5</v>
      </c>
      <c r="H150" s="157">
        <v>43690</v>
      </c>
      <c r="I150" s="252">
        <v>510</v>
      </c>
      <c r="J150" s="217">
        <f t="shared" si="7"/>
        <v>5</v>
      </c>
    </row>
    <row r="151" spans="1:10" hidden="1" outlineLevel="1" x14ac:dyDescent="0.35">
      <c r="A151" s="70" t="s">
        <v>1199</v>
      </c>
      <c r="B151" s="224" t="s">
        <v>1397</v>
      </c>
      <c r="C151" s="79" t="s">
        <v>1200</v>
      </c>
      <c r="D151" s="79" t="s">
        <v>170</v>
      </c>
      <c r="E151" s="70">
        <v>1</v>
      </c>
      <c r="F151" s="165">
        <v>2</v>
      </c>
      <c r="G151" s="165">
        <f t="shared" si="6"/>
        <v>3</v>
      </c>
      <c r="H151" s="157">
        <v>43690</v>
      </c>
      <c r="I151" s="252">
        <v>590</v>
      </c>
      <c r="J151" s="217">
        <f t="shared" si="7"/>
        <v>3</v>
      </c>
    </row>
    <row r="152" spans="1:10" hidden="1" outlineLevel="1" x14ac:dyDescent="0.35">
      <c r="A152" s="70" t="s">
        <v>1199</v>
      </c>
      <c r="B152" s="224" t="s">
        <v>1398</v>
      </c>
      <c r="C152" s="79" t="s">
        <v>1200</v>
      </c>
      <c r="D152" s="79" t="s">
        <v>170</v>
      </c>
      <c r="E152" s="70">
        <v>0</v>
      </c>
      <c r="F152" s="165">
        <v>2</v>
      </c>
      <c r="G152" s="165">
        <f t="shared" si="6"/>
        <v>2</v>
      </c>
      <c r="H152" s="157">
        <v>43690</v>
      </c>
      <c r="I152" s="252">
        <v>400</v>
      </c>
      <c r="J152" s="217">
        <f t="shared" si="7"/>
        <v>2</v>
      </c>
    </row>
    <row r="153" spans="1:10" hidden="1" outlineLevel="1" x14ac:dyDescent="0.35">
      <c r="A153" s="70" t="s">
        <v>1199</v>
      </c>
      <c r="B153" s="224" t="s">
        <v>1399</v>
      </c>
      <c r="C153" s="79" t="s">
        <v>1200</v>
      </c>
      <c r="D153" s="79" t="s">
        <v>170</v>
      </c>
      <c r="E153" s="70">
        <v>4</v>
      </c>
      <c r="F153" s="165">
        <v>2</v>
      </c>
      <c r="G153" s="165">
        <f t="shared" si="6"/>
        <v>6</v>
      </c>
      <c r="H153" s="157">
        <v>43690</v>
      </c>
      <c r="I153" s="252">
        <v>430</v>
      </c>
      <c r="J153" s="217">
        <f t="shared" si="7"/>
        <v>6</v>
      </c>
    </row>
    <row r="154" spans="1:10" hidden="1" outlineLevel="1" x14ac:dyDescent="0.35">
      <c r="A154" s="70" t="s">
        <v>1199</v>
      </c>
      <c r="B154" s="224" t="s">
        <v>1400</v>
      </c>
      <c r="C154" s="79" t="s">
        <v>1200</v>
      </c>
      <c r="D154" s="79" t="s">
        <v>170</v>
      </c>
      <c r="E154" s="70">
        <v>2</v>
      </c>
      <c r="F154" s="165">
        <v>3</v>
      </c>
      <c r="G154" s="165">
        <f t="shared" si="6"/>
        <v>5</v>
      </c>
      <c r="H154" s="157">
        <v>43690</v>
      </c>
      <c r="I154" s="252">
        <v>490</v>
      </c>
      <c r="J154" s="217">
        <f t="shared" si="7"/>
        <v>5</v>
      </c>
    </row>
    <row r="155" spans="1:10" hidden="1" outlineLevel="1" x14ac:dyDescent="0.35">
      <c r="A155" s="70" t="s">
        <v>1199</v>
      </c>
      <c r="B155" s="224" t="s">
        <v>1401</v>
      </c>
      <c r="C155" s="79" t="s">
        <v>1200</v>
      </c>
      <c r="D155" s="79" t="s">
        <v>170</v>
      </c>
      <c r="E155" s="70">
        <v>3</v>
      </c>
      <c r="F155" s="165">
        <v>2</v>
      </c>
      <c r="G155" s="165">
        <f t="shared" si="6"/>
        <v>5</v>
      </c>
      <c r="H155" s="157">
        <v>43690</v>
      </c>
      <c r="I155" s="252">
        <v>570</v>
      </c>
      <c r="J155" s="217">
        <f t="shared" si="7"/>
        <v>5</v>
      </c>
    </row>
    <row r="156" spans="1:10" hidden="1" outlineLevel="1" x14ac:dyDescent="0.35">
      <c r="A156" s="70" t="s">
        <v>1199</v>
      </c>
      <c r="B156" s="224" t="s">
        <v>1402</v>
      </c>
      <c r="C156" s="79" t="s">
        <v>1200</v>
      </c>
      <c r="D156" s="79" t="s">
        <v>170</v>
      </c>
      <c r="E156" s="70">
        <v>1</v>
      </c>
      <c r="F156" s="165">
        <v>1</v>
      </c>
      <c r="G156" s="165">
        <f t="shared" si="6"/>
        <v>2</v>
      </c>
      <c r="H156" s="157">
        <v>43690</v>
      </c>
      <c r="I156" s="252">
        <v>480</v>
      </c>
      <c r="J156" s="217">
        <f t="shared" si="7"/>
        <v>2</v>
      </c>
    </row>
    <row r="157" spans="1:10" hidden="1" outlineLevel="1" x14ac:dyDescent="0.35">
      <c r="A157" s="70" t="s">
        <v>1199</v>
      </c>
      <c r="B157" s="224" t="s">
        <v>1403</v>
      </c>
      <c r="C157" s="79" t="s">
        <v>1200</v>
      </c>
      <c r="D157" s="79" t="s">
        <v>170</v>
      </c>
      <c r="E157" s="70">
        <v>3</v>
      </c>
      <c r="F157" s="165">
        <v>2</v>
      </c>
      <c r="G157" s="165">
        <f t="shared" si="6"/>
        <v>5</v>
      </c>
      <c r="H157" s="157">
        <v>43690</v>
      </c>
      <c r="I157" s="252">
        <v>630</v>
      </c>
      <c r="J157" s="217">
        <f t="shared" si="7"/>
        <v>5</v>
      </c>
    </row>
    <row r="158" spans="1:10" hidden="1" outlineLevel="1" x14ac:dyDescent="0.35">
      <c r="A158" s="70" t="s">
        <v>1199</v>
      </c>
      <c r="B158" s="224" t="s">
        <v>1404</v>
      </c>
      <c r="C158" s="79" t="s">
        <v>1200</v>
      </c>
      <c r="D158" s="79" t="s">
        <v>170</v>
      </c>
      <c r="E158" s="70">
        <v>0</v>
      </c>
      <c r="F158" s="165">
        <v>2</v>
      </c>
      <c r="G158" s="165">
        <f t="shared" si="6"/>
        <v>2</v>
      </c>
      <c r="H158" s="157">
        <v>43690</v>
      </c>
      <c r="I158" s="252">
        <v>450</v>
      </c>
      <c r="J158" s="217">
        <f t="shared" si="7"/>
        <v>2</v>
      </c>
    </row>
    <row r="159" spans="1:10" hidden="1" outlineLevel="1" x14ac:dyDescent="0.35">
      <c r="A159" s="70" t="s">
        <v>1199</v>
      </c>
      <c r="B159" s="224" t="s">
        <v>1405</v>
      </c>
      <c r="C159" s="79" t="s">
        <v>1200</v>
      </c>
      <c r="D159" s="79" t="s">
        <v>170</v>
      </c>
      <c r="E159" s="70">
        <v>1</v>
      </c>
      <c r="F159" s="165">
        <v>1</v>
      </c>
      <c r="G159" s="165">
        <f t="shared" si="6"/>
        <v>2</v>
      </c>
      <c r="H159" s="157">
        <v>43690</v>
      </c>
      <c r="I159" s="252">
        <v>490</v>
      </c>
      <c r="J159" s="217">
        <f t="shared" si="7"/>
        <v>2</v>
      </c>
    </row>
    <row r="160" spans="1:10" hidden="1" outlineLevel="1" x14ac:dyDescent="0.35">
      <c r="A160" s="70" t="s">
        <v>1199</v>
      </c>
      <c r="B160" s="224" t="s">
        <v>1406</v>
      </c>
      <c r="C160" s="79" t="s">
        <v>1200</v>
      </c>
      <c r="D160" s="79" t="s">
        <v>170</v>
      </c>
      <c r="E160" s="70">
        <v>4</v>
      </c>
      <c r="F160" s="165">
        <v>2</v>
      </c>
      <c r="G160" s="165">
        <f t="shared" ref="G160:G188" si="8">E160+F160</f>
        <v>6</v>
      </c>
      <c r="H160" s="157">
        <v>43690</v>
      </c>
      <c r="I160" s="252">
        <v>500</v>
      </c>
      <c r="J160" s="217">
        <f t="shared" si="7"/>
        <v>6</v>
      </c>
    </row>
    <row r="161" spans="1:10" hidden="1" outlineLevel="1" x14ac:dyDescent="0.35">
      <c r="A161" s="70" t="s">
        <v>1199</v>
      </c>
      <c r="B161" s="224" t="s">
        <v>1407</v>
      </c>
      <c r="C161" s="79" t="s">
        <v>1200</v>
      </c>
      <c r="D161" s="79" t="s">
        <v>170</v>
      </c>
      <c r="E161" s="70">
        <v>2</v>
      </c>
      <c r="F161" s="165">
        <v>1</v>
      </c>
      <c r="G161" s="165">
        <f t="shared" si="8"/>
        <v>3</v>
      </c>
      <c r="H161" s="157">
        <v>43690</v>
      </c>
      <c r="I161" s="252">
        <v>520</v>
      </c>
      <c r="J161" s="217">
        <f t="shared" si="7"/>
        <v>3</v>
      </c>
    </row>
    <row r="162" spans="1:10" hidden="1" outlineLevel="1" x14ac:dyDescent="0.35">
      <c r="A162" s="70" t="s">
        <v>1199</v>
      </c>
      <c r="B162" s="224" t="s">
        <v>1408</v>
      </c>
      <c r="C162" s="79" t="s">
        <v>1200</v>
      </c>
      <c r="D162" s="79" t="s">
        <v>170</v>
      </c>
      <c r="E162" s="70">
        <v>2</v>
      </c>
      <c r="F162" s="165">
        <v>1</v>
      </c>
      <c r="G162" s="165">
        <f t="shared" si="8"/>
        <v>3</v>
      </c>
      <c r="H162" s="157">
        <v>43690</v>
      </c>
      <c r="I162" s="252">
        <v>580</v>
      </c>
      <c r="J162" s="217">
        <f t="shared" si="7"/>
        <v>3</v>
      </c>
    </row>
    <row r="163" spans="1:10" hidden="1" outlineLevel="1" x14ac:dyDescent="0.35">
      <c r="A163" s="70" t="s">
        <v>1199</v>
      </c>
      <c r="B163" s="224" t="s">
        <v>1409</v>
      </c>
      <c r="C163" s="79" t="s">
        <v>1200</v>
      </c>
      <c r="D163" s="79" t="s">
        <v>170</v>
      </c>
      <c r="E163" s="70">
        <v>0</v>
      </c>
      <c r="F163" s="165">
        <v>2</v>
      </c>
      <c r="G163" s="165">
        <f t="shared" si="8"/>
        <v>2</v>
      </c>
      <c r="H163" s="157">
        <v>43690</v>
      </c>
      <c r="I163" s="252">
        <v>580</v>
      </c>
      <c r="J163" s="217">
        <f t="shared" si="7"/>
        <v>2</v>
      </c>
    </row>
    <row r="164" spans="1:10" hidden="1" outlineLevel="1" x14ac:dyDescent="0.35">
      <c r="A164" s="70" t="s">
        <v>1199</v>
      </c>
      <c r="B164" s="224" t="s">
        <v>1410</v>
      </c>
      <c r="C164" s="79" t="s">
        <v>1200</v>
      </c>
      <c r="D164" s="79" t="s">
        <v>170</v>
      </c>
      <c r="E164" s="70">
        <v>0</v>
      </c>
      <c r="F164" s="165">
        <v>2</v>
      </c>
      <c r="G164" s="165">
        <f t="shared" si="8"/>
        <v>2</v>
      </c>
      <c r="H164" s="157">
        <v>43690</v>
      </c>
      <c r="I164" s="252">
        <v>840</v>
      </c>
      <c r="J164" s="217">
        <f t="shared" si="7"/>
        <v>2</v>
      </c>
    </row>
    <row r="165" spans="1:10" hidden="1" outlineLevel="1" x14ac:dyDescent="0.35">
      <c r="A165" s="70" t="s">
        <v>1199</v>
      </c>
      <c r="B165" s="224" t="s">
        <v>1411</v>
      </c>
      <c r="C165" s="79" t="s">
        <v>1200</v>
      </c>
      <c r="D165" s="79" t="s">
        <v>170</v>
      </c>
      <c r="E165" s="70">
        <v>3</v>
      </c>
      <c r="F165" s="165">
        <v>2</v>
      </c>
      <c r="G165" s="165">
        <f t="shared" si="8"/>
        <v>5</v>
      </c>
      <c r="H165" s="157">
        <v>43690</v>
      </c>
      <c r="I165" s="252">
        <v>790</v>
      </c>
      <c r="J165" s="217">
        <f t="shared" si="7"/>
        <v>5</v>
      </c>
    </row>
    <row r="166" spans="1:10" hidden="1" outlineLevel="1" x14ac:dyDescent="0.35">
      <c r="A166" s="70" t="s">
        <v>1199</v>
      </c>
      <c r="B166" s="224" t="s">
        <v>1412</v>
      </c>
      <c r="C166" s="79" t="s">
        <v>1200</v>
      </c>
      <c r="D166" s="79" t="s">
        <v>170</v>
      </c>
      <c r="E166" s="70">
        <v>2</v>
      </c>
      <c r="F166" s="165">
        <v>2</v>
      </c>
      <c r="G166" s="165">
        <f t="shared" si="8"/>
        <v>4</v>
      </c>
      <c r="H166" s="157">
        <v>43690</v>
      </c>
      <c r="I166" s="252">
        <v>700</v>
      </c>
      <c r="J166" s="217">
        <f t="shared" si="7"/>
        <v>4</v>
      </c>
    </row>
    <row r="167" spans="1:10" hidden="1" outlineLevel="1" x14ac:dyDescent="0.35">
      <c r="A167" s="70" t="s">
        <v>1199</v>
      </c>
      <c r="B167" s="224" t="s">
        <v>1413</v>
      </c>
      <c r="C167" s="79" t="s">
        <v>1200</v>
      </c>
      <c r="D167" s="79" t="s">
        <v>170</v>
      </c>
      <c r="E167" s="70">
        <v>1</v>
      </c>
      <c r="F167" s="165">
        <v>2</v>
      </c>
      <c r="G167" s="165">
        <f t="shared" si="8"/>
        <v>3</v>
      </c>
      <c r="H167" s="157">
        <v>43690</v>
      </c>
      <c r="I167" s="252">
        <v>750</v>
      </c>
      <c r="J167" s="217">
        <f t="shared" si="7"/>
        <v>3</v>
      </c>
    </row>
    <row r="168" spans="1:10" hidden="1" outlineLevel="1" x14ac:dyDescent="0.35">
      <c r="A168" s="70" t="s">
        <v>1199</v>
      </c>
      <c r="B168" s="224" t="s">
        <v>1414</v>
      </c>
      <c r="C168" s="79" t="s">
        <v>1200</v>
      </c>
      <c r="D168" s="79" t="s">
        <v>170</v>
      </c>
      <c r="E168" s="165">
        <v>2</v>
      </c>
      <c r="F168" s="165">
        <v>2</v>
      </c>
      <c r="G168" s="165">
        <f t="shared" si="8"/>
        <v>4</v>
      </c>
      <c r="H168" s="157">
        <v>43690</v>
      </c>
      <c r="I168" s="252">
        <v>850</v>
      </c>
      <c r="J168" s="217">
        <f t="shared" si="7"/>
        <v>4</v>
      </c>
    </row>
    <row r="169" spans="1:10" hidden="1" outlineLevel="1" x14ac:dyDescent="0.35">
      <c r="A169" s="70" t="s">
        <v>1199</v>
      </c>
      <c r="B169" s="224" t="s">
        <v>1415</v>
      </c>
      <c r="C169" s="79" t="s">
        <v>1200</v>
      </c>
      <c r="D169" s="79" t="s">
        <v>170</v>
      </c>
      <c r="E169" s="165">
        <v>0</v>
      </c>
      <c r="F169" s="165">
        <v>2</v>
      </c>
      <c r="G169" s="165">
        <f t="shared" si="8"/>
        <v>2</v>
      </c>
      <c r="H169" s="157">
        <v>43690</v>
      </c>
      <c r="I169" s="252">
        <v>860</v>
      </c>
      <c r="J169" s="217">
        <f t="shared" si="7"/>
        <v>2</v>
      </c>
    </row>
    <row r="170" spans="1:10" hidden="1" outlineLevel="1" x14ac:dyDescent="0.35">
      <c r="A170" s="70" t="s">
        <v>1199</v>
      </c>
      <c r="B170" s="224" t="s">
        <v>1416</v>
      </c>
      <c r="C170" s="79" t="s">
        <v>1200</v>
      </c>
      <c r="D170" s="79" t="s">
        <v>170</v>
      </c>
      <c r="E170" s="165">
        <v>1</v>
      </c>
      <c r="F170" s="165">
        <v>2</v>
      </c>
      <c r="G170" s="165">
        <f t="shared" si="8"/>
        <v>3</v>
      </c>
      <c r="H170" s="157">
        <v>43690</v>
      </c>
      <c r="I170" s="252">
        <v>820</v>
      </c>
      <c r="J170" s="217">
        <f t="shared" si="7"/>
        <v>3</v>
      </c>
    </row>
    <row r="171" spans="1:10" hidden="1" outlineLevel="1" x14ac:dyDescent="0.35">
      <c r="A171" s="70" t="s">
        <v>1199</v>
      </c>
      <c r="B171" s="224" t="s">
        <v>1417</v>
      </c>
      <c r="C171" s="79" t="s">
        <v>1200</v>
      </c>
      <c r="D171" s="79" t="s">
        <v>170</v>
      </c>
      <c r="E171" s="165">
        <v>6</v>
      </c>
      <c r="F171" s="165">
        <v>2</v>
      </c>
      <c r="G171" s="165">
        <f t="shared" si="8"/>
        <v>8</v>
      </c>
      <c r="H171" s="157">
        <v>43690</v>
      </c>
      <c r="I171" s="252">
        <v>890</v>
      </c>
      <c r="J171" s="217">
        <f t="shared" si="7"/>
        <v>8</v>
      </c>
    </row>
    <row r="172" spans="1:10" hidden="1" outlineLevel="1" x14ac:dyDescent="0.35">
      <c r="A172" s="70" t="s">
        <v>1199</v>
      </c>
      <c r="B172" s="224" t="s">
        <v>1418</v>
      </c>
      <c r="C172" s="79" t="s">
        <v>1200</v>
      </c>
      <c r="D172" s="79" t="s">
        <v>170</v>
      </c>
      <c r="E172" s="165">
        <v>1</v>
      </c>
      <c r="F172" s="165">
        <v>2</v>
      </c>
      <c r="G172" s="165">
        <f t="shared" si="8"/>
        <v>3</v>
      </c>
      <c r="H172" s="157">
        <v>43690</v>
      </c>
      <c r="I172" s="252">
        <v>900</v>
      </c>
      <c r="J172" s="217">
        <f t="shared" si="7"/>
        <v>3</v>
      </c>
    </row>
    <row r="173" spans="1:10" hidden="1" outlineLevel="1" x14ac:dyDescent="0.35">
      <c r="A173" s="70" t="s">
        <v>1199</v>
      </c>
      <c r="B173" s="224" t="s">
        <v>1419</v>
      </c>
      <c r="C173" s="79" t="s">
        <v>1200</v>
      </c>
      <c r="D173" s="79" t="s">
        <v>170</v>
      </c>
      <c r="E173" s="165">
        <v>3</v>
      </c>
      <c r="F173" s="165">
        <v>2</v>
      </c>
      <c r="G173" s="165">
        <f t="shared" si="8"/>
        <v>5</v>
      </c>
      <c r="H173" s="157">
        <v>43690</v>
      </c>
      <c r="I173" s="252">
        <v>930</v>
      </c>
      <c r="J173" s="217">
        <f t="shared" si="7"/>
        <v>5</v>
      </c>
    </row>
    <row r="174" spans="1:10" hidden="1" outlineLevel="1" x14ac:dyDescent="0.35">
      <c r="A174" s="70" t="s">
        <v>1199</v>
      </c>
      <c r="B174" s="224" t="s">
        <v>1420</v>
      </c>
      <c r="C174" s="79" t="s">
        <v>1200</v>
      </c>
      <c r="D174" s="79" t="s">
        <v>170</v>
      </c>
      <c r="E174" s="165">
        <v>0</v>
      </c>
      <c r="F174" s="165">
        <v>3</v>
      </c>
      <c r="G174" s="165">
        <f t="shared" si="8"/>
        <v>3</v>
      </c>
      <c r="H174" s="157">
        <v>43690</v>
      </c>
      <c r="I174" s="252">
        <v>800</v>
      </c>
      <c r="J174" s="217">
        <f t="shared" si="7"/>
        <v>3</v>
      </c>
    </row>
    <row r="175" spans="1:10" hidden="1" outlineLevel="1" x14ac:dyDescent="0.35">
      <c r="A175" s="70" t="s">
        <v>1199</v>
      </c>
      <c r="B175" s="224" t="s">
        <v>1421</v>
      </c>
      <c r="C175" s="79" t="s">
        <v>1200</v>
      </c>
      <c r="D175" s="79" t="s">
        <v>170</v>
      </c>
      <c r="E175" s="165">
        <v>6</v>
      </c>
      <c r="F175" s="165">
        <v>2</v>
      </c>
      <c r="G175" s="165">
        <f t="shared" si="8"/>
        <v>8</v>
      </c>
      <c r="H175" s="157">
        <v>43690</v>
      </c>
      <c r="I175" s="252">
        <v>910</v>
      </c>
      <c r="J175" s="217">
        <f t="shared" si="7"/>
        <v>8</v>
      </c>
    </row>
    <row r="176" spans="1:10" hidden="1" outlineLevel="1" x14ac:dyDescent="0.35">
      <c r="A176" s="70" t="s">
        <v>1199</v>
      </c>
      <c r="B176" s="224" t="s">
        <v>1422</v>
      </c>
      <c r="C176" s="79" t="s">
        <v>1200</v>
      </c>
      <c r="D176" s="79" t="s">
        <v>170</v>
      </c>
      <c r="E176" s="165">
        <v>3</v>
      </c>
      <c r="F176" s="165">
        <v>4</v>
      </c>
      <c r="G176" s="165">
        <f t="shared" si="8"/>
        <v>7</v>
      </c>
      <c r="H176" s="157">
        <v>43690</v>
      </c>
      <c r="I176" s="252">
        <v>830</v>
      </c>
      <c r="J176" s="217">
        <f t="shared" si="7"/>
        <v>7</v>
      </c>
    </row>
    <row r="177" spans="1:10" hidden="1" outlineLevel="1" x14ac:dyDescent="0.35">
      <c r="A177" s="70" t="s">
        <v>1199</v>
      </c>
      <c r="B177" s="224" t="s">
        <v>1423</v>
      </c>
      <c r="C177" s="79" t="s">
        <v>1200</v>
      </c>
      <c r="D177" s="79" t="s">
        <v>170</v>
      </c>
      <c r="E177" s="165">
        <v>2</v>
      </c>
      <c r="F177" s="165">
        <v>2</v>
      </c>
      <c r="G177" s="165">
        <f t="shared" si="8"/>
        <v>4</v>
      </c>
      <c r="H177" s="157">
        <v>43690</v>
      </c>
      <c r="I177" s="252">
        <v>810</v>
      </c>
      <c r="J177" s="217">
        <f t="shared" si="7"/>
        <v>4</v>
      </c>
    </row>
    <row r="178" spans="1:10" hidden="1" outlineLevel="1" x14ac:dyDescent="0.35">
      <c r="A178" s="70" t="s">
        <v>1199</v>
      </c>
      <c r="B178" s="224" t="s">
        <v>1424</v>
      </c>
      <c r="C178" s="79" t="s">
        <v>1200</v>
      </c>
      <c r="D178" s="79" t="s">
        <v>170</v>
      </c>
      <c r="E178" s="165">
        <v>5</v>
      </c>
      <c r="F178" s="165">
        <v>2</v>
      </c>
      <c r="G178" s="165">
        <f t="shared" si="8"/>
        <v>7</v>
      </c>
      <c r="H178" s="157">
        <v>43690</v>
      </c>
      <c r="I178" s="252">
        <v>880</v>
      </c>
      <c r="J178" s="217">
        <f t="shared" si="7"/>
        <v>7</v>
      </c>
    </row>
    <row r="179" spans="1:10" hidden="1" outlineLevel="1" x14ac:dyDescent="0.35">
      <c r="A179" s="70" t="s">
        <v>1199</v>
      </c>
      <c r="B179" s="224" t="s">
        <v>1425</v>
      </c>
      <c r="C179" s="79" t="s">
        <v>1200</v>
      </c>
      <c r="D179" s="79" t="s">
        <v>170</v>
      </c>
      <c r="E179" s="165">
        <v>4</v>
      </c>
      <c r="F179" s="165">
        <v>2</v>
      </c>
      <c r="G179" s="165">
        <f t="shared" si="8"/>
        <v>6</v>
      </c>
      <c r="H179" s="157">
        <v>43690</v>
      </c>
      <c r="I179" s="252">
        <v>850</v>
      </c>
      <c r="J179" s="217">
        <f t="shared" si="7"/>
        <v>6</v>
      </c>
    </row>
    <row r="180" spans="1:10" hidden="1" outlineLevel="1" x14ac:dyDescent="0.35">
      <c r="A180" s="70" t="s">
        <v>1199</v>
      </c>
      <c r="B180" s="224" t="s">
        <v>1426</v>
      </c>
      <c r="C180" s="79" t="s">
        <v>1200</v>
      </c>
      <c r="D180" s="79" t="s">
        <v>170</v>
      </c>
      <c r="E180" s="165">
        <v>0</v>
      </c>
      <c r="F180" s="165">
        <v>2</v>
      </c>
      <c r="G180" s="165">
        <f t="shared" si="8"/>
        <v>2</v>
      </c>
      <c r="H180" s="157">
        <v>43690</v>
      </c>
      <c r="I180" s="252">
        <v>780</v>
      </c>
      <c r="J180" s="217">
        <f t="shared" si="7"/>
        <v>2</v>
      </c>
    </row>
    <row r="181" spans="1:10" hidden="1" outlineLevel="1" x14ac:dyDescent="0.35">
      <c r="A181" s="70" t="s">
        <v>1199</v>
      </c>
      <c r="B181" s="224" t="s">
        <v>1427</v>
      </c>
      <c r="C181" s="79" t="s">
        <v>1200</v>
      </c>
      <c r="D181" s="79" t="s">
        <v>170</v>
      </c>
      <c r="E181" s="165">
        <v>1</v>
      </c>
      <c r="F181" s="165">
        <v>2</v>
      </c>
      <c r="G181" s="165">
        <f t="shared" si="8"/>
        <v>3</v>
      </c>
      <c r="H181" s="157">
        <v>43690</v>
      </c>
      <c r="I181" s="252">
        <v>920</v>
      </c>
      <c r="J181" s="217">
        <f t="shared" si="7"/>
        <v>3</v>
      </c>
    </row>
    <row r="182" spans="1:10" hidden="1" outlineLevel="1" x14ac:dyDescent="0.35">
      <c r="A182" s="70" t="s">
        <v>1199</v>
      </c>
      <c r="B182" s="224" t="s">
        <v>1428</v>
      </c>
      <c r="C182" s="79" t="s">
        <v>1200</v>
      </c>
      <c r="D182" s="79" t="s">
        <v>170</v>
      </c>
      <c r="E182" s="165">
        <v>4</v>
      </c>
      <c r="F182" s="165">
        <v>2</v>
      </c>
      <c r="G182" s="165">
        <f t="shared" si="8"/>
        <v>6</v>
      </c>
      <c r="H182" s="157">
        <v>43690</v>
      </c>
      <c r="I182" s="252">
        <v>790</v>
      </c>
      <c r="J182" s="217">
        <f t="shared" si="7"/>
        <v>6</v>
      </c>
    </row>
    <row r="183" spans="1:10" hidden="1" outlineLevel="1" x14ac:dyDescent="0.35">
      <c r="A183" s="70" t="s">
        <v>1199</v>
      </c>
      <c r="B183" s="224" t="s">
        <v>1429</v>
      </c>
      <c r="C183" s="79" t="s">
        <v>1200</v>
      </c>
      <c r="D183" s="79" t="s">
        <v>170</v>
      </c>
      <c r="E183" s="165">
        <v>2</v>
      </c>
      <c r="F183" s="165">
        <v>2</v>
      </c>
      <c r="G183" s="165">
        <f t="shared" si="8"/>
        <v>4</v>
      </c>
      <c r="H183" s="157">
        <v>43690</v>
      </c>
      <c r="I183" s="252">
        <v>810</v>
      </c>
      <c r="J183" s="217">
        <f t="shared" si="7"/>
        <v>4</v>
      </c>
    </row>
    <row r="184" spans="1:10" hidden="1" outlineLevel="1" x14ac:dyDescent="0.35">
      <c r="A184" s="70" t="s">
        <v>1199</v>
      </c>
      <c r="B184" s="224" t="s">
        <v>1430</v>
      </c>
      <c r="C184" s="79" t="s">
        <v>1200</v>
      </c>
      <c r="D184" s="79" t="s">
        <v>170</v>
      </c>
      <c r="E184" s="165">
        <v>3</v>
      </c>
      <c r="F184" s="165">
        <v>3</v>
      </c>
      <c r="G184" s="165">
        <f t="shared" si="8"/>
        <v>6</v>
      </c>
      <c r="H184" s="157">
        <v>43690</v>
      </c>
      <c r="I184" s="252">
        <v>870</v>
      </c>
      <c r="J184" s="217">
        <f t="shared" si="7"/>
        <v>6</v>
      </c>
    </row>
    <row r="185" spans="1:10" hidden="1" outlineLevel="1" x14ac:dyDescent="0.35">
      <c r="A185" s="70" t="s">
        <v>1199</v>
      </c>
      <c r="B185" s="224" t="s">
        <v>1431</v>
      </c>
      <c r="C185" s="79" t="s">
        <v>1200</v>
      </c>
      <c r="D185" s="79" t="s">
        <v>170</v>
      </c>
      <c r="E185" s="165">
        <v>3</v>
      </c>
      <c r="F185" s="165">
        <v>3</v>
      </c>
      <c r="G185" s="165">
        <f t="shared" si="8"/>
        <v>6</v>
      </c>
      <c r="H185" s="157">
        <v>43690</v>
      </c>
      <c r="I185" s="252">
        <v>840</v>
      </c>
      <c r="J185" s="217">
        <f t="shared" si="7"/>
        <v>6</v>
      </c>
    </row>
    <row r="186" spans="1:10" hidden="1" outlineLevel="1" x14ac:dyDescent="0.35">
      <c r="A186" s="70" t="s">
        <v>1199</v>
      </c>
      <c r="B186" s="224" t="s">
        <v>1432</v>
      </c>
      <c r="C186" s="79" t="s">
        <v>1200</v>
      </c>
      <c r="D186" s="79" t="s">
        <v>170</v>
      </c>
      <c r="E186" s="165">
        <v>1</v>
      </c>
      <c r="F186" s="165">
        <v>2</v>
      </c>
      <c r="G186" s="165">
        <f t="shared" si="8"/>
        <v>3</v>
      </c>
      <c r="H186" s="157">
        <v>43690</v>
      </c>
      <c r="I186" s="252">
        <v>980</v>
      </c>
      <c r="J186" s="217">
        <f t="shared" si="7"/>
        <v>3</v>
      </c>
    </row>
    <row r="187" spans="1:10" hidden="1" outlineLevel="1" x14ac:dyDescent="0.35">
      <c r="A187" s="70" t="s">
        <v>1199</v>
      </c>
      <c r="B187" s="224" t="s">
        <v>1433</v>
      </c>
      <c r="C187" s="79" t="s">
        <v>1200</v>
      </c>
      <c r="D187" s="79" t="s">
        <v>170</v>
      </c>
      <c r="E187" s="165">
        <v>2</v>
      </c>
      <c r="F187" s="165">
        <v>2</v>
      </c>
      <c r="G187" s="165">
        <f t="shared" si="8"/>
        <v>4</v>
      </c>
      <c r="H187" s="157">
        <v>43690</v>
      </c>
      <c r="I187" s="252">
        <v>820</v>
      </c>
      <c r="J187" s="217">
        <f t="shared" si="7"/>
        <v>4</v>
      </c>
    </row>
    <row r="188" spans="1:10" hidden="1" outlineLevel="1" x14ac:dyDescent="0.35">
      <c r="A188" s="70" t="s">
        <v>1199</v>
      </c>
      <c r="B188" s="224" t="s">
        <v>1434</v>
      </c>
      <c r="C188" s="79" t="s">
        <v>1200</v>
      </c>
      <c r="D188" s="79" t="s">
        <v>170</v>
      </c>
      <c r="E188" s="165">
        <v>0</v>
      </c>
      <c r="F188" s="165">
        <v>2</v>
      </c>
      <c r="G188" s="165">
        <f t="shared" si="8"/>
        <v>2</v>
      </c>
      <c r="H188" s="157">
        <v>43690</v>
      </c>
      <c r="I188" s="252">
        <v>800</v>
      </c>
      <c r="J188" s="217">
        <f t="shared" si="7"/>
        <v>2</v>
      </c>
    </row>
    <row r="189" spans="1:10" ht="15" collapsed="1" thickBot="1" x14ac:dyDescent="0.4">
      <c r="A189" s="71" t="s">
        <v>1199</v>
      </c>
      <c r="B189" s="225"/>
      <c r="C189" s="80" t="s">
        <v>1200</v>
      </c>
      <c r="D189" s="81">
        <f>COUNTA(D96:D188)</f>
        <v>93</v>
      </c>
      <c r="E189" s="118">
        <f>SUM(E96:E188)</f>
        <v>224</v>
      </c>
      <c r="F189" s="118">
        <f>SUM(F96:F188)</f>
        <v>198</v>
      </c>
      <c r="G189" s="118">
        <f>SUM(G96:G188)</f>
        <v>422</v>
      </c>
      <c r="H189" s="93">
        <v>43690</v>
      </c>
      <c r="I189" s="119">
        <f>AVERAGE(I96:I188)</f>
        <v>523.54838709677415</v>
      </c>
      <c r="J189" s="118">
        <f>SUM(J96:J188)</f>
        <v>422</v>
      </c>
    </row>
    <row r="190" spans="1:10" hidden="1" outlineLevel="1" x14ac:dyDescent="0.35">
      <c r="A190" s="120" t="s">
        <v>1201</v>
      </c>
      <c r="B190" s="245" t="s">
        <v>1435</v>
      </c>
      <c r="C190" s="86" t="s">
        <v>1202</v>
      </c>
      <c r="D190" s="79" t="s">
        <v>170</v>
      </c>
      <c r="E190" s="72">
        <v>7</v>
      </c>
      <c r="F190" s="72">
        <v>3</v>
      </c>
      <c r="G190" s="125">
        <f t="shared" ref="G190:G221" si="9">E190+F190</f>
        <v>10</v>
      </c>
      <c r="H190" s="68">
        <v>43600</v>
      </c>
      <c r="I190" s="253">
        <v>700</v>
      </c>
      <c r="J190" s="217">
        <f t="shared" si="7"/>
        <v>10</v>
      </c>
    </row>
    <row r="191" spans="1:10" hidden="1" outlineLevel="1" x14ac:dyDescent="0.35">
      <c r="A191" s="165" t="s">
        <v>1201</v>
      </c>
      <c r="B191" s="246" t="s">
        <v>1436</v>
      </c>
      <c r="C191" s="79" t="s">
        <v>1202</v>
      </c>
      <c r="D191" s="79" t="s">
        <v>170</v>
      </c>
      <c r="E191" s="70">
        <v>6</v>
      </c>
      <c r="F191" s="70">
        <v>3</v>
      </c>
      <c r="G191" s="165">
        <f t="shared" si="9"/>
        <v>9</v>
      </c>
      <c r="H191" s="68">
        <v>43600</v>
      </c>
      <c r="I191" s="254">
        <v>220</v>
      </c>
      <c r="J191" s="217">
        <f t="shared" si="7"/>
        <v>9</v>
      </c>
    </row>
    <row r="192" spans="1:10" hidden="1" outlineLevel="1" x14ac:dyDescent="0.35">
      <c r="A192" s="165" t="s">
        <v>1201</v>
      </c>
      <c r="B192" s="246" t="s">
        <v>1437</v>
      </c>
      <c r="C192" s="79" t="s">
        <v>1202</v>
      </c>
      <c r="D192" s="79" t="s">
        <v>170</v>
      </c>
      <c r="E192" s="70">
        <v>4</v>
      </c>
      <c r="F192" s="70">
        <v>2</v>
      </c>
      <c r="G192" s="165">
        <f t="shared" si="9"/>
        <v>6</v>
      </c>
      <c r="H192" s="68">
        <v>43600</v>
      </c>
      <c r="I192" s="254">
        <v>430</v>
      </c>
      <c r="J192" s="217">
        <f t="shared" si="7"/>
        <v>6</v>
      </c>
    </row>
    <row r="193" spans="1:10" hidden="1" outlineLevel="1" x14ac:dyDescent="0.35">
      <c r="A193" s="165" t="s">
        <v>1201</v>
      </c>
      <c r="B193" s="246" t="s">
        <v>1438</v>
      </c>
      <c r="C193" s="79" t="s">
        <v>1202</v>
      </c>
      <c r="D193" s="79" t="s">
        <v>170</v>
      </c>
      <c r="E193" s="70">
        <v>3</v>
      </c>
      <c r="F193" s="70">
        <v>3</v>
      </c>
      <c r="G193" s="165">
        <f t="shared" si="9"/>
        <v>6</v>
      </c>
      <c r="H193" s="68">
        <v>43600</v>
      </c>
      <c r="I193" s="254">
        <v>780</v>
      </c>
      <c r="J193" s="217">
        <f t="shared" si="7"/>
        <v>6</v>
      </c>
    </row>
    <row r="194" spans="1:10" hidden="1" outlineLevel="1" x14ac:dyDescent="0.35">
      <c r="A194" s="165" t="s">
        <v>1201</v>
      </c>
      <c r="B194" s="246" t="s">
        <v>1439</v>
      </c>
      <c r="C194" s="79" t="s">
        <v>1202</v>
      </c>
      <c r="D194" s="79" t="s">
        <v>170</v>
      </c>
      <c r="E194" s="70">
        <v>4</v>
      </c>
      <c r="F194" s="70">
        <v>3</v>
      </c>
      <c r="G194" s="165">
        <f t="shared" si="9"/>
        <v>7</v>
      </c>
      <c r="H194" s="68">
        <v>43600</v>
      </c>
      <c r="I194" s="254">
        <v>300</v>
      </c>
      <c r="J194" s="217">
        <f t="shared" si="7"/>
        <v>7</v>
      </c>
    </row>
    <row r="195" spans="1:10" hidden="1" outlineLevel="1" x14ac:dyDescent="0.35">
      <c r="A195" s="165" t="s">
        <v>1201</v>
      </c>
      <c r="B195" s="246" t="s">
        <v>1440</v>
      </c>
      <c r="C195" s="79" t="s">
        <v>1202</v>
      </c>
      <c r="D195" s="79" t="s">
        <v>170</v>
      </c>
      <c r="E195" s="70">
        <v>7</v>
      </c>
      <c r="F195" s="70">
        <v>3</v>
      </c>
      <c r="G195" s="165">
        <f t="shared" si="9"/>
        <v>10</v>
      </c>
      <c r="H195" s="68">
        <v>43600</v>
      </c>
      <c r="I195" s="254">
        <v>120</v>
      </c>
      <c r="J195" s="217">
        <f t="shared" ref="J195:J258" si="10">IF(I195&gt;$Q$1,,G195)</f>
        <v>10</v>
      </c>
    </row>
    <row r="196" spans="1:10" hidden="1" outlineLevel="1" x14ac:dyDescent="0.35">
      <c r="A196" s="165" t="s">
        <v>1201</v>
      </c>
      <c r="B196" s="246" t="s">
        <v>1441</v>
      </c>
      <c r="C196" s="79" t="s">
        <v>1202</v>
      </c>
      <c r="D196" s="79" t="s">
        <v>170</v>
      </c>
      <c r="E196" s="70">
        <v>4</v>
      </c>
      <c r="F196" s="70">
        <v>3</v>
      </c>
      <c r="G196" s="165">
        <f t="shared" si="9"/>
        <v>7</v>
      </c>
      <c r="H196" s="68">
        <v>43600</v>
      </c>
      <c r="I196" s="254">
        <v>230</v>
      </c>
      <c r="J196" s="217">
        <f t="shared" si="10"/>
        <v>7</v>
      </c>
    </row>
    <row r="197" spans="1:10" hidden="1" outlineLevel="1" x14ac:dyDescent="0.35">
      <c r="A197" s="165" t="s">
        <v>1201</v>
      </c>
      <c r="B197" s="246" t="s">
        <v>1442</v>
      </c>
      <c r="C197" s="79" t="s">
        <v>1202</v>
      </c>
      <c r="D197" s="79" t="s">
        <v>170</v>
      </c>
      <c r="E197" s="70">
        <v>5</v>
      </c>
      <c r="F197" s="70">
        <v>3</v>
      </c>
      <c r="G197" s="165">
        <f t="shared" si="9"/>
        <v>8</v>
      </c>
      <c r="H197" s="68">
        <v>43600</v>
      </c>
      <c r="I197" s="254">
        <v>770</v>
      </c>
      <c r="J197" s="217">
        <f t="shared" si="10"/>
        <v>8</v>
      </c>
    </row>
    <row r="198" spans="1:10" hidden="1" outlineLevel="1" x14ac:dyDescent="0.35">
      <c r="A198" s="165" t="s">
        <v>1201</v>
      </c>
      <c r="B198" s="246" t="s">
        <v>1443</v>
      </c>
      <c r="C198" s="79" t="s">
        <v>1202</v>
      </c>
      <c r="D198" s="79" t="s">
        <v>170</v>
      </c>
      <c r="E198" s="70">
        <v>2</v>
      </c>
      <c r="F198" s="70">
        <v>2</v>
      </c>
      <c r="G198" s="165">
        <f t="shared" si="9"/>
        <v>4</v>
      </c>
      <c r="H198" s="68">
        <v>43600</v>
      </c>
      <c r="I198" s="254">
        <v>190</v>
      </c>
      <c r="J198" s="217">
        <f t="shared" si="10"/>
        <v>4</v>
      </c>
    </row>
    <row r="199" spans="1:10" hidden="1" outlineLevel="1" x14ac:dyDescent="0.35">
      <c r="A199" s="165" t="s">
        <v>1201</v>
      </c>
      <c r="B199" s="246" t="s">
        <v>1444</v>
      </c>
      <c r="C199" s="79" t="s">
        <v>1202</v>
      </c>
      <c r="D199" s="79" t="s">
        <v>170</v>
      </c>
      <c r="E199" s="70">
        <v>4</v>
      </c>
      <c r="F199" s="70">
        <v>3</v>
      </c>
      <c r="G199" s="165">
        <f t="shared" si="9"/>
        <v>7</v>
      </c>
      <c r="H199" s="68">
        <v>43600</v>
      </c>
      <c r="I199" s="254">
        <v>240</v>
      </c>
      <c r="J199" s="217">
        <f t="shared" si="10"/>
        <v>7</v>
      </c>
    </row>
    <row r="200" spans="1:10" hidden="1" outlineLevel="1" x14ac:dyDescent="0.35">
      <c r="A200" s="165" t="s">
        <v>1201</v>
      </c>
      <c r="B200" s="246" t="s">
        <v>1445</v>
      </c>
      <c r="C200" s="79" t="s">
        <v>1202</v>
      </c>
      <c r="D200" s="79" t="s">
        <v>170</v>
      </c>
      <c r="E200" s="70">
        <v>3</v>
      </c>
      <c r="F200" s="70">
        <v>3</v>
      </c>
      <c r="G200" s="165">
        <f t="shared" si="9"/>
        <v>6</v>
      </c>
      <c r="H200" s="68">
        <v>43600</v>
      </c>
      <c r="I200" s="254">
        <v>180</v>
      </c>
      <c r="J200" s="217">
        <f t="shared" si="10"/>
        <v>6</v>
      </c>
    </row>
    <row r="201" spans="1:10" hidden="1" outlineLevel="1" x14ac:dyDescent="0.35">
      <c r="A201" s="165" t="s">
        <v>1201</v>
      </c>
      <c r="B201" s="246" t="s">
        <v>1446</v>
      </c>
      <c r="C201" s="79" t="s">
        <v>1202</v>
      </c>
      <c r="D201" s="79" t="s">
        <v>170</v>
      </c>
      <c r="E201" s="70">
        <v>7</v>
      </c>
      <c r="F201" s="70">
        <v>4</v>
      </c>
      <c r="G201" s="165">
        <f t="shared" si="9"/>
        <v>11</v>
      </c>
      <c r="H201" s="68">
        <v>43600</v>
      </c>
      <c r="I201" s="254">
        <v>750</v>
      </c>
      <c r="J201" s="217">
        <f t="shared" si="10"/>
        <v>11</v>
      </c>
    </row>
    <row r="202" spans="1:10" hidden="1" outlineLevel="1" x14ac:dyDescent="0.35">
      <c r="A202" s="165" t="s">
        <v>1201</v>
      </c>
      <c r="B202" s="246" t="s">
        <v>1447</v>
      </c>
      <c r="C202" s="79" t="s">
        <v>1202</v>
      </c>
      <c r="D202" s="79" t="s">
        <v>170</v>
      </c>
      <c r="E202" s="70">
        <v>3</v>
      </c>
      <c r="F202" s="70">
        <v>2</v>
      </c>
      <c r="G202" s="165">
        <f t="shared" si="9"/>
        <v>5</v>
      </c>
      <c r="H202" s="68">
        <v>43600</v>
      </c>
      <c r="I202" s="254">
        <v>280</v>
      </c>
      <c r="J202" s="217">
        <f t="shared" si="10"/>
        <v>5</v>
      </c>
    </row>
    <row r="203" spans="1:10" hidden="1" outlineLevel="1" x14ac:dyDescent="0.35">
      <c r="A203" s="165" t="s">
        <v>1201</v>
      </c>
      <c r="B203" s="246" t="s">
        <v>1448</v>
      </c>
      <c r="C203" s="79" t="s">
        <v>1202</v>
      </c>
      <c r="D203" s="79" t="s">
        <v>170</v>
      </c>
      <c r="E203" s="70">
        <v>4</v>
      </c>
      <c r="F203" s="70">
        <v>4</v>
      </c>
      <c r="G203" s="165">
        <f t="shared" si="9"/>
        <v>8</v>
      </c>
      <c r="H203" s="68">
        <v>43600</v>
      </c>
      <c r="I203" s="254">
        <v>110</v>
      </c>
      <c r="J203" s="217">
        <f t="shared" si="10"/>
        <v>8</v>
      </c>
    </row>
    <row r="204" spans="1:10" hidden="1" outlineLevel="1" x14ac:dyDescent="0.35">
      <c r="A204" s="165" t="s">
        <v>1201</v>
      </c>
      <c r="B204" s="246" t="s">
        <v>1449</v>
      </c>
      <c r="C204" s="79" t="s">
        <v>1202</v>
      </c>
      <c r="D204" s="79" t="s">
        <v>170</v>
      </c>
      <c r="E204" s="70">
        <v>6</v>
      </c>
      <c r="F204" s="70">
        <v>2</v>
      </c>
      <c r="G204" s="165">
        <f t="shared" si="9"/>
        <v>8</v>
      </c>
      <c r="H204" s="68">
        <v>43600</v>
      </c>
      <c r="I204" s="254">
        <v>440</v>
      </c>
      <c r="J204" s="217">
        <f t="shared" si="10"/>
        <v>8</v>
      </c>
    </row>
    <row r="205" spans="1:10" hidden="1" outlineLevel="1" x14ac:dyDescent="0.35">
      <c r="A205" s="165" t="s">
        <v>1201</v>
      </c>
      <c r="B205" s="246" t="s">
        <v>1450</v>
      </c>
      <c r="C205" s="79" t="s">
        <v>1202</v>
      </c>
      <c r="D205" s="79" t="s">
        <v>170</v>
      </c>
      <c r="E205" s="70">
        <v>4</v>
      </c>
      <c r="F205" s="70">
        <v>3</v>
      </c>
      <c r="G205" s="165">
        <f t="shared" si="9"/>
        <v>7</v>
      </c>
      <c r="H205" s="68">
        <v>43600</v>
      </c>
      <c r="I205" s="254">
        <v>800</v>
      </c>
      <c r="J205" s="217">
        <f t="shared" si="10"/>
        <v>7</v>
      </c>
    </row>
    <row r="206" spans="1:10" hidden="1" outlineLevel="1" x14ac:dyDescent="0.35">
      <c r="A206" s="165" t="s">
        <v>1201</v>
      </c>
      <c r="B206" s="246" t="s">
        <v>1451</v>
      </c>
      <c r="C206" s="79" t="s">
        <v>1202</v>
      </c>
      <c r="D206" s="79" t="s">
        <v>170</v>
      </c>
      <c r="E206" s="70">
        <v>9</v>
      </c>
      <c r="F206" s="70">
        <v>4</v>
      </c>
      <c r="G206" s="165">
        <f t="shared" si="9"/>
        <v>13</v>
      </c>
      <c r="H206" s="68">
        <v>43600</v>
      </c>
      <c r="I206" s="254">
        <v>200</v>
      </c>
      <c r="J206" s="217">
        <f t="shared" si="10"/>
        <v>13</v>
      </c>
    </row>
    <row r="207" spans="1:10" hidden="1" outlineLevel="1" x14ac:dyDescent="0.35">
      <c r="A207" s="165" t="s">
        <v>1201</v>
      </c>
      <c r="B207" s="246" t="s">
        <v>1452</v>
      </c>
      <c r="C207" s="79" t="s">
        <v>1202</v>
      </c>
      <c r="D207" s="79" t="s">
        <v>170</v>
      </c>
      <c r="E207" s="70">
        <v>8</v>
      </c>
      <c r="F207" s="70">
        <v>4</v>
      </c>
      <c r="G207" s="165">
        <f t="shared" si="9"/>
        <v>12</v>
      </c>
      <c r="H207" s="68">
        <v>43600</v>
      </c>
      <c r="I207" s="254">
        <v>330</v>
      </c>
      <c r="J207" s="217">
        <f t="shared" si="10"/>
        <v>12</v>
      </c>
    </row>
    <row r="208" spans="1:10" hidden="1" outlineLevel="1" x14ac:dyDescent="0.35">
      <c r="A208" s="165" t="s">
        <v>1201</v>
      </c>
      <c r="B208" s="246" t="s">
        <v>1453</v>
      </c>
      <c r="C208" s="79" t="s">
        <v>1202</v>
      </c>
      <c r="D208" s="79" t="s">
        <v>170</v>
      </c>
      <c r="E208" s="70">
        <v>2</v>
      </c>
      <c r="F208" s="70">
        <v>2</v>
      </c>
      <c r="G208" s="165">
        <f t="shared" si="9"/>
        <v>4</v>
      </c>
      <c r="H208" s="68">
        <v>43600</v>
      </c>
      <c r="I208" s="254">
        <v>300</v>
      </c>
      <c r="J208" s="217">
        <f t="shared" si="10"/>
        <v>4</v>
      </c>
    </row>
    <row r="209" spans="1:10" hidden="1" outlineLevel="1" x14ac:dyDescent="0.35">
      <c r="A209" s="165" t="s">
        <v>1201</v>
      </c>
      <c r="B209" s="246" t="s">
        <v>1454</v>
      </c>
      <c r="C209" s="79" t="s">
        <v>1202</v>
      </c>
      <c r="D209" s="79" t="s">
        <v>170</v>
      </c>
      <c r="E209" s="70">
        <v>2</v>
      </c>
      <c r="F209" s="70">
        <v>4</v>
      </c>
      <c r="G209" s="165">
        <f t="shared" si="9"/>
        <v>6</v>
      </c>
      <c r="H209" s="68">
        <v>43600</v>
      </c>
      <c r="I209" s="254">
        <v>770</v>
      </c>
      <c r="J209" s="217">
        <f t="shared" si="10"/>
        <v>6</v>
      </c>
    </row>
    <row r="210" spans="1:10" hidden="1" outlineLevel="1" x14ac:dyDescent="0.35">
      <c r="A210" s="165" t="s">
        <v>1201</v>
      </c>
      <c r="B210" s="246" t="s">
        <v>1455</v>
      </c>
      <c r="C210" s="79" t="s">
        <v>1202</v>
      </c>
      <c r="D210" s="79" t="s">
        <v>170</v>
      </c>
      <c r="E210" s="70">
        <v>4</v>
      </c>
      <c r="F210" s="70">
        <v>5</v>
      </c>
      <c r="G210" s="165">
        <f t="shared" si="9"/>
        <v>9</v>
      </c>
      <c r="H210" s="68">
        <v>43600</v>
      </c>
      <c r="I210" s="254">
        <v>330</v>
      </c>
      <c r="J210" s="217">
        <f t="shared" si="10"/>
        <v>9</v>
      </c>
    </row>
    <row r="211" spans="1:10" hidden="1" outlineLevel="1" x14ac:dyDescent="0.35">
      <c r="A211" s="165" t="s">
        <v>1201</v>
      </c>
      <c r="B211" s="246" t="s">
        <v>1456</v>
      </c>
      <c r="C211" s="79" t="s">
        <v>1202</v>
      </c>
      <c r="D211" s="79" t="s">
        <v>170</v>
      </c>
      <c r="E211" s="70">
        <v>9</v>
      </c>
      <c r="F211" s="70">
        <v>5</v>
      </c>
      <c r="G211" s="165">
        <f t="shared" si="9"/>
        <v>14</v>
      </c>
      <c r="H211" s="68">
        <v>43600</v>
      </c>
      <c r="I211" s="254">
        <v>430</v>
      </c>
      <c r="J211" s="217">
        <f t="shared" si="10"/>
        <v>14</v>
      </c>
    </row>
    <row r="212" spans="1:10" hidden="1" outlineLevel="1" x14ac:dyDescent="0.35">
      <c r="A212" s="165" t="s">
        <v>1201</v>
      </c>
      <c r="B212" s="246" t="s">
        <v>1457</v>
      </c>
      <c r="C212" s="79" t="s">
        <v>1202</v>
      </c>
      <c r="D212" s="79" t="s">
        <v>170</v>
      </c>
      <c r="E212" s="70">
        <v>8</v>
      </c>
      <c r="F212" s="70">
        <v>7</v>
      </c>
      <c r="G212" s="165">
        <f t="shared" si="9"/>
        <v>15</v>
      </c>
      <c r="H212" s="68">
        <v>43600</v>
      </c>
      <c r="I212" s="254">
        <v>270</v>
      </c>
      <c r="J212" s="217">
        <f t="shared" si="10"/>
        <v>15</v>
      </c>
    </row>
    <row r="213" spans="1:10" hidden="1" outlineLevel="1" x14ac:dyDescent="0.35">
      <c r="A213" s="165" t="s">
        <v>1201</v>
      </c>
      <c r="B213" s="246" t="s">
        <v>1458</v>
      </c>
      <c r="C213" s="79" t="s">
        <v>1202</v>
      </c>
      <c r="D213" s="79" t="s">
        <v>170</v>
      </c>
      <c r="E213" s="70">
        <v>4</v>
      </c>
      <c r="F213" s="70">
        <v>4</v>
      </c>
      <c r="G213" s="165">
        <f t="shared" si="9"/>
        <v>8</v>
      </c>
      <c r="H213" s="68">
        <v>43600</v>
      </c>
      <c r="I213" s="254">
        <v>440</v>
      </c>
      <c r="J213" s="217">
        <f t="shared" si="10"/>
        <v>8</v>
      </c>
    </row>
    <row r="214" spans="1:10" hidden="1" outlineLevel="1" x14ac:dyDescent="0.35">
      <c r="A214" s="165" t="s">
        <v>1201</v>
      </c>
      <c r="B214" s="246" t="s">
        <v>1459</v>
      </c>
      <c r="C214" s="79" t="s">
        <v>1202</v>
      </c>
      <c r="D214" s="79" t="s">
        <v>170</v>
      </c>
      <c r="E214" s="70">
        <v>7</v>
      </c>
      <c r="F214" s="70">
        <v>2</v>
      </c>
      <c r="G214" s="165">
        <f t="shared" si="9"/>
        <v>9</v>
      </c>
      <c r="H214" s="68">
        <v>43600</v>
      </c>
      <c r="I214" s="254">
        <v>240</v>
      </c>
      <c r="J214" s="217">
        <f t="shared" si="10"/>
        <v>9</v>
      </c>
    </row>
    <row r="215" spans="1:10" hidden="1" outlineLevel="1" x14ac:dyDescent="0.35">
      <c r="A215" s="165" t="s">
        <v>1201</v>
      </c>
      <c r="B215" s="246" t="s">
        <v>1460</v>
      </c>
      <c r="C215" s="79" t="s">
        <v>1202</v>
      </c>
      <c r="D215" s="79" t="s">
        <v>170</v>
      </c>
      <c r="E215" s="70">
        <v>4</v>
      </c>
      <c r="F215" s="70">
        <v>4</v>
      </c>
      <c r="G215" s="165">
        <f t="shared" si="9"/>
        <v>8</v>
      </c>
      <c r="H215" s="68">
        <v>43600</v>
      </c>
      <c r="I215" s="254">
        <v>500</v>
      </c>
      <c r="J215" s="217">
        <f t="shared" si="10"/>
        <v>8</v>
      </c>
    </row>
    <row r="216" spans="1:10" hidden="1" outlineLevel="1" x14ac:dyDescent="0.35">
      <c r="A216" s="165" t="s">
        <v>1201</v>
      </c>
      <c r="B216" s="246" t="s">
        <v>1461</v>
      </c>
      <c r="C216" s="79" t="s">
        <v>1202</v>
      </c>
      <c r="D216" s="79" t="s">
        <v>170</v>
      </c>
      <c r="E216" s="70">
        <v>5</v>
      </c>
      <c r="F216" s="70">
        <v>3</v>
      </c>
      <c r="G216" s="165">
        <f t="shared" si="9"/>
        <v>8</v>
      </c>
      <c r="H216" s="68">
        <v>43600</v>
      </c>
      <c r="I216" s="254">
        <v>330</v>
      </c>
      <c r="J216" s="217">
        <f t="shared" si="10"/>
        <v>8</v>
      </c>
    </row>
    <row r="217" spans="1:10" hidden="1" outlineLevel="1" x14ac:dyDescent="0.35">
      <c r="A217" s="165" t="s">
        <v>1201</v>
      </c>
      <c r="B217" s="246" t="s">
        <v>1462</v>
      </c>
      <c r="C217" s="79" t="s">
        <v>1202</v>
      </c>
      <c r="D217" s="79" t="s">
        <v>170</v>
      </c>
      <c r="E217" s="70">
        <v>5</v>
      </c>
      <c r="F217" s="70">
        <v>4</v>
      </c>
      <c r="G217" s="165">
        <f t="shared" si="9"/>
        <v>9</v>
      </c>
      <c r="H217" s="68">
        <v>43600</v>
      </c>
      <c r="I217" s="254">
        <v>300</v>
      </c>
      <c r="J217" s="217">
        <f t="shared" si="10"/>
        <v>9</v>
      </c>
    </row>
    <row r="218" spans="1:10" hidden="1" outlineLevel="1" x14ac:dyDescent="0.35">
      <c r="A218" s="165" t="s">
        <v>1201</v>
      </c>
      <c r="B218" s="246" t="s">
        <v>1463</v>
      </c>
      <c r="C218" s="79" t="s">
        <v>1202</v>
      </c>
      <c r="D218" s="79" t="s">
        <v>170</v>
      </c>
      <c r="E218" s="70">
        <v>4</v>
      </c>
      <c r="F218" s="70">
        <v>5</v>
      </c>
      <c r="G218" s="165">
        <f t="shared" si="9"/>
        <v>9</v>
      </c>
      <c r="H218" s="68">
        <v>43600</v>
      </c>
      <c r="I218" s="254">
        <v>720</v>
      </c>
      <c r="J218" s="217">
        <f t="shared" si="10"/>
        <v>9</v>
      </c>
    </row>
    <row r="219" spans="1:10" hidden="1" outlineLevel="1" x14ac:dyDescent="0.35">
      <c r="A219" s="165" t="s">
        <v>1201</v>
      </c>
      <c r="B219" s="246" t="s">
        <v>1464</v>
      </c>
      <c r="C219" s="79" t="s">
        <v>1202</v>
      </c>
      <c r="D219" s="79" t="s">
        <v>170</v>
      </c>
      <c r="E219" s="70">
        <v>4</v>
      </c>
      <c r="F219" s="70">
        <v>1</v>
      </c>
      <c r="G219" s="165">
        <f t="shared" si="9"/>
        <v>5</v>
      </c>
      <c r="H219" s="68">
        <v>43600</v>
      </c>
      <c r="I219" s="254">
        <v>800</v>
      </c>
      <c r="J219" s="217">
        <f t="shared" si="10"/>
        <v>5</v>
      </c>
    </row>
    <row r="220" spans="1:10" hidden="1" outlineLevel="1" x14ac:dyDescent="0.35">
      <c r="A220" s="165" t="s">
        <v>1201</v>
      </c>
      <c r="B220" s="246" t="s">
        <v>1465</v>
      </c>
      <c r="C220" s="79" t="s">
        <v>1202</v>
      </c>
      <c r="D220" s="79" t="s">
        <v>170</v>
      </c>
      <c r="E220" s="70">
        <v>2</v>
      </c>
      <c r="F220" s="70">
        <v>5</v>
      </c>
      <c r="G220" s="165">
        <f t="shared" si="9"/>
        <v>7</v>
      </c>
      <c r="H220" s="68">
        <v>43600</v>
      </c>
      <c r="I220" s="254">
        <v>730</v>
      </c>
      <c r="J220" s="217">
        <f t="shared" si="10"/>
        <v>7</v>
      </c>
    </row>
    <row r="221" spans="1:10" hidden="1" outlineLevel="1" x14ac:dyDescent="0.35">
      <c r="A221" s="165" t="s">
        <v>1201</v>
      </c>
      <c r="B221" s="246" t="s">
        <v>1466</v>
      </c>
      <c r="C221" s="79" t="s">
        <v>1202</v>
      </c>
      <c r="D221" s="79" t="s">
        <v>170</v>
      </c>
      <c r="E221" s="70">
        <v>3</v>
      </c>
      <c r="F221" s="70">
        <v>3</v>
      </c>
      <c r="G221" s="165">
        <f t="shared" si="9"/>
        <v>6</v>
      </c>
      <c r="H221" s="68">
        <v>43600</v>
      </c>
      <c r="I221" s="254">
        <v>270</v>
      </c>
      <c r="J221" s="217">
        <f t="shared" si="10"/>
        <v>6</v>
      </c>
    </row>
    <row r="222" spans="1:10" hidden="1" outlineLevel="1" x14ac:dyDescent="0.35">
      <c r="A222" s="165" t="s">
        <v>1201</v>
      </c>
      <c r="B222" s="246" t="s">
        <v>1467</v>
      </c>
      <c r="C222" s="79" t="s">
        <v>1202</v>
      </c>
      <c r="D222" s="79" t="s">
        <v>170</v>
      </c>
      <c r="E222" s="70">
        <v>3</v>
      </c>
      <c r="F222" s="70">
        <v>4</v>
      </c>
      <c r="G222" s="165">
        <f t="shared" ref="G222:G253" si="11">E222+F222</f>
        <v>7</v>
      </c>
      <c r="H222" s="68">
        <v>43600</v>
      </c>
      <c r="I222" s="254">
        <v>720</v>
      </c>
      <c r="J222" s="217">
        <f t="shared" si="10"/>
        <v>7</v>
      </c>
    </row>
    <row r="223" spans="1:10" hidden="1" outlineLevel="1" x14ac:dyDescent="0.35">
      <c r="A223" s="165" t="s">
        <v>1201</v>
      </c>
      <c r="B223" s="246" t="s">
        <v>1468</v>
      </c>
      <c r="C223" s="79" t="s">
        <v>1202</v>
      </c>
      <c r="D223" s="79" t="s">
        <v>170</v>
      </c>
      <c r="E223" s="70">
        <v>0</v>
      </c>
      <c r="F223" s="70">
        <v>4</v>
      </c>
      <c r="G223" s="165">
        <f t="shared" si="11"/>
        <v>4</v>
      </c>
      <c r="H223" s="68">
        <v>43600</v>
      </c>
      <c r="I223" s="254">
        <v>800</v>
      </c>
      <c r="J223" s="217">
        <f t="shared" si="10"/>
        <v>4</v>
      </c>
    </row>
    <row r="224" spans="1:10" hidden="1" outlineLevel="1" x14ac:dyDescent="0.35">
      <c r="A224" s="165" t="s">
        <v>1201</v>
      </c>
      <c r="B224" s="246" t="s">
        <v>1469</v>
      </c>
      <c r="C224" s="79" t="s">
        <v>1202</v>
      </c>
      <c r="D224" s="79" t="s">
        <v>170</v>
      </c>
      <c r="E224" s="70">
        <v>4</v>
      </c>
      <c r="F224" s="70">
        <v>1</v>
      </c>
      <c r="G224" s="165">
        <f t="shared" si="11"/>
        <v>5</v>
      </c>
      <c r="H224" s="68">
        <v>43600</v>
      </c>
      <c r="I224" s="254">
        <v>440</v>
      </c>
      <c r="J224" s="217">
        <f t="shared" si="10"/>
        <v>5</v>
      </c>
    </row>
    <row r="225" spans="1:10" hidden="1" outlineLevel="1" x14ac:dyDescent="0.35">
      <c r="A225" s="165" t="s">
        <v>1201</v>
      </c>
      <c r="B225" s="246" t="s">
        <v>1470</v>
      </c>
      <c r="C225" s="79" t="s">
        <v>1202</v>
      </c>
      <c r="D225" s="79" t="s">
        <v>170</v>
      </c>
      <c r="E225" s="70">
        <v>4</v>
      </c>
      <c r="F225" s="70">
        <v>4</v>
      </c>
      <c r="G225" s="165">
        <f t="shared" si="11"/>
        <v>8</v>
      </c>
      <c r="H225" s="68">
        <v>43600</v>
      </c>
      <c r="I225" s="254">
        <v>220</v>
      </c>
      <c r="J225" s="217">
        <f t="shared" si="10"/>
        <v>8</v>
      </c>
    </row>
    <row r="226" spans="1:10" hidden="1" outlineLevel="1" x14ac:dyDescent="0.35">
      <c r="A226" s="165" t="s">
        <v>1201</v>
      </c>
      <c r="B226" s="246" t="s">
        <v>1471</v>
      </c>
      <c r="C226" s="79" t="s">
        <v>1202</v>
      </c>
      <c r="D226" s="79" t="s">
        <v>170</v>
      </c>
      <c r="E226" s="70">
        <v>12</v>
      </c>
      <c r="F226" s="70">
        <v>8</v>
      </c>
      <c r="G226" s="165">
        <f t="shared" si="11"/>
        <v>20</v>
      </c>
      <c r="H226" s="68">
        <v>43600</v>
      </c>
      <c r="I226" s="254">
        <v>450</v>
      </c>
      <c r="J226" s="217">
        <f t="shared" si="10"/>
        <v>20</v>
      </c>
    </row>
    <row r="227" spans="1:10" hidden="1" outlineLevel="1" x14ac:dyDescent="0.35">
      <c r="A227" s="165" t="s">
        <v>1201</v>
      </c>
      <c r="B227" s="246" t="s">
        <v>1472</v>
      </c>
      <c r="C227" s="79" t="s">
        <v>1202</v>
      </c>
      <c r="D227" s="79" t="s">
        <v>170</v>
      </c>
      <c r="E227" s="70">
        <v>3</v>
      </c>
      <c r="F227" s="70">
        <v>5</v>
      </c>
      <c r="G227" s="165">
        <f t="shared" si="11"/>
        <v>8</v>
      </c>
      <c r="H227" s="68">
        <v>43600</v>
      </c>
      <c r="I227" s="254">
        <v>240</v>
      </c>
      <c r="J227" s="217">
        <f t="shared" si="10"/>
        <v>8</v>
      </c>
    </row>
    <row r="228" spans="1:10" hidden="1" outlineLevel="1" x14ac:dyDescent="0.35">
      <c r="A228" s="165" t="s">
        <v>1201</v>
      </c>
      <c r="B228" s="246" t="s">
        <v>1473</v>
      </c>
      <c r="C228" s="79" t="s">
        <v>1202</v>
      </c>
      <c r="D228" s="79" t="s">
        <v>170</v>
      </c>
      <c r="E228" s="70">
        <v>7</v>
      </c>
      <c r="F228" s="70">
        <v>5</v>
      </c>
      <c r="G228" s="165">
        <f t="shared" si="11"/>
        <v>12</v>
      </c>
      <c r="H228" s="68">
        <v>43600</v>
      </c>
      <c r="I228" s="254">
        <v>520</v>
      </c>
      <c r="J228" s="217">
        <f t="shared" si="10"/>
        <v>12</v>
      </c>
    </row>
    <row r="229" spans="1:10" hidden="1" outlineLevel="1" x14ac:dyDescent="0.35">
      <c r="A229" s="165" t="s">
        <v>1201</v>
      </c>
      <c r="B229" s="246" t="s">
        <v>1474</v>
      </c>
      <c r="C229" s="79" t="s">
        <v>1202</v>
      </c>
      <c r="D229" s="79" t="s">
        <v>170</v>
      </c>
      <c r="E229" s="70">
        <v>5</v>
      </c>
      <c r="F229" s="70">
        <v>5</v>
      </c>
      <c r="G229" s="165">
        <f t="shared" si="11"/>
        <v>10</v>
      </c>
      <c r="H229" s="68">
        <v>43600</v>
      </c>
      <c r="I229" s="254">
        <v>720</v>
      </c>
      <c r="J229" s="217">
        <f t="shared" si="10"/>
        <v>10</v>
      </c>
    </row>
    <row r="230" spans="1:10" hidden="1" outlineLevel="1" x14ac:dyDescent="0.35">
      <c r="A230" s="165" t="s">
        <v>1201</v>
      </c>
      <c r="B230" s="246" t="s">
        <v>1475</v>
      </c>
      <c r="C230" s="79" t="s">
        <v>1202</v>
      </c>
      <c r="D230" s="79" t="s">
        <v>170</v>
      </c>
      <c r="E230" s="70">
        <v>6</v>
      </c>
      <c r="F230" s="70">
        <v>2</v>
      </c>
      <c r="G230" s="165">
        <f t="shared" si="11"/>
        <v>8</v>
      </c>
      <c r="H230" s="68">
        <v>43600</v>
      </c>
      <c r="I230" s="254">
        <v>570</v>
      </c>
      <c r="J230" s="217">
        <f t="shared" si="10"/>
        <v>8</v>
      </c>
    </row>
    <row r="231" spans="1:10" hidden="1" outlineLevel="1" x14ac:dyDescent="0.35">
      <c r="A231" s="165" t="s">
        <v>1201</v>
      </c>
      <c r="B231" s="246" t="s">
        <v>1476</v>
      </c>
      <c r="C231" s="79" t="s">
        <v>1202</v>
      </c>
      <c r="D231" s="79" t="s">
        <v>170</v>
      </c>
      <c r="E231" s="70">
        <v>8</v>
      </c>
      <c r="F231" s="70">
        <v>5</v>
      </c>
      <c r="G231" s="165">
        <f t="shared" si="11"/>
        <v>13</v>
      </c>
      <c r="H231" s="68">
        <v>43600</v>
      </c>
      <c r="I231" s="254">
        <v>830</v>
      </c>
      <c r="J231" s="217">
        <f t="shared" si="10"/>
        <v>13</v>
      </c>
    </row>
    <row r="232" spans="1:10" hidden="1" outlineLevel="1" x14ac:dyDescent="0.35">
      <c r="A232" s="165" t="s">
        <v>1201</v>
      </c>
      <c r="B232" s="246" t="s">
        <v>1477</v>
      </c>
      <c r="C232" s="79" t="s">
        <v>1202</v>
      </c>
      <c r="D232" s="79" t="s">
        <v>170</v>
      </c>
      <c r="E232" s="70">
        <v>4</v>
      </c>
      <c r="F232" s="70">
        <v>4</v>
      </c>
      <c r="G232" s="165">
        <f t="shared" si="11"/>
        <v>8</v>
      </c>
      <c r="H232" s="68">
        <v>43600</v>
      </c>
      <c r="I232" s="254">
        <v>220</v>
      </c>
      <c r="J232" s="217">
        <f t="shared" si="10"/>
        <v>8</v>
      </c>
    </row>
    <row r="233" spans="1:10" hidden="1" outlineLevel="1" x14ac:dyDescent="0.35">
      <c r="A233" s="165" t="s">
        <v>1201</v>
      </c>
      <c r="B233" s="246" t="s">
        <v>1478</v>
      </c>
      <c r="C233" s="79" t="s">
        <v>1202</v>
      </c>
      <c r="D233" s="79" t="s">
        <v>170</v>
      </c>
      <c r="E233" s="70">
        <v>0</v>
      </c>
      <c r="F233" s="70">
        <v>2</v>
      </c>
      <c r="G233" s="165">
        <f t="shared" si="11"/>
        <v>2</v>
      </c>
      <c r="H233" s="68">
        <v>43600</v>
      </c>
      <c r="I233" s="254">
        <v>720</v>
      </c>
      <c r="J233" s="217">
        <f t="shared" si="10"/>
        <v>2</v>
      </c>
    </row>
    <row r="234" spans="1:10" hidden="1" outlineLevel="1" x14ac:dyDescent="0.35">
      <c r="A234" s="165" t="s">
        <v>1201</v>
      </c>
      <c r="B234" s="246" t="s">
        <v>1479</v>
      </c>
      <c r="C234" s="79" t="s">
        <v>1202</v>
      </c>
      <c r="D234" s="79" t="s">
        <v>170</v>
      </c>
      <c r="E234" s="70">
        <v>2</v>
      </c>
      <c r="F234" s="70">
        <v>3</v>
      </c>
      <c r="G234" s="165">
        <f t="shared" si="11"/>
        <v>5</v>
      </c>
      <c r="H234" s="68">
        <v>43600</v>
      </c>
      <c r="I234" s="254">
        <v>720</v>
      </c>
      <c r="J234" s="217">
        <f t="shared" si="10"/>
        <v>5</v>
      </c>
    </row>
    <row r="235" spans="1:10" hidden="1" outlineLevel="1" x14ac:dyDescent="0.35">
      <c r="A235" s="165" t="s">
        <v>1201</v>
      </c>
      <c r="B235" s="246" t="s">
        <v>1480</v>
      </c>
      <c r="C235" s="79" t="s">
        <v>1202</v>
      </c>
      <c r="D235" s="79" t="s">
        <v>170</v>
      </c>
      <c r="E235" s="70">
        <v>0</v>
      </c>
      <c r="F235" s="70">
        <v>3</v>
      </c>
      <c r="G235" s="165">
        <f t="shared" si="11"/>
        <v>3</v>
      </c>
      <c r="H235" s="68">
        <v>43600</v>
      </c>
      <c r="I235" s="254">
        <v>330</v>
      </c>
      <c r="J235" s="217">
        <f t="shared" si="10"/>
        <v>3</v>
      </c>
    </row>
    <row r="236" spans="1:10" hidden="1" outlineLevel="1" x14ac:dyDescent="0.35">
      <c r="A236" s="165" t="s">
        <v>1201</v>
      </c>
      <c r="B236" s="246" t="s">
        <v>1481</v>
      </c>
      <c r="C236" s="79" t="s">
        <v>1202</v>
      </c>
      <c r="D236" s="79" t="s">
        <v>170</v>
      </c>
      <c r="E236" s="70">
        <v>1</v>
      </c>
      <c r="F236" s="70">
        <v>3</v>
      </c>
      <c r="G236" s="165">
        <f t="shared" si="11"/>
        <v>4</v>
      </c>
      <c r="H236" s="68">
        <v>43600</v>
      </c>
      <c r="I236" s="254">
        <v>100</v>
      </c>
      <c r="J236" s="217">
        <f t="shared" si="10"/>
        <v>4</v>
      </c>
    </row>
    <row r="237" spans="1:10" hidden="1" outlineLevel="1" x14ac:dyDescent="0.35">
      <c r="A237" s="165" t="s">
        <v>1201</v>
      </c>
      <c r="B237" s="246" t="s">
        <v>1482</v>
      </c>
      <c r="C237" s="79" t="s">
        <v>1202</v>
      </c>
      <c r="D237" s="79" t="s">
        <v>170</v>
      </c>
      <c r="E237" s="70">
        <v>1</v>
      </c>
      <c r="F237" s="70">
        <v>5</v>
      </c>
      <c r="G237" s="165">
        <f t="shared" si="11"/>
        <v>6</v>
      </c>
      <c r="H237" s="68">
        <v>43600</v>
      </c>
      <c r="I237" s="254">
        <v>270</v>
      </c>
      <c r="J237" s="217">
        <f t="shared" si="10"/>
        <v>6</v>
      </c>
    </row>
    <row r="238" spans="1:10" hidden="1" outlineLevel="1" x14ac:dyDescent="0.35">
      <c r="A238" s="165" t="s">
        <v>1201</v>
      </c>
      <c r="B238" s="246" t="s">
        <v>1483</v>
      </c>
      <c r="C238" s="79" t="s">
        <v>1202</v>
      </c>
      <c r="D238" s="79" t="s">
        <v>170</v>
      </c>
      <c r="E238" s="70">
        <v>1</v>
      </c>
      <c r="F238" s="70">
        <v>4</v>
      </c>
      <c r="G238" s="165">
        <f t="shared" si="11"/>
        <v>5</v>
      </c>
      <c r="H238" s="68">
        <v>43600</v>
      </c>
      <c r="I238" s="254">
        <v>400</v>
      </c>
      <c r="J238" s="217">
        <f t="shared" si="10"/>
        <v>5</v>
      </c>
    </row>
    <row r="239" spans="1:10" hidden="1" outlineLevel="1" x14ac:dyDescent="0.35">
      <c r="A239" s="165" t="s">
        <v>1201</v>
      </c>
      <c r="B239" s="246" t="s">
        <v>1484</v>
      </c>
      <c r="C239" s="79" t="s">
        <v>1202</v>
      </c>
      <c r="D239" s="79" t="s">
        <v>170</v>
      </c>
      <c r="E239" s="70">
        <v>1</v>
      </c>
      <c r="F239" s="70">
        <v>5</v>
      </c>
      <c r="G239" s="165">
        <f t="shared" si="11"/>
        <v>6</v>
      </c>
      <c r="H239" s="68">
        <v>43600</v>
      </c>
      <c r="I239" s="254">
        <v>210</v>
      </c>
      <c r="J239" s="217">
        <f t="shared" si="10"/>
        <v>6</v>
      </c>
    </row>
    <row r="240" spans="1:10" hidden="1" outlineLevel="1" x14ac:dyDescent="0.35">
      <c r="A240" s="165" t="s">
        <v>1201</v>
      </c>
      <c r="B240" s="246" t="s">
        <v>1485</v>
      </c>
      <c r="C240" s="79" t="s">
        <v>1202</v>
      </c>
      <c r="D240" s="79" t="s">
        <v>170</v>
      </c>
      <c r="E240" s="70">
        <v>0</v>
      </c>
      <c r="F240" s="70">
        <v>5</v>
      </c>
      <c r="G240" s="165">
        <f t="shared" si="11"/>
        <v>5</v>
      </c>
      <c r="H240" s="68">
        <v>43600</v>
      </c>
      <c r="I240" s="254">
        <v>280</v>
      </c>
      <c r="J240" s="217">
        <f t="shared" si="10"/>
        <v>5</v>
      </c>
    </row>
    <row r="241" spans="1:10" hidden="1" outlineLevel="1" x14ac:dyDescent="0.35">
      <c r="A241" s="165" t="s">
        <v>1201</v>
      </c>
      <c r="B241" s="246" t="s">
        <v>1486</v>
      </c>
      <c r="C241" s="79" t="s">
        <v>1202</v>
      </c>
      <c r="D241" s="79" t="s">
        <v>170</v>
      </c>
      <c r="E241" s="70">
        <v>2</v>
      </c>
      <c r="F241" s="70">
        <v>1</v>
      </c>
      <c r="G241" s="165">
        <f t="shared" si="11"/>
        <v>3</v>
      </c>
      <c r="H241" s="68">
        <v>43600</v>
      </c>
      <c r="I241" s="254">
        <v>300</v>
      </c>
      <c r="J241" s="217">
        <f t="shared" si="10"/>
        <v>3</v>
      </c>
    </row>
    <row r="242" spans="1:10" hidden="1" outlineLevel="1" x14ac:dyDescent="0.35">
      <c r="A242" s="165" t="s">
        <v>1201</v>
      </c>
      <c r="B242" s="246" t="s">
        <v>1487</v>
      </c>
      <c r="C242" s="79" t="s">
        <v>1202</v>
      </c>
      <c r="D242" s="79" t="s">
        <v>170</v>
      </c>
      <c r="E242" s="70">
        <v>0</v>
      </c>
      <c r="F242" s="70">
        <v>6</v>
      </c>
      <c r="G242" s="165">
        <f t="shared" si="11"/>
        <v>6</v>
      </c>
      <c r="H242" s="68">
        <v>43600</v>
      </c>
      <c r="I242" s="254">
        <v>220</v>
      </c>
      <c r="J242" s="217">
        <f t="shared" si="10"/>
        <v>6</v>
      </c>
    </row>
    <row r="243" spans="1:10" hidden="1" outlineLevel="1" x14ac:dyDescent="0.35">
      <c r="A243" s="165" t="s">
        <v>1201</v>
      </c>
      <c r="B243" s="246" t="s">
        <v>1488</v>
      </c>
      <c r="C243" s="79" t="s">
        <v>1202</v>
      </c>
      <c r="D243" s="79" t="s">
        <v>170</v>
      </c>
      <c r="E243" s="70">
        <v>1</v>
      </c>
      <c r="F243" s="70">
        <v>2</v>
      </c>
      <c r="G243" s="165">
        <f t="shared" si="11"/>
        <v>3</v>
      </c>
      <c r="H243" s="68">
        <v>43600</v>
      </c>
      <c r="I243" s="254">
        <v>720</v>
      </c>
      <c r="J243" s="217">
        <f t="shared" si="10"/>
        <v>3</v>
      </c>
    </row>
    <row r="244" spans="1:10" hidden="1" outlineLevel="1" x14ac:dyDescent="0.35">
      <c r="A244" s="165" t="s">
        <v>1201</v>
      </c>
      <c r="B244" s="246" t="s">
        <v>1489</v>
      </c>
      <c r="C244" s="79" t="s">
        <v>1202</v>
      </c>
      <c r="D244" s="79" t="s">
        <v>170</v>
      </c>
      <c r="E244" s="70">
        <v>1</v>
      </c>
      <c r="F244" s="70">
        <v>4</v>
      </c>
      <c r="G244" s="165">
        <f t="shared" si="11"/>
        <v>5</v>
      </c>
      <c r="H244" s="68">
        <v>43600</v>
      </c>
      <c r="I244" s="254">
        <v>330</v>
      </c>
      <c r="J244" s="217">
        <f t="shared" si="10"/>
        <v>5</v>
      </c>
    </row>
    <row r="245" spans="1:10" ht="15" collapsed="1" thickBot="1" x14ac:dyDescent="0.4">
      <c r="A245" s="118" t="s">
        <v>1201</v>
      </c>
      <c r="B245" s="247"/>
      <c r="C245" s="80" t="s">
        <v>1202</v>
      </c>
      <c r="D245" s="81">
        <f>COUNTA(D190:D244)</f>
        <v>55</v>
      </c>
      <c r="E245" s="118">
        <f>SUM(E190:E244)</f>
        <v>219</v>
      </c>
      <c r="F245" s="118">
        <f>SUM(F190:F244)</f>
        <v>198</v>
      </c>
      <c r="G245" s="118">
        <f>SUM(G190:G244)</f>
        <v>417</v>
      </c>
      <c r="H245" s="255">
        <v>43600</v>
      </c>
      <c r="I245" s="119">
        <f>AVERAGE(I190:I244)</f>
        <v>433.27272727272725</v>
      </c>
      <c r="J245" s="118">
        <f>SUM(J190:J244)</f>
        <v>417</v>
      </c>
    </row>
    <row r="246" spans="1:10" hidden="1" outlineLevel="1" x14ac:dyDescent="0.35">
      <c r="A246" s="70" t="s">
        <v>1203</v>
      </c>
      <c r="B246" s="224" t="s">
        <v>1490</v>
      </c>
      <c r="C246" s="79" t="s">
        <v>1204</v>
      </c>
      <c r="D246" s="79" t="s">
        <v>170</v>
      </c>
      <c r="E246" s="70">
        <v>2</v>
      </c>
      <c r="F246" s="70">
        <v>2</v>
      </c>
      <c r="G246" s="165">
        <f t="shared" si="11"/>
        <v>4</v>
      </c>
      <c r="H246" s="68">
        <v>43601</v>
      </c>
      <c r="I246" s="254">
        <v>800</v>
      </c>
      <c r="J246" s="217">
        <f t="shared" si="10"/>
        <v>4</v>
      </c>
    </row>
    <row r="247" spans="1:10" hidden="1" outlineLevel="1" x14ac:dyDescent="0.35">
      <c r="A247" s="70" t="s">
        <v>1203</v>
      </c>
      <c r="B247" s="224" t="s">
        <v>1491</v>
      </c>
      <c r="C247" s="79" t="s">
        <v>1204</v>
      </c>
      <c r="D247" s="79" t="s">
        <v>170</v>
      </c>
      <c r="E247" s="70">
        <v>1</v>
      </c>
      <c r="F247" s="70">
        <v>2</v>
      </c>
      <c r="G247" s="165">
        <f t="shared" si="11"/>
        <v>3</v>
      </c>
      <c r="H247" s="68">
        <v>43601</v>
      </c>
      <c r="I247" s="254">
        <v>801</v>
      </c>
      <c r="J247" s="217">
        <f t="shared" si="10"/>
        <v>3</v>
      </c>
    </row>
    <row r="248" spans="1:10" hidden="1" outlineLevel="1" x14ac:dyDescent="0.35">
      <c r="A248" s="70" t="s">
        <v>1203</v>
      </c>
      <c r="B248" s="224" t="s">
        <v>1492</v>
      </c>
      <c r="C248" s="79" t="s">
        <v>1204</v>
      </c>
      <c r="D248" s="79" t="s">
        <v>170</v>
      </c>
      <c r="E248" s="70">
        <v>3</v>
      </c>
      <c r="F248" s="70">
        <v>2</v>
      </c>
      <c r="G248" s="165">
        <f t="shared" si="11"/>
        <v>5</v>
      </c>
      <c r="H248" s="68">
        <v>43601</v>
      </c>
      <c r="I248" s="254">
        <v>310</v>
      </c>
      <c r="J248" s="217">
        <f t="shared" si="10"/>
        <v>5</v>
      </c>
    </row>
    <row r="249" spans="1:10" hidden="1" outlineLevel="1" x14ac:dyDescent="0.35">
      <c r="A249" s="70" t="s">
        <v>1203</v>
      </c>
      <c r="B249" s="224" t="s">
        <v>1493</v>
      </c>
      <c r="C249" s="79" t="s">
        <v>1204</v>
      </c>
      <c r="D249" s="79" t="s">
        <v>170</v>
      </c>
      <c r="E249" s="70">
        <v>2</v>
      </c>
      <c r="F249" s="70">
        <v>2</v>
      </c>
      <c r="G249" s="165">
        <f t="shared" si="11"/>
        <v>4</v>
      </c>
      <c r="H249" s="68">
        <v>43601</v>
      </c>
      <c r="I249" s="254">
        <v>340</v>
      </c>
      <c r="J249" s="217">
        <f t="shared" si="10"/>
        <v>4</v>
      </c>
    </row>
    <row r="250" spans="1:10" hidden="1" outlineLevel="1" x14ac:dyDescent="0.35">
      <c r="A250" s="70" t="s">
        <v>1203</v>
      </c>
      <c r="B250" s="224" t="s">
        <v>1494</v>
      </c>
      <c r="C250" s="79" t="s">
        <v>1204</v>
      </c>
      <c r="D250" s="79" t="s">
        <v>170</v>
      </c>
      <c r="E250" s="70">
        <v>2</v>
      </c>
      <c r="F250" s="70">
        <v>1</v>
      </c>
      <c r="G250" s="165">
        <f t="shared" si="11"/>
        <v>3</v>
      </c>
      <c r="H250" s="68">
        <v>43601</v>
      </c>
      <c r="I250" s="254">
        <v>700</v>
      </c>
      <c r="J250" s="217">
        <f t="shared" si="10"/>
        <v>3</v>
      </c>
    </row>
    <row r="251" spans="1:10" hidden="1" outlineLevel="1" x14ac:dyDescent="0.35">
      <c r="A251" s="70" t="s">
        <v>1203</v>
      </c>
      <c r="B251" s="224" t="s">
        <v>1495</v>
      </c>
      <c r="C251" s="79" t="s">
        <v>1204</v>
      </c>
      <c r="D251" s="79" t="s">
        <v>170</v>
      </c>
      <c r="E251" s="70">
        <v>1</v>
      </c>
      <c r="F251" s="70">
        <v>2</v>
      </c>
      <c r="G251" s="165">
        <f t="shared" si="11"/>
        <v>3</v>
      </c>
      <c r="H251" s="68">
        <v>43601</v>
      </c>
      <c r="I251" s="254">
        <v>310</v>
      </c>
      <c r="J251" s="217">
        <f t="shared" si="10"/>
        <v>3</v>
      </c>
    </row>
    <row r="252" spans="1:10" hidden="1" outlineLevel="1" x14ac:dyDescent="0.35">
      <c r="A252" s="70" t="s">
        <v>1203</v>
      </c>
      <c r="B252" s="224" t="s">
        <v>1496</v>
      </c>
      <c r="C252" s="79" t="s">
        <v>1204</v>
      </c>
      <c r="D252" s="79" t="s">
        <v>170</v>
      </c>
      <c r="E252" s="70">
        <v>2</v>
      </c>
      <c r="F252" s="70">
        <v>1</v>
      </c>
      <c r="G252" s="165">
        <f t="shared" si="11"/>
        <v>3</v>
      </c>
      <c r="H252" s="68">
        <v>43601</v>
      </c>
      <c r="I252" s="254">
        <v>200</v>
      </c>
      <c r="J252" s="217">
        <f t="shared" si="10"/>
        <v>3</v>
      </c>
    </row>
    <row r="253" spans="1:10" hidden="1" outlineLevel="1" x14ac:dyDescent="0.35">
      <c r="A253" s="70" t="s">
        <v>1203</v>
      </c>
      <c r="B253" s="224" t="s">
        <v>1497</v>
      </c>
      <c r="C253" s="79" t="s">
        <v>1204</v>
      </c>
      <c r="D253" s="79" t="s">
        <v>170</v>
      </c>
      <c r="E253" s="70">
        <v>1</v>
      </c>
      <c r="F253" s="70">
        <v>2</v>
      </c>
      <c r="G253" s="165">
        <f t="shared" si="11"/>
        <v>3</v>
      </c>
      <c r="H253" s="68">
        <v>43601</v>
      </c>
      <c r="I253" s="254">
        <v>700</v>
      </c>
      <c r="J253" s="217">
        <f t="shared" si="10"/>
        <v>3</v>
      </c>
    </row>
    <row r="254" spans="1:10" hidden="1" outlineLevel="1" x14ac:dyDescent="0.35">
      <c r="A254" s="70" t="s">
        <v>1203</v>
      </c>
      <c r="B254" s="224" t="s">
        <v>1498</v>
      </c>
      <c r="C254" s="79" t="s">
        <v>1204</v>
      </c>
      <c r="D254" s="79" t="s">
        <v>170</v>
      </c>
      <c r="E254" s="70">
        <v>0</v>
      </c>
      <c r="F254" s="70">
        <v>2</v>
      </c>
      <c r="G254" s="165">
        <f t="shared" ref="G254:G285" si="12">E254+F254</f>
        <v>2</v>
      </c>
      <c r="H254" s="68">
        <v>43601</v>
      </c>
      <c r="I254" s="254">
        <v>160</v>
      </c>
      <c r="J254" s="217">
        <f t="shared" si="10"/>
        <v>2</v>
      </c>
    </row>
    <row r="255" spans="1:10" hidden="1" outlineLevel="1" x14ac:dyDescent="0.35">
      <c r="A255" s="70" t="s">
        <v>1203</v>
      </c>
      <c r="B255" s="224" t="s">
        <v>1499</v>
      </c>
      <c r="C255" s="79" t="s">
        <v>1204</v>
      </c>
      <c r="D255" s="79" t="s">
        <v>170</v>
      </c>
      <c r="E255" s="70">
        <v>1</v>
      </c>
      <c r="F255" s="70">
        <v>1</v>
      </c>
      <c r="G255" s="165">
        <f t="shared" si="12"/>
        <v>2</v>
      </c>
      <c r="H255" s="68">
        <v>43601</v>
      </c>
      <c r="I255" s="254">
        <v>350</v>
      </c>
      <c r="J255" s="217">
        <f t="shared" si="10"/>
        <v>2</v>
      </c>
    </row>
    <row r="256" spans="1:10" hidden="1" outlineLevel="1" x14ac:dyDescent="0.35">
      <c r="A256" s="70" t="s">
        <v>1203</v>
      </c>
      <c r="B256" s="224" t="s">
        <v>1500</v>
      </c>
      <c r="C256" s="79" t="s">
        <v>1204</v>
      </c>
      <c r="D256" s="79" t="s">
        <v>170</v>
      </c>
      <c r="E256" s="70">
        <v>3</v>
      </c>
      <c r="F256" s="70">
        <v>2</v>
      </c>
      <c r="G256" s="165">
        <f t="shared" si="12"/>
        <v>5</v>
      </c>
      <c r="H256" s="68">
        <v>43601</v>
      </c>
      <c r="I256" s="254">
        <v>510</v>
      </c>
      <c r="J256" s="217">
        <f t="shared" si="10"/>
        <v>5</v>
      </c>
    </row>
    <row r="257" spans="1:10" hidden="1" outlineLevel="1" x14ac:dyDescent="0.35">
      <c r="A257" s="70" t="s">
        <v>1203</v>
      </c>
      <c r="B257" s="224" t="s">
        <v>1501</v>
      </c>
      <c r="C257" s="79" t="s">
        <v>1204</v>
      </c>
      <c r="D257" s="79" t="s">
        <v>170</v>
      </c>
      <c r="E257" s="70">
        <v>4</v>
      </c>
      <c r="F257" s="70">
        <v>2</v>
      </c>
      <c r="G257" s="165">
        <f t="shared" si="12"/>
        <v>6</v>
      </c>
      <c r="H257" s="68">
        <v>43601</v>
      </c>
      <c r="I257" s="254">
        <v>300</v>
      </c>
      <c r="J257" s="217">
        <f t="shared" si="10"/>
        <v>6</v>
      </c>
    </row>
    <row r="258" spans="1:10" hidden="1" outlineLevel="1" x14ac:dyDescent="0.35">
      <c r="A258" s="70" t="s">
        <v>1203</v>
      </c>
      <c r="B258" s="224" t="s">
        <v>1502</v>
      </c>
      <c r="C258" s="79" t="s">
        <v>1204</v>
      </c>
      <c r="D258" s="79" t="s">
        <v>170</v>
      </c>
      <c r="E258" s="70">
        <v>1</v>
      </c>
      <c r="F258" s="70">
        <v>2</v>
      </c>
      <c r="G258" s="165">
        <f t="shared" si="12"/>
        <v>3</v>
      </c>
      <c r="H258" s="68">
        <v>43601</v>
      </c>
      <c r="I258" s="254">
        <v>370</v>
      </c>
      <c r="J258" s="217">
        <f t="shared" si="10"/>
        <v>3</v>
      </c>
    </row>
    <row r="259" spans="1:10" hidden="1" outlineLevel="1" x14ac:dyDescent="0.35">
      <c r="A259" s="70" t="s">
        <v>1203</v>
      </c>
      <c r="B259" s="224" t="s">
        <v>1503</v>
      </c>
      <c r="C259" s="79" t="s">
        <v>1204</v>
      </c>
      <c r="D259" s="79" t="s">
        <v>170</v>
      </c>
      <c r="E259" s="70">
        <v>1</v>
      </c>
      <c r="F259" s="70">
        <v>2</v>
      </c>
      <c r="G259" s="165">
        <f t="shared" si="12"/>
        <v>3</v>
      </c>
      <c r="H259" s="68">
        <v>43601</v>
      </c>
      <c r="I259" s="254">
        <v>500</v>
      </c>
      <c r="J259" s="217">
        <f t="shared" ref="J259:J322" si="13">IF(I259&gt;$Q$1,,G259)</f>
        <v>3</v>
      </c>
    </row>
    <row r="260" spans="1:10" hidden="1" outlineLevel="1" x14ac:dyDescent="0.35">
      <c r="A260" s="70" t="s">
        <v>1203</v>
      </c>
      <c r="B260" s="224" t="s">
        <v>1504</v>
      </c>
      <c r="C260" s="79" t="s">
        <v>1204</v>
      </c>
      <c r="D260" s="79" t="s">
        <v>170</v>
      </c>
      <c r="E260" s="70">
        <v>1</v>
      </c>
      <c r="F260" s="70">
        <v>2</v>
      </c>
      <c r="G260" s="165">
        <f t="shared" si="12"/>
        <v>3</v>
      </c>
      <c r="H260" s="68">
        <v>43601</v>
      </c>
      <c r="I260" s="254">
        <v>320</v>
      </c>
      <c r="J260" s="217">
        <f t="shared" si="13"/>
        <v>3</v>
      </c>
    </row>
    <row r="261" spans="1:10" hidden="1" outlineLevel="1" x14ac:dyDescent="0.35">
      <c r="A261" s="70" t="s">
        <v>1203</v>
      </c>
      <c r="B261" s="224" t="s">
        <v>1505</v>
      </c>
      <c r="C261" s="79" t="s">
        <v>1204</v>
      </c>
      <c r="D261" s="79" t="s">
        <v>170</v>
      </c>
      <c r="E261" s="70">
        <v>4</v>
      </c>
      <c r="F261" s="70">
        <v>1</v>
      </c>
      <c r="G261" s="165">
        <f t="shared" si="12"/>
        <v>5</v>
      </c>
      <c r="H261" s="68">
        <v>43601</v>
      </c>
      <c r="I261" s="254">
        <v>440</v>
      </c>
      <c r="J261" s="217">
        <f t="shared" si="13"/>
        <v>5</v>
      </c>
    </row>
    <row r="262" spans="1:10" hidden="1" outlineLevel="1" x14ac:dyDescent="0.35">
      <c r="A262" s="70" t="s">
        <v>1203</v>
      </c>
      <c r="B262" s="224" t="s">
        <v>1506</v>
      </c>
      <c r="C262" s="79" t="s">
        <v>1204</v>
      </c>
      <c r="D262" s="79" t="s">
        <v>170</v>
      </c>
      <c r="E262" s="70">
        <v>2</v>
      </c>
      <c r="F262" s="70">
        <v>2</v>
      </c>
      <c r="G262" s="165">
        <f t="shared" si="12"/>
        <v>4</v>
      </c>
      <c r="H262" s="68">
        <v>43601</v>
      </c>
      <c r="I262" s="254">
        <v>600</v>
      </c>
      <c r="J262" s="217">
        <f t="shared" si="13"/>
        <v>4</v>
      </c>
    </row>
    <row r="263" spans="1:10" hidden="1" outlineLevel="1" x14ac:dyDescent="0.35">
      <c r="A263" s="70" t="s">
        <v>1203</v>
      </c>
      <c r="B263" s="224" t="s">
        <v>1507</v>
      </c>
      <c r="C263" s="79" t="s">
        <v>1204</v>
      </c>
      <c r="D263" s="79" t="s">
        <v>170</v>
      </c>
      <c r="E263" s="70">
        <v>0</v>
      </c>
      <c r="F263" s="70">
        <v>1</v>
      </c>
      <c r="G263" s="165">
        <f t="shared" si="12"/>
        <v>1</v>
      </c>
      <c r="H263" s="68">
        <v>43601</v>
      </c>
      <c r="I263" s="254">
        <v>400</v>
      </c>
      <c r="J263" s="217">
        <f t="shared" si="13"/>
        <v>1</v>
      </c>
    </row>
    <row r="264" spans="1:10" hidden="1" outlineLevel="1" x14ac:dyDescent="0.35">
      <c r="A264" s="70" t="s">
        <v>1203</v>
      </c>
      <c r="B264" s="224" t="s">
        <v>1508</v>
      </c>
      <c r="C264" s="79" t="s">
        <v>1204</v>
      </c>
      <c r="D264" s="79" t="s">
        <v>170</v>
      </c>
      <c r="E264" s="70">
        <v>1</v>
      </c>
      <c r="F264" s="70">
        <v>1</v>
      </c>
      <c r="G264" s="165">
        <f t="shared" si="12"/>
        <v>2</v>
      </c>
      <c r="H264" s="68">
        <v>43601</v>
      </c>
      <c r="I264" s="254">
        <v>480</v>
      </c>
      <c r="J264" s="217">
        <f t="shared" si="13"/>
        <v>2</v>
      </c>
    </row>
    <row r="265" spans="1:10" hidden="1" outlineLevel="1" x14ac:dyDescent="0.35">
      <c r="A265" s="70" t="s">
        <v>1203</v>
      </c>
      <c r="B265" s="224" t="s">
        <v>1509</v>
      </c>
      <c r="C265" s="79" t="s">
        <v>1204</v>
      </c>
      <c r="D265" s="79" t="s">
        <v>170</v>
      </c>
      <c r="E265" s="70">
        <v>2</v>
      </c>
      <c r="F265" s="70">
        <v>2</v>
      </c>
      <c r="G265" s="165">
        <f t="shared" si="12"/>
        <v>4</v>
      </c>
      <c r="H265" s="68">
        <v>43601</v>
      </c>
      <c r="I265" s="254">
        <v>400</v>
      </c>
      <c r="J265" s="217">
        <f t="shared" si="13"/>
        <v>4</v>
      </c>
    </row>
    <row r="266" spans="1:10" hidden="1" outlineLevel="1" x14ac:dyDescent="0.35">
      <c r="A266" s="70" t="s">
        <v>1203</v>
      </c>
      <c r="B266" s="224" t="s">
        <v>1510</v>
      </c>
      <c r="C266" s="79" t="s">
        <v>1204</v>
      </c>
      <c r="D266" s="79" t="s">
        <v>170</v>
      </c>
      <c r="E266" s="70">
        <v>3</v>
      </c>
      <c r="F266" s="70">
        <v>2</v>
      </c>
      <c r="G266" s="165">
        <f t="shared" si="12"/>
        <v>5</v>
      </c>
      <c r="H266" s="68">
        <v>43601</v>
      </c>
      <c r="I266" s="254">
        <v>320</v>
      </c>
      <c r="J266" s="217">
        <f t="shared" si="13"/>
        <v>5</v>
      </c>
    </row>
    <row r="267" spans="1:10" hidden="1" outlineLevel="1" x14ac:dyDescent="0.35">
      <c r="A267" s="70" t="s">
        <v>1203</v>
      </c>
      <c r="B267" s="224" t="s">
        <v>1511</v>
      </c>
      <c r="C267" s="79" t="s">
        <v>1204</v>
      </c>
      <c r="D267" s="79" t="s">
        <v>170</v>
      </c>
      <c r="E267" s="70">
        <v>2</v>
      </c>
      <c r="F267" s="70">
        <v>1</v>
      </c>
      <c r="G267" s="165">
        <f t="shared" si="12"/>
        <v>3</v>
      </c>
      <c r="H267" s="68">
        <v>43601</v>
      </c>
      <c r="I267" s="254">
        <v>505</v>
      </c>
      <c r="J267" s="217">
        <f t="shared" si="13"/>
        <v>3</v>
      </c>
    </row>
    <row r="268" spans="1:10" hidden="1" outlineLevel="1" x14ac:dyDescent="0.35">
      <c r="A268" s="70" t="s">
        <v>1203</v>
      </c>
      <c r="B268" s="224" t="s">
        <v>1512</v>
      </c>
      <c r="C268" s="79" t="s">
        <v>1204</v>
      </c>
      <c r="D268" s="79" t="s">
        <v>170</v>
      </c>
      <c r="E268" s="70">
        <v>3</v>
      </c>
      <c r="F268" s="70">
        <v>2</v>
      </c>
      <c r="G268" s="165">
        <f t="shared" si="12"/>
        <v>5</v>
      </c>
      <c r="H268" s="68">
        <v>43601</v>
      </c>
      <c r="I268" s="254">
        <v>525</v>
      </c>
      <c r="J268" s="217">
        <f t="shared" si="13"/>
        <v>5</v>
      </c>
    </row>
    <row r="269" spans="1:10" hidden="1" outlineLevel="1" x14ac:dyDescent="0.35">
      <c r="A269" s="70" t="s">
        <v>1203</v>
      </c>
      <c r="B269" s="224" t="s">
        <v>1513</v>
      </c>
      <c r="C269" s="79" t="s">
        <v>1204</v>
      </c>
      <c r="D269" s="79" t="s">
        <v>170</v>
      </c>
      <c r="E269" s="70">
        <v>4</v>
      </c>
      <c r="F269" s="70">
        <v>2</v>
      </c>
      <c r="G269" s="165">
        <f t="shared" si="12"/>
        <v>6</v>
      </c>
      <c r="H269" s="68">
        <v>43601</v>
      </c>
      <c r="I269" s="254">
        <v>500</v>
      </c>
      <c r="J269" s="217">
        <f t="shared" si="13"/>
        <v>6</v>
      </c>
    </row>
    <row r="270" spans="1:10" hidden="1" outlineLevel="1" x14ac:dyDescent="0.35">
      <c r="A270" s="70" t="s">
        <v>1203</v>
      </c>
      <c r="B270" s="224" t="s">
        <v>1514</v>
      </c>
      <c r="C270" s="79" t="s">
        <v>1204</v>
      </c>
      <c r="D270" s="79" t="s">
        <v>170</v>
      </c>
      <c r="E270" s="70">
        <v>9</v>
      </c>
      <c r="F270" s="70">
        <v>2</v>
      </c>
      <c r="G270" s="165">
        <f t="shared" si="12"/>
        <v>11</v>
      </c>
      <c r="H270" s="68">
        <v>43601</v>
      </c>
      <c r="I270" s="254">
        <v>70</v>
      </c>
      <c r="J270" s="217">
        <f t="shared" si="13"/>
        <v>11</v>
      </c>
    </row>
    <row r="271" spans="1:10" hidden="1" outlineLevel="1" x14ac:dyDescent="0.35">
      <c r="A271" s="70" t="s">
        <v>1203</v>
      </c>
      <c r="B271" s="224" t="s">
        <v>1515</v>
      </c>
      <c r="C271" s="79" t="s">
        <v>1204</v>
      </c>
      <c r="D271" s="79" t="s">
        <v>170</v>
      </c>
      <c r="E271" s="70">
        <v>1</v>
      </c>
      <c r="F271" s="70">
        <v>1</v>
      </c>
      <c r="G271" s="165">
        <f t="shared" si="12"/>
        <v>2</v>
      </c>
      <c r="H271" s="68">
        <v>43601</v>
      </c>
      <c r="I271" s="254">
        <v>520</v>
      </c>
      <c r="J271" s="217">
        <f t="shared" si="13"/>
        <v>2</v>
      </c>
    </row>
    <row r="272" spans="1:10" hidden="1" outlineLevel="1" x14ac:dyDescent="0.35">
      <c r="A272" s="70" t="s">
        <v>1203</v>
      </c>
      <c r="B272" s="224" t="s">
        <v>1516</v>
      </c>
      <c r="C272" s="79" t="s">
        <v>1204</v>
      </c>
      <c r="D272" s="79" t="s">
        <v>170</v>
      </c>
      <c r="E272" s="70">
        <v>1</v>
      </c>
      <c r="F272" s="70">
        <v>1</v>
      </c>
      <c r="G272" s="165">
        <f t="shared" si="12"/>
        <v>2</v>
      </c>
      <c r="H272" s="68">
        <v>43601</v>
      </c>
      <c r="I272" s="254">
        <v>300</v>
      </c>
      <c r="J272" s="217">
        <f t="shared" si="13"/>
        <v>2</v>
      </c>
    </row>
    <row r="273" spans="1:10" hidden="1" outlineLevel="1" x14ac:dyDescent="0.35">
      <c r="A273" s="70" t="s">
        <v>1203</v>
      </c>
      <c r="B273" s="224" t="s">
        <v>1517</v>
      </c>
      <c r="C273" s="79" t="s">
        <v>1204</v>
      </c>
      <c r="D273" s="79" t="s">
        <v>170</v>
      </c>
      <c r="E273" s="70">
        <v>4</v>
      </c>
      <c r="F273" s="70">
        <v>2</v>
      </c>
      <c r="G273" s="165">
        <f t="shared" si="12"/>
        <v>6</v>
      </c>
      <c r="H273" s="68">
        <v>43601</v>
      </c>
      <c r="I273" s="254">
        <v>480</v>
      </c>
      <c r="J273" s="217">
        <f t="shared" si="13"/>
        <v>6</v>
      </c>
    </row>
    <row r="274" spans="1:10" hidden="1" outlineLevel="1" x14ac:dyDescent="0.35">
      <c r="A274" s="70" t="s">
        <v>1203</v>
      </c>
      <c r="B274" s="224" t="s">
        <v>1518</v>
      </c>
      <c r="C274" s="79" t="s">
        <v>1204</v>
      </c>
      <c r="D274" s="79" t="s">
        <v>170</v>
      </c>
      <c r="E274" s="70">
        <v>0</v>
      </c>
      <c r="F274" s="70">
        <v>1</v>
      </c>
      <c r="G274" s="165">
        <f t="shared" si="12"/>
        <v>1</v>
      </c>
      <c r="H274" s="68">
        <v>43601</v>
      </c>
      <c r="I274" s="254">
        <v>400</v>
      </c>
      <c r="J274" s="217">
        <f t="shared" si="13"/>
        <v>1</v>
      </c>
    </row>
    <row r="275" spans="1:10" hidden="1" outlineLevel="1" x14ac:dyDescent="0.35">
      <c r="A275" s="70" t="s">
        <v>1203</v>
      </c>
      <c r="B275" s="224" t="s">
        <v>1519</v>
      </c>
      <c r="C275" s="79" t="s">
        <v>1204</v>
      </c>
      <c r="D275" s="79" t="s">
        <v>170</v>
      </c>
      <c r="E275" s="70">
        <v>1</v>
      </c>
      <c r="F275" s="70">
        <v>2</v>
      </c>
      <c r="G275" s="165">
        <f t="shared" si="12"/>
        <v>3</v>
      </c>
      <c r="H275" s="68">
        <v>43601</v>
      </c>
      <c r="I275" s="254">
        <v>600</v>
      </c>
      <c r="J275" s="217">
        <f t="shared" si="13"/>
        <v>3</v>
      </c>
    </row>
    <row r="276" spans="1:10" hidden="1" outlineLevel="1" x14ac:dyDescent="0.35">
      <c r="A276" s="70" t="s">
        <v>1203</v>
      </c>
      <c r="B276" s="224" t="s">
        <v>1520</v>
      </c>
      <c r="C276" s="79" t="s">
        <v>1204</v>
      </c>
      <c r="D276" s="79" t="s">
        <v>170</v>
      </c>
      <c r="E276" s="70">
        <v>0</v>
      </c>
      <c r="F276" s="70">
        <v>1</v>
      </c>
      <c r="G276" s="165">
        <f t="shared" si="12"/>
        <v>1</v>
      </c>
      <c r="H276" s="68">
        <v>43601</v>
      </c>
      <c r="I276" s="254">
        <v>700</v>
      </c>
      <c r="J276" s="217">
        <f t="shared" si="13"/>
        <v>1</v>
      </c>
    </row>
    <row r="277" spans="1:10" hidden="1" outlineLevel="1" x14ac:dyDescent="0.35">
      <c r="A277" s="70" t="s">
        <v>1203</v>
      </c>
      <c r="B277" s="224" t="s">
        <v>1521</v>
      </c>
      <c r="C277" s="79" t="s">
        <v>1204</v>
      </c>
      <c r="D277" s="79" t="s">
        <v>170</v>
      </c>
      <c r="E277" s="70">
        <v>3</v>
      </c>
      <c r="F277" s="70">
        <v>2</v>
      </c>
      <c r="G277" s="165">
        <f t="shared" si="12"/>
        <v>5</v>
      </c>
      <c r="H277" s="68">
        <v>43601</v>
      </c>
      <c r="I277" s="254">
        <v>500</v>
      </c>
      <c r="J277" s="217">
        <f t="shared" si="13"/>
        <v>5</v>
      </c>
    </row>
    <row r="278" spans="1:10" hidden="1" outlineLevel="1" x14ac:dyDescent="0.35">
      <c r="A278" s="70" t="s">
        <v>1203</v>
      </c>
      <c r="B278" s="224" t="s">
        <v>1522</v>
      </c>
      <c r="C278" s="79" t="s">
        <v>1204</v>
      </c>
      <c r="D278" s="79" t="s">
        <v>170</v>
      </c>
      <c r="E278" s="70">
        <v>1</v>
      </c>
      <c r="F278" s="70">
        <v>2</v>
      </c>
      <c r="G278" s="165">
        <f t="shared" si="12"/>
        <v>3</v>
      </c>
      <c r="H278" s="68">
        <v>43601</v>
      </c>
      <c r="I278" s="254">
        <v>608</v>
      </c>
      <c r="J278" s="217">
        <f t="shared" si="13"/>
        <v>3</v>
      </c>
    </row>
    <row r="279" spans="1:10" hidden="1" outlineLevel="1" x14ac:dyDescent="0.35">
      <c r="A279" s="70" t="s">
        <v>1203</v>
      </c>
      <c r="B279" s="224" t="s">
        <v>1523</v>
      </c>
      <c r="C279" s="79" t="s">
        <v>1204</v>
      </c>
      <c r="D279" s="79" t="s">
        <v>170</v>
      </c>
      <c r="E279" s="70">
        <v>0</v>
      </c>
      <c r="F279" s="70">
        <v>2</v>
      </c>
      <c r="G279" s="165">
        <f t="shared" si="12"/>
        <v>2</v>
      </c>
      <c r="H279" s="68">
        <v>43601</v>
      </c>
      <c r="I279" s="254">
        <v>200</v>
      </c>
      <c r="J279" s="217">
        <f t="shared" si="13"/>
        <v>2</v>
      </c>
    </row>
    <row r="280" spans="1:10" hidden="1" outlineLevel="1" x14ac:dyDescent="0.35">
      <c r="A280" s="70" t="s">
        <v>1203</v>
      </c>
      <c r="B280" s="224" t="s">
        <v>1524</v>
      </c>
      <c r="C280" s="79" t="s">
        <v>1204</v>
      </c>
      <c r="D280" s="79" t="s">
        <v>170</v>
      </c>
      <c r="E280" s="70">
        <v>6</v>
      </c>
      <c r="F280" s="70">
        <v>2</v>
      </c>
      <c r="G280" s="165">
        <f t="shared" si="12"/>
        <v>8</v>
      </c>
      <c r="H280" s="68">
        <v>43601</v>
      </c>
      <c r="I280" s="254">
        <v>350</v>
      </c>
      <c r="J280" s="217">
        <f t="shared" si="13"/>
        <v>8</v>
      </c>
    </row>
    <row r="281" spans="1:10" hidden="1" outlineLevel="1" x14ac:dyDescent="0.35">
      <c r="A281" s="70" t="s">
        <v>1203</v>
      </c>
      <c r="B281" s="224" t="s">
        <v>1525</v>
      </c>
      <c r="C281" s="79" t="s">
        <v>1204</v>
      </c>
      <c r="D281" s="79" t="s">
        <v>170</v>
      </c>
      <c r="E281" s="70">
        <v>1</v>
      </c>
      <c r="F281" s="70">
        <v>2</v>
      </c>
      <c r="G281" s="165">
        <f t="shared" si="12"/>
        <v>3</v>
      </c>
      <c r="H281" s="68">
        <v>43601</v>
      </c>
      <c r="I281" s="254">
        <v>700</v>
      </c>
      <c r="J281" s="217">
        <f t="shared" si="13"/>
        <v>3</v>
      </c>
    </row>
    <row r="282" spans="1:10" hidden="1" outlineLevel="1" x14ac:dyDescent="0.35">
      <c r="A282" s="70" t="s">
        <v>1203</v>
      </c>
      <c r="B282" s="224" t="s">
        <v>1526</v>
      </c>
      <c r="C282" s="79" t="s">
        <v>1204</v>
      </c>
      <c r="D282" s="79" t="s">
        <v>170</v>
      </c>
      <c r="E282" s="70">
        <v>2</v>
      </c>
      <c r="F282" s="70">
        <v>1</v>
      </c>
      <c r="G282" s="165">
        <f t="shared" si="12"/>
        <v>3</v>
      </c>
      <c r="H282" s="68">
        <v>43601</v>
      </c>
      <c r="I282" s="254">
        <v>310</v>
      </c>
      <c r="J282" s="217">
        <f t="shared" si="13"/>
        <v>3</v>
      </c>
    </row>
    <row r="283" spans="1:10" hidden="1" outlineLevel="1" x14ac:dyDescent="0.35">
      <c r="A283" s="70" t="s">
        <v>1203</v>
      </c>
      <c r="B283" s="224" t="s">
        <v>1527</v>
      </c>
      <c r="C283" s="79" t="s">
        <v>1204</v>
      </c>
      <c r="D283" s="79" t="s">
        <v>170</v>
      </c>
      <c r="E283" s="70">
        <v>1</v>
      </c>
      <c r="F283" s="70">
        <v>2</v>
      </c>
      <c r="G283" s="165">
        <f t="shared" si="12"/>
        <v>3</v>
      </c>
      <c r="H283" s="68">
        <v>43601</v>
      </c>
      <c r="I283" s="254">
        <v>60</v>
      </c>
      <c r="J283" s="217">
        <f t="shared" si="13"/>
        <v>3</v>
      </c>
    </row>
    <row r="284" spans="1:10" hidden="1" outlineLevel="1" x14ac:dyDescent="0.35">
      <c r="A284" s="70" t="s">
        <v>1203</v>
      </c>
      <c r="B284" s="224" t="s">
        <v>1528</v>
      </c>
      <c r="C284" s="79" t="s">
        <v>1204</v>
      </c>
      <c r="D284" s="79" t="s">
        <v>170</v>
      </c>
      <c r="E284" s="70">
        <v>2</v>
      </c>
      <c r="F284" s="70">
        <v>2</v>
      </c>
      <c r="G284" s="165">
        <f t="shared" si="12"/>
        <v>4</v>
      </c>
      <c r="H284" s="68">
        <v>43601</v>
      </c>
      <c r="I284" s="254">
        <v>300</v>
      </c>
      <c r="J284" s="217">
        <f t="shared" si="13"/>
        <v>4</v>
      </c>
    </row>
    <row r="285" spans="1:10" hidden="1" outlineLevel="1" x14ac:dyDescent="0.35">
      <c r="A285" s="70" t="s">
        <v>1203</v>
      </c>
      <c r="B285" s="224" t="s">
        <v>1529</v>
      </c>
      <c r="C285" s="79" t="s">
        <v>1204</v>
      </c>
      <c r="D285" s="79" t="s">
        <v>170</v>
      </c>
      <c r="E285" s="70">
        <v>1</v>
      </c>
      <c r="F285" s="70">
        <v>1</v>
      </c>
      <c r="G285" s="165">
        <f t="shared" si="12"/>
        <v>2</v>
      </c>
      <c r="H285" s="68">
        <v>43601</v>
      </c>
      <c r="I285" s="254">
        <v>350</v>
      </c>
      <c r="J285" s="217">
        <f t="shared" si="13"/>
        <v>2</v>
      </c>
    </row>
    <row r="286" spans="1:10" hidden="1" outlineLevel="1" x14ac:dyDescent="0.35">
      <c r="A286" s="70" t="s">
        <v>1203</v>
      </c>
      <c r="B286" s="224" t="s">
        <v>1530</v>
      </c>
      <c r="C286" s="79" t="s">
        <v>1204</v>
      </c>
      <c r="D286" s="79" t="s">
        <v>170</v>
      </c>
      <c r="E286" s="70">
        <v>3</v>
      </c>
      <c r="F286" s="70">
        <v>1</v>
      </c>
      <c r="G286" s="165">
        <f t="shared" ref="G286:G317" si="14">E286+F286</f>
        <v>4</v>
      </c>
      <c r="H286" s="68">
        <v>43601</v>
      </c>
      <c r="I286" s="254">
        <v>80</v>
      </c>
      <c r="J286" s="217">
        <f t="shared" si="13"/>
        <v>4</v>
      </c>
    </row>
    <row r="287" spans="1:10" hidden="1" outlineLevel="1" x14ac:dyDescent="0.35">
      <c r="A287" s="70" t="s">
        <v>1203</v>
      </c>
      <c r="B287" s="224" t="s">
        <v>1531</v>
      </c>
      <c r="C287" s="79" t="s">
        <v>1204</v>
      </c>
      <c r="D287" s="79" t="s">
        <v>170</v>
      </c>
      <c r="E287" s="70">
        <v>2</v>
      </c>
      <c r="F287" s="70">
        <v>2</v>
      </c>
      <c r="G287" s="165">
        <f t="shared" si="14"/>
        <v>4</v>
      </c>
      <c r="H287" s="68">
        <v>43601</v>
      </c>
      <c r="I287" s="254">
        <v>120</v>
      </c>
      <c r="J287" s="217">
        <f t="shared" si="13"/>
        <v>4</v>
      </c>
    </row>
    <row r="288" spans="1:10" hidden="1" outlineLevel="1" x14ac:dyDescent="0.35">
      <c r="A288" s="70" t="s">
        <v>1203</v>
      </c>
      <c r="B288" s="224" t="s">
        <v>1532</v>
      </c>
      <c r="C288" s="79" t="s">
        <v>1204</v>
      </c>
      <c r="D288" s="79" t="s">
        <v>170</v>
      </c>
      <c r="E288" s="70">
        <v>1</v>
      </c>
      <c r="F288" s="70">
        <v>2</v>
      </c>
      <c r="G288" s="165">
        <f t="shared" si="14"/>
        <v>3</v>
      </c>
      <c r="H288" s="68">
        <v>43601</v>
      </c>
      <c r="I288" s="254">
        <v>100</v>
      </c>
      <c r="J288" s="217">
        <f t="shared" si="13"/>
        <v>3</v>
      </c>
    </row>
    <row r="289" spans="1:10" hidden="1" outlineLevel="1" x14ac:dyDescent="0.35">
      <c r="A289" s="70" t="s">
        <v>1203</v>
      </c>
      <c r="B289" s="224" t="s">
        <v>1533</v>
      </c>
      <c r="C289" s="79" t="s">
        <v>1204</v>
      </c>
      <c r="D289" s="79" t="s">
        <v>170</v>
      </c>
      <c r="E289" s="70">
        <v>3</v>
      </c>
      <c r="F289" s="70">
        <v>2</v>
      </c>
      <c r="G289" s="165">
        <f t="shared" si="14"/>
        <v>5</v>
      </c>
      <c r="H289" s="68">
        <v>43601</v>
      </c>
      <c r="I289" s="254">
        <v>240</v>
      </c>
      <c r="J289" s="217">
        <f t="shared" si="13"/>
        <v>5</v>
      </c>
    </row>
    <row r="290" spans="1:10" hidden="1" outlineLevel="1" x14ac:dyDescent="0.35">
      <c r="A290" s="70" t="s">
        <v>1203</v>
      </c>
      <c r="B290" s="224" t="s">
        <v>1534</v>
      </c>
      <c r="C290" s="79" t="s">
        <v>1204</v>
      </c>
      <c r="D290" s="79" t="s">
        <v>170</v>
      </c>
      <c r="E290" s="70">
        <v>2</v>
      </c>
      <c r="F290" s="70">
        <v>1</v>
      </c>
      <c r="G290" s="165">
        <f t="shared" si="14"/>
        <v>3</v>
      </c>
      <c r="H290" s="68">
        <v>43601</v>
      </c>
      <c r="I290" s="254">
        <v>560</v>
      </c>
      <c r="J290" s="217">
        <f t="shared" si="13"/>
        <v>3</v>
      </c>
    </row>
    <row r="291" spans="1:10" hidden="1" outlineLevel="1" x14ac:dyDescent="0.35">
      <c r="A291" s="70" t="s">
        <v>1203</v>
      </c>
      <c r="B291" s="224" t="s">
        <v>1535</v>
      </c>
      <c r="C291" s="79" t="s">
        <v>1204</v>
      </c>
      <c r="D291" s="79" t="s">
        <v>170</v>
      </c>
      <c r="E291" s="70">
        <v>4</v>
      </c>
      <c r="F291" s="70">
        <v>2</v>
      </c>
      <c r="G291" s="165">
        <f t="shared" si="14"/>
        <v>6</v>
      </c>
      <c r="H291" s="68">
        <v>43601</v>
      </c>
      <c r="I291" s="254">
        <v>100</v>
      </c>
      <c r="J291" s="217">
        <f t="shared" si="13"/>
        <v>6</v>
      </c>
    </row>
    <row r="292" spans="1:10" hidden="1" outlineLevel="1" x14ac:dyDescent="0.35">
      <c r="A292" s="70" t="s">
        <v>1203</v>
      </c>
      <c r="B292" s="224" t="s">
        <v>1536</v>
      </c>
      <c r="C292" s="79" t="s">
        <v>1204</v>
      </c>
      <c r="D292" s="79" t="s">
        <v>170</v>
      </c>
      <c r="E292" s="70">
        <v>0</v>
      </c>
      <c r="F292" s="70">
        <v>2</v>
      </c>
      <c r="G292" s="165">
        <f t="shared" si="14"/>
        <v>2</v>
      </c>
      <c r="H292" s="68">
        <v>43601</v>
      </c>
      <c r="I292" s="254">
        <v>150</v>
      </c>
      <c r="J292" s="217">
        <f t="shared" si="13"/>
        <v>2</v>
      </c>
    </row>
    <row r="293" spans="1:10" hidden="1" outlineLevel="1" x14ac:dyDescent="0.35">
      <c r="A293" s="70" t="s">
        <v>1203</v>
      </c>
      <c r="B293" s="224" t="s">
        <v>1537</v>
      </c>
      <c r="C293" s="79" t="s">
        <v>1204</v>
      </c>
      <c r="D293" s="79" t="s">
        <v>170</v>
      </c>
      <c r="E293" s="70">
        <v>7</v>
      </c>
      <c r="F293" s="70">
        <v>2</v>
      </c>
      <c r="G293" s="165">
        <f t="shared" si="14"/>
        <v>9</v>
      </c>
      <c r="H293" s="68">
        <v>43601</v>
      </c>
      <c r="I293" s="254">
        <v>610</v>
      </c>
      <c r="J293" s="217">
        <f t="shared" si="13"/>
        <v>9</v>
      </c>
    </row>
    <row r="294" spans="1:10" hidden="1" outlineLevel="1" x14ac:dyDescent="0.35">
      <c r="A294" s="70" t="s">
        <v>1203</v>
      </c>
      <c r="B294" s="224" t="s">
        <v>1538</v>
      </c>
      <c r="C294" s="79" t="s">
        <v>1204</v>
      </c>
      <c r="D294" s="79" t="s">
        <v>170</v>
      </c>
      <c r="E294" s="70">
        <v>3</v>
      </c>
      <c r="F294" s="70">
        <v>1</v>
      </c>
      <c r="G294" s="165">
        <f t="shared" si="14"/>
        <v>4</v>
      </c>
      <c r="H294" s="68">
        <v>43601</v>
      </c>
      <c r="I294" s="254">
        <v>290</v>
      </c>
      <c r="J294" s="217">
        <f t="shared" si="13"/>
        <v>4</v>
      </c>
    </row>
    <row r="295" spans="1:10" hidden="1" outlineLevel="1" x14ac:dyDescent="0.35">
      <c r="A295" s="70" t="s">
        <v>1203</v>
      </c>
      <c r="B295" s="224" t="s">
        <v>1539</v>
      </c>
      <c r="C295" s="79" t="s">
        <v>1204</v>
      </c>
      <c r="D295" s="79" t="s">
        <v>170</v>
      </c>
      <c r="E295" s="70">
        <v>1</v>
      </c>
      <c r="F295" s="70">
        <v>2</v>
      </c>
      <c r="G295" s="165">
        <f t="shared" si="14"/>
        <v>3</v>
      </c>
      <c r="H295" s="68">
        <v>43601</v>
      </c>
      <c r="I295" s="254">
        <v>450</v>
      </c>
      <c r="J295" s="217">
        <f t="shared" si="13"/>
        <v>3</v>
      </c>
    </row>
    <row r="296" spans="1:10" hidden="1" outlineLevel="1" x14ac:dyDescent="0.35">
      <c r="A296" s="70" t="s">
        <v>1203</v>
      </c>
      <c r="B296" s="224" t="s">
        <v>1540</v>
      </c>
      <c r="C296" s="79" t="s">
        <v>1204</v>
      </c>
      <c r="D296" s="79" t="s">
        <v>170</v>
      </c>
      <c r="E296" s="70">
        <v>2</v>
      </c>
      <c r="F296" s="70">
        <v>2</v>
      </c>
      <c r="G296" s="165">
        <f t="shared" si="14"/>
        <v>4</v>
      </c>
      <c r="H296" s="68">
        <v>43601</v>
      </c>
      <c r="I296" s="254">
        <v>390</v>
      </c>
      <c r="J296" s="217">
        <f t="shared" si="13"/>
        <v>4</v>
      </c>
    </row>
    <row r="297" spans="1:10" hidden="1" outlineLevel="1" x14ac:dyDescent="0.35">
      <c r="A297" s="70" t="s">
        <v>1203</v>
      </c>
      <c r="B297" s="224" t="s">
        <v>1541</v>
      </c>
      <c r="C297" s="79" t="s">
        <v>1204</v>
      </c>
      <c r="D297" s="79" t="s">
        <v>170</v>
      </c>
      <c r="E297" s="70">
        <v>2</v>
      </c>
      <c r="F297" s="70">
        <v>2</v>
      </c>
      <c r="G297" s="165">
        <f t="shared" si="14"/>
        <v>4</v>
      </c>
      <c r="H297" s="68">
        <v>43601</v>
      </c>
      <c r="I297" s="254">
        <v>320</v>
      </c>
      <c r="J297" s="217">
        <f t="shared" si="13"/>
        <v>4</v>
      </c>
    </row>
    <row r="298" spans="1:10" hidden="1" outlineLevel="1" x14ac:dyDescent="0.35">
      <c r="A298" s="70" t="s">
        <v>1203</v>
      </c>
      <c r="B298" s="224" t="s">
        <v>1542</v>
      </c>
      <c r="C298" s="79" t="s">
        <v>1204</v>
      </c>
      <c r="D298" s="79" t="s">
        <v>170</v>
      </c>
      <c r="E298" s="70">
        <v>3</v>
      </c>
      <c r="F298" s="70">
        <v>1</v>
      </c>
      <c r="G298" s="165">
        <f t="shared" si="14"/>
        <v>4</v>
      </c>
      <c r="H298" s="68">
        <v>43601</v>
      </c>
      <c r="I298" s="254">
        <v>805</v>
      </c>
      <c r="J298" s="217">
        <f t="shared" si="13"/>
        <v>4</v>
      </c>
    </row>
    <row r="299" spans="1:10" hidden="1" outlineLevel="1" x14ac:dyDescent="0.35">
      <c r="A299" s="70" t="s">
        <v>1203</v>
      </c>
      <c r="B299" s="224" t="s">
        <v>1543</v>
      </c>
      <c r="C299" s="79" t="s">
        <v>1204</v>
      </c>
      <c r="D299" s="79" t="s">
        <v>170</v>
      </c>
      <c r="E299" s="70">
        <v>0</v>
      </c>
      <c r="F299" s="70">
        <v>2</v>
      </c>
      <c r="G299" s="165">
        <f t="shared" si="14"/>
        <v>2</v>
      </c>
      <c r="H299" s="68">
        <v>43601</v>
      </c>
      <c r="I299" s="254">
        <v>290</v>
      </c>
      <c r="J299" s="217">
        <f t="shared" si="13"/>
        <v>2</v>
      </c>
    </row>
    <row r="300" spans="1:10" hidden="1" outlineLevel="1" x14ac:dyDescent="0.35">
      <c r="A300" s="70" t="s">
        <v>1203</v>
      </c>
      <c r="B300" s="224" t="s">
        <v>1544</v>
      </c>
      <c r="C300" s="79" t="s">
        <v>1204</v>
      </c>
      <c r="D300" s="79" t="s">
        <v>170</v>
      </c>
      <c r="E300" s="70">
        <v>5</v>
      </c>
      <c r="F300" s="70">
        <v>1</v>
      </c>
      <c r="G300" s="165">
        <f t="shared" si="14"/>
        <v>6</v>
      </c>
      <c r="H300" s="68">
        <v>43601</v>
      </c>
      <c r="I300" s="254">
        <v>330</v>
      </c>
      <c r="J300" s="217">
        <f t="shared" si="13"/>
        <v>6</v>
      </c>
    </row>
    <row r="301" spans="1:10" hidden="1" outlineLevel="1" x14ac:dyDescent="0.35">
      <c r="A301" s="70" t="s">
        <v>1203</v>
      </c>
      <c r="B301" s="224" t="s">
        <v>1545</v>
      </c>
      <c r="C301" s="79" t="s">
        <v>1204</v>
      </c>
      <c r="D301" s="79" t="s">
        <v>170</v>
      </c>
      <c r="E301" s="70">
        <v>1</v>
      </c>
      <c r="F301" s="70">
        <v>2</v>
      </c>
      <c r="G301" s="165">
        <f t="shared" si="14"/>
        <v>3</v>
      </c>
      <c r="H301" s="68">
        <v>43601</v>
      </c>
      <c r="I301" s="254">
        <v>310</v>
      </c>
      <c r="J301" s="217">
        <f t="shared" si="13"/>
        <v>3</v>
      </c>
    </row>
    <row r="302" spans="1:10" hidden="1" outlineLevel="1" x14ac:dyDescent="0.35">
      <c r="A302" s="70" t="s">
        <v>1203</v>
      </c>
      <c r="B302" s="224" t="s">
        <v>1546</v>
      </c>
      <c r="C302" s="79" t="s">
        <v>1204</v>
      </c>
      <c r="D302" s="79" t="s">
        <v>170</v>
      </c>
      <c r="E302" s="70">
        <v>0</v>
      </c>
      <c r="F302" s="70">
        <v>1</v>
      </c>
      <c r="G302" s="165">
        <f t="shared" si="14"/>
        <v>1</v>
      </c>
      <c r="H302" s="68">
        <v>43601</v>
      </c>
      <c r="I302" s="254">
        <v>350</v>
      </c>
      <c r="J302" s="217">
        <f t="shared" si="13"/>
        <v>1</v>
      </c>
    </row>
    <row r="303" spans="1:10" hidden="1" outlineLevel="1" x14ac:dyDescent="0.35">
      <c r="A303" s="70" t="s">
        <v>1203</v>
      </c>
      <c r="B303" s="224" t="s">
        <v>1547</v>
      </c>
      <c r="C303" s="79" t="s">
        <v>1204</v>
      </c>
      <c r="D303" s="79" t="s">
        <v>170</v>
      </c>
      <c r="E303" s="70">
        <v>1</v>
      </c>
      <c r="F303" s="70">
        <v>2</v>
      </c>
      <c r="G303" s="165">
        <f t="shared" si="14"/>
        <v>3</v>
      </c>
      <c r="H303" s="68">
        <v>43601</v>
      </c>
      <c r="I303" s="254">
        <v>270</v>
      </c>
      <c r="J303" s="217">
        <f t="shared" si="13"/>
        <v>3</v>
      </c>
    </row>
    <row r="304" spans="1:10" hidden="1" outlineLevel="1" x14ac:dyDescent="0.35">
      <c r="A304" s="70" t="s">
        <v>1203</v>
      </c>
      <c r="B304" s="224" t="s">
        <v>1548</v>
      </c>
      <c r="C304" s="79" t="s">
        <v>1204</v>
      </c>
      <c r="D304" s="79" t="s">
        <v>170</v>
      </c>
      <c r="E304" s="70">
        <v>2</v>
      </c>
      <c r="F304" s="70">
        <v>2</v>
      </c>
      <c r="G304" s="165">
        <f t="shared" si="14"/>
        <v>4</v>
      </c>
      <c r="H304" s="68">
        <v>43601</v>
      </c>
      <c r="I304" s="254">
        <v>600</v>
      </c>
      <c r="J304" s="217">
        <f t="shared" si="13"/>
        <v>4</v>
      </c>
    </row>
    <row r="305" spans="1:10" hidden="1" outlineLevel="1" x14ac:dyDescent="0.35">
      <c r="A305" s="70" t="s">
        <v>1203</v>
      </c>
      <c r="B305" s="224" t="s">
        <v>1549</v>
      </c>
      <c r="C305" s="79" t="s">
        <v>1204</v>
      </c>
      <c r="D305" s="79" t="s">
        <v>170</v>
      </c>
      <c r="E305" s="70">
        <v>2</v>
      </c>
      <c r="F305" s="70">
        <v>1</v>
      </c>
      <c r="G305" s="165">
        <f t="shared" si="14"/>
        <v>3</v>
      </c>
      <c r="H305" s="68">
        <v>43601</v>
      </c>
      <c r="I305" s="254">
        <v>650</v>
      </c>
      <c r="J305" s="217">
        <f t="shared" si="13"/>
        <v>3</v>
      </c>
    </row>
    <row r="306" spans="1:10" hidden="1" outlineLevel="1" x14ac:dyDescent="0.35">
      <c r="A306" s="70" t="s">
        <v>1203</v>
      </c>
      <c r="B306" s="224" t="s">
        <v>1550</v>
      </c>
      <c r="C306" s="79" t="s">
        <v>1204</v>
      </c>
      <c r="D306" s="79" t="s">
        <v>170</v>
      </c>
      <c r="E306" s="70">
        <v>0</v>
      </c>
      <c r="F306" s="70">
        <v>2</v>
      </c>
      <c r="G306" s="165">
        <f t="shared" si="14"/>
        <v>2</v>
      </c>
      <c r="H306" s="68">
        <v>43601</v>
      </c>
      <c r="I306" s="254">
        <v>640</v>
      </c>
      <c r="J306" s="217">
        <f t="shared" si="13"/>
        <v>2</v>
      </c>
    </row>
    <row r="307" spans="1:10" hidden="1" outlineLevel="1" x14ac:dyDescent="0.35">
      <c r="A307" s="70" t="s">
        <v>1203</v>
      </c>
      <c r="B307" s="224" t="s">
        <v>1551</v>
      </c>
      <c r="C307" s="79" t="s">
        <v>1204</v>
      </c>
      <c r="D307" s="79" t="s">
        <v>170</v>
      </c>
      <c r="E307" s="70">
        <v>4</v>
      </c>
      <c r="F307" s="70">
        <v>2</v>
      </c>
      <c r="G307" s="165">
        <f t="shared" si="14"/>
        <v>6</v>
      </c>
      <c r="H307" s="68">
        <v>43601</v>
      </c>
      <c r="I307" s="254">
        <v>710</v>
      </c>
      <c r="J307" s="217">
        <f t="shared" si="13"/>
        <v>6</v>
      </c>
    </row>
    <row r="308" spans="1:10" hidden="1" outlineLevel="1" x14ac:dyDescent="0.35">
      <c r="A308" s="70" t="s">
        <v>1203</v>
      </c>
      <c r="B308" s="224" t="s">
        <v>1552</v>
      </c>
      <c r="C308" s="79" t="s">
        <v>1204</v>
      </c>
      <c r="D308" s="79" t="s">
        <v>170</v>
      </c>
      <c r="E308" s="70">
        <v>1</v>
      </c>
      <c r="F308" s="70">
        <v>2</v>
      </c>
      <c r="G308" s="165">
        <f t="shared" si="14"/>
        <v>3</v>
      </c>
      <c r="H308" s="68">
        <v>43601</v>
      </c>
      <c r="I308" s="254">
        <v>740</v>
      </c>
      <c r="J308" s="217">
        <f t="shared" si="13"/>
        <v>3</v>
      </c>
    </row>
    <row r="309" spans="1:10" hidden="1" outlineLevel="1" x14ac:dyDescent="0.35">
      <c r="A309" s="70" t="s">
        <v>1203</v>
      </c>
      <c r="B309" s="224" t="s">
        <v>1553</v>
      </c>
      <c r="C309" s="79" t="s">
        <v>1204</v>
      </c>
      <c r="D309" s="79" t="s">
        <v>170</v>
      </c>
      <c r="E309" s="70">
        <v>2</v>
      </c>
      <c r="F309" s="70">
        <v>1</v>
      </c>
      <c r="G309" s="165">
        <f t="shared" si="14"/>
        <v>3</v>
      </c>
      <c r="H309" s="68">
        <v>43601</v>
      </c>
      <c r="I309" s="254">
        <v>210</v>
      </c>
      <c r="J309" s="217">
        <f t="shared" si="13"/>
        <v>3</v>
      </c>
    </row>
    <row r="310" spans="1:10" hidden="1" outlineLevel="1" x14ac:dyDescent="0.35">
      <c r="A310" s="70" t="s">
        <v>1203</v>
      </c>
      <c r="B310" s="224" t="s">
        <v>1554</v>
      </c>
      <c r="C310" s="79" t="s">
        <v>1204</v>
      </c>
      <c r="D310" s="79" t="s">
        <v>170</v>
      </c>
      <c r="E310" s="70">
        <v>6</v>
      </c>
      <c r="F310" s="70">
        <v>3</v>
      </c>
      <c r="G310" s="165">
        <f t="shared" si="14"/>
        <v>9</v>
      </c>
      <c r="H310" s="68">
        <v>43601</v>
      </c>
      <c r="I310" s="254">
        <v>780</v>
      </c>
      <c r="J310" s="217">
        <f t="shared" si="13"/>
        <v>9</v>
      </c>
    </row>
    <row r="311" spans="1:10" hidden="1" outlineLevel="1" x14ac:dyDescent="0.35">
      <c r="A311" s="70" t="s">
        <v>1203</v>
      </c>
      <c r="B311" s="224" t="s">
        <v>1555</v>
      </c>
      <c r="C311" s="79" t="s">
        <v>1204</v>
      </c>
      <c r="D311" s="79" t="s">
        <v>170</v>
      </c>
      <c r="E311" s="70">
        <v>1</v>
      </c>
      <c r="F311" s="70">
        <v>2</v>
      </c>
      <c r="G311" s="165">
        <f t="shared" si="14"/>
        <v>3</v>
      </c>
      <c r="H311" s="68">
        <v>43601</v>
      </c>
      <c r="I311" s="254">
        <v>280</v>
      </c>
      <c r="J311" s="217">
        <f t="shared" si="13"/>
        <v>3</v>
      </c>
    </row>
    <row r="312" spans="1:10" hidden="1" outlineLevel="1" x14ac:dyDescent="0.35">
      <c r="A312" s="70" t="s">
        <v>1203</v>
      </c>
      <c r="B312" s="224" t="s">
        <v>1556</v>
      </c>
      <c r="C312" s="79" t="s">
        <v>1204</v>
      </c>
      <c r="D312" s="79" t="s">
        <v>170</v>
      </c>
      <c r="E312" s="70">
        <v>2</v>
      </c>
      <c r="F312" s="70">
        <v>2</v>
      </c>
      <c r="G312" s="165">
        <f t="shared" si="14"/>
        <v>4</v>
      </c>
      <c r="H312" s="68">
        <v>43601</v>
      </c>
      <c r="I312" s="254">
        <v>390</v>
      </c>
      <c r="J312" s="217">
        <f t="shared" si="13"/>
        <v>4</v>
      </c>
    </row>
    <row r="313" spans="1:10" hidden="1" outlineLevel="1" x14ac:dyDescent="0.35">
      <c r="A313" s="70" t="s">
        <v>1203</v>
      </c>
      <c r="B313" s="224" t="s">
        <v>1557</v>
      </c>
      <c r="C313" s="79" t="s">
        <v>1204</v>
      </c>
      <c r="D313" s="79" t="s">
        <v>170</v>
      </c>
      <c r="E313" s="70">
        <v>0</v>
      </c>
      <c r="F313" s="70">
        <v>1</v>
      </c>
      <c r="G313" s="165">
        <f t="shared" si="14"/>
        <v>1</v>
      </c>
      <c r="H313" s="68">
        <v>43601</v>
      </c>
      <c r="I313" s="254">
        <v>900</v>
      </c>
      <c r="J313" s="217">
        <f t="shared" si="13"/>
        <v>1</v>
      </c>
    </row>
    <row r="314" spans="1:10" hidden="1" outlineLevel="1" x14ac:dyDescent="0.35">
      <c r="A314" s="70" t="s">
        <v>1203</v>
      </c>
      <c r="B314" s="224" t="s">
        <v>1558</v>
      </c>
      <c r="C314" s="79" t="s">
        <v>1204</v>
      </c>
      <c r="D314" s="79" t="s">
        <v>170</v>
      </c>
      <c r="E314" s="70">
        <v>2</v>
      </c>
      <c r="F314" s="70">
        <v>1</v>
      </c>
      <c r="G314" s="165">
        <f t="shared" si="14"/>
        <v>3</v>
      </c>
      <c r="H314" s="68">
        <v>43601</v>
      </c>
      <c r="I314" s="254">
        <v>140</v>
      </c>
      <c r="J314" s="217">
        <f t="shared" si="13"/>
        <v>3</v>
      </c>
    </row>
    <row r="315" spans="1:10" hidden="1" outlineLevel="1" x14ac:dyDescent="0.35">
      <c r="A315" s="70" t="s">
        <v>1203</v>
      </c>
      <c r="B315" s="224" t="s">
        <v>1559</v>
      </c>
      <c r="C315" s="79" t="s">
        <v>1204</v>
      </c>
      <c r="D315" s="79" t="s">
        <v>170</v>
      </c>
      <c r="E315" s="70">
        <v>5</v>
      </c>
      <c r="F315" s="70">
        <v>2</v>
      </c>
      <c r="G315" s="165">
        <f t="shared" si="14"/>
        <v>7</v>
      </c>
      <c r="H315" s="68">
        <v>43601</v>
      </c>
      <c r="I315" s="254">
        <v>200</v>
      </c>
      <c r="J315" s="217">
        <f t="shared" si="13"/>
        <v>7</v>
      </c>
    </row>
    <row r="316" spans="1:10" hidden="1" outlineLevel="1" x14ac:dyDescent="0.35">
      <c r="A316" s="70" t="s">
        <v>1203</v>
      </c>
      <c r="B316" s="224" t="s">
        <v>1560</v>
      </c>
      <c r="C316" s="79" t="s">
        <v>1204</v>
      </c>
      <c r="D316" s="79" t="s">
        <v>170</v>
      </c>
      <c r="E316" s="70">
        <v>2</v>
      </c>
      <c r="F316" s="70">
        <v>3</v>
      </c>
      <c r="G316" s="165">
        <f t="shared" si="14"/>
        <v>5</v>
      </c>
      <c r="H316" s="68">
        <v>43601</v>
      </c>
      <c r="I316" s="254">
        <v>210</v>
      </c>
      <c r="J316" s="217">
        <f t="shared" si="13"/>
        <v>5</v>
      </c>
    </row>
    <row r="317" spans="1:10" hidden="1" outlineLevel="1" x14ac:dyDescent="0.35">
      <c r="A317" s="70" t="s">
        <v>1203</v>
      </c>
      <c r="B317" s="224" t="s">
        <v>1561</v>
      </c>
      <c r="C317" s="79" t="s">
        <v>1204</v>
      </c>
      <c r="D317" s="79" t="s">
        <v>170</v>
      </c>
      <c r="E317" s="70">
        <v>1</v>
      </c>
      <c r="F317" s="70">
        <v>1</v>
      </c>
      <c r="G317" s="165">
        <f t="shared" si="14"/>
        <v>2</v>
      </c>
      <c r="H317" s="68">
        <v>43601</v>
      </c>
      <c r="I317" s="254">
        <v>120</v>
      </c>
      <c r="J317" s="217">
        <f t="shared" si="13"/>
        <v>2</v>
      </c>
    </row>
    <row r="318" spans="1:10" hidden="1" outlineLevel="1" x14ac:dyDescent="0.35">
      <c r="A318" s="70" t="s">
        <v>1203</v>
      </c>
      <c r="B318" s="224" t="s">
        <v>1562</v>
      </c>
      <c r="C318" s="79" t="s">
        <v>1204</v>
      </c>
      <c r="D318" s="79" t="s">
        <v>170</v>
      </c>
      <c r="E318" s="165">
        <v>3</v>
      </c>
      <c r="F318" s="70">
        <v>2</v>
      </c>
      <c r="G318" s="165">
        <f t="shared" ref="G318:G338" si="15">E318+F318</f>
        <v>5</v>
      </c>
      <c r="H318" s="68">
        <v>43601</v>
      </c>
      <c r="I318" s="252">
        <v>240</v>
      </c>
      <c r="J318" s="217">
        <f t="shared" si="13"/>
        <v>5</v>
      </c>
    </row>
    <row r="319" spans="1:10" hidden="1" outlineLevel="1" x14ac:dyDescent="0.35">
      <c r="A319" s="70" t="s">
        <v>1203</v>
      </c>
      <c r="B319" s="224" t="s">
        <v>1563</v>
      </c>
      <c r="C319" s="79" t="s">
        <v>1204</v>
      </c>
      <c r="D319" s="79" t="s">
        <v>170</v>
      </c>
      <c r="E319" s="165">
        <v>6</v>
      </c>
      <c r="F319" s="70">
        <v>3</v>
      </c>
      <c r="G319" s="165">
        <f t="shared" si="15"/>
        <v>9</v>
      </c>
      <c r="H319" s="68">
        <v>43601</v>
      </c>
      <c r="I319" s="252">
        <v>480</v>
      </c>
      <c r="J319" s="217">
        <f t="shared" si="13"/>
        <v>9</v>
      </c>
    </row>
    <row r="320" spans="1:10" hidden="1" outlineLevel="1" x14ac:dyDescent="0.35">
      <c r="A320" s="70" t="s">
        <v>1203</v>
      </c>
      <c r="B320" s="224" t="s">
        <v>1564</v>
      </c>
      <c r="C320" s="79" t="s">
        <v>1204</v>
      </c>
      <c r="D320" s="79" t="s">
        <v>170</v>
      </c>
      <c r="E320" s="165">
        <v>0</v>
      </c>
      <c r="F320" s="70">
        <v>1</v>
      </c>
      <c r="G320" s="165">
        <f t="shared" si="15"/>
        <v>1</v>
      </c>
      <c r="H320" s="68">
        <v>43601</v>
      </c>
      <c r="I320" s="252">
        <v>110</v>
      </c>
      <c r="J320" s="217">
        <f t="shared" si="13"/>
        <v>1</v>
      </c>
    </row>
    <row r="321" spans="1:10" hidden="1" outlineLevel="1" x14ac:dyDescent="0.35">
      <c r="A321" s="70" t="s">
        <v>1203</v>
      </c>
      <c r="B321" s="224" t="s">
        <v>1565</v>
      </c>
      <c r="C321" s="79" t="s">
        <v>1204</v>
      </c>
      <c r="D321" s="79" t="s">
        <v>170</v>
      </c>
      <c r="E321" s="165">
        <v>1</v>
      </c>
      <c r="F321" s="70">
        <v>1</v>
      </c>
      <c r="G321" s="165">
        <f t="shared" si="15"/>
        <v>2</v>
      </c>
      <c r="H321" s="68">
        <v>43601</v>
      </c>
      <c r="I321" s="252">
        <v>440</v>
      </c>
      <c r="J321" s="217">
        <f t="shared" si="13"/>
        <v>2</v>
      </c>
    </row>
    <row r="322" spans="1:10" hidden="1" outlineLevel="1" x14ac:dyDescent="0.35">
      <c r="A322" s="70" t="s">
        <v>1203</v>
      </c>
      <c r="B322" s="224" t="s">
        <v>1566</v>
      </c>
      <c r="C322" s="79" t="s">
        <v>1204</v>
      </c>
      <c r="D322" s="79" t="s">
        <v>170</v>
      </c>
      <c r="E322" s="165">
        <v>2</v>
      </c>
      <c r="F322" s="70">
        <v>2</v>
      </c>
      <c r="G322" s="165">
        <f t="shared" si="15"/>
        <v>4</v>
      </c>
      <c r="H322" s="68">
        <v>43601</v>
      </c>
      <c r="I322" s="252">
        <v>490</v>
      </c>
      <c r="J322" s="217">
        <f t="shared" si="13"/>
        <v>4</v>
      </c>
    </row>
    <row r="323" spans="1:10" hidden="1" outlineLevel="1" x14ac:dyDescent="0.35">
      <c r="A323" s="70" t="s">
        <v>1203</v>
      </c>
      <c r="B323" s="224" t="s">
        <v>1567</v>
      </c>
      <c r="C323" s="79" t="s">
        <v>1204</v>
      </c>
      <c r="D323" s="79" t="s">
        <v>170</v>
      </c>
      <c r="E323" s="165">
        <v>4</v>
      </c>
      <c r="F323" s="70">
        <v>2</v>
      </c>
      <c r="G323" s="165">
        <f t="shared" si="15"/>
        <v>6</v>
      </c>
      <c r="H323" s="68">
        <v>43601</v>
      </c>
      <c r="I323" s="252">
        <v>80</v>
      </c>
      <c r="J323" s="217">
        <f t="shared" ref="J323:J386" si="16">IF(I323&gt;$Q$1,,G323)</f>
        <v>6</v>
      </c>
    </row>
    <row r="324" spans="1:10" hidden="1" outlineLevel="1" x14ac:dyDescent="0.35">
      <c r="A324" s="70" t="s">
        <v>1203</v>
      </c>
      <c r="B324" s="224" t="s">
        <v>1568</v>
      </c>
      <c r="C324" s="79" t="s">
        <v>1204</v>
      </c>
      <c r="D324" s="79" t="s">
        <v>170</v>
      </c>
      <c r="E324" s="165">
        <v>4</v>
      </c>
      <c r="F324" s="70">
        <v>2</v>
      </c>
      <c r="G324" s="165">
        <f t="shared" si="15"/>
        <v>6</v>
      </c>
      <c r="H324" s="68">
        <v>43601</v>
      </c>
      <c r="I324" s="252">
        <v>400</v>
      </c>
      <c r="J324" s="217">
        <f t="shared" si="16"/>
        <v>6</v>
      </c>
    </row>
    <row r="325" spans="1:10" hidden="1" outlineLevel="1" x14ac:dyDescent="0.35">
      <c r="A325" s="70" t="s">
        <v>1203</v>
      </c>
      <c r="B325" s="224" t="s">
        <v>1569</v>
      </c>
      <c r="C325" s="79" t="s">
        <v>1204</v>
      </c>
      <c r="D325" s="79" t="s">
        <v>170</v>
      </c>
      <c r="E325" s="165">
        <v>4</v>
      </c>
      <c r="F325" s="70">
        <v>2</v>
      </c>
      <c r="G325" s="165">
        <f t="shared" si="15"/>
        <v>6</v>
      </c>
      <c r="H325" s="68">
        <v>43601</v>
      </c>
      <c r="I325" s="252">
        <v>300</v>
      </c>
      <c r="J325" s="217">
        <f t="shared" si="16"/>
        <v>6</v>
      </c>
    </row>
    <row r="326" spans="1:10" hidden="1" outlineLevel="1" x14ac:dyDescent="0.35">
      <c r="A326" s="70" t="s">
        <v>1203</v>
      </c>
      <c r="B326" s="224" t="s">
        <v>1570</v>
      </c>
      <c r="C326" s="79" t="s">
        <v>1204</v>
      </c>
      <c r="D326" s="79" t="s">
        <v>170</v>
      </c>
      <c r="E326" s="165">
        <v>2</v>
      </c>
      <c r="F326" s="70">
        <v>1</v>
      </c>
      <c r="G326" s="165">
        <f t="shared" si="15"/>
        <v>3</v>
      </c>
      <c r="H326" s="68">
        <v>43601</v>
      </c>
      <c r="I326" s="252">
        <v>450</v>
      </c>
      <c r="J326" s="217">
        <f t="shared" si="16"/>
        <v>3</v>
      </c>
    </row>
    <row r="327" spans="1:10" hidden="1" outlineLevel="1" x14ac:dyDescent="0.35">
      <c r="A327" s="70" t="s">
        <v>1203</v>
      </c>
      <c r="B327" s="224" t="s">
        <v>1571</v>
      </c>
      <c r="C327" s="79" t="s">
        <v>1204</v>
      </c>
      <c r="D327" s="79" t="s">
        <v>170</v>
      </c>
      <c r="E327" s="165">
        <v>2</v>
      </c>
      <c r="F327" s="70">
        <v>2</v>
      </c>
      <c r="G327" s="165">
        <f t="shared" si="15"/>
        <v>4</v>
      </c>
      <c r="H327" s="68">
        <v>43601</v>
      </c>
      <c r="I327" s="252">
        <v>410</v>
      </c>
      <c r="J327" s="217">
        <f t="shared" si="16"/>
        <v>4</v>
      </c>
    </row>
    <row r="328" spans="1:10" hidden="1" outlineLevel="1" x14ac:dyDescent="0.35">
      <c r="A328" s="70" t="s">
        <v>1203</v>
      </c>
      <c r="B328" s="224" t="s">
        <v>1572</v>
      </c>
      <c r="C328" s="79" t="s">
        <v>1204</v>
      </c>
      <c r="D328" s="79" t="s">
        <v>170</v>
      </c>
      <c r="E328" s="165">
        <v>3</v>
      </c>
      <c r="F328" s="70">
        <v>1</v>
      </c>
      <c r="G328" s="165">
        <f t="shared" si="15"/>
        <v>4</v>
      </c>
      <c r="H328" s="68">
        <v>43601</v>
      </c>
      <c r="I328" s="252">
        <v>430</v>
      </c>
      <c r="J328" s="217">
        <f t="shared" si="16"/>
        <v>4</v>
      </c>
    </row>
    <row r="329" spans="1:10" hidden="1" outlineLevel="1" x14ac:dyDescent="0.35">
      <c r="A329" s="70" t="s">
        <v>1203</v>
      </c>
      <c r="B329" s="224" t="s">
        <v>1573</v>
      </c>
      <c r="C329" s="79" t="s">
        <v>1204</v>
      </c>
      <c r="D329" s="79" t="s">
        <v>170</v>
      </c>
      <c r="E329" s="165">
        <v>1</v>
      </c>
      <c r="F329" s="70">
        <v>2</v>
      </c>
      <c r="G329" s="165">
        <f t="shared" si="15"/>
        <v>3</v>
      </c>
      <c r="H329" s="68">
        <v>43601</v>
      </c>
      <c r="I329" s="252">
        <v>30</v>
      </c>
      <c r="J329" s="217">
        <f t="shared" si="16"/>
        <v>3</v>
      </c>
    </row>
    <row r="330" spans="1:10" hidden="1" outlineLevel="1" x14ac:dyDescent="0.35">
      <c r="A330" s="70" t="s">
        <v>1203</v>
      </c>
      <c r="B330" s="224" t="s">
        <v>1574</v>
      </c>
      <c r="C330" s="79" t="s">
        <v>1204</v>
      </c>
      <c r="D330" s="79" t="s">
        <v>170</v>
      </c>
      <c r="E330" s="165">
        <v>2</v>
      </c>
      <c r="F330" s="70">
        <v>2</v>
      </c>
      <c r="G330" s="165">
        <f t="shared" si="15"/>
        <v>4</v>
      </c>
      <c r="H330" s="68">
        <v>43601</v>
      </c>
      <c r="I330" s="252">
        <v>400</v>
      </c>
      <c r="J330" s="217">
        <f t="shared" si="16"/>
        <v>4</v>
      </c>
    </row>
    <row r="331" spans="1:10" hidden="1" outlineLevel="1" x14ac:dyDescent="0.35">
      <c r="A331" s="70" t="s">
        <v>1203</v>
      </c>
      <c r="B331" s="224" t="s">
        <v>1575</v>
      </c>
      <c r="C331" s="79" t="s">
        <v>1204</v>
      </c>
      <c r="D331" s="79" t="s">
        <v>170</v>
      </c>
      <c r="E331" s="165">
        <v>0</v>
      </c>
      <c r="F331" s="70">
        <v>2</v>
      </c>
      <c r="G331" s="165">
        <f t="shared" si="15"/>
        <v>2</v>
      </c>
      <c r="H331" s="68">
        <v>43601</v>
      </c>
      <c r="I331" s="252">
        <v>320</v>
      </c>
      <c r="J331" s="217">
        <f t="shared" si="16"/>
        <v>2</v>
      </c>
    </row>
    <row r="332" spans="1:10" hidden="1" outlineLevel="1" x14ac:dyDescent="0.35">
      <c r="A332" s="70" t="s">
        <v>1203</v>
      </c>
      <c r="B332" s="224" t="s">
        <v>1576</v>
      </c>
      <c r="C332" s="79" t="s">
        <v>1204</v>
      </c>
      <c r="D332" s="79" t="s">
        <v>170</v>
      </c>
      <c r="E332" s="165">
        <v>2</v>
      </c>
      <c r="F332" s="70">
        <v>1</v>
      </c>
      <c r="G332" s="165">
        <f t="shared" si="15"/>
        <v>3</v>
      </c>
      <c r="H332" s="68">
        <v>43601</v>
      </c>
      <c r="I332" s="252">
        <v>40</v>
      </c>
      <c r="J332" s="217">
        <f t="shared" si="16"/>
        <v>3</v>
      </c>
    </row>
    <row r="333" spans="1:10" hidden="1" outlineLevel="1" x14ac:dyDescent="0.35">
      <c r="A333" s="70" t="s">
        <v>1203</v>
      </c>
      <c r="B333" s="224" t="s">
        <v>1577</v>
      </c>
      <c r="C333" s="79" t="s">
        <v>1204</v>
      </c>
      <c r="D333" s="79" t="s">
        <v>170</v>
      </c>
      <c r="E333" s="165">
        <v>3</v>
      </c>
      <c r="F333" s="70">
        <v>2</v>
      </c>
      <c r="G333" s="165">
        <f t="shared" si="15"/>
        <v>5</v>
      </c>
      <c r="H333" s="68">
        <v>43601</v>
      </c>
      <c r="I333" s="252">
        <v>480</v>
      </c>
      <c r="J333" s="217">
        <f t="shared" si="16"/>
        <v>5</v>
      </c>
    </row>
    <row r="334" spans="1:10" hidden="1" outlineLevel="1" x14ac:dyDescent="0.35">
      <c r="A334" s="70" t="s">
        <v>1203</v>
      </c>
      <c r="B334" s="224" t="s">
        <v>1578</v>
      </c>
      <c r="C334" s="79" t="s">
        <v>1204</v>
      </c>
      <c r="D334" s="79" t="s">
        <v>170</v>
      </c>
      <c r="E334" s="165">
        <v>2</v>
      </c>
      <c r="F334" s="70">
        <v>2</v>
      </c>
      <c r="G334" s="165">
        <f t="shared" si="15"/>
        <v>4</v>
      </c>
      <c r="H334" s="68">
        <v>43601</v>
      </c>
      <c r="I334" s="252">
        <v>340</v>
      </c>
      <c r="J334" s="217">
        <f t="shared" si="16"/>
        <v>4</v>
      </c>
    </row>
    <row r="335" spans="1:10" hidden="1" outlineLevel="1" x14ac:dyDescent="0.35">
      <c r="A335" s="70" t="s">
        <v>1203</v>
      </c>
      <c r="B335" s="224" t="s">
        <v>1579</v>
      </c>
      <c r="C335" s="79" t="s">
        <v>1204</v>
      </c>
      <c r="D335" s="79" t="s">
        <v>170</v>
      </c>
      <c r="E335" s="165">
        <v>1</v>
      </c>
      <c r="F335" s="70">
        <v>1</v>
      </c>
      <c r="G335" s="165">
        <f t="shared" si="15"/>
        <v>2</v>
      </c>
      <c r="H335" s="68">
        <v>43601</v>
      </c>
      <c r="I335" s="252">
        <v>80</v>
      </c>
      <c r="J335" s="217">
        <f t="shared" si="16"/>
        <v>2</v>
      </c>
    </row>
    <row r="336" spans="1:10" hidden="1" outlineLevel="1" x14ac:dyDescent="0.35">
      <c r="A336" s="70" t="s">
        <v>1203</v>
      </c>
      <c r="B336" s="224" t="s">
        <v>1580</v>
      </c>
      <c r="C336" s="79" t="s">
        <v>1204</v>
      </c>
      <c r="D336" s="79" t="s">
        <v>170</v>
      </c>
      <c r="E336" s="165">
        <v>3</v>
      </c>
      <c r="F336" s="70">
        <v>1</v>
      </c>
      <c r="G336" s="165">
        <f t="shared" si="15"/>
        <v>4</v>
      </c>
      <c r="H336" s="68">
        <v>43601</v>
      </c>
      <c r="I336" s="252">
        <v>490</v>
      </c>
      <c r="J336" s="217">
        <f t="shared" si="16"/>
        <v>4</v>
      </c>
    </row>
    <row r="337" spans="1:10" hidden="1" outlineLevel="1" x14ac:dyDescent="0.35">
      <c r="A337" s="70" t="s">
        <v>1203</v>
      </c>
      <c r="B337" s="224" t="s">
        <v>1581</v>
      </c>
      <c r="C337" s="79" t="s">
        <v>1204</v>
      </c>
      <c r="D337" s="79" t="s">
        <v>170</v>
      </c>
      <c r="E337" s="165">
        <v>0</v>
      </c>
      <c r="F337" s="70">
        <v>2</v>
      </c>
      <c r="G337" s="165">
        <f t="shared" si="15"/>
        <v>2</v>
      </c>
      <c r="H337" s="68">
        <v>43601</v>
      </c>
      <c r="I337" s="252">
        <v>360</v>
      </c>
      <c r="J337" s="217">
        <f t="shared" si="16"/>
        <v>2</v>
      </c>
    </row>
    <row r="338" spans="1:10" hidden="1" outlineLevel="1" x14ac:dyDescent="0.35">
      <c r="A338" s="70" t="s">
        <v>1203</v>
      </c>
      <c r="B338" s="224" t="s">
        <v>1582</v>
      </c>
      <c r="C338" s="79" t="s">
        <v>1204</v>
      </c>
      <c r="D338" s="79" t="s">
        <v>170</v>
      </c>
      <c r="E338" s="165">
        <v>3</v>
      </c>
      <c r="F338" s="70">
        <v>1</v>
      </c>
      <c r="G338" s="165">
        <f t="shared" si="15"/>
        <v>4</v>
      </c>
      <c r="H338" s="68">
        <v>43601</v>
      </c>
      <c r="I338" s="252">
        <v>60</v>
      </c>
      <c r="J338" s="217">
        <f t="shared" si="16"/>
        <v>4</v>
      </c>
    </row>
    <row r="339" spans="1:10" ht="15" collapsed="1" thickBot="1" x14ac:dyDescent="0.4">
      <c r="A339" s="71" t="s">
        <v>1203</v>
      </c>
      <c r="B339" s="225"/>
      <c r="C339" s="80" t="s">
        <v>1204</v>
      </c>
      <c r="D339" s="81">
        <f>COUNTA(D246:D338)</f>
        <v>93</v>
      </c>
      <c r="E339" s="118">
        <f>SUM(E246:E338)</f>
        <v>197</v>
      </c>
      <c r="F339" s="118">
        <f>SUM(F246:F338)</f>
        <v>157</v>
      </c>
      <c r="G339" s="118">
        <f>SUM(G246:G338)</f>
        <v>354</v>
      </c>
      <c r="H339" s="93">
        <v>43601</v>
      </c>
      <c r="I339" s="119">
        <f>AVERAGE(I246:I338)</f>
        <v>387.67741935483872</v>
      </c>
      <c r="J339" s="118">
        <f>SUM(J246:J338)</f>
        <v>354</v>
      </c>
    </row>
    <row r="340" spans="1:10" hidden="1" outlineLevel="1" x14ac:dyDescent="0.35">
      <c r="A340" s="70" t="s">
        <v>1205</v>
      </c>
      <c r="B340" s="248" t="s">
        <v>1583</v>
      </c>
      <c r="C340" s="137" t="s">
        <v>1206</v>
      </c>
      <c r="D340" s="79" t="s">
        <v>170</v>
      </c>
      <c r="E340" s="165">
        <v>4</v>
      </c>
      <c r="F340" s="165">
        <v>5</v>
      </c>
      <c r="G340" s="165">
        <f t="shared" ref="G340:G371" si="17">E340+F340</f>
        <v>9</v>
      </c>
      <c r="H340" s="68">
        <v>43690</v>
      </c>
      <c r="I340" s="252">
        <v>100</v>
      </c>
      <c r="J340" s="217">
        <f t="shared" si="16"/>
        <v>9</v>
      </c>
    </row>
    <row r="341" spans="1:10" hidden="1" outlineLevel="1" x14ac:dyDescent="0.35">
      <c r="A341" s="70" t="s">
        <v>1205</v>
      </c>
      <c r="B341" s="248" t="s">
        <v>1584</v>
      </c>
      <c r="C341" s="137" t="s">
        <v>1206</v>
      </c>
      <c r="D341" s="79" t="s">
        <v>170</v>
      </c>
      <c r="E341" s="165">
        <v>4</v>
      </c>
      <c r="F341" s="165">
        <v>3</v>
      </c>
      <c r="G341" s="165">
        <f t="shared" si="17"/>
        <v>7</v>
      </c>
      <c r="H341" s="68">
        <v>43690</v>
      </c>
      <c r="I341" s="252">
        <v>740</v>
      </c>
      <c r="J341" s="217">
        <f t="shared" si="16"/>
        <v>7</v>
      </c>
    </row>
    <row r="342" spans="1:10" hidden="1" outlineLevel="1" x14ac:dyDescent="0.35">
      <c r="A342" s="70" t="s">
        <v>1205</v>
      </c>
      <c r="B342" s="248" t="s">
        <v>1585</v>
      </c>
      <c r="C342" s="137" t="s">
        <v>1206</v>
      </c>
      <c r="D342" s="79" t="s">
        <v>170</v>
      </c>
      <c r="E342" s="165">
        <v>4</v>
      </c>
      <c r="F342" s="165">
        <v>4</v>
      </c>
      <c r="G342" s="165">
        <f t="shared" si="17"/>
        <v>8</v>
      </c>
      <c r="H342" s="68">
        <v>43690</v>
      </c>
      <c r="I342" s="252">
        <v>130</v>
      </c>
      <c r="J342" s="217">
        <f t="shared" si="16"/>
        <v>8</v>
      </c>
    </row>
    <row r="343" spans="1:10" hidden="1" outlineLevel="1" x14ac:dyDescent="0.35">
      <c r="A343" s="70" t="s">
        <v>1205</v>
      </c>
      <c r="B343" s="248" t="s">
        <v>1586</v>
      </c>
      <c r="C343" s="137" t="s">
        <v>1206</v>
      </c>
      <c r="D343" s="79" t="s">
        <v>170</v>
      </c>
      <c r="E343" s="165">
        <v>2</v>
      </c>
      <c r="F343" s="165">
        <v>2</v>
      </c>
      <c r="G343" s="165">
        <f t="shared" si="17"/>
        <v>4</v>
      </c>
      <c r="H343" s="68">
        <v>43690</v>
      </c>
      <c r="I343" s="252">
        <v>470</v>
      </c>
      <c r="J343" s="217">
        <f t="shared" si="16"/>
        <v>4</v>
      </c>
    </row>
    <row r="344" spans="1:10" hidden="1" outlineLevel="1" x14ac:dyDescent="0.35">
      <c r="A344" s="70" t="s">
        <v>1205</v>
      </c>
      <c r="B344" s="248" t="s">
        <v>1587</v>
      </c>
      <c r="C344" s="137" t="s">
        <v>1206</v>
      </c>
      <c r="D344" s="79" t="s">
        <v>170</v>
      </c>
      <c r="E344" s="165">
        <v>4</v>
      </c>
      <c r="F344" s="165">
        <v>3</v>
      </c>
      <c r="G344" s="165">
        <f t="shared" si="17"/>
        <v>7</v>
      </c>
      <c r="H344" s="68">
        <v>43690</v>
      </c>
      <c r="I344" s="252">
        <v>200</v>
      </c>
      <c r="J344" s="217">
        <f t="shared" si="16"/>
        <v>7</v>
      </c>
    </row>
    <row r="345" spans="1:10" hidden="1" outlineLevel="1" x14ac:dyDescent="0.35">
      <c r="A345" s="70" t="s">
        <v>1205</v>
      </c>
      <c r="B345" s="248" t="s">
        <v>1588</v>
      </c>
      <c r="C345" s="137" t="s">
        <v>1206</v>
      </c>
      <c r="D345" s="79" t="s">
        <v>170</v>
      </c>
      <c r="E345" s="165">
        <v>1</v>
      </c>
      <c r="F345" s="165">
        <v>3</v>
      </c>
      <c r="G345" s="165">
        <f t="shared" si="17"/>
        <v>4</v>
      </c>
      <c r="H345" s="68">
        <v>43690</v>
      </c>
      <c r="I345" s="252">
        <v>180</v>
      </c>
      <c r="J345" s="217">
        <f t="shared" si="16"/>
        <v>4</v>
      </c>
    </row>
    <row r="346" spans="1:10" hidden="1" outlineLevel="1" x14ac:dyDescent="0.35">
      <c r="A346" s="70" t="s">
        <v>1205</v>
      </c>
      <c r="B346" s="248" t="s">
        <v>1589</v>
      </c>
      <c r="C346" s="137" t="s">
        <v>1206</v>
      </c>
      <c r="D346" s="79" t="s">
        <v>170</v>
      </c>
      <c r="E346" s="165">
        <v>10</v>
      </c>
      <c r="F346" s="165">
        <v>5</v>
      </c>
      <c r="G346" s="165">
        <f t="shared" si="17"/>
        <v>15</v>
      </c>
      <c r="H346" s="68">
        <v>43690</v>
      </c>
      <c r="I346" s="252">
        <v>120</v>
      </c>
      <c r="J346" s="217">
        <f t="shared" si="16"/>
        <v>15</v>
      </c>
    </row>
    <row r="347" spans="1:10" hidden="1" outlineLevel="1" x14ac:dyDescent="0.35">
      <c r="A347" s="70" t="s">
        <v>1205</v>
      </c>
      <c r="B347" s="248" t="s">
        <v>1590</v>
      </c>
      <c r="C347" s="137" t="s">
        <v>1206</v>
      </c>
      <c r="D347" s="79" t="s">
        <v>170</v>
      </c>
      <c r="E347" s="165">
        <v>4</v>
      </c>
      <c r="F347" s="165">
        <v>4</v>
      </c>
      <c r="G347" s="165">
        <f t="shared" si="17"/>
        <v>8</v>
      </c>
      <c r="H347" s="68">
        <v>43690</v>
      </c>
      <c r="I347" s="252">
        <v>220</v>
      </c>
      <c r="J347" s="217">
        <f t="shared" si="16"/>
        <v>8</v>
      </c>
    </row>
    <row r="348" spans="1:10" hidden="1" outlineLevel="1" x14ac:dyDescent="0.35">
      <c r="A348" s="70" t="s">
        <v>1205</v>
      </c>
      <c r="B348" s="248" t="s">
        <v>1591</v>
      </c>
      <c r="C348" s="137" t="s">
        <v>1206</v>
      </c>
      <c r="D348" s="79" t="s">
        <v>170</v>
      </c>
      <c r="E348" s="165">
        <v>1</v>
      </c>
      <c r="F348" s="165">
        <v>2</v>
      </c>
      <c r="G348" s="165">
        <f t="shared" si="17"/>
        <v>3</v>
      </c>
      <c r="H348" s="68">
        <v>43690</v>
      </c>
      <c r="I348" s="252">
        <v>140</v>
      </c>
      <c r="J348" s="217">
        <f t="shared" si="16"/>
        <v>3</v>
      </c>
    </row>
    <row r="349" spans="1:10" hidden="1" outlineLevel="1" x14ac:dyDescent="0.35">
      <c r="A349" s="70" t="s">
        <v>1205</v>
      </c>
      <c r="B349" s="248" t="s">
        <v>1592</v>
      </c>
      <c r="C349" s="137" t="s">
        <v>1206</v>
      </c>
      <c r="D349" s="79" t="s">
        <v>170</v>
      </c>
      <c r="E349" s="165">
        <v>1</v>
      </c>
      <c r="F349" s="165">
        <v>2</v>
      </c>
      <c r="G349" s="165">
        <f t="shared" si="17"/>
        <v>3</v>
      </c>
      <c r="H349" s="68">
        <v>43690</v>
      </c>
      <c r="I349" s="252">
        <v>700</v>
      </c>
      <c r="J349" s="217">
        <f t="shared" si="16"/>
        <v>3</v>
      </c>
    </row>
    <row r="350" spans="1:10" hidden="1" outlineLevel="1" x14ac:dyDescent="0.35">
      <c r="A350" s="70" t="s">
        <v>1205</v>
      </c>
      <c r="B350" s="248" t="s">
        <v>1593</v>
      </c>
      <c r="C350" s="137" t="s">
        <v>1206</v>
      </c>
      <c r="D350" s="79" t="s">
        <v>170</v>
      </c>
      <c r="E350" s="165">
        <v>0</v>
      </c>
      <c r="F350" s="165">
        <v>3</v>
      </c>
      <c r="G350" s="165">
        <f t="shared" si="17"/>
        <v>3</v>
      </c>
      <c r="H350" s="68">
        <v>43690</v>
      </c>
      <c r="I350" s="252">
        <v>440</v>
      </c>
      <c r="J350" s="217">
        <f t="shared" si="16"/>
        <v>3</v>
      </c>
    </row>
    <row r="351" spans="1:10" hidden="1" outlineLevel="1" x14ac:dyDescent="0.35">
      <c r="A351" s="70" t="s">
        <v>1205</v>
      </c>
      <c r="B351" s="248" t="s">
        <v>1594</v>
      </c>
      <c r="C351" s="137" t="s">
        <v>1206</v>
      </c>
      <c r="D351" s="79" t="s">
        <v>170</v>
      </c>
      <c r="E351" s="165">
        <v>5</v>
      </c>
      <c r="F351" s="165">
        <v>1</v>
      </c>
      <c r="G351" s="165">
        <f t="shared" si="17"/>
        <v>6</v>
      </c>
      <c r="H351" s="68">
        <v>43690</v>
      </c>
      <c r="I351" s="252">
        <v>220</v>
      </c>
      <c r="J351" s="217">
        <f t="shared" si="16"/>
        <v>6</v>
      </c>
    </row>
    <row r="352" spans="1:10" hidden="1" outlineLevel="1" x14ac:dyDescent="0.35">
      <c r="A352" s="70" t="s">
        <v>1205</v>
      </c>
      <c r="B352" s="248" t="s">
        <v>1595</v>
      </c>
      <c r="C352" s="137" t="s">
        <v>1206</v>
      </c>
      <c r="D352" s="79" t="s">
        <v>170</v>
      </c>
      <c r="E352" s="165">
        <v>0</v>
      </c>
      <c r="F352" s="165">
        <v>2</v>
      </c>
      <c r="G352" s="165">
        <f t="shared" si="17"/>
        <v>2</v>
      </c>
      <c r="H352" s="68">
        <v>43690</v>
      </c>
      <c r="I352" s="252">
        <v>200</v>
      </c>
      <c r="J352" s="217">
        <f t="shared" si="16"/>
        <v>2</v>
      </c>
    </row>
    <row r="353" spans="1:10" hidden="1" outlineLevel="1" x14ac:dyDescent="0.35">
      <c r="A353" s="70" t="s">
        <v>1205</v>
      </c>
      <c r="B353" s="248" t="s">
        <v>1596</v>
      </c>
      <c r="C353" s="137" t="s">
        <v>1206</v>
      </c>
      <c r="D353" s="79" t="s">
        <v>170</v>
      </c>
      <c r="E353" s="165">
        <v>0</v>
      </c>
      <c r="F353" s="165">
        <v>1</v>
      </c>
      <c r="G353" s="165">
        <f t="shared" si="17"/>
        <v>1</v>
      </c>
      <c r="H353" s="68">
        <v>43690</v>
      </c>
      <c r="I353" s="252">
        <v>320</v>
      </c>
      <c r="J353" s="217">
        <f t="shared" si="16"/>
        <v>1</v>
      </c>
    </row>
    <row r="354" spans="1:10" hidden="1" outlineLevel="1" x14ac:dyDescent="0.35">
      <c r="A354" s="70" t="s">
        <v>1205</v>
      </c>
      <c r="B354" s="248" t="s">
        <v>1597</v>
      </c>
      <c r="C354" s="137" t="s">
        <v>1206</v>
      </c>
      <c r="D354" s="79" t="s">
        <v>170</v>
      </c>
      <c r="E354" s="165">
        <v>0</v>
      </c>
      <c r="F354" s="165">
        <v>1</v>
      </c>
      <c r="G354" s="165">
        <f t="shared" si="17"/>
        <v>1</v>
      </c>
      <c r="H354" s="68">
        <v>43690</v>
      </c>
      <c r="I354" s="252">
        <v>100</v>
      </c>
      <c r="J354" s="217">
        <f t="shared" si="16"/>
        <v>1</v>
      </c>
    </row>
    <row r="355" spans="1:10" hidden="1" outlineLevel="1" x14ac:dyDescent="0.35">
      <c r="A355" s="70" t="s">
        <v>1205</v>
      </c>
      <c r="B355" s="248" t="s">
        <v>1598</v>
      </c>
      <c r="C355" s="137" t="s">
        <v>1206</v>
      </c>
      <c r="D355" s="79" t="s">
        <v>170</v>
      </c>
      <c r="E355" s="165">
        <v>0</v>
      </c>
      <c r="F355" s="165">
        <v>2</v>
      </c>
      <c r="G355" s="165">
        <f t="shared" si="17"/>
        <v>2</v>
      </c>
      <c r="H355" s="68">
        <v>43690</v>
      </c>
      <c r="I355" s="252">
        <v>700</v>
      </c>
      <c r="J355" s="217">
        <f t="shared" si="16"/>
        <v>2</v>
      </c>
    </row>
    <row r="356" spans="1:10" hidden="1" outlineLevel="1" x14ac:dyDescent="0.35">
      <c r="A356" s="70" t="s">
        <v>1205</v>
      </c>
      <c r="B356" s="248" t="s">
        <v>1599</v>
      </c>
      <c r="C356" s="137" t="s">
        <v>1206</v>
      </c>
      <c r="D356" s="79" t="s">
        <v>170</v>
      </c>
      <c r="E356" s="165">
        <v>5</v>
      </c>
      <c r="F356" s="165">
        <v>5</v>
      </c>
      <c r="G356" s="165">
        <f t="shared" si="17"/>
        <v>10</v>
      </c>
      <c r="H356" s="68">
        <v>43690</v>
      </c>
      <c r="I356" s="252">
        <v>150</v>
      </c>
      <c r="J356" s="217">
        <f t="shared" si="16"/>
        <v>10</v>
      </c>
    </row>
    <row r="357" spans="1:10" hidden="1" outlineLevel="1" x14ac:dyDescent="0.35">
      <c r="A357" s="70" t="s">
        <v>1205</v>
      </c>
      <c r="B357" s="248" t="s">
        <v>1600</v>
      </c>
      <c r="C357" s="137" t="s">
        <v>1206</v>
      </c>
      <c r="D357" s="79" t="s">
        <v>170</v>
      </c>
      <c r="E357" s="165">
        <v>3</v>
      </c>
      <c r="F357" s="165">
        <v>2</v>
      </c>
      <c r="G357" s="165">
        <f t="shared" si="17"/>
        <v>5</v>
      </c>
      <c r="H357" s="68">
        <v>43690</v>
      </c>
      <c r="I357" s="252">
        <v>250</v>
      </c>
      <c r="J357" s="217">
        <f t="shared" si="16"/>
        <v>5</v>
      </c>
    </row>
    <row r="358" spans="1:10" hidden="1" outlineLevel="1" x14ac:dyDescent="0.35">
      <c r="A358" s="70" t="s">
        <v>1205</v>
      </c>
      <c r="B358" s="248" t="s">
        <v>1601</v>
      </c>
      <c r="C358" s="137" t="s">
        <v>1206</v>
      </c>
      <c r="D358" s="79" t="s">
        <v>170</v>
      </c>
      <c r="E358" s="165">
        <v>5</v>
      </c>
      <c r="F358" s="165">
        <v>3</v>
      </c>
      <c r="G358" s="165">
        <f t="shared" si="17"/>
        <v>8</v>
      </c>
      <c r="H358" s="68">
        <v>43690</v>
      </c>
      <c r="I358" s="252">
        <v>100</v>
      </c>
      <c r="J358" s="217">
        <f t="shared" si="16"/>
        <v>8</v>
      </c>
    </row>
    <row r="359" spans="1:10" hidden="1" outlineLevel="1" x14ac:dyDescent="0.35">
      <c r="A359" s="70" t="s">
        <v>1205</v>
      </c>
      <c r="B359" s="248" t="s">
        <v>1602</v>
      </c>
      <c r="C359" s="137" t="s">
        <v>1206</v>
      </c>
      <c r="D359" s="79" t="s">
        <v>170</v>
      </c>
      <c r="E359" s="165">
        <v>0</v>
      </c>
      <c r="F359" s="165">
        <v>2</v>
      </c>
      <c r="G359" s="165">
        <f t="shared" si="17"/>
        <v>2</v>
      </c>
      <c r="H359" s="68">
        <v>43690</v>
      </c>
      <c r="I359" s="252">
        <v>160</v>
      </c>
      <c r="J359" s="217">
        <f t="shared" si="16"/>
        <v>2</v>
      </c>
    </row>
    <row r="360" spans="1:10" hidden="1" outlineLevel="1" x14ac:dyDescent="0.35">
      <c r="A360" s="70" t="s">
        <v>1205</v>
      </c>
      <c r="B360" s="248" t="s">
        <v>1603</v>
      </c>
      <c r="C360" s="137" t="s">
        <v>1206</v>
      </c>
      <c r="D360" s="79" t="s">
        <v>170</v>
      </c>
      <c r="E360" s="165">
        <v>3</v>
      </c>
      <c r="F360" s="165">
        <v>1</v>
      </c>
      <c r="G360" s="165">
        <f t="shared" si="17"/>
        <v>4</v>
      </c>
      <c r="H360" s="68">
        <v>43690</v>
      </c>
      <c r="I360" s="252">
        <v>150</v>
      </c>
      <c r="J360" s="217">
        <f t="shared" si="16"/>
        <v>4</v>
      </c>
    </row>
    <row r="361" spans="1:10" hidden="1" outlineLevel="1" x14ac:dyDescent="0.35">
      <c r="A361" s="70" t="s">
        <v>1205</v>
      </c>
      <c r="B361" s="248" t="s">
        <v>1604</v>
      </c>
      <c r="C361" s="137" t="s">
        <v>1206</v>
      </c>
      <c r="D361" s="79" t="s">
        <v>170</v>
      </c>
      <c r="E361" s="165">
        <v>0</v>
      </c>
      <c r="F361" s="165">
        <v>1</v>
      </c>
      <c r="G361" s="165">
        <f t="shared" si="17"/>
        <v>1</v>
      </c>
      <c r="H361" s="68">
        <v>43690</v>
      </c>
      <c r="I361" s="252">
        <v>200</v>
      </c>
      <c r="J361" s="217">
        <f t="shared" si="16"/>
        <v>1</v>
      </c>
    </row>
    <row r="362" spans="1:10" hidden="1" outlineLevel="1" x14ac:dyDescent="0.35">
      <c r="A362" s="70" t="s">
        <v>1205</v>
      </c>
      <c r="B362" s="248" t="s">
        <v>1605</v>
      </c>
      <c r="C362" s="137" t="s">
        <v>1206</v>
      </c>
      <c r="D362" s="79" t="s">
        <v>170</v>
      </c>
      <c r="E362" s="165">
        <v>4</v>
      </c>
      <c r="F362" s="165">
        <v>2</v>
      </c>
      <c r="G362" s="165">
        <f t="shared" si="17"/>
        <v>6</v>
      </c>
      <c r="H362" s="68">
        <v>43690</v>
      </c>
      <c r="I362" s="252">
        <v>140</v>
      </c>
      <c r="J362" s="217">
        <f t="shared" si="16"/>
        <v>6</v>
      </c>
    </row>
    <row r="363" spans="1:10" hidden="1" outlineLevel="1" x14ac:dyDescent="0.35">
      <c r="A363" s="70" t="s">
        <v>1205</v>
      </c>
      <c r="B363" s="248" t="s">
        <v>1606</v>
      </c>
      <c r="C363" s="137" t="s">
        <v>1206</v>
      </c>
      <c r="D363" s="79" t="s">
        <v>170</v>
      </c>
      <c r="E363" s="165">
        <v>3</v>
      </c>
      <c r="F363" s="165">
        <v>4</v>
      </c>
      <c r="G363" s="165">
        <f t="shared" si="17"/>
        <v>7</v>
      </c>
      <c r="H363" s="68">
        <v>43690</v>
      </c>
      <c r="I363" s="252">
        <v>140</v>
      </c>
      <c r="J363" s="217">
        <f t="shared" si="16"/>
        <v>7</v>
      </c>
    </row>
    <row r="364" spans="1:10" hidden="1" outlineLevel="1" x14ac:dyDescent="0.35">
      <c r="A364" s="70" t="s">
        <v>1205</v>
      </c>
      <c r="B364" s="248" t="s">
        <v>1607</v>
      </c>
      <c r="C364" s="137" t="s">
        <v>1206</v>
      </c>
      <c r="D364" s="79" t="s">
        <v>170</v>
      </c>
      <c r="E364" s="165">
        <v>0</v>
      </c>
      <c r="F364" s="165">
        <v>2</v>
      </c>
      <c r="G364" s="165">
        <f t="shared" si="17"/>
        <v>2</v>
      </c>
      <c r="H364" s="68">
        <v>43690</v>
      </c>
      <c r="I364" s="252">
        <v>190</v>
      </c>
      <c r="J364" s="217">
        <f t="shared" si="16"/>
        <v>2</v>
      </c>
    </row>
    <row r="365" spans="1:10" hidden="1" outlineLevel="1" x14ac:dyDescent="0.35">
      <c r="A365" s="70" t="s">
        <v>1205</v>
      </c>
      <c r="B365" s="248" t="s">
        <v>1608</v>
      </c>
      <c r="C365" s="137" t="s">
        <v>1206</v>
      </c>
      <c r="D365" s="79" t="s">
        <v>170</v>
      </c>
      <c r="E365" s="165">
        <v>2</v>
      </c>
      <c r="F365" s="165">
        <v>4</v>
      </c>
      <c r="G365" s="165">
        <f t="shared" si="17"/>
        <v>6</v>
      </c>
      <c r="H365" s="68">
        <v>43690</v>
      </c>
      <c r="I365" s="252">
        <v>230</v>
      </c>
      <c r="J365" s="217">
        <f t="shared" si="16"/>
        <v>6</v>
      </c>
    </row>
    <row r="366" spans="1:10" hidden="1" outlineLevel="1" x14ac:dyDescent="0.35">
      <c r="A366" s="70" t="s">
        <v>1205</v>
      </c>
      <c r="B366" s="248" t="s">
        <v>1609</v>
      </c>
      <c r="C366" s="137" t="s">
        <v>1206</v>
      </c>
      <c r="D366" s="79" t="s">
        <v>170</v>
      </c>
      <c r="E366" s="165">
        <v>7</v>
      </c>
      <c r="F366" s="165">
        <v>5</v>
      </c>
      <c r="G366" s="165">
        <f t="shared" si="17"/>
        <v>12</v>
      </c>
      <c r="H366" s="68">
        <v>43690</v>
      </c>
      <c r="I366" s="252">
        <v>220</v>
      </c>
      <c r="J366" s="217">
        <f t="shared" si="16"/>
        <v>12</v>
      </c>
    </row>
    <row r="367" spans="1:10" hidden="1" outlineLevel="1" x14ac:dyDescent="0.35">
      <c r="A367" s="70" t="s">
        <v>1205</v>
      </c>
      <c r="B367" s="248" t="s">
        <v>1610</v>
      </c>
      <c r="C367" s="137" t="s">
        <v>1206</v>
      </c>
      <c r="D367" s="79" t="s">
        <v>170</v>
      </c>
      <c r="E367" s="165">
        <v>8</v>
      </c>
      <c r="F367" s="165">
        <v>6</v>
      </c>
      <c r="G367" s="165">
        <f t="shared" si="17"/>
        <v>14</v>
      </c>
      <c r="H367" s="68">
        <v>43690</v>
      </c>
      <c r="I367" s="252">
        <v>250</v>
      </c>
      <c r="J367" s="217">
        <f t="shared" si="16"/>
        <v>14</v>
      </c>
    </row>
    <row r="368" spans="1:10" hidden="1" outlineLevel="1" x14ac:dyDescent="0.35">
      <c r="A368" s="70" t="s">
        <v>1205</v>
      </c>
      <c r="B368" s="248" t="s">
        <v>1611</v>
      </c>
      <c r="C368" s="137" t="s">
        <v>1206</v>
      </c>
      <c r="D368" s="79" t="s">
        <v>170</v>
      </c>
      <c r="E368" s="165">
        <v>4</v>
      </c>
      <c r="F368" s="165">
        <v>3</v>
      </c>
      <c r="G368" s="165">
        <f t="shared" si="17"/>
        <v>7</v>
      </c>
      <c r="H368" s="68">
        <v>43690</v>
      </c>
      <c r="I368" s="252">
        <v>300</v>
      </c>
      <c r="J368" s="217">
        <f t="shared" si="16"/>
        <v>7</v>
      </c>
    </row>
    <row r="369" spans="1:10" hidden="1" outlineLevel="1" x14ac:dyDescent="0.35">
      <c r="A369" s="70" t="s">
        <v>1205</v>
      </c>
      <c r="B369" s="248" t="s">
        <v>1612</v>
      </c>
      <c r="C369" s="137" t="s">
        <v>1206</v>
      </c>
      <c r="D369" s="79" t="s">
        <v>170</v>
      </c>
      <c r="E369" s="165">
        <v>4</v>
      </c>
      <c r="F369" s="165">
        <v>4</v>
      </c>
      <c r="G369" s="165">
        <f t="shared" si="17"/>
        <v>8</v>
      </c>
      <c r="H369" s="68">
        <v>43690</v>
      </c>
      <c r="I369" s="252">
        <v>310</v>
      </c>
      <c r="J369" s="217">
        <f t="shared" si="16"/>
        <v>8</v>
      </c>
    </row>
    <row r="370" spans="1:10" hidden="1" outlineLevel="1" x14ac:dyDescent="0.35">
      <c r="A370" s="70" t="s">
        <v>1205</v>
      </c>
      <c r="B370" s="248" t="s">
        <v>1613</v>
      </c>
      <c r="C370" s="137" t="s">
        <v>1206</v>
      </c>
      <c r="D370" s="79" t="s">
        <v>170</v>
      </c>
      <c r="E370" s="165">
        <v>8</v>
      </c>
      <c r="F370" s="165">
        <v>7</v>
      </c>
      <c r="G370" s="165">
        <f t="shared" si="17"/>
        <v>15</v>
      </c>
      <c r="H370" s="68">
        <v>43690</v>
      </c>
      <c r="I370" s="252">
        <v>300</v>
      </c>
      <c r="J370" s="217">
        <f t="shared" si="16"/>
        <v>15</v>
      </c>
    </row>
    <row r="371" spans="1:10" hidden="1" outlineLevel="1" x14ac:dyDescent="0.35">
      <c r="A371" s="70" t="s">
        <v>1205</v>
      </c>
      <c r="B371" s="248" t="s">
        <v>1614</v>
      </c>
      <c r="C371" s="137" t="s">
        <v>1206</v>
      </c>
      <c r="D371" s="79" t="s">
        <v>170</v>
      </c>
      <c r="E371" s="165">
        <v>2</v>
      </c>
      <c r="F371" s="165">
        <v>3</v>
      </c>
      <c r="G371" s="165">
        <f t="shared" si="17"/>
        <v>5</v>
      </c>
      <c r="H371" s="68">
        <v>43690</v>
      </c>
      <c r="I371" s="252">
        <v>270</v>
      </c>
      <c r="J371" s="217">
        <f t="shared" si="16"/>
        <v>5</v>
      </c>
    </row>
    <row r="372" spans="1:10" hidden="1" outlineLevel="1" x14ac:dyDescent="0.35">
      <c r="A372" s="70" t="s">
        <v>1205</v>
      </c>
      <c r="B372" s="248" t="s">
        <v>1615</v>
      </c>
      <c r="C372" s="137" t="s">
        <v>1206</v>
      </c>
      <c r="D372" s="79" t="s">
        <v>170</v>
      </c>
      <c r="E372" s="165">
        <v>3</v>
      </c>
      <c r="F372" s="165">
        <v>5</v>
      </c>
      <c r="G372" s="165">
        <f t="shared" ref="G372:G403" si="18">E372+F372</f>
        <v>8</v>
      </c>
      <c r="H372" s="68">
        <v>43690</v>
      </c>
      <c r="I372" s="252">
        <v>240</v>
      </c>
      <c r="J372" s="217">
        <f t="shared" si="16"/>
        <v>8</v>
      </c>
    </row>
    <row r="373" spans="1:10" hidden="1" outlineLevel="1" x14ac:dyDescent="0.35">
      <c r="A373" s="70" t="s">
        <v>1205</v>
      </c>
      <c r="B373" s="248" t="s">
        <v>1616</v>
      </c>
      <c r="C373" s="137" t="s">
        <v>1206</v>
      </c>
      <c r="D373" s="79" t="s">
        <v>170</v>
      </c>
      <c r="E373" s="165">
        <v>3</v>
      </c>
      <c r="F373" s="165">
        <v>2</v>
      </c>
      <c r="G373" s="165">
        <f t="shared" si="18"/>
        <v>5</v>
      </c>
      <c r="H373" s="68">
        <v>43690</v>
      </c>
      <c r="I373" s="252">
        <v>400</v>
      </c>
      <c r="J373" s="217">
        <f t="shared" si="16"/>
        <v>5</v>
      </c>
    </row>
    <row r="374" spans="1:10" hidden="1" outlineLevel="1" x14ac:dyDescent="0.35">
      <c r="A374" s="70" t="s">
        <v>1205</v>
      </c>
      <c r="B374" s="248" t="s">
        <v>1617</v>
      </c>
      <c r="C374" s="137" t="s">
        <v>1206</v>
      </c>
      <c r="D374" s="79" t="s">
        <v>170</v>
      </c>
      <c r="E374" s="165">
        <v>3</v>
      </c>
      <c r="F374" s="165">
        <v>5</v>
      </c>
      <c r="G374" s="165">
        <f t="shared" si="18"/>
        <v>8</v>
      </c>
      <c r="H374" s="68">
        <v>43690</v>
      </c>
      <c r="I374" s="252">
        <v>380</v>
      </c>
      <c r="J374" s="217">
        <f t="shared" si="16"/>
        <v>8</v>
      </c>
    </row>
    <row r="375" spans="1:10" hidden="1" outlineLevel="1" x14ac:dyDescent="0.35">
      <c r="A375" s="70" t="s">
        <v>1205</v>
      </c>
      <c r="B375" s="248" t="s">
        <v>1618</v>
      </c>
      <c r="C375" s="137" t="s">
        <v>1206</v>
      </c>
      <c r="D375" s="79" t="s">
        <v>170</v>
      </c>
      <c r="E375" s="165">
        <v>4</v>
      </c>
      <c r="F375" s="165">
        <v>4</v>
      </c>
      <c r="G375" s="165">
        <f t="shared" si="18"/>
        <v>8</v>
      </c>
      <c r="H375" s="68">
        <v>43690</v>
      </c>
      <c r="I375" s="252">
        <v>240</v>
      </c>
      <c r="J375" s="217">
        <f t="shared" si="16"/>
        <v>8</v>
      </c>
    </row>
    <row r="376" spans="1:10" hidden="1" outlineLevel="1" x14ac:dyDescent="0.35">
      <c r="A376" s="70" t="s">
        <v>1205</v>
      </c>
      <c r="B376" s="248" t="s">
        <v>1619</v>
      </c>
      <c r="C376" s="137" t="s">
        <v>1206</v>
      </c>
      <c r="D376" s="79" t="s">
        <v>170</v>
      </c>
      <c r="E376" s="165">
        <v>2</v>
      </c>
      <c r="F376" s="165">
        <v>2</v>
      </c>
      <c r="G376" s="165">
        <f t="shared" si="18"/>
        <v>4</v>
      </c>
      <c r="H376" s="68">
        <v>43690</v>
      </c>
      <c r="I376" s="252">
        <v>720</v>
      </c>
      <c r="J376" s="217">
        <f t="shared" si="16"/>
        <v>4</v>
      </c>
    </row>
    <row r="377" spans="1:10" hidden="1" outlineLevel="1" x14ac:dyDescent="0.35">
      <c r="A377" s="70" t="s">
        <v>1205</v>
      </c>
      <c r="B377" s="248" t="s">
        <v>1620</v>
      </c>
      <c r="C377" s="137" t="s">
        <v>1206</v>
      </c>
      <c r="D377" s="79" t="s">
        <v>170</v>
      </c>
      <c r="E377" s="165">
        <v>1</v>
      </c>
      <c r="F377" s="165">
        <v>3</v>
      </c>
      <c r="G377" s="165">
        <f t="shared" si="18"/>
        <v>4</v>
      </c>
      <c r="H377" s="68">
        <v>43690</v>
      </c>
      <c r="I377" s="252">
        <v>220</v>
      </c>
      <c r="J377" s="217">
        <f t="shared" si="16"/>
        <v>4</v>
      </c>
    </row>
    <row r="378" spans="1:10" hidden="1" outlineLevel="1" x14ac:dyDescent="0.35">
      <c r="A378" s="70" t="s">
        <v>1205</v>
      </c>
      <c r="B378" s="248" t="s">
        <v>1621</v>
      </c>
      <c r="C378" s="137" t="s">
        <v>1206</v>
      </c>
      <c r="D378" s="79" t="s">
        <v>170</v>
      </c>
      <c r="E378" s="165">
        <v>3</v>
      </c>
      <c r="F378" s="165">
        <v>5</v>
      </c>
      <c r="G378" s="165">
        <f t="shared" si="18"/>
        <v>8</v>
      </c>
      <c r="H378" s="68">
        <v>43690</v>
      </c>
      <c r="I378" s="252">
        <v>400</v>
      </c>
      <c r="J378" s="217">
        <f t="shared" si="16"/>
        <v>8</v>
      </c>
    </row>
    <row r="379" spans="1:10" hidden="1" outlineLevel="1" x14ac:dyDescent="0.35">
      <c r="A379" s="70" t="s">
        <v>1205</v>
      </c>
      <c r="B379" s="248" t="s">
        <v>1622</v>
      </c>
      <c r="C379" s="137" t="s">
        <v>1206</v>
      </c>
      <c r="D379" s="79" t="s">
        <v>170</v>
      </c>
      <c r="E379" s="165">
        <v>1</v>
      </c>
      <c r="F379" s="165">
        <v>4</v>
      </c>
      <c r="G379" s="165">
        <f t="shared" si="18"/>
        <v>5</v>
      </c>
      <c r="H379" s="68">
        <v>43690</v>
      </c>
      <c r="I379" s="252">
        <v>150</v>
      </c>
      <c r="J379" s="217">
        <f t="shared" si="16"/>
        <v>5</v>
      </c>
    </row>
    <row r="380" spans="1:10" hidden="1" outlineLevel="1" x14ac:dyDescent="0.35">
      <c r="A380" s="70" t="s">
        <v>1205</v>
      </c>
      <c r="B380" s="248" t="s">
        <v>1623</v>
      </c>
      <c r="C380" s="137" t="s">
        <v>1206</v>
      </c>
      <c r="D380" s="79" t="s">
        <v>170</v>
      </c>
      <c r="E380" s="165">
        <v>0</v>
      </c>
      <c r="F380" s="165">
        <v>2</v>
      </c>
      <c r="G380" s="165">
        <f t="shared" si="18"/>
        <v>2</v>
      </c>
      <c r="H380" s="68">
        <v>43690</v>
      </c>
      <c r="I380" s="252">
        <v>270</v>
      </c>
      <c r="J380" s="217">
        <f t="shared" si="16"/>
        <v>2</v>
      </c>
    </row>
    <row r="381" spans="1:10" hidden="1" outlineLevel="1" x14ac:dyDescent="0.35">
      <c r="A381" s="70" t="s">
        <v>1205</v>
      </c>
      <c r="B381" s="248" t="s">
        <v>1624</v>
      </c>
      <c r="C381" s="137" t="s">
        <v>1206</v>
      </c>
      <c r="D381" s="79" t="s">
        <v>170</v>
      </c>
      <c r="E381" s="165">
        <v>2</v>
      </c>
      <c r="F381" s="165">
        <v>3</v>
      </c>
      <c r="G381" s="165">
        <f t="shared" si="18"/>
        <v>5</v>
      </c>
      <c r="H381" s="68">
        <v>43690</v>
      </c>
      <c r="I381" s="252">
        <v>290</v>
      </c>
      <c r="J381" s="217">
        <f t="shared" si="16"/>
        <v>5</v>
      </c>
    </row>
    <row r="382" spans="1:10" hidden="1" outlineLevel="1" x14ac:dyDescent="0.35">
      <c r="A382" s="70" t="s">
        <v>1205</v>
      </c>
      <c r="B382" s="248" t="s">
        <v>1625</v>
      </c>
      <c r="C382" s="137" t="s">
        <v>1206</v>
      </c>
      <c r="D382" s="79" t="s">
        <v>170</v>
      </c>
      <c r="E382" s="165">
        <v>1</v>
      </c>
      <c r="F382" s="165">
        <v>3</v>
      </c>
      <c r="G382" s="165">
        <f t="shared" si="18"/>
        <v>4</v>
      </c>
      <c r="H382" s="68">
        <v>43690</v>
      </c>
      <c r="I382" s="252">
        <v>160</v>
      </c>
      <c r="J382" s="217">
        <f t="shared" si="16"/>
        <v>4</v>
      </c>
    </row>
    <row r="383" spans="1:10" hidden="1" outlineLevel="1" x14ac:dyDescent="0.35">
      <c r="A383" s="70" t="s">
        <v>1205</v>
      </c>
      <c r="B383" s="248" t="s">
        <v>1626</v>
      </c>
      <c r="C383" s="137" t="s">
        <v>1206</v>
      </c>
      <c r="D383" s="79" t="s">
        <v>170</v>
      </c>
      <c r="E383" s="165">
        <v>3</v>
      </c>
      <c r="F383" s="165">
        <v>4</v>
      </c>
      <c r="G383" s="165">
        <f t="shared" si="18"/>
        <v>7</v>
      </c>
      <c r="H383" s="68">
        <v>43690</v>
      </c>
      <c r="I383" s="252">
        <v>270</v>
      </c>
      <c r="J383" s="217">
        <f t="shared" si="16"/>
        <v>7</v>
      </c>
    </row>
    <row r="384" spans="1:10" hidden="1" outlineLevel="1" x14ac:dyDescent="0.35">
      <c r="A384" s="70" t="s">
        <v>1205</v>
      </c>
      <c r="B384" s="248" t="s">
        <v>1627</v>
      </c>
      <c r="C384" s="137" t="s">
        <v>1206</v>
      </c>
      <c r="D384" s="79" t="s">
        <v>170</v>
      </c>
      <c r="E384" s="165">
        <v>2</v>
      </c>
      <c r="F384" s="165">
        <v>5</v>
      </c>
      <c r="G384" s="165">
        <f t="shared" si="18"/>
        <v>7</v>
      </c>
      <c r="H384" s="68">
        <v>43690</v>
      </c>
      <c r="I384" s="252">
        <v>100</v>
      </c>
      <c r="J384" s="217">
        <f t="shared" si="16"/>
        <v>7</v>
      </c>
    </row>
    <row r="385" spans="1:10" hidden="1" outlineLevel="1" x14ac:dyDescent="0.35">
      <c r="A385" s="70" t="s">
        <v>1205</v>
      </c>
      <c r="B385" s="248" t="s">
        <v>1628</v>
      </c>
      <c r="C385" s="137" t="s">
        <v>1206</v>
      </c>
      <c r="D385" s="79" t="s">
        <v>170</v>
      </c>
      <c r="E385" s="165">
        <v>0</v>
      </c>
      <c r="F385" s="165">
        <v>5</v>
      </c>
      <c r="G385" s="165">
        <f t="shared" si="18"/>
        <v>5</v>
      </c>
      <c r="H385" s="68">
        <v>43690</v>
      </c>
      <c r="I385" s="252">
        <v>130</v>
      </c>
      <c r="J385" s="217">
        <f t="shared" si="16"/>
        <v>5</v>
      </c>
    </row>
    <row r="386" spans="1:10" hidden="1" outlineLevel="1" x14ac:dyDescent="0.35">
      <c r="A386" s="70" t="s">
        <v>1205</v>
      </c>
      <c r="B386" s="248" t="s">
        <v>1629</v>
      </c>
      <c r="C386" s="137" t="s">
        <v>1206</v>
      </c>
      <c r="D386" s="79" t="s">
        <v>170</v>
      </c>
      <c r="E386" s="165">
        <v>4</v>
      </c>
      <c r="F386" s="165">
        <v>7</v>
      </c>
      <c r="G386" s="165">
        <f t="shared" si="18"/>
        <v>11</v>
      </c>
      <c r="H386" s="68">
        <v>43690</v>
      </c>
      <c r="I386" s="252">
        <v>200</v>
      </c>
      <c r="J386" s="217">
        <f t="shared" si="16"/>
        <v>11</v>
      </c>
    </row>
    <row r="387" spans="1:10" hidden="1" outlineLevel="1" x14ac:dyDescent="0.35">
      <c r="A387" s="70" t="s">
        <v>1205</v>
      </c>
      <c r="B387" s="248" t="s">
        <v>1630</v>
      </c>
      <c r="C387" s="137" t="s">
        <v>1206</v>
      </c>
      <c r="D387" s="79" t="s">
        <v>170</v>
      </c>
      <c r="E387" s="165">
        <v>3</v>
      </c>
      <c r="F387" s="165">
        <v>1</v>
      </c>
      <c r="G387" s="165">
        <f t="shared" si="18"/>
        <v>4</v>
      </c>
      <c r="H387" s="68">
        <v>43690</v>
      </c>
      <c r="I387" s="252">
        <v>290</v>
      </c>
      <c r="J387" s="217">
        <f t="shared" ref="J387:J450" si="19">IF(I387&gt;$Q$1,,G387)</f>
        <v>4</v>
      </c>
    </row>
    <row r="388" spans="1:10" hidden="1" outlineLevel="1" x14ac:dyDescent="0.35">
      <c r="A388" s="70" t="s">
        <v>1205</v>
      </c>
      <c r="B388" s="248" t="s">
        <v>1631</v>
      </c>
      <c r="C388" s="137" t="s">
        <v>1206</v>
      </c>
      <c r="D388" s="79" t="s">
        <v>170</v>
      </c>
      <c r="E388" s="165">
        <v>1</v>
      </c>
      <c r="F388" s="165">
        <v>1</v>
      </c>
      <c r="G388" s="165">
        <f t="shared" si="18"/>
        <v>2</v>
      </c>
      <c r="H388" s="68">
        <v>43690</v>
      </c>
      <c r="I388" s="252">
        <v>510</v>
      </c>
      <c r="J388" s="217">
        <f t="shared" si="19"/>
        <v>2</v>
      </c>
    </row>
    <row r="389" spans="1:10" hidden="1" outlineLevel="1" x14ac:dyDescent="0.35">
      <c r="A389" s="70" t="s">
        <v>1205</v>
      </c>
      <c r="B389" s="248" t="s">
        <v>1632</v>
      </c>
      <c r="C389" s="137" t="s">
        <v>1206</v>
      </c>
      <c r="D389" s="79" t="s">
        <v>170</v>
      </c>
      <c r="E389" s="165">
        <v>2</v>
      </c>
      <c r="F389" s="165">
        <v>2</v>
      </c>
      <c r="G389" s="165">
        <f t="shared" si="18"/>
        <v>4</v>
      </c>
      <c r="H389" s="68">
        <v>43690</v>
      </c>
      <c r="I389" s="252">
        <v>250</v>
      </c>
      <c r="J389" s="217">
        <f t="shared" si="19"/>
        <v>4</v>
      </c>
    </row>
    <row r="390" spans="1:10" hidden="1" outlineLevel="1" x14ac:dyDescent="0.35">
      <c r="A390" s="70" t="s">
        <v>1205</v>
      </c>
      <c r="B390" s="248" t="s">
        <v>1633</v>
      </c>
      <c r="C390" s="137" t="s">
        <v>1206</v>
      </c>
      <c r="D390" s="79" t="s">
        <v>170</v>
      </c>
      <c r="E390" s="165">
        <v>2</v>
      </c>
      <c r="F390" s="165">
        <v>3</v>
      </c>
      <c r="G390" s="165">
        <f t="shared" si="18"/>
        <v>5</v>
      </c>
      <c r="H390" s="68">
        <v>43690</v>
      </c>
      <c r="I390" s="252">
        <v>100</v>
      </c>
      <c r="J390" s="217">
        <f t="shared" si="19"/>
        <v>5</v>
      </c>
    </row>
    <row r="391" spans="1:10" hidden="1" outlineLevel="1" x14ac:dyDescent="0.35">
      <c r="A391" s="70" t="s">
        <v>1205</v>
      </c>
      <c r="B391" s="248" t="s">
        <v>1634</v>
      </c>
      <c r="C391" s="137" t="s">
        <v>1206</v>
      </c>
      <c r="D391" s="79" t="s">
        <v>170</v>
      </c>
      <c r="E391" s="165">
        <v>2</v>
      </c>
      <c r="F391" s="165">
        <v>5</v>
      </c>
      <c r="G391" s="165">
        <f t="shared" si="18"/>
        <v>7</v>
      </c>
      <c r="H391" s="68">
        <v>43690</v>
      </c>
      <c r="I391" s="252">
        <v>440</v>
      </c>
      <c r="J391" s="217">
        <f t="shared" si="19"/>
        <v>7</v>
      </c>
    </row>
    <row r="392" spans="1:10" hidden="1" outlineLevel="1" x14ac:dyDescent="0.35">
      <c r="A392" s="70" t="s">
        <v>1205</v>
      </c>
      <c r="B392" s="248" t="s">
        <v>1635</v>
      </c>
      <c r="C392" s="137" t="s">
        <v>1206</v>
      </c>
      <c r="D392" s="79" t="s">
        <v>170</v>
      </c>
      <c r="E392" s="165">
        <v>4</v>
      </c>
      <c r="F392" s="165">
        <v>5</v>
      </c>
      <c r="G392" s="165">
        <f t="shared" si="18"/>
        <v>9</v>
      </c>
      <c r="H392" s="68">
        <v>43690</v>
      </c>
      <c r="I392" s="252">
        <v>280</v>
      </c>
      <c r="J392" s="217">
        <f t="shared" si="19"/>
        <v>9</v>
      </c>
    </row>
    <row r="393" spans="1:10" hidden="1" outlineLevel="1" x14ac:dyDescent="0.35">
      <c r="A393" s="70" t="s">
        <v>1205</v>
      </c>
      <c r="B393" s="248" t="s">
        <v>1636</v>
      </c>
      <c r="C393" s="137" t="s">
        <v>1206</v>
      </c>
      <c r="D393" s="79" t="s">
        <v>170</v>
      </c>
      <c r="E393" s="165">
        <v>0</v>
      </c>
      <c r="F393" s="165">
        <v>3</v>
      </c>
      <c r="G393" s="165">
        <f t="shared" si="18"/>
        <v>3</v>
      </c>
      <c r="H393" s="68">
        <v>43690</v>
      </c>
      <c r="I393" s="252">
        <v>380</v>
      </c>
      <c r="J393" s="217">
        <f t="shared" si="19"/>
        <v>3</v>
      </c>
    </row>
    <row r="394" spans="1:10" hidden="1" outlineLevel="1" x14ac:dyDescent="0.35">
      <c r="A394" s="70" t="s">
        <v>1205</v>
      </c>
      <c r="B394" s="248" t="s">
        <v>1637</v>
      </c>
      <c r="C394" s="137" t="s">
        <v>1206</v>
      </c>
      <c r="D394" s="79" t="s">
        <v>170</v>
      </c>
      <c r="E394" s="165">
        <v>1</v>
      </c>
      <c r="F394" s="165">
        <v>2</v>
      </c>
      <c r="G394" s="165">
        <f t="shared" si="18"/>
        <v>3</v>
      </c>
      <c r="H394" s="68">
        <v>43690</v>
      </c>
      <c r="I394" s="252">
        <v>330</v>
      </c>
      <c r="J394" s="217">
        <f t="shared" si="19"/>
        <v>3</v>
      </c>
    </row>
    <row r="395" spans="1:10" hidden="1" outlineLevel="1" x14ac:dyDescent="0.35">
      <c r="A395" s="70" t="s">
        <v>1205</v>
      </c>
      <c r="B395" s="248" t="s">
        <v>1638</v>
      </c>
      <c r="C395" s="137" t="s">
        <v>1206</v>
      </c>
      <c r="D395" s="79" t="s">
        <v>170</v>
      </c>
      <c r="E395" s="165">
        <v>4</v>
      </c>
      <c r="F395" s="165">
        <v>3</v>
      </c>
      <c r="G395" s="165">
        <f t="shared" si="18"/>
        <v>7</v>
      </c>
      <c r="H395" s="68">
        <v>43690</v>
      </c>
      <c r="I395" s="252">
        <v>111</v>
      </c>
      <c r="J395" s="217">
        <f t="shared" si="19"/>
        <v>7</v>
      </c>
    </row>
    <row r="396" spans="1:10" hidden="1" outlineLevel="1" x14ac:dyDescent="0.35">
      <c r="A396" s="70" t="s">
        <v>1205</v>
      </c>
      <c r="B396" s="248" t="s">
        <v>1639</v>
      </c>
      <c r="C396" s="137" t="s">
        <v>1206</v>
      </c>
      <c r="D396" s="79" t="s">
        <v>170</v>
      </c>
      <c r="E396" s="165">
        <v>7</v>
      </c>
      <c r="F396" s="165">
        <v>5</v>
      </c>
      <c r="G396" s="165">
        <f t="shared" si="18"/>
        <v>12</v>
      </c>
      <c r="H396" s="68">
        <v>43690</v>
      </c>
      <c r="I396" s="252">
        <v>400</v>
      </c>
      <c r="J396" s="217">
        <f t="shared" si="19"/>
        <v>12</v>
      </c>
    </row>
    <row r="397" spans="1:10" hidden="1" outlineLevel="1" x14ac:dyDescent="0.35">
      <c r="A397" s="70" t="s">
        <v>1205</v>
      </c>
      <c r="B397" s="248" t="s">
        <v>1640</v>
      </c>
      <c r="C397" s="137" t="s">
        <v>1206</v>
      </c>
      <c r="D397" s="79" t="s">
        <v>170</v>
      </c>
      <c r="E397" s="165">
        <v>0</v>
      </c>
      <c r="F397" s="165">
        <v>2</v>
      </c>
      <c r="G397" s="165">
        <f t="shared" si="18"/>
        <v>2</v>
      </c>
      <c r="H397" s="68">
        <v>43690</v>
      </c>
      <c r="I397" s="252">
        <v>150</v>
      </c>
      <c r="J397" s="217">
        <f t="shared" si="19"/>
        <v>2</v>
      </c>
    </row>
    <row r="398" spans="1:10" hidden="1" outlineLevel="1" x14ac:dyDescent="0.35">
      <c r="A398" s="70" t="s">
        <v>1205</v>
      </c>
      <c r="B398" s="248" t="s">
        <v>1641</v>
      </c>
      <c r="C398" s="137" t="s">
        <v>1206</v>
      </c>
      <c r="D398" s="79" t="s">
        <v>170</v>
      </c>
      <c r="E398" s="165">
        <v>1</v>
      </c>
      <c r="F398" s="165">
        <v>3</v>
      </c>
      <c r="G398" s="165">
        <f t="shared" si="18"/>
        <v>4</v>
      </c>
      <c r="H398" s="68">
        <v>43690</v>
      </c>
      <c r="I398" s="252">
        <v>213</v>
      </c>
      <c r="J398" s="217">
        <f t="shared" si="19"/>
        <v>4</v>
      </c>
    </row>
    <row r="399" spans="1:10" hidden="1" outlineLevel="1" x14ac:dyDescent="0.35">
      <c r="A399" s="70" t="s">
        <v>1205</v>
      </c>
      <c r="B399" s="248" t="s">
        <v>1642</v>
      </c>
      <c r="C399" s="137" t="s">
        <v>1206</v>
      </c>
      <c r="D399" s="79" t="s">
        <v>170</v>
      </c>
      <c r="E399" s="165">
        <v>1</v>
      </c>
      <c r="F399" s="165">
        <v>2</v>
      </c>
      <c r="G399" s="165">
        <f t="shared" si="18"/>
        <v>3</v>
      </c>
      <c r="H399" s="68">
        <v>43690</v>
      </c>
      <c r="I399" s="252">
        <v>220</v>
      </c>
      <c r="J399" s="217">
        <f t="shared" si="19"/>
        <v>3</v>
      </c>
    </row>
    <row r="400" spans="1:10" hidden="1" outlineLevel="1" x14ac:dyDescent="0.35">
      <c r="A400" s="70" t="s">
        <v>1205</v>
      </c>
      <c r="B400" s="248" t="s">
        <v>1643</v>
      </c>
      <c r="C400" s="137" t="s">
        <v>1206</v>
      </c>
      <c r="D400" s="79" t="s">
        <v>170</v>
      </c>
      <c r="E400" s="165">
        <v>2</v>
      </c>
      <c r="F400" s="165">
        <v>3</v>
      </c>
      <c r="G400" s="165">
        <f t="shared" si="18"/>
        <v>5</v>
      </c>
      <c r="H400" s="68">
        <v>43690</v>
      </c>
      <c r="I400" s="252">
        <v>310</v>
      </c>
      <c r="J400" s="217">
        <f t="shared" si="19"/>
        <v>5</v>
      </c>
    </row>
    <row r="401" spans="1:10" hidden="1" outlineLevel="1" x14ac:dyDescent="0.35">
      <c r="A401" s="70" t="s">
        <v>1205</v>
      </c>
      <c r="B401" s="248" t="s">
        <v>1644</v>
      </c>
      <c r="C401" s="137" t="s">
        <v>1206</v>
      </c>
      <c r="D401" s="79" t="s">
        <v>170</v>
      </c>
      <c r="E401" s="165">
        <v>3</v>
      </c>
      <c r="F401" s="165">
        <v>5</v>
      </c>
      <c r="G401" s="165">
        <f t="shared" si="18"/>
        <v>8</v>
      </c>
      <c r="H401" s="68">
        <v>43690</v>
      </c>
      <c r="I401" s="252">
        <v>190</v>
      </c>
      <c r="J401" s="217">
        <f t="shared" si="19"/>
        <v>8</v>
      </c>
    </row>
    <row r="402" spans="1:10" hidden="1" outlineLevel="1" x14ac:dyDescent="0.35">
      <c r="A402" s="70" t="s">
        <v>1205</v>
      </c>
      <c r="B402" s="248" t="s">
        <v>1645</v>
      </c>
      <c r="C402" s="137" t="s">
        <v>1206</v>
      </c>
      <c r="D402" s="79" t="s">
        <v>170</v>
      </c>
      <c r="E402" s="165">
        <v>1</v>
      </c>
      <c r="F402" s="165">
        <v>2</v>
      </c>
      <c r="G402" s="165">
        <f t="shared" si="18"/>
        <v>3</v>
      </c>
      <c r="H402" s="68">
        <v>43690</v>
      </c>
      <c r="I402" s="252">
        <v>98</v>
      </c>
      <c r="J402" s="217">
        <f t="shared" si="19"/>
        <v>3</v>
      </c>
    </row>
    <row r="403" spans="1:10" hidden="1" outlineLevel="1" x14ac:dyDescent="0.35">
      <c r="A403" s="70" t="s">
        <v>1205</v>
      </c>
      <c r="B403" s="248" t="s">
        <v>1646</v>
      </c>
      <c r="C403" s="137" t="s">
        <v>1206</v>
      </c>
      <c r="D403" s="79" t="s">
        <v>170</v>
      </c>
      <c r="E403" s="165">
        <v>1</v>
      </c>
      <c r="F403" s="165">
        <v>2</v>
      </c>
      <c r="G403" s="165">
        <f t="shared" si="18"/>
        <v>3</v>
      </c>
      <c r="H403" s="68">
        <v>43690</v>
      </c>
      <c r="I403" s="252">
        <v>390</v>
      </c>
      <c r="J403" s="217">
        <f t="shared" si="19"/>
        <v>3</v>
      </c>
    </row>
    <row r="404" spans="1:10" hidden="1" outlineLevel="1" x14ac:dyDescent="0.35">
      <c r="A404" s="70" t="s">
        <v>1205</v>
      </c>
      <c r="B404" s="248" t="s">
        <v>1647</v>
      </c>
      <c r="C404" s="137" t="s">
        <v>1206</v>
      </c>
      <c r="D404" s="79" t="s">
        <v>170</v>
      </c>
      <c r="E404" s="165">
        <v>1</v>
      </c>
      <c r="F404" s="165">
        <v>4</v>
      </c>
      <c r="G404" s="165">
        <f t="shared" ref="G404:G428" si="20">E404+F404</f>
        <v>5</v>
      </c>
      <c r="H404" s="68">
        <v>43690</v>
      </c>
      <c r="I404" s="252">
        <v>170</v>
      </c>
      <c r="J404" s="217">
        <f t="shared" si="19"/>
        <v>5</v>
      </c>
    </row>
    <row r="405" spans="1:10" hidden="1" outlineLevel="1" x14ac:dyDescent="0.35">
      <c r="A405" s="70" t="s">
        <v>1205</v>
      </c>
      <c r="B405" s="248" t="s">
        <v>1648</v>
      </c>
      <c r="C405" s="137" t="s">
        <v>1206</v>
      </c>
      <c r="D405" s="79" t="s">
        <v>170</v>
      </c>
      <c r="E405" s="165">
        <v>0</v>
      </c>
      <c r="F405" s="165">
        <v>6</v>
      </c>
      <c r="G405" s="165">
        <f t="shared" si="20"/>
        <v>6</v>
      </c>
      <c r="H405" s="68">
        <v>43690</v>
      </c>
      <c r="I405" s="252">
        <v>270</v>
      </c>
      <c r="J405" s="217">
        <f t="shared" si="19"/>
        <v>6</v>
      </c>
    </row>
    <row r="406" spans="1:10" hidden="1" outlineLevel="1" x14ac:dyDescent="0.35">
      <c r="A406" s="70" t="s">
        <v>1205</v>
      </c>
      <c r="B406" s="248" t="s">
        <v>1649</v>
      </c>
      <c r="C406" s="137" t="s">
        <v>1206</v>
      </c>
      <c r="D406" s="79" t="s">
        <v>170</v>
      </c>
      <c r="E406" s="165">
        <v>2</v>
      </c>
      <c r="F406" s="165">
        <v>3</v>
      </c>
      <c r="G406" s="165">
        <f t="shared" si="20"/>
        <v>5</v>
      </c>
      <c r="H406" s="68">
        <v>43690</v>
      </c>
      <c r="I406" s="252">
        <v>300</v>
      </c>
      <c r="J406" s="217">
        <f t="shared" si="19"/>
        <v>5</v>
      </c>
    </row>
    <row r="407" spans="1:10" hidden="1" outlineLevel="1" x14ac:dyDescent="0.35">
      <c r="A407" s="70" t="s">
        <v>1205</v>
      </c>
      <c r="B407" s="248" t="s">
        <v>1650</v>
      </c>
      <c r="C407" s="137" t="s">
        <v>1206</v>
      </c>
      <c r="D407" s="79" t="s">
        <v>170</v>
      </c>
      <c r="E407" s="165">
        <v>4</v>
      </c>
      <c r="F407" s="165">
        <v>3</v>
      </c>
      <c r="G407" s="165">
        <f t="shared" si="20"/>
        <v>7</v>
      </c>
      <c r="H407" s="68">
        <v>43690</v>
      </c>
      <c r="I407" s="252">
        <v>200</v>
      </c>
      <c r="J407" s="217">
        <f t="shared" si="19"/>
        <v>7</v>
      </c>
    </row>
    <row r="408" spans="1:10" hidden="1" outlineLevel="1" x14ac:dyDescent="0.35">
      <c r="A408" s="70" t="s">
        <v>1205</v>
      </c>
      <c r="B408" s="248" t="s">
        <v>1651</v>
      </c>
      <c r="C408" s="137" t="s">
        <v>1206</v>
      </c>
      <c r="D408" s="79" t="s">
        <v>170</v>
      </c>
      <c r="E408" s="165">
        <v>7</v>
      </c>
      <c r="F408" s="165">
        <v>1</v>
      </c>
      <c r="G408" s="165">
        <f t="shared" si="20"/>
        <v>8</v>
      </c>
      <c r="H408" s="68">
        <v>43690</v>
      </c>
      <c r="I408" s="252">
        <v>210</v>
      </c>
      <c r="J408" s="217">
        <f t="shared" si="19"/>
        <v>8</v>
      </c>
    </row>
    <row r="409" spans="1:10" hidden="1" outlineLevel="1" x14ac:dyDescent="0.35">
      <c r="A409" s="70" t="s">
        <v>1205</v>
      </c>
      <c r="B409" s="248" t="s">
        <v>1652</v>
      </c>
      <c r="C409" s="137" t="s">
        <v>1206</v>
      </c>
      <c r="D409" s="79" t="s">
        <v>170</v>
      </c>
      <c r="E409" s="165">
        <v>5</v>
      </c>
      <c r="F409" s="165">
        <v>2</v>
      </c>
      <c r="G409" s="165">
        <f t="shared" si="20"/>
        <v>7</v>
      </c>
      <c r="H409" s="68">
        <v>43690</v>
      </c>
      <c r="I409" s="252">
        <v>150</v>
      </c>
      <c r="J409" s="217">
        <f t="shared" si="19"/>
        <v>7</v>
      </c>
    </row>
    <row r="410" spans="1:10" hidden="1" outlineLevel="1" x14ac:dyDescent="0.35">
      <c r="A410" s="70" t="s">
        <v>1205</v>
      </c>
      <c r="B410" s="248" t="s">
        <v>1653</v>
      </c>
      <c r="C410" s="137" t="s">
        <v>1206</v>
      </c>
      <c r="D410" s="79" t="s">
        <v>170</v>
      </c>
      <c r="E410" s="165">
        <v>4</v>
      </c>
      <c r="F410" s="165">
        <v>2</v>
      </c>
      <c r="G410" s="165">
        <f t="shared" si="20"/>
        <v>6</v>
      </c>
      <c r="H410" s="68">
        <v>43690</v>
      </c>
      <c r="I410" s="252">
        <v>190</v>
      </c>
      <c r="J410" s="217">
        <f t="shared" si="19"/>
        <v>6</v>
      </c>
    </row>
    <row r="411" spans="1:10" hidden="1" outlineLevel="1" x14ac:dyDescent="0.35">
      <c r="A411" s="70" t="s">
        <v>1205</v>
      </c>
      <c r="B411" s="248" t="s">
        <v>1654</v>
      </c>
      <c r="C411" s="137" t="s">
        <v>1206</v>
      </c>
      <c r="D411" s="79" t="s">
        <v>170</v>
      </c>
      <c r="E411" s="165">
        <v>3</v>
      </c>
      <c r="F411" s="165">
        <v>2</v>
      </c>
      <c r="G411" s="165">
        <f t="shared" si="20"/>
        <v>5</v>
      </c>
      <c r="H411" s="68">
        <v>43690</v>
      </c>
      <c r="I411" s="252">
        <v>200</v>
      </c>
      <c r="J411" s="217">
        <f t="shared" si="19"/>
        <v>5</v>
      </c>
    </row>
    <row r="412" spans="1:10" hidden="1" outlineLevel="1" x14ac:dyDescent="0.35">
      <c r="A412" s="70" t="s">
        <v>1205</v>
      </c>
      <c r="B412" s="248" t="s">
        <v>1655</v>
      </c>
      <c r="C412" s="137" t="s">
        <v>1206</v>
      </c>
      <c r="D412" s="79" t="s">
        <v>170</v>
      </c>
      <c r="E412" s="165">
        <v>4</v>
      </c>
      <c r="F412" s="165">
        <v>2</v>
      </c>
      <c r="G412" s="165">
        <f t="shared" si="20"/>
        <v>6</v>
      </c>
      <c r="H412" s="68">
        <v>43690</v>
      </c>
      <c r="I412" s="252">
        <v>290</v>
      </c>
      <c r="J412" s="217">
        <f t="shared" si="19"/>
        <v>6</v>
      </c>
    </row>
    <row r="413" spans="1:10" hidden="1" outlineLevel="1" x14ac:dyDescent="0.35">
      <c r="A413" s="70" t="s">
        <v>1205</v>
      </c>
      <c r="B413" s="248" t="s">
        <v>1656</v>
      </c>
      <c r="C413" s="137" t="s">
        <v>1206</v>
      </c>
      <c r="D413" s="79" t="s">
        <v>170</v>
      </c>
      <c r="E413" s="165">
        <v>8</v>
      </c>
      <c r="F413" s="165">
        <v>1</v>
      </c>
      <c r="G413" s="165">
        <f t="shared" si="20"/>
        <v>9</v>
      </c>
      <c r="H413" s="68">
        <v>43690</v>
      </c>
      <c r="I413" s="252">
        <v>170</v>
      </c>
      <c r="J413" s="217">
        <f t="shared" si="19"/>
        <v>9</v>
      </c>
    </row>
    <row r="414" spans="1:10" hidden="1" outlineLevel="1" x14ac:dyDescent="0.35">
      <c r="A414" s="70" t="s">
        <v>1205</v>
      </c>
      <c r="B414" s="248" t="s">
        <v>1657</v>
      </c>
      <c r="C414" s="137" t="s">
        <v>1206</v>
      </c>
      <c r="D414" s="79" t="s">
        <v>170</v>
      </c>
      <c r="E414" s="165">
        <v>2</v>
      </c>
      <c r="F414" s="165">
        <v>2</v>
      </c>
      <c r="G414" s="165">
        <f t="shared" si="20"/>
        <v>4</v>
      </c>
      <c r="H414" s="68">
        <v>43690</v>
      </c>
      <c r="I414" s="252">
        <v>350</v>
      </c>
      <c r="J414" s="217">
        <f t="shared" si="19"/>
        <v>4</v>
      </c>
    </row>
    <row r="415" spans="1:10" hidden="1" outlineLevel="1" x14ac:dyDescent="0.35">
      <c r="A415" s="70" t="s">
        <v>1205</v>
      </c>
      <c r="B415" s="248" t="s">
        <v>1658</v>
      </c>
      <c r="C415" s="137" t="s">
        <v>1206</v>
      </c>
      <c r="D415" s="79" t="s">
        <v>170</v>
      </c>
      <c r="E415" s="165">
        <v>1</v>
      </c>
      <c r="F415" s="165">
        <v>2</v>
      </c>
      <c r="G415" s="165">
        <f t="shared" si="20"/>
        <v>3</v>
      </c>
      <c r="H415" s="68">
        <v>43690</v>
      </c>
      <c r="I415" s="252">
        <v>330</v>
      </c>
      <c r="J415" s="217">
        <f t="shared" si="19"/>
        <v>3</v>
      </c>
    </row>
    <row r="416" spans="1:10" hidden="1" outlineLevel="1" x14ac:dyDescent="0.35">
      <c r="A416" s="70" t="s">
        <v>1205</v>
      </c>
      <c r="B416" s="248" t="s">
        <v>1659</v>
      </c>
      <c r="C416" s="137" t="s">
        <v>1206</v>
      </c>
      <c r="D416" s="79" t="s">
        <v>170</v>
      </c>
      <c r="E416" s="165">
        <v>2</v>
      </c>
      <c r="F416" s="165">
        <v>2</v>
      </c>
      <c r="G416" s="165">
        <f t="shared" si="20"/>
        <v>4</v>
      </c>
      <c r="H416" s="68">
        <v>43690</v>
      </c>
      <c r="I416" s="252">
        <v>290</v>
      </c>
      <c r="J416" s="217">
        <f t="shared" si="19"/>
        <v>4</v>
      </c>
    </row>
    <row r="417" spans="1:10" hidden="1" outlineLevel="1" x14ac:dyDescent="0.35">
      <c r="A417" s="70" t="s">
        <v>1205</v>
      </c>
      <c r="B417" s="248" t="s">
        <v>1660</v>
      </c>
      <c r="C417" s="137" t="s">
        <v>1206</v>
      </c>
      <c r="D417" s="79" t="s">
        <v>170</v>
      </c>
      <c r="E417" s="165">
        <v>4</v>
      </c>
      <c r="F417" s="165">
        <v>2</v>
      </c>
      <c r="G417" s="165">
        <f t="shared" si="20"/>
        <v>6</v>
      </c>
      <c r="H417" s="68">
        <v>43690</v>
      </c>
      <c r="I417" s="252">
        <v>680</v>
      </c>
      <c r="J417" s="217">
        <f t="shared" si="19"/>
        <v>6</v>
      </c>
    </row>
    <row r="418" spans="1:10" hidden="1" outlineLevel="1" x14ac:dyDescent="0.35">
      <c r="A418" s="70" t="s">
        <v>1205</v>
      </c>
      <c r="B418" s="248" t="s">
        <v>1661</v>
      </c>
      <c r="C418" s="137" t="s">
        <v>1206</v>
      </c>
      <c r="D418" s="79" t="s">
        <v>170</v>
      </c>
      <c r="E418" s="165">
        <v>3</v>
      </c>
      <c r="F418" s="165">
        <v>1</v>
      </c>
      <c r="G418" s="165">
        <f t="shared" si="20"/>
        <v>4</v>
      </c>
      <c r="H418" s="68">
        <v>43690</v>
      </c>
      <c r="I418" s="252">
        <v>160</v>
      </c>
      <c r="J418" s="217">
        <f t="shared" si="19"/>
        <v>4</v>
      </c>
    </row>
    <row r="419" spans="1:10" hidden="1" outlineLevel="1" x14ac:dyDescent="0.35">
      <c r="A419" s="70" t="s">
        <v>1205</v>
      </c>
      <c r="B419" s="248" t="s">
        <v>1662</v>
      </c>
      <c r="C419" s="137" t="s">
        <v>1206</v>
      </c>
      <c r="D419" s="79" t="s">
        <v>170</v>
      </c>
      <c r="E419" s="165">
        <v>5</v>
      </c>
      <c r="F419" s="165">
        <v>2</v>
      </c>
      <c r="G419" s="165">
        <f t="shared" si="20"/>
        <v>7</v>
      </c>
      <c r="H419" s="68">
        <v>43690</v>
      </c>
      <c r="I419" s="252">
        <v>180</v>
      </c>
      <c r="J419" s="217">
        <f t="shared" si="19"/>
        <v>7</v>
      </c>
    </row>
    <row r="420" spans="1:10" hidden="1" outlineLevel="1" x14ac:dyDescent="0.35">
      <c r="A420" s="70" t="s">
        <v>1205</v>
      </c>
      <c r="B420" s="248" t="s">
        <v>1663</v>
      </c>
      <c r="C420" s="137" t="s">
        <v>1206</v>
      </c>
      <c r="D420" s="79" t="s">
        <v>170</v>
      </c>
      <c r="E420" s="165">
        <v>4</v>
      </c>
      <c r="F420" s="165">
        <v>2</v>
      </c>
      <c r="G420" s="165">
        <f t="shared" si="20"/>
        <v>6</v>
      </c>
      <c r="H420" s="68">
        <v>43690</v>
      </c>
      <c r="I420" s="252">
        <v>570</v>
      </c>
      <c r="J420" s="217">
        <f t="shared" si="19"/>
        <v>6</v>
      </c>
    </row>
    <row r="421" spans="1:10" hidden="1" outlineLevel="1" x14ac:dyDescent="0.35">
      <c r="A421" s="70" t="s">
        <v>1205</v>
      </c>
      <c r="B421" s="248" t="s">
        <v>1664</v>
      </c>
      <c r="C421" s="137" t="s">
        <v>1206</v>
      </c>
      <c r="D421" s="79" t="s">
        <v>170</v>
      </c>
      <c r="E421" s="165">
        <v>0</v>
      </c>
      <c r="F421" s="165">
        <v>1</v>
      </c>
      <c r="G421" s="165">
        <f t="shared" si="20"/>
        <v>1</v>
      </c>
      <c r="H421" s="68">
        <v>43690</v>
      </c>
      <c r="I421" s="252">
        <v>220</v>
      </c>
      <c r="J421" s="217">
        <f t="shared" si="19"/>
        <v>1</v>
      </c>
    </row>
    <row r="422" spans="1:10" hidden="1" outlineLevel="1" x14ac:dyDescent="0.35">
      <c r="A422" s="70" t="s">
        <v>1205</v>
      </c>
      <c r="B422" s="248" t="s">
        <v>1665</v>
      </c>
      <c r="C422" s="137" t="s">
        <v>1206</v>
      </c>
      <c r="D422" s="79" t="s">
        <v>170</v>
      </c>
      <c r="E422" s="165">
        <v>2</v>
      </c>
      <c r="F422" s="165">
        <v>1</v>
      </c>
      <c r="G422" s="165">
        <f t="shared" si="20"/>
        <v>3</v>
      </c>
      <c r="H422" s="68">
        <v>43690</v>
      </c>
      <c r="I422" s="252">
        <v>700</v>
      </c>
      <c r="J422" s="217">
        <f t="shared" si="19"/>
        <v>3</v>
      </c>
    </row>
    <row r="423" spans="1:10" hidden="1" outlineLevel="1" x14ac:dyDescent="0.35">
      <c r="A423" s="70" t="s">
        <v>1205</v>
      </c>
      <c r="B423" s="248" t="s">
        <v>1666</v>
      </c>
      <c r="C423" s="137" t="s">
        <v>1206</v>
      </c>
      <c r="D423" s="79" t="s">
        <v>170</v>
      </c>
      <c r="E423" s="165">
        <v>1</v>
      </c>
      <c r="F423" s="165">
        <v>2</v>
      </c>
      <c r="G423" s="165">
        <f t="shared" si="20"/>
        <v>3</v>
      </c>
      <c r="H423" s="68">
        <v>43690</v>
      </c>
      <c r="I423" s="252">
        <v>180</v>
      </c>
      <c r="J423" s="217">
        <f t="shared" si="19"/>
        <v>3</v>
      </c>
    </row>
    <row r="424" spans="1:10" hidden="1" outlineLevel="1" x14ac:dyDescent="0.35">
      <c r="A424" s="70" t="s">
        <v>1205</v>
      </c>
      <c r="B424" s="248" t="s">
        <v>1667</v>
      </c>
      <c r="C424" s="137" t="s">
        <v>1206</v>
      </c>
      <c r="D424" s="79" t="s">
        <v>170</v>
      </c>
      <c r="E424" s="165">
        <v>2</v>
      </c>
      <c r="F424" s="165">
        <v>3</v>
      </c>
      <c r="G424" s="165">
        <f t="shared" si="20"/>
        <v>5</v>
      </c>
      <c r="H424" s="68">
        <v>43690</v>
      </c>
      <c r="I424" s="252">
        <v>450</v>
      </c>
      <c r="J424" s="217">
        <f t="shared" si="19"/>
        <v>5</v>
      </c>
    </row>
    <row r="425" spans="1:10" hidden="1" outlineLevel="1" x14ac:dyDescent="0.35">
      <c r="A425" s="70" t="s">
        <v>1205</v>
      </c>
      <c r="B425" s="248" t="s">
        <v>1668</v>
      </c>
      <c r="C425" s="137" t="s">
        <v>1206</v>
      </c>
      <c r="D425" s="79" t="s">
        <v>170</v>
      </c>
      <c r="E425" s="165">
        <v>1</v>
      </c>
      <c r="F425" s="165">
        <v>1</v>
      </c>
      <c r="G425" s="165">
        <f t="shared" si="20"/>
        <v>2</v>
      </c>
      <c r="H425" s="68">
        <v>43690</v>
      </c>
      <c r="I425" s="252">
        <v>300</v>
      </c>
      <c r="J425" s="217">
        <f t="shared" si="19"/>
        <v>2</v>
      </c>
    </row>
    <row r="426" spans="1:10" hidden="1" outlineLevel="1" x14ac:dyDescent="0.35">
      <c r="A426" s="70" t="s">
        <v>1205</v>
      </c>
      <c r="B426" s="248" t="s">
        <v>1669</v>
      </c>
      <c r="C426" s="137" t="s">
        <v>1206</v>
      </c>
      <c r="D426" s="79" t="s">
        <v>170</v>
      </c>
      <c r="E426" s="165">
        <v>1</v>
      </c>
      <c r="F426" s="165">
        <v>1</v>
      </c>
      <c r="G426" s="165">
        <f t="shared" si="20"/>
        <v>2</v>
      </c>
      <c r="H426" s="68">
        <v>43690</v>
      </c>
      <c r="I426" s="252">
        <v>320</v>
      </c>
      <c r="J426" s="217">
        <f t="shared" si="19"/>
        <v>2</v>
      </c>
    </row>
    <row r="427" spans="1:10" hidden="1" outlineLevel="1" x14ac:dyDescent="0.35">
      <c r="A427" s="70" t="s">
        <v>1205</v>
      </c>
      <c r="B427" s="248" t="s">
        <v>1670</v>
      </c>
      <c r="C427" s="137" t="s">
        <v>1206</v>
      </c>
      <c r="D427" s="79" t="s">
        <v>170</v>
      </c>
      <c r="E427" s="165">
        <v>2</v>
      </c>
      <c r="F427" s="165">
        <v>2</v>
      </c>
      <c r="G427" s="165">
        <f t="shared" si="20"/>
        <v>4</v>
      </c>
      <c r="H427" s="68">
        <v>43690</v>
      </c>
      <c r="I427" s="252">
        <v>440</v>
      </c>
      <c r="J427" s="217">
        <f t="shared" si="19"/>
        <v>4</v>
      </c>
    </row>
    <row r="428" spans="1:10" hidden="1" outlineLevel="1" x14ac:dyDescent="0.35">
      <c r="A428" s="70" t="s">
        <v>1205</v>
      </c>
      <c r="B428" s="248" t="s">
        <v>1671</v>
      </c>
      <c r="C428" s="137" t="s">
        <v>1206</v>
      </c>
      <c r="D428" s="79" t="s">
        <v>170</v>
      </c>
      <c r="E428" s="165">
        <v>1</v>
      </c>
      <c r="F428" s="165">
        <v>2</v>
      </c>
      <c r="G428" s="165">
        <f t="shared" si="20"/>
        <v>3</v>
      </c>
      <c r="H428" s="68">
        <v>43690</v>
      </c>
      <c r="I428" s="252">
        <v>110</v>
      </c>
      <c r="J428" s="217">
        <f t="shared" si="19"/>
        <v>3</v>
      </c>
    </row>
    <row r="429" spans="1:10" ht="15" collapsed="1" thickBot="1" x14ac:dyDescent="0.4">
      <c r="A429" s="71" t="s">
        <v>1205</v>
      </c>
      <c r="B429" s="225"/>
      <c r="C429" s="139" t="s">
        <v>1206</v>
      </c>
      <c r="D429" s="81">
        <f>COUNTA(D340:D428)</f>
        <v>89</v>
      </c>
      <c r="E429" s="118">
        <f>SUM(E340:E428)</f>
        <v>234</v>
      </c>
      <c r="F429" s="118">
        <f>SUM(F340:F428)</f>
        <v>257</v>
      </c>
      <c r="G429" s="118">
        <f>SUM(G340:G428)</f>
        <v>491</v>
      </c>
      <c r="H429" s="93">
        <v>43690</v>
      </c>
      <c r="I429" s="119">
        <f>AVERAGE(I340:I428)</f>
        <v>276.42696629213481</v>
      </c>
      <c r="J429" s="118">
        <f>SUM(J340:J428)</f>
        <v>491</v>
      </c>
    </row>
    <row r="430" spans="1:10" hidden="1" outlineLevel="1" x14ac:dyDescent="0.35">
      <c r="A430" s="125" t="s">
        <v>1207</v>
      </c>
      <c r="B430" s="223" t="s">
        <v>1672</v>
      </c>
      <c r="C430" s="86" t="s">
        <v>1208</v>
      </c>
      <c r="D430" s="79" t="s">
        <v>170</v>
      </c>
      <c r="E430" s="72">
        <v>2</v>
      </c>
      <c r="F430" s="72">
        <v>2</v>
      </c>
      <c r="G430" s="125">
        <f t="shared" ref="G430:G493" si="21">E430+F430</f>
        <v>4</v>
      </c>
      <c r="H430" s="68">
        <v>43678</v>
      </c>
      <c r="I430" s="253">
        <v>30</v>
      </c>
      <c r="J430" s="217">
        <f t="shared" si="19"/>
        <v>4</v>
      </c>
    </row>
    <row r="431" spans="1:10" hidden="1" outlineLevel="1" x14ac:dyDescent="0.35">
      <c r="A431" s="165" t="s">
        <v>1207</v>
      </c>
      <c r="B431" s="224" t="s">
        <v>1673</v>
      </c>
      <c r="C431" s="79" t="s">
        <v>1208</v>
      </c>
      <c r="D431" s="79" t="s">
        <v>170</v>
      </c>
      <c r="E431" s="70">
        <v>4</v>
      </c>
      <c r="F431" s="70">
        <v>3</v>
      </c>
      <c r="G431" s="165">
        <f t="shared" si="21"/>
        <v>7</v>
      </c>
      <c r="H431" s="68">
        <v>43678</v>
      </c>
      <c r="I431" s="254">
        <v>60</v>
      </c>
      <c r="J431" s="217">
        <f t="shared" si="19"/>
        <v>7</v>
      </c>
    </row>
    <row r="432" spans="1:10" hidden="1" outlineLevel="1" x14ac:dyDescent="0.35">
      <c r="A432" s="165" t="s">
        <v>1207</v>
      </c>
      <c r="B432" s="224" t="s">
        <v>1674</v>
      </c>
      <c r="C432" s="79" t="s">
        <v>1208</v>
      </c>
      <c r="D432" s="79" t="s">
        <v>170</v>
      </c>
      <c r="E432" s="70">
        <v>1</v>
      </c>
      <c r="F432" s="70">
        <v>2</v>
      </c>
      <c r="G432" s="165">
        <f t="shared" si="21"/>
        <v>3</v>
      </c>
      <c r="H432" s="68">
        <v>43678</v>
      </c>
      <c r="I432" s="254">
        <v>120</v>
      </c>
      <c r="J432" s="217">
        <f t="shared" si="19"/>
        <v>3</v>
      </c>
    </row>
    <row r="433" spans="1:10" hidden="1" outlineLevel="1" x14ac:dyDescent="0.35">
      <c r="A433" s="165" t="s">
        <v>1207</v>
      </c>
      <c r="B433" s="224" t="s">
        <v>1675</v>
      </c>
      <c r="C433" s="79" t="s">
        <v>1208</v>
      </c>
      <c r="D433" s="79" t="s">
        <v>170</v>
      </c>
      <c r="E433" s="70">
        <v>1</v>
      </c>
      <c r="F433" s="70">
        <v>2</v>
      </c>
      <c r="G433" s="165">
        <f t="shared" si="21"/>
        <v>3</v>
      </c>
      <c r="H433" s="68">
        <v>43678</v>
      </c>
      <c r="I433" s="254">
        <v>90</v>
      </c>
      <c r="J433" s="217">
        <f t="shared" si="19"/>
        <v>3</v>
      </c>
    </row>
    <row r="434" spans="1:10" hidden="1" outlineLevel="1" x14ac:dyDescent="0.35">
      <c r="A434" s="165" t="s">
        <v>1207</v>
      </c>
      <c r="B434" s="224" t="s">
        <v>1676</v>
      </c>
      <c r="C434" s="79" t="s">
        <v>1208</v>
      </c>
      <c r="D434" s="79" t="s">
        <v>170</v>
      </c>
      <c r="E434" s="70">
        <v>0</v>
      </c>
      <c r="F434" s="70">
        <v>2</v>
      </c>
      <c r="G434" s="165">
        <f t="shared" si="21"/>
        <v>2</v>
      </c>
      <c r="H434" s="68">
        <v>43678</v>
      </c>
      <c r="I434" s="254">
        <v>130</v>
      </c>
      <c r="J434" s="217">
        <f t="shared" si="19"/>
        <v>2</v>
      </c>
    </row>
    <row r="435" spans="1:10" hidden="1" outlineLevel="1" x14ac:dyDescent="0.35">
      <c r="A435" s="165" t="s">
        <v>1207</v>
      </c>
      <c r="B435" s="224" t="s">
        <v>1677</v>
      </c>
      <c r="C435" s="79" t="s">
        <v>1208</v>
      </c>
      <c r="D435" s="79" t="s">
        <v>170</v>
      </c>
      <c r="E435" s="70">
        <v>3</v>
      </c>
      <c r="F435" s="70">
        <v>2</v>
      </c>
      <c r="G435" s="165">
        <f t="shared" si="21"/>
        <v>5</v>
      </c>
      <c r="H435" s="68">
        <v>43678</v>
      </c>
      <c r="I435" s="254">
        <v>250</v>
      </c>
      <c r="J435" s="217">
        <f t="shared" si="19"/>
        <v>5</v>
      </c>
    </row>
    <row r="436" spans="1:10" hidden="1" outlineLevel="1" x14ac:dyDescent="0.35">
      <c r="A436" s="165" t="s">
        <v>1207</v>
      </c>
      <c r="B436" s="224" t="s">
        <v>1678</v>
      </c>
      <c r="C436" s="79" t="s">
        <v>1208</v>
      </c>
      <c r="D436" s="79" t="s">
        <v>170</v>
      </c>
      <c r="E436" s="70">
        <v>2</v>
      </c>
      <c r="F436" s="70">
        <v>2</v>
      </c>
      <c r="G436" s="165">
        <f t="shared" si="21"/>
        <v>4</v>
      </c>
      <c r="H436" s="68">
        <v>43678</v>
      </c>
      <c r="I436" s="254">
        <v>190</v>
      </c>
      <c r="J436" s="217">
        <f t="shared" si="19"/>
        <v>4</v>
      </c>
    </row>
    <row r="437" spans="1:10" hidden="1" outlineLevel="1" x14ac:dyDescent="0.35">
      <c r="A437" s="165" t="s">
        <v>1207</v>
      </c>
      <c r="B437" s="224" t="s">
        <v>1679</v>
      </c>
      <c r="C437" s="79" t="s">
        <v>1208</v>
      </c>
      <c r="D437" s="79" t="s">
        <v>170</v>
      </c>
      <c r="E437" s="70">
        <v>6</v>
      </c>
      <c r="F437" s="70">
        <v>4</v>
      </c>
      <c r="G437" s="165">
        <f t="shared" si="21"/>
        <v>10</v>
      </c>
      <c r="H437" s="68">
        <v>43678</v>
      </c>
      <c r="I437" s="254">
        <v>50</v>
      </c>
      <c r="J437" s="217">
        <f t="shared" si="19"/>
        <v>10</v>
      </c>
    </row>
    <row r="438" spans="1:10" hidden="1" outlineLevel="1" x14ac:dyDescent="0.35">
      <c r="A438" s="165" t="s">
        <v>1207</v>
      </c>
      <c r="B438" s="224" t="s">
        <v>1680</v>
      </c>
      <c r="C438" s="79" t="s">
        <v>1208</v>
      </c>
      <c r="D438" s="79" t="s">
        <v>170</v>
      </c>
      <c r="E438" s="70">
        <v>1</v>
      </c>
      <c r="F438" s="70">
        <v>2</v>
      </c>
      <c r="G438" s="165">
        <f t="shared" si="21"/>
        <v>3</v>
      </c>
      <c r="H438" s="68">
        <v>43678</v>
      </c>
      <c r="I438" s="254">
        <v>280</v>
      </c>
      <c r="J438" s="217">
        <f t="shared" si="19"/>
        <v>3</v>
      </c>
    </row>
    <row r="439" spans="1:10" hidden="1" outlineLevel="1" x14ac:dyDescent="0.35">
      <c r="A439" s="165" t="s">
        <v>1207</v>
      </c>
      <c r="B439" s="224" t="s">
        <v>1681</v>
      </c>
      <c r="C439" s="79" t="s">
        <v>1208</v>
      </c>
      <c r="D439" s="79" t="s">
        <v>170</v>
      </c>
      <c r="E439" s="70">
        <v>3</v>
      </c>
      <c r="F439" s="70">
        <v>2</v>
      </c>
      <c r="G439" s="165">
        <f t="shared" si="21"/>
        <v>5</v>
      </c>
      <c r="H439" s="68">
        <v>43678</v>
      </c>
      <c r="I439" s="254">
        <v>250</v>
      </c>
      <c r="J439" s="217">
        <f t="shared" si="19"/>
        <v>5</v>
      </c>
    </row>
    <row r="440" spans="1:10" hidden="1" outlineLevel="1" x14ac:dyDescent="0.35">
      <c r="A440" s="165" t="s">
        <v>1207</v>
      </c>
      <c r="B440" s="224" t="s">
        <v>1682</v>
      </c>
      <c r="C440" s="79" t="s">
        <v>1208</v>
      </c>
      <c r="D440" s="79" t="s">
        <v>170</v>
      </c>
      <c r="E440" s="70">
        <v>1</v>
      </c>
      <c r="F440" s="70">
        <v>2</v>
      </c>
      <c r="G440" s="165">
        <f t="shared" si="21"/>
        <v>3</v>
      </c>
      <c r="H440" s="68">
        <v>43678</v>
      </c>
      <c r="I440" s="254">
        <v>180</v>
      </c>
      <c r="J440" s="217">
        <f t="shared" si="19"/>
        <v>3</v>
      </c>
    </row>
    <row r="441" spans="1:10" hidden="1" outlineLevel="1" x14ac:dyDescent="0.35">
      <c r="A441" s="165" t="s">
        <v>1207</v>
      </c>
      <c r="B441" s="224" t="s">
        <v>1683</v>
      </c>
      <c r="C441" s="79" t="s">
        <v>1208</v>
      </c>
      <c r="D441" s="79" t="s">
        <v>170</v>
      </c>
      <c r="E441" s="70">
        <v>4</v>
      </c>
      <c r="F441" s="70">
        <v>2</v>
      </c>
      <c r="G441" s="165">
        <f t="shared" si="21"/>
        <v>6</v>
      </c>
      <c r="H441" s="68">
        <v>43678</v>
      </c>
      <c r="I441" s="254">
        <v>210</v>
      </c>
      <c r="J441" s="217">
        <f t="shared" si="19"/>
        <v>6</v>
      </c>
    </row>
    <row r="442" spans="1:10" hidden="1" outlineLevel="1" x14ac:dyDescent="0.35">
      <c r="A442" s="165" t="s">
        <v>1207</v>
      </c>
      <c r="B442" s="224" t="s">
        <v>1684</v>
      </c>
      <c r="C442" s="79" t="s">
        <v>1208</v>
      </c>
      <c r="D442" s="79" t="s">
        <v>170</v>
      </c>
      <c r="E442" s="70">
        <v>1</v>
      </c>
      <c r="F442" s="70">
        <v>2</v>
      </c>
      <c r="G442" s="165">
        <f t="shared" si="21"/>
        <v>3</v>
      </c>
      <c r="H442" s="68">
        <v>43678</v>
      </c>
      <c r="I442" s="254">
        <v>170</v>
      </c>
      <c r="J442" s="217">
        <f t="shared" si="19"/>
        <v>3</v>
      </c>
    </row>
    <row r="443" spans="1:10" hidden="1" outlineLevel="1" x14ac:dyDescent="0.35">
      <c r="A443" s="165" t="s">
        <v>1207</v>
      </c>
      <c r="B443" s="224" t="s">
        <v>1685</v>
      </c>
      <c r="C443" s="79" t="s">
        <v>1208</v>
      </c>
      <c r="D443" s="79" t="s">
        <v>170</v>
      </c>
      <c r="E443" s="70">
        <v>7</v>
      </c>
      <c r="F443" s="70">
        <v>3</v>
      </c>
      <c r="G443" s="165">
        <f t="shared" si="21"/>
        <v>10</v>
      </c>
      <c r="H443" s="68">
        <v>43678</v>
      </c>
      <c r="I443" s="254">
        <v>130</v>
      </c>
      <c r="J443" s="217">
        <f t="shared" si="19"/>
        <v>10</v>
      </c>
    </row>
    <row r="444" spans="1:10" hidden="1" outlineLevel="1" x14ac:dyDescent="0.35">
      <c r="A444" s="165" t="s">
        <v>1207</v>
      </c>
      <c r="B444" s="224" t="s">
        <v>1686</v>
      </c>
      <c r="C444" s="79" t="s">
        <v>1208</v>
      </c>
      <c r="D444" s="79" t="s">
        <v>170</v>
      </c>
      <c r="E444" s="70">
        <v>3</v>
      </c>
      <c r="F444" s="70">
        <v>2</v>
      </c>
      <c r="G444" s="165">
        <f t="shared" si="21"/>
        <v>5</v>
      </c>
      <c r="H444" s="68">
        <v>43678</v>
      </c>
      <c r="I444" s="254">
        <v>80</v>
      </c>
      <c r="J444" s="217">
        <f t="shared" si="19"/>
        <v>5</v>
      </c>
    </row>
    <row r="445" spans="1:10" hidden="1" outlineLevel="1" x14ac:dyDescent="0.35">
      <c r="A445" s="165" t="s">
        <v>1207</v>
      </c>
      <c r="B445" s="224" t="s">
        <v>1687</v>
      </c>
      <c r="C445" s="79" t="s">
        <v>1208</v>
      </c>
      <c r="D445" s="79" t="s">
        <v>170</v>
      </c>
      <c r="E445" s="70">
        <v>3</v>
      </c>
      <c r="F445" s="70">
        <v>2</v>
      </c>
      <c r="G445" s="165">
        <f t="shared" si="21"/>
        <v>5</v>
      </c>
      <c r="H445" s="68">
        <v>43678</v>
      </c>
      <c r="I445" s="254">
        <v>230</v>
      </c>
      <c r="J445" s="217">
        <f t="shared" si="19"/>
        <v>5</v>
      </c>
    </row>
    <row r="446" spans="1:10" hidden="1" outlineLevel="1" x14ac:dyDescent="0.35">
      <c r="A446" s="165" t="s">
        <v>1207</v>
      </c>
      <c r="B446" s="224" t="s">
        <v>1688</v>
      </c>
      <c r="C446" s="79" t="s">
        <v>1208</v>
      </c>
      <c r="D446" s="79" t="s">
        <v>170</v>
      </c>
      <c r="E446" s="70">
        <v>2</v>
      </c>
      <c r="F446" s="70">
        <v>2</v>
      </c>
      <c r="G446" s="165">
        <f t="shared" si="21"/>
        <v>4</v>
      </c>
      <c r="H446" s="68">
        <v>43678</v>
      </c>
      <c r="I446" s="254">
        <v>210</v>
      </c>
      <c r="J446" s="217">
        <f t="shared" si="19"/>
        <v>4</v>
      </c>
    </row>
    <row r="447" spans="1:10" hidden="1" outlineLevel="1" x14ac:dyDescent="0.35">
      <c r="A447" s="165" t="s">
        <v>1207</v>
      </c>
      <c r="B447" s="224" t="s">
        <v>1689</v>
      </c>
      <c r="C447" s="79" t="s">
        <v>1208</v>
      </c>
      <c r="D447" s="79" t="s">
        <v>170</v>
      </c>
      <c r="E447" s="70">
        <v>4</v>
      </c>
      <c r="F447" s="70">
        <v>2</v>
      </c>
      <c r="G447" s="165">
        <f t="shared" si="21"/>
        <v>6</v>
      </c>
      <c r="H447" s="68">
        <v>43678</v>
      </c>
      <c r="I447" s="254">
        <v>100</v>
      </c>
      <c r="J447" s="217">
        <f t="shared" si="19"/>
        <v>6</v>
      </c>
    </row>
    <row r="448" spans="1:10" hidden="1" outlineLevel="1" x14ac:dyDescent="0.35">
      <c r="A448" s="165" t="s">
        <v>1207</v>
      </c>
      <c r="B448" s="224" t="s">
        <v>1690</v>
      </c>
      <c r="C448" s="79" t="s">
        <v>1208</v>
      </c>
      <c r="D448" s="79" t="s">
        <v>170</v>
      </c>
      <c r="E448" s="70">
        <v>2</v>
      </c>
      <c r="F448" s="70">
        <v>2</v>
      </c>
      <c r="G448" s="165">
        <f t="shared" si="21"/>
        <v>4</v>
      </c>
      <c r="H448" s="68">
        <v>43678</v>
      </c>
      <c r="I448" s="254">
        <v>500</v>
      </c>
      <c r="J448" s="217">
        <f t="shared" si="19"/>
        <v>4</v>
      </c>
    </row>
    <row r="449" spans="1:10" hidden="1" outlineLevel="1" x14ac:dyDescent="0.35">
      <c r="A449" s="165" t="s">
        <v>1207</v>
      </c>
      <c r="B449" s="224" t="s">
        <v>1691</v>
      </c>
      <c r="C449" s="79" t="s">
        <v>1208</v>
      </c>
      <c r="D449" s="79" t="s">
        <v>170</v>
      </c>
      <c r="E449" s="70">
        <v>1</v>
      </c>
      <c r="F449" s="70">
        <v>2</v>
      </c>
      <c r="G449" s="165">
        <f t="shared" si="21"/>
        <v>3</v>
      </c>
      <c r="H449" s="68">
        <v>43678</v>
      </c>
      <c r="I449" s="254">
        <v>530</v>
      </c>
      <c r="J449" s="217">
        <f t="shared" si="19"/>
        <v>3</v>
      </c>
    </row>
    <row r="450" spans="1:10" hidden="1" outlineLevel="1" x14ac:dyDescent="0.35">
      <c r="A450" s="165" t="s">
        <v>1207</v>
      </c>
      <c r="B450" s="224" t="s">
        <v>1692</v>
      </c>
      <c r="C450" s="79" t="s">
        <v>1208</v>
      </c>
      <c r="D450" s="79" t="s">
        <v>170</v>
      </c>
      <c r="E450" s="70">
        <v>0</v>
      </c>
      <c r="F450" s="70">
        <v>2</v>
      </c>
      <c r="G450" s="165">
        <f t="shared" si="21"/>
        <v>2</v>
      </c>
      <c r="H450" s="68">
        <v>43678</v>
      </c>
      <c r="I450" s="254">
        <v>540</v>
      </c>
      <c r="J450" s="217">
        <f t="shared" si="19"/>
        <v>2</v>
      </c>
    </row>
    <row r="451" spans="1:10" hidden="1" outlineLevel="1" x14ac:dyDescent="0.35">
      <c r="A451" s="165" t="s">
        <v>1207</v>
      </c>
      <c r="B451" s="224" t="s">
        <v>1693</v>
      </c>
      <c r="C451" s="79" t="s">
        <v>1208</v>
      </c>
      <c r="D451" s="79" t="s">
        <v>170</v>
      </c>
      <c r="E451" s="70">
        <v>3</v>
      </c>
      <c r="F451" s="70">
        <v>3</v>
      </c>
      <c r="G451" s="165">
        <f t="shared" si="21"/>
        <v>6</v>
      </c>
      <c r="H451" s="68">
        <v>43678</v>
      </c>
      <c r="I451" s="254">
        <v>550</v>
      </c>
      <c r="J451" s="217">
        <f t="shared" ref="J451:J514" si="22">IF(I451&gt;$Q$1,,G451)</f>
        <v>6</v>
      </c>
    </row>
    <row r="452" spans="1:10" hidden="1" outlineLevel="1" x14ac:dyDescent="0.35">
      <c r="A452" s="165" t="s">
        <v>1207</v>
      </c>
      <c r="B452" s="224" t="s">
        <v>1694</v>
      </c>
      <c r="C452" s="79" t="s">
        <v>1208</v>
      </c>
      <c r="D452" s="79" t="s">
        <v>170</v>
      </c>
      <c r="E452" s="70">
        <v>1</v>
      </c>
      <c r="F452" s="70">
        <v>2</v>
      </c>
      <c r="G452" s="165">
        <f t="shared" si="21"/>
        <v>3</v>
      </c>
      <c r="H452" s="68">
        <v>43678</v>
      </c>
      <c r="I452" s="254">
        <v>590</v>
      </c>
      <c r="J452" s="217">
        <f t="shared" si="22"/>
        <v>3</v>
      </c>
    </row>
    <row r="453" spans="1:10" hidden="1" outlineLevel="1" x14ac:dyDescent="0.35">
      <c r="A453" s="165" t="s">
        <v>1207</v>
      </c>
      <c r="B453" s="224" t="s">
        <v>1695</v>
      </c>
      <c r="C453" s="79" t="s">
        <v>1208</v>
      </c>
      <c r="D453" s="79" t="s">
        <v>170</v>
      </c>
      <c r="E453" s="70">
        <v>2</v>
      </c>
      <c r="F453" s="70">
        <v>2</v>
      </c>
      <c r="G453" s="165">
        <f t="shared" si="21"/>
        <v>4</v>
      </c>
      <c r="H453" s="68">
        <v>43678</v>
      </c>
      <c r="I453" s="254">
        <v>570</v>
      </c>
      <c r="J453" s="217">
        <f t="shared" si="22"/>
        <v>4</v>
      </c>
    </row>
    <row r="454" spans="1:10" hidden="1" outlineLevel="1" x14ac:dyDescent="0.35">
      <c r="A454" s="165" t="s">
        <v>1207</v>
      </c>
      <c r="B454" s="224" t="s">
        <v>1696</v>
      </c>
      <c r="C454" s="79" t="s">
        <v>1208</v>
      </c>
      <c r="D454" s="79" t="s">
        <v>170</v>
      </c>
      <c r="E454" s="70">
        <v>0</v>
      </c>
      <c r="F454" s="70">
        <v>2</v>
      </c>
      <c r="G454" s="165">
        <f t="shared" si="21"/>
        <v>2</v>
      </c>
      <c r="H454" s="68">
        <v>43678</v>
      </c>
      <c r="I454" s="254">
        <v>630</v>
      </c>
      <c r="J454" s="217">
        <f t="shared" si="22"/>
        <v>2</v>
      </c>
    </row>
    <row r="455" spans="1:10" hidden="1" outlineLevel="1" x14ac:dyDescent="0.35">
      <c r="A455" s="165" t="s">
        <v>1207</v>
      </c>
      <c r="B455" s="224" t="s">
        <v>1697</v>
      </c>
      <c r="C455" s="79" t="s">
        <v>1208</v>
      </c>
      <c r="D455" s="79" t="s">
        <v>170</v>
      </c>
      <c r="E455" s="70">
        <v>4</v>
      </c>
      <c r="F455" s="70">
        <v>2</v>
      </c>
      <c r="G455" s="165">
        <f t="shared" si="21"/>
        <v>6</v>
      </c>
      <c r="H455" s="68">
        <v>43678</v>
      </c>
      <c r="I455" s="254">
        <v>670</v>
      </c>
      <c r="J455" s="217">
        <f t="shared" si="22"/>
        <v>6</v>
      </c>
    </row>
    <row r="456" spans="1:10" hidden="1" outlineLevel="1" x14ac:dyDescent="0.35">
      <c r="A456" s="165" t="s">
        <v>1207</v>
      </c>
      <c r="B456" s="224" t="s">
        <v>1698</v>
      </c>
      <c r="C456" s="79" t="s">
        <v>1208</v>
      </c>
      <c r="D456" s="79" t="s">
        <v>170</v>
      </c>
      <c r="E456" s="70">
        <v>8</v>
      </c>
      <c r="F456" s="70">
        <v>2</v>
      </c>
      <c r="G456" s="165">
        <f t="shared" si="21"/>
        <v>10</v>
      </c>
      <c r="H456" s="68">
        <v>43678</v>
      </c>
      <c r="I456" s="254">
        <v>600</v>
      </c>
      <c r="J456" s="217">
        <f t="shared" si="22"/>
        <v>10</v>
      </c>
    </row>
    <row r="457" spans="1:10" hidden="1" outlineLevel="1" x14ac:dyDescent="0.35">
      <c r="A457" s="165" t="s">
        <v>1207</v>
      </c>
      <c r="B457" s="224" t="s">
        <v>1699</v>
      </c>
      <c r="C457" s="79" t="s">
        <v>1208</v>
      </c>
      <c r="D457" s="79" t="s">
        <v>170</v>
      </c>
      <c r="E457" s="70">
        <v>6</v>
      </c>
      <c r="F457" s="70">
        <v>2</v>
      </c>
      <c r="G457" s="165">
        <f t="shared" si="21"/>
        <v>8</v>
      </c>
      <c r="H457" s="68">
        <v>43678</v>
      </c>
      <c r="I457" s="254">
        <v>650</v>
      </c>
      <c r="J457" s="217">
        <f t="shared" si="22"/>
        <v>8</v>
      </c>
    </row>
    <row r="458" spans="1:10" hidden="1" outlineLevel="1" x14ac:dyDescent="0.35">
      <c r="A458" s="165" t="s">
        <v>1207</v>
      </c>
      <c r="B458" s="224" t="s">
        <v>1700</v>
      </c>
      <c r="C458" s="79" t="s">
        <v>1208</v>
      </c>
      <c r="D458" s="79" t="s">
        <v>170</v>
      </c>
      <c r="E458" s="70">
        <v>7</v>
      </c>
      <c r="F458" s="70">
        <v>4</v>
      </c>
      <c r="G458" s="165">
        <f t="shared" si="21"/>
        <v>11</v>
      </c>
      <c r="H458" s="68">
        <v>43678</v>
      </c>
      <c r="I458" s="254">
        <v>630</v>
      </c>
      <c r="J458" s="217">
        <f t="shared" si="22"/>
        <v>11</v>
      </c>
    </row>
    <row r="459" spans="1:10" hidden="1" outlineLevel="1" x14ac:dyDescent="0.35">
      <c r="A459" s="165" t="s">
        <v>1207</v>
      </c>
      <c r="B459" s="224" t="s">
        <v>1701</v>
      </c>
      <c r="C459" s="79" t="s">
        <v>1208</v>
      </c>
      <c r="D459" s="79" t="s">
        <v>170</v>
      </c>
      <c r="E459" s="70">
        <v>2</v>
      </c>
      <c r="F459" s="70">
        <v>2</v>
      </c>
      <c r="G459" s="165">
        <f t="shared" si="21"/>
        <v>4</v>
      </c>
      <c r="H459" s="68">
        <v>43678</v>
      </c>
      <c r="I459" s="254">
        <v>680</v>
      </c>
      <c r="J459" s="217">
        <f t="shared" si="22"/>
        <v>4</v>
      </c>
    </row>
    <row r="460" spans="1:10" hidden="1" outlineLevel="1" x14ac:dyDescent="0.35">
      <c r="A460" s="165" t="s">
        <v>1207</v>
      </c>
      <c r="B460" s="224" t="s">
        <v>1702</v>
      </c>
      <c r="C460" s="79" t="s">
        <v>1208</v>
      </c>
      <c r="D460" s="79" t="s">
        <v>170</v>
      </c>
      <c r="E460" s="70">
        <v>0</v>
      </c>
      <c r="F460" s="70">
        <v>2</v>
      </c>
      <c r="G460" s="165">
        <f t="shared" si="21"/>
        <v>2</v>
      </c>
      <c r="H460" s="68">
        <v>43678</v>
      </c>
      <c r="I460" s="254">
        <v>670</v>
      </c>
      <c r="J460" s="217">
        <f t="shared" si="22"/>
        <v>2</v>
      </c>
    </row>
    <row r="461" spans="1:10" hidden="1" outlineLevel="1" x14ac:dyDescent="0.35">
      <c r="A461" s="165" t="s">
        <v>1207</v>
      </c>
      <c r="B461" s="224" t="s">
        <v>1703</v>
      </c>
      <c r="C461" s="79" t="s">
        <v>1208</v>
      </c>
      <c r="D461" s="79" t="s">
        <v>170</v>
      </c>
      <c r="E461" s="70">
        <v>1</v>
      </c>
      <c r="F461" s="70">
        <v>2</v>
      </c>
      <c r="G461" s="165">
        <f t="shared" si="21"/>
        <v>3</v>
      </c>
      <c r="H461" s="68">
        <v>43678</v>
      </c>
      <c r="I461" s="254">
        <v>690</v>
      </c>
      <c r="J461" s="217">
        <f t="shared" si="22"/>
        <v>3</v>
      </c>
    </row>
    <row r="462" spans="1:10" hidden="1" outlineLevel="1" x14ac:dyDescent="0.35">
      <c r="A462" s="165" t="s">
        <v>1207</v>
      </c>
      <c r="B462" s="224" t="s">
        <v>1704</v>
      </c>
      <c r="C462" s="79" t="s">
        <v>1208</v>
      </c>
      <c r="D462" s="79" t="s">
        <v>170</v>
      </c>
      <c r="E462" s="70">
        <v>3</v>
      </c>
      <c r="F462" s="70">
        <v>3</v>
      </c>
      <c r="G462" s="165">
        <f t="shared" si="21"/>
        <v>6</v>
      </c>
      <c r="H462" s="68">
        <v>43678</v>
      </c>
      <c r="I462" s="254">
        <v>700</v>
      </c>
      <c r="J462" s="217">
        <f t="shared" si="22"/>
        <v>6</v>
      </c>
    </row>
    <row r="463" spans="1:10" hidden="1" outlineLevel="1" x14ac:dyDescent="0.35">
      <c r="A463" s="165" t="s">
        <v>1207</v>
      </c>
      <c r="B463" s="224" t="s">
        <v>1705</v>
      </c>
      <c r="C463" s="79" t="s">
        <v>1208</v>
      </c>
      <c r="D463" s="79" t="s">
        <v>170</v>
      </c>
      <c r="E463" s="70">
        <v>2</v>
      </c>
      <c r="F463" s="70">
        <v>2</v>
      </c>
      <c r="G463" s="165">
        <f t="shared" si="21"/>
        <v>4</v>
      </c>
      <c r="H463" s="68">
        <v>43678</v>
      </c>
      <c r="I463" s="254">
        <v>380</v>
      </c>
      <c r="J463" s="217">
        <f t="shared" si="22"/>
        <v>4</v>
      </c>
    </row>
    <row r="464" spans="1:10" hidden="1" outlineLevel="1" x14ac:dyDescent="0.35">
      <c r="A464" s="165" t="s">
        <v>1207</v>
      </c>
      <c r="B464" s="224" t="s">
        <v>1706</v>
      </c>
      <c r="C464" s="79" t="s">
        <v>1208</v>
      </c>
      <c r="D464" s="79" t="s">
        <v>170</v>
      </c>
      <c r="E464" s="70">
        <v>4</v>
      </c>
      <c r="F464" s="70">
        <v>2</v>
      </c>
      <c r="G464" s="165">
        <f t="shared" si="21"/>
        <v>6</v>
      </c>
      <c r="H464" s="68">
        <v>43678</v>
      </c>
      <c r="I464" s="254">
        <v>610</v>
      </c>
      <c r="J464" s="217">
        <f t="shared" si="22"/>
        <v>6</v>
      </c>
    </row>
    <row r="465" spans="1:10" hidden="1" outlineLevel="1" x14ac:dyDescent="0.35">
      <c r="A465" s="165" t="s">
        <v>1207</v>
      </c>
      <c r="B465" s="224" t="s">
        <v>1707</v>
      </c>
      <c r="C465" s="79" t="s">
        <v>1208</v>
      </c>
      <c r="D465" s="79" t="s">
        <v>170</v>
      </c>
      <c r="E465" s="70">
        <v>5</v>
      </c>
      <c r="F465" s="70">
        <v>2</v>
      </c>
      <c r="G465" s="165">
        <f t="shared" si="21"/>
        <v>7</v>
      </c>
      <c r="H465" s="68">
        <v>43678</v>
      </c>
      <c r="I465" s="254">
        <v>650</v>
      </c>
      <c r="J465" s="217">
        <f t="shared" si="22"/>
        <v>7</v>
      </c>
    </row>
    <row r="466" spans="1:10" hidden="1" outlineLevel="1" x14ac:dyDescent="0.35">
      <c r="A466" s="165" t="s">
        <v>1207</v>
      </c>
      <c r="B466" s="224" t="s">
        <v>1708</v>
      </c>
      <c r="C466" s="79" t="s">
        <v>1208</v>
      </c>
      <c r="D466" s="79" t="s">
        <v>170</v>
      </c>
      <c r="E466" s="70">
        <v>3</v>
      </c>
      <c r="F466" s="70">
        <v>3</v>
      </c>
      <c r="G466" s="165">
        <f t="shared" si="21"/>
        <v>6</v>
      </c>
      <c r="H466" s="68">
        <v>43678</v>
      </c>
      <c r="I466" s="254">
        <v>680</v>
      </c>
      <c r="J466" s="217">
        <f t="shared" si="22"/>
        <v>6</v>
      </c>
    </row>
    <row r="467" spans="1:10" hidden="1" outlineLevel="1" x14ac:dyDescent="0.35">
      <c r="A467" s="165" t="s">
        <v>1207</v>
      </c>
      <c r="B467" s="224" t="s">
        <v>1709</v>
      </c>
      <c r="C467" s="79" t="s">
        <v>1208</v>
      </c>
      <c r="D467" s="79" t="s">
        <v>170</v>
      </c>
      <c r="E467" s="70">
        <v>3</v>
      </c>
      <c r="F467" s="70">
        <v>2</v>
      </c>
      <c r="G467" s="165">
        <f t="shared" si="21"/>
        <v>5</v>
      </c>
      <c r="H467" s="68">
        <v>43678</v>
      </c>
      <c r="I467" s="254">
        <v>800</v>
      </c>
      <c r="J467" s="217">
        <f t="shared" si="22"/>
        <v>5</v>
      </c>
    </row>
    <row r="468" spans="1:10" hidden="1" outlineLevel="1" x14ac:dyDescent="0.35">
      <c r="A468" s="165" t="s">
        <v>1207</v>
      </c>
      <c r="B468" s="224" t="s">
        <v>1710</v>
      </c>
      <c r="C468" s="79" t="s">
        <v>1208</v>
      </c>
      <c r="D468" s="79" t="s">
        <v>170</v>
      </c>
      <c r="E468" s="70">
        <v>4</v>
      </c>
      <c r="F468" s="70">
        <v>2</v>
      </c>
      <c r="G468" s="165">
        <f t="shared" si="21"/>
        <v>6</v>
      </c>
      <c r="H468" s="68">
        <v>43678</v>
      </c>
      <c r="I468" s="254">
        <v>890</v>
      </c>
      <c r="J468" s="217">
        <f t="shared" si="22"/>
        <v>6</v>
      </c>
    </row>
    <row r="469" spans="1:10" hidden="1" outlineLevel="1" x14ac:dyDescent="0.35">
      <c r="A469" s="165" t="s">
        <v>1207</v>
      </c>
      <c r="B469" s="224" t="s">
        <v>1711</v>
      </c>
      <c r="C469" s="79" t="s">
        <v>1208</v>
      </c>
      <c r="D469" s="79" t="s">
        <v>170</v>
      </c>
      <c r="E469" s="70">
        <v>6</v>
      </c>
      <c r="F469" s="70">
        <v>2</v>
      </c>
      <c r="G469" s="165">
        <f t="shared" si="21"/>
        <v>8</v>
      </c>
      <c r="H469" s="68">
        <v>43678</v>
      </c>
      <c r="I469" s="254">
        <v>730</v>
      </c>
      <c r="J469" s="217">
        <f t="shared" si="22"/>
        <v>8</v>
      </c>
    </row>
    <row r="470" spans="1:10" hidden="1" outlineLevel="1" x14ac:dyDescent="0.35">
      <c r="A470" s="165" t="s">
        <v>1207</v>
      </c>
      <c r="B470" s="224" t="s">
        <v>1712</v>
      </c>
      <c r="C470" s="79" t="s">
        <v>1208</v>
      </c>
      <c r="D470" s="79" t="s">
        <v>170</v>
      </c>
      <c r="E470" s="70">
        <v>1</v>
      </c>
      <c r="F470" s="70">
        <v>2</v>
      </c>
      <c r="G470" s="165">
        <f t="shared" si="21"/>
        <v>3</v>
      </c>
      <c r="H470" s="68">
        <v>43678</v>
      </c>
      <c r="I470" s="254">
        <v>880</v>
      </c>
      <c r="J470" s="217">
        <f t="shared" si="22"/>
        <v>3</v>
      </c>
    </row>
    <row r="471" spans="1:10" hidden="1" outlineLevel="1" x14ac:dyDescent="0.35">
      <c r="A471" s="165" t="s">
        <v>1207</v>
      </c>
      <c r="B471" s="224" t="s">
        <v>1713</v>
      </c>
      <c r="C471" s="79" t="s">
        <v>1208</v>
      </c>
      <c r="D471" s="79" t="s">
        <v>170</v>
      </c>
      <c r="E471" s="70">
        <v>1</v>
      </c>
      <c r="F471" s="70">
        <v>2</v>
      </c>
      <c r="G471" s="165">
        <f t="shared" si="21"/>
        <v>3</v>
      </c>
      <c r="H471" s="68">
        <v>43678</v>
      </c>
      <c r="I471" s="254">
        <v>855</v>
      </c>
      <c r="J471" s="217">
        <f t="shared" si="22"/>
        <v>3</v>
      </c>
    </row>
    <row r="472" spans="1:10" hidden="1" outlineLevel="1" x14ac:dyDescent="0.35">
      <c r="A472" s="165" t="s">
        <v>1207</v>
      </c>
      <c r="B472" s="224" t="s">
        <v>1714</v>
      </c>
      <c r="C472" s="79" t="s">
        <v>1208</v>
      </c>
      <c r="D472" s="79" t="s">
        <v>170</v>
      </c>
      <c r="E472" s="70">
        <v>5</v>
      </c>
      <c r="F472" s="70">
        <v>3</v>
      </c>
      <c r="G472" s="165">
        <f t="shared" si="21"/>
        <v>8</v>
      </c>
      <c r="H472" s="68">
        <v>43678</v>
      </c>
      <c r="I472" s="254">
        <v>850</v>
      </c>
      <c r="J472" s="217">
        <f t="shared" si="22"/>
        <v>8</v>
      </c>
    </row>
    <row r="473" spans="1:10" hidden="1" outlineLevel="1" x14ac:dyDescent="0.35">
      <c r="A473" s="165" t="s">
        <v>1207</v>
      </c>
      <c r="B473" s="224" t="s">
        <v>1715</v>
      </c>
      <c r="C473" s="79" t="s">
        <v>1208</v>
      </c>
      <c r="D473" s="79" t="s">
        <v>170</v>
      </c>
      <c r="E473" s="70">
        <v>1</v>
      </c>
      <c r="F473" s="70">
        <v>3</v>
      </c>
      <c r="G473" s="165">
        <f t="shared" si="21"/>
        <v>4</v>
      </c>
      <c r="H473" s="68">
        <v>43678</v>
      </c>
      <c r="I473" s="254">
        <v>150</v>
      </c>
      <c r="J473" s="217">
        <f t="shared" si="22"/>
        <v>4</v>
      </c>
    </row>
    <row r="474" spans="1:10" hidden="1" outlineLevel="1" x14ac:dyDescent="0.35">
      <c r="A474" s="165" t="s">
        <v>1207</v>
      </c>
      <c r="B474" s="224" t="s">
        <v>1716</v>
      </c>
      <c r="C474" s="79" t="s">
        <v>1208</v>
      </c>
      <c r="D474" s="79" t="s">
        <v>170</v>
      </c>
      <c r="E474" s="70">
        <v>0</v>
      </c>
      <c r="F474" s="70">
        <v>2</v>
      </c>
      <c r="G474" s="165">
        <f t="shared" si="21"/>
        <v>2</v>
      </c>
      <c r="H474" s="68">
        <v>43678</v>
      </c>
      <c r="I474" s="254">
        <v>210</v>
      </c>
      <c r="J474" s="217">
        <f t="shared" si="22"/>
        <v>2</v>
      </c>
    </row>
    <row r="475" spans="1:10" hidden="1" outlineLevel="1" x14ac:dyDescent="0.35">
      <c r="A475" s="165" t="s">
        <v>1207</v>
      </c>
      <c r="B475" s="224" t="s">
        <v>1717</v>
      </c>
      <c r="C475" s="79" t="s">
        <v>1208</v>
      </c>
      <c r="D475" s="79" t="s">
        <v>170</v>
      </c>
      <c r="E475" s="70">
        <v>1</v>
      </c>
      <c r="F475" s="70">
        <v>2</v>
      </c>
      <c r="G475" s="165">
        <f t="shared" si="21"/>
        <v>3</v>
      </c>
      <c r="H475" s="68">
        <v>43678</v>
      </c>
      <c r="I475" s="254">
        <v>130</v>
      </c>
      <c r="J475" s="217">
        <f t="shared" si="22"/>
        <v>3</v>
      </c>
    </row>
    <row r="476" spans="1:10" hidden="1" outlineLevel="1" x14ac:dyDescent="0.35">
      <c r="A476" s="165" t="s">
        <v>1207</v>
      </c>
      <c r="B476" s="224" t="s">
        <v>1718</v>
      </c>
      <c r="C476" s="79" t="s">
        <v>1208</v>
      </c>
      <c r="D476" s="79" t="s">
        <v>170</v>
      </c>
      <c r="E476" s="70">
        <v>0</v>
      </c>
      <c r="F476" s="70">
        <v>2</v>
      </c>
      <c r="G476" s="165">
        <f t="shared" si="21"/>
        <v>2</v>
      </c>
      <c r="H476" s="68">
        <v>43678</v>
      </c>
      <c r="I476" s="254">
        <v>270</v>
      </c>
      <c r="J476" s="217">
        <f t="shared" si="22"/>
        <v>2</v>
      </c>
    </row>
    <row r="477" spans="1:10" hidden="1" outlineLevel="1" x14ac:dyDescent="0.35">
      <c r="A477" s="165" t="s">
        <v>1207</v>
      </c>
      <c r="B477" s="224" t="s">
        <v>1719</v>
      </c>
      <c r="C477" s="79" t="s">
        <v>1208</v>
      </c>
      <c r="D477" s="79" t="s">
        <v>170</v>
      </c>
      <c r="E477" s="70">
        <v>1</v>
      </c>
      <c r="F477" s="70">
        <v>3</v>
      </c>
      <c r="G477" s="165">
        <f t="shared" si="21"/>
        <v>4</v>
      </c>
      <c r="H477" s="68">
        <v>43678</v>
      </c>
      <c r="I477" s="254">
        <v>305</v>
      </c>
      <c r="J477" s="217">
        <f t="shared" si="22"/>
        <v>4</v>
      </c>
    </row>
    <row r="478" spans="1:10" hidden="1" outlineLevel="1" x14ac:dyDescent="0.35">
      <c r="A478" s="165" t="s">
        <v>1207</v>
      </c>
      <c r="B478" s="224" t="s">
        <v>1720</v>
      </c>
      <c r="C478" s="79" t="s">
        <v>1208</v>
      </c>
      <c r="D478" s="79" t="s">
        <v>170</v>
      </c>
      <c r="E478" s="70">
        <v>1</v>
      </c>
      <c r="F478" s="70">
        <v>2</v>
      </c>
      <c r="G478" s="165">
        <f t="shared" si="21"/>
        <v>3</v>
      </c>
      <c r="H478" s="68">
        <v>43678</v>
      </c>
      <c r="I478" s="254">
        <v>220</v>
      </c>
      <c r="J478" s="217">
        <f t="shared" si="22"/>
        <v>3</v>
      </c>
    </row>
    <row r="479" spans="1:10" hidden="1" outlineLevel="1" x14ac:dyDescent="0.35">
      <c r="A479" s="165" t="s">
        <v>1207</v>
      </c>
      <c r="B479" s="224" t="s">
        <v>1721</v>
      </c>
      <c r="C479" s="79" t="s">
        <v>1208</v>
      </c>
      <c r="D479" s="79" t="s">
        <v>170</v>
      </c>
      <c r="E479" s="70">
        <v>0</v>
      </c>
      <c r="F479" s="70">
        <v>2</v>
      </c>
      <c r="G479" s="165">
        <f t="shared" si="21"/>
        <v>2</v>
      </c>
      <c r="H479" s="68">
        <v>43678</v>
      </c>
      <c r="I479" s="254">
        <v>340</v>
      </c>
      <c r="J479" s="217">
        <f t="shared" si="22"/>
        <v>2</v>
      </c>
    </row>
    <row r="480" spans="1:10" hidden="1" outlineLevel="1" x14ac:dyDescent="0.35">
      <c r="A480" s="165" t="s">
        <v>1207</v>
      </c>
      <c r="B480" s="224" t="s">
        <v>1722</v>
      </c>
      <c r="C480" s="79" t="s">
        <v>1208</v>
      </c>
      <c r="D480" s="79" t="s">
        <v>170</v>
      </c>
      <c r="E480" s="70">
        <v>0</v>
      </c>
      <c r="F480" s="70">
        <v>2</v>
      </c>
      <c r="G480" s="165">
        <f t="shared" si="21"/>
        <v>2</v>
      </c>
      <c r="H480" s="68">
        <v>43678</v>
      </c>
      <c r="I480" s="254">
        <v>240</v>
      </c>
      <c r="J480" s="217">
        <f t="shared" si="22"/>
        <v>2</v>
      </c>
    </row>
    <row r="481" spans="1:10" hidden="1" outlineLevel="1" x14ac:dyDescent="0.35">
      <c r="A481" s="165" t="s">
        <v>1207</v>
      </c>
      <c r="B481" s="224" t="s">
        <v>1723</v>
      </c>
      <c r="C481" s="79" t="s">
        <v>1208</v>
      </c>
      <c r="D481" s="79" t="s">
        <v>170</v>
      </c>
      <c r="E481" s="70">
        <v>0</v>
      </c>
      <c r="F481" s="70">
        <v>4</v>
      </c>
      <c r="G481" s="165">
        <f t="shared" si="21"/>
        <v>4</v>
      </c>
      <c r="H481" s="68">
        <v>43678</v>
      </c>
      <c r="I481" s="254">
        <v>370</v>
      </c>
      <c r="J481" s="217">
        <f t="shared" si="22"/>
        <v>4</v>
      </c>
    </row>
    <row r="482" spans="1:10" hidden="1" outlineLevel="1" x14ac:dyDescent="0.35">
      <c r="A482" s="165" t="s">
        <v>1207</v>
      </c>
      <c r="B482" s="224" t="s">
        <v>1724</v>
      </c>
      <c r="C482" s="79" t="s">
        <v>1208</v>
      </c>
      <c r="D482" s="79" t="s">
        <v>170</v>
      </c>
      <c r="E482" s="70">
        <v>1</v>
      </c>
      <c r="F482" s="70">
        <v>2</v>
      </c>
      <c r="G482" s="165">
        <f t="shared" si="21"/>
        <v>3</v>
      </c>
      <c r="H482" s="68">
        <v>43678</v>
      </c>
      <c r="I482" s="254">
        <v>250</v>
      </c>
      <c r="J482" s="217">
        <f t="shared" si="22"/>
        <v>3</v>
      </c>
    </row>
    <row r="483" spans="1:10" hidden="1" outlineLevel="1" x14ac:dyDescent="0.35">
      <c r="A483" s="165" t="s">
        <v>1207</v>
      </c>
      <c r="B483" s="224" t="s">
        <v>1725</v>
      </c>
      <c r="C483" s="79" t="s">
        <v>1208</v>
      </c>
      <c r="D483" s="79" t="s">
        <v>170</v>
      </c>
      <c r="E483" s="70">
        <v>0</v>
      </c>
      <c r="F483" s="70">
        <v>2</v>
      </c>
      <c r="G483" s="165">
        <f t="shared" si="21"/>
        <v>2</v>
      </c>
      <c r="H483" s="68">
        <v>43678</v>
      </c>
      <c r="I483" s="254">
        <v>290</v>
      </c>
      <c r="J483" s="217">
        <f t="shared" si="22"/>
        <v>2</v>
      </c>
    </row>
    <row r="484" spans="1:10" hidden="1" outlineLevel="1" x14ac:dyDescent="0.35">
      <c r="A484" s="165" t="s">
        <v>1207</v>
      </c>
      <c r="B484" s="224" t="s">
        <v>1726</v>
      </c>
      <c r="C484" s="79" t="s">
        <v>1208</v>
      </c>
      <c r="D484" s="79" t="s">
        <v>170</v>
      </c>
      <c r="E484" s="70">
        <v>1</v>
      </c>
      <c r="F484" s="70">
        <v>3</v>
      </c>
      <c r="G484" s="165">
        <f t="shared" si="21"/>
        <v>4</v>
      </c>
      <c r="H484" s="68">
        <v>43678</v>
      </c>
      <c r="I484" s="254">
        <v>280</v>
      </c>
      <c r="J484" s="217">
        <f t="shared" si="22"/>
        <v>4</v>
      </c>
    </row>
    <row r="485" spans="1:10" hidden="1" outlineLevel="1" x14ac:dyDescent="0.35">
      <c r="A485" s="165" t="s">
        <v>1207</v>
      </c>
      <c r="B485" s="224" t="s">
        <v>1727</v>
      </c>
      <c r="C485" s="79" t="s">
        <v>1208</v>
      </c>
      <c r="D485" s="79" t="s">
        <v>170</v>
      </c>
      <c r="E485" s="70">
        <v>0</v>
      </c>
      <c r="F485" s="70">
        <v>2</v>
      </c>
      <c r="G485" s="165">
        <f t="shared" si="21"/>
        <v>2</v>
      </c>
      <c r="H485" s="68">
        <v>43678</v>
      </c>
      <c r="I485" s="254">
        <v>300</v>
      </c>
      <c r="J485" s="217">
        <f t="shared" si="22"/>
        <v>2</v>
      </c>
    </row>
    <row r="486" spans="1:10" hidden="1" outlineLevel="1" x14ac:dyDescent="0.35">
      <c r="A486" s="165" t="s">
        <v>1207</v>
      </c>
      <c r="B486" s="224" t="s">
        <v>1728</v>
      </c>
      <c r="C486" s="79" t="s">
        <v>1208</v>
      </c>
      <c r="D486" s="79" t="s">
        <v>170</v>
      </c>
      <c r="E486" s="70">
        <v>1</v>
      </c>
      <c r="F486" s="70">
        <v>2</v>
      </c>
      <c r="G486" s="165">
        <f t="shared" si="21"/>
        <v>3</v>
      </c>
      <c r="H486" s="68">
        <v>43678</v>
      </c>
      <c r="I486" s="254">
        <v>310</v>
      </c>
      <c r="J486" s="217">
        <f t="shared" si="22"/>
        <v>3</v>
      </c>
    </row>
    <row r="487" spans="1:10" hidden="1" outlineLevel="1" x14ac:dyDescent="0.35">
      <c r="A487" s="165" t="s">
        <v>1207</v>
      </c>
      <c r="B487" s="224" t="s">
        <v>1729</v>
      </c>
      <c r="C487" s="79" t="s">
        <v>1208</v>
      </c>
      <c r="D487" s="79" t="s">
        <v>170</v>
      </c>
      <c r="E487" s="70">
        <v>0</v>
      </c>
      <c r="F487" s="70">
        <v>2</v>
      </c>
      <c r="G487" s="165">
        <f t="shared" si="21"/>
        <v>2</v>
      </c>
      <c r="H487" s="68">
        <v>43678</v>
      </c>
      <c r="I487" s="254">
        <v>330</v>
      </c>
      <c r="J487" s="217">
        <f t="shared" si="22"/>
        <v>2</v>
      </c>
    </row>
    <row r="488" spans="1:10" hidden="1" outlineLevel="1" x14ac:dyDescent="0.35">
      <c r="A488" s="165" t="s">
        <v>1207</v>
      </c>
      <c r="B488" s="224" t="s">
        <v>1730</v>
      </c>
      <c r="C488" s="79" t="s">
        <v>1208</v>
      </c>
      <c r="D488" s="79" t="s">
        <v>170</v>
      </c>
      <c r="E488" s="70">
        <v>1</v>
      </c>
      <c r="F488" s="70">
        <v>2</v>
      </c>
      <c r="G488" s="165">
        <f t="shared" si="21"/>
        <v>3</v>
      </c>
      <c r="H488" s="68">
        <v>43678</v>
      </c>
      <c r="I488" s="254">
        <v>270</v>
      </c>
      <c r="J488" s="217">
        <f t="shared" si="22"/>
        <v>3</v>
      </c>
    </row>
    <row r="489" spans="1:10" hidden="1" outlineLevel="1" x14ac:dyDescent="0.35">
      <c r="A489" s="165" t="s">
        <v>1207</v>
      </c>
      <c r="B489" s="224" t="s">
        <v>1731</v>
      </c>
      <c r="C489" s="79" t="s">
        <v>1208</v>
      </c>
      <c r="D489" s="79" t="s">
        <v>170</v>
      </c>
      <c r="E489" s="70">
        <v>1</v>
      </c>
      <c r="F489" s="70">
        <v>2</v>
      </c>
      <c r="G489" s="165">
        <f t="shared" si="21"/>
        <v>3</v>
      </c>
      <c r="H489" s="68">
        <v>43678</v>
      </c>
      <c r="I489" s="254">
        <v>100</v>
      </c>
      <c r="J489" s="217">
        <f t="shared" si="22"/>
        <v>3</v>
      </c>
    </row>
    <row r="490" spans="1:10" hidden="1" outlineLevel="1" x14ac:dyDescent="0.35">
      <c r="A490" s="165" t="s">
        <v>1207</v>
      </c>
      <c r="B490" s="224" t="s">
        <v>1732</v>
      </c>
      <c r="C490" s="79" t="s">
        <v>1208</v>
      </c>
      <c r="D490" s="79" t="s">
        <v>170</v>
      </c>
      <c r="E490" s="70">
        <v>1</v>
      </c>
      <c r="F490" s="70">
        <v>3</v>
      </c>
      <c r="G490" s="165">
        <f t="shared" si="21"/>
        <v>4</v>
      </c>
      <c r="H490" s="68">
        <v>43678</v>
      </c>
      <c r="I490" s="254">
        <v>120</v>
      </c>
      <c r="J490" s="217">
        <f t="shared" si="22"/>
        <v>4</v>
      </c>
    </row>
    <row r="491" spans="1:10" hidden="1" outlineLevel="1" x14ac:dyDescent="0.35">
      <c r="A491" s="165" t="s">
        <v>1207</v>
      </c>
      <c r="B491" s="224" t="s">
        <v>1733</v>
      </c>
      <c r="C491" s="79" t="s">
        <v>1208</v>
      </c>
      <c r="D491" s="79" t="s">
        <v>170</v>
      </c>
      <c r="E491" s="70">
        <v>0</v>
      </c>
      <c r="F491" s="70">
        <v>2</v>
      </c>
      <c r="G491" s="165">
        <f t="shared" si="21"/>
        <v>2</v>
      </c>
      <c r="H491" s="68">
        <v>43678</v>
      </c>
      <c r="I491" s="254">
        <v>150</v>
      </c>
      <c r="J491" s="217">
        <f t="shared" si="22"/>
        <v>2</v>
      </c>
    </row>
    <row r="492" spans="1:10" hidden="1" outlineLevel="1" x14ac:dyDescent="0.35">
      <c r="A492" s="165" t="s">
        <v>1207</v>
      </c>
      <c r="B492" s="224" t="s">
        <v>1734</v>
      </c>
      <c r="C492" s="79" t="s">
        <v>1208</v>
      </c>
      <c r="D492" s="79" t="s">
        <v>170</v>
      </c>
      <c r="E492" s="70">
        <v>1</v>
      </c>
      <c r="F492" s="70">
        <v>2</v>
      </c>
      <c r="G492" s="165">
        <f t="shared" si="21"/>
        <v>3</v>
      </c>
      <c r="H492" s="68">
        <v>43678</v>
      </c>
      <c r="I492" s="254">
        <v>250</v>
      </c>
      <c r="J492" s="217">
        <f t="shared" si="22"/>
        <v>3</v>
      </c>
    </row>
    <row r="493" spans="1:10" hidden="1" outlineLevel="1" x14ac:dyDescent="0.35">
      <c r="A493" s="165" t="s">
        <v>1207</v>
      </c>
      <c r="B493" s="224" t="s">
        <v>1735</v>
      </c>
      <c r="C493" s="79" t="s">
        <v>1208</v>
      </c>
      <c r="D493" s="79" t="s">
        <v>170</v>
      </c>
      <c r="E493" s="70">
        <v>0</v>
      </c>
      <c r="F493" s="70">
        <v>2</v>
      </c>
      <c r="G493" s="165">
        <f t="shared" si="21"/>
        <v>2</v>
      </c>
      <c r="H493" s="68">
        <v>43678</v>
      </c>
      <c r="I493" s="254">
        <v>210</v>
      </c>
      <c r="J493" s="217">
        <f t="shared" si="22"/>
        <v>2</v>
      </c>
    </row>
    <row r="494" spans="1:10" hidden="1" outlineLevel="1" x14ac:dyDescent="0.35">
      <c r="A494" s="165" t="s">
        <v>1207</v>
      </c>
      <c r="B494" s="224" t="s">
        <v>1736</v>
      </c>
      <c r="C494" s="79" t="s">
        <v>1208</v>
      </c>
      <c r="D494" s="79" t="s">
        <v>170</v>
      </c>
      <c r="E494" s="70">
        <v>0</v>
      </c>
      <c r="F494" s="70">
        <v>2</v>
      </c>
      <c r="G494" s="165">
        <f t="shared" ref="G494:G557" si="23">E494+F494</f>
        <v>2</v>
      </c>
      <c r="H494" s="68">
        <v>43678</v>
      </c>
      <c r="I494" s="254">
        <v>135</v>
      </c>
      <c r="J494" s="217">
        <f t="shared" si="22"/>
        <v>2</v>
      </c>
    </row>
    <row r="495" spans="1:10" hidden="1" outlineLevel="1" x14ac:dyDescent="0.35">
      <c r="A495" s="165" t="s">
        <v>1207</v>
      </c>
      <c r="B495" s="224" t="s">
        <v>1737</v>
      </c>
      <c r="C495" s="79" t="s">
        <v>1208</v>
      </c>
      <c r="D495" s="79" t="s">
        <v>170</v>
      </c>
      <c r="E495" s="70">
        <v>0</v>
      </c>
      <c r="F495" s="70">
        <v>2</v>
      </c>
      <c r="G495" s="165">
        <f t="shared" si="23"/>
        <v>2</v>
      </c>
      <c r="H495" s="68">
        <v>43678</v>
      </c>
      <c r="I495" s="254">
        <v>210</v>
      </c>
      <c r="J495" s="217">
        <f t="shared" si="22"/>
        <v>2</v>
      </c>
    </row>
    <row r="496" spans="1:10" hidden="1" outlineLevel="1" x14ac:dyDescent="0.35">
      <c r="A496" s="165" t="s">
        <v>1207</v>
      </c>
      <c r="B496" s="224" t="s">
        <v>1738</v>
      </c>
      <c r="C496" s="79" t="s">
        <v>1208</v>
      </c>
      <c r="D496" s="79" t="s">
        <v>170</v>
      </c>
      <c r="E496" s="70">
        <v>1</v>
      </c>
      <c r="F496" s="70">
        <v>4</v>
      </c>
      <c r="G496" s="165">
        <f t="shared" si="23"/>
        <v>5</v>
      </c>
      <c r="H496" s="68">
        <v>43678</v>
      </c>
      <c r="I496" s="254">
        <v>218</v>
      </c>
      <c r="J496" s="217">
        <f t="shared" si="22"/>
        <v>5</v>
      </c>
    </row>
    <row r="497" spans="1:10" hidden="1" outlineLevel="1" x14ac:dyDescent="0.35">
      <c r="A497" s="165" t="s">
        <v>1207</v>
      </c>
      <c r="B497" s="224" t="s">
        <v>1739</v>
      </c>
      <c r="C497" s="79" t="s">
        <v>1208</v>
      </c>
      <c r="D497" s="79" t="s">
        <v>170</v>
      </c>
      <c r="E497" s="70">
        <v>0</v>
      </c>
      <c r="F497" s="70">
        <v>2</v>
      </c>
      <c r="G497" s="165">
        <f t="shared" si="23"/>
        <v>2</v>
      </c>
      <c r="H497" s="68">
        <v>43678</v>
      </c>
      <c r="I497" s="254">
        <v>200</v>
      </c>
      <c r="J497" s="217">
        <f t="shared" si="22"/>
        <v>2</v>
      </c>
    </row>
    <row r="498" spans="1:10" hidden="1" outlineLevel="1" x14ac:dyDescent="0.35">
      <c r="A498" s="165" t="s">
        <v>1207</v>
      </c>
      <c r="B498" s="224" t="s">
        <v>1740</v>
      </c>
      <c r="C498" s="79" t="s">
        <v>1208</v>
      </c>
      <c r="D498" s="79" t="s">
        <v>170</v>
      </c>
      <c r="E498" s="70">
        <v>2</v>
      </c>
      <c r="F498" s="70">
        <v>2</v>
      </c>
      <c r="G498" s="165">
        <f t="shared" si="23"/>
        <v>4</v>
      </c>
      <c r="H498" s="68">
        <v>43678</v>
      </c>
      <c r="I498" s="254">
        <v>420</v>
      </c>
      <c r="J498" s="217">
        <f t="shared" si="22"/>
        <v>4</v>
      </c>
    </row>
    <row r="499" spans="1:10" hidden="1" outlineLevel="1" x14ac:dyDescent="0.35">
      <c r="A499" s="165" t="s">
        <v>1207</v>
      </c>
      <c r="B499" s="224" t="s">
        <v>1741</v>
      </c>
      <c r="C499" s="79" t="s">
        <v>1208</v>
      </c>
      <c r="D499" s="79" t="s">
        <v>170</v>
      </c>
      <c r="E499" s="70">
        <v>4</v>
      </c>
      <c r="F499" s="70">
        <v>3</v>
      </c>
      <c r="G499" s="165">
        <f t="shared" si="23"/>
        <v>7</v>
      </c>
      <c r="H499" s="68">
        <v>43678</v>
      </c>
      <c r="I499" s="254">
        <v>400</v>
      </c>
      <c r="J499" s="217">
        <f t="shared" si="22"/>
        <v>7</v>
      </c>
    </row>
    <row r="500" spans="1:10" hidden="1" outlineLevel="1" x14ac:dyDescent="0.35">
      <c r="A500" s="165" t="s">
        <v>1207</v>
      </c>
      <c r="B500" s="224" t="s">
        <v>1742</v>
      </c>
      <c r="C500" s="79" t="s">
        <v>1208</v>
      </c>
      <c r="D500" s="79" t="s">
        <v>170</v>
      </c>
      <c r="E500" s="70">
        <v>6</v>
      </c>
      <c r="F500" s="70">
        <v>3</v>
      </c>
      <c r="G500" s="165">
        <f t="shared" si="23"/>
        <v>9</v>
      </c>
      <c r="H500" s="68">
        <v>43678</v>
      </c>
      <c r="I500" s="254">
        <v>430</v>
      </c>
      <c r="J500" s="217">
        <f t="shared" si="22"/>
        <v>9</v>
      </c>
    </row>
    <row r="501" spans="1:10" hidden="1" outlineLevel="1" x14ac:dyDescent="0.35">
      <c r="A501" s="165" t="s">
        <v>1207</v>
      </c>
      <c r="B501" s="224" t="s">
        <v>1743</v>
      </c>
      <c r="C501" s="79" t="s">
        <v>1208</v>
      </c>
      <c r="D501" s="79" t="s">
        <v>170</v>
      </c>
      <c r="E501" s="70">
        <v>3</v>
      </c>
      <c r="F501" s="70">
        <v>3</v>
      </c>
      <c r="G501" s="165">
        <f t="shared" si="23"/>
        <v>6</v>
      </c>
      <c r="H501" s="68">
        <v>43678</v>
      </c>
      <c r="I501" s="254">
        <v>400</v>
      </c>
      <c r="J501" s="217">
        <f t="shared" si="22"/>
        <v>6</v>
      </c>
    </row>
    <row r="502" spans="1:10" ht="15" collapsed="1" thickBot="1" x14ac:dyDescent="0.4">
      <c r="A502" s="155" t="s">
        <v>1207</v>
      </c>
      <c r="B502" s="225"/>
      <c r="C502" s="139" t="s">
        <v>1208</v>
      </c>
      <c r="D502" s="81">
        <f>COUNTA(D430:D501)</f>
        <v>72</v>
      </c>
      <c r="E502" s="118">
        <f>SUM(E430:E501)</f>
        <v>149</v>
      </c>
      <c r="F502" s="118">
        <f>SUM(F430:F501)</f>
        <v>165</v>
      </c>
      <c r="G502" s="118">
        <f>SUM(G430:G501)</f>
        <v>314</v>
      </c>
      <c r="H502" s="93">
        <v>43678</v>
      </c>
      <c r="I502" s="119">
        <f>AVERAGE(I430:I501)</f>
        <v>372.125</v>
      </c>
      <c r="J502" s="118">
        <f>SUM(J430:J501)</f>
        <v>314</v>
      </c>
    </row>
    <row r="503" spans="1:10" hidden="1" outlineLevel="1" x14ac:dyDescent="0.35">
      <c r="A503" s="125" t="s">
        <v>1209</v>
      </c>
      <c r="B503" s="223" t="s">
        <v>1744</v>
      </c>
      <c r="C503" s="86" t="s">
        <v>1210</v>
      </c>
      <c r="D503" s="79" t="s">
        <v>170</v>
      </c>
      <c r="E503" s="72">
        <v>3</v>
      </c>
      <c r="F503" s="125">
        <v>3</v>
      </c>
      <c r="G503" s="125">
        <f t="shared" si="23"/>
        <v>6</v>
      </c>
      <c r="H503" s="68">
        <v>43600</v>
      </c>
      <c r="I503" s="256">
        <v>50</v>
      </c>
      <c r="J503" s="217">
        <f t="shared" si="22"/>
        <v>6</v>
      </c>
    </row>
    <row r="504" spans="1:10" hidden="1" outlineLevel="1" x14ac:dyDescent="0.35">
      <c r="A504" s="165" t="s">
        <v>1209</v>
      </c>
      <c r="B504" s="224" t="s">
        <v>1745</v>
      </c>
      <c r="C504" s="79" t="s">
        <v>1210</v>
      </c>
      <c r="D504" s="79" t="s">
        <v>170</v>
      </c>
      <c r="E504" s="70">
        <v>2</v>
      </c>
      <c r="F504" s="165">
        <v>2</v>
      </c>
      <c r="G504" s="165">
        <f t="shared" si="23"/>
        <v>4</v>
      </c>
      <c r="H504" s="68">
        <v>43600</v>
      </c>
      <c r="I504" s="254">
        <v>180</v>
      </c>
      <c r="J504" s="217">
        <f t="shared" si="22"/>
        <v>4</v>
      </c>
    </row>
    <row r="505" spans="1:10" hidden="1" outlineLevel="1" x14ac:dyDescent="0.35">
      <c r="A505" s="165" t="s">
        <v>1209</v>
      </c>
      <c r="B505" s="224" t="s">
        <v>1746</v>
      </c>
      <c r="C505" s="79" t="s">
        <v>1210</v>
      </c>
      <c r="D505" s="79" t="s">
        <v>170</v>
      </c>
      <c r="E505" s="70">
        <v>1</v>
      </c>
      <c r="F505" s="165">
        <v>2</v>
      </c>
      <c r="G505" s="165">
        <f t="shared" si="23"/>
        <v>3</v>
      </c>
      <c r="H505" s="68">
        <v>43600</v>
      </c>
      <c r="I505" s="254">
        <v>130</v>
      </c>
      <c r="J505" s="217">
        <f t="shared" si="22"/>
        <v>3</v>
      </c>
    </row>
    <row r="506" spans="1:10" hidden="1" outlineLevel="1" x14ac:dyDescent="0.35">
      <c r="A506" s="165" t="s">
        <v>1209</v>
      </c>
      <c r="B506" s="224" t="s">
        <v>1747</v>
      </c>
      <c r="C506" s="79" t="s">
        <v>1210</v>
      </c>
      <c r="D506" s="79" t="s">
        <v>170</v>
      </c>
      <c r="E506" s="70">
        <v>3</v>
      </c>
      <c r="F506" s="165">
        <v>2</v>
      </c>
      <c r="G506" s="165">
        <f t="shared" si="23"/>
        <v>5</v>
      </c>
      <c r="H506" s="68">
        <v>43600</v>
      </c>
      <c r="I506" s="254">
        <v>98</v>
      </c>
      <c r="J506" s="217">
        <f t="shared" si="22"/>
        <v>5</v>
      </c>
    </row>
    <row r="507" spans="1:10" hidden="1" outlineLevel="1" x14ac:dyDescent="0.35">
      <c r="A507" s="165" t="s">
        <v>1209</v>
      </c>
      <c r="B507" s="224" t="s">
        <v>1748</v>
      </c>
      <c r="C507" s="79" t="s">
        <v>1210</v>
      </c>
      <c r="D507" s="79" t="s">
        <v>170</v>
      </c>
      <c r="E507" s="70">
        <v>4</v>
      </c>
      <c r="F507" s="165">
        <v>2</v>
      </c>
      <c r="G507" s="165">
        <f t="shared" si="23"/>
        <v>6</v>
      </c>
      <c r="H507" s="68">
        <v>43600</v>
      </c>
      <c r="I507" s="254">
        <v>201</v>
      </c>
      <c r="J507" s="217">
        <f t="shared" si="22"/>
        <v>6</v>
      </c>
    </row>
    <row r="508" spans="1:10" hidden="1" outlineLevel="1" x14ac:dyDescent="0.35">
      <c r="A508" s="165" t="s">
        <v>1209</v>
      </c>
      <c r="B508" s="224" t="s">
        <v>1749</v>
      </c>
      <c r="C508" s="79" t="s">
        <v>1210</v>
      </c>
      <c r="D508" s="79" t="s">
        <v>170</v>
      </c>
      <c r="E508" s="70">
        <v>1</v>
      </c>
      <c r="F508" s="165">
        <v>2</v>
      </c>
      <c r="G508" s="165">
        <f t="shared" si="23"/>
        <v>3</v>
      </c>
      <c r="H508" s="68">
        <v>43600</v>
      </c>
      <c r="I508" s="254">
        <v>375</v>
      </c>
      <c r="J508" s="217">
        <f t="shared" si="22"/>
        <v>3</v>
      </c>
    </row>
    <row r="509" spans="1:10" hidden="1" outlineLevel="1" x14ac:dyDescent="0.35">
      <c r="A509" s="165" t="s">
        <v>1209</v>
      </c>
      <c r="B509" s="224" t="s">
        <v>1750</v>
      </c>
      <c r="C509" s="79" t="s">
        <v>1210</v>
      </c>
      <c r="D509" s="79" t="s">
        <v>170</v>
      </c>
      <c r="E509" s="70">
        <v>2</v>
      </c>
      <c r="F509" s="165">
        <v>2</v>
      </c>
      <c r="G509" s="165">
        <f t="shared" si="23"/>
        <v>4</v>
      </c>
      <c r="H509" s="68">
        <v>43600</v>
      </c>
      <c r="I509" s="254">
        <v>240</v>
      </c>
      <c r="J509" s="217">
        <f t="shared" si="22"/>
        <v>4</v>
      </c>
    </row>
    <row r="510" spans="1:10" hidden="1" outlineLevel="1" x14ac:dyDescent="0.35">
      <c r="A510" s="165" t="s">
        <v>1209</v>
      </c>
      <c r="B510" s="224" t="s">
        <v>1751</v>
      </c>
      <c r="C510" s="79" t="s">
        <v>1210</v>
      </c>
      <c r="D510" s="79" t="s">
        <v>170</v>
      </c>
      <c r="E510" s="70">
        <v>3</v>
      </c>
      <c r="F510" s="165">
        <v>2</v>
      </c>
      <c r="G510" s="165">
        <f t="shared" si="23"/>
        <v>5</v>
      </c>
      <c r="H510" s="68">
        <v>43600</v>
      </c>
      <c r="I510" s="254">
        <v>177</v>
      </c>
      <c r="J510" s="217">
        <f t="shared" si="22"/>
        <v>5</v>
      </c>
    </row>
    <row r="511" spans="1:10" hidden="1" outlineLevel="1" x14ac:dyDescent="0.35">
      <c r="A511" s="165" t="s">
        <v>1209</v>
      </c>
      <c r="B511" s="224" t="s">
        <v>1752</v>
      </c>
      <c r="C511" s="79" t="s">
        <v>1210</v>
      </c>
      <c r="D511" s="79" t="s">
        <v>170</v>
      </c>
      <c r="E511" s="70">
        <v>4</v>
      </c>
      <c r="F511" s="165">
        <v>2</v>
      </c>
      <c r="G511" s="165">
        <f t="shared" si="23"/>
        <v>6</v>
      </c>
      <c r="H511" s="68">
        <v>43600</v>
      </c>
      <c r="I511" s="254">
        <v>200</v>
      </c>
      <c r="J511" s="217">
        <f t="shared" si="22"/>
        <v>6</v>
      </c>
    </row>
    <row r="512" spans="1:10" hidden="1" outlineLevel="1" x14ac:dyDescent="0.35">
      <c r="A512" s="165" t="s">
        <v>1209</v>
      </c>
      <c r="B512" s="224" t="s">
        <v>1753</v>
      </c>
      <c r="C512" s="79" t="s">
        <v>1210</v>
      </c>
      <c r="D512" s="79" t="s">
        <v>170</v>
      </c>
      <c r="E512" s="70">
        <v>6</v>
      </c>
      <c r="F512" s="165">
        <v>2</v>
      </c>
      <c r="G512" s="165">
        <f t="shared" si="23"/>
        <v>8</v>
      </c>
      <c r="H512" s="68">
        <v>43600</v>
      </c>
      <c r="I512" s="254">
        <v>60</v>
      </c>
      <c r="J512" s="217">
        <f t="shared" si="22"/>
        <v>8</v>
      </c>
    </row>
    <row r="513" spans="1:10" hidden="1" outlineLevel="1" x14ac:dyDescent="0.35">
      <c r="A513" s="165" t="s">
        <v>1209</v>
      </c>
      <c r="B513" s="224" t="s">
        <v>1754</v>
      </c>
      <c r="C513" s="79" t="s">
        <v>1210</v>
      </c>
      <c r="D513" s="79" t="s">
        <v>170</v>
      </c>
      <c r="E513" s="70">
        <v>5</v>
      </c>
      <c r="F513" s="165">
        <v>2</v>
      </c>
      <c r="G513" s="165">
        <f t="shared" si="23"/>
        <v>7</v>
      </c>
      <c r="H513" s="68">
        <v>43600</v>
      </c>
      <c r="I513" s="254">
        <v>120</v>
      </c>
      <c r="J513" s="217">
        <f t="shared" si="22"/>
        <v>7</v>
      </c>
    </row>
    <row r="514" spans="1:10" hidden="1" outlineLevel="1" x14ac:dyDescent="0.35">
      <c r="A514" s="165" t="s">
        <v>1209</v>
      </c>
      <c r="B514" s="224" t="s">
        <v>1755</v>
      </c>
      <c r="C514" s="79" t="s">
        <v>1210</v>
      </c>
      <c r="D514" s="79" t="s">
        <v>170</v>
      </c>
      <c r="E514" s="70">
        <v>4</v>
      </c>
      <c r="F514" s="165">
        <v>2</v>
      </c>
      <c r="G514" s="165">
        <f t="shared" si="23"/>
        <v>6</v>
      </c>
      <c r="H514" s="68">
        <v>43600</v>
      </c>
      <c r="I514" s="254">
        <v>150</v>
      </c>
      <c r="J514" s="217">
        <f t="shared" si="22"/>
        <v>6</v>
      </c>
    </row>
    <row r="515" spans="1:10" hidden="1" outlineLevel="1" x14ac:dyDescent="0.35">
      <c r="A515" s="165" t="s">
        <v>1209</v>
      </c>
      <c r="B515" s="224" t="s">
        <v>1756</v>
      </c>
      <c r="C515" s="79" t="s">
        <v>1210</v>
      </c>
      <c r="D515" s="79" t="s">
        <v>170</v>
      </c>
      <c r="E515" s="70">
        <v>1</v>
      </c>
      <c r="F515" s="165">
        <v>2</v>
      </c>
      <c r="G515" s="165">
        <f t="shared" si="23"/>
        <v>3</v>
      </c>
      <c r="H515" s="68">
        <v>43600</v>
      </c>
      <c r="I515" s="254">
        <v>200</v>
      </c>
      <c r="J515" s="217">
        <f t="shared" ref="J515:J578" si="24">IF(I515&gt;$Q$1,,G515)</f>
        <v>3</v>
      </c>
    </row>
    <row r="516" spans="1:10" hidden="1" outlineLevel="1" x14ac:dyDescent="0.35">
      <c r="A516" s="165" t="s">
        <v>1209</v>
      </c>
      <c r="B516" s="224" t="s">
        <v>1757</v>
      </c>
      <c r="C516" s="79" t="s">
        <v>1210</v>
      </c>
      <c r="D516" s="79" t="s">
        <v>170</v>
      </c>
      <c r="E516" s="70">
        <v>5</v>
      </c>
      <c r="F516" s="165">
        <v>3</v>
      </c>
      <c r="G516" s="165">
        <f t="shared" si="23"/>
        <v>8</v>
      </c>
      <c r="H516" s="68">
        <v>43600</v>
      </c>
      <c r="I516" s="254">
        <v>40</v>
      </c>
      <c r="J516" s="217">
        <f t="shared" si="24"/>
        <v>8</v>
      </c>
    </row>
    <row r="517" spans="1:10" hidden="1" outlineLevel="1" x14ac:dyDescent="0.35">
      <c r="A517" s="165" t="s">
        <v>1209</v>
      </c>
      <c r="B517" s="224" t="s">
        <v>1758</v>
      </c>
      <c r="C517" s="79" t="s">
        <v>1210</v>
      </c>
      <c r="D517" s="79" t="s">
        <v>170</v>
      </c>
      <c r="E517" s="70">
        <v>0</v>
      </c>
      <c r="F517" s="165">
        <v>2</v>
      </c>
      <c r="G517" s="165">
        <f t="shared" si="23"/>
        <v>2</v>
      </c>
      <c r="H517" s="68">
        <v>43600</v>
      </c>
      <c r="I517" s="254">
        <v>180</v>
      </c>
      <c r="J517" s="217">
        <f t="shared" si="24"/>
        <v>2</v>
      </c>
    </row>
    <row r="518" spans="1:10" hidden="1" outlineLevel="1" x14ac:dyDescent="0.35">
      <c r="A518" s="165" t="s">
        <v>1209</v>
      </c>
      <c r="B518" s="224" t="s">
        <v>1759</v>
      </c>
      <c r="C518" s="79" t="s">
        <v>1210</v>
      </c>
      <c r="D518" s="79" t="s">
        <v>170</v>
      </c>
      <c r="E518" s="70">
        <v>1</v>
      </c>
      <c r="F518" s="165">
        <v>3</v>
      </c>
      <c r="G518" s="165">
        <f t="shared" si="23"/>
        <v>4</v>
      </c>
      <c r="H518" s="68">
        <v>43600</v>
      </c>
      <c r="I518" s="254">
        <v>210</v>
      </c>
      <c r="J518" s="217">
        <f t="shared" si="24"/>
        <v>4</v>
      </c>
    </row>
    <row r="519" spans="1:10" hidden="1" outlineLevel="1" x14ac:dyDescent="0.35">
      <c r="A519" s="165" t="s">
        <v>1209</v>
      </c>
      <c r="B519" s="224" t="s">
        <v>1760</v>
      </c>
      <c r="C519" s="79" t="s">
        <v>1210</v>
      </c>
      <c r="D519" s="79" t="s">
        <v>170</v>
      </c>
      <c r="E519" s="70">
        <v>3</v>
      </c>
      <c r="F519" s="165">
        <v>2</v>
      </c>
      <c r="G519" s="165">
        <f t="shared" si="23"/>
        <v>5</v>
      </c>
      <c r="H519" s="68">
        <v>43600</v>
      </c>
      <c r="I519" s="254">
        <v>130</v>
      </c>
      <c r="J519" s="217">
        <f t="shared" si="24"/>
        <v>5</v>
      </c>
    </row>
    <row r="520" spans="1:10" hidden="1" outlineLevel="1" x14ac:dyDescent="0.35">
      <c r="A520" s="165" t="s">
        <v>1209</v>
      </c>
      <c r="B520" s="224" t="s">
        <v>1761</v>
      </c>
      <c r="C520" s="79" t="s">
        <v>1210</v>
      </c>
      <c r="D520" s="79" t="s">
        <v>170</v>
      </c>
      <c r="E520" s="70">
        <v>0</v>
      </c>
      <c r="F520" s="165">
        <v>2</v>
      </c>
      <c r="G520" s="165">
        <f t="shared" si="23"/>
        <v>2</v>
      </c>
      <c r="H520" s="68">
        <v>43600</v>
      </c>
      <c r="I520" s="254">
        <v>100</v>
      </c>
      <c r="J520" s="217">
        <f t="shared" si="24"/>
        <v>2</v>
      </c>
    </row>
    <row r="521" spans="1:10" hidden="1" outlineLevel="1" x14ac:dyDescent="0.35">
      <c r="A521" s="165" t="s">
        <v>1209</v>
      </c>
      <c r="B521" s="224" t="s">
        <v>1762</v>
      </c>
      <c r="C521" s="79" t="s">
        <v>1210</v>
      </c>
      <c r="D521" s="79" t="s">
        <v>170</v>
      </c>
      <c r="E521" s="70">
        <v>3</v>
      </c>
      <c r="F521" s="165">
        <v>3</v>
      </c>
      <c r="G521" s="165">
        <f t="shared" si="23"/>
        <v>6</v>
      </c>
      <c r="H521" s="68">
        <v>43600</v>
      </c>
      <c r="I521" s="254">
        <v>300</v>
      </c>
      <c r="J521" s="217">
        <f t="shared" si="24"/>
        <v>6</v>
      </c>
    </row>
    <row r="522" spans="1:10" hidden="1" outlineLevel="1" x14ac:dyDescent="0.35">
      <c r="A522" s="165" t="s">
        <v>1209</v>
      </c>
      <c r="B522" s="224" t="s">
        <v>1763</v>
      </c>
      <c r="C522" s="79" t="s">
        <v>1210</v>
      </c>
      <c r="D522" s="79" t="s">
        <v>170</v>
      </c>
      <c r="E522" s="70">
        <v>1</v>
      </c>
      <c r="F522" s="165">
        <v>2</v>
      </c>
      <c r="G522" s="165">
        <f t="shared" si="23"/>
        <v>3</v>
      </c>
      <c r="H522" s="68">
        <v>43600</v>
      </c>
      <c r="I522" s="254">
        <v>410</v>
      </c>
      <c r="J522" s="217">
        <f t="shared" si="24"/>
        <v>3</v>
      </c>
    </row>
    <row r="523" spans="1:10" hidden="1" outlineLevel="1" x14ac:dyDescent="0.35">
      <c r="A523" s="165" t="s">
        <v>1209</v>
      </c>
      <c r="B523" s="224" t="s">
        <v>1764</v>
      </c>
      <c r="C523" s="79" t="s">
        <v>1210</v>
      </c>
      <c r="D523" s="79" t="s">
        <v>170</v>
      </c>
      <c r="E523" s="70">
        <v>2</v>
      </c>
      <c r="F523" s="165">
        <v>2</v>
      </c>
      <c r="G523" s="165">
        <f t="shared" si="23"/>
        <v>4</v>
      </c>
      <c r="H523" s="68">
        <v>43600</v>
      </c>
      <c r="I523" s="254">
        <v>430</v>
      </c>
      <c r="J523" s="217">
        <f t="shared" si="24"/>
        <v>4</v>
      </c>
    </row>
    <row r="524" spans="1:10" hidden="1" outlineLevel="1" x14ac:dyDescent="0.35">
      <c r="A524" s="165" t="s">
        <v>1209</v>
      </c>
      <c r="B524" s="224" t="s">
        <v>1765</v>
      </c>
      <c r="C524" s="79" t="s">
        <v>1210</v>
      </c>
      <c r="D524" s="79" t="s">
        <v>170</v>
      </c>
      <c r="E524" s="70">
        <v>4</v>
      </c>
      <c r="F524" s="165">
        <v>2</v>
      </c>
      <c r="G524" s="165">
        <f t="shared" si="23"/>
        <v>6</v>
      </c>
      <c r="H524" s="68">
        <v>43600</v>
      </c>
      <c r="I524" s="254">
        <v>320</v>
      </c>
      <c r="J524" s="217">
        <f t="shared" si="24"/>
        <v>6</v>
      </c>
    </row>
    <row r="525" spans="1:10" hidden="1" outlineLevel="1" x14ac:dyDescent="0.35">
      <c r="A525" s="165" t="s">
        <v>1209</v>
      </c>
      <c r="B525" s="224" t="s">
        <v>1766</v>
      </c>
      <c r="C525" s="79" t="s">
        <v>1210</v>
      </c>
      <c r="D525" s="79" t="s">
        <v>170</v>
      </c>
      <c r="E525" s="70">
        <v>2</v>
      </c>
      <c r="F525" s="165">
        <v>2</v>
      </c>
      <c r="G525" s="165">
        <f t="shared" si="23"/>
        <v>4</v>
      </c>
      <c r="H525" s="68">
        <v>43600</v>
      </c>
      <c r="I525" s="254">
        <v>370</v>
      </c>
      <c r="J525" s="217">
        <f t="shared" si="24"/>
        <v>4</v>
      </c>
    </row>
    <row r="526" spans="1:10" hidden="1" outlineLevel="1" x14ac:dyDescent="0.35">
      <c r="A526" s="165" t="s">
        <v>1209</v>
      </c>
      <c r="B526" s="224" t="s">
        <v>1767</v>
      </c>
      <c r="C526" s="79" t="s">
        <v>1210</v>
      </c>
      <c r="D526" s="79" t="s">
        <v>170</v>
      </c>
      <c r="E526" s="70">
        <v>1</v>
      </c>
      <c r="F526" s="165">
        <v>2</v>
      </c>
      <c r="G526" s="165">
        <f t="shared" si="23"/>
        <v>3</v>
      </c>
      <c r="H526" s="68">
        <v>43600</v>
      </c>
      <c r="I526" s="254">
        <v>400</v>
      </c>
      <c r="J526" s="217">
        <f t="shared" si="24"/>
        <v>3</v>
      </c>
    </row>
    <row r="527" spans="1:10" hidden="1" outlineLevel="1" x14ac:dyDescent="0.35">
      <c r="A527" s="165" t="s">
        <v>1209</v>
      </c>
      <c r="B527" s="224" t="s">
        <v>1768</v>
      </c>
      <c r="C527" s="79" t="s">
        <v>1210</v>
      </c>
      <c r="D527" s="79" t="s">
        <v>170</v>
      </c>
      <c r="E527" s="70">
        <v>3</v>
      </c>
      <c r="F527" s="165">
        <v>2</v>
      </c>
      <c r="G527" s="165">
        <f t="shared" si="23"/>
        <v>5</v>
      </c>
      <c r="H527" s="68">
        <v>43600</v>
      </c>
      <c r="I527" s="254">
        <v>315</v>
      </c>
      <c r="J527" s="217">
        <f t="shared" si="24"/>
        <v>5</v>
      </c>
    </row>
    <row r="528" spans="1:10" hidden="1" outlineLevel="1" x14ac:dyDescent="0.35">
      <c r="A528" s="165" t="s">
        <v>1209</v>
      </c>
      <c r="B528" s="224" t="s">
        <v>1769</v>
      </c>
      <c r="C528" s="79" t="s">
        <v>1210</v>
      </c>
      <c r="D528" s="79" t="s">
        <v>170</v>
      </c>
      <c r="E528" s="70">
        <v>3</v>
      </c>
      <c r="F528" s="165">
        <v>2</v>
      </c>
      <c r="G528" s="165">
        <f t="shared" si="23"/>
        <v>5</v>
      </c>
      <c r="H528" s="68">
        <v>43600</v>
      </c>
      <c r="I528" s="254">
        <v>440</v>
      </c>
      <c r="J528" s="217">
        <f t="shared" si="24"/>
        <v>5</v>
      </c>
    </row>
    <row r="529" spans="1:10" hidden="1" outlineLevel="1" x14ac:dyDescent="0.35">
      <c r="A529" s="165" t="s">
        <v>1209</v>
      </c>
      <c r="B529" s="224" t="s">
        <v>1770</v>
      </c>
      <c r="C529" s="79" t="s">
        <v>1210</v>
      </c>
      <c r="D529" s="79" t="s">
        <v>170</v>
      </c>
      <c r="E529" s="70">
        <v>2</v>
      </c>
      <c r="F529" s="165">
        <v>2</v>
      </c>
      <c r="G529" s="165">
        <f t="shared" si="23"/>
        <v>4</v>
      </c>
      <c r="H529" s="68">
        <v>43600</v>
      </c>
      <c r="I529" s="254">
        <v>348</v>
      </c>
      <c r="J529" s="217">
        <f t="shared" si="24"/>
        <v>4</v>
      </c>
    </row>
    <row r="530" spans="1:10" hidden="1" outlineLevel="1" x14ac:dyDescent="0.35">
      <c r="A530" s="165" t="s">
        <v>1209</v>
      </c>
      <c r="B530" s="224" t="s">
        <v>1771</v>
      </c>
      <c r="C530" s="79" t="s">
        <v>1210</v>
      </c>
      <c r="D530" s="79" t="s">
        <v>170</v>
      </c>
      <c r="E530" s="70">
        <v>0</v>
      </c>
      <c r="F530" s="165">
        <v>2</v>
      </c>
      <c r="G530" s="165">
        <f t="shared" si="23"/>
        <v>2</v>
      </c>
      <c r="H530" s="68">
        <v>43600</v>
      </c>
      <c r="I530" s="254">
        <v>410</v>
      </c>
      <c r="J530" s="217">
        <f t="shared" si="24"/>
        <v>2</v>
      </c>
    </row>
    <row r="531" spans="1:10" hidden="1" outlineLevel="1" x14ac:dyDescent="0.35">
      <c r="A531" s="165" t="s">
        <v>1209</v>
      </c>
      <c r="B531" s="224" t="s">
        <v>1772</v>
      </c>
      <c r="C531" s="79" t="s">
        <v>1210</v>
      </c>
      <c r="D531" s="79" t="s">
        <v>170</v>
      </c>
      <c r="E531" s="70">
        <v>1</v>
      </c>
      <c r="F531" s="165">
        <v>3</v>
      </c>
      <c r="G531" s="165">
        <f t="shared" si="23"/>
        <v>4</v>
      </c>
      <c r="H531" s="68">
        <v>43600</v>
      </c>
      <c r="I531" s="254">
        <v>360</v>
      </c>
      <c r="J531" s="217">
        <f t="shared" si="24"/>
        <v>4</v>
      </c>
    </row>
    <row r="532" spans="1:10" hidden="1" outlineLevel="1" x14ac:dyDescent="0.35">
      <c r="A532" s="165" t="s">
        <v>1209</v>
      </c>
      <c r="B532" s="224" t="s">
        <v>1773</v>
      </c>
      <c r="C532" s="79" t="s">
        <v>1210</v>
      </c>
      <c r="D532" s="79" t="s">
        <v>170</v>
      </c>
      <c r="E532" s="70">
        <v>4</v>
      </c>
      <c r="F532" s="165">
        <v>3</v>
      </c>
      <c r="G532" s="165">
        <f t="shared" si="23"/>
        <v>7</v>
      </c>
      <c r="H532" s="68">
        <v>43600</v>
      </c>
      <c r="I532" s="254">
        <v>450</v>
      </c>
      <c r="J532" s="217">
        <f t="shared" si="24"/>
        <v>7</v>
      </c>
    </row>
    <row r="533" spans="1:10" hidden="1" outlineLevel="1" x14ac:dyDescent="0.35">
      <c r="A533" s="165" t="s">
        <v>1209</v>
      </c>
      <c r="B533" s="224" t="s">
        <v>1774</v>
      </c>
      <c r="C533" s="79" t="s">
        <v>1210</v>
      </c>
      <c r="D533" s="79" t="s">
        <v>170</v>
      </c>
      <c r="E533" s="70">
        <v>3</v>
      </c>
      <c r="F533" s="165">
        <v>3</v>
      </c>
      <c r="G533" s="165">
        <f t="shared" si="23"/>
        <v>6</v>
      </c>
      <c r="H533" s="68">
        <v>43600</v>
      </c>
      <c r="I533" s="254">
        <v>470</v>
      </c>
      <c r="J533" s="217">
        <f t="shared" si="24"/>
        <v>6</v>
      </c>
    </row>
    <row r="534" spans="1:10" hidden="1" outlineLevel="1" x14ac:dyDescent="0.35">
      <c r="A534" s="165" t="s">
        <v>1209</v>
      </c>
      <c r="B534" s="224" t="s">
        <v>1775</v>
      </c>
      <c r="C534" s="79" t="s">
        <v>1210</v>
      </c>
      <c r="D534" s="79" t="s">
        <v>170</v>
      </c>
      <c r="E534" s="70">
        <v>6</v>
      </c>
      <c r="F534" s="165">
        <v>3</v>
      </c>
      <c r="G534" s="165">
        <f t="shared" si="23"/>
        <v>9</v>
      </c>
      <c r="H534" s="68">
        <v>43600</v>
      </c>
      <c r="I534" s="254">
        <v>490</v>
      </c>
      <c r="J534" s="217">
        <f t="shared" si="24"/>
        <v>9</v>
      </c>
    </row>
    <row r="535" spans="1:10" hidden="1" outlineLevel="1" x14ac:dyDescent="0.35">
      <c r="A535" s="165" t="s">
        <v>1209</v>
      </c>
      <c r="B535" s="224" t="s">
        <v>1776</v>
      </c>
      <c r="C535" s="79" t="s">
        <v>1210</v>
      </c>
      <c r="D535" s="79" t="s">
        <v>170</v>
      </c>
      <c r="E535" s="70">
        <v>1</v>
      </c>
      <c r="F535" s="165">
        <v>3</v>
      </c>
      <c r="G535" s="165">
        <f t="shared" si="23"/>
        <v>4</v>
      </c>
      <c r="H535" s="68">
        <v>43600</v>
      </c>
      <c r="I535" s="254">
        <v>520</v>
      </c>
      <c r="J535" s="217">
        <f t="shared" si="24"/>
        <v>4</v>
      </c>
    </row>
    <row r="536" spans="1:10" hidden="1" outlineLevel="1" x14ac:dyDescent="0.35">
      <c r="A536" s="165" t="s">
        <v>1209</v>
      </c>
      <c r="B536" s="224" t="s">
        <v>1777</v>
      </c>
      <c r="C536" s="79" t="s">
        <v>1210</v>
      </c>
      <c r="D536" s="79" t="s">
        <v>170</v>
      </c>
      <c r="E536" s="70">
        <v>4</v>
      </c>
      <c r="F536" s="165">
        <v>3</v>
      </c>
      <c r="G536" s="165">
        <f t="shared" si="23"/>
        <v>7</v>
      </c>
      <c r="H536" s="68">
        <v>43600</v>
      </c>
      <c r="I536" s="254">
        <v>430</v>
      </c>
      <c r="J536" s="217">
        <f t="shared" si="24"/>
        <v>7</v>
      </c>
    </row>
    <row r="537" spans="1:10" hidden="1" outlineLevel="1" x14ac:dyDescent="0.35">
      <c r="A537" s="165" t="s">
        <v>1209</v>
      </c>
      <c r="B537" s="224" t="s">
        <v>1778</v>
      </c>
      <c r="C537" s="79" t="s">
        <v>1210</v>
      </c>
      <c r="D537" s="79" t="s">
        <v>170</v>
      </c>
      <c r="E537" s="70">
        <v>1</v>
      </c>
      <c r="F537" s="165">
        <v>2</v>
      </c>
      <c r="G537" s="165">
        <f t="shared" si="23"/>
        <v>3</v>
      </c>
      <c r="H537" s="68">
        <v>43600</v>
      </c>
      <c r="I537" s="254">
        <v>505</v>
      </c>
      <c r="J537" s="217">
        <f t="shared" si="24"/>
        <v>3</v>
      </c>
    </row>
    <row r="538" spans="1:10" hidden="1" outlineLevel="1" x14ac:dyDescent="0.35">
      <c r="A538" s="165" t="s">
        <v>1209</v>
      </c>
      <c r="B538" s="224" t="s">
        <v>1779</v>
      </c>
      <c r="C538" s="79" t="s">
        <v>1210</v>
      </c>
      <c r="D538" s="79" t="s">
        <v>170</v>
      </c>
      <c r="E538" s="70">
        <v>6</v>
      </c>
      <c r="F538" s="165">
        <v>2</v>
      </c>
      <c r="G538" s="165">
        <f t="shared" si="23"/>
        <v>8</v>
      </c>
      <c r="H538" s="68">
        <v>43600</v>
      </c>
      <c r="I538" s="254">
        <v>380</v>
      </c>
      <c r="J538" s="217">
        <f t="shared" si="24"/>
        <v>8</v>
      </c>
    </row>
    <row r="539" spans="1:10" hidden="1" outlineLevel="1" x14ac:dyDescent="0.35">
      <c r="A539" s="165" t="s">
        <v>1209</v>
      </c>
      <c r="B539" s="224" t="s">
        <v>1780</v>
      </c>
      <c r="C539" s="79" t="s">
        <v>1210</v>
      </c>
      <c r="D539" s="79" t="s">
        <v>170</v>
      </c>
      <c r="E539" s="70">
        <v>2</v>
      </c>
      <c r="F539" s="165">
        <v>2</v>
      </c>
      <c r="G539" s="165">
        <f t="shared" si="23"/>
        <v>4</v>
      </c>
      <c r="H539" s="68">
        <v>43600</v>
      </c>
      <c r="I539" s="254">
        <v>335</v>
      </c>
      <c r="J539" s="217">
        <f t="shared" si="24"/>
        <v>4</v>
      </c>
    </row>
    <row r="540" spans="1:10" hidden="1" outlineLevel="1" x14ac:dyDescent="0.35">
      <c r="A540" s="165" t="s">
        <v>1209</v>
      </c>
      <c r="B540" s="224" t="s">
        <v>1781</v>
      </c>
      <c r="C540" s="79" t="s">
        <v>1210</v>
      </c>
      <c r="D540" s="79" t="s">
        <v>170</v>
      </c>
      <c r="E540" s="70">
        <v>0</v>
      </c>
      <c r="F540" s="165">
        <v>2</v>
      </c>
      <c r="G540" s="165">
        <f t="shared" si="23"/>
        <v>2</v>
      </c>
      <c r="H540" s="68">
        <v>43600</v>
      </c>
      <c r="I540" s="254">
        <v>350</v>
      </c>
      <c r="J540" s="217">
        <f t="shared" si="24"/>
        <v>2</v>
      </c>
    </row>
    <row r="541" spans="1:10" hidden="1" outlineLevel="1" x14ac:dyDescent="0.35">
      <c r="A541" s="165" t="s">
        <v>1209</v>
      </c>
      <c r="B541" s="224" t="s">
        <v>1782</v>
      </c>
      <c r="C541" s="79" t="s">
        <v>1210</v>
      </c>
      <c r="D541" s="79" t="s">
        <v>170</v>
      </c>
      <c r="E541" s="70">
        <v>1</v>
      </c>
      <c r="F541" s="165">
        <v>2</v>
      </c>
      <c r="G541" s="165">
        <f t="shared" si="23"/>
        <v>3</v>
      </c>
      <c r="H541" s="68">
        <v>43600</v>
      </c>
      <c r="I541" s="254">
        <v>500</v>
      </c>
      <c r="J541" s="217">
        <f t="shared" si="24"/>
        <v>3</v>
      </c>
    </row>
    <row r="542" spans="1:10" hidden="1" outlineLevel="1" x14ac:dyDescent="0.35">
      <c r="A542" s="165" t="s">
        <v>1209</v>
      </c>
      <c r="B542" s="224" t="s">
        <v>1783</v>
      </c>
      <c r="C542" s="79" t="s">
        <v>1210</v>
      </c>
      <c r="D542" s="79" t="s">
        <v>170</v>
      </c>
      <c r="E542" s="70">
        <v>3</v>
      </c>
      <c r="F542" s="165">
        <v>2</v>
      </c>
      <c r="G542" s="165">
        <f t="shared" si="23"/>
        <v>5</v>
      </c>
      <c r="H542" s="68">
        <v>43600</v>
      </c>
      <c r="I542" s="254">
        <v>420</v>
      </c>
      <c r="J542" s="217">
        <f t="shared" si="24"/>
        <v>5</v>
      </c>
    </row>
    <row r="543" spans="1:10" hidden="1" outlineLevel="1" x14ac:dyDescent="0.35">
      <c r="A543" s="165" t="s">
        <v>1209</v>
      </c>
      <c r="B543" s="224" t="s">
        <v>1784</v>
      </c>
      <c r="C543" s="79" t="s">
        <v>1210</v>
      </c>
      <c r="D543" s="79" t="s">
        <v>170</v>
      </c>
      <c r="E543" s="70">
        <v>4</v>
      </c>
      <c r="F543" s="165">
        <v>2</v>
      </c>
      <c r="G543" s="165">
        <f t="shared" si="23"/>
        <v>6</v>
      </c>
      <c r="H543" s="68">
        <v>43600</v>
      </c>
      <c r="I543" s="254">
        <v>490</v>
      </c>
      <c r="J543" s="217">
        <f t="shared" si="24"/>
        <v>6</v>
      </c>
    </row>
    <row r="544" spans="1:10" hidden="1" outlineLevel="1" x14ac:dyDescent="0.35">
      <c r="A544" s="165" t="s">
        <v>1209</v>
      </c>
      <c r="B544" s="224" t="s">
        <v>1785</v>
      </c>
      <c r="C544" s="79" t="s">
        <v>1210</v>
      </c>
      <c r="D544" s="79" t="s">
        <v>170</v>
      </c>
      <c r="E544" s="70">
        <v>5</v>
      </c>
      <c r="F544" s="165">
        <v>2</v>
      </c>
      <c r="G544" s="165">
        <f t="shared" si="23"/>
        <v>7</v>
      </c>
      <c r="H544" s="68">
        <v>43600</v>
      </c>
      <c r="I544" s="254">
        <v>428</v>
      </c>
      <c r="J544" s="217">
        <f t="shared" si="24"/>
        <v>7</v>
      </c>
    </row>
    <row r="545" spans="1:10" hidden="1" outlineLevel="1" x14ac:dyDescent="0.35">
      <c r="A545" s="165" t="s">
        <v>1209</v>
      </c>
      <c r="B545" s="224" t="s">
        <v>1786</v>
      </c>
      <c r="C545" s="79" t="s">
        <v>1210</v>
      </c>
      <c r="D545" s="79" t="s">
        <v>170</v>
      </c>
      <c r="E545" s="70">
        <v>0</v>
      </c>
      <c r="F545" s="165">
        <v>2</v>
      </c>
      <c r="G545" s="165">
        <f t="shared" si="23"/>
        <v>2</v>
      </c>
      <c r="H545" s="68">
        <v>43600</v>
      </c>
      <c r="I545" s="254">
        <v>480</v>
      </c>
      <c r="J545" s="217">
        <f t="shared" si="24"/>
        <v>2</v>
      </c>
    </row>
    <row r="546" spans="1:10" hidden="1" outlineLevel="1" x14ac:dyDescent="0.35">
      <c r="A546" s="165" t="s">
        <v>1209</v>
      </c>
      <c r="B546" s="224" t="s">
        <v>1787</v>
      </c>
      <c r="C546" s="79" t="s">
        <v>1210</v>
      </c>
      <c r="D546" s="79" t="s">
        <v>170</v>
      </c>
      <c r="E546" s="70">
        <v>2</v>
      </c>
      <c r="F546" s="165">
        <v>2</v>
      </c>
      <c r="G546" s="165">
        <f t="shared" si="23"/>
        <v>4</v>
      </c>
      <c r="H546" s="68">
        <v>43600</v>
      </c>
      <c r="I546" s="254">
        <v>500</v>
      </c>
      <c r="J546" s="217">
        <f t="shared" si="24"/>
        <v>4</v>
      </c>
    </row>
    <row r="547" spans="1:10" hidden="1" outlineLevel="1" x14ac:dyDescent="0.35">
      <c r="A547" s="165" t="s">
        <v>1209</v>
      </c>
      <c r="B547" s="224" t="s">
        <v>1788</v>
      </c>
      <c r="C547" s="79" t="s">
        <v>1210</v>
      </c>
      <c r="D547" s="79" t="s">
        <v>170</v>
      </c>
      <c r="E547" s="70">
        <v>0</v>
      </c>
      <c r="F547" s="165">
        <v>2</v>
      </c>
      <c r="G547" s="165">
        <f t="shared" si="23"/>
        <v>2</v>
      </c>
      <c r="H547" s="68">
        <v>43600</v>
      </c>
      <c r="I547" s="254">
        <v>480</v>
      </c>
      <c r="J547" s="217">
        <f t="shared" si="24"/>
        <v>2</v>
      </c>
    </row>
    <row r="548" spans="1:10" hidden="1" outlineLevel="1" x14ac:dyDescent="0.35">
      <c r="A548" s="165" t="s">
        <v>1209</v>
      </c>
      <c r="B548" s="224" t="s">
        <v>1789</v>
      </c>
      <c r="C548" s="79" t="s">
        <v>1210</v>
      </c>
      <c r="D548" s="79" t="s">
        <v>170</v>
      </c>
      <c r="E548" s="70">
        <v>2</v>
      </c>
      <c r="F548" s="165">
        <v>2</v>
      </c>
      <c r="G548" s="165">
        <f t="shared" si="23"/>
        <v>4</v>
      </c>
      <c r="H548" s="68">
        <v>43600</v>
      </c>
      <c r="I548" s="254">
        <v>520</v>
      </c>
      <c r="J548" s="217">
        <f t="shared" si="24"/>
        <v>4</v>
      </c>
    </row>
    <row r="549" spans="1:10" hidden="1" outlineLevel="1" x14ac:dyDescent="0.35">
      <c r="A549" s="165" t="s">
        <v>1209</v>
      </c>
      <c r="B549" s="224" t="s">
        <v>1790</v>
      </c>
      <c r="C549" s="79" t="s">
        <v>1210</v>
      </c>
      <c r="D549" s="79" t="s">
        <v>170</v>
      </c>
      <c r="E549" s="70">
        <v>3</v>
      </c>
      <c r="F549" s="165">
        <v>2</v>
      </c>
      <c r="G549" s="165">
        <f t="shared" si="23"/>
        <v>5</v>
      </c>
      <c r="H549" s="68">
        <v>43600</v>
      </c>
      <c r="I549" s="254">
        <v>460</v>
      </c>
      <c r="J549" s="217">
        <f t="shared" si="24"/>
        <v>5</v>
      </c>
    </row>
    <row r="550" spans="1:10" hidden="1" outlineLevel="1" x14ac:dyDescent="0.35">
      <c r="A550" s="165" t="s">
        <v>1209</v>
      </c>
      <c r="B550" s="224" t="s">
        <v>1791</v>
      </c>
      <c r="C550" s="79" t="s">
        <v>1210</v>
      </c>
      <c r="D550" s="79" t="s">
        <v>170</v>
      </c>
      <c r="E550" s="70">
        <v>1</v>
      </c>
      <c r="F550" s="165">
        <v>2</v>
      </c>
      <c r="G550" s="165">
        <f t="shared" si="23"/>
        <v>3</v>
      </c>
      <c r="H550" s="68">
        <v>43600</v>
      </c>
      <c r="I550" s="254">
        <v>560</v>
      </c>
      <c r="J550" s="217">
        <f t="shared" si="24"/>
        <v>3</v>
      </c>
    </row>
    <row r="551" spans="1:10" hidden="1" outlineLevel="1" x14ac:dyDescent="0.35">
      <c r="A551" s="165" t="s">
        <v>1209</v>
      </c>
      <c r="B551" s="224" t="s">
        <v>1792</v>
      </c>
      <c r="C551" s="79" t="s">
        <v>1210</v>
      </c>
      <c r="D551" s="79" t="s">
        <v>170</v>
      </c>
      <c r="E551" s="70">
        <v>2</v>
      </c>
      <c r="F551" s="165">
        <v>3</v>
      </c>
      <c r="G551" s="165">
        <f t="shared" si="23"/>
        <v>5</v>
      </c>
      <c r="H551" s="68">
        <v>43600</v>
      </c>
      <c r="I551" s="254">
        <v>510</v>
      </c>
      <c r="J551" s="217">
        <f t="shared" si="24"/>
        <v>5</v>
      </c>
    </row>
    <row r="552" spans="1:10" hidden="1" outlineLevel="1" x14ac:dyDescent="0.35">
      <c r="A552" s="165" t="s">
        <v>1209</v>
      </c>
      <c r="B552" s="224" t="s">
        <v>1793</v>
      </c>
      <c r="C552" s="79" t="s">
        <v>1210</v>
      </c>
      <c r="D552" s="79" t="s">
        <v>170</v>
      </c>
      <c r="E552" s="70">
        <v>3</v>
      </c>
      <c r="F552" s="165">
        <v>3</v>
      </c>
      <c r="G552" s="165">
        <f t="shared" si="23"/>
        <v>6</v>
      </c>
      <c r="H552" s="68">
        <v>43600</v>
      </c>
      <c r="I552" s="254">
        <v>490</v>
      </c>
      <c r="J552" s="217">
        <f t="shared" si="24"/>
        <v>6</v>
      </c>
    </row>
    <row r="553" spans="1:10" hidden="1" outlineLevel="1" x14ac:dyDescent="0.35">
      <c r="A553" s="165" t="s">
        <v>1209</v>
      </c>
      <c r="B553" s="224" t="s">
        <v>1794</v>
      </c>
      <c r="C553" s="79" t="s">
        <v>1210</v>
      </c>
      <c r="D553" s="79" t="s">
        <v>170</v>
      </c>
      <c r="E553" s="70">
        <v>1</v>
      </c>
      <c r="F553" s="165">
        <v>2</v>
      </c>
      <c r="G553" s="165">
        <f t="shared" si="23"/>
        <v>3</v>
      </c>
      <c r="H553" s="68">
        <v>43600</v>
      </c>
      <c r="I553" s="254">
        <v>530</v>
      </c>
      <c r="J553" s="217">
        <f t="shared" si="24"/>
        <v>3</v>
      </c>
    </row>
    <row r="554" spans="1:10" hidden="1" outlineLevel="1" x14ac:dyDescent="0.35">
      <c r="A554" s="165" t="s">
        <v>1209</v>
      </c>
      <c r="B554" s="224" t="s">
        <v>1795</v>
      </c>
      <c r="C554" s="79" t="s">
        <v>1210</v>
      </c>
      <c r="D554" s="79" t="s">
        <v>170</v>
      </c>
      <c r="E554" s="70">
        <v>1</v>
      </c>
      <c r="F554" s="165">
        <v>2</v>
      </c>
      <c r="G554" s="165">
        <f t="shared" si="23"/>
        <v>3</v>
      </c>
      <c r="H554" s="68">
        <v>43600</v>
      </c>
      <c r="I554" s="254">
        <v>700</v>
      </c>
      <c r="J554" s="217">
        <f t="shared" si="24"/>
        <v>3</v>
      </c>
    </row>
    <row r="555" spans="1:10" hidden="1" outlineLevel="1" x14ac:dyDescent="0.35">
      <c r="A555" s="165" t="s">
        <v>1209</v>
      </c>
      <c r="B555" s="224" t="s">
        <v>1796</v>
      </c>
      <c r="C555" s="79" t="s">
        <v>1210</v>
      </c>
      <c r="D555" s="79" t="s">
        <v>170</v>
      </c>
      <c r="E555" s="70">
        <v>0</v>
      </c>
      <c r="F555" s="165">
        <v>2</v>
      </c>
      <c r="G555" s="165">
        <f t="shared" si="23"/>
        <v>2</v>
      </c>
      <c r="H555" s="68">
        <v>43600</v>
      </c>
      <c r="I555" s="254">
        <v>680</v>
      </c>
      <c r="J555" s="217">
        <f t="shared" si="24"/>
        <v>2</v>
      </c>
    </row>
    <row r="556" spans="1:10" hidden="1" outlineLevel="1" x14ac:dyDescent="0.35">
      <c r="A556" s="165" t="s">
        <v>1209</v>
      </c>
      <c r="B556" s="224" t="s">
        <v>1797</v>
      </c>
      <c r="C556" s="79" t="s">
        <v>1210</v>
      </c>
      <c r="D556" s="79" t="s">
        <v>170</v>
      </c>
      <c r="E556" s="70">
        <v>3</v>
      </c>
      <c r="F556" s="165">
        <v>3</v>
      </c>
      <c r="G556" s="165">
        <f t="shared" si="23"/>
        <v>6</v>
      </c>
      <c r="H556" s="68">
        <v>43600</v>
      </c>
      <c r="I556" s="254">
        <v>640</v>
      </c>
      <c r="J556" s="217">
        <f t="shared" si="24"/>
        <v>6</v>
      </c>
    </row>
    <row r="557" spans="1:10" hidden="1" outlineLevel="1" x14ac:dyDescent="0.35">
      <c r="A557" s="165" t="s">
        <v>1209</v>
      </c>
      <c r="B557" s="224" t="s">
        <v>1798</v>
      </c>
      <c r="C557" s="79" t="s">
        <v>1210</v>
      </c>
      <c r="D557" s="79" t="s">
        <v>170</v>
      </c>
      <c r="E557" s="70">
        <v>7</v>
      </c>
      <c r="F557" s="165">
        <v>3</v>
      </c>
      <c r="G557" s="165">
        <f t="shared" si="23"/>
        <v>10</v>
      </c>
      <c r="H557" s="68">
        <v>43600</v>
      </c>
      <c r="I557" s="254">
        <v>610</v>
      </c>
      <c r="J557" s="217">
        <f t="shared" si="24"/>
        <v>10</v>
      </c>
    </row>
    <row r="558" spans="1:10" hidden="1" outlineLevel="1" x14ac:dyDescent="0.35">
      <c r="A558" s="165" t="s">
        <v>1209</v>
      </c>
      <c r="B558" s="224" t="s">
        <v>1799</v>
      </c>
      <c r="C558" s="79" t="s">
        <v>1210</v>
      </c>
      <c r="D558" s="79" t="s">
        <v>170</v>
      </c>
      <c r="E558" s="70">
        <v>2</v>
      </c>
      <c r="F558" s="165">
        <v>2</v>
      </c>
      <c r="G558" s="165">
        <f t="shared" ref="G558:G621" si="25">E558+F558</f>
        <v>4</v>
      </c>
      <c r="H558" s="68">
        <v>43600</v>
      </c>
      <c r="I558" s="254">
        <v>605</v>
      </c>
      <c r="J558" s="217">
        <f t="shared" si="24"/>
        <v>4</v>
      </c>
    </row>
    <row r="559" spans="1:10" hidden="1" outlineLevel="1" x14ac:dyDescent="0.35">
      <c r="A559" s="165" t="s">
        <v>1209</v>
      </c>
      <c r="B559" s="224" t="s">
        <v>1800</v>
      </c>
      <c r="C559" s="79" t="s">
        <v>1210</v>
      </c>
      <c r="D559" s="79" t="s">
        <v>170</v>
      </c>
      <c r="E559" s="70">
        <v>1</v>
      </c>
      <c r="F559" s="165">
        <v>2</v>
      </c>
      <c r="G559" s="165">
        <f t="shared" si="25"/>
        <v>3</v>
      </c>
      <c r="H559" s="68">
        <v>43600</v>
      </c>
      <c r="I559" s="254">
        <v>590</v>
      </c>
      <c r="J559" s="217">
        <f t="shared" si="24"/>
        <v>3</v>
      </c>
    </row>
    <row r="560" spans="1:10" hidden="1" outlineLevel="1" x14ac:dyDescent="0.35">
      <c r="A560" s="165" t="s">
        <v>1209</v>
      </c>
      <c r="B560" s="224" t="s">
        <v>1801</v>
      </c>
      <c r="C560" s="79" t="s">
        <v>1210</v>
      </c>
      <c r="D560" s="79" t="s">
        <v>170</v>
      </c>
      <c r="E560" s="70">
        <v>3</v>
      </c>
      <c r="F560" s="165">
        <v>2</v>
      </c>
      <c r="G560" s="165">
        <f t="shared" si="25"/>
        <v>5</v>
      </c>
      <c r="H560" s="68">
        <v>43600</v>
      </c>
      <c r="I560" s="254">
        <v>630</v>
      </c>
      <c r="J560" s="217">
        <f t="shared" si="24"/>
        <v>5</v>
      </c>
    </row>
    <row r="561" spans="1:10" hidden="1" outlineLevel="1" x14ac:dyDescent="0.35">
      <c r="A561" s="165" t="s">
        <v>1209</v>
      </c>
      <c r="B561" s="224" t="s">
        <v>1802</v>
      </c>
      <c r="C561" s="79" t="s">
        <v>1210</v>
      </c>
      <c r="D561" s="79" t="s">
        <v>170</v>
      </c>
      <c r="E561" s="70">
        <v>4</v>
      </c>
      <c r="F561" s="165">
        <v>3</v>
      </c>
      <c r="G561" s="165">
        <f t="shared" si="25"/>
        <v>7</v>
      </c>
      <c r="H561" s="68">
        <v>43600</v>
      </c>
      <c r="I561" s="254">
        <v>570</v>
      </c>
      <c r="J561" s="217">
        <f t="shared" si="24"/>
        <v>7</v>
      </c>
    </row>
    <row r="562" spans="1:10" hidden="1" outlineLevel="1" x14ac:dyDescent="0.35">
      <c r="A562" s="165" t="s">
        <v>1209</v>
      </c>
      <c r="B562" s="224" t="s">
        <v>1803</v>
      </c>
      <c r="C562" s="79" t="s">
        <v>1210</v>
      </c>
      <c r="D562" s="79" t="s">
        <v>170</v>
      </c>
      <c r="E562" s="70">
        <v>2</v>
      </c>
      <c r="F562" s="165">
        <v>3</v>
      </c>
      <c r="G562" s="165">
        <f t="shared" si="25"/>
        <v>5</v>
      </c>
      <c r="H562" s="68">
        <v>43600</v>
      </c>
      <c r="I562" s="254">
        <v>550</v>
      </c>
      <c r="J562" s="217">
        <f t="shared" si="24"/>
        <v>5</v>
      </c>
    </row>
    <row r="563" spans="1:10" hidden="1" outlineLevel="1" x14ac:dyDescent="0.35">
      <c r="A563" s="165" t="s">
        <v>1209</v>
      </c>
      <c r="B563" s="224" t="s">
        <v>1804</v>
      </c>
      <c r="C563" s="79" t="s">
        <v>1210</v>
      </c>
      <c r="D563" s="79" t="s">
        <v>170</v>
      </c>
      <c r="E563" s="70">
        <v>10</v>
      </c>
      <c r="F563" s="165">
        <v>4</v>
      </c>
      <c r="G563" s="165">
        <f t="shared" si="25"/>
        <v>14</v>
      </c>
      <c r="H563" s="68">
        <v>43600</v>
      </c>
      <c r="I563" s="254">
        <v>440</v>
      </c>
      <c r="J563" s="217">
        <f t="shared" si="24"/>
        <v>14</v>
      </c>
    </row>
    <row r="564" spans="1:10" hidden="1" outlineLevel="1" x14ac:dyDescent="0.35">
      <c r="A564" s="165" t="s">
        <v>1209</v>
      </c>
      <c r="B564" s="224" t="s">
        <v>1805</v>
      </c>
      <c r="C564" s="79" t="s">
        <v>1210</v>
      </c>
      <c r="D564" s="79" t="s">
        <v>170</v>
      </c>
      <c r="E564" s="70">
        <v>4</v>
      </c>
      <c r="F564" s="165">
        <v>2</v>
      </c>
      <c r="G564" s="165">
        <f t="shared" si="25"/>
        <v>6</v>
      </c>
      <c r="H564" s="68">
        <v>43600</v>
      </c>
      <c r="I564" s="254">
        <v>520</v>
      </c>
      <c r="J564" s="217">
        <f t="shared" si="24"/>
        <v>6</v>
      </c>
    </row>
    <row r="565" spans="1:10" hidden="1" outlineLevel="1" x14ac:dyDescent="0.35">
      <c r="A565" s="165" t="s">
        <v>1209</v>
      </c>
      <c r="B565" s="224" t="s">
        <v>1806</v>
      </c>
      <c r="C565" s="79" t="s">
        <v>1210</v>
      </c>
      <c r="D565" s="79" t="s">
        <v>170</v>
      </c>
      <c r="E565" s="70">
        <v>7</v>
      </c>
      <c r="F565" s="165">
        <v>2</v>
      </c>
      <c r="G565" s="165">
        <f t="shared" si="25"/>
        <v>9</v>
      </c>
      <c r="H565" s="68">
        <v>43600</v>
      </c>
      <c r="I565" s="254">
        <v>450</v>
      </c>
      <c r="J565" s="217">
        <f t="shared" si="24"/>
        <v>9</v>
      </c>
    </row>
    <row r="566" spans="1:10" hidden="1" outlineLevel="1" x14ac:dyDescent="0.35">
      <c r="A566" s="165" t="s">
        <v>1209</v>
      </c>
      <c r="B566" s="224" t="s">
        <v>1807</v>
      </c>
      <c r="C566" s="79" t="s">
        <v>1210</v>
      </c>
      <c r="D566" s="79" t="s">
        <v>170</v>
      </c>
      <c r="E566" s="70">
        <v>6</v>
      </c>
      <c r="F566" s="165">
        <v>3</v>
      </c>
      <c r="G566" s="165">
        <f t="shared" si="25"/>
        <v>9</v>
      </c>
      <c r="H566" s="68">
        <v>43600</v>
      </c>
      <c r="I566" s="254">
        <v>600</v>
      </c>
      <c r="J566" s="217">
        <f t="shared" si="24"/>
        <v>9</v>
      </c>
    </row>
    <row r="567" spans="1:10" hidden="1" outlineLevel="1" x14ac:dyDescent="0.35">
      <c r="A567" s="165" t="s">
        <v>1209</v>
      </c>
      <c r="B567" s="224" t="s">
        <v>1808</v>
      </c>
      <c r="C567" s="79" t="s">
        <v>1210</v>
      </c>
      <c r="D567" s="79" t="s">
        <v>170</v>
      </c>
      <c r="E567" s="70">
        <v>1</v>
      </c>
      <c r="F567" s="165">
        <v>2</v>
      </c>
      <c r="G567" s="165">
        <f t="shared" si="25"/>
        <v>3</v>
      </c>
      <c r="H567" s="68">
        <v>43600</v>
      </c>
      <c r="I567" s="254">
        <v>620</v>
      </c>
      <c r="J567" s="217">
        <f t="shared" si="24"/>
        <v>3</v>
      </c>
    </row>
    <row r="568" spans="1:10" hidden="1" outlineLevel="1" x14ac:dyDescent="0.35">
      <c r="A568" s="165" t="s">
        <v>1209</v>
      </c>
      <c r="B568" s="224" t="s">
        <v>1809</v>
      </c>
      <c r="C568" s="79" t="s">
        <v>1210</v>
      </c>
      <c r="D568" s="79" t="s">
        <v>170</v>
      </c>
      <c r="E568" s="70">
        <v>3</v>
      </c>
      <c r="F568" s="165">
        <v>2</v>
      </c>
      <c r="G568" s="165">
        <f t="shared" si="25"/>
        <v>5</v>
      </c>
      <c r="H568" s="68">
        <v>43600</v>
      </c>
      <c r="I568" s="254">
        <v>650</v>
      </c>
      <c r="J568" s="217">
        <f t="shared" si="24"/>
        <v>5</v>
      </c>
    </row>
    <row r="569" spans="1:10" hidden="1" outlineLevel="1" x14ac:dyDescent="0.35">
      <c r="A569" s="165" t="s">
        <v>1209</v>
      </c>
      <c r="B569" s="224" t="s">
        <v>1810</v>
      </c>
      <c r="C569" s="79" t="s">
        <v>1210</v>
      </c>
      <c r="D569" s="79" t="s">
        <v>170</v>
      </c>
      <c r="E569" s="70">
        <v>2</v>
      </c>
      <c r="F569" s="165">
        <v>2</v>
      </c>
      <c r="G569" s="165">
        <f t="shared" si="25"/>
        <v>4</v>
      </c>
      <c r="H569" s="68">
        <v>43600</v>
      </c>
      <c r="I569" s="254">
        <v>590</v>
      </c>
      <c r="J569" s="217">
        <f t="shared" si="24"/>
        <v>4</v>
      </c>
    </row>
    <row r="570" spans="1:10" hidden="1" outlineLevel="1" x14ac:dyDescent="0.35">
      <c r="A570" s="165" t="s">
        <v>1209</v>
      </c>
      <c r="B570" s="224" t="s">
        <v>1811</v>
      </c>
      <c r="C570" s="79" t="s">
        <v>1210</v>
      </c>
      <c r="D570" s="79" t="s">
        <v>170</v>
      </c>
      <c r="E570" s="70">
        <v>0</v>
      </c>
      <c r="F570" s="165">
        <v>2</v>
      </c>
      <c r="G570" s="165">
        <f t="shared" si="25"/>
        <v>2</v>
      </c>
      <c r="H570" s="68">
        <v>43600</v>
      </c>
      <c r="I570" s="254">
        <v>680</v>
      </c>
      <c r="J570" s="217">
        <f t="shared" si="24"/>
        <v>2</v>
      </c>
    </row>
    <row r="571" spans="1:10" hidden="1" outlineLevel="1" x14ac:dyDescent="0.35">
      <c r="A571" s="165" t="s">
        <v>1209</v>
      </c>
      <c r="B571" s="224" t="s">
        <v>1812</v>
      </c>
      <c r="C571" s="79" t="s">
        <v>1210</v>
      </c>
      <c r="D571" s="79" t="s">
        <v>170</v>
      </c>
      <c r="E571" s="70">
        <v>0</v>
      </c>
      <c r="F571" s="165">
        <v>2</v>
      </c>
      <c r="G571" s="165">
        <f t="shared" si="25"/>
        <v>2</v>
      </c>
      <c r="H571" s="68">
        <v>43600</v>
      </c>
      <c r="I571" s="254">
        <v>810</v>
      </c>
      <c r="J571" s="217">
        <f t="shared" si="24"/>
        <v>2</v>
      </c>
    </row>
    <row r="572" spans="1:10" hidden="1" outlineLevel="1" x14ac:dyDescent="0.35">
      <c r="A572" s="165" t="s">
        <v>1209</v>
      </c>
      <c r="B572" s="224" t="s">
        <v>1813</v>
      </c>
      <c r="C572" s="79" t="s">
        <v>1210</v>
      </c>
      <c r="D572" s="79" t="s">
        <v>170</v>
      </c>
      <c r="E572" s="70">
        <v>0</v>
      </c>
      <c r="F572" s="165">
        <v>2</v>
      </c>
      <c r="G572" s="165">
        <f t="shared" si="25"/>
        <v>2</v>
      </c>
      <c r="H572" s="68">
        <v>43600</v>
      </c>
      <c r="I572" s="254">
        <v>870</v>
      </c>
      <c r="J572" s="217">
        <f t="shared" si="24"/>
        <v>2</v>
      </c>
    </row>
    <row r="573" spans="1:10" hidden="1" outlineLevel="1" x14ac:dyDescent="0.35">
      <c r="A573" s="165" t="s">
        <v>1209</v>
      </c>
      <c r="B573" s="224" t="s">
        <v>1814</v>
      </c>
      <c r="C573" s="79" t="s">
        <v>1210</v>
      </c>
      <c r="D573" s="79" t="s">
        <v>170</v>
      </c>
      <c r="E573" s="70">
        <v>0</v>
      </c>
      <c r="F573" s="165">
        <v>1</v>
      </c>
      <c r="G573" s="165">
        <f t="shared" si="25"/>
        <v>1</v>
      </c>
      <c r="H573" s="68">
        <v>43600</v>
      </c>
      <c r="I573" s="254">
        <v>760</v>
      </c>
      <c r="J573" s="217">
        <f t="shared" si="24"/>
        <v>1</v>
      </c>
    </row>
    <row r="574" spans="1:10" hidden="1" outlineLevel="1" x14ac:dyDescent="0.35">
      <c r="A574" s="165" t="s">
        <v>1209</v>
      </c>
      <c r="B574" s="224" t="s">
        <v>1815</v>
      </c>
      <c r="C574" s="79" t="s">
        <v>1210</v>
      </c>
      <c r="D574" s="79" t="s">
        <v>170</v>
      </c>
      <c r="E574" s="70">
        <v>4</v>
      </c>
      <c r="F574" s="165">
        <v>2</v>
      </c>
      <c r="G574" s="165">
        <f t="shared" si="25"/>
        <v>6</v>
      </c>
      <c r="H574" s="68">
        <v>43600</v>
      </c>
      <c r="I574" s="254">
        <v>860</v>
      </c>
      <c r="J574" s="217">
        <f t="shared" si="24"/>
        <v>6</v>
      </c>
    </row>
    <row r="575" spans="1:10" hidden="1" outlineLevel="1" x14ac:dyDescent="0.35">
      <c r="A575" s="165" t="s">
        <v>1209</v>
      </c>
      <c r="B575" s="224" t="s">
        <v>1816</v>
      </c>
      <c r="C575" s="79" t="s">
        <v>1210</v>
      </c>
      <c r="D575" s="79" t="s">
        <v>170</v>
      </c>
      <c r="E575" s="165">
        <v>0</v>
      </c>
      <c r="F575" s="165">
        <v>2</v>
      </c>
      <c r="G575" s="165">
        <f t="shared" si="25"/>
        <v>2</v>
      </c>
      <c r="H575" s="68">
        <v>43600</v>
      </c>
      <c r="I575" s="252">
        <v>830</v>
      </c>
      <c r="J575" s="217">
        <f t="shared" si="24"/>
        <v>2</v>
      </c>
    </row>
    <row r="576" spans="1:10" hidden="1" outlineLevel="1" x14ac:dyDescent="0.35">
      <c r="A576" s="165" t="s">
        <v>1209</v>
      </c>
      <c r="B576" s="224" t="s">
        <v>1817</v>
      </c>
      <c r="C576" s="79" t="s">
        <v>1210</v>
      </c>
      <c r="D576" s="79" t="s">
        <v>170</v>
      </c>
      <c r="E576" s="165">
        <v>2</v>
      </c>
      <c r="F576" s="165">
        <v>2</v>
      </c>
      <c r="G576" s="165">
        <f t="shared" si="25"/>
        <v>4</v>
      </c>
      <c r="H576" s="68">
        <v>43600</v>
      </c>
      <c r="I576" s="252">
        <v>740</v>
      </c>
      <c r="J576" s="217">
        <f t="shared" si="24"/>
        <v>4</v>
      </c>
    </row>
    <row r="577" spans="1:10" hidden="1" outlineLevel="1" x14ac:dyDescent="0.35">
      <c r="A577" s="165" t="s">
        <v>1209</v>
      </c>
      <c r="B577" s="224" t="s">
        <v>1818</v>
      </c>
      <c r="C577" s="79" t="s">
        <v>1210</v>
      </c>
      <c r="D577" s="79" t="s">
        <v>170</v>
      </c>
      <c r="E577" s="165">
        <v>0</v>
      </c>
      <c r="F577" s="165">
        <v>1</v>
      </c>
      <c r="G577" s="165">
        <f t="shared" si="25"/>
        <v>1</v>
      </c>
      <c r="H577" s="68">
        <v>43600</v>
      </c>
      <c r="I577" s="252">
        <v>710</v>
      </c>
      <c r="J577" s="217">
        <f t="shared" si="24"/>
        <v>1</v>
      </c>
    </row>
    <row r="578" spans="1:10" hidden="1" outlineLevel="1" x14ac:dyDescent="0.35">
      <c r="A578" s="165" t="s">
        <v>1209</v>
      </c>
      <c r="B578" s="224" t="s">
        <v>1819</v>
      </c>
      <c r="C578" s="79" t="s">
        <v>1210</v>
      </c>
      <c r="D578" s="79" t="s">
        <v>170</v>
      </c>
      <c r="E578" s="165">
        <v>0</v>
      </c>
      <c r="F578" s="165">
        <v>2</v>
      </c>
      <c r="G578" s="165">
        <f t="shared" si="25"/>
        <v>2</v>
      </c>
      <c r="H578" s="68">
        <v>43600</v>
      </c>
      <c r="I578" s="252">
        <v>850</v>
      </c>
      <c r="J578" s="217">
        <f t="shared" si="24"/>
        <v>2</v>
      </c>
    </row>
    <row r="579" spans="1:10" hidden="1" outlineLevel="1" x14ac:dyDescent="0.35">
      <c r="A579" s="165" t="s">
        <v>1209</v>
      </c>
      <c r="B579" s="224" t="s">
        <v>1820</v>
      </c>
      <c r="C579" s="79" t="s">
        <v>1210</v>
      </c>
      <c r="D579" s="79" t="s">
        <v>170</v>
      </c>
      <c r="E579" s="165">
        <v>1</v>
      </c>
      <c r="F579" s="165">
        <v>2</v>
      </c>
      <c r="G579" s="165">
        <f t="shared" si="25"/>
        <v>3</v>
      </c>
      <c r="H579" s="68">
        <v>43600</v>
      </c>
      <c r="I579" s="252">
        <v>867</v>
      </c>
      <c r="J579" s="217">
        <f t="shared" ref="J579:J642" si="26">IF(I579&gt;$Q$1,,G579)</f>
        <v>3</v>
      </c>
    </row>
    <row r="580" spans="1:10" hidden="1" outlineLevel="1" x14ac:dyDescent="0.35">
      <c r="A580" s="165" t="s">
        <v>1209</v>
      </c>
      <c r="B580" s="224" t="s">
        <v>1821</v>
      </c>
      <c r="C580" s="79" t="s">
        <v>1210</v>
      </c>
      <c r="D580" s="79" t="s">
        <v>170</v>
      </c>
      <c r="E580" s="165">
        <v>0</v>
      </c>
      <c r="F580" s="165">
        <v>2</v>
      </c>
      <c r="G580" s="165">
        <f t="shared" si="25"/>
        <v>2</v>
      </c>
      <c r="H580" s="68">
        <v>43600</v>
      </c>
      <c r="I580" s="252">
        <v>800</v>
      </c>
      <c r="J580" s="217">
        <f t="shared" si="26"/>
        <v>2</v>
      </c>
    </row>
    <row r="581" spans="1:10" hidden="1" outlineLevel="1" x14ac:dyDescent="0.35">
      <c r="A581" s="165" t="s">
        <v>1209</v>
      </c>
      <c r="B581" s="224" t="s">
        <v>1822</v>
      </c>
      <c r="C581" s="79" t="s">
        <v>1210</v>
      </c>
      <c r="D581" s="79" t="s">
        <v>170</v>
      </c>
      <c r="E581" s="165">
        <v>3</v>
      </c>
      <c r="F581" s="165">
        <v>1</v>
      </c>
      <c r="G581" s="165">
        <f t="shared" si="25"/>
        <v>4</v>
      </c>
      <c r="H581" s="68">
        <v>43600</v>
      </c>
      <c r="I581" s="252">
        <v>790</v>
      </c>
      <c r="J581" s="217">
        <f t="shared" si="26"/>
        <v>4</v>
      </c>
    </row>
    <row r="582" spans="1:10" hidden="1" outlineLevel="1" x14ac:dyDescent="0.35">
      <c r="A582" s="165" t="s">
        <v>1209</v>
      </c>
      <c r="B582" s="224" t="s">
        <v>1823</v>
      </c>
      <c r="C582" s="79" t="s">
        <v>1210</v>
      </c>
      <c r="D582" s="79" t="s">
        <v>170</v>
      </c>
      <c r="E582" s="165">
        <v>1</v>
      </c>
      <c r="F582" s="165">
        <v>2</v>
      </c>
      <c r="G582" s="165">
        <f t="shared" si="25"/>
        <v>3</v>
      </c>
      <c r="H582" s="68">
        <v>43600</v>
      </c>
      <c r="I582" s="252">
        <v>880</v>
      </c>
      <c r="J582" s="217">
        <f t="shared" si="26"/>
        <v>3</v>
      </c>
    </row>
    <row r="583" spans="1:10" hidden="1" outlineLevel="1" x14ac:dyDescent="0.35">
      <c r="A583" s="165" t="s">
        <v>1209</v>
      </c>
      <c r="B583" s="224" t="s">
        <v>1824</v>
      </c>
      <c r="C583" s="79" t="s">
        <v>1210</v>
      </c>
      <c r="D583" s="79" t="s">
        <v>170</v>
      </c>
      <c r="E583" s="165">
        <v>2</v>
      </c>
      <c r="F583" s="165">
        <v>1</v>
      </c>
      <c r="G583" s="165">
        <f t="shared" si="25"/>
        <v>3</v>
      </c>
      <c r="H583" s="68">
        <v>43600</v>
      </c>
      <c r="I583" s="252">
        <v>897</v>
      </c>
      <c r="J583" s="217">
        <f t="shared" si="26"/>
        <v>3</v>
      </c>
    </row>
    <row r="584" spans="1:10" hidden="1" outlineLevel="1" x14ac:dyDescent="0.35">
      <c r="A584" s="165" t="s">
        <v>1209</v>
      </c>
      <c r="B584" s="224" t="s">
        <v>1825</v>
      </c>
      <c r="C584" s="79" t="s">
        <v>1210</v>
      </c>
      <c r="D584" s="79" t="s">
        <v>170</v>
      </c>
      <c r="E584" s="165">
        <v>1</v>
      </c>
      <c r="F584" s="165">
        <v>2</v>
      </c>
      <c r="G584" s="165">
        <f t="shared" si="25"/>
        <v>3</v>
      </c>
      <c r="H584" s="68">
        <v>43600</v>
      </c>
      <c r="I584" s="252">
        <v>690</v>
      </c>
      <c r="J584" s="217">
        <f t="shared" si="26"/>
        <v>3</v>
      </c>
    </row>
    <row r="585" spans="1:10" hidden="1" outlineLevel="1" x14ac:dyDescent="0.35">
      <c r="A585" s="165" t="s">
        <v>1209</v>
      </c>
      <c r="B585" s="224" t="s">
        <v>1826</v>
      </c>
      <c r="C585" s="79" t="s">
        <v>1210</v>
      </c>
      <c r="D585" s="79" t="s">
        <v>170</v>
      </c>
      <c r="E585" s="165">
        <v>0</v>
      </c>
      <c r="F585" s="165">
        <v>1</v>
      </c>
      <c r="G585" s="165">
        <f t="shared" si="25"/>
        <v>1</v>
      </c>
      <c r="H585" s="68">
        <v>43600</v>
      </c>
      <c r="I585" s="252">
        <v>720</v>
      </c>
      <c r="J585" s="217">
        <f t="shared" si="26"/>
        <v>1</v>
      </c>
    </row>
    <row r="586" spans="1:10" hidden="1" outlineLevel="1" x14ac:dyDescent="0.35">
      <c r="A586" s="165" t="s">
        <v>1209</v>
      </c>
      <c r="B586" s="224" t="s">
        <v>1827</v>
      </c>
      <c r="C586" s="79" t="s">
        <v>1210</v>
      </c>
      <c r="D586" s="79" t="s">
        <v>170</v>
      </c>
      <c r="E586" s="165">
        <v>1</v>
      </c>
      <c r="F586" s="165">
        <v>2</v>
      </c>
      <c r="G586" s="165">
        <f t="shared" si="25"/>
        <v>3</v>
      </c>
      <c r="H586" s="68">
        <v>43600</v>
      </c>
      <c r="I586" s="252">
        <v>650</v>
      </c>
      <c r="J586" s="217">
        <f t="shared" si="26"/>
        <v>3</v>
      </c>
    </row>
    <row r="587" spans="1:10" hidden="1" outlineLevel="1" x14ac:dyDescent="0.35">
      <c r="A587" s="165" t="s">
        <v>1209</v>
      </c>
      <c r="B587" s="224" t="s">
        <v>1828</v>
      </c>
      <c r="C587" s="79" t="s">
        <v>1210</v>
      </c>
      <c r="D587" s="79" t="s">
        <v>170</v>
      </c>
      <c r="E587" s="165">
        <v>1</v>
      </c>
      <c r="F587" s="165">
        <v>2</v>
      </c>
      <c r="G587" s="165">
        <f t="shared" si="25"/>
        <v>3</v>
      </c>
      <c r="H587" s="68">
        <v>43600</v>
      </c>
      <c r="I587" s="252">
        <v>820</v>
      </c>
      <c r="J587" s="217">
        <f t="shared" si="26"/>
        <v>3</v>
      </c>
    </row>
    <row r="588" spans="1:10" hidden="1" outlineLevel="1" x14ac:dyDescent="0.35">
      <c r="A588" s="165" t="s">
        <v>1209</v>
      </c>
      <c r="B588" s="224" t="s">
        <v>1829</v>
      </c>
      <c r="C588" s="79" t="s">
        <v>1210</v>
      </c>
      <c r="D588" s="79" t="s">
        <v>170</v>
      </c>
      <c r="E588" s="165">
        <v>3</v>
      </c>
      <c r="F588" s="165">
        <v>1</v>
      </c>
      <c r="G588" s="165">
        <f t="shared" si="25"/>
        <v>4</v>
      </c>
      <c r="H588" s="68">
        <v>43600</v>
      </c>
      <c r="I588" s="252">
        <v>750</v>
      </c>
      <c r="J588" s="217">
        <f t="shared" si="26"/>
        <v>4</v>
      </c>
    </row>
    <row r="589" spans="1:10" hidden="1" outlineLevel="1" x14ac:dyDescent="0.35">
      <c r="A589" s="165" t="s">
        <v>1209</v>
      </c>
      <c r="B589" s="224" t="s">
        <v>1830</v>
      </c>
      <c r="C589" s="79" t="s">
        <v>1210</v>
      </c>
      <c r="D589" s="79" t="s">
        <v>170</v>
      </c>
      <c r="E589" s="165">
        <v>1</v>
      </c>
      <c r="F589" s="165">
        <v>2</v>
      </c>
      <c r="G589" s="165">
        <f t="shared" si="25"/>
        <v>3</v>
      </c>
      <c r="H589" s="68">
        <v>43600</v>
      </c>
      <c r="I589" s="252">
        <v>780</v>
      </c>
      <c r="J589" s="217">
        <f t="shared" si="26"/>
        <v>3</v>
      </c>
    </row>
    <row r="590" spans="1:10" hidden="1" outlineLevel="1" x14ac:dyDescent="0.35">
      <c r="A590" s="165" t="s">
        <v>1209</v>
      </c>
      <c r="B590" s="224" t="s">
        <v>1831</v>
      </c>
      <c r="C590" s="79" t="s">
        <v>1210</v>
      </c>
      <c r="D590" s="79" t="s">
        <v>170</v>
      </c>
      <c r="E590" s="165">
        <v>1</v>
      </c>
      <c r="F590" s="165">
        <v>2</v>
      </c>
      <c r="G590" s="165">
        <f t="shared" si="25"/>
        <v>3</v>
      </c>
      <c r="H590" s="68">
        <v>43600</v>
      </c>
      <c r="I590" s="252">
        <v>700</v>
      </c>
      <c r="J590" s="217">
        <f t="shared" si="26"/>
        <v>3</v>
      </c>
    </row>
    <row r="591" spans="1:10" hidden="1" outlineLevel="1" x14ac:dyDescent="0.35">
      <c r="A591" s="165" t="s">
        <v>1209</v>
      </c>
      <c r="B591" s="224" t="s">
        <v>1832</v>
      </c>
      <c r="C591" s="79" t="s">
        <v>1210</v>
      </c>
      <c r="D591" s="79" t="s">
        <v>170</v>
      </c>
      <c r="E591" s="165">
        <v>1</v>
      </c>
      <c r="F591" s="165">
        <v>1</v>
      </c>
      <c r="G591" s="165">
        <f t="shared" si="25"/>
        <v>2</v>
      </c>
      <c r="H591" s="68">
        <v>43600</v>
      </c>
      <c r="I591" s="252">
        <v>710</v>
      </c>
      <c r="J591" s="217">
        <f t="shared" si="26"/>
        <v>2</v>
      </c>
    </row>
    <row r="592" spans="1:10" ht="15" collapsed="1" thickBot="1" x14ac:dyDescent="0.4">
      <c r="A592" s="118" t="s">
        <v>1209</v>
      </c>
      <c r="B592" s="225"/>
      <c r="C592" s="80" t="s">
        <v>1210</v>
      </c>
      <c r="D592" s="81">
        <f>COUNTA(D503:D591)</f>
        <v>89</v>
      </c>
      <c r="E592" s="118">
        <f>SUM(E503:E591)</f>
        <v>202</v>
      </c>
      <c r="F592" s="118">
        <f>SUM(F503:F591)</f>
        <v>190</v>
      </c>
      <c r="G592" s="118">
        <f>SUM(G503:G591)</f>
        <v>392</v>
      </c>
      <c r="H592" s="93">
        <v>43600</v>
      </c>
      <c r="I592" s="119">
        <f>AVERAGE(I503:I591)</f>
        <v>492.70786516853934</v>
      </c>
      <c r="J592" s="118">
        <f>SUM(J503:J591)</f>
        <v>392</v>
      </c>
    </row>
    <row r="593" spans="1:10" hidden="1" outlineLevel="1" x14ac:dyDescent="0.35">
      <c r="A593" s="72" t="s">
        <v>1211</v>
      </c>
      <c r="B593" s="223" t="s">
        <v>1833</v>
      </c>
      <c r="C593" s="86" t="s">
        <v>1212</v>
      </c>
      <c r="D593" s="79" t="s">
        <v>170</v>
      </c>
      <c r="E593" s="72">
        <v>8</v>
      </c>
      <c r="F593" s="72">
        <v>4</v>
      </c>
      <c r="G593" s="125">
        <f t="shared" si="25"/>
        <v>12</v>
      </c>
      <c r="H593" s="68">
        <v>43706</v>
      </c>
      <c r="I593" s="253">
        <v>60</v>
      </c>
      <c r="J593" s="217">
        <f t="shared" si="26"/>
        <v>12</v>
      </c>
    </row>
    <row r="594" spans="1:10" hidden="1" outlineLevel="1" x14ac:dyDescent="0.35">
      <c r="A594" s="70" t="s">
        <v>1211</v>
      </c>
      <c r="B594" s="224" t="s">
        <v>1834</v>
      </c>
      <c r="C594" s="79" t="s">
        <v>1212</v>
      </c>
      <c r="D594" s="79" t="s">
        <v>170</v>
      </c>
      <c r="E594" s="70">
        <v>6</v>
      </c>
      <c r="F594" s="70">
        <v>3</v>
      </c>
      <c r="G594" s="165">
        <f t="shared" si="25"/>
        <v>9</v>
      </c>
      <c r="H594" s="68">
        <v>43706</v>
      </c>
      <c r="I594" s="254">
        <v>50</v>
      </c>
      <c r="J594" s="217">
        <f t="shared" si="26"/>
        <v>9</v>
      </c>
    </row>
    <row r="595" spans="1:10" hidden="1" outlineLevel="1" x14ac:dyDescent="0.35">
      <c r="A595" s="70" t="s">
        <v>1211</v>
      </c>
      <c r="B595" s="224" t="s">
        <v>1835</v>
      </c>
      <c r="C595" s="79" t="s">
        <v>1212</v>
      </c>
      <c r="D595" s="79" t="s">
        <v>170</v>
      </c>
      <c r="E595" s="70">
        <v>1</v>
      </c>
      <c r="F595" s="70">
        <v>2</v>
      </c>
      <c r="G595" s="165">
        <f t="shared" si="25"/>
        <v>3</v>
      </c>
      <c r="H595" s="68">
        <v>43706</v>
      </c>
      <c r="I595" s="254">
        <v>100</v>
      </c>
      <c r="J595" s="217">
        <f t="shared" si="26"/>
        <v>3</v>
      </c>
    </row>
    <row r="596" spans="1:10" hidden="1" outlineLevel="1" x14ac:dyDescent="0.35">
      <c r="A596" s="70" t="s">
        <v>1211</v>
      </c>
      <c r="B596" s="224" t="s">
        <v>1836</v>
      </c>
      <c r="C596" s="79" t="s">
        <v>1212</v>
      </c>
      <c r="D596" s="79" t="s">
        <v>170</v>
      </c>
      <c r="E596" s="70">
        <v>1</v>
      </c>
      <c r="F596" s="70">
        <v>2</v>
      </c>
      <c r="G596" s="165">
        <f t="shared" si="25"/>
        <v>3</v>
      </c>
      <c r="H596" s="68">
        <v>43706</v>
      </c>
      <c r="I596" s="254">
        <v>110</v>
      </c>
      <c r="J596" s="217">
        <f t="shared" si="26"/>
        <v>3</v>
      </c>
    </row>
    <row r="597" spans="1:10" hidden="1" outlineLevel="1" x14ac:dyDescent="0.35">
      <c r="A597" s="70" t="s">
        <v>1211</v>
      </c>
      <c r="B597" s="224" t="s">
        <v>1837</v>
      </c>
      <c r="C597" s="79" t="s">
        <v>1212</v>
      </c>
      <c r="D597" s="79" t="s">
        <v>170</v>
      </c>
      <c r="E597" s="70">
        <v>1</v>
      </c>
      <c r="F597" s="70">
        <v>3</v>
      </c>
      <c r="G597" s="165">
        <f t="shared" si="25"/>
        <v>4</v>
      </c>
      <c r="H597" s="68">
        <v>43706</v>
      </c>
      <c r="I597" s="254">
        <v>60</v>
      </c>
      <c r="J597" s="217">
        <f t="shared" si="26"/>
        <v>4</v>
      </c>
    </row>
    <row r="598" spans="1:10" hidden="1" outlineLevel="1" x14ac:dyDescent="0.35">
      <c r="A598" s="70" t="s">
        <v>1211</v>
      </c>
      <c r="B598" s="224" t="s">
        <v>1838</v>
      </c>
      <c r="C598" s="79" t="s">
        <v>1212</v>
      </c>
      <c r="D598" s="79" t="s">
        <v>170</v>
      </c>
      <c r="E598" s="70">
        <v>4</v>
      </c>
      <c r="F598" s="70">
        <v>6</v>
      </c>
      <c r="G598" s="165">
        <f t="shared" si="25"/>
        <v>10</v>
      </c>
      <c r="H598" s="68">
        <v>43706</v>
      </c>
      <c r="I598" s="254">
        <v>75</v>
      </c>
      <c r="J598" s="217">
        <f t="shared" si="26"/>
        <v>10</v>
      </c>
    </row>
    <row r="599" spans="1:10" hidden="1" outlineLevel="1" x14ac:dyDescent="0.35">
      <c r="A599" s="70" t="s">
        <v>1211</v>
      </c>
      <c r="B599" s="224" t="s">
        <v>1839</v>
      </c>
      <c r="C599" s="79" t="s">
        <v>1212</v>
      </c>
      <c r="D599" s="79" t="s">
        <v>170</v>
      </c>
      <c r="E599" s="70">
        <v>3</v>
      </c>
      <c r="F599" s="70">
        <v>2</v>
      </c>
      <c r="G599" s="165">
        <f t="shared" si="25"/>
        <v>5</v>
      </c>
      <c r="H599" s="68">
        <v>43706</v>
      </c>
      <c r="I599" s="254">
        <v>130</v>
      </c>
      <c r="J599" s="217">
        <f t="shared" si="26"/>
        <v>5</v>
      </c>
    </row>
    <row r="600" spans="1:10" hidden="1" outlineLevel="1" x14ac:dyDescent="0.35">
      <c r="A600" s="70" t="s">
        <v>1211</v>
      </c>
      <c r="B600" s="224" t="s">
        <v>1840</v>
      </c>
      <c r="C600" s="79" t="s">
        <v>1212</v>
      </c>
      <c r="D600" s="79" t="s">
        <v>170</v>
      </c>
      <c r="E600" s="70">
        <v>1</v>
      </c>
      <c r="F600" s="70">
        <v>2</v>
      </c>
      <c r="G600" s="165">
        <f t="shared" si="25"/>
        <v>3</v>
      </c>
      <c r="H600" s="68">
        <v>43706</v>
      </c>
      <c r="I600" s="254">
        <v>70</v>
      </c>
      <c r="J600" s="217">
        <f t="shared" si="26"/>
        <v>3</v>
      </c>
    </row>
    <row r="601" spans="1:10" hidden="1" outlineLevel="1" x14ac:dyDescent="0.35">
      <c r="A601" s="70" t="s">
        <v>1211</v>
      </c>
      <c r="B601" s="224" t="s">
        <v>1841</v>
      </c>
      <c r="C601" s="79" t="s">
        <v>1212</v>
      </c>
      <c r="D601" s="79" t="s">
        <v>170</v>
      </c>
      <c r="E601" s="70">
        <v>0</v>
      </c>
      <c r="F601" s="70">
        <v>2</v>
      </c>
      <c r="G601" s="165">
        <f t="shared" si="25"/>
        <v>2</v>
      </c>
      <c r="H601" s="68">
        <v>43706</v>
      </c>
      <c r="I601" s="254">
        <v>140</v>
      </c>
      <c r="J601" s="217">
        <f t="shared" si="26"/>
        <v>2</v>
      </c>
    </row>
    <row r="602" spans="1:10" hidden="1" outlineLevel="1" x14ac:dyDescent="0.35">
      <c r="A602" s="70" t="s">
        <v>1211</v>
      </c>
      <c r="B602" s="224" t="s">
        <v>1842</v>
      </c>
      <c r="C602" s="79" t="s">
        <v>1212</v>
      </c>
      <c r="D602" s="79" t="s">
        <v>170</v>
      </c>
      <c r="E602" s="70">
        <v>3</v>
      </c>
      <c r="F602" s="70">
        <v>2</v>
      </c>
      <c r="G602" s="165">
        <f t="shared" si="25"/>
        <v>5</v>
      </c>
      <c r="H602" s="68">
        <v>43706</v>
      </c>
      <c r="I602" s="254">
        <v>80</v>
      </c>
      <c r="J602" s="217">
        <f t="shared" si="26"/>
        <v>5</v>
      </c>
    </row>
    <row r="603" spans="1:10" hidden="1" outlineLevel="1" x14ac:dyDescent="0.35">
      <c r="A603" s="70" t="s">
        <v>1211</v>
      </c>
      <c r="B603" s="224" t="s">
        <v>1843</v>
      </c>
      <c r="C603" s="79" t="s">
        <v>1212</v>
      </c>
      <c r="D603" s="79" t="s">
        <v>170</v>
      </c>
      <c r="E603" s="70">
        <v>2</v>
      </c>
      <c r="F603" s="70">
        <v>2</v>
      </c>
      <c r="G603" s="165">
        <f t="shared" si="25"/>
        <v>4</v>
      </c>
      <c r="H603" s="68">
        <v>43706</v>
      </c>
      <c r="I603" s="254">
        <v>80</v>
      </c>
      <c r="J603" s="217">
        <f t="shared" si="26"/>
        <v>4</v>
      </c>
    </row>
    <row r="604" spans="1:10" hidden="1" outlineLevel="1" x14ac:dyDescent="0.35">
      <c r="A604" s="70" t="s">
        <v>1211</v>
      </c>
      <c r="B604" s="224" t="s">
        <v>1844</v>
      </c>
      <c r="C604" s="79" t="s">
        <v>1212</v>
      </c>
      <c r="D604" s="79" t="s">
        <v>170</v>
      </c>
      <c r="E604" s="70">
        <v>3</v>
      </c>
      <c r="F604" s="70">
        <v>2</v>
      </c>
      <c r="G604" s="165">
        <f t="shared" si="25"/>
        <v>5</v>
      </c>
      <c r="H604" s="68">
        <v>43706</v>
      </c>
      <c r="I604" s="254">
        <v>60</v>
      </c>
      <c r="J604" s="217">
        <f t="shared" si="26"/>
        <v>5</v>
      </c>
    </row>
    <row r="605" spans="1:10" hidden="1" outlineLevel="1" x14ac:dyDescent="0.35">
      <c r="A605" s="70" t="s">
        <v>1211</v>
      </c>
      <c r="B605" s="224" t="s">
        <v>1845</v>
      </c>
      <c r="C605" s="79" t="s">
        <v>1212</v>
      </c>
      <c r="D605" s="79" t="s">
        <v>170</v>
      </c>
      <c r="E605" s="70">
        <v>5</v>
      </c>
      <c r="F605" s="70">
        <v>3</v>
      </c>
      <c r="G605" s="165">
        <f t="shared" si="25"/>
        <v>8</v>
      </c>
      <c r="H605" s="68">
        <v>43706</v>
      </c>
      <c r="I605" s="254">
        <v>50</v>
      </c>
      <c r="J605" s="217">
        <f t="shared" si="26"/>
        <v>8</v>
      </c>
    </row>
    <row r="606" spans="1:10" hidden="1" outlineLevel="1" x14ac:dyDescent="0.35">
      <c r="A606" s="70" t="s">
        <v>1211</v>
      </c>
      <c r="B606" s="224" t="s">
        <v>1846</v>
      </c>
      <c r="C606" s="79" t="s">
        <v>1212</v>
      </c>
      <c r="D606" s="79" t="s">
        <v>170</v>
      </c>
      <c r="E606" s="70">
        <v>1</v>
      </c>
      <c r="F606" s="70">
        <v>2</v>
      </c>
      <c r="G606" s="165">
        <f t="shared" si="25"/>
        <v>3</v>
      </c>
      <c r="H606" s="68">
        <v>43706</v>
      </c>
      <c r="I606" s="254">
        <v>100</v>
      </c>
      <c r="J606" s="217">
        <f t="shared" si="26"/>
        <v>3</v>
      </c>
    </row>
    <row r="607" spans="1:10" hidden="1" outlineLevel="1" x14ac:dyDescent="0.35">
      <c r="A607" s="70" t="s">
        <v>1211</v>
      </c>
      <c r="B607" s="224" t="s">
        <v>1847</v>
      </c>
      <c r="C607" s="79" t="s">
        <v>1212</v>
      </c>
      <c r="D607" s="79" t="s">
        <v>170</v>
      </c>
      <c r="E607" s="70">
        <v>1</v>
      </c>
      <c r="F607" s="70">
        <v>2</v>
      </c>
      <c r="G607" s="165">
        <f t="shared" si="25"/>
        <v>3</v>
      </c>
      <c r="H607" s="68">
        <v>43706</v>
      </c>
      <c r="I607" s="254">
        <v>120</v>
      </c>
      <c r="J607" s="217">
        <f t="shared" si="26"/>
        <v>3</v>
      </c>
    </row>
    <row r="608" spans="1:10" hidden="1" outlineLevel="1" x14ac:dyDescent="0.35">
      <c r="A608" s="70" t="s">
        <v>1211</v>
      </c>
      <c r="B608" s="224" t="s">
        <v>1848</v>
      </c>
      <c r="C608" s="79" t="s">
        <v>1212</v>
      </c>
      <c r="D608" s="79" t="s">
        <v>170</v>
      </c>
      <c r="E608" s="70">
        <v>3</v>
      </c>
      <c r="F608" s="70">
        <v>4</v>
      </c>
      <c r="G608" s="165">
        <f t="shared" si="25"/>
        <v>7</v>
      </c>
      <c r="H608" s="68">
        <v>43706</v>
      </c>
      <c r="I608" s="254">
        <v>90</v>
      </c>
      <c r="J608" s="217">
        <f t="shared" si="26"/>
        <v>7</v>
      </c>
    </row>
    <row r="609" spans="1:10" hidden="1" outlineLevel="1" x14ac:dyDescent="0.35">
      <c r="A609" s="70" t="s">
        <v>1211</v>
      </c>
      <c r="B609" s="224" t="s">
        <v>1849</v>
      </c>
      <c r="C609" s="79" t="s">
        <v>1212</v>
      </c>
      <c r="D609" s="79" t="s">
        <v>170</v>
      </c>
      <c r="E609" s="70">
        <v>8</v>
      </c>
      <c r="F609" s="70">
        <v>3</v>
      </c>
      <c r="G609" s="165">
        <f t="shared" si="25"/>
        <v>11</v>
      </c>
      <c r="H609" s="68">
        <v>43706</v>
      </c>
      <c r="I609" s="254">
        <v>50</v>
      </c>
      <c r="J609" s="217">
        <f t="shared" si="26"/>
        <v>11</v>
      </c>
    </row>
    <row r="610" spans="1:10" hidden="1" outlineLevel="1" x14ac:dyDescent="0.35">
      <c r="A610" s="70" t="s">
        <v>1211</v>
      </c>
      <c r="B610" s="224" t="s">
        <v>1850</v>
      </c>
      <c r="C610" s="79" t="s">
        <v>1212</v>
      </c>
      <c r="D610" s="79" t="s">
        <v>170</v>
      </c>
      <c r="E610" s="70">
        <v>1</v>
      </c>
      <c r="F610" s="70">
        <v>2</v>
      </c>
      <c r="G610" s="165">
        <f t="shared" si="25"/>
        <v>3</v>
      </c>
      <c r="H610" s="68">
        <v>43706</v>
      </c>
      <c r="I610" s="254">
        <v>70</v>
      </c>
      <c r="J610" s="217">
        <f t="shared" si="26"/>
        <v>3</v>
      </c>
    </row>
    <row r="611" spans="1:10" hidden="1" outlineLevel="1" x14ac:dyDescent="0.35">
      <c r="A611" s="70" t="s">
        <v>1211</v>
      </c>
      <c r="B611" s="224" t="s">
        <v>1851</v>
      </c>
      <c r="C611" s="79" t="s">
        <v>1212</v>
      </c>
      <c r="D611" s="79" t="s">
        <v>170</v>
      </c>
      <c r="E611" s="70">
        <v>1</v>
      </c>
      <c r="F611" s="70">
        <v>2</v>
      </c>
      <c r="G611" s="165">
        <f t="shared" si="25"/>
        <v>3</v>
      </c>
      <c r="H611" s="68">
        <v>43706</v>
      </c>
      <c r="I611" s="254">
        <v>120</v>
      </c>
      <c r="J611" s="217">
        <f t="shared" si="26"/>
        <v>3</v>
      </c>
    </row>
    <row r="612" spans="1:10" hidden="1" outlineLevel="1" x14ac:dyDescent="0.35">
      <c r="A612" s="70" t="s">
        <v>1211</v>
      </c>
      <c r="B612" s="224" t="s">
        <v>1852</v>
      </c>
      <c r="C612" s="79" t="s">
        <v>1212</v>
      </c>
      <c r="D612" s="79" t="s">
        <v>170</v>
      </c>
      <c r="E612" s="70">
        <v>6</v>
      </c>
      <c r="F612" s="70">
        <v>8</v>
      </c>
      <c r="G612" s="165">
        <f t="shared" si="25"/>
        <v>14</v>
      </c>
      <c r="H612" s="68">
        <v>43706</v>
      </c>
      <c r="I612" s="254">
        <v>70</v>
      </c>
      <c r="J612" s="217">
        <f t="shared" si="26"/>
        <v>14</v>
      </c>
    </row>
    <row r="613" spans="1:10" hidden="1" outlineLevel="1" x14ac:dyDescent="0.35">
      <c r="A613" s="70" t="s">
        <v>1211</v>
      </c>
      <c r="B613" s="224" t="s">
        <v>1853</v>
      </c>
      <c r="C613" s="79" t="s">
        <v>1212</v>
      </c>
      <c r="D613" s="79" t="s">
        <v>170</v>
      </c>
      <c r="E613" s="70">
        <v>3</v>
      </c>
      <c r="F613" s="70">
        <v>4</v>
      </c>
      <c r="G613" s="165">
        <f t="shared" si="25"/>
        <v>7</v>
      </c>
      <c r="H613" s="68">
        <v>43706</v>
      </c>
      <c r="I613" s="254">
        <v>50</v>
      </c>
      <c r="J613" s="217">
        <f t="shared" si="26"/>
        <v>7</v>
      </c>
    </row>
    <row r="614" spans="1:10" hidden="1" outlineLevel="1" x14ac:dyDescent="0.35">
      <c r="A614" s="70" t="s">
        <v>1211</v>
      </c>
      <c r="B614" s="224" t="s">
        <v>1854</v>
      </c>
      <c r="C614" s="79" t="s">
        <v>1212</v>
      </c>
      <c r="D614" s="79" t="s">
        <v>170</v>
      </c>
      <c r="E614" s="70">
        <v>2</v>
      </c>
      <c r="F614" s="70">
        <v>4</v>
      </c>
      <c r="G614" s="165">
        <f t="shared" si="25"/>
        <v>6</v>
      </c>
      <c r="H614" s="68">
        <v>43706</v>
      </c>
      <c r="I614" s="254">
        <v>45</v>
      </c>
      <c r="J614" s="217">
        <f t="shared" si="26"/>
        <v>6</v>
      </c>
    </row>
    <row r="615" spans="1:10" hidden="1" outlineLevel="1" x14ac:dyDescent="0.35">
      <c r="A615" s="70" t="s">
        <v>1211</v>
      </c>
      <c r="B615" s="224" t="s">
        <v>1855</v>
      </c>
      <c r="C615" s="79" t="s">
        <v>1212</v>
      </c>
      <c r="D615" s="79" t="s">
        <v>170</v>
      </c>
      <c r="E615" s="70">
        <v>6</v>
      </c>
      <c r="F615" s="70">
        <v>7</v>
      </c>
      <c r="G615" s="165">
        <f t="shared" si="25"/>
        <v>13</v>
      </c>
      <c r="H615" s="68">
        <v>43706</v>
      </c>
      <c r="I615" s="254">
        <v>60</v>
      </c>
      <c r="J615" s="217">
        <f t="shared" si="26"/>
        <v>13</v>
      </c>
    </row>
    <row r="616" spans="1:10" hidden="1" outlineLevel="1" x14ac:dyDescent="0.35">
      <c r="A616" s="70" t="s">
        <v>1211</v>
      </c>
      <c r="B616" s="224" t="s">
        <v>1856</v>
      </c>
      <c r="C616" s="79" t="s">
        <v>1212</v>
      </c>
      <c r="D616" s="79" t="s">
        <v>170</v>
      </c>
      <c r="E616" s="70">
        <v>2</v>
      </c>
      <c r="F616" s="70">
        <v>4</v>
      </c>
      <c r="G616" s="165">
        <f t="shared" si="25"/>
        <v>6</v>
      </c>
      <c r="H616" s="68">
        <v>43706</v>
      </c>
      <c r="I616" s="254">
        <v>120</v>
      </c>
      <c r="J616" s="217">
        <f t="shared" si="26"/>
        <v>6</v>
      </c>
    </row>
    <row r="617" spans="1:10" hidden="1" outlineLevel="1" x14ac:dyDescent="0.35">
      <c r="A617" s="70" t="s">
        <v>1211</v>
      </c>
      <c r="B617" s="224" t="s">
        <v>1857</v>
      </c>
      <c r="C617" s="79" t="s">
        <v>1212</v>
      </c>
      <c r="D617" s="79" t="s">
        <v>170</v>
      </c>
      <c r="E617" s="70">
        <v>7</v>
      </c>
      <c r="F617" s="70">
        <v>8</v>
      </c>
      <c r="G617" s="165">
        <f t="shared" si="25"/>
        <v>15</v>
      </c>
      <c r="H617" s="68">
        <v>43706</v>
      </c>
      <c r="I617" s="254">
        <v>100</v>
      </c>
      <c r="J617" s="217">
        <f t="shared" si="26"/>
        <v>15</v>
      </c>
    </row>
    <row r="618" spans="1:10" hidden="1" outlineLevel="1" x14ac:dyDescent="0.35">
      <c r="A618" s="70" t="s">
        <v>1211</v>
      </c>
      <c r="B618" s="224" t="s">
        <v>1858</v>
      </c>
      <c r="C618" s="79" t="s">
        <v>1212</v>
      </c>
      <c r="D618" s="79" t="s">
        <v>170</v>
      </c>
      <c r="E618" s="70">
        <v>4</v>
      </c>
      <c r="F618" s="70">
        <v>6</v>
      </c>
      <c r="G618" s="165">
        <f t="shared" si="25"/>
        <v>10</v>
      </c>
      <c r="H618" s="68">
        <v>43706</v>
      </c>
      <c r="I618" s="254">
        <v>130</v>
      </c>
      <c r="J618" s="217">
        <f t="shared" si="26"/>
        <v>10</v>
      </c>
    </row>
    <row r="619" spans="1:10" hidden="1" outlineLevel="1" x14ac:dyDescent="0.35">
      <c r="A619" s="70" t="s">
        <v>1211</v>
      </c>
      <c r="B619" s="224" t="s">
        <v>1859</v>
      </c>
      <c r="C619" s="79" t="s">
        <v>1212</v>
      </c>
      <c r="D619" s="79" t="s">
        <v>170</v>
      </c>
      <c r="E619" s="70">
        <v>5</v>
      </c>
      <c r="F619" s="70">
        <v>6</v>
      </c>
      <c r="G619" s="165">
        <f t="shared" si="25"/>
        <v>11</v>
      </c>
      <c r="H619" s="68">
        <v>43706</v>
      </c>
      <c r="I619" s="254">
        <v>140</v>
      </c>
      <c r="J619" s="217">
        <f t="shared" si="26"/>
        <v>11</v>
      </c>
    </row>
    <row r="620" spans="1:10" hidden="1" outlineLevel="1" x14ac:dyDescent="0.35">
      <c r="A620" s="70" t="s">
        <v>1211</v>
      </c>
      <c r="B620" s="224" t="s">
        <v>1860</v>
      </c>
      <c r="C620" s="79" t="s">
        <v>1212</v>
      </c>
      <c r="D620" s="79" t="s">
        <v>170</v>
      </c>
      <c r="E620" s="70">
        <v>1</v>
      </c>
      <c r="F620" s="70">
        <v>3</v>
      </c>
      <c r="G620" s="165">
        <f t="shared" si="25"/>
        <v>4</v>
      </c>
      <c r="H620" s="68">
        <v>43706</v>
      </c>
      <c r="I620" s="254">
        <v>45</v>
      </c>
      <c r="J620" s="217">
        <f t="shared" si="26"/>
        <v>4</v>
      </c>
    </row>
    <row r="621" spans="1:10" hidden="1" outlineLevel="1" x14ac:dyDescent="0.35">
      <c r="A621" s="70" t="s">
        <v>1211</v>
      </c>
      <c r="B621" s="224" t="s">
        <v>1861</v>
      </c>
      <c r="C621" s="79" t="s">
        <v>1212</v>
      </c>
      <c r="D621" s="79" t="s">
        <v>170</v>
      </c>
      <c r="E621" s="70">
        <v>3</v>
      </c>
      <c r="F621" s="70">
        <v>4</v>
      </c>
      <c r="G621" s="165">
        <f t="shared" si="25"/>
        <v>7</v>
      </c>
      <c r="H621" s="68">
        <v>43706</v>
      </c>
      <c r="I621" s="254">
        <v>60</v>
      </c>
      <c r="J621" s="217">
        <f t="shared" si="26"/>
        <v>7</v>
      </c>
    </row>
    <row r="622" spans="1:10" hidden="1" outlineLevel="1" x14ac:dyDescent="0.35">
      <c r="A622" s="70" t="s">
        <v>1211</v>
      </c>
      <c r="B622" s="224" t="s">
        <v>1862</v>
      </c>
      <c r="C622" s="79" t="s">
        <v>1212</v>
      </c>
      <c r="D622" s="79" t="s">
        <v>170</v>
      </c>
      <c r="E622" s="70">
        <v>2</v>
      </c>
      <c r="F622" s="70">
        <v>4</v>
      </c>
      <c r="G622" s="165">
        <f t="shared" ref="G622:G633" si="27">E622+F622</f>
        <v>6</v>
      </c>
      <c r="H622" s="68">
        <v>43706</v>
      </c>
      <c r="I622" s="254">
        <v>180</v>
      </c>
      <c r="J622" s="217">
        <f t="shared" si="26"/>
        <v>6</v>
      </c>
    </row>
    <row r="623" spans="1:10" hidden="1" outlineLevel="1" x14ac:dyDescent="0.35">
      <c r="A623" s="70" t="s">
        <v>1211</v>
      </c>
      <c r="B623" s="224" t="s">
        <v>1863</v>
      </c>
      <c r="C623" s="79" t="s">
        <v>1212</v>
      </c>
      <c r="D623" s="79" t="s">
        <v>170</v>
      </c>
      <c r="E623" s="70">
        <v>2</v>
      </c>
      <c r="F623" s="70">
        <v>4</v>
      </c>
      <c r="G623" s="165">
        <f t="shared" si="27"/>
        <v>6</v>
      </c>
      <c r="H623" s="68">
        <v>43706</v>
      </c>
      <c r="I623" s="254">
        <v>120</v>
      </c>
      <c r="J623" s="217">
        <f t="shared" si="26"/>
        <v>6</v>
      </c>
    </row>
    <row r="624" spans="1:10" hidden="1" outlineLevel="1" x14ac:dyDescent="0.35">
      <c r="A624" s="70" t="s">
        <v>1211</v>
      </c>
      <c r="B624" s="224" t="s">
        <v>1864</v>
      </c>
      <c r="C624" s="79" t="s">
        <v>1212</v>
      </c>
      <c r="D624" s="79" t="s">
        <v>170</v>
      </c>
      <c r="E624" s="70">
        <v>6</v>
      </c>
      <c r="F624" s="70">
        <v>8</v>
      </c>
      <c r="G624" s="165">
        <f t="shared" si="27"/>
        <v>14</v>
      </c>
      <c r="H624" s="68">
        <v>43706</v>
      </c>
      <c r="I624" s="254">
        <v>70</v>
      </c>
      <c r="J624" s="217">
        <f t="shared" si="26"/>
        <v>14</v>
      </c>
    </row>
    <row r="625" spans="1:10" hidden="1" outlineLevel="1" x14ac:dyDescent="0.35">
      <c r="A625" s="70" t="s">
        <v>1211</v>
      </c>
      <c r="B625" s="224" t="s">
        <v>1865</v>
      </c>
      <c r="C625" s="79" t="s">
        <v>1212</v>
      </c>
      <c r="D625" s="79" t="s">
        <v>170</v>
      </c>
      <c r="E625" s="70">
        <v>6</v>
      </c>
      <c r="F625" s="70">
        <v>8</v>
      </c>
      <c r="G625" s="165">
        <f t="shared" si="27"/>
        <v>14</v>
      </c>
      <c r="H625" s="68">
        <v>43706</v>
      </c>
      <c r="I625" s="254">
        <v>60</v>
      </c>
      <c r="J625" s="217">
        <f t="shared" si="26"/>
        <v>14</v>
      </c>
    </row>
    <row r="626" spans="1:10" hidden="1" outlineLevel="1" x14ac:dyDescent="0.35">
      <c r="A626" s="70" t="s">
        <v>1211</v>
      </c>
      <c r="B626" s="224" t="s">
        <v>1866</v>
      </c>
      <c r="C626" s="79" t="s">
        <v>1212</v>
      </c>
      <c r="D626" s="79" t="s">
        <v>170</v>
      </c>
      <c r="E626" s="70">
        <v>2</v>
      </c>
      <c r="F626" s="70">
        <v>4</v>
      </c>
      <c r="G626" s="165">
        <f t="shared" si="27"/>
        <v>6</v>
      </c>
      <c r="H626" s="68">
        <v>43706</v>
      </c>
      <c r="I626" s="254">
        <v>120</v>
      </c>
      <c r="J626" s="217">
        <f t="shared" si="26"/>
        <v>6</v>
      </c>
    </row>
    <row r="627" spans="1:10" hidden="1" outlineLevel="1" x14ac:dyDescent="0.35">
      <c r="A627" s="70" t="s">
        <v>1211</v>
      </c>
      <c r="B627" s="224" t="s">
        <v>1867</v>
      </c>
      <c r="C627" s="79" t="s">
        <v>1212</v>
      </c>
      <c r="D627" s="79" t="s">
        <v>170</v>
      </c>
      <c r="E627" s="70">
        <v>4</v>
      </c>
      <c r="F627" s="70">
        <v>6</v>
      </c>
      <c r="G627" s="165">
        <f t="shared" si="27"/>
        <v>10</v>
      </c>
      <c r="H627" s="68">
        <v>43706</v>
      </c>
      <c r="I627" s="254">
        <v>120</v>
      </c>
      <c r="J627" s="217">
        <f t="shared" si="26"/>
        <v>10</v>
      </c>
    </row>
    <row r="628" spans="1:10" hidden="1" outlineLevel="1" x14ac:dyDescent="0.35">
      <c r="A628" s="70" t="s">
        <v>1211</v>
      </c>
      <c r="B628" s="224" t="s">
        <v>1868</v>
      </c>
      <c r="C628" s="79" t="s">
        <v>1212</v>
      </c>
      <c r="D628" s="79" t="s">
        <v>170</v>
      </c>
      <c r="E628" s="70">
        <v>2</v>
      </c>
      <c r="F628" s="70">
        <v>4</v>
      </c>
      <c r="G628" s="165">
        <f t="shared" si="27"/>
        <v>6</v>
      </c>
      <c r="H628" s="68">
        <v>43706</v>
      </c>
      <c r="I628" s="254">
        <v>180</v>
      </c>
      <c r="J628" s="217">
        <f t="shared" si="26"/>
        <v>6</v>
      </c>
    </row>
    <row r="629" spans="1:10" hidden="1" outlineLevel="1" x14ac:dyDescent="0.35">
      <c r="A629" s="70" t="s">
        <v>1211</v>
      </c>
      <c r="B629" s="224" t="s">
        <v>1869</v>
      </c>
      <c r="C629" s="79" t="s">
        <v>1212</v>
      </c>
      <c r="D629" s="79" t="s">
        <v>170</v>
      </c>
      <c r="E629" s="70">
        <v>8</v>
      </c>
      <c r="F629" s="70">
        <v>9</v>
      </c>
      <c r="G629" s="165">
        <f t="shared" si="27"/>
        <v>17</v>
      </c>
      <c r="H629" s="68">
        <v>43706</v>
      </c>
      <c r="I629" s="254">
        <v>110</v>
      </c>
      <c r="J629" s="217">
        <f t="shared" si="26"/>
        <v>17</v>
      </c>
    </row>
    <row r="630" spans="1:10" hidden="1" outlineLevel="1" x14ac:dyDescent="0.35">
      <c r="A630" s="70" t="s">
        <v>1211</v>
      </c>
      <c r="B630" s="224" t="s">
        <v>1870</v>
      </c>
      <c r="C630" s="79" t="s">
        <v>1212</v>
      </c>
      <c r="D630" s="79" t="s">
        <v>170</v>
      </c>
      <c r="E630" s="70">
        <v>2</v>
      </c>
      <c r="F630" s="70">
        <v>4</v>
      </c>
      <c r="G630" s="165">
        <f t="shared" si="27"/>
        <v>6</v>
      </c>
      <c r="H630" s="68">
        <v>43706</v>
      </c>
      <c r="I630" s="254">
        <v>130</v>
      </c>
      <c r="J630" s="217">
        <f t="shared" si="26"/>
        <v>6</v>
      </c>
    </row>
    <row r="631" spans="1:10" hidden="1" outlineLevel="1" x14ac:dyDescent="0.35">
      <c r="A631" s="70" t="s">
        <v>1211</v>
      </c>
      <c r="B631" s="224" t="s">
        <v>1871</v>
      </c>
      <c r="C631" s="79" t="s">
        <v>1212</v>
      </c>
      <c r="D631" s="79" t="s">
        <v>170</v>
      </c>
      <c r="E631" s="70">
        <v>5</v>
      </c>
      <c r="F631" s="70">
        <v>5</v>
      </c>
      <c r="G631" s="165">
        <f t="shared" si="27"/>
        <v>10</v>
      </c>
      <c r="H631" s="68">
        <v>43706</v>
      </c>
      <c r="I631" s="254">
        <v>80</v>
      </c>
      <c r="J631" s="217">
        <f t="shared" si="26"/>
        <v>10</v>
      </c>
    </row>
    <row r="632" spans="1:10" hidden="1" outlineLevel="1" x14ac:dyDescent="0.35">
      <c r="A632" s="70" t="s">
        <v>1211</v>
      </c>
      <c r="B632" s="224" t="s">
        <v>1872</v>
      </c>
      <c r="C632" s="79" t="s">
        <v>1212</v>
      </c>
      <c r="D632" s="79" t="s">
        <v>170</v>
      </c>
      <c r="E632" s="70">
        <v>2</v>
      </c>
      <c r="F632" s="70">
        <v>3</v>
      </c>
      <c r="G632" s="165">
        <f t="shared" si="27"/>
        <v>5</v>
      </c>
      <c r="H632" s="68">
        <v>43706</v>
      </c>
      <c r="I632" s="254">
        <v>130</v>
      </c>
      <c r="J632" s="217">
        <f t="shared" si="26"/>
        <v>5</v>
      </c>
    </row>
    <row r="633" spans="1:10" hidden="1" outlineLevel="1" x14ac:dyDescent="0.35">
      <c r="A633" s="70" t="s">
        <v>1211</v>
      </c>
      <c r="B633" s="224" t="s">
        <v>1873</v>
      </c>
      <c r="C633" s="79" t="s">
        <v>1212</v>
      </c>
      <c r="D633" s="79" t="s">
        <v>170</v>
      </c>
      <c r="E633" s="70">
        <v>5</v>
      </c>
      <c r="F633" s="70">
        <v>7</v>
      </c>
      <c r="G633" s="165">
        <f t="shared" si="27"/>
        <v>12</v>
      </c>
      <c r="H633" s="68">
        <v>43706</v>
      </c>
      <c r="I633" s="254">
        <v>140</v>
      </c>
      <c r="J633" s="217">
        <f t="shared" si="26"/>
        <v>12</v>
      </c>
    </row>
    <row r="634" spans="1:10" ht="15" collapsed="1" thickBot="1" x14ac:dyDescent="0.4">
      <c r="A634" s="71" t="s">
        <v>1211</v>
      </c>
      <c r="B634" s="225"/>
      <c r="C634" s="80" t="s">
        <v>1212</v>
      </c>
      <c r="D634" s="81">
        <f>COUNTA(D593:D633)</f>
        <v>41</v>
      </c>
      <c r="E634" s="118">
        <f>SUM(E593:E633)</f>
        <v>138</v>
      </c>
      <c r="F634" s="118">
        <f>SUM(F593:F633)</f>
        <v>170</v>
      </c>
      <c r="G634" s="118">
        <f>SUM(G593:G633)</f>
        <v>308</v>
      </c>
      <c r="H634" s="93">
        <v>43706</v>
      </c>
      <c r="I634" s="119">
        <f>AVERAGE(I593:I633)</f>
        <v>94.512195121951223</v>
      </c>
      <c r="J634" s="118">
        <f>SUM(J593:J633)</f>
        <v>308</v>
      </c>
    </row>
    <row r="635" spans="1:10" hidden="1" outlineLevel="1" x14ac:dyDescent="0.35">
      <c r="A635" s="210" t="s">
        <v>730</v>
      </c>
      <c r="B635" s="196">
        <v>1</v>
      </c>
      <c r="C635" s="210" t="s">
        <v>731</v>
      </c>
      <c r="D635" s="257" t="s">
        <v>170</v>
      </c>
      <c r="E635" s="196">
        <v>9</v>
      </c>
      <c r="F635" s="196">
        <v>2</v>
      </c>
      <c r="G635" s="196">
        <v>11</v>
      </c>
      <c r="H635" s="215">
        <v>44529</v>
      </c>
      <c r="I635" s="196">
        <v>200</v>
      </c>
      <c r="J635" s="217">
        <f t="shared" si="26"/>
        <v>11</v>
      </c>
    </row>
    <row r="636" spans="1:10" hidden="1" outlineLevel="1" x14ac:dyDescent="0.35">
      <c r="A636" s="210" t="s">
        <v>730</v>
      </c>
      <c r="B636" s="196">
        <v>25</v>
      </c>
      <c r="C636" s="210" t="s">
        <v>731</v>
      </c>
      <c r="D636" s="257" t="s">
        <v>170</v>
      </c>
      <c r="E636" s="196">
        <v>6</v>
      </c>
      <c r="F636" s="196">
        <v>5</v>
      </c>
      <c r="G636" s="196">
        <v>11</v>
      </c>
      <c r="H636" s="215">
        <v>44529</v>
      </c>
      <c r="I636" s="196">
        <v>300</v>
      </c>
      <c r="J636" s="217">
        <f t="shared" si="26"/>
        <v>11</v>
      </c>
    </row>
    <row r="637" spans="1:10" hidden="1" outlineLevel="1" x14ac:dyDescent="0.35">
      <c r="A637" s="210" t="s">
        <v>730</v>
      </c>
      <c r="B637" s="196">
        <v>2</v>
      </c>
      <c r="C637" s="210" t="s">
        <v>731</v>
      </c>
      <c r="D637" s="257" t="s">
        <v>170</v>
      </c>
      <c r="E637" s="196">
        <v>7</v>
      </c>
      <c r="F637" s="196">
        <v>7</v>
      </c>
      <c r="G637" s="196">
        <v>14</v>
      </c>
      <c r="H637" s="215">
        <v>44529</v>
      </c>
      <c r="I637" s="196">
        <v>250</v>
      </c>
      <c r="J637" s="217">
        <f t="shared" si="26"/>
        <v>14</v>
      </c>
    </row>
    <row r="638" spans="1:10" hidden="1" outlineLevel="1" x14ac:dyDescent="0.35">
      <c r="A638" s="210" t="s">
        <v>730</v>
      </c>
      <c r="B638" s="196">
        <v>3</v>
      </c>
      <c r="C638" s="210" t="s">
        <v>731</v>
      </c>
      <c r="D638" s="257" t="s">
        <v>170</v>
      </c>
      <c r="E638" s="196">
        <v>5</v>
      </c>
      <c r="F638" s="196">
        <v>2</v>
      </c>
      <c r="G638" s="196">
        <v>7</v>
      </c>
      <c r="H638" s="215">
        <v>44529</v>
      </c>
      <c r="I638" s="196">
        <v>300</v>
      </c>
      <c r="J638" s="217">
        <f t="shared" si="26"/>
        <v>7</v>
      </c>
    </row>
    <row r="639" spans="1:10" hidden="1" outlineLevel="1" x14ac:dyDescent="0.35">
      <c r="A639" s="210" t="s">
        <v>730</v>
      </c>
      <c r="B639" s="196">
        <v>4</v>
      </c>
      <c r="C639" s="210" t="s">
        <v>731</v>
      </c>
      <c r="D639" s="257" t="s">
        <v>170</v>
      </c>
      <c r="E639" s="196">
        <v>3</v>
      </c>
      <c r="F639" s="196">
        <v>3</v>
      </c>
      <c r="G639" s="196">
        <v>6</v>
      </c>
      <c r="H639" s="215">
        <v>44529</v>
      </c>
      <c r="I639" s="196">
        <v>200</v>
      </c>
      <c r="J639" s="217">
        <f t="shared" si="26"/>
        <v>6</v>
      </c>
    </row>
    <row r="640" spans="1:10" hidden="1" outlineLevel="1" x14ac:dyDescent="0.35">
      <c r="A640" s="210" t="s">
        <v>730</v>
      </c>
      <c r="B640" s="196">
        <v>28</v>
      </c>
      <c r="C640" s="210" t="s">
        <v>731</v>
      </c>
      <c r="D640" s="257" t="s">
        <v>170</v>
      </c>
      <c r="E640" s="196">
        <v>9</v>
      </c>
      <c r="F640" s="196">
        <v>4</v>
      </c>
      <c r="G640" s="196">
        <v>13</v>
      </c>
      <c r="H640" s="215">
        <v>44529</v>
      </c>
      <c r="I640" s="196">
        <v>250</v>
      </c>
      <c r="J640" s="217">
        <f t="shared" si="26"/>
        <v>13</v>
      </c>
    </row>
    <row r="641" spans="1:10" hidden="1" outlineLevel="1" x14ac:dyDescent="0.35">
      <c r="A641" s="210" t="s">
        <v>730</v>
      </c>
      <c r="B641" s="196">
        <v>5</v>
      </c>
      <c r="C641" s="210" t="s">
        <v>731</v>
      </c>
      <c r="D641" s="257" t="s">
        <v>170</v>
      </c>
      <c r="E641" s="196">
        <v>5</v>
      </c>
      <c r="F641" s="196">
        <v>3</v>
      </c>
      <c r="G641" s="196">
        <v>8</v>
      </c>
      <c r="H641" s="215">
        <v>44529</v>
      </c>
      <c r="I641" s="196">
        <v>250</v>
      </c>
      <c r="J641" s="217">
        <f t="shared" si="26"/>
        <v>8</v>
      </c>
    </row>
    <row r="642" spans="1:10" hidden="1" outlineLevel="1" x14ac:dyDescent="0.35">
      <c r="A642" s="210" t="s">
        <v>730</v>
      </c>
      <c r="B642" s="196">
        <v>34</v>
      </c>
      <c r="C642" s="210" t="s">
        <v>731</v>
      </c>
      <c r="D642" s="257" t="s">
        <v>170</v>
      </c>
      <c r="E642" s="196">
        <v>5</v>
      </c>
      <c r="F642" s="196">
        <v>4</v>
      </c>
      <c r="G642" s="196">
        <v>9</v>
      </c>
      <c r="H642" s="215">
        <v>44529</v>
      </c>
      <c r="I642" s="196">
        <v>800</v>
      </c>
      <c r="J642" s="217">
        <f t="shared" si="26"/>
        <v>9</v>
      </c>
    </row>
    <row r="643" spans="1:10" hidden="1" outlineLevel="1" x14ac:dyDescent="0.35">
      <c r="A643" s="210" t="s">
        <v>730</v>
      </c>
      <c r="B643" s="196">
        <v>6</v>
      </c>
      <c r="C643" s="210" t="s">
        <v>731</v>
      </c>
      <c r="D643" s="257" t="s">
        <v>170</v>
      </c>
      <c r="E643" s="196">
        <v>2</v>
      </c>
      <c r="F643" s="196">
        <v>5</v>
      </c>
      <c r="G643" s="196">
        <v>7</v>
      </c>
      <c r="H643" s="215">
        <v>44529</v>
      </c>
      <c r="I643" s="196">
        <v>250</v>
      </c>
      <c r="J643" s="217">
        <f t="shared" ref="J643:J706" si="28">IF(I643&gt;$Q$1,,G643)</f>
        <v>7</v>
      </c>
    </row>
    <row r="644" spans="1:10" hidden="1" outlineLevel="1" x14ac:dyDescent="0.35">
      <c r="A644" s="210" t="s">
        <v>730</v>
      </c>
      <c r="B644" s="196">
        <v>7</v>
      </c>
      <c r="C644" s="210" t="s">
        <v>731</v>
      </c>
      <c r="D644" s="257" t="s">
        <v>170</v>
      </c>
      <c r="E644" s="196">
        <v>2</v>
      </c>
      <c r="F644" s="196">
        <v>4</v>
      </c>
      <c r="G644" s="196">
        <v>6</v>
      </c>
      <c r="H644" s="215">
        <v>44529</v>
      </c>
      <c r="I644" s="196">
        <v>100</v>
      </c>
      <c r="J644" s="217">
        <f t="shared" si="28"/>
        <v>6</v>
      </c>
    </row>
    <row r="645" spans="1:10" hidden="1" outlineLevel="1" x14ac:dyDescent="0.35">
      <c r="A645" s="210" t="s">
        <v>730</v>
      </c>
      <c r="B645" s="196">
        <v>8</v>
      </c>
      <c r="C645" s="210" t="s">
        <v>731</v>
      </c>
      <c r="D645" s="257" t="s">
        <v>170</v>
      </c>
      <c r="E645" s="196">
        <v>7</v>
      </c>
      <c r="F645" s="196">
        <v>2</v>
      </c>
      <c r="G645" s="196">
        <v>9</v>
      </c>
      <c r="H645" s="215">
        <v>44529</v>
      </c>
      <c r="I645" s="196">
        <v>200</v>
      </c>
      <c r="J645" s="217">
        <f t="shared" si="28"/>
        <v>9</v>
      </c>
    </row>
    <row r="646" spans="1:10" hidden="1" outlineLevel="1" x14ac:dyDescent="0.35">
      <c r="A646" s="210" t="s">
        <v>730</v>
      </c>
      <c r="B646" s="196">
        <v>9</v>
      </c>
      <c r="C646" s="210" t="s">
        <v>731</v>
      </c>
      <c r="D646" s="257" t="s">
        <v>170</v>
      </c>
      <c r="E646" s="196">
        <v>5</v>
      </c>
      <c r="F646" s="196">
        <v>2</v>
      </c>
      <c r="G646" s="196">
        <v>7</v>
      </c>
      <c r="H646" s="215">
        <v>44529</v>
      </c>
      <c r="I646" s="196">
        <v>250</v>
      </c>
      <c r="J646" s="217">
        <f t="shared" si="28"/>
        <v>7</v>
      </c>
    </row>
    <row r="647" spans="1:10" hidden="1" outlineLevel="1" x14ac:dyDescent="0.35">
      <c r="A647" s="210" t="s">
        <v>730</v>
      </c>
      <c r="B647" s="196">
        <v>10</v>
      </c>
      <c r="C647" s="210" t="s">
        <v>731</v>
      </c>
      <c r="D647" s="257" t="s">
        <v>170</v>
      </c>
      <c r="E647" s="196">
        <v>3</v>
      </c>
      <c r="F647" s="196">
        <v>5</v>
      </c>
      <c r="G647" s="196">
        <v>8</v>
      </c>
      <c r="H647" s="215">
        <v>44529</v>
      </c>
      <c r="I647" s="196">
        <v>50</v>
      </c>
      <c r="J647" s="217">
        <f t="shared" si="28"/>
        <v>8</v>
      </c>
    </row>
    <row r="648" spans="1:10" hidden="1" outlineLevel="1" x14ac:dyDescent="0.35">
      <c r="A648" s="210" t="s">
        <v>730</v>
      </c>
      <c r="B648" s="196">
        <v>11</v>
      </c>
      <c r="C648" s="210" t="s">
        <v>731</v>
      </c>
      <c r="D648" s="257" t="s">
        <v>170</v>
      </c>
      <c r="E648" s="196">
        <v>8</v>
      </c>
      <c r="F648" s="196">
        <v>2</v>
      </c>
      <c r="G648" s="196">
        <v>10</v>
      </c>
      <c r="H648" s="215">
        <v>44529</v>
      </c>
      <c r="I648" s="196">
        <v>250</v>
      </c>
      <c r="J648" s="217">
        <f t="shared" si="28"/>
        <v>10</v>
      </c>
    </row>
    <row r="649" spans="1:10" hidden="1" outlineLevel="1" x14ac:dyDescent="0.35">
      <c r="A649" s="210" t="s">
        <v>730</v>
      </c>
      <c r="B649" s="196">
        <v>12</v>
      </c>
      <c r="C649" s="210" t="s">
        <v>731</v>
      </c>
      <c r="D649" s="257" t="s">
        <v>170</v>
      </c>
      <c r="E649" s="196">
        <v>6</v>
      </c>
      <c r="F649" s="196">
        <v>2</v>
      </c>
      <c r="G649" s="196">
        <v>8</v>
      </c>
      <c r="H649" s="215">
        <v>44529</v>
      </c>
      <c r="I649" s="196">
        <v>400</v>
      </c>
      <c r="J649" s="217">
        <f t="shared" si="28"/>
        <v>8</v>
      </c>
    </row>
    <row r="650" spans="1:10" hidden="1" outlineLevel="1" x14ac:dyDescent="0.35">
      <c r="A650" s="210" t="s">
        <v>730</v>
      </c>
      <c r="B650" s="196">
        <v>13</v>
      </c>
      <c r="C650" s="210" t="s">
        <v>731</v>
      </c>
      <c r="D650" s="257" t="s">
        <v>170</v>
      </c>
      <c r="E650" s="196">
        <v>9</v>
      </c>
      <c r="F650" s="196">
        <v>6</v>
      </c>
      <c r="G650" s="196">
        <v>15</v>
      </c>
      <c r="H650" s="215">
        <v>44529</v>
      </c>
      <c r="I650" s="196">
        <v>400</v>
      </c>
      <c r="J650" s="217">
        <f t="shared" si="28"/>
        <v>15</v>
      </c>
    </row>
    <row r="651" spans="1:10" hidden="1" outlineLevel="1" x14ac:dyDescent="0.35">
      <c r="A651" s="210" t="s">
        <v>730</v>
      </c>
      <c r="B651" s="196">
        <v>14</v>
      </c>
      <c r="C651" s="210" t="s">
        <v>731</v>
      </c>
      <c r="D651" s="257" t="s">
        <v>170</v>
      </c>
      <c r="E651" s="196">
        <v>6</v>
      </c>
      <c r="F651" s="196">
        <v>2</v>
      </c>
      <c r="G651" s="196">
        <v>8</v>
      </c>
      <c r="H651" s="215">
        <v>44529</v>
      </c>
      <c r="I651" s="196">
        <v>200</v>
      </c>
      <c r="J651" s="217">
        <f t="shared" si="28"/>
        <v>8</v>
      </c>
    </row>
    <row r="652" spans="1:10" hidden="1" outlineLevel="1" x14ac:dyDescent="0.35">
      <c r="A652" s="210" t="s">
        <v>730</v>
      </c>
      <c r="B652" s="196">
        <v>15</v>
      </c>
      <c r="C652" s="210" t="s">
        <v>731</v>
      </c>
      <c r="D652" s="257" t="s">
        <v>170</v>
      </c>
      <c r="E652" s="196">
        <v>7</v>
      </c>
      <c r="F652" s="196">
        <v>5</v>
      </c>
      <c r="G652" s="196">
        <v>12</v>
      </c>
      <c r="H652" s="215">
        <v>44529</v>
      </c>
      <c r="I652" s="196">
        <v>200</v>
      </c>
      <c r="J652" s="217">
        <f t="shared" si="28"/>
        <v>12</v>
      </c>
    </row>
    <row r="653" spans="1:10" hidden="1" outlineLevel="1" x14ac:dyDescent="0.35">
      <c r="A653" s="210" t="s">
        <v>730</v>
      </c>
      <c r="B653" s="196">
        <v>16</v>
      </c>
      <c r="C653" s="210" t="s">
        <v>731</v>
      </c>
      <c r="D653" s="257" t="s">
        <v>170</v>
      </c>
      <c r="E653" s="196">
        <v>3</v>
      </c>
      <c r="F653" s="196">
        <v>2</v>
      </c>
      <c r="G653" s="196">
        <v>5</v>
      </c>
      <c r="H653" s="215">
        <v>44529</v>
      </c>
      <c r="I653" s="196">
        <v>50</v>
      </c>
      <c r="J653" s="217">
        <f t="shared" si="28"/>
        <v>5</v>
      </c>
    </row>
    <row r="654" spans="1:10" hidden="1" outlineLevel="1" x14ac:dyDescent="0.35">
      <c r="A654" s="210" t="s">
        <v>730</v>
      </c>
      <c r="B654" s="196">
        <v>17</v>
      </c>
      <c r="C654" s="210" t="s">
        <v>731</v>
      </c>
      <c r="D654" s="257" t="s">
        <v>170</v>
      </c>
      <c r="E654" s="196">
        <v>2</v>
      </c>
      <c r="F654" s="196">
        <v>3</v>
      </c>
      <c r="G654" s="196">
        <v>5</v>
      </c>
      <c r="H654" s="215">
        <v>44529</v>
      </c>
      <c r="I654" s="196">
        <v>600</v>
      </c>
      <c r="J654" s="217">
        <f t="shared" si="28"/>
        <v>5</v>
      </c>
    </row>
    <row r="655" spans="1:10" hidden="1" outlineLevel="1" x14ac:dyDescent="0.35">
      <c r="A655" s="210" t="s">
        <v>730</v>
      </c>
      <c r="B655" s="196">
        <v>18</v>
      </c>
      <c r="C655" s="210" t="s">
        <v>731</v>
      </c>
      <c r="D655" s="257" t="s">
        <v>170</v>
      </c>
      <c r="E655" s="196">
        <v>5</v>
      </c>
      <c r="F655" s="196">
        <v>5</v>
      </c>
      <c r="G655" s="196">
        <v>10</v>
      </c>
      <c r="H655" s="215">
        <v>44529</v>
      </c>
      <c r="I655" s="196">
        <v>600</v>
      </c>
      <c r="J655" s="217">
        <f t="shared" si="28"/>
        <v>10</v>
      </c>
    </row>
    <row r="656" spans="1:10" hidden="1" outlineLevel="1" x14ac:dyDescent="0.35">
      <c r="A656" s="210" t="s">
        <v>730</v>
      </c>
      <c r="B656" s="196">
        <v>19</v>
      </c>
      <c r="C656" s="210" t="s">
        <v>731</v>
      </c>
      <c r="D656" s="257" t="s">
        <v>170</v>
      </c>
      <c r="E656" s="196">
        <v>2</v>
      </c>
      <c r="F656" s="196">
        <v>5</v>
      </c>
      <c r="G656" s="196">
        <v>7</v>
      </c>
      <c r="H656" s="215">
        <v>44529</v>
      </c>
      <c r="I656" s="196">
        <v>600</v>
      </c>
      <c r="J656" s="217">
        <f t="shared" si="28"/>
        <v>7</v>
      </c>
    </row>
    <row r="657" spans="1:10" hidden="1" outlineLevel="1" x14ac:dyDescent="0.35">
      <c r="A657" s="210" t="s">
        <v>730</v>
      </c>
      <c r="B657" s="196">
        <v>20</v>
      </c>
      <c r="C657" s="210" t="s">
        <v>731</v>
      </c>
      <c r="D657" s="257" t="s">
        <v>170</v>
      </c>
      <c r="E657" s="196">
        <v>2</v>
      </c>
      <c r="F657" s="196">
        <v>2</v>
      </c>
      <c r="G657" s="196">
        <v>4</v>
      </c>
      <c r="H657" s="215">
        <v>44529</v>
      </c>
      <c r="I657" s="196">
        <v>250</v>
      </c>
      <c r="J657" s="217">
        <f t="shared" si="28"/>
        <v>4</v>
      </c>
    </row>
    <row r="658" spans="1:10" hidden="1" outlineLevel="1" x14ac:dyDescent="0.35">
      <c r="A658" s="210" t="s">
        <v>730</v>
      </c>
      <c r="B658" s="196">
        <v>21</v>
      </c>
      <c r="C658" s="210" t="s">
        <v>731</v>
      </c>
      <c r="D658" s="257" t="s">
        <v>170</v>
      </c>
      <c r="E658" s="196">
        <v>4</v>
      </c>
      <c r="F658" s="196">
        <v>5</v>
      </c>
      <c r="G658" s="196">
        <v>9</v>
      </c>
      <c r="H658" s="215">
        <v>44529</v>
      </c>
      <c r="I658" s="196">
        <v>250</v>
      </c>
      <c r="J658" s="217">
        <f t="shared" si="28"/>
        <v>9</v>
      </c>
    </row>
    <row r="659" spans="1:10" hidden="1" outlineLevel="1" x14ac:dyDescent="0.35">
      <c r="A659" s="210" t="s">
        <v>730</v>
      </c>
      <c r="B659" s="196">
        <v>22</v>
      </c>
      <c r="C659" s="210" t="s">
        <v>731</v>
      </c>
      <c r="D659" s="257" t="s">
        <v>170</v>
      </c>
      <c r="E659" s="196">
        <v>4</v>
      </c>
      <c r="F659" s="196">
        <v>2</v>
      </c>
      <c r="G659" s="196">
        <v>6</v>
      </c>
      <c r="H659" s="215">
        <v>44529</v>
      </c>
      <c r="I659" s="196">
        <v>500</v>
      </c>
      <c r="J659" s="217">
        <f t="shared" si="28"/>
        <v>6</v>
      </c>
    </row>
    <row r="660" spans="1:10" hidden="1" outlineLevel="1" x14ac:dyDescent="0.35">
      <c r="A660" s="210" t="s">
        <v>730</v>
      </c>
      <c r="B660" s="196">
        <v>32</v>
      </c>
      <c r="C660" s="210" t="s">
        <v>731</v>
      </c>
      <c r="D660" s="257" t="s">
        <v>170</v>
      </c>
      <c r="E660" s="196">
        <v>7</v>
      </c>
      <c r="F660" s="196">
        <v>5</v>
      </c>
      <c r="G660" s="196">
        <v>12</v>
      </c>
      <c r="H660" s="215">
        <v>44529</v>
      </c>
      <c r="I660" s="196">
        <v>800</v>
      </c>
      <c r="J660" s="217">
        <f t="shared" si="28"/>
        <v>12</v>
      </c>
    </row>
    <row r="661" spans="1:10" hidden="1" outlineLevel="1" x14ac:dyDescent="0.35">
      <c r="A661" s="210" t="s">
        <v>730</v>
      </c>
      <c r="B661" s="196">
        <v>23</v>
      </c>
      <c r="C661" s="210" t="s">
        <v>731</v>
      </c>
      <c r="D661" s="257" t="s">
        <v>170</v>
      </c>
      <c r="E661" s="196">
        <v>8</v>
      </c>
      <c r="F661" s="196">
        <v>5</v>
      </c>
      <c r="G661" s="196">
        <v>13</v>
      </c>
      <c r="H661" s="215">
        <v>44529</v>
      </c>
      <c r="I661" s="196">
        <v>200</v>
      </c>
      <c r="J661" s="217">
        <f t="shared" si="28"/>
        <v>13</v>
      </c>
    </row>
    <row r="662" spans="1:10" hidden="1" outlineLevel="1" x14ac:dyDescent="0.35">
      <c r="A662" s="210" t="s">
        <v>730</v>
      </c>
      <c r="B662" s="196">
        <v>24</v>
      </c>
      <c r="C662" s="210" t="s">
        <v>731</v>
      </c>
      <c r="D662" s="257" t="s">
        <v>170</v>
      </c>
      <c r="E662" s="196">
        <v>6</v>
      </c>
      <c r="F662" s="196">
        <v>5</v>
      </c>
      <c r="G662" s="196">
        <v>11</v>
      </c>
      <c r="H662" s="215">
        <v>44529</v>
      </c>
      <c r="I662" s="196">
        <v>500</v>
      </c>
      <c r="J662" s="217">
        <f t="shared" si="28"/>
        <v>11</v>
      </c>
    </row>
    <row r="663" spans="1:10" hidden="1" outlineLevel="1" x14ac:dyDescent="0.35">
      <c r="A663" s="210" t="s">
        <v>730</v>
      </c>
      <c r="B663" s="196">
        <v>26</v>
      </c>
      <c r="C663" s="210" t="s">
        <v>731</v>
      </c>
      <c r="D663" s="257" t="s">
        <v>170</v>
      </c>
      <c r="E663" s="196">
        <v>4</v>
      </c>
      <c r="F663" s="196">
        <v>2</v>
      </c>
      <c r="G663" s="196">
        <v>6</v>
      </c>
      <c r="H663" s="215">
        <v>44529</v>
      </c>
      <c r="I663" s="196">
        <v>300</v>
      </c>
      <c r="J663" s="217">
        <f t="shared" si="28"/>
        <v>6</v>
      </c>
    </row>
    <row r="664" spans="1:10" hidden="1" outlineLevel="1" x14ac:dyDescent="0.35">
      <c r="A664" s="210" t="s">
        <v>730</v>
      </c>
      <c r="B664" s="196">
        <v>27</v>
      </c>
      <c r="C664" s="210" t="s">
        <v>731</v>
      </c>
      <c r="D664" s="257" t="s">
        <v>170</v>
      </c>
      <c r="E664" s="196">
        <v>1</v>
      </c>
      <c r="F664" s="196">
        <v>2</v>
      </c>
      <c r="G664" s="196">
        <v>3</v>
      </c>
      <c r="H664" s="215">
        <v>44529</v>
      </c>
      <c r="I664" s="196">
        <v>250</v>
      </c>
      <c r="J664" s="217">
        <f t="shared" si="28"/>
        <v>3</v>
      </c>
    </row>
    <row r="665" spans="1:10" hidden="1" outlineLevel="1" x14ac:dyDescent="0.35">
      <c r="A665" s="210" t="s">
        <v>730</v>
      </c>
      <c r="B665" s="196">
        <v>29</v>
      </c>
      <c r="C665" s="210" t="s">
        <v>731</v>
      </c>
      <c r="D665" s="257" t="s">
        <v>170</v>
      </c>
      <c r="E665" s="196">
        <v>3</v>
      </c>
      <c r="F665" s="196">
        <v>3</v>
      </c>
      <c r="G665" s="196">
        <v>6</v>
      </c>
      <c r="H665" s="215">
        <v>44529</v>
      </c>
      <c r="I665" s="196">
        <v>700</v>
      </c>
      <c r="J665" s="217">
        <f t="shared" si="28"/>
        <v>6</v>
      </c>
    </row>
    <row r="666" spans="1:10" hidden="1" outlineLevel="1" x14ac:dyDescent="0.35">
      <c r="A666" s="210" t="s">
        <v>730</v>
      </c>
      <c r="B666" s="196">
        <v>30</v>
      </c>
      <c r="C666" s="210" t="s">
        <v>731</v>
      </c>
      <c r="D666" s="257" t="s">
        <v>170</v>
      </c>
      <c r="E666" s="196">
        <v>3</v>
      </c>
      <c r="F666" s="196">
        <v>2</v>
      </c>
      <c r="G666" s="196">
        <v>5</v>
      </c>
      <c r="H666" s="215">
        <v>44529</v>
      </c>
      <c r="I666" s="196">
        <v>400</v>
      </c>
      <c r="J666" s="217">
        <f t="shared" si="28"/>
        <v>5</v>
      </c>
    </row>
    <row r="667" spans="1:10" hidden="1" outlineLevel="1" x14ac:dyDescent="0.35">
      <c r="A667" s="210" t="s">
        <v>730</v>
      </c>
      <c r="B667" s="196">
        <v>31</v>
      </c>
      <c r="C667" s="210" t="s">
        <v>731</v>
      </c>
      <c r="D667" s="257" t="s">
        <v>170</v>
      </c>
      <c r="E667" s="196">
        <v>1</v>
      </c>
      <c r="F667" s="196">
        <v>2</v>
      </c>
      <c r="G667" s="196">
        <v>3</v>
      </c>
      <c r="H667" s="215">
        <v>44529</v>
      </c>
      <c r="I667" s="196">
        <v>60</v>
      </c>
      <c r="J667" s="217">
        <f t="shared" si="28"/>
        <v>3</v>
      </c>
    </row>
    <row r="668" spans="1:10" hidden="1" outlineLevel="1" x14ac:dyDescent="0.35">
      <c r="A668" s="210" t="s">
        <v>730</v>
      </c>
      <c r="B668" s="196">
        <v>33</v>
      </c>
      <c r="C668" s="210" t="s">
        <v>731</v>
      </c>
      <c r="D668" s="257" t="s">
        <v>170</v>
      </c>
      <c r="E668" s="196">
        <v>5</v>
      </c>
      <c r="F668" s="196">
        <v>4</v>
      </c>
      <c r="G668" s="196">
        <v>9</v>
      </c>
      <c r="H668" s="215">
        <v>44529</v>
      </c>
      <c r="I668" s="196">
        <v>80</v>
      </c>
      <c r="J668" s="217">
        <f t="shared" si="28"/>
        <v>9</v>
      </c>
    </row>
    <row r="669" spans="1:10" hidden="1" outlineLevel="1" x14ac:dyDescent="0.35">
      <c r="A669" s="210" t="s">
        <v>730</v>
      </c>
      <c r="B669" s="196">
        <v>35</v>
      </c>
      <c r="C669" s="210" t="s">
        <v>731</v>
      </c>
      <c r="D669" s="257" t="s">
        <v>170</v>
      </c>
      <c r="E669" s="196">
        <v>3</v>
      </c>
      <c r="F669" s="196">
        <v>5</v>
      </c>
      <c r="G669" s="196">
        <v>8</v>
      </c>
      <c r="H669" s="215">
        <v>44529</v>
      </c>
      <c r="I669" s="196">
        <v>200</v>
      </c>
      <c r="J669" s="217">
        <f t="shared" si="28"/>
        <v>8</v>
      </c>
    </row>
    <row r="670" spans="1:10" hidden="1" outlineLevel="1" x14ac:dyDescent="0.35">
      <c r="A670" s="210" t="s">
        <v>730</v>
      </c>
      <c r="B670" s="196">
        <v>36</v>
      </c>
      <c r="C670" s="210" t="s">
        <v>731</v>
      </c>
      <c r="D670" s="257" t="s">
        <v>170</v>
      </c>
      <c r="E670" s="196">
        <v>4</v>
      </c>
      <c r="F670" s="196">
        <v>3</v>
      </c>
      <c r="G670" s="196">
        <v>7</v>
      </c>
      <c r="H670" s="215">
        <v>44529</v>
      </c>
      <c r="I670" s="196">
        <v>100</v>
      </c>
      <c r="J670" s="217">
        <f t="shared" si="28"/>
        <v>7</v>
      </c>
    </row>
    <row r="671" spans="1:10" hidden="1" outlineLevel="1" x14ac:dyDescent="0.35">
      <c r="A671" s="210" t="s">
        <v>730</v>
      </c>
      <c r="B671" s="196">
        <v>37</v>
      </c>
      <c r="C671" s="210" t="s">
        <v>731</v>
      </c>
      <c r="D671" s="257" t="s">
        <v>170</v>
      </c>
      <c r="E671" s="196">
        <v>3</v>
      </c>
      <c r="F671" s="196">
        <v>4</v>
      </c>
      <c r="G671" s="196">
        <v>7</v>
      </c>
      <c r="H671" s="215">
        <v>44529</v>
      </c>
      <c r="I671" s="196">
        <v>500</v>
      </c>
      <c r="J671" s="217">
        <f t="shared" si="28"/>
        <v>7</v>
      </c>
    </row>
    <row r="672" spans="1:10" hidden="1" outlineLevel="1" x14ac:dyDescent="0.35">
      <c r="A672" s="210" t="s">
        <v>730</v>
      </c>
      <c r="B672" s="196">
        <v>38</v>
      </c>
      <c r="C672" s="210" t="s">
        <v>731</v>
      </c>
      <c r="D672" s="257" t="s">
        <v>170</v>
      </c>
      <c r="E672" s="196">
        <v>8</v>
      </c>
      <c r="F672" s="196">
        <v>3</v>
      </c>
      <c r="G672" s="196">
        <v>11</v>
      </c>
      <c r="H672" s="215">
        <v>44529</v>
      </c>
      <c r="I672" s="196">
        <v>300</v>
      </c>
      <c r="J672" s="217">
        <f t="shared" si="28"/>
        <v>11</v>
      </c>
    </row>
    <row r="673" spans="1:10" hidden="1" outlineLevel="1" x14ac:dyDescent="0.35">
      <c r="A673" s="210" t="s">
        <v>730</v>
      </c>
      <c r="B673" s="196">
        <v>39</v>
      </c>
      <c r="C673" s="210" t="s">
        <v>731</v>
      </c>
      <c r="D673" s="257" t="s">
        <v>170</v>
      </c>
      <c r="E673" s="196">
        <v>3</v>
      </c>
      <c r="F673" s="196">
        <v>2</v>
      </c>
      <c r="G673" s="196">
        <v>5</v>
      </c>
      <c r="H673" s="215">
        <v>44529</v>
      </c>
      <c r="I673" s="196">
        <v>800</v>
      </c>
      <c r="J673" s="217">
        <f t="shared" si="28"/>
        <v>5</v>
      </c>
    </row>
    <row r="674" spans="1:10" hidden="1" outlineLevel="1" x14ac:dyDescent="0.35">
      <c r="A674" s="210" t="s">
        <v>730</v>
      </c>
      <c r="B674" s="196">
        <v>40</v>
      </c>
      <c r="C674" s="210" t="s">
        <v>731</v>
      </c>
      <c r="D674" s="257" t="s">
        <v>170</v>
      </c>
      <c r="E674" s="196">
        <v>5</v>
      </c>
      <c r="F674" s="196">
        <v>3</v>
      </c>
      <c r="G674" s="196">
        <v>8</v>
      </c>
      <c r="H674" s="215">
        <v>44529</v>
      </c>
      <c r="I674" s="196">
        <v>600</v>
      </c>
      <c r="J674" s="217">
        <f t="shared" si="28"/>
        <v>8</v>
      </c>
    </row>
    <row r="675" spans="1:10" ht="15" collapsed="1" thickBot="1" x14ac:dyDescent="0.4">
      <c r="A675" s="211" t="s">
        <v>730</v>
      </c>
      <c r="B675" s="226"/>
      <c r="C675" s="213" t="s">
        <v>731</v>
      </c>
      <c r="D675" s="243">
        <f>COUNTA(D635:D674)</f>
        <v>40</v>
      </c>
      <c r="E675" s="214">
        <f>SUM(E635:E674)</f>
        <v>190</v>
      </c>
      <c r="F675" s="214">
        <f t="shared" ref="F675:G675" si="29">SUM(F635:F674)</f>
        <v>139</v>
      </c>
      <c r="G675" s="214">
        <f t="shared" si="29"/>
        <v>329</v>
      </c>
      <c r="H675" s="238">
        <v>44529</v>
      </c>
      <c r="I675" s="242">
        <f>AVERAGE(I635:I674)</f>
        <v>337.25</v>
      </c>
      <c r="J675" s="214">
        <f t="shared" ref="J675" si="30">SUM(J635:J674)</f>
        <v>329</v>
      </c>
    </row>
    <row r="676" spans="1:10" hidden="1" outlineLevel="1" x14ac:dyDescent="0.35">
      <c r="A676" s="210" t="s">
        <v>728</v>
      </c>
      <c r="B676" s="196">
        <v>22</v>
      </c>
      <c r="C676" s="210" t="s">
        <v>729</v>
      </c>
      <c r="D676" s="257" t="s">
        <v>170</v>
      </c>
      <c r="E676" s="196">
        <v>4</v>
      </c>
      <c r="F676" s="196">
        <v>5</v>
      </c>
      <c r="G676" s="196">
        <v>9</v>
      </c>
      <c r="H676" s="215">
        <v>44529</v>
      </c>
      <c r="I676" s="196">
        <v>410</v>
      </c>
      <c r="J676" s="217">
        <f t="shared" si="28"/>
        <v>9</v>
      </c>
    </row>
    <row r="677" spans="1:10" hidden="1" outlineLevel="1" x14ac:dyDescent="0.35">
      <c r="A677" s="210" t="s">
        <v>728</v>
      </c>
      <c r="B677" s="196">
        <v>25</v>
      </c>
      <c r="C677" s="210" t="s">
        <v>729</v>
      </c>
      <c r="D677" s="257" t="s">
        <v>170</v>
      </c>
      <c r="E677" s="196">
        <v>6</v>
      </c>
      <c r="F677" s="196">
        <v>4</v>
      </c>
      <c r="G677" s="196">
        <v>10</v>
      </c>
      <c r="H677" s="215">
        <v>44529</v>
      </c>
      <c r="I677" s="196">
        <v>250</v>
      </c>
      <c r="J677" s="217">
        <f t="shared" si="28"/>
        <v>10</v>
      </c>
    </row>
    <row r="678" spans="1:10" hidden="1" outlineLevel="1" x14ac:dyDescent="0.35">
      <c r="A678" s="210" t="s">
        <v>728</v>
      </c>
      <c r="B678" s="196">
        <v>26</v>
      </c>
      <c r="C678" s="210" t="s">
        <v>729</v>
      </c>
      <c r="D678" s="257" t="s">
        <v>170</v>
      </c>
      <c r="E678" s="196">
        <v>8</v>
      </c>
      <c r="F678" s="196">
        <v>2</v>
      </c>
      <c r="G678" s="196">
        <v>10</v>
      </c>
      <c r="H678" s="215">
        <v>44529</v>
      </c>
      <c r="I678" s="196">
        <v>100</v>
      </c>
      <c r="J678" s="217">
        <f t="shared" si="28"/>
        <v>10</v>
      </c>
    </row>
    <row r="679" spans="1:10" hidden="1" outlineLevel="1" x14ac:dyDescent="0.35">
      <c r="A679" s="210" t="s">
        <v>728</v>
      </c>
      <c r="B679" s="196">
        <v>30</v>
      </c>
      <c r="C679" s="210" t="s">
        <v>729</v>
      </c>
      <c r="D679" s="257" t="s">
        <v>170</v>
      </c>
      <c r="E679" s="196">
        <v>4</v>
      </c>
      <c r="F679" s="196">
        <v>4</v>
      </c>
      <c r="G679" s="196">
        <v>8</v>
      </c>
      <c r="H679" s="215">
        <v>44529</v>
      </c>
      <c r="I679" s="196">
        <v>470</v>
      </c>
      <c r="J679" s="217">
        <f t="shared" si="28"/>
        <v>8</v>
      </c>
    </row>
    <row r="680" spans="1:10" hidden="1" outlineLevel="1" x14ac:dyDescent="0.35">
      <c r="A680" s="210" t="s">
        <v>728</v>
      </c>
      <c r="B680" s="196">
        <v>1</v>
      </c>
      <c r="C680" s="210" t="s">
        <v>729</v>
      </c>
      <c r="D680" s="257" t="s">
        <v>170</v>
      </c>
      <c r="E680" s="196">
        <v>7</v>
      </c>
      <c r="F680" s="196">
        <v>2</v>
      </c>
      <c r="G680" s="196">
        <v>9</v>
      </c>
      <c r="H680" s="215">
        <v>44529</v>
      </c>
      <c r="I680" s="196">
        <v>310</v>
      </c>
      <c r="J680" s="217">
        <f t="shared" si="28"/>
        <v>9</v>
      </c>
    </row>
    <row r="681" spans="1:10" hidden="1" outlineLevel="1" x14ac:dyDescent="0.35">
      <c r="A681" s="210" t="s">
        <v>728</v>
      </c>
      <c r="B681" s="196">
        <v>2</v>
      </c>
      <c r="C681" s="210" t="s">
        <v>729</v>
      </c>
      <c r="D681" s="257" t="s">
        <v>170</v>
      </c>
      <c r="E681" s="196">
        <v>5</v>
      </c>
      <c r="F681" s="196">
        <v>3</v>
      </c>
      <c r="G681" s="196">
        <v>8</v>
      </c>
      <c r="H681" s="215">
        <v>44529</v>
      </c>
      <c r="I681" s="196">
        <v>250</v>
      </c>
      <c r="J681" s="217">
        <f t="shared" si="28"/>
        <v>8</v>
      </c>
    </row>
    <row r="682" spans="1:10" hidden="1" outlineLevel="1" x14ac:dyDescent="0.35">
      <c r="A682" s="210" t="s">
        <v>728</v>
      </c>
      <c r="B682" s="196">
        <v>3</v>
      </c>
      <c r="C682" s="210" t="s">
        <v>729</v>
      </c>
      <c r="D682" s="257" t="s">
        <v>170</v>
      </c>
      <c r="E682" s="196">
        <v>6</v>
      </c>
      <c r="F682" s="196">
        <v>2</v>
      </c>
      <c r="G682" s="196">
        <v>8</v>
      </c>
      <c r="H682" s="215">
        <v>44529</v>
      </c>
      <c r="I682" s="196">
        <v>50</v>
      </c>
      <c r="J682" s="217">
        <f t="shared" si="28"/>
        <v>8</v>
      </c>
    </row>
    <row r="683" spans="1:10" hidden="1" outlineLevel="1" x14ac:dyDescent="0.35">
      <c r="A683" s="210" t="s">
        <v>728</v>
      </c>
      <c r="B683" s="196">
        <v>4</v>
      </c>
      <c r="C683" s="210" t="s">
        <v>729</v>
      </c>
      <c r="D683" s="257" t="s">
        <v>170</v>
      </c>
      <c r="E683" s="196">
        <v>5</v>
      </c>
      <c r="F683" s="196">
        <v>2</v>
      </c>
      <c r="G683" s="196">
        <v>7</v>
      </c>
      <c r="H683" s="215">
        <v>44529</v>
      </c>
      <c r="I683" s="196">
        <v>320</v>
      </c>
      <c r="J683" s="217">
        <f t="shared" si="28"/>
        <v>7</v>
      </c>
    </row>
    <row r="684" spans="1:10" hidden="1" outlineLevel="1" x14ac:dyDescent="0.35">
      <c r="A684" s="210" t="s">
        <v>728</v>
      </c>
      <c r="B684" s="196">
        <v>34</v>
      </c>
      <c r="C684" s="210" t="s">
        <v>729</v>
      </c>
      <c r="D684" s="257" t="s">
        <v>170</v>
      </c>
      <c r="E684" s="196">
        <v>5</v>
      </c>
      <c r="F684" s="196">
        <v>2</v>
      </c>
      <c r="G684" s="196">
        <v>7</v>
      </c>
      <c r="H684" s="215">
        <v>44529</v>
      </c>
      <c r="I684" s="196">
        <v>500</v>
      </c>
      <c r="J684" s="217">
        <f t="shared" si="28"/>
        <v>7</v>
      </c>
    </row>
    <row r="685" spans="1:10" hidden="1" outlineLevel="1" x14ac:dyDescent="0.35">
      <c r="A685" s="210" t="s">
        <v>728</v>
      </c>
      <c r="B685" s="196">
        <v>5</v>
      </c>
      <c r="C685" s="210" t="s">
        <v>729</v>
      </c>
      <c r="D685" s="257" t="s">
        <v>170</v>
      </c>
      <c r="E685" s="196">
        <v>5</v>
      </c>
      <c r="F685" s="196">
        <v>2</v>
      </c>
      <c r="G685" s="196">
        <v>7</v>
      </c>
      <c r="H685" s="215">
        <v>44529</v>
      </c>
      <c r="I685" s="196">
        <v>200</v>
      </c>
      <c r="J685" s="217">
        <f t="shared" si="28"/>
        <v>7</v>
      </c>
    </row>
    <row r="686" spans="1:10" hidden="1" outlineLevel="1" x14ac:dyDescent="0.35">
      <c r="A686" s="210" t="s">
        <v>728</v>
      </c>
      <c r="B686" s="196">
        <v>6</v>
      </c>
      <c r="C686" s="210" t="s">
        <v>729</v>
      </c>
      <c r="D686" s="257" t="s">
        <v>170</v>
      </c>
      <c r="E686" s="196">
        <v>9</v>
      </c>
      <c r="F686" s="196">
        <v>4</v>
      </c>
      <c r="G686" s="196">
        <v>13</v>
      </c>
      <c r="H686" s="215">
        <v>44529</v>
      </c>
      <c r="I686" s="196">
        <v>410</v>
      </c>
      <c r="J686" s="217">
        <f t="shared" si="28"/>
        <v>13</v>
      </c>
    </row>
    <row r="687" spans="1:10" hidden="1" outlineLevel="1" x14ac:dyDescent="0.35">
      <c r="A687" s="210" t="s">
        <v>728</v>
      </c>
      <c r="B687" s="196">
        <v>7</v>
      </c>
      <c r="C687" s="210" t="s">
        <v>729</v>
      </c>
      <c r="D687" s="257" t="s">
        <v>170</v>
      </c>
      <c r="E687" s="196">
        <v>5</v>
      </c>
      <c r="F687" s="196">
        <v>2</v>
      </c>
      <c r="G687" s="196">
        <v>7</v>
      </c>
      <c r="H687" s="215">
        <v>44529</v>
      </c>
      <c r="I687" s="196">
        <v>420</v>
      </c>
      <c r="J687" s="217">
        <f t="shared" si="28"/>
        <v>7</v>
      </c>
    </row>
    <row r="688" spans="1:10" hidden="1" outlineLevel="1" x14ac:dyDescent="0.35">
      <c r="A688" s="210" t="s">
        <v>728</v>
      </c>
      <c r="B688" s="196">
        <v>8</v>
      </c>
      <c r="C688" s="210" t="s">
        <v>729</v>
      </c>
      <c r="D688" s="257" t="s">
        <v>170</v>
      </c>
      <c r="E688" s="196">
        <v>4</v>
      </c>
      <c r="F688" s="196">
        <v>2</v>
      </c>
      <c r="G688" s="196">
        <v>6</v>
      </c>
      <c r="H688" s="215">
        <v>44529</v>
      </c>
      <c r="I688" s="196">
        <v>300</v>
      </c>
      <c r="J688" s="217">
        <f t="shared" si="28"/>
        <v>6</v>
      </c>
    </row>
    <row r="689" spans="1:10" hidden="1" outlineLevel="1" x14ac:dyDescent="0.35">
      <c r="A689" s="210" t="s">
        <v>728</v>
      </c>
      <c r="B689" s="196">
        <v>9</v>
      </c>
      <c r="C689" s="210" t="s">
        <v>729</v>
      </c>
      <c r="D689" s="257" t="s">
        <v>170</v>
      </c>
      <c r="E689" s="196">
        <v>8</v>
      </c>
      <c r="F689" s="196">
        <v>2</v>
      </c>
      <c r="G689" s="196">
        <v>10</v>
      </c>
      <c r="H689" s="215">
        <v>44529</v>
      </c>
      <c r="I689" s="196">
        <v>400</v>
      </c>
      <c r="J689" s="217">
        <f t="shared" si="28"/>
        <v>10</v>
      </c>
    </row>
    <row r="690" spans="1:10" hidden="1" outlineLevel="1" x14ac:dyDescent="0.35">
      <c r="A690" s="210" t="s">
        <v>728</v>
      </c>
      <c r="B690" s="196">
        <v>10</v>
      </c>
      <c r="C690" s="210" t="s">
        <v>729</v>
      </c>
      <c r="D690" s="257" t="s">
        <v>170</v>
      </c>
      <c r="E690" s="196">
        <v>4</v>
      </c>
      <c r="F690" s="196">
        <v>2</v>
      </c>
      <c r="G690" s="196">
        <v>6</v>
      </c>
      <c r="H690" s="215">
        <v>44529</v>
      </c>
      <c r="I690" s="196">
        <v>450</v>
      </c>
      <c r="J690" s="217">
        <f t="shared" si="28"/>
        <v>6</v>
      </c>
    </row>
    <row r="691" spans="1:10" hidden="1" outlineLevel="1" x14ac:dyDescent="0.35">
      <c r="A691" s="210" t="s">
        <v>728</v>
      </c>
      <c r="B691" s="196">
        <v>11</v>
      </c>
      <c r="C691" s="210" t="s">
        <v>729</v>
      </c>
      <c r="D691" s="257" t="s">
        <v>170</v>
      </c>
      <c r="E691" s="196">
        <v>5</v>
      </c>
      <c r="F691" s="196">
        <v>3</v>
      </c>
      <c r="G691" s="196">
        <v>8</v>
      </c>
      <c r="H691" s="215">
        <v>44529</v>
      </c>
      <c r="I691" s="196">
        <v>390</v>
      </c>
      <c r="J691" s="217">
        <f t="shared" si="28"/>
        <v>8</v>
      </c>
    </row>
    <row r="692" spans="1:10" hidden="1" outlineLevel="1" x14ac:dyDescent="0.35">
      <c r="A692" s="210" t="s">
        <v>728</v>
      </c>
      <c r="B692" s="196">
        <v>12</v>
      </c>
      <c r="C692" s="210" t="s">
        <v>729</v>
      </c>
      <c r="D692" s="257" t="s">
        <v>170</v>
      </c>
      <c r="E692" s="196">
        <v>3</v>
      </c>
      <c r="F692" s="196">
        <v>2</v>
      </c>
      <c r="G692" s="196">
        <v>5</v>
      </c>
      <c r="H692" s="215">
        <v>44529</v>
      </c>
      <c r="I692" s="196">
        <v>150</v>
      </c>
      <c r="J692" s="217">
        <f t="shared" si="28"/>
        <v>5</v>
      </c>
    </row>
    <row r="693" spans="1:10" hidden="1" outlineLevel="1" x14ac:dyDescent="0.35">
      <c r="A693" s="210" t="s">
        <v>728</v>
      </c>
      <c r="B693" s="196">
        <v>13</v>
      </c>
      <c r="C693" s="210" t="s">
        <v>729</v>
      </c>
      <c r="D693" s="257" t="s">
        <v>170</v>
      </c>
      <c r="E693" s="196">
        <v>6</v>
      </c>
      <c r="F693" s="196">
        <v>4</v>
      </c>
      <c r="G693" s="196">
        <v>10</v>
      </c>
      <c r="H693" s="215">
        <v>44529</v>
      </c>
      <c r="I693" s="196">
        <v>500</v>
      </c>
      <c r="J693" s="217">
        <f t="shared" si="28"/>
        <v>10</v>
      </c>
    </row>
    <row r="694" spans="1:10" hidden="1" outlineLevel="1" x14ac:dyDescent="0.35">
      <c r="A694" s="210" t="s">
        <v>728</v>
      </c>
      <c r="B694" s="196">
        <v>18</v>
      </c>
      <c r="C694" s="210" t="s">
        <v>729</v>
      </c>
      <c r="D694" s="257" t="s">
        <v>170</v>
      </c>
      <c r="E694" s="196">
        <v>3</v>
      </c>
      <c r="F694" s="196">
        <v>4</v>
      </c>
      <c r="G694" s="196">
        <v>7</v>
      </c>
      <c r="H694" s="215">
        <v>44529</v>
      </c>
      <c r="I694" s="196">
        <v>450</v>
      </c>
      <c r="J694" s="217">
        <f t="shared" si="28"/>
        <v>7</v>
      </c>
    </row>
    <row r="695" spans="1:10" hidden="1" outlineLevel="1" x14ac:dyDescent="0.35">
      <c r="A695" s="210" t="s">
        <v>728</v>
      </c>
      <c r="B695" s="196">
        <v>14</v>
      </c>
      <c r="C695" s="210" t="s">
        <v>729</v>
      </c>
      <c r="D695" s="257" t="s">
        <v>170</v>
      </c>
      <c r="E695" s="196">
        <v>5</v>
      </c>
      <c r="F695" s="196">
        <v>3</v>
      </c>
      <c r="G695" s="196">
        <v>8</v>
      </c>
      <c r="H695" s="215">
        <v>44529</v>
      </c>
      <c r="I695" s="196">
        <v>400</v>
      </c>
      <c r="J695" s="217">
        <f t="shared" si="28"/>
        <v>8</v>
      </c>
    </row>
    <row r="696" spans="1:10" hidden="1" outlineLevel="1" x14ac:dyDescent="0.35">
      <c r="A696" s="210" t="s">
        <v>728</v>
      </c>
      <c r="B696" s="196">
        <v>15</v>
      </c>
      <c r="C696" s="210" t="s">
        <v>729</v>
      </c>
      <c r="D696" s="257" t="s">
        <v>170</v>
      </c>
      <c r="E696" s="196">
        <v>2</v>
      </c>
      <c r="F696" s="196">
        <v>2</v>
      </c>
      <c r="G696" s="196">
        <v>4</v>
      </c>
      <c r="H696" s="215">
        <v>44529</v>
      </c>
      <c r="I696" s="196">
        <v>450</v>
      </c>
      <c r="J696" s="217">
        <f t="shared" si="28"/>
        <v>4</v>
      </c>
    </row>
    <row r="697" spans="1:10" hidden="1" outlineLevel="1" x14ac:dyDescent="0.35">
      <c r="A697" s="210" t="s">
        <v>728</v>
      </c>
      <c r="B697" s="196">
        <v>16</v>
      </c>
      <c r="C697" s="210" t="s">
        <v>729</v>
      </c>
      <c r="D697" s="257" t="s">
        <v>170</v>
      </c>
      <c r="E697" s="196">
        <v>6</v>
      </c>
      <c r="F697" s="196">
        <v>2</v>
      </c>
      <c r="G697" s="196">
        <v>8</v>
      </c>
      <c r="H697" s="215">
        <v>44529</v>
      </c>
      <c r="I697" s="196">
        <v>410</v>
      </c>
      <c r="J697" s="217">
        <f t="shared" si="28"/>
        <v>8</v>
      </c>
    </row>
    <row r="698" spans="1:10" hidden="1" outlineLevel="1" x14ac:dyDescent="0.35">
      <c r="A698" s="210" t="s">
        <v>728</v>
      </c>
      <c r="B698" s="196">
        <v>31</v>
      </c>
      <c r="C698" s="210" t="s">
        <v>729</v>
      </c>
      <c r="D698" s="257" t="s">
        <v>170</v>
      </c>
      <c r="E698" s="196">
        <v>7</v>
      </c>
      <c r="F698" s="196">
        <v>3</v>
      </c>
      <c r="G698" s="196">
        <v>10</v>
      </c>
      <c r="H698" s="215">
        <v>44529</v>
      </c>
      <c r="I698" s="196">
        <v>800</v>
      </c>
      <c r="J698" s="217">
        <f t="shared" si="28"/>
        <v>10</v>
      </c>
    </row>
    <row r="699" spans="1:10" hidden="1" outlineLevel="1" x14ac:dyDescent="0.35">
      <c r="A699" s="210" t="s">
        <v>728</v>
      </c>
      <c r="B699" s="196">
        <v>17</v>
      </c>
      <c r="C699" s="210" t="s">
        <v>729</v>
      </c>
      <c r="D699" s="257" t="s">
        <v>170</v>
      </c>
      <c r="E699" s="196">
        <v>4</v>
      </c>
      <c r="F699" s="196">
        <v>4</v>
      </c>
      <c r="G699" s="196">
        <v>8</v>
      </c>
      <c r="H699" s="215">
        <v>44529</v>
      </c>
      <c r="I699" s="196">
        <v>420</v>
      </c>
      <c r="J699" s="217">
        <f t="shared" si="28"/>
        <v>8</v>
      </c>
    </row>
    <row r="700" spans="1:10" hidden="1" outlineLevel="1" x14ac:dyDescent="0.35">
      <c r="A700" s="210" t="s">
        <v>728</v>
      </c>
      <c r="B700" s="196">
        <v>19</v>
      </c>
      <c r="C700" s="210" t="s">
        <v>729</v>
      </c>
      <c r="D700" s="257" t="s">
        <v>170</v>
      </c>
      <c r="E700" s="196">
        <v>5</v>
      </c>
      <c r="F700" s="196">
        <v>2</v>
      </c>
      <c r="G700" s="196">
        <v>7</v>
      </c>
      <c r="H700" s="215">
        <v>44529</v>
      </c>
      <c r="I700" s="196">
        <v>450</v>
      </c>
      <c r="J700" s="217">
        <f t="shared" si="28"/>
        <v>7</v>
      </c>
    </row>
    <row r="701" spans="1:10" hidden="1" outlineLevel="1" x14ac:dyDescent="0.35">
      <c r="A701" s="210" t="s">
        <v>728</v>
      </c>
      <c r="B701" s="196">
        <v>20</v>
      </c>
      <c r="C701" s="210" t="s">
        <v>729</v>
      </c>
      <c r="D701" s="257" t="s">
        <v>170</v>
      </c>
      <c r="E701" s="196">
        <v>5</v>
      </c>
      <c r="F701" s="196">
        <v>2</v>
      </c>
      <c r="G701" s="196">
        <v>7</v>
      </c>
      <c r="H701" s="215">
        <v>44529</v>
      </c>
      <c r="I701" s="196">
        <v>390</v>
      </c>
      <c r="J701" s="217">
        <f t="shared" si="28"/>
        <v>7</v>
      </c>
    </row>
    <row r="702" spans="1:10" hidden="1" outlineLevel="1" x14ac:dyDescent="0.35">
      <c r="A702" s="210" t="s">
        <v>728</v>
      </c>
      <c r="B702" s="196">
        <v>21</v>
      </c>
      <c r="C702" s="210" t="s">
        <v>729</v>
      </c>
      <c r="D702" s="257" t="s">
        <v>170</v>
      </c>
      <c r="E702" s="196">
        <v>10</v>
      </c>
      <c r="F702" s="196">
        <v>5</v>
      </c>
      <c r="G702" s="196">
        <v>15</v>
      </c>
      <c r="H702" s="215">
        <v>44529</v>
      </c>
      <c r="I702" s="196">
        <v>380</v>
      </c>
      <c r="J702" s="217">
        <f t="shared" si="28"/>
        <v>15</v>
      </c>
    </row>
    <row r="703" spans="1:10" hidden="1" outlineLevel="1" x14ac:dyDescent="0.35">
      <c r="A703" s="210" t="s">
        <v>728</v>
      </c>
      <c r="B703" s="196">
        <v>23</v>
      </c>
      <c r="C703" s="210" t="s">
        <v>729</v>
      </c>
      <c r="D703" s="257" t="s">
        <v>170</v>
      </c>
      <c r="E703" s="196">
        <v>11</v>
      </c>
      <c r="F703" s="196">
        <v>2</v>
      </c>
      <c r="G703" s="196">
        <v>13</v>
      </c>
      <c r="H703" s="215">
        <v>44529</v>
      </c>
      <c r="I703" s="196">
        <v>300</v>
      </c>
      <c r="J703" s="217">
        <f t="shared" si="28"/>
        <v>13</v>
      </c>
    </row>
    <row r="704" spans="1:10" hidden="1" outlineLevel="1" x14ac:dyDescent="0.35">
      <c r="A704" s="210" t="s">
        <v>728</v>
      </c>
      <c r="B704" s="196">
        <v>24</v>
      </c>
      <c r="C704" s="210" t="s">
        <v>729</v>
      </c>
      <c r="D704" s="257" t="s">
        <v>170</v>
      </c>
      <c r="E704" s="196">
        <v>9</v>
      </c>
      <c r="F704" s="196">
        <v>3</v>
      </c>
      <c r="G704" s="196">
        <v>12</v>
      </c>
      <c r="H704" s="215">
        <v>44529</v>
      </c>
      <c r="I704" s="196">
        <v>500</v>
      </c>
      <c r="J704" s="217">
        <f t="shared" si="28"/>
        <v>12</v>
      </c>
    </row>
    <row r="705" spans="1:10" hidden="1" outlineLevel="1" x14ac:dyDescent="0.35">
      <c r="A705" s="210" t="s">
        <v>728</v>
      </c>
      <c r="B705" s="196">
        <v>27</v>
      </c>
      <c r="C705" s="210" t="s">
        <v>729</v>
      </c>
      <c r="D705" s="257" t="s">
        <v>170</v>
      </c>
      <c r="E705" s="196">
        <v>5</v>
      </c>
      <c r="F705" s="196">
        <v>7</v>
      </c>
      <c r="G705" s="196">
        <v>12</v>
      </c>
      <c r="H705" s="215">
        <v>44529</v>
      </c>
      <c r="I705" s="196">
        <v>700</v>
      </c>
      <c r="J705" s="217">
        <f t="shared" si="28"/>
        <v>12</v>
      </c>
    </row>
    <row r="706" spans="1:10" hidden="1" outlineLevel="1" x14ac:dyDescent="0.35">
      <c r="A706" s="210" t="s">
        <v>728</v>
      </c>
      <c r="B706" s="196">
        <v>28</v>
      </c>
      <c r="C706" s="210" t="s">
        <v>729</v>
      </c>
      <c r="D706" s="257" t="s">
        <v>170</v>
      </c>
      <c r="E706" s="196">
        <v>7</v>
      </c>
      <c r="F706" s="196">
        <v>6</v>
      </c>
      <c r="G706" s="196">
        <v>13</v>
      </c>
      <c r="H706" s="215">
        <v>44529</v>
      </c>
      <c r="I706" s="196">
        <v>550</v>
      </c>
      <c r="J706" s="217">
        <f t="shared" si="28"/>
        <v>13</v>
      </c>
    </row>
    <row r="707" spans="1:10" hidden="1" outlineLevel="1" x14ac:dyDescent="0.35">
      <c r="A707" s="210" t="s">
        <v>728</v>
      </c>
      <c r="B707" s="196">
        <v>29</v>
      </c>
      <c r="C707" s="210" t="s">
        <v>729</v>
      </c>
      <c r="D707" s="257" t="s">
        <v>170</v>
      </c>
      <c r="E707" s="196">
        <v>10</v>
      </c>
      <c r="F707" s="196">
        <v>4</v>
      </c>
      <c r="G707" s="196">
        <v>14</v>
      </c>
      <c r="H707" s="215">
        <v>44529</v>
      </c>
      <c r="I707" s="196">
        <v>300</v>
      </c>
      <c r="J707" s="217">
        <f t="shared" ref="J707:J770" si="31">IF(I707&gt;$Q$1,,G707)</f>
        <v>14</v>
      </c>
    </row>
    <row r="708" spans="1:10" hidden="1" outlineLevel="1" x14ac:dyDescent="0.35">
      <c r="A708" s="210" t="s">
        <v>728</v>
      </c>
      <c r="B708" s="196">
        <v>32</v>
      </c>
      <c r="C708" s="210" t="s">
        <v>729</v>
      </c>
      <c r="D708" s="257" t="s">
        <v>170</v>
      </c>
      <c r="E708" s="196">
        <v>12</v>
      </c>
      <c r="F708" s="196">
        <v>6</v>
      </c>
      <c r="G708" s="196">
        <v>18</v>
      </c>
      <c r="H708" s="215">
        <v>44529</v>
      </c>
      <c r="I708" s="196">
        <v>340</v>
      </c>
      <c r="J708" s="217">
        <f t="shared" si="31"/>
        <v>18</v>
      </c>
    </row>
    <row r="709" spans="1:10" hidden="1" outlineLevel="1" x14ac:dyDescent="0.35">
      <c r="A709" s="210" t="s">
        <v>728</v>
      </c>
      <c r="B709" s="196">
        <v>33</v>
      </c>
      <c r="C709" s="210" t="s">
        <v>729</v>
      </c>
      <c r="D709" s="257" t="s">
        <v>170</v>
      </c>
      <c r="E709" s="196">
        <v>9</v>
      </c>
      <c r="F709" s="196">
        <v>2</v>
      </c>
      <c r="G709" s="196">
        <v>11</v>
      </c>
      <c r="H709" s="215">
        <v>44529</v>
      </c>
      <c r="I709" s="196">
        <v>200</v>
      </c>
      <c r="J709" s="217">
        <f t="shared" si="31"/>
        <v>11</v>
      </c>
    </row>
    <row r="710" spans="1:10" hidden="1" outlineLevel="1" x14ac:dyDescent="0.35">
      <c r="A710" s="210" t="s">
        <v>728</v>
      </c>
      <c r="B710" s="196">
        <v>35</v>
      </c>
      <c r="C710" s="210" t="s">
        <v>729</v>
      </c>
      <c r="D710" s="257" t="s">
        <v>170</v>
      </c>
      <c r="E710" s="196">
        <v>8</v>
      </c>
      <c r="F710" s="196">
        <v>6</v>
      </c>
      <c r="G710" s="196">
        <v>14</v>
      </c>
      <c r="H710" s="215">
        <v>44529</v>
      </c>
      <c r="I710" s="196">
        <v>100</v>
      </c>
      <c r="J710" s="217">
        <f t="shared" si="31"/>
        <v>14</v>
      </c>
    </row>
    <row r="711" spans="1:10" hidden="1" outlineLevel="1" x14ac:dyDescent="0.35">
      <c r="A711" s="210" t="s">
        <v>728</v>
      </c>
      <c r="B711" s="196">
        <v>36</v>
      </c>
      <c r="C711" s="210" t="s">
        <v>729</v>
      </c>
      <c r="D711" s="257" t="s">
        <v>170</v>
      </c>
      <c r="E711" s="196">
        <v>5</v>
      </c>
      <c r="F711" s="196">
        <v>2</v>
      </c>
      <c r="G711" s="196">
        <v>7</v>
      </c>
      <c r="H711" s="215">
        <v>44529</v>
      </c>
      <c r="I711" s="196">
        <v>700</v>
      </c>
      <c r="J711" s="217">
        <f t="shared" si="31"/>
        <v>7</v>
      </c>
    </row>
    <row r="712" spans="1:10" ht="15" collapsed="1" thickBot="1" x14ac:dyDescent="0.4">
      <c r="A712" s="211" t="s">
        <v>728</v>
      </c>
      <c r="B712" s="226"/>
      <c r="C712" s="213" t="s">
        <v>729</v>
      </c>
      <c r="D712" s="243">
        <f>COUNTA(D676:D711)</f>
        <v>36</v>
      </c>
      <c r="E712" s="214">
        <f>SUM(E676:E711)</f>
        <v>222</v>
      </c>
      <c r="F712" s="214">
        <f t="shared" ref="F712:G712" si="32">SUM(F676:F711)</f>
        <v>114</v>
      </c>
      <c r="G712" s="214">
        <f t="shared" si="32"/>
        <v>336</v>
      </c>
      <c r="H712" s="238">
        <v>44529</v>
      </c>
      <c r="I712" s="242">
        <f>AVERAGE(I676:I711)</f>
        <v>381.11111111111109</v>
      </c>
      <c r="J712" s="214">
        <f t="shared" ref="J712" si="33">SUM(J676:J711)</f>
        <v>336</v>
      </c>
    </row>
    <row r="713" spans="1:10" hidden="1" outlineLevel="1" x14ac:dyDescent="0.35">
      <c r="A713" s="210" t="s">
        <v>732</v>
      </c>
      <c r="B713" s="196">
        <v>23</v>
      </c>
      <c r="C713" s="210" t="s">
        <v>733</v>
      </c>
      <c r="D713" s="257" t="s">
        <v>170</v>
      </c>
      <c r="E713" s="196">
        <v>4</v>
      </c>
      <c r="F713" s="196">
        <v>2</v>
      </c>
      <c r="G713" s="196">
        <v>6</v>
      </c>
      <c r="H713" s="215">
        <v>44530</v>
      </c>
      <c r="I713" s="196">
        <v>300</v>
      </c>
      <c r="J713" s="217">
        <f t="shared" si="31"/>
        <v>6</v>
      </c>
    </row>
    <row r="714" spans="1:10" hidden="1" outlineLevel="1" x14ac:dyDescent="0.35">
      <c r="A714" s="210" t="s">
        <v>732</v>
      </c>
      <c r="B714" s="196">
        <v>2</v>
      </c>
      <c r="C714" s="210" t="s">
        <v>733</v>
      </c>
      <c r="D714" s="257" t="s">
        <v>170</v>
      </c>
      <c r="E714" s="196">
        <v>6</v>
      </c>
      <c r="F714" s="196">
        <v>2</v>
      </c>
      <c r="G714" s="196">
        <v>8</v>
      </c>
      <c r="H714" s="215">
        <v>44530</v>
      </c>
      <c r="I714" s="196">
        <v>510</v>
      </c>
      <c r="J714" s="217">
        <f t="shared" si="31"/>
        <v>8</v>
      </c>
    </row>
    <row r="715" spans="1:10" hidden="1" outlineLevel="1" x14ac:dyDescent="0.35">
      <c r="A715" s="210" t="s">
        <v>732</v>
      </c>
      <c r="B715" s="196">
        <v>10</v>
      </c>
      <c r="C715" s="210" t="s">
        <v>733</v>
      </c>
      <c r="D715" s="257" t="s">
        <v>170</v>
      </c>
      <c r="E715" s="196">
        <v>4</v>
      </c>
      <c r="F715" s="196">
        <v>2</v>
      </c>
      <c r="G715" s="196">
        <v>6</v>
      </c>
      <c r="H715" s="215">
        <v>44530</v>
      </c>
      <c r="I715" s="196">
        <v>400</v>
      </c>
      <c r="J715" s="217">
        <f t="shared" si="31"/>
        <v>6</v>
      </c>
    </row>
    <row r="716" spans="1:10" hidden="1" outlineLevel="1" x14ac:dyDescent="0.35">
      <c r="A716" s="210" t="s">
        <v>732</v>
      </c>
      <c r="B716" s="196">
        <v>1</v>
      </c>
      <c r="C716" s="210" t="s">
        <v>733</v>
      </c>
      <c r="D716" s="257" t="s">
        <v>170</v>
      </c>
      <c r="E716" s="196">
        <v>6</v>
      </c>
      <c r="F716" s="196">
        <v>5</v>
      </c>
      <c r="G716" s="196">
        <v>11</v>
      </c>
      <c r="H716" s="215">
        <v>44530</v>
      </c>
      <c r="I716" s="196">
        <v>500</v>
      </c>
      <c r="J716" s="217">
        <f t="shared" si="31"/>
        <v>11</v>
      </c>
    </row>
    <row r="717" spans="1:10" hidden="1" outlineLevel="1" x14ac:dyDescent="0.35">
      <c r="A717" s="210" t="s">
        <v>732</v>
      </c>
      <c r="B717" s="196">
        <v>48</v>
      </c>
      <c r="C717" s="210" t="s">
        <v>733</v>
      </c>
      <c r="D717" s="257" t="s">
        <v>170</v>
      </c>
      <c r="E717" s="196">
        <v>4</v>
      </c>
      <c r="F717" s="196">
        <v>2</v>
      </c>
      <c r="G717" s="196">
        <v>6</v>
      </c>
      <c r="H717" s="215">
        <v>44530</v>
      </c>
      <c r="I717" s="196">
        <v>780</v>
      </c>
      <c r="J717" s="217">
        <f t="shared" si="31"/>
        <v>6</v>
      </c>
    </row>
    <row r="718" spans="1:10" hidden="1" outlineLevel="1" x14ac:dyDescent="0.35">
      <c r="A718" s="210" t="s">
        <v>732</v>
      </c>
      <c r="B718" s="196">
        <v>3</v>
      </c>
      <c r="C718" s="210" t="s">
        <v>733</v>
      </c>
      <c r="D718" s="257" t="s">
        <v>170</v>
      </c>
      <c r="E718" s="196">
        <v>5</v>
      </c>
      <c r="F718" s="196">
        <v>2</v>
      </c>
      <c r="G718" s="196">
        <v>7</v>
      </c>
      <c r="H718" s="215">
        <v>44530</v>
      </c>
      <c r="I718" s="196">
        <v>15</v>
      </c>
      <c r="J718" s="217">
        <f t="shared" si="31"/>
        <v>7</v>
      </c>
    </row>
    <row r="719" spans="1:10" hidden="1" outlineLevel="1" x14ac:dyDescent="0.35">
      <c r="A719" s="210" t="s">
        <v>732</v>
      </c>
      <c r="B719" s="196">
        <v>4</v>
      </c>
      <c r="C719" s="210" t="s">
        <v>733</v>
      </c>
      <c r="D719" s="257" t="s">
        <v>170</v>
      </c>
      <c r="E719" s="196">
        <v>6</v>
      </c>
      <c r="F719" s="196">
        <v>4</v>
      </c>
      <c r="G719" s="196">
        <v>10</v>
      </c>
      <c r="H719" s="215">
        <v>44530</v>
      </c>
      <c r="I719" s="196">
        <v>620</v>
      </c>
      <c r="J719" s="217">
        <f t="shared" si="31"/>
        <v>10</v>
      </c>
    </row>
    <row r="720" spans="1:10" hidden="1" outlineLevel="1" x14ac:dyDescent="0.35">
      <c r="A720" s="210" t="s">
        <v>732</v>
      </c>
      <c r="B720" s="196">
        <v>5</v>
      </c>
      <c r="C720" s="210" t="s">
        <v>733</v>
      </c>
      <c r="D720" s="257" t="s">
        <v>170</v>
      </c>
      <c r="E720" s="196">
        <v>5</v>
      </c>
      <c r="F720" s="196">
        <v>2</v>
      </c>
      <c r="G720" s="196">
        <v>7</v>
      </c>
      <c r="H720" s="215">
        <v>44530</v>
      </c>
      <c r="I720" s="196">
        <v>400</v>
      </c>
      <c r="J720" s="217">
        <f t="shared" si="31"/>
        <v>7</v>
      </c>
    </row>
    <row r="721" spans="1:10" hidden="1" outlineLevel="1" x14ac:dyDescent="0.35">
      <c r="A721" s="210" t="s">
        <v>732</v>
      </c>
      <c r="B721" s="196">
        <v>6</v>
      </c>
      <c r="C721" s="210" t="s">
        <v>733</v>
      </c>
      <c r="D721" s="257" t="s">
        <v>170</v>
      </c>
      <c r="E721" s="196">
        <v>1</v>
      </c>
      <c r="F721" s="196">
        <v>2</v>
      </c>
      <c r="G721" s="196">
        <v>3</v>
      </c>
      <c r="H721" s="215">
        <v>44530</v>
      </c>
      <c r="I721" s="196">
        <v>600</v>
      </c>
      <c r="J721" s="217">
        <f t="shared" si="31"/>
        <v>3</v>
      </c>
    </row>
    <row r="722" spans="1:10" hidden="1" outlineLevel="1" x14ac:dyDescent="0.35">
      <c r="A722" s="210" t="s">
        <v>732</v>
      </c>
      <c r="B722" s="196">
        <v>7</v>
      </c>
      <c r="C722" s="210" t="s">
        <v>733</v>
      </c>
      <c r="D722" s="257" t="s">
        <v>170</v>
      </c>
      <c r="E722" s="196">
        <v>1</v>
      </c>
      <c r="F722" s="196">
        <v>2</v>
      </c>
      <c r="G722" s="196">
        <v>3</v>
      </c>
      <c r="H722" s="215">
        <v>44530</v>
      </c>
      <c r="I722" s="196">
        <v>700</v>
      </c>
      <c r="J722" s="217">
        <f t="shared" si="31"/>
        <v>3</v>
      </c>
    </row>
    <row r="723" spans="1:10" hidden="1" outlineLevel="1" x14ac:dyDescent="0.35">
      <c r="A723" s="210" t="s">
        <v>732</v>
      </c>
      <c r="B723" s="196">
        <v>28</v>
      </c>
      <c r="C723" s="210" t="s">
        <v>733</v>
      </c>
      <c r="D723" s="257" t="s">
        <v>170</v>
      </c>
      <c r="E723" s="196">
        <v>6</v>
      </c>
      <c r="F723" s="196">
        <v>2</v>
      </c>
      <c r="G723" s="196">
        <v>8</v>
      </c>
      <c r="H723" s="215">
        <v>44530</v>
      </c>
      <c r="I723" s="196">
        <v>600</v>
      </c>
      <c r="J723" s="217">
        <f t="shared" si="31"/>
        <v>8</v>
      </c>
    </row>
    <row r="724" spans="1:10" hidden="1" outlineLevel="1" x14ac:dyDescent="0.35">
      <c r="A724" s="210" t="s">
        <v>732</v>
      </c>
      <c r="B724" s="196">
        <v>8</v>
      </c>
      <c r="C724" s="210" t="s">
        <v>733</v>
      </c>
      <c r="D724" s="257" t="s">
        <v>170</v>
      </c>
      <c r="E724" s="196">
        <v>7</v>
      </c>
      <c r="F724" s="196">
        <v>3</v>
      </c>
      <c r="G724" s="196">
        <v>10</v>
      </c>
      <c r="H724" s="215">
        <v>44530</v>
      </c>
      <c r="I724" s="196">
        <v>620</v>
      </c>
      <c r="J724" s="217">
        <f t="shared" si="31"/>
        <v>10</v>
      </c>
    </row>
    <row r="725" spans="1:10" hidden="1" outlineLevel="1" x14ac:dyDescent="0.35">
      <c r="A725" s="210" t="s">
        <v>732</v>
      </c>
      <c r="B725" s="196">
        <v>9</v>
      </c>
      <c r="C725" s="210" t="s">
        <v>733</v>
      </c>
      <c r="D725" s="257" t="s">
        <v>170</v>
      </c>
      <c r="E725" s="196">
        <v>6</v>
      </c>
      <c r="F725" s="196">
        <v>2</v>
      </c>
      <c r="G725" s="196">
        <v>8</v>
      </c>
      <c r="H725" s="215">
        <v>44530</v>
      </c>
      <c r="I725" s="196">
        <v>200</v>
      </c>
      <c r="J725" s="217">
        <f t="shared" si="31"/>
        <v>8</v>
      </c>
    </row>
    <row r="726" spans="1:10" hidden="1" outlineLevel="1" x14ac:dyDescent="0.35">
      <c r="A726" s="210" t="s">
        <v>732</v>
      </c>
      <c r="B726" s="196">
        <v>11</v>
      </c>
      <c r="C726" s="210" t="s">
        <v>733</v>
      </c>
      <c r="D726" s="257" t="s">
        <v>170</v>
      </c>
      <c r="E726" s="196">
        <v>4</v>
      </c>
      <c r="F726" s="196">
        <v>2</v>
      </c>
      <c r="G726" s="196">
        <v>6</v>
      </c>
      <c r="H726" s="215">
        <v>44530</v>
      </c>
      <c r="I726" s="196">
        <v>100</v>
      </c>
      <c r="J726" s="217">
        <f t="shared" si="31"/>
        <v>6</v>
      </c>
    </row>
    <row r="727" spans="1:10" hidden="1" outlineLevel="1" x14ac:dyDescent="0.35">
      <c r="A727" s="210" t="s">
        <v>732</v>
      </c>
      <c r="B727" s="196">
        <v>12</v>
      </c>
      <c r="C727" s="210" t="s">
        <v>733</v>
      </c>
      <c r="D727" s="257" t="s">
        <v>170</v>
      </c>
      <c r="E727" s="196">
        <v>5</v>
      </c>
      <c r="F727" s="196">
        <v>4</v>
      </c>
      <c r="G727" s="196">
        <v>9</v>
      </c>
      <c r="H727" s="215">
        <v>44530</v>
      </c>
      <c r="I727" s="196">
        <v>110</v>
      </c>
      <c r="J727" s="217">
        <f t="shared" si="31"/>
        <v>9</v>
      </c>
    </row>
    <row r="728" spans="1:10" hidden="1" outlineLevel="1" x14ac:dyDescent="0.35">
      <c r="A728" s="210" t="s">
        <v>732</v>
      </c>
      <c r="B728" s="196">
        <v>13</v>
      </c>
      <c r="C728" s="210" t="s">
        <v>733</v>
      </c>
      <c r="D728" s="257" t="s">
        <v>170</v>
      </c>
      <c r="E728" s="196">
        <v>5</v>
      </c>
      <c r="F728" s="196">
        <v>2</v>
      </c>
      <c r="G728" s="196">
        <v>7</v>
      </c>
      <c r="H728" s="215">
        <v>44530</v>
      </c>
      <c r="I728" s="196">
        <v>110</v>
      </c>
      <c r="J728" s="217">
        <f t="shared" si="31"/>
        <v>7</v>
      </c>
    </row>
    <row r="729" spans="1:10" hidden="1" outlineLevel="1" x14ac:dyDescent="0.35">
      <c r="A729" s="210" t="s">
        <v>732</v>
      </c>
      <c r="B729" s="196">
        <v>14</v>
      </c>
      <c r="C729" s="210" t="s">
        <v>733</v>
      </c>
      <c r="D729" s="257" t="s">
        <v>170</v>
      </c>
      <c r="E729" s="196">
        <v>9</v>
      </c>
      <c r="F729" s="196">
        <v>2</v>
      </c>
      <c r="G729" s="196">
        <v>11</v>
      </c>
      <c r="H729" s="215">
        <v>44530</v>
      </c>
      <c r="I729" s="196">
        <v>150</v>
      </c>
      <c r="J729" s="217">
        <f t="shared" si="31"/>
        <v>11</v>
      </c>
    </row>
    <row r="730" spans="1:10" hidden="1" outlineLevel="1" x14ac:dyDescent="0.35">
      <c r="A730" s="210" t="s">
        <v>732</v>
      </c>
      <c r="B730" s="196">
        <v>15</v>
      </c>
      <c r="C730" s="210" t="s">
        <v>733</v>
      </c>
      <c r="D730" s="257" t="s">
        <v>170</v>
      </c>
      <c r="E730" s="196">
        <v>6</v>
      </c>
      <c r="F730" s="196">
        <v>3</v>
      </c>
      <c r="G730" s="196">
        <v>9</v>
      </c>
      <c r="H730" s="215">
        <v>44530</v>
      </c>
      <c r="I730" s="196">
        <v>110</v>
      </c>
      <c r="J730" s="217">
        <f t="shared" si="31"/>
        <v>9</v>
      </c>
    </row>
    <row r="731" spans="1:10" hidden="1" outlineLevel="1" x14ac:dyDescent="0.35">
      <c r="A731" s="210" t="s">
        <v>732</v>
      </c>
      <c r="B731" s="196">
        <v>16</v>
      </c>
      <c r="C731" s="210" t="s">
        <v>733</v>
      </c>
      <c r="D731" s="257" t="s">
        <v>170</v>
      </c>
      <c r="E731" s="196">
        <v>8</v>
      </c>
      <c r="F731" s="196">
        <v>3</v>
      </c>
      <c r="G731" s="196">
        <v>11</v>
      </c>
      <c r="H731" s="215">
        <v>44530</v>
      </c>
      <c r="I731" s="196">
        <v>110</v>
      </c>
      <c r="J731" s="217">
        <f t="shared" si="31"/>
        <v>11</v>
      </c>
    </row>
    <row r="732" spans="1:10" hidden="1" outlineLevel="1" x14ac:dyDescent="0.35">
      <c r="A732" s="210" t="s">
        <v>732</v>
      </c>
      <c r="B732" s="196">
        <v>17</v>
      </c>
      <c r="C732" s="210" t="s">
        <v>733</v>
      </c>
      <c r="D732" s="257" t="s">
        <v>170</v>
      </c>
      <c r="E732" s="196">
        <v>2</v>
      </c>
      <c r="F732" s="196">
        <v>2</v>
      </c>
      <c r="G732" s="196">
        <v>4</v>
      </c>
      <c r="H732" s="215">
        <v>44530</v>
      </c>
      <c r="I732" s="196">
        <v>200</v>
      </c>
      <c r="J732" s="217">
        <f t="shared" si="31"/>
        <v>4</v>
      </c>
    </row>
    <row r="733" spans="1:10" hidden="1" outlineLevel="1" x14ac:dyDescent="0.35">
      <c r="A733" s="210" t="s">
        <v>732</v>
      </c>
      <c r="B733" s="196">
        <v>24</v>
      </c>
      <c r="C733" s="210" t="s">
        <v>733</v>
      </c>
      <c r="D733" s="257" t="s">
        <v>170</v>
      </c>
      <c r="E733" s="196">
        <v>8</v>
      </c>
      <c r="F733" s="196">
        <v>2</v>
      </c>
      <c r="G733" s="196">
        <v>10</v>
      </c>
      <c r="H733" s="215">
        <v>44530</v>
      </c>
      <c r="I733" s="196">
        <v>700</v>
      </c>
      <c r="J733" s="217">
        <f t="shared" si="31"/>
        <v>10</v>
      </c>
    </row>
    <row r="734" spans="1:10" hidden="1" outlineLevel="1" x14ac:dyDescent="0.35">
      <c r="A734" s="210" t="s">
        <v>732</v>
      </c>
      <c r="B734" s="196">
        <v>18</v>
      </c>
      <c r="C734" s="210" t="s">
        <v>733</v>
      </c>
      <c r="D734" s="257" t="s">
        <v>170</v>
      </c>
      <c r="E734" s="196">
        <v>3</v>
      </c>
      <c r="F734" s="196">
        <v>4</v>
      </c>
      <c r="G734" s="196">
        <v>7</v>
      </c>
      <c r="H734" s="215">
        <v>44530</v>
      </c>
      <c r="I734" s="196">
        <v>200</v>
      </c>
      <c r="J734" s="217">
        <f t="shared" si="31"/>
        <v>7</v>
      </c>
    </row>
    <row r="735" spans="1:10" hidden="1" outlineLevel="1" x14ac:dyDescent="0.35">
      <c r="A735" s="210" t="s">
        <v>732</v>
      </c>
      <c r="B735" s="196">
        <v>19</v>
      </c>
      <c r="C735" s="210" t="s">
        <v>733</v>
      </c>
      <c r="D735" s="257" t="s">
        <v>170</v>
      </c>
      <c r="E735" s="196">
        <v>5</v>
      </c>
      <c r="F735" s="196">
        <v>3</v>
      </c>
      <c r="G735" s="196">
        <v>8</v>
      </c>
      <c r="H735" s="215">
        <v>44530</v>
      </c>
      <c r="I735" s="196">
        <v>210</v>
      </c>
      <c r="J735" s="217">
        <f t="shared" si="31"/>
        <v>8</v>
      </c>
    </row>
    <row r="736" spans="1:10" hidden="1" outlineLevel="1" x14ac:dyDescent="0.35">
      <c r="A736" s="210" t="s">
        <v>732</v>
      </c>
      <c r="B736" s="196">
        <v>20</v>
      </c>
      <c r="C736" s="210" t="s">
        <v>733</v>
      </c>
      <c r="D736" s="257" t="s">
        <v>170</v>
      </c>
      <c r="E736" s="196">
        <v>4</v>
      </c>
      <c r="F736" s="196">
        <v>2</v>
      </c>
      <c r="G736" s="196">
        <v>6</v>
      </c>
      <c r="H736" s="215">
        <v>44530</v>
      </c>
      <c r="I736" s="196">
        <v>270</v>
      </c>
      <c r="J736" s="217">
        <f t="shared" si="31"/>
        <v>6</v>
      </c>
    </row>
    <row r="737" spans="1:10" hidden="1" outlineLevel="1" x14ac:dyDescent="0.35">
      <c r="A737" s="210" t="s">
        <v>732</v>
      </c>
      <c r="B737" s="196">
        <v>21</v>
      </c>
      <c r="C737" s="210" t="s">
        <v>733</v>
      </c>
      <c r="D737" s="257" t="s">
        <v>170</v>
      </c>
      <c r="E737" s="196">
        <v>5</v>
      </c>
      <c r="F737" s="196">
        <v>4</v>
      </c>
      <c r="G737" s="196">
        <v>9</v>
      </c>
      <c r="H737" s="215">
        <v>44530</v>
      </c>
      <c r="I737" s="196">
        <v>250</v>
      </c>
      <c r="J737" s="217">
        <f t="shared" si="31"/>
        <v>9</v>
      </c>
    </row>
    <row r="738" spans="1:10" hidden="1" outlineLevel="1" x14ac:dyDescent="0.35">
      <c r="A738" s="210" t="s">
        <v>732</v>
      </c>
      <c r="B738" s="196">
        <v>22</v>
      </c>
      <c r="C738" s="210" t="s">
        <v>733</v>
      </c>
      <c r="D738" s="257" t="s">
        <v>170</v>
      </c>
      <c r="E738" s="196">
        <v>10</v>
      </c>
      <c r="F738" s="196">
        <v>4</v>
      </c>
      <c r="G738" s="196">
        <v>14</v>
      </c>
      <c r="H738" s="215">
        <v>44530</v>
      </c>
      <c r="I738" s="196">
        <v>620</v>
      </c>
      <c r="J738" s="217">
        <f t="shared" si="31"/>
        <v>14</v>
      </c>
    </row>
    <row r="739" spans="1:10" hidden="1" outlineLevel="1" x14ac:dyDescent="0.35">
      <c r="A739" s="210" t="s">
        <v>732</v>
      </c>
      <c r="B739" s="196">
        <v>25</v>
      </c>
      <c r="C739" s="210" t="s">
        <v>733</v>
      </c>
      <c r="D739" s="257" t="s">
        <v>170</v>
      </c>
      <c r="E739" s="196">
        <v>2</v>
      </c>
      <c r="F739" s="196">
        <v>2</v>
      </c>
      <c r="G739" s="196">
        <v>4</v>
      </c>
      <c r="H739" s="215">
        <v>44530</v>
      </c>
      <c r="I739" s="196">
        <v>302</v>
      </c>
      <c r="J739" s="217">
        <f t="shared" si="31"/>
        <v>4</v>
      </c>
    </row>
    <row r="740" spans="1:10" hidden="1" outlineLevel="1" x14ac:dyDescent="0.35">
      <c r="A740" s="210" t="s">
        <v>732</v>
      </c>
      <c r="B740" s="196">
        <v>26</v>
      </c>
      <c r="C740" s="210" t="s">
        <v>733</v>
      </c>
      <c r="D740" s="257" t="s">
        <v>170</v>
      </c>
      <c r="E740" s="196">
        <v>1</v>
      </c>
      <c r="F740" s="196">
        <v>2</v>
      </c>
      <c r="G740" s="196">
        <v>3</v>
      </c>
      <c r="H740" s="215">
        <v>44530</v>
      </c>
      <c r="I740" s="196">
        <v>400</v>
      </c>
      <c r="J740" s="217">
        <f t="shared" si="31"/>
        <v>3</v>
      </c>
    </row>
    <row r="741" spans="1:10" hidden="1" outlineLevel="1" x14ac:dyDescent="0.35">
      <c r="A741" s="210" t="s">
        <v>732</v>
      </c>
      <c r="B741" s="196">
        <v>27</v>
      </c>
      <c r="C741" s="210" t="s">
        <v>733</v>
      </c>
      <c r="D741" s="257" t="s">
        <v>170</v>
      </c>
      <c r="E741" s="196">
        <v>2</v>
      </c>
      <c r="F741" s="196">
        <v>2</v>
      </c>
      <c r="G741" s="196">
        <v>4</v>
      </c>
      <c r="H741" s="215">
        <v>44530</v>
      </c>
      <c r="I741" s="196">
        <v>300</v>
      </c>
      <c r="J741" s="217">
        <f t="shared" si="31"/>
        <v>4</v>
      </c>
    </row>
    <row r="742" spans="1:10" hidden="1" outlineLevel="1" x14ac:dyDescent="0.35">
      <c r="A742" s="210" t="s">
        <v>732</v>
      </c>
      <c r="B742" s="196">
        <v>29</v>
      </c>
      <c r="C742" s="210" t="s">
        <v>733</v>
      </c>
      <c r="D742" s="257" t="s">
        <v>170</v>
      </c>
      <c r="E742" s="196">
        <v>8</v>
      </c>
      <c r="F742" s="196">
        <v>5</v>
      </c>
      <c r="G742" s="196">
        <v>13</v>
      </c>
      <c r="H742" s="215">
        <v>44530</v>
      </c>
      <c r="I742" s="196">
        <v>520</v>
      </c>
      <c r="J742" s="217">
        <f t="shared" si="31"/>
        <v>13</v>
      </c>
    </row>
    <row r="743" spans="1:10" hidden="1" outlineLevel="1" x14ac:dyDescent="0.35">
      <c r="A743" s="210" t="s">
        <v>732</v>
      </c>
      <c r="B743" s="196">
        <v>51</v>
      </c>
      <c r="C743" s="210" t="s">
        <v>733</v>
      </c>
      <c r="D743" s="257" t="s">
        <v>170</v>
      </c>
      <c r="E743" s="196">
        <v>6</v>
      </c>
      <c r="F743" s="196">
        <v>2</v>
      </c>
      <c r="G743" s="196">
        <v>8</v>
      </c>
      <c r="H743" s="215">
        <v>44530</v>
      </c>
      <c r="I743" s="196">
        <v>240</v>
      </c>
      <c r="J743" s="217">
        <f t="shared" si="31"/>
        <v>8</v>
      </c>
    </row>
    <row r="744" spans="1:10" hidden="1" outlineLevel="1" x14ac:dyDescent="0.35">
      <c r="A744" s="210" t="s">
        <v>732</v>
      </c>
      <c r="B744" s="196">
        <v>30</v>
      </c>
      <c r="C744" s="210" t="s">
        <v>733</v>
      </c>
      <c r="D744" s="257" t="s">
        <v>170</v>
      </c>
      <c r="E744" s="196">
        <v>2</v>
      </c>
      <c r="F744" s="196">
        <v>2</v>
      </c>
      <c r="G744" s="196">
        <v>4</v>
      </c>
      <c r="H744" s="215">
        <v>44530</v>
      </c>
      <c r="I744" s="196">
        <v>620</v>
      </c>
      <c r="J744" s="217">
        <f t="shared" si="31"/>
        <v>4</v>
      </c>
    </row>
    <row r="745" spans="1:10" hidden="1" outlineLevel="1" x14ac:dyDescent="0.35">
      <c r="A745" s="210" t="s">
        <v>732</v>
      </c>
      <c r="B745" s="196">
        <v>52</v>
      </c>
      <c r="C745" s="210" t="s">
        <v>733</v>
      </c>
      <c r="D745" s="257" t="s">
        <v>170</v>
      </c>
      <c r="E745" s="196">
        <v>8</v>
      </c>
      <c r="F745" s="196">
        <v>5</v>
      </c>
      <c r="G745" s="196">
        <v>13</v>
      </c>
      <c r="H745" s="215">
        <v>44530</v>
      </c>
      <c r="I745" s="196">
        <v>940</v>
      </c>
      <c r="J745" s="217">
        <f t="shared" si="31"/>
        <v>13</v>
      </c>
    </row>
    <row r="746" spans="1:10" hidden="1" outlineLevel="1" x14ac:dyDescent="0.35">
      <c r="A746" s="210" t="s">
        <v>732</v>
      </c>
      <c r="B746" s="196">
        <v>31</v>
      </c>
      <c r="C746" s="210" t="s">
        <v>733</v>
      </c>
      <c r="D746" s="257" t="s">
        <v>170</v>
      </c>
      <c r="E746" s="196">
        <v>2</v>
      </c>
      <c r="F746" s="196">
        <v>3</v>
      </c>
      <c r="G746" s="196">
        <v>5</v>
      </c>
      <c r="H746" s="215">
        <v>44530</v>
      </c>
      <c r="I746" s="196">
        <v>300</v>
      </c>
      <c r="J746" s="217">
        <f t="shared" si="31"/>
        <v>5</v>
      </c>
    </row>
    <row r="747" spans="1:10" hidden="1" outlineLevel="1" x14ac:dyDescent="0.35">
      <c r="A747" s="210" t="s">
        <v>732</v>
      </c>
      <c r="B747" s="196">
        <v>32</v>
      </c>
      <c r="C747" s="210" t="s">
        <v>733</v>
      </c>
      <c r="D747" s="257" t="s">
        <v>170</v>
      </c>
      <c r="E747" s="196">
        <v>4</v>
      </c>
      <c r="F747" s="196">
        <v>3</v>
      </c>
      <c r="G747" s="196">
        <v>7</v>
      </c>
      <c r="H747" s="215">
        <v>44530</v>
      </c>
      <c r="I747" s="196">
        <v>500</v>
      </c>
      <c r="J747" s="217">
        <f t="shared" si="31"/>
        <v>7</v>
      </c>
    </row>
    <row r="748" spans="1:10" hidden="1" outlineLevel="1" x14ac:dyDescent="0.35">
      <c r="A748" s="210" t="s">
        <v>732</v>
      </c>
      <c r="B748" s="196">
        <v>33</v>
      </c>
      <c r="C748" s="210" t="s">
        <v>733</v>
      </c>
      <c r="D748" s="257" t="s">
        <v>170</v>
      </c>
      <c r="E748" s="196">
        <v>2</v>
      </c>
      <c r="F748" s="196">
        <v>2</v>
      </c>
      <c r="G748" s="196">
        <v>4</v>
      </c>
      <c r="H748" s="215">
        <v>44530</v>
      </c>
      <c r="I748" s="196">
        <v>800</v>
      </c>
      <c r="J748" s="217">
        <f t="shared" si="31"/>
        <v>4</v>
      </c>
    </row>
    <row r="749" spans="1:10" hidden="1" outlineLevel="1" x14ac:dyDescent="0.35">
      <c r="A749" s="210" t="s">
        <v>732</v>
      </c>
      <c r="B749" s="196">
        <v>34</v>
      </c>
      <c r="C749" s="210" t="s">
        <v>733</v>
      </c>
      <c r="D749" s="257" t="s">
        <v>170</v>
      </c>
      <c r="E749" s="196">
        <v>1</v>
      </c>
      <c r="F749" s="196">
        <v>2</v>
      </c>
      <c r="G749" s="196">
        <v>3</v>
      </c>
      <c r="H749" s="215">
        <v>44530</v>
      </c>
      <c r="I749" s="196">
        <v>320</v>
      </c>
      <c r="J749" s="217">
        <f t="shared" si="31"/>
        <v>3</v>
      </c>
    </row>
    <row r="750" spans="1:10" hidden="1" outlineLevel="1" x14ac:dyDescent="0.35">
      <c r="A750" s="210" t="s">
        <v>732</v>
      </c>
      <c r="B750" s="196">
        <v>35</v>
      </c>
      <c r="C750" s="210" t="s">
        <v>733</v>
      </c>
      <c r="D750" s="257" t="s">
        <v>170</v>
      </c>
      <c r="E750" s="196">
        <v>2</v>
      </c>
      <c r="F750" s="196">
        <v>2</v>
      </c>
      <c r="G750" s="196">
        <v>4</v>
      </c>
      <c r="H750" s="215">
        <v>44530</v>
      </c>
      <c r="I750" s="196">
        <v>530</v>
      </c>
      <c r="J750" s="217">
        <f t="shared" si="31"/>
        <v>4</v>
      </c>
    </row>
    <row r="751" spans="1:10" hidden="1" outlineLevel="1" x14ac:dyDescent="0.35">
      <c r="A751" s="210" t="s">
        <v>732</v>
      </c>
      <c r="B751" s="196">
        <v>36</v>
      </c>
      <c r="C751" s="210" t="s">
        <v>733</v>
      </c>
      <c r="D751" s="257" t="s">
        <v>170</v>
      </c>
      <c r="E751" s="196">
        <v>9</v>
      </c>
      <c r="F751" s="196">
        <v>5</v>
      </c>
      <c r="G751" s="196">
        <v>14</v>
      </c>
      <c r="H751" s="215">
        <v>44530</v>
      </c>
      <c r="I751" s="196">
        <v>300</v>
      </c>
      <c r="J751" s="217">
        <f t="shared" si="31"/>
        <v>14</v>
      </c>
    </row>
    <row r="752" spans="1:10" hidden="1" outlineLevel="1" x14ac:dyDescent="0.35">
      <c r="A752" s="210" t="s">
        <v>732</v>
      </c>
      <c r="B752" s="196">
        <v>37</v>
      </c>
      <c r="C752" s="210" t="s">
        <v>733</v>
      </c>
      <c r="D752" s="257" t="s">
        <v>170</v>
      </c>
      <c r="E752" s="196">
        <v>4</v>
      </c>
      <c r="F752" s="196">
        <v>3</v>
      </c>
      <c r="G752" s="196">
        <v>7</v>
      </c>
      <c r="H752" s="215">
        <v>44530</v>
      </c>
      <c r="I752" s="196">
        <v>430</v>
      </c>
      <c r="J752" s="217">
        <f t="shared" si="31"/>
        <v>7</v>
      </c>
    </row>
    <row r="753" spans="1:10" hidden="1" outlineLevel="1" x14ac:dyDescent="0.35">
      <c r="A753" s="210" t="s">
        <v>732</v>
      </c>
      <c r="B753" s="196">
        <v>38</v>
      </c>
      <c r="C753" s="210" t="s">
        <v>733</v>
      </c>
      <c r="D753" s="257" t="s">
        <v>170</v>
      </c>
      <c r="E753" s="196">
        <v>1</v>
      </c>
      <c r="F753" s="196">
        <v>2</v>
      </c>
      <c r="G753" s="196">
        <v>3</v>
      </c>
      <c r="H753" s="215">
        <v>44530</v>
      </c>
      <c r="I753" s="196">
        <v>830</v>
      </c>
      <c r="J753" s="217">
        <f t="shared" si="31"/>
        <v>3</v>
      </c>
    </row>
    <row r="754" spans="1:10" hidden="1" outlineLevel="1" x14ac:dyDescent="0.35">
      <c r="A754" s="210" t="s">
        <v>732</v>
      </c>
      <c r="B754" s="196">
        <v>39</v>
      </c>
      <c r="C754" s="210" t="s">
        <v>733</v>
      </c>
      <c r="D754" s="257" t="s">
        <v>170</v>
      </c>
      <c r="E754" s="196">
        <v>6</v>
      </c>
      <c r="F754" s="196">
        <v>4</v>
      </c>
      <c r="G754" s="196">
        <v>10</v>
      </c>
      <c r="H754" s="215">
        <v>44530</v>
      </c>
      <c r="I754" s="196">
        <v>320</v>
      </c>
      <c r="J754" s="217">
        <f t="shared" si="31"/>
        <v>10</v>
      </c>
    </row>
    <row r="755" spans="1:10" hidden="1" outlineLevel="1" x14ac:dyDescent="0.35">
      <c r="A755" s="210" t="s">
        <v>732</v>
      </c>
      <c r="B755" s="196">
        <v>40</v>
      </c>
      <c r="C755" s="210" t="s">
        <v>733</v>
      </c>
      <c r="D755" s="257" t="s">
        <v>170</v>
      </c>
      <c r="E755" s="196">
        <v>4</v>
      </c>
      <c r="F755" s="196">
        <v>3</v>
      </c>
      <c r="G755" s="196">
        <v>7</v>
      </c>
      <c r="H755" s="215">
        <v>44530</v>
      </c>
      <c r="I755" s="196">
        <v>330</v>
      </c>
      <c r="J755" s="217">
        <f t="shared" si="31"/>
        <v>7</v>
      </c>
    </row>
    <row r="756" spans="1:10" hidden="1" outlineLevel="1" x14ac:dyDescent="0.35">
      <c r="A756" s="210" t="s">
        <v>732</v>
      </c>
      <c r="B756" s="196">
        <v>41</v>
      </c>
      <c r="C756" s="210" t="s">
        <v>733</v>
      </c>
      <c r="D756" s="257" t="s">
        <v>170</v>
      </c>
      <c r="E756" s="196">
        <v>2</v>
      </c>
      <c r="F756" s="196">
        <v>2</v>
      </c>
      <c r="G756" s="196">
        <v>4</v>
      </c>
      <c r="H756" s="215">
        <v>44530</v>
      </c>
      <c r="I756" s="196">
        <v>440</v>
      </c>
      <c r="J756" s="217">
        <f t="shared" si="31"/>
        <v>4</v>
      </c>
    </row>
    <row r="757" spans="1:10" hidden="1" outlineLevel="1" x14ac:dyDescent="0.35">
      <c r="A757" s="210" t="s">
        <v>732</v>
      </c>
      <c r="B757" s="196">
        <v>42</v>
      </c>
      <c r="C757" s="210" t="s">
        <v>733</v>
      </c>
      <c r="D757" s="257" t="s">
        <v>170</v>
      </c>
      <c r="E757" s="196">
        <v>4</v>
      </c>
      <c r="F757" s="196">
        <v>2</v>
      </c>
      <c r="G757" s="196">
        <v>6</v>
      </c>
      <c r="H757" s="215">
        <v>44530</v>
      </c>
      <c r="I757" s="196">
        <v>540</v>
      </c>
      <c r="J757" s="217">
        <f t="shared" si="31"/>
        <v>6</v>
      </c>
    </row>
    <row r="758" spans="1:10" hidden="1" outlineLevel="1" x14ac:dyDescent="0.35">
      <c r="A758" s="210" t="s">
        <v>732</v>
      </c>
      <c r="B758" s="196">
        <v>43</v>
      </c>
      <c r="C758" s="210" t="s">
        <v>733</v>
      </c>
      <c r="D758" s="257" t="s">
        <v>170</v>
      </c>
      <c r="E758" s="196">
        <v>1</v>
      </c>
      <c r="F758" s="196">
        <v>5</v>
      </c>
      <c r="G758" s="196">
        <v>6</v>
      </c>
      <c r="H758" s="215">
        <v>44530</v>
      </c>
      <c r="I758" s="196">
        <v>340</v>
      </c>
      <c r="J758" s="217">
        <f t="shared" si="31"/>
        <v>6</v>
      </c>
    </row>
    <row r="759" spans="1:10" hidden="1" outlineLevel="1" x14ac:dyDescent="0.35">
      <c r="A759" s="210" t="s">
        <v>732</v>
      </c>
      <c r="B759" s="196">
        <v>44</v>
      </c>
      <c r="C759" s="210" t="s">
        <v>733</v>
      </c>
      <c r="D759" s="257" t="s">
        <v>170</v>
      </c>
      <c r="E759" s="196">
        <v>5</v>
      </c>
      <c r="F759" s="196">
        <v>2</v>
      </c>
      <c r="G759" s="196">
        <v>7</v>
      </c>
      <c r="H759" s="215">
        <v>44530</v>
      </c>
      <c r="I759" s="196">
        <v>840</v>
      </c>
      <c r="J759" s="217">
        <f t="shared" si="31"/>
        <v>7</v>
      </c>
    </row>
    <row r="760" spans="1:10" hidden="1" outlineLevel="1" x14ac:dyDescent="0.35">
      <c r="A760" s="210" t="s">
        <v>732</v>
      </c>
      <c r="B760" s="196">
        <v>45</v>
      </c>
      <c r="C760" s="210" t="s">
        <v>733</v>
      </c>
      <c r="D760" s="257" t="s">
        <v>170</v>
      </c>
      <c r="E760" s="196">
        <v>5</v>
      </c>
      <c r="F760" s="196">
        <v>2</v>
      </c>
      <c r="G760" s="196">
        <v>7</v>
      </c>
      <c r="H760" s="215">
        <v>44530</v>
      </c>
      <c r="I760" s="196">
        <v>340</v>
      </c>
      <c r="J760" s="217">
        <f t="shared" si="31"/>
        <v>7</v>
      </c>
    </row>
    <row r="761" spans="1:10" hidden="1" outlineLevel="1" x14ac:dyDescent="0.35">
      <c r="A761" s="210" t="s">
        <v>732</v>
      </c>
      <c r="B761" s="196">
        <v>46</v>
      </c>
      <c r="C761" s="210" t="s">
        <v>733</v>
      </c>
      <c r="D761" s="257" t="s">
        <v>170</v>
      </c>
      <c r="E761" s="196">
        <v>6</v>
      </c>
      <c r="F761" s="196">
        <v>2</v>
      </c>
      <c r="G761" s="196">
        <v>8</v>
      </c>
      <c r="H761" s="215">
        <v>44530</v>
      </c>
      <c r="I761" s="196">
        <v>840</v>
      </c>
      <c r="J761" s="217">
        <f t="shared" si="31"/>
        <v>8</v>
      </c>
    </row>
    <row r="762" spans="1:10" hidden="1" outlineLevel="1" x14ac:dyDescent="0.35">
      <c r="A762" s="210" t="s">
        <v>732</v>
      </c>
      <c r="B762" s="196">
        <v>47</v>
      </c>
      <c r="C762" s="210" t="s">
        <v>733</v>
      </c>
      <c r="D762" s="257" t="s">
        <v>170</v>
      </c>
      <c r="E762" s="196">
        <v>3</v>
      </c>
      <c r="F762" s="196">
        <v>2</v>
      </c>
      <c r="G762" s="196">
        <v>5</v>
      </c>
      <c r="H762" s="215">
        <v>44530</v>
      </c>
      <c r="I762" s="196">
        <v>340</v>
      </c>
      <c r="J762" s="217">
        <f t="shared" si="31"/>
        <v>5</v>
      </c>
    </row>
    <row r="763" spans="1:10" hidden="1" outlineLevel="1" x14ac:dyDescent="0.35">
      <c r="A763" s="210" t="s">
        <v>732</v>
      </c>
      <c r="B763" s="196">
        <v>49</v>
      </c>
      <c r="C763" s="210" t="s">
        <v>733</v>
      </c>
      <c r="D763" s="257" t="s">
        <v>170</v>
      </c>
      <c r="E763" s="196">
        <v>7</v>
      </c>
      <c r="F763" s="196">
        <v>4</v>
      </c>
      <c r="G763" s="196">
        <v>11</v>
      </c>
      <c r="H763" s="215">
        <v>44530</v>
      </c>
      <c r="I763" s="196">
        <v>850</v>
      </c>
      <c r="J763" s="217">
        <f t="shared" si="31"/>
        <v>11</v>
      </c>
    </row>
    <row r="764" spans="1:10" hidden="1" outlineLevel="1" x14ac:dyDescent="0.35">
      <c r="A764" s="210" t="s">
        <v>732</v>
      </c>
      <c r="B764" s="196">
        <v>50</v>
      </c>
      <c r="C764" s="210" t="s">
        <v>733</v>
      </c>
      <c r="D764" s="257" t="s">
        <v>170</v>
      </c>
      <c r="E764" s="196">
        <v>4</v>
      </c>
      <c r="F764" s="196">
        <v>3</v>
      </c>
      <c r="G764" s="196">
        <v>7</v>
      </c>
      <c r="H764" s="215">
        <v>44530</v>
      </c>
      <c r="I764" s="196">
        <v>720</v>
      </c>
      <c r="J764" s="217">
        <f t="shared" si="31"/>
        <v>7</v>
      </c>
    </row>
    <row r="765" spans="1:10" hidden="1" outlineLevel="1" x14ac:dyDescent="0.35">
      <c r="A765" s="210" t="s">
        <v>732</v>
      </c>
      <c r="B765" s="196">
        <v>53</v>
      </c>
      <c r="C765" s="210" t="s">
        <v>733</v>
      </c>
      <c r="D765" s="257" t="s">
        <v>170</v>
      </c>
      <c r="E765" s="196">
        <v>10</v>
      </c>
      <c r="F765" s="196">
        <v>3</v>
      </c>
      <c r="G765" s="196">
        <v>13</v>
      </c>
      <c r="H765" s="215">
        <v>44530</v>
      </c>
      <c r="I765" s="196">
        <v>350</v>
      </c>
      <c r="J765" s="217">
        <f t="shared" si="31"/>
        <v>13</v>
      </c>
    </row>
    <row r="766" spans="1:10" ht="15" collapsed="1" thickBot="1" x14ac:dyDescent="0.4">
      <c r="A766" s="211" t="s">
        <v>732</v>
      </c>
      <c r="B766" s="226"/>
      <c r="C766" s="213" t="s">
        <v>733</v>
      </c>
      <c r="D766" s="243">
        <f>COUNTA(D713:D765)</f>
        <v>53</v>
      </c>
      <c r="E766" s="214">
        <f>SUM(E713:E765)</f>
        <v>246</v>
      </c>
      <c r="F766" s="214">
        <f t="shared" ref="F766:G766" si="34">SUM(F713:F765)</f>
        <v>145</v>
      </c>
      <c r="G766" s="214">
        <f t="shared" si="34"/>
        <v>391</v>
      </c>
      <c r="H766" s="238">
        <v>44530</v>
      </c>
      <c r="I766" s="242">
        <f>AVERAGE(I713:I765)</f>
        <v>433.33962264150944</v>
      </c>
      <c r="J766" s="214">
        <f t="shared" ref="J766" si="35">SUM(J713:J765)</f>
        <v>391</v>
      </c>
    </row>
    <row r="767" spans="1:10" hidden="1" outlineLevel="1" x14ac:dyDescent="0.35">
      <c r="A767" s="210" t="s">
        <v>1213</v>
      </c>
      <c r="B767" s="228">
        <v>7</v>
      </c>
      <c r="C767" s="210" t="s">
        <v>1214</v>
      </c>
      <c r="D767" s="210" t="s">
        <v>170</v>
      </c>
      <c r="E767" s="228">
        <v>2</v>
      </c>
      <c r="F767" s="228">
        <v>3</v>
      </c>
      <c r="G767" s="228">
        <v>5</v>
      </c>
      <c r="H767" s="237">
        <v>44530</v>
      </c>
      <c r="I767" s="228">
        <v>200</v>
      </c>
      <c r="J767" s="217">
        <f t="shared" si="31"/>
        <v>5</v>
      </c>
    </row>
    <row r="768" spans="1:10" hidden="1" outlineLevel="1" x14ac:dyDescent="0.35">
      <c r="A768" s="210" t="s">
        <v>1213</v>
      </c>
      <c r="B768" s="228">
        <v>37</v>
      </c>
      <c r="C768" s="210" t="s">
        <v>1214</v>
      </c>
      <c r="D768" s="210" t="s">
        <v>170</v>
      </c>
      <c r="E768" s="228">
        <v>3</v>
      </c>
      <c r="F768" s="228">
        <v>3</v>
      </c>
      <c r="G768" s="228">
        <v>6</v>
      </c>
      <c r="H768" s="237">
        <v>44530</v>
      </c>
      <c r="I768" s="228">
        <v>500</v>
      </c>
      <c r="J768" s="217">
        <f t="shared" si="31"/>
        <v>6</v>
      </c>
    </row>
    <row r="769" spans="1:10" hidden="1" outlineLevel="1" x14ac:dyDescent="0.35">
      <c r="A769" s="210" t="s">
        <v>1213</v>
      </c>
      <c r="B769" s="228">
        <v>10</v>
      </c>
      <c r="C769" s="210" t="s">
        <v>1214</v>
      </c>
      <c r="D769" s="210" t="s">
        <v>170</v>
      </c>
      <c r="E769" s="228">
        <v>6</v>
      </c>
      <c r="F769" s="228">
        <v>3</v>
      </c>
      <c r="G769" s="228">
        <v>9</v>
      </c>
      <c r="H769" s="237">
        <v>44530</v>
      </c>
      <c r="I769" s="228">
        <v>600</v>
      </c>
      <c r="J769" s="217">
        <f t="shared" si="31"/>
        <v>9</v>
      </c>
    </row>
    <row r="770" spans="1:10" hidden="1" outlineLevel="1" x14ac:dyDescent="0.35">
      <c r="A770" s="210" t="s">
        <v>1213</v>
      </c>
      <c r="B770" s="228">
        <v>28</v>
      </c>
      <c r="C770" s="210" t="s">
        <v>1214</v>
      </c>
      <c r="D770" s="210" t="s">
        <v>170</v>
      </c>
      <c r="E770" s="228">
        <v>3</v>
      </c>
      <c r="F770" s="228">
        <v>2</v>
      </c>
      <c r="G770" s="228">
        <v>5</v>
      </c>
      <c r="H770" s="237">
        <v>44530</v>
      </c>
      <c r="I770" s="228">
        <v>100</v>
      </c>
      <c r="J770" s="217">
        <f t="shared" si="31"/>
        <v>5</v>
      </c>
    </row>
    <row r="771" spans="1:10" hidden="1" outlineLevel="1" x14ac:dyDescent="0.35">
      <c r="A771" s="210" t="s">
        <v>1213</v>
      </c>
      <c r="B771" s="228">
        <v>53</v>
      </c>
      <c r="C771" s="210" t="s">
        <v>1214</v>
      </c>
      <c r="D771" s="210" t="s">
        <v>170</v>
      </c>
      <c r="E771" s="228">
        <v>0</v>
      </c>
      <c r="F771" s="228">
        <v>1</v>
      </c>
      <c r="G771" s="228">
        <v>1</v>
      </c>
      <c r="H771" s="237">
        <v>44530</v>
      </c>
      <c r="I771" s="228">
        <v>400</v>
      </c>
      <c r="J771" s="217">
        <f t="shared" ref="J771:J834" si="36">IF(I771&gt;$Q$1,,G771)</f>
        <v>1</v>
      </c>
    </row>
    <row r="772" spans="1:10" hidden="1" outlineLevel="1" x14ac:dyDescent="0.35">
      <c r="A772" s="210" t="s">
        <v>1213</v>
      </c>
      <c r="B772" s="228">
        <v>20</v>
      </c>
      <c r="C772" s="210" t="s">
        <v>1214</v>
      </c>
      <c r="D772" s="210" t="s">
        <v>170</v>
      </c>
      <c r="E772" s="228">
        <v>2</v>
      </c>
      <c r="F772" s="228">
        <v>2</v>
      </c>
      <c r="G772" s="228">
        <v>4</v>
      </c>
      <c r="H772" s="237">
        <v>44530</v>
      </c>
      <c r="I772" s="228">
        <v>400</v>
      </c>
      <c r="J772" s="217">
        <f t="shared" si="36"/>
        <v>4</v>
      </c>
    </row>
    <row r="773" spans="1:10" hidden="1" outlineLevel="1" x14ac:dyDescent="0.35">
      <c r="A773" s="210" t="s">
        <v>1213</v>
      </c>
      <c r="B773" s="228">
        <v>6</v>
      </c>
      <c r="C773" s="210" t="s">
        <v>1214</v>
      </c>
      <c r="D773" s="210" t="s">
        <v>170</v>
      </c>
      <c r="E773" s="228">
        <v>10</v>
      </c>
      <c r="F773" s="228">
        <v>7</v>
      </c>
      <c r="G773" s="228">
        <v>17</v>
      </c>
      <c r="H773" s="237">
        <v>44530</v>
      </c>
      <c r="I773" s="228">
        <v>800</v>
      </c>
      <c r="J773" s="217">
        <f t="shared" si="36"/>
        <v>17</v>
      </c>
    </row>
    <row r="774" spans="1:10" hidden="1" outlineLevel="1" x14ac:dyDescent="0.35">
      <c r="A774" s="210" t="s">
        <v>1213</v>
      </c>
      <c r="B774" s="228">
        <v>35</v>
      </c>
      <c r="C774" s="210" t="s">
        <v>1214</v>
      </c>
      <c r="D774" s="210" t="s">
        <v>170</v>
      </c>
      <c r="E774" s="228">
        <v>1</v>
      </c>
      <c r="F774" s="228">
        <v>2</v>
      </c>
      <c r="G774" s="228">
        <v>3</v>
      </c>
      <c r="H774" s="237">
        <v>44530</v>
      </c>
      <c r="I774" s="228">
        <v>300</v>
      </c>
      <c r="J774" s="217">
        <f t="shared" si="36"/>
        <v>3</v>
      </c>
    </row>
    <row r="775" spans="1:10" hidden="1" outlineLevel="1" x14ac:dyDescent="0.35">
      <c r="A775" s="210" t="s">
        <v>1213</v>
      </c>
      <c r="B775" s="228">
        <v>3</v>
      </c>
      <c r="C775" s="210" t="s">
        <v>1214</v>
      </c>
      <c r="D775" s="210" t="s">
        <v>170</v>
      </c>
      <c r="E775" s="228">
        <v>1</v>
      </c>
      <c r="F775" s="228">
        <v>2</v>
      </c>
      <c r="G775" s="228">
        <v>3</v>
      </c>
      <c r="H775" s="237">
        <v>44530</v>
      </c>
      <c r="I775" s="228">
        <v>200</v>
      </c>
      <c r="J775" s="217">
        <f t="shared" si="36"/>
        <v>3</v>
      </c>
    </row>
    <row r="776" spans="1:10" hidden="1" outlineLevel="1" x14ac:dyDescent="0.35">
      <c r="A776" s="210" t="s">
        <v>1213</v>
      </c>
      <c r="B776" s="228">
        <v>9</v>
      </c>
      <c r="C776" s="210" t="s">
        <v>1214</v>
      </c>
      <c r="D776" s="210" t="s">
        <v>170</v>
      </c>
      <c r="E776" s="228">
        <v>2</v>
      </c>
      <c r="F776" s="228">
        <v>2</v>
      </c>
      <c r="G776" s="228">
        <v>4</v>
      </c>
      <c r="H776" s="237">
        <v>44530</v>
      </c>
      <c r="I776" s="228">
        <v>300</v>
      </c>
      <c r="J776" s="217">
        <f t="shared" si="36"/>
        <v>4</v>
      </c>
    </row>
    <row r="777" spans="1:10" hidden="1" outlineLevel="1" x14ac:dyDescent="0.35">
      <c r="A777" s="210" t="s">
        <v>1213</v>
      </c>
      <c r="B777" s="228">
        <v>1</v>
      </c>
      <c r="C777" s="210" t="s">
        <v>1214</v>
      </c>
      <c r="D777" s="210" t="s">
        <v>170</v>
      </c>
      <c r="E777" s="228">
        <v>2</v>
      </c>
      <c r="F777" s="228">
        <v>2</v>
      </c>
      <c r="G777" s="228">
        <v>4</v>
      </c>
      <c r="H777" s="237">
        <v>44530</v>
      </c>
      <c r="I777" s="228">
        <v>500</v>
      </c>
      <c r="J777" s="217">
        <f t="shared" si="36"/>
        <v>4</v>
      </c>
    </row>
    <row r="778" spans="1:10" hidden="1" outlineLevel="1" x14ac:dyDescent="0.35">
      <c r="A778" s="210" t="s">
        <v>1213</v>
      </c>
      <c r="B778" s="228">
        <v>2</v>
      </c>
      <c r="C778" s="210" t="s">
        <v>1214</v>
      </c>
      <c r="D778" s="210" t="s">
        <v>170</v>
      </c>
      <c r="E778" s="228">
        <v>4</v>
      </c>
      <c r="F778" s="228">
        <v>0</v>
      </c>
      <c r="G778" s="228">
        <v>4</v>
      </c>
      <c r="H778" s="237">
        <v>44530</v>
      </c>
      <c r="I778" s="228">
        <v>700</v>
      </c>
      <c r="J778" s="217">
        <f t="shared" si="36"/>
        <v>4</v>
      </c>
    </row>
    <row r="779" spans="1:10" hidden="1" outlineLevel="1" x14ac:dyDescent="0.35">
      <c r="A779" s="210" t="s">
        <v>1213</v>
      </c>
      <c r="B779" s="228">
        <v>48</v>
      </c>
      <c r="C779" s="210" t="s">
        <v>1214</v>
      </c>
      <c r="D779" s="210" t="s">
        <v>170</v>
      </c>
      <c r="E779" s="228">
        <v>2</v>
      </c>
      <c r="F779" s="228">
        <v>4</v>
      </c>
      <c r="G779" s="228">
        <v>6</v>
      </c>
      <c r="H779" s="237">
        <v>44530</v>
      </c>
      <c r="I779" s="228">
        <v>100</v>
      </c>
      <c r="J779" s="217">
        <f t="shared" si="36"/>
        <v>6</v>
      </c>
    </row>
    <row r="780" spans="1:10" hidden="1" outlineLevel="1" x14ac:dyDescent="0.35">
      <c r="A780" s="210" t="s">
        <v>1213</v>
      </c>
      <c r="B780" s="228">
        <v>26</v>
      </c>
      <c r="C780" s="210" t="s">
        <v>1214</v>
      </c>
      <c r="D780" s="210" t="s">
        <v>170</v>
      </c>
      <c r="E780" s="228">
        <v>3</v>
      </c>
      <c r="F780" s="228">
        <v>2</v>
      </c>
      <c r="G780" s="228">
        <v>5</v>
      </c>
      <c r="H780" s="237">
        <v>44530</v>
      </c>
      <c r="I780" s="228">
        <v>700</v>
      </c>
      <c r="J780" s="217">
        <f t="shared" si="36"/>
        <v>5</v>
      </c>
    </row>
    <row r="781" spans="1:10" hidden="1" outlineLevel="1" x14ac:dyDescent="0.35">
      <c r="A781" s="210" t="s">
        <v>1213</v>
      </c>
      <c r="B781" s="228">
        <v>18</v>
      </c>
      <c r="C781" s="210" t="s">
        <v>1214</v>
      </c>
      <c r="D781" s="210" t="s">
        <v>170</v>
      </c>
      <c r="E781" s="228">
        <v>2</v>
      </c>
      <c r="F781" s="228">
        <v>2</v>
      </c>
      <c r="G781" s="228">
        <v>4</v>
      </c>
      <c r="H781" s="237">
        <v>44530</v>
      </c>
      <c r="I781" s="228">
        <v>300</v>
      </c>
      <c r="J781" s="217">
        <f t="shared" si="36"/>
        <v>4</v>
      </c>
    </row>
    <row r="782" spans="1:10" hidden="1" outlineLevel="1" x14ac:dyDescent="0.35">
      <c r="A782" s="210" t="s">
        <v>1213</v>
      </c>
      <c r="B782" s="228">
        <v>4</v>
      </c>
      <c r="C782" s="210" t="s">
        <v>1214</v>
      </c>
      <c r="D782" s="210" t="s">
        <v>170</v>
      </c>
      <c r="E782" s="228">
        <v>1</v>
      </c>
      <c r="F782" s="228">
        <v>2</v>
      </c>
      <c r="G782" s="228">
        <v>3</v>
      </c>
      <c r="H782" s="237">
        <v>44530</v>
      </c>
      <c r="I782" s="228">
        <v>100</v>
      </c>
      <c r="J782" s="217">
        <f t="shared" si="36"/>
        <v>3</v>
      </c>
    </row>
    <row r="783" spans="1:10" hidden="1" outlineLevel="1" x14ac:dyDescent="0.35">
      <c r="A783" s="210" t="s">
        <v>1213</v>
      </c>
      <c r="B783" s="228">
        <v>5</v>
      </c>
      <c r="C783" s="210" t="s">
        <v>1214</v>
      </c>
      <c r="D783" s="210" t="s">
        <v>170</v>
      </c>
      <c r="E783" s="228">
        <v>0</v>
      </c>
      <c r="F783" s="228">
        <v>3</v>
      </c>
      <c r="G783" s="228">
        <v>3</v>
      </c>
      <c r="H783" s="237">
        <v>44530</v>
      </c>
      <c r="I783" s="228">
        <v>400</v>
      </c>
      <c r="J783" s="217">
        <f t="shared" si="36"/>
        <v>3</v>
      </c>
    </row>
    <row r="784" spans="1:10" hidden="1" outlineLevel="1" x14ac:dyDescent="0.35">
      <c r="A784" s="210" t="s">
        <v>1213</v>
      </c>
      <c r="B784" s="228">
        <v>8</v>
      </c>
      <c r="C784" s="210" t="s">
        <v>1214</v>
      </c>
      <c r="D784" s="210" t="s">
        <v>170</v>
      </c>
      <c r="E784" s="228">
        <v>5</v>
      </c>
      <c r="F784" s="228">
        <v>3</v>
      </c>
      <c r="G784" s="228">
        <v>8</v>
      </c>
      <c r="H784" s="237">
        <v>44530</v>
      </c>
      <c r="I784" s="228">
        <v>100</v>
      </c>
      <c r="J784" s="217">
        <f t="shared" si="36"/>
        <v>8</v>
      </c>
    </row>
    <row r="785" spans="1:10" hidden="1" outlineLevel="1" x14ac:dyDescent="0.35">
      <c r="A785" s="210" t="s">
        <v>1213</v>
      </c>
      <c r="B785" s="228">
        <v>11</v>
      </c>
      <c r="C785" s="210" t="s">
        <v>1214</v>
      </c>
      <c r="D785" s="210" t="s">
        <v>170</v>
      </c>
      <c r="E785" s="228">
        <v>5</v>
      </c>
      <c r="F785" s="228">
        <v>2</v>
      </c>
      <c r="G785" s="228">
        <v>7</v>
      </c>
      <c r="H785" s="237">
        <v>44530</v>
      </c>
      <c r="I785" s="228">
        <v>500</v>
      </c>
      <c r="J785" s="217">
        <f t="shared" si="36"/>
        <v>7</v>
      </c>
    </row>
    <row r="786" spans="1:10" hidden="1" outlineLevel="1" x14ac:dyDescent="0.35">
      <c r="A786" s="210" t="s">
        <v>1213</v>
      </c>
      <c r="B786" s="228">
        <v>12</v>
      </c>
      <c r="C786" s="210" t="s">
        <v>1214</v>
      </c>
      <c r="D786" s="210" t="s">
        <v>170</v>
      </c>
      <c r="E786" s="228">
        <v>1</v>
      </c>
      <c r="F786" s="228">
        <v>4</v>
      </c>
      <c r="G786" s="228">
        <v>5</v>
      </c>
      <c r="H786" s="237">
        <v>44530</v>
      </c>
      <c r="I786" s="228">
        <v>800</v>
      </c>
      <c r="J786" s="217">
        <f t="shared" si="36"/>
        <v>5</v>
      </c>
    </row>
    <row r="787" spans="1:10" hidden="1" outlineLevel="1" x14ac:dyDescent="0.35">
      <c r="A787" s="210" t="s">
        <v>1213</v>
      </c>
      <c r="B787" s="228">
        <v>13</v>
      </c>
      <c r="C787" s="210" t="s">
        <v>1214</v>
      </c>
      <c r="D787" s="210" t="s">
        <v>170</v>
      </c>
      <c r="E787" s="228">
        <v>1</v>
      </c>
      <c r="F787" s="228">
        <v>2</v>
      </c>
      <c r="G787" s="228">
        <v>3</v>
      </c>
      <c r="H787" s="237">
        <v>44530</v>
      </c>
      <c r="I787" s="228">
        <v>100</v>
      </c>
      <c r="J787" s="217">
        <f t="shared" si="36"/>
        <v>3</v>
      </c>
    </row>
    <row r="788" spans="1:10" hidden="1" outlineLevel="1" x14ac:dyDescent="0.35">
      <c r="A788" s="210" t="s">
        <v>1213</v>
      </c>
      <c r="B788" s="228">
        <v>14</v>
      </c>
      <c r="C788" s="210" t="s">
        <v>1214</v>
      </c>
      <c r="D788" s="210" t="s">
        <v>170</v>
      </c>
      <c r="E788" s="228">
        <v>4</v>
      </c>
      <c r="F788" s="228">
        <v>3</v>
      </c>
      <c r="G788" s="228">
        <v>7</v>
      </c>
      <c r="H788" s="237">
        <v>44530</v>
      </c>
      <c r="I788" s="228">
        <v>500</v>
      </c>
      <c r="J788" s="217">
        <f t="shared" si="36"/>
        <v>7</v>
      </c>
    </row>
    <row r="789" spans="1:10" hidden="1" outlineLevel="1" x14ac:dyDescent="0.35">
      <c r="A789" s="210" t="s">
        <v>1213</v>
      </c>
      <c r="B789" s="228">
        <v>15</v>
      </c>
      <c r="C789" s="210" t="s">
        <v>1214</v>
      </c>
      <c r="D789" s="210" t="s">
        <v>170</v>
      </c>
      <c r="E789" s="228">
        <v>4</v>
      </c>
      <c r="F789" s="228">
        <v>2</v>
      </c>
      <c r="G789" s="228">
        <v>6</v>
      </c>
      <c r="H789" s="237">
        <v>44530</v>
      </c>
      <c r="I789" s="228">
        <v>900</v>
      </c>
      <c r="J789" s="217">
        <f t="shared" si="36"/>
        <v>6</v>
      </c>
    </row>
    <row r="790" spans="1:10" hidden="1" outlineLevel="1" x14ac:dyDescent="0.35">
      <c r="A790" s="210" t="s">
        <v>1213</v>
      </c>
      <c r="B790" s="228">
        <v>16</v>
      </c>
      <c r="C790" s="210" t="s">
        <v>1214</v>
      </c>
      <c r="D790" s="210" t="s">
        <v>170</v>
      </c>
      <c r="E790" s="228">
        <v>1</v>
      </c>
      <c r="F790" s="228">
        <v>1</v>
      </c>
      <c r="G790" s="228">
        <v>2</v>
      </c>
      <c r="H790" s="237">
        <v>44530</v>
      </c>
      <c r="I790" s="228">
        <v>200</v>
      </c>
      <c r="J790" s="217">
        <f t="shared" si="36"/>
        <v>2</v>
      </c>
    </row>
    <row r="791" spans="1:10" hidden="1" outlineLevel="1" x14ac:dyDescent="0.35">
      <c r="A791" s="210" t="s">
        <v>1213</v>
      </c>
      <c r="B791" s="228">
        <v>17</v>
      </c>
      <c r="C791" s="210" t="s">
        <v>1214</v>
      </c>
      <c r="D791" s="210" t="s">
        <v>170</v>
      </c>
      <c r="E791" s="228">
        <v>3</v>
      </c>
      <c r="F791" s="228">
        <v>2</v>
      </c>
      <c r="G791" s="228">
        <v>5</v>
      </c>
      <c r="H791" s="237">
        <v>44530</v>
      </c>
      <c r="I791" s="228">
        <v>700</v>
      </c>
      <c r="J791" s="217">
        <f t="shared" si="36"/>
        <v>5</v>
      </c>
    </row>
    <row r="792" spans="1:10" hidden="1" outlineLevel="1" x14ac:dyDescent="0.35">
      <c r="A792" s="210" t="s">
        <v>1213</v>
      </c>
      <c r="B792" s="228">
        <v>19</v>
      </c>
      <c r="C792" s="210" t="s">
        <v>1214</v>
      </c>
      <c r="D792" s="210" t="s">
        <v>170</v>
      </c>
      <c r="E792" s="228">
        <v>4</v>
      </c>
      <c r="F792" s="228">
        <v>2</v>
      </c>
      <c r="G792" s="228">
        <v>6</v>
      </c>
      <c r="H792" s="237">
        <v>44530</v>
      </c>
      <c r="I792" s="228">
        <v>500</v>
      </c>
      <c r="J792" s="217">
        <f t="shared" si="36"/>
        <v>6</v>
      </c>
    </row>
    <row r="793" spans="1:10" hidden="1" outlineLevel="1" x14ac:dyDescent="0.35">
      <c r="A793" s="210" t="s">
        <v>1213</v>
      </c>
      <c r="B793" s="228">
        <v>21</v>
      </c>
      <c r="C793" s="210" t="s">
        <v>1214</v>
      </c>
      <c r="D793" s="210" t="s">
        <v>170</v>
      </c>
      <c r="E793" s="228">
        <v>2</v>
      </c>
      <c r="F793" s="228">
        <v>3</v>
      </c>
      <c r="G793" s="228">
        <v>5</v>
      </c>
      <c r="H793" s="237">
        <v>44530</v>
      </c>
      <c r="I793" s="228">
        <v>400</v>
      </c>
      <c r="J793" s="217">
        <f t="shared" si="36"/>
        <v>5</v>
      </c>
    </row>
    <row r="794" spans="1:10" hidden="1" outlineLevel="1" x14ac:dyDescent="0.35">
      <c r="A794" s="210" t="s">
        <v>1213</v>
      </c>
      <c r="B794" s="228">
        <v>22</v>
      </c>
      <c r="C794" s="210" t="s">
        <v>1214</v>
      </c>
      <c r="D794" s="210" t="s">
        <v>170</v>
      </c>
      <c r="E794" s="228">
        <v>0</v>
      </c>
      <c r="F794" s="228">
        <v>2</v>
      </c>
      <c r="G794" s="228">
        <v>2</v>
      </c>
      <c r="H794" s="237">
        <v>44530</v>
      </c>
      <c r="I794" s="228">
        <v>600</v>
      </c>
      <c r="J794" s="217">
        <f t="shared" si="36"/>
        <v>2</v>
      </c>
    </row>
    <row r="795" spans="1:10" hidden="1" outlineLevel="1" x14ac:dyDescent="0.35">
      <c r="A795" s="210" t="s">
        <v>1213</v>
      </c>
      <c r="B795" s="228">
        <v>23</v>
      </c>
      <c r="C795" s="210" t="s">
        <v>1214</v>
      </c>
      <c r="D795" s="210" t="s">
        <v>170</v>
      </c>
      <c r="E795" s="228">
        <v>3</v>
      </c>
      <c r="F795" s="228">
        <v>3</v>
      </c>
      <c r="G795" s="228">
        <v>6</v>
      </c>
      <c r="H795" s="237">
        <v>44530</v>
      </c>
      <c r="I795" s="228">
        <v>200</v>
      </c>
      <c r="J795" s="217">
        <f t="shared" si="36"/>
        <v>6</v>
      </c>
    </row>
    <row r="796" spans="1:10" hidden="1" outlineLevel="1" x14ac:dyDescent="0.35">
      <c r="A796" s="210" t="s">
        <v>1213</v>
      </c>
      <c r="B796" s="228">
        <v>24</v>
      </c>
      <c r="C796" s="210" t="s">
        <v>1214</v>
      </c>
      <c r="D796" s="210" t="s">
        <v>170</v>
      </c>
      <c r="E796" s="228">
        <v>1</v>
      </c>
      <c r="F796" s="228">
        <v>2</v>
      </c>
      <c r="G796" s="228">
        <v>3</v>
      </c>
      <c r="H796" s="237">
        <v>44530</v>
      </c>
      <c r="I796" s="228">
        <v>100</v>
      </c>
      <c r="J796" s="217">
        <f t="shared" si="36"/>
        <v>3</v>
      </c>
    </row>
    <row r="797" spans="1:10" hidden="1" outlineLevel="1" x14ac:dyDescent="0.35">
      <c r="A797" s="210" t="s">
        <v>1213</v>
      </c>
      <c r="B797" s="228">
        <v>25</v>
      </c>
      <c r="C797" s="210" t="s">
        <v>1214</v>
      </c>
      <c r="D797" s="210" t="s">
        <v>170</v>
      </c>
      <c r="E797" s="228">
        <v>2</v>
      </c>
      <c r="F797" s="228">
        <v>2</v>
      </c>
      <c r="G797" s="228">
        <v>4</v>
      </c>
      <c r="H797" s="237">
        <v>44530</v>
      </c>
      <c r="I797" s="228">
        <v>500</v>
      </c>
      <c r="J797" s="217">
        <f t="shared" si="36"/>
        <v>4</v>
      </c>
    </row>
    <row r="798" spans="1:10" hidden="1" outlineLevel="1" x14ac:dyDescent="0.35">
      <c r="A798" s="210" t="s">
        <v>1213</v>
      </c>
      <c r="B798" s="228">
        <v>27</v>
      </c>
      <c r="C798" s="210" t="s">
        <v>1214</v>
      </c>
      <c r="D798" s="210" t="s">
        <v>170</v>
      </c>
      <c r="E798" s="228">
        <v>5</v>
      </c>
      <c r="F798" s="228">
        <v>2</v>
      </c>
      <c r="G798" s="228">
        <v>7</v>
      </c>
      <c r="H798" s="237">
        <v>44530</v>
      </c>
      <c r="I798" s="228">
        <v>200</v>
      </c>
      <c r="J798" s="217">
        <f t="shared" si="36"/>
        <v>7</v>
      </c>
    </row>
    <row r="799" spans="1:10" hidden="1" outlineLevel="1" x14ac:dyDescent="0.35">
      <c r="A799" s="210" t="s">
        <v>1213</v>
      </c>
      <c r="B799" s="228">
        <v>29</v>
      </c>
      <c r="C799" s="210" t="s">
        <v>1214</v>
      </c>
      <c r="D799" s="210" t="s">
        <v>170</v>
      </c>
      <c r="E799" s="228">
        <v>3</v>
      </c>
      <c r="F799" s="228">
        <v>2</v>
      </c>
      <c r="G799" s="228">
        <v>5</v>
      </c>
      <c r="H799" s="237">
        <v>44530</v>
      </c>
      <c r="I799" s="228">
        <v>300</v>
      </c>
      <c r="J799" s="217">
        <f t="shared" si="36"/>
        <v>5</v>
      </c>
    </row>
    <row r="800" spans="1:10" hidden="1" outlineLevel="1" x14ac:dyDescent="0.35">
      <c r="A800" s="210" t="s">
        <v>1213</v>
      </c>
      <c r="B800" s="228">
        <v>30</v>
      </c>
      <c r="C800" s="210" t="s">
        <v>1214</v>
      </c>
      <c r="D800" s="210" t="s">
        <v>170</v>
      </c>
      <c r="E800" s="228">
        <v>1</v>
      </c>
      <c r="F800" s="228">
        <v>2</v>
      </c>
      <c r="G800" s="228">
        <v>3</v>
      </c>
      <c r="H800" s="237">
        <v>44530</v>
      </c>
      <c r="I800" s="228">
        <v>500</v>
      </c>
      <c r="J800" s="217">
        <f t="shared" si="36"/>
        <v>3</v>
      </c>
    </row>
    <row r="801" spans="1:10" hidden="1" outlineLevel="1" x14ac:dyDescent="0.35">
      <c r="A801" s="210" t="s">
        <v>1213</v>
      </c>
      <c r="B801" s="228">
        <v>31</v>
      </c>
      <c r="C801" s="210" t="s">
        <v>1214</v>
      </c>
      <c r="D801" s="210" t="s">
        <v>170</v>
      </c>
      <c r="E801" s="228">
        <v>2</v>
      </c>
      <c r="F801" s="228">
        <v>2</v>
      </c>
      <c r="G801" s="228">
        <v>4</v>
      </c>
      <c r="H801" s="237">
        <v>44530</v>
      </c>
      <c r="I801" s="228">
        <v>700</v>
      </c>
      <c r="J801" s="217">
        <f t="shared" si="36"/>
        <v>4</v>
      </c>
    </row>
    <row r="802" spans="1:10" hidden="1" outlineLevel="1" x14ac:dyDescent="0.35">
      <c r="A802" s="210" t="s">
        <v>1213</v>
      </c>
      <c r="B802" s="228">
        <v>32</v>
      </c>
      <c r="C802" s="210" t="s">
        <v>1214</v>
      </c>
      <c r="D802" s="210" t="s">
        <v>170</v>
      </c>
      <c r="E802" s="228">
        <v>3</v>
      </c>
      <c r="F802" s="228">
        <v>3</v>
      </c>
      <c r="G802" s="228">
        <v>6</v>
      </c>
      <c r="H802" s="237">
        <v>44530</v>
      </c>
      <c r="I802" s="228">
        <v>600</v>
      </c>
      <c r="J802" s="217">
        <f t="shared" si="36"/>
        <v>6</v>
      </c>
    </row>
    <row r="803" spans="1:10" hidden="1" outlineLevel="1" x14ac:dyDescent="0.35">
      <c r="A803" s="210" t="s">
        <v>1213</v>
      </c>
      <c r="B803" s="228">
        <v>33</v>
      </c>
      <c r="C803" s="210" t="s">
        <v>1214</v>
      </c>
      <c r="D803" s="210" t="s">
        <v>170</v>
      </c>
      <c r="E803" s="228">
        <v>5</v>
      </c>
      <c r="F803" s="228">
        <v>4</v>
      </c>
      <c r="G803" s="228">
        <v>9</v>
      </c>
      <c r="H803" s="237">
        <v>44530</v>
      </c>
      <c r="I803" s="228">
        <v>100</v>
      </c>
      <c r="J803" s="217">
        <f t="shared" si="36"/>
        <v>9</v>
      </c>
    </row>
    <row r="804" spans="1:10" hidden="1" outlineLevel="1" x14ac:dyDescent="0.35">
      <c r="A804" s="210" t="s">
        <v>1213</v>
      </c>
      <c r="B804" s="228">
        <v>34</v>
      </c>
      <c r="C804" s="210" t="s">
        <v>1214</v>
      </c>
      <c r="D804" s="210" t="s">
        <v>170</v>
      </c>
      <c r="E804" s="228">
        <v>4</v>
      </c>
      <c r="F804" s="228">
        <v>3</v>
      </c>
      <c r="G804" s="228">
        <v>7</v>
      </c>
      <c r="H804" s="237">
        <v>44530</v>
      </c>
      <c r="I804" s="228">
        <v>100</v>
      </c>
      <c r="J804" s="217">
        <f t="shared" si="36"/>
        <v>7</v>
      </c>
    </row>
    <row r="805" spans="1:10" hidden="1" outlineLevel="1" x14ac:dyDescent="0.35">
      <c r="A805" s="210" t="s">
        <v>1213</v>
      </c>
      <c r="B805" s="228">
        <v>36</v>
      </c>
      <c r="C805" s="210" t="s">
        <v>1214</v>
      </c>
      <c r="D805" s="210" t="s">
        <v>170</v>
      </c>
      <c r="E805" s="228">
        <v>3</v>
      </c>
      <c r="F805" s="228">
        <v>2</v>
      </c>
      <c r="G805" s="228">
        <v>5</v>
      </c>
      <c r="H805" s="237">
        <v>44530</v>
      </c>
      <c r="I805" s="228">
        <v>100</v>
      </c>
      <c r="J805" s="217">
        <f t="shared" si="36"/>
        <v>5</v>
      </c>
    </row>
    <row r="806" spans="1:10" hidden="1" outlineLevel="1" x14ac:dyDescent="0.35">
      <c r="A806" s="210" t="s">
        <v>1213</v>
      </c>
      <c r="B806" s="228">
        <v>38</v>
      </c>
      <c r="C806" s="210" t="s">
        <v>1214</v>
      </c>
      <c r="D806" s="210" t="s">
        <v>170</v>
      </c>
      <c r="E806" s="228">
        <v>9</v>
      </c>
      <c r="F806" s="228">
        <v>3</v>
      </c>
      <c r="G806" s="228">
        <v>12</v>
      </c>
      <c r="H806" s="237">
        <v>44530</v>
      </c>
      <c r="I806" s="228">
        <v>400</v>
      </c>
      <c r="J806" s="217">
        <f t="shared" si="36"/>
        <v>12</v>
      </c>
    </row>
    <row r="807" spans="1:10" hidden="1" outlineLevel="1" x14ac:dyDescent="0.35">
      <c r="A807" s="210" t="s">
        <v>1213</v>
      </c>
      <c r="B807" s="228">
        <v>39</v>
      </c>
      <c r="C807" s="210" t="s">
        <v>1214</v>
      </c>
      <c r="D807" s="210" t="s">
        <v>170</v>
      </c>
      <c r="E807" s="228">
        <v>6</v>
      </c>
      <c r="F807" s="228">
        <v>8</v>
      </c>
      <c r="G807" s="228">
        <v>14</v>
      </c>
      <c r="H807" s="237">
        <v>44530</v>
      </c>
      <c r="I807" s="228">
        <v>300</v>
      </c>
      <c r="J807" s="217">
        <f t="shared" si="36"/>
        <v>14</v>
      </c>
    </row>
    <row r="808" spans="1:10" hidden="1" outlineLevel="1" x14ac:dyDescent="0.35">
      <c r="A808" s="210" t="s">
        <v>1213</v>
      </c>
      <c r="B808" s="228">
        <v>40</v>
      </c>
      <c r="C808" s="210" t="s">
        <v>1214</v>
      </c>
      <c r="D808" s="210" t="s">
        <v>170</v>
      </c>
      <c r="E808" s="228">
        <v>10</v>
      </c>
      <c r="F808" s="228">
        <v>3</v>
      </c>
      <c r="G808" s="228">
        <v>13</v>
      </c>
      <c r="H808" s="237">
        <v>44530</v>
      </c>
      <c r="I808" s="228">
        <v>800</v>
      </c>
      <c r="J808" s="217">
        <f t="shared" si="36"/>
        <v>13</v>
      </c>
    </row>
    <row r="809" spans="1:10" hidden="1" outlineLevel="1" x14ac:dyDescent="0.35">
      <c r="A809" s="210" t="s">
        <v>1213</v>
      </c>
      <c r="B809" s="228">
        <v>41</v>
      </c>
      <c r="C809" s="210" t="s">
        <v>1214</v>
      </c>
      <c r="D809" s="210" t="s">
        <v>170</v>
      </c>
      <c r="E809" s="228">
        <v>3</v>
      </c>
      <c r="F809" s="228">
        <v>1</v>
      </c>
      <c r="G809" s="228">
        <v>4</v>
      </c>
      <c r="H809" s="237">
        <v>44530</v>
      </c>
      <c r="I809" s="228">
        <v>500</v>
      </c>
      <c r="J809" s="217">
        <f t="shared" si="36"/>
        <v>4</v>
      </c>
    </row>
    <row r="810" spans="1:10" hidden="1" outlineLevel="1" x14ac:dyDescent="0.35">
      <c r="A810" s="210" t="s">
        <v>1213</v>
      </c>
      <c r="B810" s="228">
        <v>42</v>
      </c>
      <c r="C810" s="210" t="s">
        <v>1214</v>
      </c>
      <c r="D810" s="210" t="s">
        <v>170</v>
      </c>
      <c r="E810" s="228">
        <v>3</v>
      </c>
      <c r="F810" s="228">
        <v>2</v>
      </c>
      <c r="G810" s="228">
        <v>5</v>
      </c>
      <c r="H810" s="237">
        <v>44530</v>
      </c>
      <c r="I810" s="228">
        <v>900</v>
      </c>
      <c r="J810" s="217">
        <f t="shared" si="36"/>
        <v>5</v>
      </c>
    </row>
    <row r="811" spans="1:10" hidden="1" outlineLevel="1" x14ac:dyDescent="0.35">
      <c r="A811" s="210" t="s">
        <v>1213</v>
      </c>
      <c r="B811" s="228">
        <v>43</v>
      </c>
      <c r="C811" s="210" t="s">
        <v>1214</v>
      </c>
      <c r="D811" s="210" t="s">
        <v>170</v>
      </c>
      <c r="E811" s="228">
        <v>1</v>
      </c>
      <c r="F811" s="228">
        <v>2</v>
      </c>
      <c r="G811" s="228">
        <v>3</v>
      </c>
      <c r="H811" s="237">
        <v>44530</v>
      </c>
      <c r="I811" s="228">
        <v>100</v>
      </c>
      <c r="J811" s="217">
        <f t="shared" si="36"/>
        <v>3</v>
      </c>
    </row>
    <row r="812" spans="1:10" hidden="1" outlineLevel="1" x14ac:dyDescent="0.35">
      <c r="A812" s="210" t="s">
        <v>1213</v>
      </c>
      <c r="B812" s="228">
        <v>44</v>
      </c>
      <c r="C812" s="210" t="s">
        <v>1214</v>
      </c>
      <c r="D812" s="210" t="s">
        <v>170</v>
      </c>
      <c r="E812" s="228">
        <v>4</v>
      </c>
      <c r="F812" s="228">
        <v>6</v>
      </c>
      <c r="G812" s="228">
        <v>10</v>
      </c>
      <c r="H812" s="237">
        <v>44530</v>
      </c>
      <c r="I812" s="228">
        <v>300</v>
      </c>
      <c r="J812" s="217">
        <f t="shared" si="36"/>
        <v>10</v>
      </c>
    </row>
    <row r="813" spans="1:10" hidden="1" outlineLevel="1" x14ac:dyDescent="0.35">
      <c r="A813" s="210" t="s">
        <v>1213</v>
      </c>
      <c r="B813" s="228">
        <v>45</v>
      </c>
      <c r="C813" s="210" t="s">
        <v>1214</v>
      </c>
      <c r="D813" s="210" t="s">
        <v>170</v>
      </c>
      <c r="E813" s="228">
        <v>3</v>
      </c>
      <c r="F813" s="228">
        <v>4</v>
      </c>
      <c r="G813" s="228">
        <v>7</v>
      </c>
      <c r="H813" s="237">
        <v>44530</v>
      </c>
      <c r="I813" s="228">
        <v>700</v>
      </c>
      <c r="J813" s="217">
        <f t="shared" si="36"/>
        <v>7</v>
      </c>
    </row>
    <row r="814" spans="1:10" hidden="1" outlineLevel="1" x14ac:dyDescent="0.35">
      <c r="A814" s="210" t="s">
        <v>1213</v>
      </c>
      <c r="B814" s="228">
        <v>46</v>
      </c>
      <c r="C814" s="210" t="s">
        <v>1214</v>
      </c>
      <c r="D814" s="210" t="s">
        <v>170</v>
      </c>
      <c r="E814" s="228">
        <v>5</v>
      </c>
      <c r="F814" s="228">
        <v>5</v>
      </c>
      <c r="G814" s="228">
        <v>10</v>
      </c>
      <c r="H814" s="237">
        <v>44530</v>
      </c>
      <c r="I814" s="228">
        <v>800</v>
      </c>
      <c r="J814" s="217">
        <f t="shared" si="36"/>
        <v>10</v>
      </c>
    </row>
    <row r="815" spans="1:10" hidden="1" outlineLevel="1" x14ac:dyDescent="0.35">
      <c r="A815" s="210" t="s">
        <v>1213</v>
      </c>
      <c r="B815" s="228">
        <v>47</v>
      </c>
      <c r="C815" s="210" t="s">
        <v>1214</v>
      </c>
      <c r="D815" s="210" t="s">
        <v>170</v>
      </c>
      <c r="E815" s="228">
        <v>4</v>
      </c>
      <c r="F815" s="228">
        <v>2</v>
      </c>
      <c r="G815" s="228">
        <v>6</v>
      </c>
      <c r="H815" s="237">
        <v>44530</v>
      </c>
      <c r="I815" s="228">
        <v>200</v>
      </c>
      <c r="J815" s="217">
        <f t="shared" si="36"/>
        <v>6</v>
      </c>
    </row>
    <row r="816" spans="1:10" hidden="1" outlineLevel="1" x14ac:dyDescent="0.35">
      <c r="A816" s="210" t="s">
        <v>1213</v>
      </c>
      <c r="B816" s="228">
        <v>49</v>
      </c>
      <c r="C816" s="210" t="s">
        <v>1214</v>
      </c>
      <c r="D816" s="210" t="s">
        <v>170</v>
      </c>
      <c r="E816" s="228">
        <v>6</v>
      </c>
      <c r="F816" s="228">
        <v>6</v>
      </c>
      <c r="G816" s="228">
        <v>12</v>
      </c>
      <c r="H816" s="237">
        <v>44530</v>
      </c>
      <c r="I816" s="228">
        <v>300</v>
      </c>
      <c r="J816" s="217">
        <f t="shared" si="36"/>
        <v>12</v>
      </c>
    </row>
    <row r="817" spans="1:10" hidden="1" outlineLevel="1" x14ac:dyDescent="0.35">
      <c r="A817" s="210" t="s">
        <v>1213</v>
      </c>
      <c r="B817" s="228">
        <v>50</v>
      </c>
      <c r="C817" s="210" t="s">
        <v>1214</v>
      </c>
      <c r="D817" s="210" t="s">
        <v>170</v>
      </c>
      <c r="E817" s="228">
        <v>5</v>
      </c>
      <c r="F817" s="228">
        <v>5</v>
      </c>
      <c r="G817" s="228">
        <v>10</v>
      </c>
      <c r="H817" s="237">
        <v>44530</v>
      </c>
      <c r="I817" s="228">
        <v>500</v>
      </c>
      <c r="J817" s="217">
        <f t="shared" si="36"/>
        <v>10</v>
      </c>
    </row>
    <row r="818" spans="1:10" hidden="1" outlineLevel="1" x14ac:dyDescent="0.35">
      <c r="A818" s="210" t="s">
        <v>1213</v>
      </c>
      <c r="B818" s="228">
        <v>51</v>
      </c>
      <c r="C818" s="210" t="s">
        <v>1214</v>
      </c>
      <c r="D818" s="210" t="s">
        <v>170</v>
      </c>
      <c r="E818" s="228">
        <v>2</v>
      </c>
      <c r="F818" s="228">
        <v>2</v>
      </c>
      <c r="G818" s="228">
        <v>4</v>
      </c>
      <c r="H818" s="237">
        <v>44530</v>
      </c>
      <c r="I818" s="228">
        <v>300</v>
      </c>
      <c r="J818" s="217">
        <f t="shared" si="36"/>
        <v>4</v>
      </c>
    </row>
    <row r="819" spans="1:10" hidden="1" outlineLevel="1" x14ac:dyDescent="0.35">
      <c r="A819" s="210" t="s">
        <v>1213</v>
      </c>
      <c r="B819" s="228">
        <v>52</v>
      </c>
      <c r="C819" s="210" t="s">
        <v>1214</v>
      </c>
      <c r="D819" s="210" t="s">
        <v>170</v>
      </c>
      <c r="E819" s="228">
        <v>4</v>
      </c>
      <c r="F819" s="228">
        <v>4</v>
      </c>
      <c r="G819" s="228">
        <v>8</v>
      </c>
      <c r="H819" s="237">
        <v>44530</v>
      </c>
      <c r="I819" s="228">
        <v>200</v>
      </c>
      <c r="J819" s="217">
        <f t="shared" si="36"/>
        <v>8</v>
      </c>
    </row>
    <row r="820" spans="1:10" ht="15" collapsed="1" thickBot="1" x14ac:dyDescent="0.4">
      <c r="A820" s="211" t="s">
        <v>1213</v>
      </c>
      <c r="B820" s="212"/>
      <c r="C820" s="213" t="s">
        <v>1214</v>
      </c>
      <c r="D820" s="214">
        <f>COUNTA(D767:D819)</f>
        <v>53</v>
      </c>
      <c r="E820" s="214">
        <f>SUM(E767:E819)</f>
        <v>171</v>
      </c>
      <c r="F820" s="214">
        <f t="shared" ref="F820:G820" si="37">SUM(F767:F819)</f>
        <v>148</v>
      </c>
      <c r="G820" s="214">
        <f t="shared" si="37"/>
        <v>319</v>
      </c>
      <c r="H820" s="238">
        <v>44530</v>
      </c>
      <c r="I820" s="242">
        <f>AVERAGE(I767:I819)</f>
        <v>407.54716981132077</v>
      </c>
      <c r="J820" s="214">
        <f t="shared" ref="J820" si="38">SUM(J767:J819)</f>
        <v>319</v>
      </c>
    </row>
    <row r="821" spans="1:10" hidden="1" outlineLevel="1" x14ac:dyDescent="0.35">
      <c r="A821" s="210" t="s">
        <v>734</v>
      </c>
      <c r="B821" s="228">
        <v>20</v>
      </c>
      <c r="C821" s="210" t="s">
        <v>735</v>
      </c>
      <c r="D821" s="210" t="s">
        <v>170</v>
      </c>
      <c r="E821" s="228">
        <v>4</v>
      </c>
      <c r="F821" s="228">
        <v>7</v>
      </c>
      <c r="G821" s="228">
        <v>11</v>
      </c>
      <c r="H821" s="237">
        <v>44530</v>
      </c>
      <c r="I821" s="228">
        <v>880</v>
      </c>
      <c r="J821" s="217">
        <f t="shared" si="36"/>
        <v>11</v>
      </c>
    </row>
    <row r="822" spans="1:10" hidden="1" outlineLevel="1" x14ac:dyDescent="0.35">
      <c r="A822" s="210" t="s">
        <v>734</v>
      </c>
      <c r="B822" s="228">
        <v>19</v>
      </c>
      <c r="C822" s="210" t="s">
        <v>735</v>
      </c>
      <c r="D822" s="210" t="s">
        <v>170</v>
      </c>
      <c r="E822" s="228">
        <v>2</v>
      </c>
      <c r="F822" s="228">
        <v>6</v>
      </c>
      <c r="G822" s="228">
        <v>8</v>
      </c>
      <c r="H822" s="237">
        <v>44530</v>
      </c>
      <c r="I822" s="228">
        <v>400</v>
      </c>
      <c r="J822" s="217">
        <f t="shared" si="36"/>
        <v>8</v>
      </c>
    </row>
    <row r="823" spans="1:10" hidden="1" outlineLevel="1" x14ac:dyDescent="0.35">
      <c r="A823" s="210" t="s">
        <v>734</v>
      </c>
      <c r="B823" s="228">
        <v>17</v>
      </c>
      <c r="C823" s="210" t="s">
        <v>735</v>
      </c>
      <c r="D823" s="210" t="s">
        <v>170</v>
      </c>
      <c r="E823" s="228">
        <v>7</v>
      </c>
      <c r="F823" s="228">
        <v>4</v>
      </c>
      <c r="G823" s="228">
        <v>11</v>
      </c>
      <c r="H823" s="237">
        <v>44530</v>
      </c>
      <c r="I823" s="228">
        <v>550</v>
      </c>
      <c r="J823" s="217">
        <f t="shared" si="36"/>
        <v>11</v>
      </c>
    </row>
    <row r="824" spans="1:10" hidden="1" outlineLevel="1" x14ac:dyDescent="0.35">
      <c r="A824" s="210" t="s">
        <v>734</v>
      </c>
      <c r="B824" s="228">
        <v>1</v>
      </c>
      <c r="C824" s="210" t="s">
        <v>735</v>
      </c>
      <c r="D824" s="210" t="s">
        <v>170</v>
      </c>
      <c r="E824" s="228">
        <v>2</v>
      </c>
      <c r="F824" s="228">
        <v>3</v>
      </c>
      <c r="G824" s="228">
        <v>5</v>
      </c>
      <c r="H824" s="237">
        <v>44530</v>
      </c>
      <c r="I824" s="228">
        <v>450</v>
      </c>
      <c r="J824" s="217">
        <f t="shared" si="36"/>
        <v>5</v>
      </c>
    </row>
    <row r="825" spans="1:10" hidden="1" outlineLevel="1" x14ac:dyDescent="0.35">
      <c r="A825" s="210" t="s">
        <v>734</v>
      </c>
      <c r="B825" s="228">
        <v>25</v>
      </c>
      <c r="C825" s="210" t="s">
        <v>735</v>
      </c>
      <c r="D825" s="210" t="s">
        <v>170</v>
      </c>
      <c r="E825" s="228">
        <v>2</v>
      </c>
      <c r="F825" s="228">
        <v>2</v>
      </c>
      <c r="G825" s="228">
        <v>4</v>
      </c>
      <c r="H825" s="237">
        <v>44530</v>
      </c>
      <c r="I825" s="228">
        <v>900</v>
      </c>
      <c r="J825" s="217">
        <f t="shared" si="36"/>
        <v>4</v>
      </c>
    </row>
    <row r="826" spans="1:10" hidden="1" outlineLevel="1" x14ac:dyDescent="0.35">
      <c r="A826" s="210" t="s">
        <v>734</v>
      </c>
      <c r="B826" s="228">
        <v>2</v>
      </c>
      <c r="C826" s="210" t="s">
        <v>735</v>
      </c>
      <c r="D826" s="210" t="s">
        <v>170</v>
      </c>
      <c r="E826" s="228">
        <v>7</v>
      </c>
      <c r="F826" s="228">
        <v>11</v>
      </c>
      <c r="G826" s="228">
        <v>18</v>
      </c>
      <c r="H826" s="237">
        <v>44530</v>
      </c>
      <c r="I826" s="228">
        <v>550</v>
      </c>
      <c r="J826" s="217">
        <f t="shared" si="36"/>
        <v>18</v>
      </c>
    </row>
    <row r="827" spans="1:10" hidden="1" outlineLevel="1" x14ac:dyDescent="0.35">
      <c r="A827" s="210" t="s">
        <v>734</v>
      </c>
      <c r="B827" s="228">
        <v>11</v>
      </c>
      <c r="C827" s="210" t="s">
        <v>735</v>
      </c>
      <c r="D827" s="210" t="s">
        <v>170</v>
      </c>
      <c r="E827" s="228">
        <v>3</v>
      </c>
      <c r="F827" s="228">
        <v>6</v>
      </c>
      <c r="G827" s="228">
        <v>9</v>
      </c>
      <c r="H827" s="237">
        <v>44530</v>
      </c>
      <c r="I827" s="228">
        <v>400</v>
      </c>
      <c r="J827" s="217">
        <f t="shared" si="36"/>
        <v>9</v>
      </c>
    </row>
    <row r="828" spans="1:10" hidden="1" outlineLevel="1" x14ac:dyDescent="0.35">
      <c r="A828" s="210" t="s">
        <v>734</v>
      </c>
      <c r="B828" s="228">
        <v>3</v>
      </c>
      <c r="C828" s="210" t="s">
        <v>735</v>
      </c>
      <c r="D828" s="210" t="s">
        <v>170</v>
      </c>
      <c r="E828" s="228">
        <v>2</v>
      </c>
      <c r="F828" s="228">
        <v>3</v>
      </c>
      <c r="G828" s="228">
        <v>5</v>
      </c>
      <c r="H828" s="237">
        <v>44530</v>
      </c>
      <c r="I828" s="228">
        <v>750</v>
      </c>
      <c r="J828" s="217">
        <f t="shared" si="36"/>
        <v>5</v>
      </c>
    </row>
    <row r="829" spans="1:10" hidden="1" outlineLevel="1" x14ac:dyDescent="0.35">
      <c r="A829" s="210" t="s">
        <v>734</v>
      </c>
      <c r="B829" s="228">
        <v>7</v>
      </c>
      <c r="C829" s="210" t="s">
        <v>735</v>
      </c>
      <c r="D829" s="210" t="s">
        <v>170</v>
      </c>
      <c r="E829" s="228">
        <v>4</v>
      </c>
      <c r="F829" s="228">
        <v>5</v>
      </c>
      <c r="G829" s="228">
        <v>9</v>
      </c>
      <c r="H829" s="237">
        <v>44530</v>
      </c>
      <c r="I829" s="228">
        <v>800</v>
      </c>
      <c r="J829" s="217">
        <f t="shared" si="36"/>
        <v>9</v>
      </c>
    </row>
    <row r="830" spans="1:10" hidden="1" outlineLevel="1" x14ac:dyDescent="0.35">
      <c r="A830" s="210" t="s">
        <v>734</v>
      </c>
      <c r="B830" s="228">
        <v>4</v>
      </c>
      <c r="C830" s="210" t="s">
        <v>735</v>
      </c>
      <c r="D830" s="210" t="s">
        <v>170</v>
      </c>
      <c r="E830" s="228">
        <v>2</v>
      </c>
      <c r="F830" s="228">
        <v>3</v>
      </c>
      <c r="G830" s="228">
        <v>5</v>
      </c>
      <c r="H830" s="237">
        <v>44530</v>
      </c>
      <c r="I830" s="228">
        <v>450</v>
      </c>
      <c r="J830" s="217">
        <f t="shared" si="36"/>
        <v>5</v>
      </c>
    </row>
    <row r="831" spans="1:10" hidden="1" outlineLevel="1" x14ac:dyDescent="0.35">
      <c r="A831" s="210" t="s">
        <v>734</v>
      </c>
      <c r="B831" s="228">
        <v>14</v>
      </c>
      <c r="C831" s="210" t="s">
        <v>735</v>
      </c>
      <c r="D831" s="210" t="s">
        <v>170</v>
      </c>
      <c r="E831" s="228">
        <v>2</v>
      </c>
      <c r="F831" s="228">
        <v>5</v>
      </c>
      <c r="G831" s="228">
        <v>7</v>
      </c>
      <c r="H831" s="237">
        <v>44530</v>
      </c>
      <c r="I831" s="228">
        <v>300</v>
      </c>
      <c r="J831" s="217">
        <f t="shared" si="36"/>
        <v>7</v>
      </c>
    </row>
    <row r="832" spans="1:10" hidden="1" outlineLevel="1" x14ac:dyDescent="0.35">
      <c r="A832" s="210" t="s">
        <v>734</v>
      </c>
      <c r="B832" s="228">
        <v>10</v>
      </c>
      <c r="C832" s="210" t="s">
        <v>735</v>
      </c>
      <c r="D832" s="210" t="s">
        <v>170</v>
      </c>
      <c r="E832" s="228">
        <v>2</v>
      </c>
      <c r="F832" s="228">
        <v>6</v>
      </c>
      <c r="G832" s="228">
        <v>8</v>
      </c>
      <c r="H832" s="237">
        <v>44530</v>
      </c>
      <c r="I832" s="228">
        <v>300</v>
      </c>
      <c r="J832" s="217">
        <f t="shared" si="36"/>
        <v>8</v>
      </c>
    </row>
    <row r="833" spans="1:10" hidden="1" outlineLevel="1" x14ac:dyDescent="0.35">
      <c r="A833" s="210" t="s">
        <v>734</v>
      </c>
      <c r="B833" s="228">
        <v>34</v>
      </c>
      <c r="C833" s="210" t="s">
        <v>735</v>
      </c>
      <c r="D833" s="210" t="s">
        <v>170</v>
      </c>
      <c r="E833" s="228">
        <v>2</v>
      </c>
      <c r="F833" s="228">
        <v>2</v>
      </c>
      <c r="G833" s="228">
        <v>4</v>
      </c>
      <c r="H833" s="237">
        <v>44530</v>
      </c>
      <c r="I833" s="228">
        <v>320</v>
      </c>
      <c r="J833" s="217">
        <f t="shared" si="36"/>
        <v>4</v>
      </c>
    </row>
    <row r="834" spans="1:10" hidden="1" outlineLevel="1" x14ac:dyDescent="0.35">
      <c r="A834" s="210" t="s">
        <v>734</v>
      </c>
      <c r="B834" s="228">
        <v>5</v>
      </c>
      <c r="C834" s="210" t="s">
        <v>735</v>
      </c>
      <c r="D834" s="210" t="s">
        <v>170</v>
      </c>
      <c r="E834" s="228">
        <v>2</v>
      </c>
      <c r="F834" s="228">
        <v>4</v>
      </c>
      <c r="G834" s="228">
        <v>6</v>
      </c>
      <c r="H834" s="237">
        <v>44530</v>
      </c>
      <c r="I834" s="228">
        <v>200</v>
      </c>
      <c r="J834" s="217">
        <f t="shared" si="36"/>
        <v>6</v>
      </c>
    </row>
    <row r="835" spans="1:10" hidden="1" outlineLevel="1" x14ac:dyDescent="0.35">
      <c r="A835" s="210" t="s">
        <v>734</v>
      </c>
      <c r="B835" s="228">
        <v>26</v>
      </c>
      <c r="C835" s="210" t="s">
        <v>735</v>
      </c>
      <c r="D835" s="210" t="s">
        <v>170</v>
      </c>
      <c r="E835" s="228">
        <v>4</v>
      </c>
      <c r="F835" s="228">
        <v>6</v>
      </c>
      <c r="G835" s="228">
        <v>10</v>
      </c>
      <c r="H835" s="237">
        <v>44530</v>
      </c>
      <c r="I835" s="228">
        <v>180</v>
      </c>
      <c r="J835" s="217">
        <f t="shared" ref="J835:J898" si="39">IF(I835&gt;$Q$1,,G835)</f>
        <v>10</v>
      </c>
    </row>
    <row r="836" spans="1:10" hidden="1" outlineLevel="1" x14ac:dyDescent="0.35">
      <c r="A836" s="210" t="s">
        <v>734</v>
      </c>
      <c r="B836" s="228">
        <v>6</v>
      </c>
      <c r="C836" s="210" t="s">
        <v>735</v>
      </c>
      <c r="D836" s="210" t="s">
        <v>170</v>
      </c>
      <c r="E836" s="228">
        <v>5</v>
      </c>
      <c r="F836" s="228">
        <v>7</v>
      </c>
      <c r="G836" s="228">
        <v>12</v>
      </c>
      <c r="H836" s="237">
        <v>44530</v>
      </c>
      <c r="I836" s="228">
        <v>800</v>
      </c>
      <c r="J836" s="217">
        <f t="shared" si="39"/>
        <v>12</v>
      </c>
    </row>
    <row r="837" spans="1:10" hidden="1" outlineLevel="1" x14ac:dyDescent="0.35">
      <c r="A837" s="210" t="s">
        <v>734</v>
      </c>
      <c r="B837" s="228">
        <v>8</v>
      </c>
      <c r="C837" s="210" t="s">
        <v>735</v>
      </c>
      <c r="D837" s="210" t="s">
        <v>170</v>
      </c>
      <c r="E837" s="228">
        <v>12</v>
      </c>
      <c r="F837" s="228">
        <v>5</v>
      </c>
      <c r="G837" s="228">
        <v>17</v>
      </c>
      <c r="H837" s="237">
        <v>44530</v>
      </c>
      <c r="I837" s="228">
        <v>300</v>
      </c>
      <c r="J837" s="217">
        <f t="shared" si="39"/>
        <v>17</v>
      </c>
    </row>
    <row r="838" spans="1:10" hidden="1" outlineLevel="1" x14ac:dyDescent="0.35">
      <c r="A838" s="210" t="s">
        <v>734</v>
      </c>
      <c r="B838" s="228">
        <v>9</v>
      </c>
      <c r="C838" s="210" t="s">
        <v>735</v>
      </c>
      <c r="D838" s="210" t="s">
        <v>170</v>
      </c>
      <c r="E838" s="228">
        <v>7</v>
      </c>
      <c r="F838" s="228">
        <v>9</v>
      </c>
      <c r="G838" s="228">
        <v>16</v>
      </c>
      <c r="H838" s="237">
        <v>44530</v>
      </c>
      <c r="I838" s="228">
        <v>700</v>
      </c>
      <c r="J838" s="217">
        <f t="shared" si="39"/>
        <v>16</v>
      </c>
    </row>
    <row r="839" spans="1:10" hidden="1" outlineLevel="1" x14ac:dyDescent="0.35">
      <c r="A839" s="210" t="s">
        <v>734</v>
      </c>
      <c r="B839" s="228">
        <v>12</v>
      </c>
      <c r="C839" s="210" t="s">
        <v>735</v>
      </c>
      <c r="D839" s="210" t="s">
        <v>170</v>
      </c>
      <c r="E839" s="228">
        <v>12</v>
      </c>
      <c r="F839" s="228">
        <v>8</v>
      </c>
      <c r="G839" s="228">
        <v>20</v>
      </c>
      <c r="H839" s="237">
        <v>44530</v>
      </c>
      <c r="I839" s="228">
        <v>200</v>
      </c>
      <c r="J839" s="217">
        <f t="shared" si="39"/>
        <v>20</v>
      </c>
    </row>
    <row r="840" spans="1:10" hidden="1" outlineLevel="1" x14ac:dyDescent="0.35">
      <c r="A840" s="210" t="s">
        <v>734</v>
      </c>
      <c r="B840" s="228">
        <v>13</v>
      </c>
      <c r="C840" s="210" t="s">
        <v>735</v>
      </c>
      <c r="D840" s="210" t="s">
        <v>170</v>
      </c>
      <c r="E840" s="228">
        <v>5</v>
      </c>
      <c r="F840" s="228">
        <v>5</v>
      </c>
      <c r="G840" s="228">
        <v>10</v>
      </c>
      <c r="H840" s="237">
        <v>44530</v>
      </c>
      <c r="I840" s="228">
        <v>400</v>
      </c>
      <c r="J840" s="217">
        <f t="shared" si="39"/>
        <v>10</v>
      </c>
    </row>
    <row r="841" spans="1:10" hidden="1" outlineLevel="1" x14ac:dyDescent="0.35">
      <c r="A841" s="210" t="s">
        <v>734</v>
      </c>
      <c r="B841" s="228">
        <v>27</v>
      </c>
      <c r="C841" s="210" t="s">
        <v>735</v>
      </c>
      <c r="D841" s="210" t="s">
        <v>170</v>
      </c>
      <c r="E841" s="228">
        <v>9</v>
      </c>
      <c r="F841" s="228">
        <v>3</v>
      </c>
      <c r="G841" s="228">
        <v>12</v>
      </c>
      <c r="H841" s="237">
        <v>44530</v>
      </c>
      <c r="I841" s="228">
        <v>520</v>
      </c>
      <c r="J841" s="217">
        <f t="shared" si="39"/>
        <v>12</v>
      </c>
    </row>
    <row r="842" spans="1:10" hidden="1" outlineLevel="1" x14ac:dyDescent="0.35">
      <c r="A842" s="210" t="s">
        <v>734</v>
      </c>
      <c r="B842" s="228">
        <v>32</v>
      </c>
      <c r="C842" s="210" t="s">
        <v>735</v>
      </c>
      <c r="D842" s="210" t="s">
        <v>170</v>
      </c>
      <c r="E842" s="228">
        <v>4</v>
      </c>
      <c r="F842" s="228">
        <v>4</v>
      </c>
      <c r="G842" s="228">
        <v>8</v>
      </c>
      <c r="H842" s="237">
        <v>44530</v>
      </c>
      <c r="I842" s="228">
        <v>820</v>
      </c>
      <c r="J842" s="217">
        <f t="shared" si="39"/>
        <v>8</v>
      </c>
    </row>
    <row r="843" spans="1:10" hidden="1" outlineLevel="1" x14ac:dyDescent="0.35">
      <c r="A843" s="210" t="s">
        <v>734</v>
      </c>
      <c r="B843" s="228">
        <v>15</v>
      </c>
      <c r="C843" s="210" t="s">
        <v>735</v>
      </c>
      <c r="D843" s="210" t="s">
        <v>170</v>
      </c>
      <c r="E843" s="228">
        <v>2</v>
      </c>
      <c r="F843" s="228">
        <v>4</v>
      </c>
      <c r="G843" s="228">
        <v>6</v>
      </c>
      <c r="H843" s="237">
        <v>44530</v>
      </c>
      <c r="I843" s="228">
        <v>800</v>
      </c>
      <c r="J843" s="217">
        <f t="shared" si="39"/>
        <v>6</v>
      </c>
    </row>
    <row r="844" spans="1:10" hidden="1" outlineLevel="1" x14ac:dyDescent="0.35">
      <c r="A844" s="210" t="s">
        <v>734</v>
      </c>
      <c r="B844" s="228">
        <v>16</v>
      </c>
      <c r="C844" s="210" t="s">
        <v>735</v>
      </c>
      <c r="D844" s="210" t="s">
        <v>170</v>
      </c>
      <c r="E844" s="228">
        <v>4</v>
      </c>
      <c r="F844" s="228">
        <v>8</v>
      </c>
      <c r="G844" s="228">
        <v>12</v>
      </c>
      <c r="H844" s="237">
        <v>44530</v>
      </c>
      <c r="I844" s="228">
        <v>150</v>
      </c>
      <c r="J844" s="217">
        <f t="shared" si="39"/>
        <v>12</v>
      </c>
    </row>
    <row r="845" spans="1:10" hidden="1" outlineLevel="1" x14ac:dyDescent="0.35">
      <c r="A845" s="210" t="s">
        <v>734</v>
      </c>
      <c r="B845" s="228">
        <v>18</v>
      </c>
      <c r="C845" s="210" t="s">
        <v>735</v>
      </c>
      <c r="D845" s="210" t="s">
        <v>170</v>
      </c>
      <c r="E845" s="228">
        <v>2</v>
      </c>
      <c r="F845" s="228">
        <v>6</v>
      </c>
      <c r="G845" s="228">
        <v>8</v>
      </c>
      <c r="H845" s="237">
        <v>44530</v>
      </c>
      <c r="I845" s="228">
        <v>380</v>
      </c>
      <c r="J845" s="217">
        <f t="shared" si="39"/>
        <v>8</v>
      </c>
    </row>
    <row r="846" spans="1:10" hidden="1" outlineLevel="1" x14ac:dyDescent="0.35">
      <c r="A846" s="210" t="s">
        <v>734</v>
      </c>
      <c r="B846" s="228">
        <v>21</v>
      </c>
      <c r="C846" s="210" t="s">
        <v>735</v>
      </c>
      <c r="D846" s="210" t="s">
        <v>170</v>
      </c>
      <c r="E846" s="228">
        <v>7</v>
      </c>
      <c r="F846" s="228">
        <v>7</v>
      </c>
      <c r="G846" s="228">
        <v>14</v>
      </c>
      <c r="H846" s="237">
        <v>44530</v>
      </c>
      <c r="I846" s="228">
        <v>550</v>
      </c>
      <c r="J846" s="217">
        <f t="shared" si="39"/>
        <v>14</v>
      </c>
    </row>
    <row r="847" spans="1:10" hidden="1" outlineLevel="1" x14ac:dyDescent="0.35">
      <c r="A847" s="210" t="s">
        <v>734</v>
      </c>
      <c r="B847" s="228">
        <v>22</v>
      </c>
      <c r="C847" s="210" t="s">
        <v>735</v>
      </c>
      <c r="D847" s="210" t="s">
        <v>170</v>
      </c>
      <c r="E847" s="228">
        <v>2</v>
      </c>
      <c r="F847" s="228">
        <v>2</v>
      </c>
      <c r="G847" s="228">
        <v>4</v>
      </c>
      <c r="H847" s="237">
        <v>44530</v>
      </c>
      <c r="I847" s="228">
        <v>400</v>
      </c>
      <c r="J847" s="217">
        <f t="shared" si="39"/>
        <v>4</v>
      </c>
    </row>
    <row r="848" spans="1:10" hidden="1" outlineLevel="1" x14ac:dyDescent="0.35">
      <c r="A848" s="210" t="s">
        <v>734</v>
      </c>
      <c r="B848" s="228">
        <v>23</v>
      </c>
      <c r="C848" s="210" t="s">
        <v>735</v>
      </c>
      <c r="D848" s="210" t="s">
        <v>170</v>
      </c>
      <c r="E848" s="228">
        <v>4</v>
      </c>
      <c r="F848" s="228">
        <v>5</v>
      </c>
      <c r="G848" s="228">
        <v>9</v>
      </c>
      <c r="H848" s="237">
        <v>44530</v>
      </c>
      <c r="I848" s="228">
        <v>400</v>
      </c>
      <c r="J848" s="217">
        <f t="shared" si="39"/>
        <v>9</v>
      </c>
    </row>
    <row r="849" spans="1:10" hidden="1" outlineLevel="1" x14ac:dyDescent="0.35">
      <c r="A849" s="210" t="s">
        <v>734</v>
      </c>
      <c r="B849" s="228">
        <v>28</v>
      </c>
      <c r="C849" s="210" t="s">
        <v>735</v>
      </c>
      <c r="D849" s="210" t="s">
        <v>170</v>
      </c>
      <c r="E849" s="228">
        <v>2</v>
      </c>
      <c r="F849" s="228">
        <v>5</v>
      </c>
      <c r="G849" s="228">
        <v>7</v>
      </c>
      <c r="H849" s="237">
        <v>44530</v>
      </c>
      <c r="I849" s="228">
        <v>720</v>
      </c>
      <c r="J849" s="217">
        <f t="shared" si="39"/>
        <v>7</v>
      </c>
    </row>
    <row r="850" spans="1:10" hidden="1" outlineLevel="1" x14ac:dyDescent="0.35">
      <c r="A850" s="210" t="s">
        <v>734</v>
      </c>
      <c r="B850" s="228">
        <v>30</v>
      </c>
      <c r="C850" s="210" t="s">
        <v>735</v>
      </c>
      <c r="D850" s="210" t="s">
        <v>170</v>
      </c>
      <c r="E850" s="228">
        <v>2</v>
      </c>
      <c r="F850" s="228">
        <v>5</v>
      </c>
      <c r="G850" s="228">
        <v>7</v>
      </c>
      <c r="H850" s="237">
        <v>44530</v>
      </c>
      <c r="I850" s="228">
        <v>320</v>
      </c>
      <c r="J850" s="217">
        <f t="shared" si="39"/>
        <v>7</v>
      </c>
    </row>
    <row r="851" spans="1:10" hidden="1" outlineLevel="1" x14ac:dyDescent="0.35">
      <c r="A851" s="210" t="s">
        <v>734</v>
      </c>
      <c r="B851" s="228">
        <v>24</v>
      </c>
      <c r="C851" s="210" t="s">
        <v>735</v>
      </c>
      <c r="D851" s="210" t="s">
        <v>170</v>
      </c>
      <c r="E851" s="228">
        <v>5</v>
      </c>
      <c r="F851" s="228">
        <v>6</v>
      </c>
      <c r="G851" s="228">
        <v>11</v>
      </c>
      <c r="H851" s="237">
        <v>44530</v>
      </c>
      <c r="I851" s="228">
        <v>800</v>
      </c>
      <c r="J851" s="217">
        <f t="shared" si="39"/>
        <v>11</v>
      </c>
    </row>
    <row r="852" spans="1:10" hidden="1" outlineLevel="1" x14ac:dyDescent="0.35">
      <c r="A852" s="210" t="s">
        <v>734</v>
      </c>
      <c r="B852" s="228">
        <v>31</v>
      </c>
      <c r="C852" s="210" t="s">
        <v>735</v>
      </c>
      <c r="D852" s="210" t="s">
        <v>170</v>
      </c>
      <c r="E852" s="228">
        <v>4</v>
      </c>
      <c r="F852" s="228">
        <v>7</v>
      </c>
      <c r="G852" s="228">
        <v>11</v>
      </c>
      <c r="H852" s="237">
        <v>44530</v>
      </c>
      <c r="I852" s="228">
        <v>620</v>
      </c>
      <c r="J852" s="217">
        <f t="shared" si="39"/>
        <v>11</v>
      </c>
    </row>
    <row r="853" spans="1:10" hidden="1" outlineLevel="1" x14ac:dyDescent="0.35">
      <c r="A853" s="210" t="s">
        <v>734</v>
      </c>
      <c r="B853" s="228">
        <v>29</v>
      </c>
      <c r="C853" s="210" t="s">
        <v>735</v>
      </c>
      <c r="D853" s="210" t="s">
        <v>170</v>
      </c>
      <c r="E853" s="228">
        <v>10</v>
      </c>
      <c r="F853" s="228">
        <v>6</v>
      </c>
      <c r="G853" s="228">
        <v>16</v>
      </c>
      <c r="H853" s="237">
        <v>44530</v>
      </c>
      <c r="I853" s="228">
        <v>420</v>
      </c>
      <c r="J853" s="217">
        <f t="shared" si="39"/>
        <v>16</v>
      </c>
    </row>
    <row r="854" spans="1:10" hidden="1" outlineLevel="1" x14ac:dyDescent="0.35">
      <c r="A854" s="210" t="s">
        <v>734</v>
      </c>
      <c r="B854" s="228">
        <v>33</v>
      </c>
      <c r="C854" s="210" t="s">
        <v>735</v>
      </c>
      <c r="D854" s="210" t="s">
        <v>170</v>
      </c>
      <c r="E854" s="228">
        <v>3</v>
      </c>
      <c r="F854" s="228">
        <v>6</v>
      </c>
      <c r="G854" s="228">
        <v>9</v>
      </c>
      <c r="H854" s="237">
        <v>44530</v>
      </c>
      <c r="I854" s="228">
        <v>520</v>
      </c>
      <c r="J854" s="217">
        <f t="shared" si="39"/>
        <v>9</v>
      </c>
    </row>
    <row r="855" spans="1:10" hidden="1" outlineLevel="1" x14ac:dyDescent="0.35">
      <c r="A855" s="210" t="s">
        <v>734</v>
      </c>
      <c r="B855" s="228">
        <v>35</v>
      </c>
      <c r="C855" s="210" t="s">
        <v>735</v>
      </c>
      <c r="D855" s="210" t="s">
        <v>170</v>
      </c>
      <c r="E855" s="228">
        <v>5</v>
      </c>
      <c r="F855" s="228">
        <v>7</v>
      </c>
      <c r="G855" s="228">
        <v>12</v>
      </c>
      <c r="H855" s="237">
        <v>44530</v>
      </c>
      <c r="I855" s="228">
        <v>520</v>
      </c>
      <c r="J855" s="217">
        <f t="shared" si="39"/>
        <v>12</v>
      </c>
    </row>
    <row r="856" spans="1:10" hidden="1" outlineLevel="1" x14ac:dyDescent="0.35">
      <c r="A856" s="210" t="s">
        <v>734</v>
      </c>
      <c r="B856" s="228">
        <v>36</v>
      </c>
      <c r="C856" s="210" t="s">
        <v>735</v>
      </c>
      <c r="D856" s="210" t="s">
        <v>170</v>
      </c>
      <c r="E856" s="228">
        <v>4</v>
      </c>
      <c r="F856" s="228">
        <v>6</v>
      </c>
      <c r="G856" s="228">
        <v>10</v>
      </c>
      <c r="H856" s="237">
        <v>44530</v>
      </c>
      <c r="I856" s="228">
        <v>800</v>
      </c>
      <c r="J856" s="217">
        <f t="shared" si="39"/>
        <v>10</v>
      </c>
    </row>
    <row r="857" spans="1:10" ht="15" collapsed="1" thickBot="1" x14ac:dyDescent="0.4">
      <c r="A857" s="211" t="s">
        <v>734</v>
      </c>
      <c r="B857" s="212"/>
      <c r="C857" s="213" t="s">
        <v>735</v>
      </c>
      <c r="D857" s="214">
        <f>COUNTA(D821:D856)</f>
        <v>36</v>
      </c>
      <c r="E857" s="214">
        <f>SUM(E821:E856)</f>
        <v>157</v>
      </c>
      <c r="F857" s="214">
        <f t="shared" ref="F857:G857" si="40">SUM(F821:F856)</f>
        <v>194</v>
      </c>
      <c r="G857" s="214">
        <f t="shared" si="40"/>
        <v>351</v>
      </c>
      <c r="H857" s="238">
        <v>44530</v>
      </c>
      <c r="I857" s="242">
        <f>AVERAGE(I821:I856)</f>
        <v>515.83333333333337</v>
      </c>
      <c r="J857" s="214">
        <f t="shared" ref="J857" si="41">SUM(J821:J856)</f>
        <v>351</v>
      </c>
    </row>
    <row r="858" spans="1:10" hidden="1" outlineLevel="1" x14ac:dyDescent="0.35">
      <c r="A858" s="210" t="s">
        <v>1217</v>
      </c>
      <c r="B858" s="228">
        <v>1</v>
      </c>
      <c r="C858" s="210" t="s">
        <v>1218</v>
      </c>
      <c r="D858" s="210" t="s">
        <v>170</v>
      </c>
      <c r="E858" s="228">
        <v>2</v>
      </c>
      <c r="F858" s="228">
        <v>3</v>
      </c>
      <c r="G858" s="228">
        <v>5</v>
      </c>
      <c r="H858" s="237">
        <v>44531</v>
      </c>
      <c r="I858" s="228">
        <v>1000</v>
      </c>
      <c r="J858" s="217">
        <f t="shared" si="39"/>
        <v>5</v>
      </c>
    </row>
    <row r="859" spans="1:10" hidden="1" outlineLevel="1" x14ac:dyDescent="0.35">
      <c r="A859" s="210" t="s">
        <v>1217</v>
      </c>
      <c r="B859" s="228">
        <v>32</v>
      </c>
      <c r="C859" s="210" t="s">
        <v>1218</v>
      </c>
      <c r="D859" s="210" t="s">
        <v>170</v>
      </c>
      <c r="E859" s="228">
        <v>5</v>
      </c>
      <c r="F859" s="228">
        <v>2</v>
      </c>
      <c r="G859" s="228">
        <v>7</v>
      </c>
      <c r="H859" s="237">
        <v>44531</v>
      </c>
      <c r="I859" s="228">
        <v>300</v>
      </c>
      <c r="J859" s="217">
        <f t="shared" si="39"/>
        <v>7</v>
      </c>
    </row>
    <row r="860" spans="1:10" hidden="1" outlineLevel="1" x14ac:dyDescent="0.35">
      <c r="A860" s="210" t="s">
        <v>1217</v>
      </c>
      <c r="B860" s="228">
        <v>2</v>
      </c>
      <c r="C860" s="210" t="s">
        <v>1218</v>
      </c>
      <c r="D860" s="210" t="s">
        <v>170</v>
      </c>
      <c r="E860" s="228">
        <v>1</v>
      </c>
      <c r="F860" s="228">
        <v>2</v>
      </c>
      <c r="G860" s="228">
        <v>3</v>
      </c>
      <c r="H860" s="237">
        <v>44531</v>
      </c>
      <c r="I860" s="228">
        <v>780</v>
      </c>
      <c r="J860" s="217">
        <f t="shared" si="39"/>
        <v>3</v>
      </c>
    </row>
    <row r="861" spans="1:10" hidden="1" outlineLevel="1" x14ac:dyDescent="0.35">
      <c r="A861" s="210" t="s">
        <v>1217</v>
      </c>
      <c r="B861" s="228">
        <v>3</v>
      </c>
      <c r="C861" s="210" t="s">
        <v>1218</v>
      </c>
      <c r="D861" s="210" t="s">
        <v>170</v>
      </c>
      <c r="E861" s="228">
        <v>4</v>
      </c>
      <c r="F861" s="228">
        <v>2</v>
      </c>
      <c r="G861" s="228">
        <v>6</v>
      </c>
      <c r="H861" s="237">
        <v>44531</v>
      </c>
      <c r="I861" s="228">
        <v>500</v>
      </c>
      <c r="J861" s="217">
        <f t="shared" si="39"/>
        <v>6</v>
      </c>
    </row>
    <row r="862" spans="1:10" hidden="1" outlineLevel="1" x14ac:dyDescent="0.35">
      <c r="A862" s="210" t="s">
        <v>1217</v>
      </c>
      <c r="B862" s="228">
        <v>4</v>
      </c>
      <c r="C862" s="210" t="s">
        <v>1218</v>
      </c>
      <c r="D862" s="210" t="s">
        <v>170</v>
      </c>
      <c r="E862" s="228">
        <v>5</v>
      </c>
      <c r="F862" s="228">
        <v>2</v>
      </c>
      <c r="G862" s="228">
        <v>7</v>
      </c>
      <c r="H862" s="237">
        <v>44531</v>
      </c>
      <c r="I862" s="228">
        <v>300</v>
      </c>
      <c r="J862" s="217">
        <f t="shared" si="39"/>
        <v>7</v>
      </c>
    </row>
    <row r="863" spans="1:10" hidden="1" outlineLevel="1" x14ac:dyDescent="0.35">
      <c r="A863" s="210" t="s">
        <v>1217</v>
      </c>
      <c r="B863" s="228">
        <v>5</v>
      </c>
      <c r="C863" s="210" t="s">
        <v>1218</v>
      </c>
      <c r="D863" s="210" t="s">
        <v>170</v>
      </c>
      <c r="E863" s="228">
        <v>6</v>
      </c>
      <c r="F863" s="228">
        <v>2</v>
      </c>
      <c r="G863" s="228">
        <v>8</v>
      </c>
      <c r="H863" s="237">
        <v>44531</v>
      </c>
      <c r="I863" s="228">
        <v>300</v>
      </c>
      <c r="J863" s="217">
        <f t="shared" si="39"/>
        <v>8</v>
      </c>
    </row>
    <row r="864" spans="1:10" hidden="1" outlineLevel="1" x14ac:dyDescent="0.35">
      <c r="A864" s="210" t="s">
        <v>1217</v>
      </c>
      <c r="B864" s="228">
        <v>6</v>
      </c>
      <c r="C864" s="210" t="s">
        <v>1218</v>
      </c>
      <c r="D864" s="210" t="s">
        <v>170</v>
      </c>
      <c r="E864" s="228">
        <v>2</v>
      </c>
      <c r="F864" s="228">
        <v>2</v>
      </c>
      <c r="G864" s="228">
        <v>4</v>
      </c>
      <c r="H864" s="237">
        <v>44531</v>
      </c>
      <c r="I864" s="228">
        <v>300</v>
      </c>
      <c r="J864" s="217">
        <f t="shared" si="39"/>
        <v>4</v>
      </c>
    </row>
    <row r="865" spans="1:10" hidden="1" outlineLevel="1" x14ac:dyDescent="0.35">
      <c r="A865" s="210" t="s">
        <v>1217</v>
      </c>
      <c r="B865" s="228">
        <v>7</v>
      </c>
      <c r="C865" s="210" t="s">
        <v>1218</v>
      </c>
      <c r="D865" s="210" t="s">
        <v>170</v>
      </c>
      <c r="E865" s="228">
        <v>6</v>
      </c>
      <c r="F865" s="228">
        <v>2</v>
      </c>
      <c r="G865" s="228">
        <v>8</v>
      </c>
      <c r="H865" s="237">
        <v>44531</v>
      </c>
      <c r="I865" s="228">
        <v>500</v>
      </c>
      <c r="J865" s="217">
        <f t="shared" si="39"/>
        <v>8</v>
      </c>
    </row>
    <row r="866" spans="1:10" hidden="1" outlineLevel="1" x14ac:dyDescent="0.35">
      <c r="A866" s="210" t="s">
        <v>1217</v>
      </c>
      <c r="B866" s="228">
        <v>38</v>
      </c>
      <c r="C866" s="210" t="s">
        <v>1218</v>
      </c>
      <c r="D866" s="210" t="s">
        <v>170</v>
      </c>
      <c r="E866" s="228">
        <v>6</v>
      </c>
      <c r="F866" s="228">
        <v>2</v>
      </c>
      <c r="G866" s="228">
        <v>8</v>
      </c>
      <c r="H866" s="237">
        <v>44531</v>
      </c>
      <c r="I866" s="228">
        <v>400</v>
      </c>
      <c r="J866" s="217">
        <f t="shared" si="39"/>
        <v>8</v>
      </c>
    </row>
    <row r="867" spans="1:10" hidden="1" outlineLevel="1" x14ac:dyDescent="0.35">
      <c r="A867" s="210" t="s">
        <v>1217</v>
      </c>
      <c r="B867" s="228">
        <v>8</v>
      </c>
      <c r="C867" s="210" t="s">
        <v>1218</v>
      </c>
      <c r="D867" s="210" t="s">
        <v>170</v>
      </c>
      <c r="E867" s="228">
        <v>2</v>
      </c>
      <c r="F867" s="228">
        <v>2</v>
      </c>
      <c r="G867" s="228">
        <v>4</v>
      </c>
      <c r="H867" s="237">
        <v>44531</v>
      </c>
      <c r="I867" s="228">
        <v>300</v>
      </c>
      <c r="J867" s="217">
        <f t="shared" si="39"/>
        <v>4</v>
      </c>
    </row>
    <row r="868" spans="1:10" hidden="1" outlineLevel="1" x14ac:dyDescent="0.35">
      <c r="A868" s="210" t="s">
        <v>1217</v>
      </c>
      <c r="B868" s="228">
        <v>27</v>
      </c>
      <c r="C868" s="210" t="s">
        <v>1218</v>
      </c>
      <c r="D868" s="210" t="s">
        <v>170</v>
      </c>
      <c r="E868" s="228">
        <v>4</v>
      </c>
      <c r="F868" s="228">
        <v>2</v>
      </c>
      <c r="G868" s="228">
        <v>6</v>
      </c>
      <c r="H868" s="237">
        <v>44531</v>
      </c>
      <c r="I868" s="228">
        <v>500</v>
      </c>
      <c r="J868" s="217">
        <f t="shared" si="39"/>
        <v>6</v>
      </c>
    </row>
    <row r="869" spans="1:10" hidden="1" outlineLevel="1" x14ac:dyDescent="0.35">
      <c r="A869" s="210" t="s">
        <v>1217</v>
      </c>
      <c r="B869" s="228">
        <v>45</v>
      </c>
      <c r="C869" s="210" t="s">
        <v>1218</v>
      </c>
      <c r="D869" s="210" t="s">
        <v>170</v>
      </c>
      <c r="E869" s="228">
        <v>7</v>
      </c>
      <c r="F869" s="228">
        <v>2</v>
      </c>
      <c r="G869" s="228">
        <v>9</v>
      </c>
      <c r="H869" s="237">
        <v>44531</v>
      </c>
      <c r="I869" s="228">
        <v>600</v>
      </c>
      <c r="J869" s="217">
        <f t="shared" si="39"/>
        <v>9</v>
      </c>
    </row>
    <row r="870" spans="1:10" hidden="1" outlineLevel="1" x14ac:dyDescent="0.35">
      <c r="A870" s="210" t="s">
        <v>1217</v>
      </c>
      <c r="B870" s="228">
        <v>9</v>
      </c>
      <c r="C870" s="210" t="s">
        <v>1218</v>
      </c>
      <c r="D870" s="210" t="s">
        <v>170</v>
      </c>
      <c r="E870" s="228">
        <v>4</v>
      </c>
      <c r="F870" s="228">
        <v>2</v>
      </c>
      <c r="G870" s="228">
        <v>6</v>
      </c>
      <c r="H870" s="237">
        <v>44531</v>
      </c>
      <c r="I870" s="228">
        <v>600</v>
      </c>
      <c r="J870" s="217">
        <f t="shared" si="39"/>
        <v>6</v>
      </c>
    </row>
    <row r="871" spans="1:10" hidden="1" outlineLevel="1" x14ac:dyDescent="0.35">
      <c r="A871" s="210" t="s">
        <v>1217</v>
      </c>
      <c r="B871" s="228">
        <v>10</v>
      </c>
      <c r="C871" s="210" t="s">
        <v>1218</v>
      </c>
      <c r="D871" s="210" t="s">
        <v>170</v>
      </c>
      <c r="E871" s="228">
        <v>2</v>
      </c>
      <c r="F871" s="228">
        <v>2</v>
      </c>
      <c r="G871" s="228">
        <v>4</v>
      </c>
      <c r="H871" s="237">
        <v>44531</v>
      </c>
      <c r="I871" s="228">
        <v>500</v>
      </c>
      <c r="J871" s="217">
        <f t="shared" si="39"/>
        <v>4</v>
      </c>
    </row>
    <row r="872" spans="1:10" hidden="1" outlineLevel="1" x14ac:dyDescent="0.35">
      <c r="A872" s="210" t="s">
        <v>1217</v>
      </c>
      <c r="B872" s="228">
        <v>11</v>
      </c>
      <c r="C872" s="210" t="s">
        <v>1218</v>
      </c>
      <c r="D872" s="210" t="s">
        <v>170</v>
      </c>
      <c r="E872" s="228">
        <v>4</v>
      </c>
      <c r="F872" s="228">
        <v>2</v>
      </c>
      <c r="G872" s="228">
        <v>6</v>
      </c>
      <c r="H872" s="237">
        <v>44531</v>
      </c>
      <c r="I872" s="228">
        <v>500</v>
      </c>
      <c r="J872" s="217">
        <f t="shared" si="39"/>
        <v>6</v>
      </c>
    </row>
    <row r="873" spans="1:10" hidden="1" outlineLevel="1" x14ac:dyDescent="0.35">
      <c r="A873" s="210" t="s">
        <v>1217</v>
      </c>
      <c r="B873" s="228">
        <v>12</v>
      </c>
      <c r="C873" s="210" t="s">
        <v>1218</v>
      </c>
      <c r="D873" s="210" t="s">
        <v>170</v>
      </c>
      <c r="E873" s="228">
        <v>8</v>
      </c>
      <c r="F873" s="228">
        <v>2</v>
      </c>
      <c r="G873" s="228">
        <v>10</v>
      </c>
      <c r="H873" s="237">
        <v>44531</v>
      </c>
      <c r="I873" s="228">
        <v>500</v>
      </c>
      <c r="J873" s="217">
        <f t="shared" si="39"/>
        <v>10</v>
      </c>
    </row>
    <row r="874" spans="1:10" hidden="1" outlineLevel="1" x14ac:dyDescent="0.35">
      <c r="A874" s="210" t="s">
        <v>1217</v>
      </c>
      <c r="B874" s="228">
        <v>13</v>
      </c>
      <c r="C874" s="210" t="s">
        <v>1218</v>
      </c>
      <c r="D874" s="210" t="s">
        <v>170</v>
      </c>
      <c r="E874" s="228">
        <v>1</v>
      </c>
      <c r="F874" s="228">
        <v>2</v>
      </c>
      <c r="G874" s="228">
        <v>3</v>
      </c>
      <c r="H874" s="237">
        <v>44531</v>
      </c>
      <c r="I874" s="228">
        <v>500</v>
      </c>
      <c r="J874" s="217">
        <f t="shared" si="39"/>
        <v>3</v>
      </c>
    </row>
    <row r="875" spans="1:10" hidden="1" outlineLevel="1" x14ac:dyDescent="0.35">
      <c r="A875" s="210" t="s">
        <v>1217</v>
      </c>
      <c r="B875" s="228">
        <v>14</v>
      </c>
      <c r="C875" s="210" t="s">
        <v>1218</v>
      </c>
      <c r="D875" s="210" t="s">
        <v>170</v>
      </c>
      <c r="E875" s="228">
        <v>4</v>
      </c>
      <c r="F875" s="228">
        <v>2</v>
      </c>
      <c r="G875" s="228">
        <v>6</v>
      </c>
      <c r="H875" s="237">
        <v>44531</v>
      </c>
      <c r="I875" s="228">
        <v>700</v>
      </c>
      <c r="J875" s="217">
        <f t="shared" si="39"/>
        <v>6</v>
      </c>
    </row>
    <row r="876" spans="1:10" hidden="1" outlineLevel="1" x14ac:dyDescent="0.35">
      <c r="A876" s="210" t="s">
        <v>1217</v>
      </c>
      <c r="B876" s="228">
        <v>15</v>
      </c>
      <c r="C876" s="210" t="s">
        <v>1218</v>
      </c>
      <c r="D876" s="210" t="s">
        <v>170</v>
      </c>
      <c r="E876" s="228">
        <v>0</v>
      </c>
      <c r="F876" s="228">
        <v>2</v>
      </c>
      <c r="G876" s="228">
        <v>2</v>
      </c>
      <c r="H876" s="237">
        <v>44531</v>
      </c>
      <c r="I876" s="228">
        <v>200</v>
      </c>
      <c r="J876" s="217">
        <f t="shared" si="39"/>
        <v>2</v>
      </c>
    </row>
    <row r="877" spans="1:10" hidden="1" outlineLevel="1" x14ac:dyDescent="0.35">
      <c r="A877" s="210" t="s">
        <v>1217</v>
      </c>
      <c r="B877" s="228">
        <v>16</v>
      </c>
      <c r="C877" s="210" t="s">
        <v>1218</v>
      </c>
      <c r="D877" s="210" t="s">
        <v>170</v>
      </c>
      <c r="E877" s="228">
        <v>7</v>
      </c>
      <c r="F877" s="228">
        <v>2</v>
      </c>
      <c r="G877" s="228">
        <v>9</v>
      </c>
      <c r="H877" s="237">
        <v>44531</v>
      </c>
      <c r="I877" s="228">
        <v>600</v>
      </c>
      <c r="J877" s="217">
        <f t="shared" si="39"/>
        <v>9</v>
      </c>
    </row>
    <row r="878" spans="1:10" hidden="1" outlineLevel="1" x14ac:dyDescent="0.35">
      <c r="A878" s="210" t="s">
        <v>1217</v>
      </c>
      <c r="B878" s="228">
        <v>17</v>
      </c>
      <c r="C878" s="210" t="s">
        <v>1218</v>
      </c>
      <c r="D878" s="210" t="s">
        <v>170</v>
      </c>
      <c r="E878" s="228">
        <v>3</v>
      </c>
      <c r="F878" s="228">
        <v>2</v>
      </c>
      <c r="G878" s="228">
        <v>5</v>
      </c>
      <c r="H878" s="237">
        <v>44531</v>
      </c>
      <c r="I878" s="228">
        <v>500</v>
      </c>
      <c r="J878" s="217">
        <f t="shared" si="39"/>
        <v>5</v>
      </c>
    </row>
    <row r="879" spans="1:10" hidden="1" outlineLevel="1" x14ac:dyDescent="0.35">
      <c r="A879" s="210" t="s">
        <v>1217</v>
      </c>
      <c r="B879" s="228">
        <v>18</v>
      </c>
      <c r="C879" s="210" t="s">
        <v>1218</v>
      </c>
      <c r="D879" s="210" t="s">
        <v>170</v>
      </c>
      <c r="E879" s="228">
        <v>2</v>
      </c>
      <c r="F879" s="228">
        <v>2</v>
      </c>
      <c r="G879" s="228">
        <v>4</v>
      </c>
      <c r="H879" s="237">
        <v>44531</v>
      </c>
      <c r="I879" s="228">
        <v>300</v>
      </c>
      <c r="J879" s="217">
        <f t="shared" si="39"/>
        <v>4</v>
      </c>
    </row>
    <row r="880" spans="1:10" hidden="1" outlineLevel="1" x14ac:dyDescent="0.35">
      <c r="A880" s="210" t="s">
        <v>1217</v>
      </c>
      <c r="B880" s="228">
        <v>19</v>
      </c>
      <c r="C880" s="210" t="s">
        <v>1218</v>
      </c>
      <c r="D880" s="210" t="s">
        <v>170</v>
      </c>
      <c r="E880" s="228">
        <v>7</v>
      </c>
      <c r="F880" s="228">
        <v>2</v>
      </c>
      <c r="G880" s="228">
        <v>9</v>
      </c>
      <c r="H880" s="237">
        <v>44531</v>
      </c>
      <c r="I880" s="228">
        <v>400</v>
      </c>
      <c r="J880" s="217">
        <f t="shared" si="39"/>
        <v>9</v>
      </c>
    </row>
    <row r="881" spans="1:10" hidden="1" outlineLevel="1" x14ac:dyDescent="0.35">
      <c r="A881" s="210" t="s">
        <v>1217</v>
      </c>
      <c r="B881" s="228">
        <v>20</v>
      </c>
      <c r="C881" s="210" t="s">
        <v>1218</v>
      </c>
      <c r="D881" s="210" t="s">
        <v>170</v>
      </c>
      <c r="E881" s="228">
        <v>8</v>
      </c>
      <c r="F881" s="228">
        <v>2</v>
      </c>
      <c r="G881" s="228">
        <v>10</v>
      </c>
      <c r="H881" s="237">
        <v>44531</v>
      </c>
      <c r="I881" s="228">
        <v>300</v>
      </c>
      <c r="J881" s="217">
        <f t="shared" si="39"/>
        <v>10</v>
      </c>
    </row>
    <row r="882" spans="1:10" hidden="1" outlineLevel="1" x14ac:dyDescent="0.35">
      <c r="A882" s="210" t="s">
        <v>1217</v>
      </c>
      <c r="B882" s="228">
        <v>21</v>
      </c>
      <c r="C882" s="210" t="s">
        <v>1218</v>
      </c>
      <c r="D882" s="210" t="s">
        <v>170</v>
      </c>
      <c r="E882" s="228">
        <v>2</v>
      </c>
      <c r="F882" s="228">
        <v>2</v>
      </c>
      <c r="G882" s="228">
        <v>4</v>
      </c>
      <c r="H882" s="237">
        <v>44531</v>
      </c>
      <c r="I882" s="228">
        <v>400</v>
      </c>
      <c r="J882" s="217">
        <f t="shared" si="39"/>
        <v>4</v>
      </c>
    </row>
    <row r="883" spans="1:10" hidden="1" outlineLevel="1" x14ac:dyDescent="0.35">
      <c r="A883" s="210" t="s">
        <v>1217</v>
      </c>
      <c r="B883" s="228">
        <v>49</v>
      </c>
      <c r="C883" s="210" t="s">
        <v>1218</v>
      </c>
      <c r="D883" s="210" t="s">
        <v>170</v>
      </c>
      <c r="E883" s="228">
        <v>6</v>
      </c>
      <c r="F883" s="228">
        <v>2</v>
      </c>
      <c r="G883" s="228">
        <v>8</v>
      </c>
      <c r="H883" s="237">
        <v>44531</v>
      </c>
      <c r="I883" s="228">
        <v>700</v>
      </c>
      <c r="J883" s="217">
        <f t="shared" si="39"/>
        <v>8</v>
      </c>
    </row>
    <row r="884" spans="1:10" hidden="1" outlineLevel="1" x14ac:dyDescent="0.35">
      <c r="A884" s="210" t="s">
        <v>1217</v>
      </c>
      <c r="B884" s="228">
        <v>22</v>
      </c>
      <c r="C884" s="210" t="s">
        <v>1218</v>
      </c>
      <c r="D884" s="210" t="s">
        <v>170</v>
      </c>
      <c r="E884" s="228">
        <v>2</v>
      </c>
      <c r="F884" s="228">
        <v>2</v>
      </c>
      <c r="G884" s="228">
        <v>4</v>
      </c>
      <c r="H884" s="237">
        <v>44531</v>
      </c>
      <c r="I884" s="228">
        <v>300</v>
      </c>
      <c r="J884" s="217">
        <f t="shared" si="39"/>
        <v>4</v>
      </c>
    </row>
    <row r="885" spans="1:10" hidden="1" outlineLevel="1" x14ac:dyDescent="0.35">
      <c r="A885" s="210" t="s">
        <v>1217</v>
      </c>
      <c r="B885" s="228">
        <v>23</v>
      </c>
      <c r="C885" s="210" t="s">
        <v>1218</v>
      </c>
      <c r="D885" s="210" t="s">
        <v>170</v>
      </c>
      <c r="E885" s="228">
        <v>4</v>
      </c>
      <c r="F885" s="228">
        <v>2</v>
      </c>
      <c r="G885" s="228">
        <v>6</v>
      </c>
      <c r="H885" s="237">
        <v>44531</v>
      </c>
      <c r="I885" s="228">
        <v>400</v>
      </c>
      <c r="J885" s="217">
        <f t="shared" si="39"/>
        <v>6</v>
      </c>
    </row>
    <row r="886" spans="1:10" hidden="1" outlineLevel="1" x14ac:dyDescent="0.35">
      <c r="A886" s="210" t="s">
        <v>1217</v>
      </c>
      <c r="B886" s="228">
        <v>24</v>
      </c>
      <c r="C886" s="210" t="s">
        <v>1218</v>
      </c>
      <c r="D886" s="210" t="s">
        <v>170</v>
      </c>
      <c r="E886" s="228">
        <v>4</v>
      </c>
      <c r="F886" s="228">
        <v>2</v>
      </c>
      <c r="G886" s="228">
        <v>6</v>
      </c>
      <c r="H886" s="237">
        <v>44531</v>
      </c>
      <c r="I886" s="228">
        <v>300</v>
      </c>
      <c r="J886" s="217">
        <f t="shared" si="39"/>
        <v>6</v>
      </c>
    </row>
    <row r="887" spans="1:10" hidden="1" outlineLevel="1" x14ac:dyDescent="0.35">
      <c r="A887" s="210" t="s">
        <v>1217</v>
      </c>
      <c r="B887" s="228">
        <v>25</v>
      </c>
      <c r="C887" s="210" t="s">
        <v>1218</v>
      </c>
      <c r="D887" s="210" t="s">
        <v>170</v>
      </c>
      <c r="E887" s="228">
        <v>5</v>
      </c>
      <c r="F887" s="228">
        <v>2</v>
      </c>
      <c r="G887" s="228">
        <v>7</v>
      </c>
      <c r="H887" s="237">
        <v>44531</v>
      </c>
      <c r="I887" s="228">
        <v>500</v>
      </c>
      <c r="J887" s="217">
        <f t="shared" si="39"/>
        <v>7</v>
      </c>
    </row>
    <row r="888" spans="1:10" hidden="1" outlineLevel="1" x14ac:dyDescent="0.35">
      <c r="A888" s="210" t="s">
        <v>1217</v>
      </c>
      <c r="B888" s="228">
        <v>37</v>
      </c>
      <c r="C888" s="210" t="s">
        <v>1218</v>
      </c>
      <c r="D888" s="210" t="s">
        <v>170</v>
      </c>
      <c r="E888" s="228">
        <v>8</v>
      </c>
      <c r="F888" s="228">
        <v>2</v>
      </c>
      <c r="G888" s="228">
        <v>10</v>
      </c>
      <c r="H888" s="237">
        <v>44531</v>
      </c>
      <c r="I888" s="228">
        <v>300</v>
      </c>
      <c r="J888" s="217">
        <f t="shared" si="39"/>
        <v>10</v>
      </c>
    </row>
    <row r="889" spans="1:10" hidden="1" outlineLevel="1" x14ac:dyDescent="0.35">
      <c r="A889" s="210" t="s">
        <v>1217</v>
      </c>
      <c r="B889" s="228">
        <v>26</v>
      </c>
      <c r="C889" s="210" t="s">
        <v>1218</v>
      </c>
      <c r="D889" s="210" t="s">
        <v>170</v>
      </c>
      <c r="E889" s="228">
        <v>7</v>
      </c>
      <c r="F889" s="228">
        <v>2</v>
      </c>
      <c r="G889" s="228">
        <v>9</v>
      </c>
      <c r="H889" s="237">
        <v>44531</v>
      </c>
      <c r="I889" s="228">
        <v>600</v>
      </c>
      <c r="J889" s="217">
        <f t="shared" si="39"/>
        <v>9</v>
      </c>
    </row>
    <row r="890" spans="1:10" hidden="1" outlineLevel="1" x14ac:dyDescent="0.35">
      <c r="A890" s="210" t="s">
        <v>1217</v>
      </c>
      <c r="B890" s="228">
        <v>28</v>
      </c>
      <c r="C890" s="210" t="s">
        <v>1218</v>
      </c>
      <c r="D890" s="210" t="s">
        <v>170</v>
      </c>
      <c r="E890" s="228">
        <v>6</v>
      </c>
      <c r="F890" s="228">
        <v>2</v>
      </c>
      <c r="G890" s="228">
        <v>8</v>
      </c>
      <c r="H890" s="237">
        <v>44531</v>
      </c>
      <c r="I890" s="228">
        <v>700</v>
      </c>
      <c r="J890" s="217">
        <f t="shared" si="39"/>
        <v>8</v>
      </c>
    </row>
    <row r="891" spans="1:10" hidden="1" outlineLevel="1" x14ac:dyDescent="0.35">
      <c r="A891" s="210" t="s">
        <v>1217</v>
      </c>
      <c r="B891" s="228">
        <v>29</v>
      </c>
      <c r="C891" s="210" t="s">
        <v>1218</v>
      </c>
      <c r="D891" s="210" t="s">
        <v>170</v>
      </c>
      <c r="E891" s="228">
        <v>3</v>
      </c>
      <c r="F891" s="228">
        <v>2</v>
      </c>
      <c r="G891" s="228">
        <v>5</v>
      </c>
      <c r="H891" s="237">
        <v>44531</v>
      </c>
      <c r="I891" s="228">
        <v>400</v>
      </c>
      <c r="J891" s="217">
        <f t="shared" si="39"/>
        <v>5</v>
      </c>
    </row>
    <row r="892" spans="1:10" hidden="1" outlineLevel="1" x14ac:dyDescent="0.35">
      <c r="A892" s="210" t="s">
        <v>1217</v>
      </c>
      <c r="B892" s="228">
        <v>30</v>
      </c>
      <c r="C892" s="210" t="s">
        <v>1218</v>
      </c>
      <c r="D892" s="210" t="s">
        <v>170</v>
      </c>
      <c r="E892" s="228">
        <v>4</v>
      </c>
      <c r="F892" s="228">
        <v>2</v>
      </c>
      <c r="G892" s="228">
        <v>6</v>
      </c>
      <c r="H892" s="237">
        <v>44531</v>
      </c>
      <c r="I892" s="228">
        <v>500</v>
      </c>
      <c r="J892" s="217">
        <f t="shared" si="39"/>
        <v>6</v>
      </c>
    </row>
    <row r="893" spans="1:10" hidden="1" outlineLevel="1" x14ac:dyDescent="0.35">
      <c r="A893" s="210" t="s">
        <v>1217</v>
      </c>
      <c r="B893" s="228">
        <v>31</v>
      </c>
      <c r="C893" s="210" t="s">
        <v>1218</v>
      </c>
      <c r="D893" s="210" t="s">
        <v>170</v>
      </c>
      <c r="E893" s="228">
        <v>2</v>
      </c>
      <c r="F893" s="228">
        <v>2</v>
      </c>
      <c r="G893" s="228">
        <v>4</v>
      </c>
      <c r="H893" s="237">
        <v>44531</v>
      </c>
      <c r="I893" s="228">
        <v>660</v>
      </c>
      <c r="J893" s="217">
        <f t="shared" si="39"/>
        <v>4</v>
      </c>
    </row>
    <row r="894" spans="1:10" hidden="1" outlineLevel="1" x14ac:dyDescent="0.35">
      <c r="A894" s="210" t="s">
        <v>1217</v>
      </c>
      <c r="B894" s="228">
        <v>35</v>
      </c>
      <c r="C894" s="210" t="s">
        <v>1218</v>
      </c>
      <c r="D894" s="210" t="s">
        <v>170</v>
      </c>
      <c r="E894" s="228">
        <v>7</v>
      </c>
      <c r="F894" s="228">
        <v>2</v>
      </c>
      <c r="G894" s="228">
        <v>9</v>
      </c>
      <c r="H894" s="237">
        <v>44531</v>
      </c>
      <c r="I894" s="228">
        <v>800</v>
      </c>
      <c r="J894" s="217">
        <f t="shared" si="39"/>
        <v>9</v>
      </c>
    </row>
    <row r="895" spans="1:10" hidden="1" outlineLevel="1" x14ac:dyDescent="0.35">
      <c r="A895" s="210" t="s">
        <v>1217</v>
      </c>
      <c r="B895" s="228">
        <v>48</v>
      </c>
      <c r="C895" s="210" t="s">
        <v>1218</v>
      </c>
      <c r="D895" s="210" t="s">
        <v>170</v>
      </c>
      <c r="E895" s="228">
        <v>9</v>
      </c>
      <c r="F895" s="228">
        <v>2</v>
      </c>
      <c r="G895" s="228">
        <v>11</v>
      </c>
      <c r="H895" s="237">
        <v>44531</v>
      </c>
      <c r="I895" s="228">
        <v>600</v>
      </c>
      <c r="J895" s="217">
        <f t="shared" si="39"/>
        <v>11</v>
      </c>
    </row>
    <row r="896" spans="1:10" hidden="1" outlineLevel="1" x14ac:dyDescent="0.35">
      <c r="A896" s="210" t="s">
        <v>1217</v>
      </c>
      <c r="B896" s="228">
        <v>33</v>
      </c>
      <c r="C896" s="210" t="s">
        <v>1218</v>
      </c>
      <c r="D896" s="210" t="s">
        <v>170</v>
      </c>
      <c r="E896" s="228">
        <v>0</v>
      </c>
      <c r="F896" s="228">
        <v>2</v>
      </c>
      <c r="G896" s="228">
        <v>2</v>
      </c>
      <c r="H896" s="237">
        <v>44531</v>
      </c>
      <c r="I896" s="228">
        <v>600</v>
      </c>
      <c r="J896" s="217">
        <f t="shared" si="39"/>
        <v>2</v>
      </c>
    </row>
    <row r="897" spans="1:10" hidden="1" outlineLevel="1" x14ac:dyDescent="0.35">
      <c r="A897" s="210" t="s">
        <v>1217</v>
      </c>
      <c r="B897" s="228">
        <v>34</v>
      </c>
      <c r="C897" s="210" t="s">
        <v>1218</v>
      </c>
      <c r="D897" s="210" t="s">
        <v>170</v>
      </c>
      <c r="E897" s="228">
        <v>4</v>
      </c>
      <c r="F897" s="228">
        <v>2</v>
      </c>
      <c r="G897" s="228">
        <v>6</v>
      </c>
      <c r="H897" s="237">
        <v>44531</v>
      </c>
      <c r="I897" s="228">
        <v>700</v>
      </c>
      <c r="J897" s="217">
        <f t="shared" si="39"/>
        <v>6</v>
      </c>
    </row>
    <row r="898" spans="1:10" hidden="1" outlineLevel="1" x14ac:dyDescent="0.35">
      <c r="A898" s="210" t="s">
        <v>1217</v>
      </c>
      <c r="B898" s="228">
        <v>36</v>
      </c>
      <c r="C898" s="210" t="s">
        <v>1218</v>
      </c>
      <c r="D898" s="210" t="s">
        <v>170</v>
      </c>
      <c r="E898" s="228">
        <v>9</v>
      </c>
      <c r="F898" s="228">
        <v>2</v>
      </c>
      <c r="G898" s="228">
        <v>11</v>
      </c>
      <c r="H898" s="237">
        <v>44531</v>
      </c>
      <c r="I898" s="228">
        <v>200</v>
      </c>
      <c r="J898" s="217">
        <f t="shared" si="39"/>
        <v>11</v>
      </c>
    </row>
    <row r="899" spans="1:10" hidden="1" outlineLevel="1" x14ac:dyDescent="0.35">
      <c r="A899" s="210" t="s">
        <v>1217</v>
      </c>
      <c r="B899" s="228">
        <v>39</v>
      </c>
      <c r="C899" s="210" t="s">
        <v>1218</v>
      </c>
      <c r="D899" s="210" t="s">
        <v>170</v>
      </c>
      <c r="E899" s="228">
        <v>5</v>
      </c>
      <c r="F899" s="228">
        <v>2</v>
      </c>
      <c r="G899" s="228">
        <v>7</v>
      </c>
      <c r="H899" s="237">
        <v>44531</v>
      </c>
      <c r="I899" s="228">
        <v>400</v>
      </c>
      <c r="J899" s="217">
        <f t="shared" ref="J899:J962" si="42">IF(I899&gt;$Q$1,,G899)</f>
        <v>7</v>
      </c>
    </row>
    <row r="900" spans="1:10" hidden="1" outlineLevel="1" x14ac:dyDescent="0.35">
      <c r="A900" s="210" t="s">
        <v>1217</v>
      </c>
      <c r="B900" s="228">
        <v>40</v>
      </c>
      <c r="C900" s="210" t="s">
        <v>1218</v>
      </c>
      <c r="D900" s="210" t="s">
        <v>170</v>
      </c>
      <c r="E900" s="228">
        <v>4</v>
      </c>
      <c r="F900" s="228">
        <v>2</v>
      </c>
      <c r="G900" s="228">
        <v>6</v>
      </c>
      <c r="H900" s="237">
        <v>44531</v>
      </c>
      <c r="I900" s="228">
        <v>500</v>
      </c>
      <c r="J900" s="217">
        <f t="shared" si="42"/>
        <v>6</v>
      </c>
    </row>
    <row r="901" spans="1:10" hidden="1" outlineLevel="1" x14ac:dyDescent="0.35">
      <c r="A901" s="210" t="s">
        <v>1217</v>
      </c>
      <c r="B901" s="228">
        <v>41</v>
      </c>
      <c r="C901" s="210" t="s">
        <v>1218</v>
      </c>
      <c r="D901" s="210" t="s">
        <v>170</v>
      </c>
      <c r="E901" s="228">
        <v>9</v>
      </c>
      <c r="F901" s="228">
        <v>2</v>
      </c>
      <c r="G901" s="228">
        <v>11</v>
      </c>
      <c r="H901" s="237">
        <v>44531</v>
      </c>
      <c r="I901" s="228">
        <v>600</v>
      </c>
      <c r="J901" s="217">
        <f t="shared" si="42"/>
        <v>11</v>
      </c>
    </row>
    <row r="902" spans="1:10" hidden="1" outlineLevel="1" x14ac:dyDescent="0.35">
      <c r="A902" s="210" t="s">
        <v>1217</v>
      </c>
      <c r="B902" s="228">
        <v>42</v>
      </c>
      <c r="C902" s="210" t="s">
        <v>1218</v>
      </c>
      <c r="D902" s="210" t="s">
        <v>170</v>
      </c>
      <c r="E902" s="228">
        <v>12</v>
      </c>
      <c r="F902" s="228">
        <v>2</v>
      </c>
      <c r="G902" s="228">
        <v>14</v>
      </c>
      <c r="H902" s="237">
        <v>44531</v>
      </c>
      <c r="I902" s="228">
        <v>500</v>
      </c>
      <c r="J902" s="217">
        <f t="shared" si="42"/>
        <v>14</v>
      </c>
    </row>
    <row r="903" spans="1:10" hidden="1" outlineLevel="1" x14ac:dyDescent="0.35">
      <c r="A903" s="210" t="s">
        <v>1217</v>
      </c>
      <c r="B903" s="228">
        <v>43</v>
      </c>
      <c r="C903" s="210" t="s">
        <v>1218</v>
      </c>
      <c r="D903" s="210" t="s">
        <v>170</v>
      </c>
      <c r="E903" s="228">
        <v>10</v>
      </c>
      <c r="F903" s="228">
        <v>2</v>
      </c>
      <c r="G903" s="228">
        <v>12</v>
      </c>
      <c r="H903" s="237">
        <v>44531</v>
      </c>
      <c r="I903" s="228">
        <v>600</v>
      </c>
      <c r="J903" s="217">
        <f t="shared" si="42"/>
        <v>12</v>
      </c>
    </row>
    <row r="904" spans="1:10" hidden="1" outlineLevel="1" x14ac:dyDescent="0.35">
      <c r="A904" s="210" t="s">
        <v>1217</v>
      </c>
      <c r="B904" s="228">
        <v>44</v>
      </c>
      <c r="C904" s="210" t="s">
        <v>1218</v>
      </c>
      <c r="D904" s="210" t="s">
        <v>170</v>
      </c>
      <c r="E904" s="228">
        <v>7</v>
      </c>
      <c r="F904" s="228">
        <v>2</v>
      </c>
      <c r="G904" s="228">
        <v>9</v>
      </c>
      <c r="H904" s="237">
        <v>44531</v>
      </c>
      <c r="I904" s="228">
        <v>400</v>
      </c>
      <c r="J904" s="217">
        <f t="shared" si="42"/>
        <v>9</v>
      </c>
    </row>
    <row r="905" spans="1:10" hidden="1" outlineLevel="1" x14ac:dyDescent="0.35">
      <c r="A905" s="210" t="s">
        <v>1217</v>
      </c>
      <c r="B905" s="228">
        <v>46</v>
      </c>
      <c r="C905" s="210" t="s">
        <v>1218</v>
      </c>
      <c r="D905" s="210" t="s">
        <v>170</v>
      </c>
      <c r="E905" s="228">
        <v>6</v>
      </c>
      <c r="F905" s="228">
        <v>2</v>
      </c>
      <c r="G905" s="228">
        <v>8</v>
      </c>
      <c r="H905" s="237">
        <v>44531</v>
      </c>
      <c r="I905" s="228">
        <v>300</v>
      </c>
      <c r="J905" s="217">
        <f t="shared" si="42"/>
        <v>8</v>
      </c>
    </row>
    <row r="906" spans="1:10" hidden="1" outlineLevel="1" x14ac:dyDescent="0.35">
      <c r="A906" s="210" t="s">
        <v>1217</v>
      </c>
      <c r="B906" s="228">
        <v>47</v>
      </c>
      <c r="C906" s="210" t="s">
        <v>1218</v>
      </c>
      <c r="D906" s="210" t="s">
        <v>170</v>
      </c>
      <c r="E906" s="228">
        <v>3</v>
      </c>
      <c r="F906" s="228">
        <v>2</v>
      </c>
      <c r="G906" s="228">
        <v>5</v>
      </c>
      <c r="H906" s="237">
        <v>44531</v>
      </c>
      <c r="I906" s="228">
        <v>600</v>
      </c>
      <c r="J906" s="217">
        <f t="shared" si="42"/>
        <v>5</v>
      </c>
    </row>
    <row r="907" spans="1:10" hidden="1" outlineLevel="1" x14ac:dyDescent="0.35">
      <c r="A907" s="210" t="s">
        <v>1217</v>
      </c>
      <c r="B907" s="228">
        <v>50</v>
      </c>
      <c r="C907" s="210" t="s">
        <v>1218</v>
      </c>
      <c r="D907" s="210" t="s">
        <v>170</v>
      </c>
      <c r="E907" s="228">
        <v>11</v>
      </c>
      <c r="F907" s="228">
        <v>3</v>
      </c>
      <c r="G907" s="228">
        <v>14</v>
      </c>
      <c r="H907" s="237">
        <v>44531</v>
      </c>
      <c r="I907" s="228">
        <v>1000</v>
      </c>
      <c r="J907" s="217">
        <f t="shared" si="42"/>
        <v>14</v>
      </c>
    </row>
    <row r="908" spans="1:10" hidden="1" outlineLevel="1" x14ac:dyDescent="0.35">
      <c r="A908" s="210" t="s">
        <v>1217</v>
      </c>
      <c r="B908" s="228">
        <v>51</v>
      </c>
      <c r="C908" s="210" t="s">
        <v>1218</v>
      </c>
      <c r="D908" s="210" t="s">
        <v>170</v>
      </c>
      <c r="E908" s="228">
        <v>12</v>
      </c>
      <c r="F908" s="228">
        <v>3</v>
      </c>
      <c r="G908" s="228">
        <v>15</v>
      </c>
      <c r="H908" s="237">
        <v>44531</v>
      </c>
      <c r="I908" s="228">
        <v>700</v>
      </c>
      <c r="J908" s="217">
        <f t="shared" si="42"/>
        <v>15</v>
      </c>
    </row>
    <row r="909" spans="1:10" hidden="1" outlineLevel="1" x14ac:dyDescent="0.35">
      <c r="A909" s="210" t="s">
        <v>1217</v>
      </c>
      <c r="B909" s="228">
        <v>52</v>
      </c>
      <c r="C909" s="210" t="s">
        <v>1218</v>
      </c>
      <c r="D909" s="210" t="s">
        <v>170</v>
      </c>
      <c r="E909" s="228">
        <v>8</v>
      </c>
      <c r="F909" s="228">
        <v>2</v>
      </c>
      <c r="G909" s="228">
        <v>10</v>
      </c>
      <c r="H909" s="237">
        <v>44531</v>
      </c>
      <c r="I909" s="228">
        <v>300</v>
      </c>
      <c r="J909" s="217">
        <f t="shared" si="42"/>
        <v>10</v>
      </c>
    </row>
    <row r="910" spans="1:10" hidden="1" outlineLevel="1" x14ac:dyDescent="0.35">
      <c r="A910" s="210" t="s">
        <v>1217</v>
      </c>
      <c r="B910" s="228">
        <v>53</v>
      </c>
      <c r="C910" s="210" t="s">
        <v>1218</v>
      </c>
      <c r="D910" s="210" t="s">
        <v>170</v>
      </c>
      <c r="E910" s="228">
        <v>7</v>
      </c>
      <c r="F910" s="228">
        <v>2</v>
      </c>
      <c r="G910" s="228">
        <v>9</v>
      </c>
      <c r="H910" s="237">
        <v>44531</v>
      </c>
      <c r="I910" s="228">
        <v>200</v>
      </c>
      <c r="J910" s="217">
        <f t="shared" si="42"/>
        <v>9</v>
      </c>
    </row>
    <row r="911" spans="1:10" ht="15" collapsed="1" thickBot="1" x14ac:dyDescent="0.4">
      <c r="A911" s="211" t="s">
        <v>1217</v>
      </c>
      <c r="B911" s="212"/>
      <c r="C911" s="213" t="s">
        <v>1218</v>
      </c>
      <c r="D911" s="214">
        <f>COUNTA(D858:D910)</f>
        <v>53</v>
      </c>
      <c r="E911" s="214">
        <f>SUM(E858:E910)</f>
        <v>276</v>
      </c>
      <c r="F911" s="214">
        <f>SUM(F858:F910)</f>
        <v>109</v>
      </c>
      <c r="G911" s="214">
        <f>SUM(G858:G910)</f>
        <v>385</v>
      </c>
      <c r="H911" s="238">
        <v>44531</v>
      </c>
      <c r="I911" s="242">
        <f>AVERAGE(I858:I910)</f>
        <v>493.20754716981133</v>
      </c>
      <c r="J911" s="214">
        <f>SUM(J858:J910)</f>
        <v>385</v>
      </c>
    </row>
    <row r="912" spans="1:10" hidden="1" outlineLevel="1" x14ac:dyDescent="0.35">
      <c r="A912" s="210" t="s">
        <v>1219</v>
      </c>
      <c r="B912" s="228">
        <v>1</v>
      </c>
      <c r="C912" s="210" t="s">
        <v>1220</v>
      </c>
      <c r="D912" s="210" t="s">
        <v>170</v>
      </c>
      <c r="E912" s="228">
        <v>6</v>
      </c>
      <c r="F912" s="228">
        <v>3</v>
      </c>
      <c r="G912" s="228">
        <v>9</v>
      </c>
      <c r="H912" s="237">
        <v>44531</v>
      </c>
      <c r="I912" s="228">
        <v>400</v>
      </c>
      <c r="J912" s="217">
        <f t="shared" si="42"/>
        <v>9</v>
      </c>
    </row>
    <row r="913" spans="1:10" hidden="1" outlineLevel="1" x14ac:dyDescent="0.35">
      <c r="A913" s="210" t="s">
        <v>1219</v>
      </c>
      <c r="B913" s="228">
        <v>2</v>
      </c>
      <c r="C913" s="210" t="s">
        <v>1220</v>
      </c>
      <c r="D913" s="210" t="s">
        <v>170</v>
      </c>
      <c r="E913" s="228">
        <v>5</v>
      </c>
      <c r="F913" s="228">
        <v>5</v>
      </c>
      <c r="G913" s="228">
        <v>10</v>
      </c>
      <c r="H913" s="237">
        <v>44531</v>
      </c>
      <c r="I913" s="228">
        <v>500</v>
      </c>
      <c r="J913" s="217">
        <f t="shared" si="42"/>
        <v>10</v>
      </c>
    </row>
    <row r="914" spans="1:10" hidden="1" outlineLevel="1" x14ac:dyDescent="0.35">
      <c r="A914" s="210" t="s">
        <v>1219</v>
      </c>
      <c r="B914" s="228">
        <v>3</v>
      </c>
      <c r="C914" s="210" t="s">
        <v>1220</v>
      </c>
      <c r="D914" s="210" t="s">
        <v>170</v>
      </c>
      <c r="E914" s="228">
        <v>5</v>
      </c>
      <c r="F914" s="228">
        <v>4</v>
      </c>
      <c r="G914" s="228">
        <v>9</v>
      </c>
      <c r="H914" s="237">
        <v>44531</v>
      </c>
      <c r="I914" s="228">
        <v>700</v>
      </c>
      <c r="J914" s="217">
        <f t="shared" si="42"/>
        <v>9</v>
      </c>
    </row>
    <row r="915" spans="1:10" hidden="1" outlineLevel="1" x14ac:dyDescent="0.35">
      <c r="A915" s="210" t="s">
        <v>1219</v>
      </c>
      <c r="B915" s="228">
        <v>32</v>
      </c>
      <c r="C915" s="210" t="s">
        <v>1220</v>
      </c>
      <c r="D915" s="210" t="s">
        <v>170</v>
      </c>
      <c r="E915" s="228">
        <v>8</v>
      </c>
      <c r="F915" s="228">
        <v>4</v>
      </c>
      <c r="G915" s="228">
        <v>12</v>
      </c>
      <c r="H915" s="237">
        <v>44531</v>
      </c>
      <c r="I915" s="228">
        <v>800</v>
      </c>
      <c r="J915" s="217">
        <f t="shared" si="42"/>
        <v>12</v>
      </c>
    </row>
    <row r="916" spans="1:10" hidden="1" outlineLevel="1" x14ac:dyDescent="0.35">
      <c r="A916" s="210" t="s">
        <v>1219</v>
      </c>
      <c r="B916" s="228">
        <v>4</v>
      </c>
      <c r="C916" s="210" t="s">
        <v>1220</v>
      </c>
      <c r="D916" s="210" t="s">
        <v>170</v>
      </c>
      <c r="E916" s="228">
        <v>2</v>
      </c>
      <c r="F916" s="228">
        <v>3</v>
      </c>
      <c r="G916" s="228">
        <v>5</v>
      </c>
      <c r="H916" s="237">
        <v>44531</v>
      </c>
      <c r="I916" s="228">
        <v>800</v>
      </c>
      <c r="J916" s="217">
        <f t="shared" si="42"/>
        <v>5</v>
      </c>
    </row>
    <row r="917" spans="1:10" hidden="1" outlineLevel="1" x14ac:dyDescent="0.35">
      <c r="A917" s="210" t="s">
        <v>1219</v>
      </c>
      <c r="B917" s="228">
        <v>5</v>
      </c>
      <c r="C917" s="210" t="s">
        <v>1220</v>
      </c>
      <c r="D917" s="210" t="s">
        <v>170</v>
      </c>
      <c r="E917" s="228">
        <v>4</v>
      </c>
      <c r="F917" s="228">
        <v>4</v>
      </c>
      <c r="G917" s="228">
        <v>8</v>
      </c>
      <c r="H917" s="237">
        <v>44531</v>
      </c>
      <c r="I917" s="228">
        <v>870</v>
      </c>
      <c r="J917" s="217">
        <f t="shared" si="42"/>
        <v>8</v>
      </c>
    </row>
    <row r="918" spans="1:10" hidden="1" outlineLevel="1" x14ac:dyDescent="0.35">
      <c r="A918" s="210" t="s">
        <v>1219</v>
      </c>
      <c r="B918" s="228">
        <v>6</v>
      </c>
      <c r="C918" s="210" t="s">
        <v>1220</v>
      </c>
      <c r="D918" s="210" t="s">
        <v>170</v>
      </c>
      <c r="E918" s="228">
        <v>5</v>
      </c>
      <c r="F918" s="228">
        <v>6</v>
      </c>
      <c r="G918" s="228">
        <v>11</v>
      </c>
      <c r="H918" s="237">
        <v>44531</v>
      </c>
      <c r="I918" s="228">
        <v>900</v>
      </c>
      <c r="J918" s="217">
        <f t="shared" si="42"/>
        <v>11</v>
      </c>
    </row>
    <row r="919" spans="1:10" hidden="1" outlineLevel="1" x14ac:dyDescent="0.35">
      <c r="A919" s="210" t="s">
        <v>1219</v>
      </c>
      <c r="B919" s="228">
        <v>7</v>
      </c>
      <c r="C919" s="210" t="s">
        <v>1220</v>
      </c>
      <c r="D919" s="210" t="s">
        <v>170</v>
      </c>
      <c r="E919" s="228">
        <v>3</v>
      </c>
      <c r="F919" s="228">
        <v>2</v>
      </c>
      <c r="G919" s="228">
        <v>5</v>
      </c>
      <c r="H919" s="237">
        <v>44531</v>
      </c>
      <c r="I919" s="228">
        <v>700</v>
      </c>
      <c r="J919" s="217">
        <f t="shared" si="42"/>
        <v>5</v>
      </c>
    </row>
    <row r="920" spans="1:10" hidden="1" outlineLevel="1" x14ac:dyDescent="0.35">
      <c r="A920" s="210" t="s">
        <v>1219</v>
      </c>
      <c r="B920" s="228">
        <v>8</v>
      </c>
      <c r="C920" s="210" t="s">
        <v>1220</v>
      </c>
      <c r="D920" s="210" t="s">
        <v>170</v>
      </c>
      <c r="E920" s="228">
        <v>3</v>
      </c>
      <c r="F920" s="228">
        <v>2</v>
      </c>
      <c r="G920" s="228">
        <v>5</v>
      </c>
      <c r="H920" s="237">
        <v>44531</v>
      </c>
      <c r="I920" s="228">
        <v>600</v>
      </c>
      <c r="J920" s="217">
        <f t="shared" si="42"/>
        <v>5</v>
      </c>
    </row>
    <row r="921" spans="1:10" hidden="1" outlineLevel="1" x14ac:dyDescent="0.35">
      <c r="A921" s="210" t="s">
        <v>1219</v>
      </c>
      <c r="B921" s="228">
        <v>9</v>
      </c>
      <c r="C921" s="210" t="s">
        <v>1220</v>
      </c>
      <c r="D921" s="210" t="s">
        <v>170</v>
      </c>
      <c r="E921" s="228">
        <v>2</v>
      </c>
      <c r="F921" s="228">
        <v>5</v>
      </c>
      <c r="G921" s="228">
        <v>7</v>
      </c>
      <c r="H921" s="237">
        <v>44531</v>
      </c>
      <c r="I921" s="228">
        <v>700</v>
      </c>
      <c r="J921" s="217">
        <f t="shared" si="42"/>
        <v>7</v>
      </c>
    </row>
    <row r="922" spans="1:10" hidden="1" outlineLevel="1" x14ac:dyDescent="0.35">
      <c r="A922" s="210" t="s">
        <v>1219</v>
      </c>
      <c r="B922" s="228">
        <v>10</v>
      </c>
      <c r="C922" s="210" t="s">
        <v>1220</v>
      </c>
      <c r="D922" s="210" t="s">
        <v>170</v>
      </c>
      <c r="E922" s="228">
        <v>9</v>
      </c>
      <c r="F922" s="228">
        <v>4</v>
      </c>
      <c r="G922" s="228">
        <v>13</v>
      </c>
      <c r="H922" s="237">
        <v>44531</v>
      </c>
      <c r="I922" s="228">
        <v>800</v>
      </c>
      <c r="J922" s="217">
        <f t="shared" si="42"/>
        <v>13</v>
      </c>
    </row>
    <row r="923" spans="1:10" hidden="1" outlineLevel="1" x14ac:dyDescent="0.35">
      <c r="A923" s="210" t="s">
        <v>1219</v>
      </c>
      <c r="B923" s="228">
        <v>11</v>
      </c>
      <c r="C923" s="210" t="s">
        <v>1220</v>
      </c>
      <c r="D923" s="210" t="s">
        <v>170</v>
      </c>
      <c r="E923" s="228">
        <v>6</v>
      </c>
      <c r="F923" s="228">
        <v>4</v>
      </c>
      <c r="G923" s="228">
        <v>10</v>
      </c>
      <c r="H923" s="237">
        <v>44531</v>
      </c>
      <c r="I923" s="228">
        <v>770</v>
      </c>
      <c r="J923" s="217">
        <f t="shared" si="42"/>
        <v>10</v>
      </c>
    </row>
    <row r="924" spans="1:10" hidden="1" outlineLevel="1" x14ac:dyDescent="0.35">
      <c r="A924" s="210" t="s">
        <v>1219</v>
      </c>
      <c r="B924" s="228">
        <v>12</v>
      </c>
      <c r="C924" s="210" t="s">
        <v>1220</v>
      </c>
      <c r="D924" s="210" t="s">
        <v>170</v>
      </c>
      <c r="E924" s="228">
        <v>4</v>
      </c>
      <c r="F924" s="228">
        <v>4</v>
      </c>
      <c r="G924" s="228">
        <v>8</v>
      </c>
      <c r="H924" s="237">
        <v>44531</v>
      </c>
      <c r="I924" s="228">
        <v>820</v>
      </c>
      <c r="J924" s="217">
        <f t="shared" si="42"/>
        <v>8</v>
      </c>
    </row>
    <row r="925" spans="1:10" hidden="1" outlineLevel="1" x14ac:dyDescent="0.35">
      <c r="A925" s="210" t="s">
        <v>1219</v>
      </c>
      <c r="B925" s="228">
        <v>13</v>
      </c>
      <c r="C925" s="210" t="s">
        <v>1220</v>
      </c>
      <c r="D925" s="210" t="s">
        <v>170</v>
      </c>
      <c r="E925" s="228">
        <v>2</v>
      </c>
      <c r="F925" s="228">
        <v>4</v>
      </c>
      <c r="G925" s="228">
        <v>6</v>
      </c>
      <c r="H925" s="237">
        <v>44531</v>
      </c>
      <c r="I925" s="228">
        <v>830</v>
      </c>
      <c r="J925" s="217">
        <f t="shared" si="42"/>
        <v>6</v>
      </c>
    </row>
    <row r="926" spans="1:10" hidden="1" outlineLevel="1" x14ac:dyDescent="0.35">
      <c r="A926" s="210" t="s">
        <v>1219</v>
      </c>
      <c r="B926" s="228">
        <v>14</v>
      </c>
      <c r="C926" s="210" t="s">
        <v>1220</v>
      </c>
      <c r="D926" s="210" t="s">
        <v>170</v>
      </c>
      <c r="E926" s="228">
        <v>2</v>
      </c>
      <c r="F926" s="228">
        <v>4</v>
      </c>
      <c r="G926" s="228">
        <v>6</v>
      </c>
      <c r="H926" s="237">
        <v>44531</v>
      </c>
      <c r="I926" s="228">
        <v>860</v>
      </c>
      <c r="J926" s="217">
        <f t="shared" si="42"/>
        <v>6</v>
      </c>
    </row>
    <row r="927" spans="1:10" hidden="1" outlineLevel="1" x14ac:dyDescent="0.35">
      <c r="A927" s="210" t="s">
        <v>1219</v>
      </c>
      <c r="B927" s="228">
        <v>19</v>
      </c>
      <c r="C927" s="210" t="s">
        <v>1220</v>
      </c>
      <c r="D927" s="210" t="s">
        <v>170</v>
      </c>
      <c r="E927" s="228">
        <v>5</v>
      </c>
      <c r="F927" s="228">
        <v>3</v>
      </c>
      <c r="G927" s="228">
        <v>8</v>
      </c>
      <c r="H927" s="237">
        <v>44531</v>
      </c>
      <c r="I927" s="228">
        <v>870</v>
      </c>
      <c r="J927" s="217">
        <f t="shared" si="42"/>
        <v>8</v>
      </c>
    </row>
    <row r="928" spans="1:10" hidden="1" outlineLevel="1" x14ac:dyDescent="0.35">
      <c r="A928" s="210" t="s">
        <v>1219</v>
      </c>
      <c r="B928" s="228">
        <v>15</v>
      </c>
      <c r="C928" s="210" t="s">
        <v>1220</v>
      </c>
      <c r="D928" s="210" t="s">
        <v>170</v>
      </c>
      <c r="E928" s="228">
        <v>2</v>
      </c>
      <c r="F928" s="228">
        <v>5</v>
      </c>
      <c r="G928" s="228">
        <v>7</v>
      </c>
      <c r="H928" s="237">
        <v>44531</v>
      </c>
      <c r="I928" s="228">
        <v>900</v>
      </c>
      <c r="J928" s="217">
        <f t="shared" si="42"/>
        <v>7</v>
      </c>
    </row>
    <row r="929" spans="1:10" hidden="1" outlineLevel="1" x14ac:dyDescent="0.35">
      <c r="A929" s="210" t="s">
        <v>1219</v>
      </c>
      <c r="B929" s="228">
        <v>16</v>
      </c>
      <c r="C929" s="210" t="s">
        <v>1220</v>
      </c>
      <c r="D929" s="210" t="s">
        <v>170</v>
      </c>
      <c r="E929" s="228">
        <v>3</v>
      </c>
      <c r="F929" s="228">
        <v>4</v>
      </c>
      <c r="G929" s="228">
        <v>7</v>
      </c>
      <c r="H929" s="237">
        <v>44531</v>
      </c>
      <c r="I929" s="228">
        <v>600</v>
      </c>
      <c r="J929" s="217">
        <f t="shared" si="42"/>
        <v>7</v>
      </c>
    </row>
    <row r="930" spans="1:10" hidden="1" outlineLevel="1" x14ac:dyDescent="0.35">
      <c r="A930" s="210" t="s">
        <v>1219</v>
      </c>
      <c r="B930" s="228">
        <v>17</v>
      </c>
      <c r="C930" s="210" t="s">
        <v>1220</v>
      </c>
      <c r="D930" s="210" t="s">
        <v>170</v>
      </c>
      <c r="E930" s="228">
        <v>5</v>
      </c>
      <c r="F930" s="228">
        <v>2</v>
      </c>
      <c r="G930" s="228">
        <v>7</v>
      </c>
      <c r="H930" s="237">
        <v>44531</v>
      </c>
      <c r="I930" s="228">
        <v>700</v>
      </c>
      <c r="J930" s="217">
        <f t="shared" si="42"/>
        <v>7</v>
      </c>
    </row>
    <row r="931" spans="1:10" hidden="1" outlineLevel="1" x14ac:dyDescent="0.35">
      <c r="A931" s="210" t="s">
        <v>1219</v>
      </c>
      <c r="B931" s="228">
        <v>18</v>
      </c>
      <c r="C931" s="210" t="s">
        <v>1220</v>
      </c>
      <c r="D931" s="210" t="s">
        <v>170</v>
      </c>
      <c r="E931" s="228">
        <v>5</v>
      </c>
      <c r="F931" s="228">
        <v>2</v>
      </c>
      <c r="G931" s="228">
        <v>7</v>
      </c>
      <c r="H931" s="237">
        <v>44531</v>
      </c>
      <c r="I931" s="228">
        <v>820</v>
      </c>
      <c r="J931" s="217">
        <f t="shared" si="42"/>
        <v>7</v>
      </c>
    </row>
    <row r="932" spans="1:10" hidden="1" outlineLevel="1" x14ac:dyDescent="0.35">
      <c r="A932" s="210" t="s">
        <v>1219</v>
      </c>
      <c r="B932" s="228">
        <v>20</v>
      </c>
      <c r="C932" s="210" t="s">
        <v>1220</v>
      </c>
      <c r="D932" s="210" t="s">
        <v>170</v>
      </c>
      <c r="E932" s="228">
        <v>2</v>
      </c>
      <c r="F932" s="228">
        <v>3</v>
      </c>
      <c r="G932" s="228">
        <v>5</v>
      </c>
      <c r="H932" s="237">
        <v>44531</v>
      </c>
      <c r="I932" s="228">
        <v>910</v>
      </c>
      <c r="J932" s="217">
        <f t="shared" si="42"/>
        <v>5</v>
      </c>
    </row>
    <row r="933" spans="1:10" hidden="1" outlineLevel="1" x14ac:dyDescent="0.35">
      <c r="A933" s="210" t="s">
        <v>1219</v>
      </c>
      <c r="B933" s="228">
        <v>21</v>
      </c>
      <c r="C933" s="210" t="s">
        <v>1220</v>
      </c>
      <c r="D933" s="210" t="s">
        <v>170</v>
      </c>
      <c r="E933" s="228">
        <v>1</v>
      </c>
      <c r="F933" s="228">
        <v>2</v>
      </c>
      <c r="G933" s="228">
        <v>3</v>
      </c>
      <c r="H933" s="237">
        <v>44531</v>
      </c>
      <c r="I933" s="228">
        <v>280</v>
      </c>
      <c r="J933" s="217">
        <f t="shared" si="42"/>
        <v>3</v>
      </c>
    </row>
    <row r="934" spans="1:10" hidden="1" outlineLevel="1" x14ac:dyDescent="0.35">
      <c r="A934" s="210" t="s">
        <v>1219</v>
      </c>
      <c r="B934" s="228">
        <v>30</v>
      </c>
      <c r="C934" s="210" t="s">
        <v>1220</v>
      </c>
      <c r="D934" s="210" t="s">
        <v>170</v>
      </c>
      <c r="E934" s="228">
        <v>3</v>
      </c>
      <c r="F934" s="228">
        <v>2</v>
      </c>
      <c r="G934" s="228">
        <v>5</v>
      </c>
      <c r="H934" s="237">
        <v>44531</v>
      </c>
      <c r="I934" s="228">
        <v>420</v>
      </c>
      <c r="J934" s="217">
        <f t="shared" si="42"/>
        <v>5</v>
      </c>
    </row>
    <row r="935" spans="1:10" hidden="1" outlineLevel="1" x14ac:dyDescent="0.35">
      <c r="A935" s="210" t="s">
        <v>1219</v>
      </c>
      <c r="B935" s="228">
        <v>22</v>
      </c>
      <c r="C935" s="210" t="s">
        <v>1220</v>
      </c>
      <c r="D935" s="210" t="s">
        <v>170</v>
      </c>
      <c r="E935" s="228">
        <v>6</v>
      </c>
      <c r="F935" s="228">
        <v>2</v>
      </c>
      <c r="G935" s="228">
        <v>8</v>
      </c>
      <c r="H935" s="237">
        <v>44531</v>
      </c>
      <c r="I935" s="228">
        <v>400</v>
      </c>
      <c r="J935" s="217">
        <f t="shared" si="42"/>
        <v>8</v>
      </c>
    </row>
    <row r="936" spans="1:10" hidden="1" outlineLevel="1" x14ac:dyDescent="0.35">
      <c r="A936" s="210" t="s">
        <v>1219</v>
      </c>
      <c r="B936" s="228">
        <v>23</v>
      </c>
      <c r="C936" s="210" t="s">
        <v>1220</v>
      </c>
      <c r="D936" s="210" t="s">
        <v>170</v>
      </c>
      <c r="E936" s="228">
        <v>5</v>
      </c>
      <c r="F936" s="228">
        <v>2</v>
      </c>
      <c r="G936" s="228">
        <v>7</v>
      </c>
      <c r="H936" s="237">
        <v>44531</v>
      </c>
      <c r="I936" s="228">
        <v>490</v>
      </c>
      <c r="J936" s="217">
        <f t="shared" si="42"/>
        <v>7</v>
      </c>
    </row>
    <row r="937" spans="1:10" hidden="1" outlineLevel="1" x14ac:dyDescent="0.35">
      <c r="A937" s="210" t="s">
        <v>1219</v>
      </c>
      <c r="B937" s="228">
        <v>24</v>
      </c>
      <c r="C937" s="210" t="s">
        <v>1220</v>
      </c>
      <c r="D937" s="210" t="s">
        <v>170</v>
      </c>
      <c r="E937" s="228">
        <v>4</v>
      </c>
      <c r="F937" s="228">
        <v>3</v>
      </c>
      <c r="G937" s="228">
        <v>7</v>
      </c>
      <c r="H937" s="237">
        <v>44531</v>
      </c>
      <c r="I937" s="228">
        <v>570</v>
      </c>
      <c r="J937" s="217">
        <f t="shared" si="42"/>
        <v>7</v>
      </c>
    </row>
    <row r="938" spans="1:10" hidden="1" outlineLevel="1" x14ac:dyDescent="0.35">
      <c r="A938" s="210" t="s">
        <v>1219</v>
      </c>
      <c r="B938" s="228">
        <v>29</v>
      </c>
      <c r="C938" s="210" t="s">
        <v>1220</v>
      </c>
      <c r="D938" s="210" t="s">
        <v>170</v>
      </c>
      <c r="E938" s="228">
        <v>3</v>
      </c>
      <c r="F938" s="228">
        <v>2</v>
      </c>
      <c r="G938" s="228">
        <v>5</v>
      </c>
      <c r="H938" s="237">
        <v>44531</v>
      </c>
      <c r="I938" s="228">
        <v>420</v>
      </c>
      <c r="J938" s="217">
        <f t="shared" si="42"/>
        <v>5</v>
      </c>
    </row>
    <row r="939" spans="1:10" hidden="1" outlineLevel="1" x14ac:dyDescent="0.35">
      <c r="A939" s="210" t="s">
        <v>1219</v>
      </c>
      <c r="B939" s="228">
        <v>25</v>
      </c>
      <c r="C939" s="210" t="s">
        <v>1220</v>
      </c>
      <c r="D939" s="210" t="s">
        <v>170</v>
      </c>
      <c r="E939" s="228">
        <v>2</v>
      </c>
      <c r="F939" s="228">
        <v>4</v>
      </c>
      <c r="G939" s="228">
        <v>6</v>
      </c>
      <c r="H939" s="237">
        <v>44531</v>
      </c>
      <c r="I939" s="228">
        <v>500</v>
      </c>
      <c r="J939" s="217">
        <f t="shared" si="42"/>
        <v>6</v>
      </c>
    </row>
    <row r="940" spans="1:10" hidden="1" outlineLevel="1" x14ac:dyDescent="0.35">
      <c r="A940" s="210" t="s">
        <v>1219</v>
      </c>
      <c r="B940" s="228">
        <v>26</v>
      </c>
      <c r="C940" s="210" t="s">
        <v>1220</v>
      </c>
      <c r="D940" s="210" t="s">
        <v>170</v>
      </c>
      <c r="E940" s="228">
        <v>3</v>
      </c>
      <c r="F940" s="228">
        <v>2</v>
      </c>
      <c r="G940" s="228">
        <v>5</v>
      </c>
      <c r="H940" s="237">
        <v>44531</v>
      </c>
      <c r="I940" s="228">
        <v>400</v>
      </c>
      <c r="J940" s="217">
        <f t="shared" si="42"/>
        <v>5</v>
      </c>
    </row>
    <row r="941" spans="1:10" hidden="1" outlineLevel="1" x14ac:dyDescent="0.35">
      <c r="A941" s="210" t="s">
        <v>1219</v>
      </c>
      <c r="B941" s="228">
        <v>27</v>
      </c>
      <c r="C941" s="210" t="s">
        <v>1220</v>
      </c>
      <c r="D941" s="210" t="s">
        <v>170</v>
      </c>
      <c r="E941" s="228">
        <v>1</v>
      </c>
      <c r="F941" s="228">
        <v>2</v>
      </c>
      <c r="G941" s="228">
        <v>3</v>
      </c>
      <c r="H941" s="237">
        <v>44531</v>
      </c>
      <c r="I941" s="228">
        <v>380</v>
      </c>
      <c r="J941" s="217">
        <f t="shared" si="42"/>
        <v>3</v>
      </c>
    </row>
    <row r="942" spans="1:10" hidden="1" outlineLevel="1" x14ac:dyDescent="0.35">
      <c r="A942" s="210" t="s">
        <v>1219</v>
      </c>
      <c r="B942" s="228">
        <v>28</v>
      </c>
      <c r="C942" s="210" t="s">
        <v>1220</v>
      </c>
      <c r="D942" s="210" t="s">
        <v>170</v>
      </c>
      <c r="E942" s="228">
        <v>4</v>
      </c>
      <c r="F942" s="228">
        <v>3</v>
      </c>
      <c r="G942" s="228">
        <v>7</v>
      </c>
      <c r="H942" s="237">
        <v>44531</v>
      </c>
      <c r="I942" s="228">
        <v>370</v>
      </c>
      <c r="J942" s="217">
        <f t="shared" si="42"/>
        <v>7</v>
      </c>
    </row>
    <row r="943" spans="1:10" hidden="1" outlineLevel="1" x14ac:dyDescent="0.35">
      <c r="A943" s="210" t="s">
        <v>1219</v>
      </c>
      <c r="B943" s="228">
        <v>33</v>
      </c>
      <c r="C943" s="210" t="s">
        <v>1220</v>
      </c>
      <c r="D943" s="210" t="s">
        <v>170</v>
      </c>
      <c r="E943" s="228">
        <v>1</v>
      </c>
      <c r="F943" s="228">
        <v>4</v>
      </c>
      <c r="G943" s="228">
        <v>5</v>
      </c>
      <c r="H943" s="237">
        <v>44531</v>
      </c>
      <c r="I943" s="228">
        <v>700</v>
      </c>
      <c r="J943" s="217">
        <f t="shared" si="42"/>
        <v>5</v>
      </c>
    </row>
    <row r="944" spans="1:10" hidden="1" outlineLevel="1" x14ac:dyDescent="0.35">
      <c r="A944" s="210" t="s">
        <v>1219</v>
      </c>
      <c r="B944" s="228">
        <v>35</v>
      </c>
      <c r="C944" s="210" t="s">
        <v>1220</v>
      </c>
      <c r="D944" s="210" t="s">
        <v>170</v>
      </c>
      <c r="E944" s="228">
        <v>4</v>
      </c>
      <c r="F944" s="228">
        <v>2</v>
      </c>
      <c r="G944" s="228">
        <v>6</v>
      </c>
      <c r="H944" s="237">
        <v>44531</v>
      </c>
      <c r="I944" s="228">
        <v>610</v>
      </c>
      <c r="J944" s="217">
        <f t="shared" si="42"/>
        <v>6</v>
      </c>
    </row>
    <row r="945" spans="1:10" hidden="1" outlineLevel="1" x14ac:dyDescent="0.35">
      <c r="A945" s="210" t="s">
        <v>1219</v>
      </c>
      <c r="B945" s="228">
        <v>31</v>
      </c>
      <c r="C945" s="210" t="s">
        <v>1220</v>
      </c>
      <c r="D945" s="210" t="s">
        <v>170</v>
      </c>
      <c r="E945" s="228">
        <v>2</v>
      </c>
      <c r="F945" s="228">
        <v>2</v>
      </c>
      <c r="G945" s="228">
        <v>4</v>
      </c>
      <c r="H945" s="237">
        <v>44531</v>
      </c>
      <c r="I945" s="228">
        <v>920</v>
      </c>
      <c r="J945" s="217">
        <f t="shared" si="42"/>
        <v>4</v>
      </c>
    </row>
    <row r="946" spans="1:10" hidden="1" outlineLevel="1" x14ac:dyDescent="0.35">
      <c r="A946" s="210" t="s">
        <v>1219</v>
      </c>
      <c r="B946" s="228">
        <v>34</v>
      </c>
      <c r="C946" s="210" t="s">
        <v>1220</v>
      </c>
      <c r="D946" s="210" t="s">
        <v>170</v>
      </c>
      <c r="E946" s="228">
        <v>1</v>
      </c>
      <c r="F946" s="228">
        <v>3</v>
      </c>
      <c r="G946" s="228">
        <v>4</v>
      </c>
      <c r="H946" s="237">
        <v>44531</v>
      </c>
      <c r="I946" s="228">
        <v>680</v>
      </c>
      <c r="J946" s="217">
        <f t="shared" si="42"/>
        <v>4</v>
      </c>
    </row>
    <row r="947" spans="1:10" hidden="1" outlineLevel="1" x14ac:dyDescent="0.35">
      <c r="A947" s="210" t="s">
        <v>1219</v>
      </c>
      <c r="B947" s="228">
        <v>36</v>
      </c>
      <c r="C947" s="210" t="s">
        <v>1220</v>
      </c>
      <c r="D947" s="210" t="s">
        <v>170</v>
      </c>
      <c r="E947" s="228">
        <v>1</v>
      </c>
      <c r="F947" s="228">
        <v>2</v>
      </c>
      <c r="G947" s="228">
        <v>3</v>
      </c>
      <c r="H947" s="237">
        <v>44531</v>
      </c>
      <c r="I947" s="228">
        <v>600</v>
      </c>
      <c r="J947" s="217">
        <f t="shared" si="42"/>
        <v>3</v>
      </c>
    </row>
    <row r="948" spans="1:10" hidden="1" outlineLevel="1" x14ac:dyDescent="0.35">
      <c r="A948" s="210" t="s">
        <v>1219</v>
      </c>
      <c r="B948" s="228">
        <v>37</v>
      </c>
      <c r="C948" s="210" t="s">
        <v>1220</v>
      </c>
      <c r="D948" s="210" t="s">
        <v>170</v>
      </c>
      <c r="E948" s="228">
        <v>1</v>
      </c>
      <c r="F948" s="228">
        <v>2</v>
      </c>
      <c r="G948" s="228">
        <v>3</v>
      </c>
      <c r="H948" s="237">
        <v>44531</v>
      </c>
      <c r="I948" s="228">
        <v>740</v>
      </c>
      <c r="J948" s="217">
        <f t="shared" si="42"/>
        <v>3</v>
      </c>
    </row>
    <row r="949" spans="1:10" hidden="1" outlineLevel="1" x14ac:dyDescent="0.35">
      <c r="A949" s="210" t="s">
        <v>1219</v>
      </c>
      <c r="B949" s="228">
        <v>38</v>
      </c>
      <c r="C949" s="210" t="s">
        <v>1220</v>
      </c>
      <c r="D949" s="210" t="s">
        <v>170</v>
      </c>
      <c r="E949" s="228">
        <v>6</v>
      </c>
      <c r="F949" s="228">
        <v>2</v>
      </c>
      <c r="G949" s="228">
        <v>8</v>
      </c>
      <c r="H949" s="237">
        <v>44531</v>
      </c>
      <c r="I949" s="228">
        <v>730</v>
      </c>
      <c r="J949" s="217">
        <f t="shared" si="42"/>
        <v>8</v>
      </c>
    </row>
    <row r="950" spans="1:10" hidden="1" outlineLevel="1" x14ac:dyDescent="0.35">
      <c r="A950" s="210" t="s">
        <v>1219</v>
      </c>
      <c r="B950" s="228">
        <v>43</v>
      </c>
      <c r="C950" s="210" t="s">
        <v>1220</v>
      </c>
      <c r="D950" s="210" t="s">
        <v>170</v>
      </c>
      <c r="E950" s="228">
        <v>3</v>
      </c>
      <c r="F950" s="228">
        <v>3</v>
      </c>
      <c r="G950" s="228">
        <v>6</v>
      </c>
      <c r="H950" s="237">
        <v>44531</v>
      </c>
      <c r="I950" s="228">
        <v>600</v>
      </c>
      <c r="J950" s="217">
        <f t="shared" si="42"/>
        <v>6</v>
      </c>
    </row>
    <row r="951" spans="1:10" hidden="1" outlineLevel="1" x14ac:dyDescent="0.35">
      <c r="A951" s="210" t="s">
        <v>1219</v>
      </c>
      <c r="B951" s="228">
        <v>39</v>
      </c>
      <c r="C951" s="210" t="s">
        <v>1220</v>
      </c>
      <c r="D951" s="210" t="s">
        <v>170</v>
      </c>
      <c r="E951" s="228">
        <v>5</v>
      </c>
      <c r="F951" s="228">
        <v>2</v>
      </c>
      <c r="G951" s="228">
        <v>7</v>
      </c>
      <c r="H951" s="237">
        <v>44531</v>
      </c>
      <c r="I951" s="228">
        <v>760</v>
      </c>
      <c r="J951" s="217">
        <f t="shared" si="42"/>
        <v>7</v>
      </c>
    </row>
    <row r="952" spans="1:10" hidden="1" outlineLevel="1" x14ac:dyDescent="0.35">
      <c r="A952" s="210" t="s">
        <v>1219</v>
      </c>
      <c r="B952" s="228">
        <v>40</v>
      </c>
      <c r="C952" s="210" t="s">
        <v>1220</v>
      </c>
      <c r="D952" s="210" t="s">
        <v>170</v>
      </c>
      <c r="E952" s="228">
        <v>6</v>
      </c>
      <c r="F952" s="228">
        <v>2</v>
      </c>
      <c r="G952" s="228">
        <v>8</v>
      </c>
      <c r="H952" s="237">
        <v>44531</v>
      </c>
      <c r="I952" s="228">
        <v>960</v>
      </c>
      <c r="J952" s="217">
        <f t="shared" si="42"/>
        <v>8</v>
      </c>
    </row>
    <row r="953" spans="1:10" hidden="1" outlineLevel="1" x14ac:dyDescent="0.35">
      <c r="A953" s="210" t="s">
        <v>1219</v>
      </c>
      <c r="B953" s="228">
        <v>41</v>
      </c>
      <c r="C953" s="210" t="s">
        <v>1220</v>
      </c>
      <c r="D953" s="210" t="s">
        <v>170</v>
      </c>
      <c r="E953" s="228">
        <v>8</v>
      </c>
      <c r="F953" s="228">
        <v>2</v>
      </c>
      <c r="G953" s="228">
        <v>10</v>
      </c>
      <c r="H953" s="237">
        <v>44531</v>
      </c>
      <c r="I953" s="228">
        <v>790</v>
      </c>
      <c r="J953" s="217">
        <f t="shared" si="42"/>
        <v>10</v>
      </c>
    </row>
    <row r="954" spans="1:10" hidden="1" outlineLevel="1" x14ac:dyDescent="0.35">
      <c r="A954" s="210" t="s">
        <v>1219</v>
      </c>
      <c r="B954" s="228">
        <v>46</v>
      </c>
      <c r="C954" s="210" t="s">
        <v>1220</v>
      </c>
      <c r="D954" s="210" t="s">
        <v>170</v>
      </c>
      <c r="E954" s="228">
        <v>4</v>
      </c>
      <c r="F954" s="228">
        <v>2</v>
      </c>
      <c r="G954" s="228">
        <v>6</v>
      </c>
      <c r="H954" s="237">
        <v>44531</v>
      </c>
      <c r="I954" s="228">
        <v>780</v>
      </c>
      <c r="J954" s="217">
        <f t="shared" si="42"/>
        <v>6</v>
      </c>
    </row>
    <row r="955" spans="1:10" hidden="1" outlineLevel="1" x14ac:dyDescent="0.35">
      <c r="A955" s="210" t="s">
        <v>1219</v>
      </c>
      <c r="B955" s="228">
        <v>42</v>
      </c>
      <c r="C955" s="210" t="s">
        <v>1220</v>
      </c>
      <c r="D955" s="210" t="s">
        <v>170</v>
      </c>
      <c r="E955" s="228">
        <v>6</v>
      </c>
      <c r="F955" s="228">
        <v>2</v>
      </c>
      <c r="G955" s="228">
        <v>8</v>
      </c>
      <c r="H955" s="237">
        <v>44531</v>
      </c>
      <c r="I955" s="228">
        <v>780</v>
      </c>
      <c r="J955" s="217">
        <f t="shared" si="42"/>
        <v>8</v>
      </c>
    </row>
    <row r="956" spans="1:10" hidden="1" outlineLevel="1" x14ac:dyDescent="0.35">
      <c r="A956" s="210" t="s">
        <v>1219</v>
      </c>
      <c r="B956" s="228">
        <v>44</v>
      </c>
      <c r="C956" s="210" t="s">
        <v>1220</v>
      </c>
      <c r="D956" s="210" t="s">
        <v>170</v>
      </c>
      <c r="E956" s="228">
        <v>1</v>
      </c>
      <c r="F956" s="228">
        <v>2</v>
      </c>
      <c r="G956" s="228">
        <v>3</v>
      </c>
      <c r="H956" s="237">
        <v>44531</v>
      </c>
      <c r="I956" s="228">
        <v>800</v>
      </c>
      <c r="J956" s="217">
        <f t="shared" si="42"/>
        <v>3</v>
      </c>
    </row>
    <row r="957" spans="1:10" hidden="1" outlineLevel="1" x14ac:dyDescent="0.35">
      <c r="A957" s="210" t="s">
        <v>1219</v>
      </c>
      <c r="B957" s="228">
        <v>45</v>
      </c>
      <c r="C957" s="210" t="s">
        <v>1220</v>
      </c>
      <c r="D957" s="210" t="s">
        <v>170</v>
      </c>
      <c r="E957" s="228">
        <v>6</v>
      </c>
      <c r="F957" s="228">
        <v>2</v>
      </c>
      <c r="G957" s="228">
        <v>8</v>
      </c>
      <c r="H957" s="237">
        <v>44531</v>
      </c>
      <c r="I957" s="228">
        <v>800</v>
      </c>
      <c r="J957" s="217">
        <f t="shared" si="42"/>
        <v>8</v>
      </c>
    </row>
    <row r="958" spans="1:10" hidden="1" outlineLevel="1" x14ac:dyDescent="0.35">
      <c r="A958" s="210" t="s">
        <v>1219</v>
      </c>
      <c r="B958" s="228">
        <v>47</v>
      </c>
      <c r="C958" s="210" t="s">
        <v>1220</v>
      </c>
      <c r="D958" s="210" t="s">
        <v>170</v>
      </c>
      <c r="E958" s="228">
        <v>1</v>
      </c>
      <c r="F958" s="228">
        <v>2</v>
      </c>
      <c r="G958" s="228">
        <v>3</v>
      </c>
      <c r="H958" s="237">
        <v>44531</v>
      </c>
      <c r="I958" s="228">
        <v>700</v>
      </c>
      <c r="J958" s="217">
        <f t="shared" si="42"/>
        <v>3</v>
      </c>
    </row>
    <row r="959" spans="1:10" hidden="1" outlineLevel="1" x14ac:dyDescent="0.35">
      <c r="A959" s="210" t="s">
        <v>1219</v>
      </c>
      <c r="B959" s="228">
        <v>48</v>
      </c>
      <c r="C959" s="210" t="s">
        <v>1220</v>
      </c>
      <c r="D959" s="210" t="s">
        <v>170</v>
      </c>
      <c r="E959" s="228">
        <v>1</v>
      </c>
      <c r="F959" s="228">
        <v>2</v>
      </c>
      <c r="G959" s="228">
        <v>3</v>
      </c>
      <c r="H959" s="237">
        <v>44531</v>
      </c>
      <c r="I959" s="228">
        <v>480</v>
      </c>
      <c r="J959" s="217">
        <f t="shared" si="42"/>
        <v>3</v>
      </c>
    </row>
    <row r="960" spans="1:10" hidden="1" outlineLevel="1" x14ac:dyDescent="0.35">
      <c r="A960" s="210" t="s">
        <v>1219</v>
      </c>
      <c r="B960" s="228">
        <v>49</v>
      </c>
      <c r="C960" s="210" t="s">
        <v>1220</v>
      </c>
      <c r="D960" s="210" t="s">
        <v>170</v>
      </c>
      <c r="E960" s="228">
        <v>4</v>
      </c>
      <c r="F960" s="228">
        <v>2</v>
      </c>
      <c r="G960" s="228">
        <v>6</v>
      </c>
      <c r="H960" s="237">
        <v>44531</v>
      </c>
      <c r="I960" s="228">
        <v>400</v>
      </c>
      <c r="J960" s="217">
        <f t="shared" si="42"/>
        <v>6</v>
      </c>
    </row>
    <row r="961" spans="1:10" hidden="1" outlineLevel="1" x14ac:dyDescent="0.35">
      <c r="A961" s="210" t="s">
        <v>1219</v>
      </c>
      <c r="B961" s="228">
        <v>51</v>
      </c>
      <c r="C961" s="210" t="s">
        <v>1220</v>
      </c>
      <c r="D961" s="210" t="s">
        <v>170</v>
      </c>
      <c r="E961" s="228">
        <v>1</v>
      </c>
      <c r="F961" s="228">
        <v>2</v>
      </c>
      <c r="G961" s="228">
        <v>3</v>
      </c>
      <c r="H961" s="237">
        <v>44531</v>
      </c>
      <c r="I961" s="228">
        <v>540</v>
      </c>
      <c r="J961" s="217">
        <f t="shared" si="42"/>
        <v>3</v>
      </c>
    </row>
    <row r="962" spans="1:10" hidden="1" outlineLevel="1" x14ac:dyDescent="0.35">
      <c r="A962" s="210" t="s">
        <v>1219</v>
      </c>
      <c r="B962" s="228">
        <v>50</v>
      </c>
      <c r="C962" s="210" t="s">
        <v>1220</v>
      </c>
      <c r="D962" s="210" t="s">
        <v>170</v>
      </c>
      <c r="E962" s="228">
        <v>1</v>
      </c>
      <c r="F962" s="228">
        <v>2</v>
      </c>
      <c r="G962" s="228">
        <v>3</v>
      </c>
      <c r="H962" s="237">
        <v>44531</v>
      </c>
      <c r="I962" s="228">
        <v>600</v>
      </c>
      <c r="J962" s="217">
        <f t="shared" si="42"/>
        <v>3</v>
      </c>
    </row>
    <row r="963" spans="1:10" hidden="1" outlineLevel="1" x14ac:dyDescent="0.35">
      <c r="A963" s="210" t="s">
        <v>1219</v>
      </c>
      <c r="B963" s="228">
        <v>52</v>
      </c>
      <c r="C963" s="210" t="s">
        <v>1220</v>
      </c>
      <c r="D963" s="210" t="s">
        <v>170</v>
      </c>
      <c r="E963" s="228">
        <v>3</v>
      </c>
      <c r="F963" s="228">
        <v>2</v>
      </c>
      <c r="G963" s="228">
        <v>5</v>
      </c>
      <c r="H963" s="237">
        <v>44531</v>
      </c>
      <c r="I963" s="228">
        <v>500</v>
      </c>
      <c r="J963" s="217">
        <f t="shared" ref="J963:J1026" si="43">IF(I963&gt;$Q$1,,G963)</f>
        <v>5</v>
      </c>
    </row>
    <row r="964" spans="1:10" hidden="1" outlineLevel="1" x14ac:dyDescent="0.35">
      <c r="A964" s="210" t="s">
        <v>1219</v>
      </c>
      <c r="B964" s="228">
        <v>53</v>
      </c>
      <c r="C964" s="210" t="s">
        <v>1220</v>
      </c>
      <c r="D964" s="210" t="s">
        <v>170</v>
      </c>
      <c r="E964" s="228">
        <v>4</v>
      </c>
      <c r="F964" s="228">
        <v>3</v>
      </c>
      <c r="G964" s="228">
        <v>7</v>
      </c>
      <c r="H964" s="237">
        <v>44531</v>
      </c>
      <c r="I964" s="228">
        <v>400</v>
      </c>
      <c r="J964" s="217">
        <f t="shared" si="43"/>
        <v>7</v>
      </c>
    </row>
    <row r="965" spans="1:10" ht="15" collapsed="1" thickBot="1" x14ac:dyDescent="0.4">
      <c r="A965" s="211" t="s">
        <v>1219</v>
      </c>
      <c r="B965" s="212"/>
      <c r="C965" s="213" t="s">
        <v>1220</v>
      </c>
      <c r="D965" s="214">
        <f>COUNTA(D912:D964)</f>
        <v>53</v>
      </c>
      <c r="E965" s="214">
        <f>SUM(E912:E964)</f>
        <v>190</v>
      </c>
      <c r="F965" s="214">
        <f>SUM(F912:F964)</f>
        <v>150</v>
      </c>
      <c r="G965" s="214">
        <f>SUM(G912:G964)</f>
        <v>340</v>
      </c>
      <c r="H965" s="238">
        <v>44531</v>
      </c>
      <c r="I965" s="242">
        <f>AVERAGE(I912:I964)</f>
        <v>659.43396226415098</v>
      </c>
      <c r="J965" s="214">
        <f>SUM(J912:J964)</f>
        <v>340</v>
      </c>
    </row>
    <row r="966" spans="1:10" hidden="1" outlineLevel="1" x14ac:dyDescent="0.35">
      <c r="A966" s="216" t="s">
        <v>1215</v>
      </c>
      <c r="B966">
        <v>1</v>
      </c>
      <c r="C966" s="216" t="s">
        <v>1216</v>
      </c>
      <c r="D966" s="210" t="s">
        <v>170</v>
      </c>
      <c r="E966">
        <v>3</v>
      </c>
      <c r="F966">
        <v>2</v>
      </c>
      <c r="G966">
        <v>5</v>
      </c>
      <c r="H966" s="208">
        <v>44531</v>
      </c>
      <c r="I966">
        <v>400</v>
      </c>
      <c r="J966" s="217">
        <f t="shared" si="43"/>
        <v>5</v>
      </c>
    </row>
    <row r="967" spans="1:10" hidden="1" outlineLevel="1" x14ac:dyDescent="0.35">
      <c r="A967" s="216" t="s">
        <v>1215</v>
      </c>
      <c r="B967">
        <v>2</v>
      </c>
      <c r="C967" s="216" t="s">
        <v>1216</v>
      </c>
      <c r="D967" s="210" t="s">
        <v>170</v>
      </c>
      <c r="E967">
        <v>3</v>
      </c>
      <c r="F967">
        <v>2</v>
      </c>
      <c r="G967">
        <v>5</v>
      </c>
      <c r="H967" s="208">
        <v>44531</v>
      </c>
      <c r="I967">
        <v>470</v>
      </c>
      <c r="J967" s="217">
        <f t="shared" si="43"/>
        <v>5</v>
      </c>
    </row>
    <row r="968" spans="1:10" hidden="1" outlineLevel="1" x14ac:dyDescent="0.35">
      <c r="A968" s="216" t="s">
        <v>1215</v>
      </c>
      <c r="B968">
        <v>3</v>
      </c>
      <c r="C968" s="216" t="s">
        <v>1216</v>
      </c>
      <c r="D968" s="210" t="s">
        <v>170</v>
      </c>
      <c r="E968">
        <v>3</v>
      </c>
      <c r="F968">
        <v>2</v>
      </c>
      <c r="G968">
        <v>5</v>
      </c>
      <c r="H968" s="208">
        <v>44531</v>
      </c>
      <c r="I968">
        <v>300</v>
      </c>
      <c r="J968" s="217">
        <f t="shared" si="43"/>
        <v>5</v>
      </c>
    </row>
    <row r="969" spans="1:10" hidden="1" outlineLevel="1" x14ac:dyDescent="0.35">
      <c r="A969" s="216" t="s">
        <v>1215</v>
      </c>
      <c r="B969">
        <v>30</v>
      </c>
      <c r="C969" s="216" t="s">
        <v>1216</v>
      </c>
      <c r="D969" s="210" t="s">
        <v>170</v>
      </c>
      <c r="E969">
        <v>8</v>
      </c>
      <c r="F969">
        <v>2</v>
      </c>
      <c r="G969">
        <v>10</v>
      </c>
      <c r="H969" s="208">
        <v>44531</v>
      </c>
      <c r="I969">
        <v>600</v>
      </c>
      <c r="J969" s="217">
        <f t="shared" si="43"/>
        <v>10</v>
      </c>
    </row>
    <row r="970" spans="1:10" hidden="1" outlineLevel="1" x14ac:dyDescent="0.35">
      <c r="A970" s="216" t="s">
        <v>1215</v>
      </c>
      <c r="B970">
        <v>4</v>
      </c>
      <c r="C970" s="216" t="s">
        <v>1216</v>
      </c>
      <c r="D970" s="210" t="s">
        <v>170</v>
      </c>
      <c r="E970">
        <v>6</v>
      </c>
      <c r="F970">
        <v>2</v>
      </c>
      <c r="G970">
        <v>8</v>
      </c>
      <c r="H970" s="208">
        <v>44531</v>
      </c>
      <c r="I970">
        <v>280</v>
      </c>
      <c r="J970" s="217">
        <f t="shared" si="43"/>
        <v>8</v>
      </c>
    </row>
    <row r="971" spans="1:10" hidden="1" outlineLevel="1" x14ac:dyDescent="0.35">
      <c r="A971" s="216" t="s">
        <v>1215</v>
      </c>
      <c r="B971">
        <v>5</v>
      </c>
      <c r="C971" s="216" t="s">
        <v>1216</v>
      </c>
      <c r="D971" s="210" t="s">
        <v>170</v>
      </c>
      <c r="E971">
        <v>3</v>
      </c>
      <c r="F971">
        <v>2</v>
      </c>
      <c r="G971">
        <v>5</v>
      </c>
      <c r="H971" s="208">
        <v>44531</v>
      </c>
      <c r="I971">
        <v>180</v>
      </c>
      <c r="J971" s="217">
        <f t="shared" si="43"/>
        <v>5</v>
      </c>
    </row>
    <row r="972" spans="1:10" hidden="1" outlineLevel="1" x14ac:dyDescent="0.35">
      <c r="A972" s="216" t="s">
        <v>1215</v>
      </c>
      <c r="B972">
        <v>6</v>
      </c>
      <c r="C972" s="216" t="s">
        <v>1216</v>
      </c>
      <c r="D972" s="210" t="s">
        <v>170</v>
      </c>
      <c r="E972">
        <v>1</v>
      </c>
      <c r="F972">
        <v>2</v>
      </c>
      <c r="G972">
        <v>3</v>
      </c>
      <c r="H972" s="208">
        <v>44531</v>
      </c>
      <c r="I972">
        <v>200</v>
      </c>
      <c r="J972" s="217">
        <f t="shared" si="43"/>
        <v>3</v>
      </c>
    </row>
    <row r="973" spans="1:10" hidden="1" outlineLevel="1" x14ac:dyDescent="0.35">
      <c r="A973" s="216" t="s">
        <v>1215</v>
      </c>
      <c r="B973">
        <v>7</v>
      </c>
      <c r="C973" s="216" t="s">
        <v>1216</v>
      </c>
      <c r="D973" s="210" t="s">
        <v>170</v>
      </c>
      <c r="E973">
        <v>5</v>
      </c>
      <c r="F973">
        <v>2</v>
      </c>
      <c r="G973">
        <v>7</v>
      </c>
      <c r="H973" s="208">
        <v>44531</v>
      </c>
      <c r="I973">
        <v>280</v>
      </c>
      <c r="J973" s="217">
        <f t="shared" si="43"/>
        <v>7</v>
      </c>
    </row>
    <row r="974" spans="1:10" hidden="1" outlineLevel="1" x14ac:dyDescent="0.35">
      <c r="A974" s="216" t="s">
        <v>1215</v>
      </c>
      <c r="B974">
        <v>29</v>
      </c>
      <c r="C974" s="216" t="s">
        <v>1216</v>
      </c>
      <c r="D974" s="210" t="s">
        <v>170</v>
      </c>
      <c r="E974">
        <v>2</v>
      </c>
      <c r="F974">
        <v>2</v>
      </c>
      <c r="G974">
        <v>4</v>
      </c>
      <c r="H974" s="208">
        <v>44531</v>
      </c>
      <c r="I974">
        <v>570</v>
      </c>
      <c r="J974" s="217">
        <f t="shared" si="43"/>
        <v>4</v>
      </c>
    </row>
    <row r="975" spans="1:10" hidden="1" outlineLevel="1" x14ac:dyDescent="0.35">
      <c r="A975" s="216" t="s">
        <v>1215</v>
      </c>
      <c r="B975">
        <v>8</v>
      </c>
      <c r="C975" s="216" t="s">
        <v>1216</v>
      </c>
      <c r="D975" s="210" t="s">
        <v>170</v>
      </c>
      <c r="E975">
        <v>5</v>
      </c>
      <c r="F975">
        <v>2</v>
      </c>
      <c r="G975">
        <v>7</v>
      </c>
      <c r="H975" s="208">
        <v>44531</v>
      </c>
      <c r="I975">
        <v>300</v>
      </c>
      <c r="J975" s="217">
        <f t="shared" si="43"/>
        <v>7</v>
      </c>
    </row>
    <row r="976" spans="1:10" hidden="1" outlineLevel="1" x14ac:dyDescent="0.35">
      <c r="A976" s="216" t="s">
        <v>1215</v>
      </c>
      <c r="B976">
        <v>9</v>
      </c>
      <c r="C976" s="216" t="s">
        <v>1216</v>
      </c>
      <c r="D976" s="210" t="s">
        <v>170</v>
      </c>
      <c r="E976">
        <v>1</v>
      </c>
      <c r="F976">
        <v>2</v>
      </c>
      <c r="G976">
        <v>3</v>
      </c>
      <c r="H976" s="208">
        <v>44531</v>
      </c>
      <c r="I976">
        <v>400</v>
      </c>
      <c r="J976" s="217">
        <f t="shared" si="43"/>
        <v>3</v>
      </c>
    </row>
    <row r="977" spans="1:10" hidden="1" outlineLevel="1" x14ac:dyDescent="0.35">
      <c r="A977" s="216" t="s">
        <v>1215</v>
      </c>
      <c r="B977">
        <v>39</v>
      </c>
      <c r="C977" s="216" t="s">
        <v>1216</v>
      </c>
      <c r="D977" s="210" t="s">
        <v>170</v>
      </c>
      <c r="E977">
        <v>1</v>
      </c>
      <c r="F977">
        <v>2</v>
      </c>
      <c r="G977">
        <v>3</v>
      </c>
      <c r="H977" s="208">
        <v>44531</v>
      </c>
      <c r="I977">
        <v>1000</v>
      </c>
      <c r="J977" s="217">
        <f t="shared" si="43"/>
        <v>3</v>
      </c>
    </row>
    <row r="978" spans="1:10" hidden="1" outlineLevel="1" x14ac:dyDescent="0.35">
      <c r="A978" s="216" t="s">
        <v>1215</v>
      </c>
      <c r="B978">
        <v>10</v>
      </c>
      <c r="C978" s="216" t="s">
        <v>1216</v>
      </c>
      <c r="D978" s="210" t="s">
        <v>170</v>
      </c>
      <c r="E978">
        <v>6</v>
      </c>
      <c r="F978">
        <v>3</v>
      </c>
      <c r="G978">
        <v>9</v>
      </c>
      <c r="H978" s="208">
        <v>44531</v>
      </c>
      <c r="I978">
        <v>500</v>
      </c>
      <c r="J978" s="217">
        <f t="shared" si="43"/>
        <v>9</v>
      </c>
    </row>
    <row r="979" spans="1:10" hidden="1" outlineLevel="1" x14ac:dyDescent="0.35">
      <c r="A979" s="216" t="s">
        <v>1215</v>
      </c>
      <c r="B979">
        <v>11</v>
      </c>
      <c r="C979" s="216" t="s">
        <v>1216</v>
      </c>
      <c r="D979" s="210" t="s">
        <v>170</v>
      </c>
      <c r="E979">
        <v>4</v>
      </c>
      <c r="F979">
        <v>3</v>
      </c>
      <c r="G979">
        <v>7</v>
      </c>
      <c r="H979" s="208">
        <v>44531</v>
      </c>
      <c r="I979">
        <v>480</v>
      </c>
      <c r="J979" s="217">
        <f t="shared" si="43"/>
        <v>7</v>
      </c>
    </row>
    <row r="980" spans="1:10" hidden="1" outlineLevel="1" x14ac:dyDescent="0.35">
      <c r="A980" s="216" t="s">
        <v>1215</v>
      </c>
      <c r="B980">
        <v>12</v>
      </c>
      <c r="C980" s="216" t="s">
        <v>1216</v>
      </c>
      <c r="D980" s="210" t="s">
        <v>170</v>
      </c>
      <c r="E980">
        <v>9</v>
      </c>
      <c r="F980">
        <v>2</v>
      </c>
      <c r="G980">
        <v>11</v>
      </c>
      <c r="H980" s="208">
        <v>44531</v>
      </c>
      <c r="I980">
        <v>550</v>
      </c>
      <c r="J980" s="217">
        <f t="shared" si="43"/>
        <v>11</v>
      </c>
    </row>
    <row r="981" spans="1:10" hidden="1" outlineLevel="1" x14ac:dyDescent="0.35">
      <c r="A981" s="216" t="s">
        <v>1215</v>
      </c>
      <c r="B981">
        <v>13</v>
      </c>
      <c r="C981" s="216" t="s">
        <v>1216</v>
      </c>
      <c r="D981" s="210" t="s">
        <v>170</v>
      </c>
      <c r="E981">
        <v>2</v>
      </c>
      <c r="F981">
        <v>2</v>
      </c>
      <c r="G981">
        <v>4</v>
      </c>
      <c r="H981" s="208">
        <v>44531</v>
      </c>
      <c r="I981">
        <v>600</v>
      </c>
      <c r="J981" s="217">
        <f t="shared" si="43"/>
        <v>4</v>
      </c>
    </row>
    <row r="982" spans="1:10" hidden="1" outlineLevel="1" x14ac:dyDescent="0.35">
      <c r="A982" s="216" t="s">
        <v>1215</v>
      </c>
      <c r="B982">
        <v>14</v>
      </c>
      <c r="C982" s="216" t="s">
        <v>1216</v>
      </c>
      <c r="D982" s="210" t="s">
        <v>170</v>
      </c>
      <c r="E982">
        <v>2</v>
      </c>
      <c r="F982">
        <v>2</v>
      </c>
      <c r="G982">
        <v>4</v>
      </c>
      <c r="H982" s="208">
        <v>44531</v>
      </c>
      <c r="I982">
        <v>680</v>
      </c>
      <c r="J982" s="217">
        <f t="shared" si="43"/>
        <v>4</v>
      </c>
    </row>
    <row r="983" spans="1:10" hidden="1" outlineLevel="1" x14ac:dyDescent="0.35">
      <c r="A983" s="216" t="s">
        <v>1215</v>
      </c>
      <c r="B983">
        <v>15</v>
      </c>
      <c r="C983" s="216" t="s">
        <v>1216</v>
      </c>
      <c r="D983" s="210" t="s">
        <v>170</v>
      </c>
      <c r="E983">
        <v>6</v>
      </c>
      <c r="F983">
        <v>3</v>
      </c>
      <c r="G983">
        <v>9</v>
      </c>
      <c r="H983" s="208">
        <v>44531</v>
      </c>
      <c r="I983">
        <v>670</v>
      </c>
      <c r="J983" s="217">
        <f t="shared" si="43"/>
        <v>9</v>
      </c>
    </row>
    <row r="984" spans="1:10" hidden="1" outlineLevel="1" x14ac:dyDescent="0.35">
      <c r="A984" s="216" t="s">
        <v>1215</v>
      </c>
      <c r="B984">
        <v>16</v>
      </c>
      <c r="C984" s="216" t="s">
        <v>1216</v>
      </c>
      <c r="D984" s="210" t="s">
        <v>170</v>
      </c>
      <c r="E984">
        <v>4</v>
      </c>
      <c r="F984">
        <v>2</v>
      </c>
      <c r="G984">
        <v>6</v>
      </c>
      <c r="H984" s="208">
        <v>44531</v>
      </c>
      <c r="I984">
        <v>690</v>
      </c>
      <c r="J984" s="217">
        <f t="shared" si="43"/>
        <v>6</v>
      </c>
    </row>
    <row r="985" spans="1:10" hidden="1" outlineLevel="1" x14ac:dyDescent="0.35">
      <c r="A985" s="216" t="s">
        <v>1215</v>
      </c>
      <c r="B985">
        <v>17</v>
      </c>
      <c r="C985" s="216" t="s">
        <v>1216</v>
      </c>
      <c r="D985" s="210" t="s">
        <v>170</v>
      </c>
      <c r="E985">
        <v>7</v>
      </c>
      <c r="F985">
        <v>2</v>
      </c>
      <c r="G985">
        <v>9</v>
      </c>
      <c r="H985" s="208">
        <v>44531</v>
      </c>
      <c r="I985">
        <v>800</v>
      </c>
      <c r="J985" s="217">
        <f t="shared" si="43"/>
        <v>9</v>
      </c>
    </row>
    <row r="986" spans="1:10" hidden="1" outlineLevel="1" x14ac:dyDescent="0.35">
      <c r="A986" s="216" t="s">
        <v>1215</v>
      </c>
      <c r="B986">
        <v>18</v>
      </c>
      <c r="C986" s="216" t="s">
        <v>1216</v>
      </c>
      <c r="D986" s="210" t="s">
        <v>170</v>
      </c>
      <c r="E986">
        <v>3</v>
      </c>
      <c r="F986">
        <v>2</v>
      </c>
      <c r="G986">
        <v>5</v>
      </c>
      <c r="H986" s="208">
        <v>44531</v>
      </c>
      <c r="I986">
        <v>870</v>
      </c>
      <c r="J986" s="217">
        <f t="shared" si="43"/>
        <v>5</v>
      </c>
    </row>
    <row r="987" spans="1:10" hidden="1" outlineLevel="1" x14ac:dyDescent="0.35">
      <c r="A987" s="216" t="s">
        <v>1215</v>
      </c>
      <c r="B987">
        <v>19</v>
      </c>
      <c r="C987" s="216" t="s">
        <v>1216</v>
      </c>
      <c r="D987" s="210" t="s">
        <v>170</v>
      </c>
      <c r="E987">
        <v>5</v>
      </c>
      <c r="F987">
        <v>2</v>
      </c>
      <c r="G987">
        <v>7</v>
      </c>
      <c r="H987" s="208">
        <v>44531</v>
      </c>
      <c r="I987">
        <v>400</v>
      </c>
      <c r="J987" s="217">
        <f t="shared" si="43"/>
        <v>7</v>
      </c>
    </row>
    <row r="988" spans="1:10" hidden="1" outlineLevel="1" x14ac:dyDescent="0.35">
      <c r="A988" s="216" t="s">
        <v>1215</v>
      </c>
      <c r="B988">
        <v>53</v>
      </c>
      <c r="C988" s="216" t="s">
        <v>1216</v>
      </c>
      <c r="D988" s="210" t="s">
        <v>170</v>
      </c>
      <c r="E988">
        <v>5</v>
      </c>
      <c r="F988">
        <v>2</v>
      </c>
      <c r="G988">
        <v>7</v>
      </c>
      <c r="H988" s="208">
        <v>44531</v>
      </c>
      <c r="I988">
        <v>460</v>
      </c>
      <c r="J988" s="217">
        <f t="shared" si="43"/>
        <v>7</v>
      </c>
    </row>
    <row r="989" spans="1:10" hidden="1" outlineLevel="1" x14ac:dyDescent="0.35">
      <c r="A989" s="216" t="s">
        <v>1215</v>
      </c>
      <c r="B989">
        <v>20</v>
      </c>
      <c r="C989" s="216" t="s">
        <v>1216</v>
      </c>
      <c r="D989" s="210" t="s">
        <v>170</v>
      </c>
      <c r="E989">
        <v>8</v>
      </c>
      <c r="F989">
        <v>2</v>
      </c>
      <c r="G989">
        <v>10</v>
      </c>
      <c r="H989" s="208">
        <v>44531</v>
      </c>
      <c r="I989">
        <v>400</v>
      </c>
      <c r="J989" s="217">
        <f t="shared" si="43"/>
        <v>10</v>
      </c>
    </row>
    <row r="990" spans="1:10" hidden="1" outlineLevel="1" x14ac:dyDescent="0.35">
      <c r="A990" s="216" t="s">
        <v>1215</v>
      </c>
      <c r="B990">
        <v>21</v>
      </c>
      <c r="C990" s="216" t="s">
        <v>1216</v>
      </c>
      <c r="D990" s="210" t="s">
        <v>170</v>
      </c>
      <c r="E990">
        <v>6</v>
      </c>
      <c r="F990">
        <v>2</v>
      </c>
      <c r="G990">
        <v>8</v>
      </c>
      <c r="H990" s="208">
        <v>44531</v>
      </c>
      <c r="I990">
        <v>400</v>
      </c>
      <c r="J990" s="217">
        <f t="shared" si="43"/>
        <v>8</v>
      </c>
    </row>
    <row r="991" spans="1:10" hidden="1" outlineLevel="1" x14ac:dyDescent="0.35">
      <c r="A991" s="216" t="s">
        <v>1215</v>
      </c>
      <c r="B991">
        <v>23</v>
      </c>
      <c r="C991" s="216" t="s">
        <v>1216</v>
      </c>
      <c r="D991" s="210" t="s">
        <v>170</v>
      </c>
      <c r="E991">
        <v>2</v>
      </c>
      <c r="F991">
        <v>2</v>
      </c>
      <c r="G991">
        <v>4</v>
      </c>
      <c r="H991" s="208">
        <v>44531</v>
      </c>
      <c r="I991">
        <v>470</v>
      </c>
      <c r="J991" s="217">
        <f t="shared" si="43"/>
        <v>4</v>
      </c>
    </row>
    <row r="992" spans="1:10" hidden="1" outlineLevel="1" x14ac:dyDescent="0.35">
      <c r="A992" s="216" t="s">
        <v>1215</v>
      </c>
      <c r="B992">
        <v>22</v>
      </c>
      <c r="C992" s="216" t="s">
        <v>1216</v>
      </c>
      <c r="D992" s="210" t="s">
        <v>170</v>
      </c>
      <c r="E992">
        <v>3</v>
      </c>
      <c r="F992">
        <v>2</v>
      </c>
      <c r="G992">
        <v>5</v>
      </c>
      <c r="H992" s="208">
        <v>44531</v>
      </c>
      <c r="I992">
        <v>430</v>
      </c>
      <c r="J992" s="217">
        <f t="shared" si="43"/>
        <v>5</v>
      </c>
    </row>
    <row r="993" spans="1:10" hidden="1" outlineLevel="1" x14ac:dyDescent="0.35">
      <c r="A993" s="216" t="s">
        <v>1215</v>
      </c>
      <c r="B993">
        <v>24</v>
      </c>
      <c r="C993" s="216" t="s">
        <v>1216</v>
      </c>
      <c r="D993" s="210" t="s">
        <v>170</v>
      </c>
      <c r="E993">
        <v>4</v>
      </c>
      <c r="F993">
        <v>2</v>
      </c>
      <c r="G993">
        <v>6</v>
      </c>
      <c r="H993" s="208">
        <v>44531</v>
      </c>
      <c r="I993">
        <v>500</v>
      </c>
      <c r="J993" s="217">
        <f t="shared" si="43"/>
        <v>6</v>
      </c>
    </row>
    <row r="994" spans="1:10" hidden="1" outlineLevel="1" x14ac:dyDescent="0.35">
      <c r="A994" s="216" t="s">
        <v>1215</v>
      </c>
      <c r="B994">
        <v>25</v>
      </c>
      <c r="C994" s="216" t="s">
        <v>1216</v>
      </c>
      <c r="D994" s="210" t="s">
        <v>170</v>
      </c>
      <c r="E994">
        <v>4</v>
      </c>
      <c r="F994">
        <v>2</v>
      </c>
      <c r="G994">
        <v>6</v>
      </c>
      <c r="H994" s="208">
        <v>44531</v>
      </c>
      <c r="I994">
        <v>500</v>
      </c>
      <c r="J994" s="217">
        <f t="shared" si="43"/>
        <v>6</v>
      </c>
    </row>
    <row r="995" spans="1:10" hidden="1" outlineLevel="1" x14ac:dyDescent="0.35">
      <c r="A995" s="216" t="s">
        <v>1215</v>
      </c>
      <c r="B995">
        <v>26</v>
      </c>
      <c r="C995" s="216" t="s">
        <v>1216</v>
      </c>
      <c r="D995" s="210" t="s">
        <v>170</v>
      </c>
      <c r="E995">
        <v>2</v>
      </c>
      <c r="F995">
        <v>2</v>
      </c>
      <c r="G995">
        <v>4</v>
      </c>
      <c r="H995" s="208">
        <v>44531</v>
      </c>
      <c r="I995">
        <v>510</v>
      </c>
      <c r="J995" s="217">
        <f t="shared" si="43"/>
        <v>4</v>
      </c>
    </row>
    <row r="996" spans="1:10" hidden="1" outlineLevel="1" x14ac:dyDescent="0.35">
      <c r="A996" s="216" t="s">
        <v>1215</v>
      </c>
      <c r="B996">
        <v>27</v>
      </c>
      <c r="C996" s="216" t="s">
        <v>1216</v>
      </c>
      <c r="D996" s="210" t="s">
        <v>170</v>
      </c>
      <c r="E996">
        <v>8</v>
      </c>
      <c r="F996">
        <v>2</v>
      </c>
      <c r="G996">
        <v>10</v>
      </c>
      <c r="H996" s="208">
        <v>44531</v>
      </c>
      <c r="I996">
        <v>520</v>
      </c>
      <c r="J996" s="217">
        <f t="shared" si="43"/>
        <v>10</v>
      </c>
    </row>
    <row r="997" spans="1:10" hidden="1" outlineLevel="1" x14ac:dyDescent="0.35">
      <c r="A997" s="216" t="s">
        <v>1215</v>
      </c>
      <c r="B997">
        <v>28</v>
      </c>
      <c r="C997" s="216" t="s">
        <v>1216</v>
      </c>
      <c r="D997" s="210" t="s">
        <v>170</v>
      </c>
      <c r="E997">
        <v>2</v>
      </c>
      <c r="F997">
        <v>2</v>
      </c>
      <c r="G997">
        <v>4</v>
      </c>
      <c r="H997" s="208">
        <v>44531</v>
      </c>
      <c r="I997">
        <v>510</v>
      </c>
      <c r="J997" s="217">
        <f t="shared" si="43"/>
        <v>4</v>
      </c>
    </row>
    <row r="998" spans="1:10" hidden="1" outlineLevel="1" x14ac:dyDescent="0.35">
      <c r="A998" s="216" t="s">
        <v>1215</v>
      </c>
      <c r="B998">
        <v>31</v>
      </c>
      <c r="C998" s="216" t="s">
        <v>1216</v>
      </c>
      <c r="D998" s="210" t="s">
        <v>170</v>
      </c>
      <c r="E998">
        <v>7</v>
      </c>
      <c r="F998">
        <v>2</v>
      </c>
      <c r="G998">
        <v>9</v>
      </c>
      <c r="H998" s="208">
        <v>44531</v>
      </c>
      <c r="I998">
        <v>900</v>
      </c>
      <c r="J998" s="217">
        <f t="shared" si="43"/>
        <v>9</v>
      </c>
    </row>
    <row r="999" spans="1:10" hidden="1" outlineLevel="1" x14ac:dyDescent="0.35">
      <c r="A999" s="216" t="s">
        <v>1215</v>
      </c>
      <c r="B999">
        <v>32</v>
      </c>
      <c r="C999" s="216" t="s">
        <v>1216</v>
      </c>
      <c r="D999" s="210" t="s">
        <v>170</v>
      </c>
      <c r="E999">
        <v>4</v>
      </c>
      <c r="F999">
        <v>2</v>
      </c>
      <c r="G999">
        <v>6</v>
      </c>
      <c r="H999" s="208">
        <v>44531</v>
      </c>
      <c r="I999">
        <v>980</v>
      </c>
      <c r="J999" s="217">
        <f t="shared" si="43"/>
        <v>6</v>
      </c>
    </row>
    <row r="1000" spans="1:10" hidden="1" outlineLevel="1" x14ac:dyDescent="0.35">
      <c r="A1000" s="216" t="s">
        <v>1215</v>
      </c>
      <c r="B1000">
        <v>33</v>
      </c>
      <c r="C1000" s="216" t="s">
        <v>1216</v>
      </c>
      <c r="D1000" s="210" t="s">
        <v>170</v>
      </c>
      <c r="E1000">
        <v>3</v>
      </c>
      <c r="F1000">
        <v>2</v>
      </c>
      <c r="G1000">
        <v>5</v>
      </c>
      <c r="H1000" s="208">
        <v>44531</v>
      </c>
      <c r="I1000">
        <v>300</v>
      </c>
      <c r="J1000" s="217">
        <f t="shared" si="43"/>
        <v>5</v>
      </c>
    </row>
    <row r="1001" spans="1:10" hidden="1" outlineLevel="1" x14ac:dyDescent="0.35">
      <c r="A1001" s="216" t="s">
        <v>1215</v>
      </c>
      <c r="B1001">
        <v>34</v>
      </c>
      <c r="C1001" s="216" t="s">
        <v>1216</v>
      </c>
      <c r="D1001" s="210" t="s">
        <v>170</v>
      </c>
      <c r="E1001">
        <v>1</v>
      </c>
      <c r="F1001">
        <v>2</v>
      </c>
      <c r="G1001">
        <v>3</v>
      </c>
      <c r="H1001" s="208">
        <v>44531</v>
      </c>
      <c r="I1001">
        <v>400</v>
      </c>
      <c r="J1001" s="217">
        <f t="shared" si="43"/>
        <v>3</v>
      </c>
    </row>
    <row r="1002" spans="1:10" hidden="1" outlineLevel="1" x14ac:dyDescent="0.35">
      <c r="A1002" s="216" t="s">
        <v>1215</v>
      </c>
      <c r="B1002">
        <v>35</v>
      </c>
      <c r="C1002" s="216" t="s">
        <v>1216</v>
      </c>
      <c r="D1002" s="210" t="s">
        <v>170</v>
      </c>
      <c r="E1002">
        <v>3</v>
      </c>
      <c r="F1002">
        <v>2</v>
      </c>
      <c r="G1002">
        <v>5</v>
      </c>
      <c r="H1002" s="208">
        <v>44531</v>
      </c>
      <c r="I1002">
        <v>200</v>
      </c>
      <c r="J1002" s="217">
        <f t="shared" si="43"/>
        <v>5</v>
      </c>
    </row>
    <row r="1003" spans="1:10" hidden="1" outlineLevel="1" x14ac:dyDescent="0.35">
      <c r="A1003" s="216" t="s">
        <v>1215</v>
      </c>
      <c r="B1003">
        <v>36</v>
      </c>
      <c r="C1003" s="216" t="s">
        <v>1216</v>
      </c>
      <c r="D1003" s="210" t="s">
        <v>170</v>
      </c>
      <c r="E1003">
        <v>6</v>
      </c>
      <c r="F1003">
        <v>1</v>
      </c>
      <c r="G1003">
        <v>7</v>
      </c>
      <c r="H1003" s="208">
        <v>44531</v>
      </c>
      <c r="I1003">
        <v>900</v>
      </c>
      <c r="J1003" s="217">
        <f t="shared" si="43"/>
        <v>7</v>
      </c>
    </row>
    <row r="1004" spans="1:10" hidden="1" outlineLevel="1" x14ac:dyDescent="0.35">
      <c r="A1004" s="216" t="s">
        <v>1215</v>
      </c>
      <c r="B1004">
        <v>38</v>
      </c>
      <c r="C1004" s="216" t="s">
        <v>1216</v>
      </c>
      <c r="D1004" s="210" t="s">
        <v>170</v>
      </c>
      <c r="E1004">
        <v>4</v>
      </c>
      <c r="F1004">
        <v>2</v>
      </c>
      <c r="G1004">
        <v>6</v>
      </c>
      <c r="H1004" s="208">
        <v>44531</v>
      </c>
      <c r="I1004">
        <v>400</v>
      </c>
      <c r="J1004" s="217">
        <f t="shared" si="43"/>
        <v>6</v>
      </c>
    </row>
    <row r="1005" spans="1:10" hidden="1" outlineLevel="1" x14ac:dyDescent="0.35">
      <c r="A1005" s="216" t="s">
        <v>1215</v>
      </c>
      <c r="B1005">
        <v>40</v>
      </c>
      <c r="C1005" s="216" t="s">
        <v>1216</v>
      </c>
      <c r="D1005" s="210" t="s">
        <v>170</v>
      </c>
      <c r="E1005">
        <v>4</v>
      </c>
      <c r="F1005">
        <v>1</v>
      </c>
      <c r="G1005">
        <v>5</v>
      </c>
      <c r="H1005" s="208">
        <v>44531</v>
      </c>
      <c r="I1005">
        <v>1000</v>
      </c>
      <c r="J1005" s="217">
        <f t="shared" si="43"/>
        <v>5</v>
      </c>
    </row>
    <row r="1006" spans="1:10" hidden="1" outlineLevel="1" x14ac:dyDescent="0.35">
      <c r="A1006" s="216" t="s">
        <v>1215</v>
      </c>
      <c r="B1006">
        <v>41</v>
      </c>
      <c r="C1006" s="216" t="s">
        <v>1216</v>
      </c>
      <c r="D1006" s="210" t="s">
        <v>170</v>
      </c>
      <c r="E1006">
        <v>4</v>
      </c>
      <c r="F1006">
        <v>2</v>
      </c>
      <c r="G1006">
        <v>6</v>
      </c>
      <c r="H1006" s="208">
        <v>44531</v>
      </c>
      <c r="I1006">
        <v>300</v>
      </c>
      <c r="J1006" s="217">
        <f t="shared" si="43"/>
        <v>6</v>
      </c>
    </row>
    <row r="1007" spans="1:10" hidden="1" outlineLevel="1" x14ac:dyDescent="0.35">
      <c r="A1007" s="216" t="s">
        <v>1215</v>
      </c>
      <c r="B1007">
        <v>42</v>
      </c>
      <c r="C1007" s="216" t="s">
        <v>1216</v>
      </c>
      <c r="D1007" s="210" t="s">
        <v>170</v>
      </c>
      <c r="E1007">
        <v>4</v>
      </c>
      <c r="F1007">
        <v>2</v>
      </c>
      <c r="G1007">
        <v>6</v>
      </c>
      <c r="H1007" s="208">
        <v>44531</v>
      </c>
      <c r="I1007">
        <v>420</v>
      </c>
      <c r="J1007" s="217">
        <f t="shared" si="43"/>
        <v>6</v>
      </c>
    </row>
    <row r="1008" spans="1:10" hidden="1" outlineLevel="1" x14ac:dyDescent="0.35">
      <c r="A1008" s="216" t="s">
        <v>1215</v>
      </c>
      <c r="B1008">
        <v>43</v>
      </c>
      <c r="C1008" s="216" t="s">
        <v>1216</v>
      </c>
      <c r="D1008" s="210" t="s">
        <v>170</v>
      </c>
      <c r="E1008">
        <v>5</v>
      </c>
      <c r="F1008">
        <v>2</v>
      </c>
      <c r="G1008">
        <v>7</v>
      </c>
      <c r="H1008" s="208">
        <v>44531</v>
      </c>
      <c r="I1008">
        <v>470</v>
      </c>
      <c r="J1008" s="217">
        <f t="shared" si="43"/>
        <v>7</v>
      </c>
    </row>
    <row r="1009" spans="1:10" hidden="1" outlineLevel="1" x14ac:dyDescent="0.35">
      <c r="A1009" s="216" t="s">
        <v>1215</v>
      </c>
      <c r="B1009">
        <v>44</v>
      </c>
      <c r="C1009" s="216" t="s">
        <v>1216</v>
      </c>
      <c r="D1009" s="210" t="s">
        <v>170</v>
      </c>
      <c r="E1009">
        <v>7</v>
      </c>
      <c r="F1009">
        <v>2</v>
      </c>
      <c r="G1009">
        <v>9</v>
      </c>
      <c r="H1009" s="208">
        <v>44531</v>
      </c>
      <c r="I1009">
        <v>520</v>
      </c>
      <c r="J1009" s="217">
        <f t="shared" si="43"/>
        <v>9</v>
      </c>
    </row>
    <row r="1010" spans="1:10" hidden="1" outlineLevel="1" x14ac:dyDescent="0.35">
      <c r="A1010" s="216" t="s">
        <v>1215</v>
      </c>
      <c r="B1010">
        <v>45</v>
      </c>
      <c r="C1010" s="216" t="s">
        <v>1216</v>
      </c>
      <c r="D1010" s="210" t="s">
        <v>170</v>
      </c>
      <c r="E1010">
        <v>4</v>
      </c>
      <c r="F1010">
        <v>2</v>
      </c>
      <c r="G1010">
        <v>6</v>
      </c>
      <c r="H1010" s="208">
        <v>44531</v>
      </c>
      <c r="I1010">
        <v>500</v>
      </c>
      <c r="J1010" s="217">
        <f t="shared" si="43"/>
        <v>6</v>
      </c>
    </row>
    <row r="1011" spans="1:10" hidden="1" outlineLevel="1" x14ac:dyDescent="0.35">
      <c r="A1011" s="216" t="s">
        <v>1215</v>
      </c>
      <c r="B1011">
        <v>46</v>
      </c>
      <c r="C1011" s="216" t="s">
        <v>1216</v>
      </c>
      <c r="D1011" s="210" t="s">
        <v>170</v>
      </c>
      <c r="E1011">
        <v>1</v>
      </c>
      <c r="F1011">
        <v>2</v>
      </c>
      <c r="G1011">
        <v>3</v>
      </c>
      <c r="H1011" s="208">
        <v>44531</v>
      </c>
      <c r="I1011">
        <v>410</v>
      </c>
      <c r="J1011" s="217">
        <f t="shared" si="43"/>
        <v>3</v>
      </c>
    </row>
    <row r="1012" spans="1:10" hidden="1" outlineLevel="1" x14ac:dyDescent="0.35">
      <c r="A1012" s="216" t="s">
        <v>1215</v>
      </c>
      <c r="B1012">
        <v>47</v>
      </c>
      <c r="C1012" s="216" t="s">
        <v>1216</v>
      </c>
      <c r="D1012" s="210" t="s">
        <v>170</v>
      </c>
      <c r="E1012">
        <v>2</v>
      </c>
      <c r="F1012">
        <v>2</v>
      </c>
      <c r="G1012">
        <v>4</v>
      </c>
      <c r="H1012" s="208">
        <v>44531</v>
      </c>
      <c r="I1012">
        <v>370</v>
      </c>
      <c r="J1012" s="217">
        <f t="shared" si="43"/>
        <v>4</v>
      </c>
    </row>
    <row r="1013" spans="1:10" hidden="1" outlineLevel="1" x14ac:dyDescent="0.35">
      <c r="A1013" s="216" t="s">
        <v>1215</v>
      </c>
      <c r="B1013">
        <v>48</v>
      </c>
      <c r="C1013" s="216" t="s">
        <v>1216</v>
      </c>
      <c r="D1013" s="210" t="s">
        <v>170</v>
      </c>
      <c r="E1013">
        <v>2</v>
      </c>
      <c r="F1013">
        <v>2</v>
      </c>
      <c r="G1013">
        <v>4</v>
      </c>
      <c r="H1013" s="208">
        <v>44531</v>
      </c>
      <c r="I1013">
        <v>310</v>
      </c>
      <c r="J1013" s="217">
        <f t="shared" si="43"/>
        <v>4</v>
      </c>
    </row>
    <row r="1014" spans="1:10" hidden="1" outlineLevel="1" x14ac:dyDescent="0.35">
      <c r="A1014" s="216" t="s">
        <v>1215</v>
      </c>
      <c r="B1014">
        <v>49</v>
      </c>
      <c r="C1014" s="216" t="s">
        <v>1216</v>
      </c>
      <c r="D1014" s="210" t="s">
        <v>170</v>
      </c>
      <c r="E1014">
        <v>3</v>
      </c>
      <c r="F1014">
        <v>2</v>
      </c>
      <c r="G1014">
        <v>5</v>
      </c>
      <c r="H1014" s="208">
        <v>44531</v>
      </c>
      <c r="I1014">
        <v>420</v>
      </c>
      <c r="J1014" s="217">
        <f t="shared" si="43"/>
        <v>5</v>
      </c>
    </row>
    <row r="1015" spans="1:10" hidden="1" outlineLevel="1" x14ac:dyDescent="0.35">
      <c r="A1015" s="216" t="s">
        <v>1215</v>
      </c>
      <c r="B1015">
        <v>50</v>
      </c>
      <c r="C1015" s="216" t="s">
        <v>1216</v>
      </c>
      <c r="D1015" s="210" t="s">
        <v>170</v>
      </c>
      <c r="E1015">
        <v>1</v>
      </c>
      <c r="F1015">
        <v>2</v>
      </c>
      <c r="G1015">
        <v>3</v>
      </c>
      <c r="H1015" s="208">
        <v>44531</v>
      </c>
      <c r="I1015">
        <v>410</v>
      </c>
      <c r="J1015" s="217">
        <f t="shared" si="43"/>
        <v>3</v>
      </c>
    </row>
    <row r="1016" spans="1:10" hidden="1" outlineLevel="1" x14ac:dyDescent="0.35">
      <c r="A1016" s="216" t="s">
        <v>1215</v>
      </c>
      <c r="B1016">
        <v>51</v>
      </c>
      <c r="C1016" s="216" t="s">
        <v>1216</v>
      </c>
      <c r="D1016" s="210" t="s">
        <v>170</v>
      </c>
      <c r="E1016">
        <v>2</v>
      </c>
      <c r="F1016">
        <v>2</v>
      </c>
      <c r="G1016">
        <v>4</v>
      </c>
      <c r="H1016" s="208">
        <v>44531</v>
      </c>
      <c r="I1016">
        <v>400</v>
      </c>
      <c r="J1016" s="217">
        <f t="shared" si="43"/>
        <v>4</v>
      </c>
    </row>
    <row r="1017" spans="1:10" hidden="1" outlineLevel="1" x14ac:dyDescent="0.35">
      <c r="A1017" s="216" t="s">
        <v>1215</v>
      </c>
      <c r="B1017">
        <v>52</v>
      </c>
      <c r="C1017" s="216" t="s">
        <v>1216</v>
      </c>
      <c r="D1017" s="210" t="s">
        <v>170</v>
      </c>
      <c r="E1017">
        <v>9</v>
      </c>
      <c r="F1017">
        <v>3</v>
      </c>
      <c r="G1017">
        <v>12</v>
      </c>
      <c r="H1017" s="208">
        <v>44531</v>
      </c>
      <c r="I1017">
        <v>500</v>
      </c>
      <c r="J1017" s="217">
        <f t="shared" si="43"/>
        <v>12</v>
      </c>
    </row>
    <row r="1018" spans="1:10" hidden="1" outlineLevel="1" x14ac:dyDescent="0.35">
      <c r="A1018" s="216" t="s">
        <v>1215</v>
      </c>
      <c r="B1018">
        <v>54</v>
      </c>
      <c r="C1018" s="216" t="s">
        <v>1216</v>
      </c>
      <c r="D1018" s="210" t="s">
        <v>170</v>
      </c>
      <c r="E1018">
        <v>5</v>
      </c>
      <c r="F1018">
        <v>2</v>
      </c>
      <c r="G1018">
        <v>7</v>
      </c>
      <c r="H1018" s="208">
        <v>44531</v>
      </c>
      <c r="I1018">
        <v>400</v>
      </c>
      <c r="J1018" s="217">
        <f t="shared" si="43"/>
        <v>7</v>
      </c>
    </row>
    <row r="1019" spans="1:10" ht="15" collapsed="1" thickBot="1" x14ac:dyDescent="0.4">
      <c r="A1019" s="211" t="s">
        <v>1215</v>
      </c>
      <c r="B1019" s="212"/>
      <c r="C1019" s="213" t="s">
        <v>1216</v>
      </c>
      <c r="D1019" s="214">
        <f>COUNTA(D966:D1018)</f>
        <v>53</v>
      </c>
      <c r="E1019" s="214">
        <f>SUM(E966:E1018)</f>
        <v>214</v>
      </c>
      <c r="F1019" s="214">
        <f>SUM(F966:F1018)</f>
        <v>108</v>
      </c>
      <c r="G1019" s="214">
        <f>SUM(G966:G1018)</f>
        <v>322</v>
      </c>
      <c r="H1019" s="238">
        <v>44531</v>
      </c>
      <c r="I1019" s="242">
        <f>AVERAGE(I966:I1018)</f>
        <v>498.67924528301887</v>
      </c>
      <c r="J1019" s="214">
        <f>SUM(J966:J1018)</f>
        <v>322</v>
      </c>
    </row>
    <row r="1020" spans="1:10" hidden="1" outlineLevel="1" x14ac:dyDescent="0.35">
      <c r="A1020" s="210" t="s">
        <v>1221</v>
      </c>
      <c r="B1020" s="196">
        <v>17</v>
      </c>
      <c r="C1020" s="210" t="s">
        <v>1222</v>
      </c>
      <c r="D1020" s="210" t="s">
        <v>170</v>
      </c>
      <c r="E1020" s="196">
        <v>2</v>
      </c>
      <c r="F1020" s="196">
        <v>2</v>
      </c>
      <c r="G1020" s="196">
        <v>4</v>
      </c>
      <c r="H1020" s="215">
        <v>44532</v>
      </c>
      <c r="I1020" s="196">
        <v>670</v>
      </c>
      <c r="J1020" s="217">
        <f t="shared" si="43"/>
        <v>4</v>
      </c>
    </row>
    <row r="1021" spans="1:10" hidden="1" outlineLevel="1" x14ac:dyDescent="0.35">
      <c r="A1021" s="210" t="s">
        <v>1221</v>
      </c>
      <c r="B1021" s="196">
        <v>1</v>
      </c>
      <c r="C1021" s="210" t="s">
        <v>1222</v>
      </c>
      <c r="D1021" s="210" t="s">
        <v>170</v>
      </c>
      <c r="E1021" s="196">
        <v>7</v>
      </c>
      <c r="F1021" s="196">
        <v>2</v>
      </c>
      <c r="G1021" s="196">
        <v>9</v>
      </c>
      <c r="H1021" s="215">
        <v>44532</v>
      </c>
      <c r="I1021" s="196">
        <v>300</v>
      </c>
      <c r="J1021" s="217">
        <f t="shared" si="43"/>
        <v>9</v>
      </c>
    </row>
    <row r="1022" spans="1:10" hidden="1" outlineLevel="1" x14ac:dyDescent="0.35">
      <c r="A1022" s="210" t="s">
        <v>1221</v>
      </c>
      <c r="B1022" s="196">
        <v>2</v>
      </c>
      <c r="C1022" s="210" t="s">
        <v>1222</v>
      </c>
      <c r="D1022" s="210" t="s">
        <v>170</v>
      </c>
      <c r="E1022" s="196">
        <v>7</v>
      </c>
      <c r="F1022" s="196">
        <v>2</v>
      </c>
      <c r="G1022" s="196">
        <v>9</v>
      </c>
      <c r="H1022" s="215">
        <v>44532</v>
      </c>
      <c r="I1022" s="196">
        <v>400</v>
      </c>
      <c r="J1022" s="217">
        <f t="shared" si="43"/>
        <v>9</v>
      </c>
    </row>
    <row r="1023" spans="1:10" hidden="1" outlineLevel="1" x14ac:dyDescent="0.35">
      <c r="A1023" s="210" t="s">
        <v>1221</v>
      </c>
      <c r="B1023" s="196">
        <v>3</v>
      </c>
      <c r="C1023" s="210" t="s">
        <v>1222</v>
      </c>
      <c r="D1023" s="210" t="s">
        <v>170</v>
      </c>
      <c r="E1023" s="196">
        <v>8</v>
      </c>
      <c r="F1023" s="196">
        <v>2</v>
      </c>
      <c r="G1023" s="196">
        <v>10</v>
      </c>
      <c r="H1023" s="215">
        <v>44532</v>
      </c>
      <c r="I1023" s="196">
        <v>500</v>
      </c>
      <c r="J1023" s="217">
        <f t="shared" si="43"/>
        <v>10</v>
      </c>
    </row>
    <row r="1024" spans="1:10" hidden="1" outlineLevel="1" x14ac:dyDescent="0.35">
      <c r="A1024" s="210" t="s">
        <v>1221</v>
      </c>
      <c r="B1024" s="196">
        <v>4</v>
      </c>
      <c r="C1024" s="210" t="s">
        <v>1222</v>
      </c>
      <c r="D1024" s="210" t="s">
        <v>170</v>
      </c>
      <c r="E1024" s="196">
        <v>10</v>
      </c>
      <c r="F1024" s="196">
        <v>3</v>
      </c>
      <c r="G1024" s="196">
        <v>13</v>
      </c>
      <c r="H1024" s="215">
        <v>44532</v>
      </c>
      <c r="I1024" s="196">
        <v>520</v>
      </c>
      <c r="J1024" s="217">
        <f t="shared" si="43"/>
        <v>13</v>
      </c>
    </row>
    <row r="1025" spans="1:10" hidden="1" outlineLevel="1" x14ac:dyDescent="0.35">
      <c r="A1025" s="210" t="s">
        <v>1221</v>
      </c>
      <c r="B1025" s="196">
        <v>5</v>
      </c>
      <c r="C1025" s="210" t="s">
        <v>1222</v>
      </c>
      <c r="D1025" s="210" t="s">
        <v>170</v>
      </c>
      <c r="E1025" s="196">
        <v>6</v>
      </c>
      <c r="F1025" s="196">
        <v>2</v>
      </c>
      <c r="G1025" s="196">
        <v>8</v>
      </c>
      <c r="H1025" s="215">
        <v>44532</v>
      </c>
      <c r="I1025" s="196">
        <v>530</v>
      </c>
      <c r="J1025" s="217">
        <f t="shared" si="43"/>
        <v>8</v>
      </c>
    </row>
    <row r="1026" spans="1:10" hidden="1" outlineLevel="1" x14ac:dyDescent="0.35">
      <c r="A1026" s="210" t="s">
        <v>1221</v>
      </c>
      <c r="B1026" s="196">
        <v>6</v>
      </c>
      <c r="C1026" s="210" t="s">
        <v>1222</v>
      </c>
      <c r="D1026" s="210" t="s">
        <v>170</v>
      </c>
      <c r="E1026" s="196">
        <v>7</v>
      </c>
      <c r="F1026" s="196">
        <v>2</v>
      </c>
      <c r="G1026" s="196">
        <v>9</v>
      </c>
      <c r="H1026" s="215">
        <v>44532</v>
      </c>
      <c r="I1026" s="196">
        <v>500</v>
      </c>
      <c r="J1026" s="217">
        <f t="shared" si="43"/>
        <v>9</v>
      </c>
    </row>
    <row r="1027" spans="1:10" hidden="1" outlineLevel="1" x14ac:dyDescent="0.35">
      <c r="A1027" s="210" t="s">
        <v>1221</v>
      </c>
      <c r="B1027" s="196">
        <v>7</v>
      </c>
      <c r="C1027" s="210" t="s">
        <v>1222</v>
      </c>
      <c r="D1027" s="210" t="s">
        <v>170</v>
      </c>
      <c r="E1027" s="196">
        <v>11</v>
      </c>
      <c r="F1027" s="196">
        <v>6</v>
      </c>
      <c r="G1027" s="196">
        <v>17</v>
      </c>
      <c r="H1027" s="215">
        <v>44532</v>
      </c>
      <c r="I1027" s="196">
        <v>500</v>
      </c>
      <c r="J1027" s="217">
        <f t="shared" ref="J1027:J1090" si="44">IF(I1027&gt;$Q$1,,G1027)</f>
        <v>17</v>
      </c>
    </row>
    <row r="1028" spans="1:10" hidden="1" outlineLevel="1" x14ac:dyDescent="0.35">
      <c r="A1028" s="210" t="s">
        <v>1221</v>
      </c>
      <c r="B1028" s="196">
        <v>8</v>
      </c>
      <c r="C1028" s="210" t="s">
        <v>1222</v>
      </c>
      <c r="D1028" s="210" t="s">
        <v>170</v>
      </c>
      <c r="E1028" s="196">
        <v>6</v>
      </c>
      <c r="F1028" s="196">
        <v>2</v>
      </c>
      <c r="G1028" s="196">
        <v>8</v>
      </c>
      <c r="H1028" s="215">
        <v>44532</v>
      </c>
      <c r="I1028" s="196">
        <v>470</v>
      </c>
      <c r="J1028" s="217">
        <f t="shared" si="44"/>
        <v>8</v>
      </c>
    </row>
    <row r="1029" spans="1:10" hidden="1" outlineLevel="1" x14ac:dyDescent="0.35">
      <c r="A1029" s="210" t="s">
        <v>1221</v>
      </c>
      <c r="B1029" s="196">
        <v>9</v>
      </c>
      <c r="C1029" s="210" t="s">
        <v>1222</v>
      </c>
      <c r="D1029" s="210" t="s">
        <v>170</v>
      </c>
      <c r="E1029" s="196">
        <v>9</v>
      </c>
      <c r="F1029" s="196">
        <v>2</v>
      </c>
      <c r="G1029" s="196">
        <v>11</v>
      </c>
      <c r="H1029" s="215">
        <v>44532</v>
      </c>
      <c r="I1029" s="196">
        <v>900</v>
      </c>
      <c r="J1029" s="217">
        <f t="shared" si="44"/>
        <v>11</v>
      </c>
    </row>
    <row r="1030" spans="1:10" hidden="1" outlineLevel="1" x14ac:dyDescent="0.35">
      <c r="A1030" s="210" t="s">
        <v>1221</v>
      </c>
      <c r="B1030" s="196">
        <v>10</v>
      </c>
      <c r="C1030" s="210" t="s">
        <v>1222</v>
      </c>
      <c r="D1030" s="210" t="s">
        <v>170</v>
      </c>
      <c r="E1030" s="196">
        <v>9</v>
      </c>
      <c r="F1030" s="196">
        <v>2</v>
      </c>
      <c r="G1030" s="196">
        <v>11</v>
      </c>
      <c r="H1030" s="215">
        <v>44532</v>
      </c>
      <c r="I1030" s="196">
        <v>900</v>
      </c>
      <c r="J1030" s="217">
        <f t="shared" si="44"/>
        <v>11</v>
      </c>
    </row>
    <row r="1031" spans="1:10" hidden="1" outlineLevel="1" x14ac:dyDescent="0.35">
      <c r="A1031" s="210" t="s">
        <v>1221</v>
      </c>
      <c r="B1031" s="196">
        <v>11</v>
      </c>
      <c r="C1031" s="210" t="s">
        <v>1222</v>
      </c>
      <c r="D1031" s="210" t="s">
        <v>170</v>
      </c>
      <c r="E1031" s="196">
        <v>6</v>
      </c>
      <c r="F1031" s="196">
        <v>2</v>
      </c>
      <c r="G1031" s="196">
        <v>8</v>
      </c>
      <c r="H1031" s="215">
        <v>44532</v>
      </c>
      <c r="I1031" s="196">
        <v>870</v>
      </c>
      <c r="J1031" s="217">
        <f t="shared" si="44"/>
        <v>8</v>
      </c>
    </row>
    <row r="1032" spans="1:10" hidden="1" outlineLevel="1" x14ac:dyDescent="0.35">
      <c r="A1032" s="210" t="s">
        <v>1221</v>
      </c>
      <c r="B1032" s="196">
        <v>12</v>
      </c>
      <c r="C1032" s="210" t="s">
        <v>1222</v>
      </c>
      <c r="D1032" s="210" t="s">
        <v>170</v>
      </c>
      <c r="E1032" s="196">
        <v>9</v>
      </c>
      <c r="F1032" s="196">
        <v>3</v>
      </c>
      <c r="G1032" s="196">
        <v>12</v>
      </c>
      <c r="H1032" s="215">
        <v>44532</v>
      </c>
      <c r="I1032" s="196">
        <v>860</v>
      </c>
      <c r="J1032" s="217">
        <f t="shared" si="44"/>
        <v>12</v>
      </c>
    </row>
    <row r="1033" spans="1:10" hidden="1" outlineLevel="1" x14ac:dyDescent="0.35">
      <c r="A1033" s="210" t="s">
        <v>1221</v>
      </c>
      <c r="B1033" s="196">
        <v>13</v>
      </c>
      <c r="C1033" s="210" t="s">
        <v>1222</v>
      </c>
      <c r="D1033" s="210" t="s">
        <v>170</v>
      </c>
      <c r="E1033" s="196">
        <v>3</v>
      </c>
      <c r="F1033" s="196">
        <v>2</v>
      </c>
      <c r="G1033" s="196">
        <v>5</v>
      </c>
      <c r="H1033" s="215">
        <v>44532</v>
      </c>
      <c r="I1033" s="196">
        <v>600</v>
      </c>
      <c r="J1033" s="217">
        <f t="shared" si="44"/>
        <v>5</v>
      </c>
    </row>
    <row r="1034" spans="1:10" hidden="1" outlineLevel="1" x14ac:dyDescent="0.35">
      <c r="A1034" s="210" t="s">
        <v>1221</v>
      </c>
      <c r="B1034" s="196">
        <v>14</v>
      </c>
      <c r="C1034" s="210" t="s">
        <v>1222</v>
      </c>
      <c r="D1034" s="210" t="s">
        <v>170</v>
      </c>
      <c r="E1034" s="196">
        <v>6</v>
      </c>
      <c r="F1034" s="196">
        <v>2</v>
      </c>
      <c r="G1034" s="196">
        <v>8</v>
      </c>
      <c r="H1034" s="215">
        <v>44532</v>
      </c>
      <c r="I1034" s="196">
        <v>500</v>
      </c>
      <c r="J1034" s="217">
        <f t="shared" si="44"/>
        <v>8</v>
      </c>
    </row>
    <row r="1035" spans="1:10" hidden="1" outlineLevel="1" x14ac:dyDescent="0.35">
      <c r="A1035" s="210" t="s">
        <v>1221</v>
      </c>
      <c r="B1035" s="196">
        <v>15</v>
      </c>
      <c r="C1035" s="210" t="s">
        <v>1222</v>
      </c>
      <c r="D1035" s="210" t="s">
        <v>170</v>
      </c>
      <c r="E1035" s="196">
        <v>2</v>
      </c>
      <c r="F1035" s="196">
        <v>2</v>
      </c>
      <c r="G1035" s="196">
        <v>4</v>
      </c>
      <c r="H1035" s="215">
        <v>44532</v>
      </c>
      <c r="I1035" s="196">
        <v>400</v>
      </c>
      <c r="J1035" s="217">
        <f t="shared" si="44"/>
        <v>4</v>
      </c>
    </row>
    <row r="1036" spans="1:10" hidden="1" outlineLevel="1" x14ac:dyDescent="0.35">
      <c r="A1036" s="210" t="s">
        <v>1221</v>
      </c>
      <c r="B1036" s="196">
        <v>16</v>
      </c>
      <c r="C1036" s="210" t="s">
        <v>1222</v>
      </c>
      <c r="D1036" s="210" t="s">
        <v>170</v>
      </c>
      <c r="E1036" s="196">
        <v>8</v>
      </c>
      <c r="F1036" s="196">
        <v>3</v>
      </c>
      <c r="G1036" s="196">
        <v>11</v>
      </c>
      <c r="H1036" s="215">
        <v>44532</v>
      </c>
      <c r="I1036" s="196">
        <v>600</v>
      </c>
      <c r="J1036" s="217">
        <f t="shared" si="44"/>
        <v>11</v>
      </c>
    </row>
    <row r="1037" spans="1:10" hidden="1" outlineLevel="1" x14ac:dyDescent="0.35">
      <c r="A1037" s="210" t="s">
        <v>1221</v>
      </c>
      <c r="B1037" s="196">
        <v>18</v>
      </c>
      <c r="C1037" s="210" t="s">
        <v>1222</v>
      </c>
      <c r="D1037" s="210" t="s">
        <v>170</v>
      </c>
      <c r="E1037" s="196">
        <v>6</v>
      </c>
      <c r="F1037" s="196">
        <v>3</v>
      </c>
      <c r="G1037" s="196">
        <v>9</v>
      </c>
      <c r="H1037" s="215">
        <v>44532</v>
      </c>
      <c r="I1037" s="196">
        <v>700</v>
      </c>
      <c r="J1037" s="217">
        <f t="shared" si="44"/>
        <v>9</v>
      </c>
    </row>
    <row r="1038" spans="1:10" hidden="1" outlineLevel="1" x14ac:dyDescent="0.35">
      <c r="A1038" s="210" t="s">
        <v>1221</v>
      </c>
      <c r="B1038" s="196">
        <v>19</v>
      </c>
      <c r="C1038" s="210" t="s">
        <v>1222</v>
      </c>
      <c r="D1038" s="210" t="s">
        <v>170</v>
      </c>
      <c r="E1038" s="196">
        <v>6</v>
      </c>
      <c r="F1038" s="196">
        <v>2</v>
      </c>
      <c r="G1038" s="196">
        <v>8</v>
      </c>
      <c r="H1038" s="215">
        <v>44532</v>
      </c>
      <c r="I1038" s="196">
        <v>800</v>
      </c>
      <c r="J1038" s="217">
        <f t="shared" si="44"/>
        <v>8</v>
      </c>
    </row>
    <row r="1039" spans="1:10" hidden="1" outlineLevel="1" x14ac:dyDescent="0.35">
      <c r="A1039" s="210" t="s">
        <v>1221</v>
      </c>
      <c r="B1039" s="196">
        <v>20</v>
      </c>
      <c r="C1039" s="210" t="s">
        <v>1222</v>
      </c>
      <c r="D1039" s="210" t="s">
        <v>170</v>
      </c>
      <c r="E1039" s="196">
        <v>4</v>
      </c>
      <c r="F1039" s="196">
        <v>2</v>
      </c>
      <c r="G1039" s="196">
        <v>6</v>
      </c>
      <c r="H1039" s="215">
        <v>44532</v>
      </c>
      <c r="I1039" s="196">
        <v>700</v>
      </c>
      <c r="J1039" s="217">
        <f t="shared" si="44"/>
        <v>6</v>
      </c>
    </row>
    <row r="1040" spans="1:10" hidden="1" outlineLevel="1" x14ac:dyDescent="0.35">
      <c r="A1040" s="210" t="s">
        <v>1221</v>
      </c>
      <c r="B1040" s="196">
        <v>21</v>
      </c>
      <c r="C1040" s="210" t="s">
        <v>1222</v>
      </c>
      <c r="D1040" s="210" t="s">
        <v>170</v>
      </c>
      <c r="E1040" s="196">
        <v>9</v>
      </c>
      <c r="F1040" s="196">
        <v>4</v>
      </c>
      <c r="G1040" s="196">
        <v>13</v>
      </c>
      <c r="H1040" s="215">
        <v>44532</v>
      </c>
      <c r="I1040" s="196">
        <v>400</v>
      </c>
      <c r="J1040" s="217">
        <f t="shared" si="44"/>
        <v>13</v>
      </c>
    </row>
    <row r="1041" spans="1:10" hidden="1" outlineLevel="1" x14ac:dyDescent="0.35">
      <c r="A1041" s="210" t="s">
        <v>1221</v>
      </c>
      <c r="B1041" s="196">
        <v>22</v>
      </c>
      <c r="C1041" s="210" t="s">
        <v>1222</v>
      </c>
      <c r="D1041" s="210" t="s">
        <v>170</v>
      </c>
      <c r="E1041" s="196">
        <v>6</v>
      </c>
      <c r="F1041" s="196">
        <v>2</v>
      </c>
      <c r="G1041" s="196">
        <v>8</v>
      </c>
      <c r="H1041" s="215">
        <v>44532</v>
      </c>
      <c r="I1041" s="196">
        <v>600</v>
      </c>
      <c r="J1041" s="217">
        <f t="shared" si="44"/>
        <v>8</v>
      </c>
    </row>
    <row r="1042" spans="1:10" hidden="1" outlineLevel="1" x14ac:dyDescent="0.35">
      <c r="A1042" s="210" t="s">
        <v>1221</v>
      </c>
      <c r="B1042" s="196">
        <v>38</v>
      </c>
      <c r="C1042" s="210" t="s">
        <v>1222</v>
      </c>
      <c r="D1042" s="210" t="s">
        <v>170</v>
      </c>
      <c r="E1042" s="196">
        <v>4</v>
      </c>
      <c r="F1042" s="196">
        <v>2</v>
      </c>
      <c r="G1042" s="196">
        <v>6</v>
      </c>
      <c r="H1042" s="215">
        <v>44532</v>
      </c>
      <c r="I1042" s="196">
        <v>600</v>
      </c>
      <c r="J1042" s="217">
        <f t="shared" si="44"/>
        <v>6</v>
      </c>
    </row>
    <row r="1043" spans="1:10" hidden="1" outlineLevel="1" x14ac:dyDescent="0.35">
      <c r="A1043" s="210" t="s">
        <v>1221</v>
      </c>
      <c r="B1043" s="196">
        <v>28</v>
      </c>
      <c r="C1043" s="210" t="s">
        <v>1222</v>
      </c>
      <c r="D1043" s="210" t="s">
        <v>170</v>
      </c>
      <c r="E1043" s="196">
        <v>8</v>
      </c>
      <c r="F1043" s="196">
        <v>2</v>
      </c>
      <c r="G1043" s="196">
        <v>10</v>
      </c>
      <c r="H1043" s="215">
        <v>44532</v>
      </c>
      <c r="I1043" s="196">
        <v>800</v>
      </c>
      <c r="J1043" s="217">
        <f t="shared" si="44"/>
        <v>10</v>
      </c>
    </row>
    <row r="1044" spans="1:10" hidden="1" outlineLevel="1" x14ac:dyDescent="0.35">
      <c r="A1044" s="210" t="s">
        <v>1221</v>
      </c>
      <c r="B1044" s="196">
        <v>23</v>
      </c>
      <c r="C1044" s="210" t="s">
        <v>1222</v>
      </c>
      <c r="D1044" s="210" t="s">
        <v>170</v>
      </c>
      <c r="E1044" s="196">
        <v>8</v>
      </c>
      <c r="F1044" s="196">
        <v>2</v>
      </c>
      <c r="G1044" s="196">
        <v>10</v>
      </c>
      <c r="H1044" s="215">
        <v>44532</v>
      </c>
      <c r="I1044" s="196">
        <v>370</v>
      </c>
      <c r="J1044" s="217">
        <f t="shared" si="44"/>
        <v>10</v>
      </c>
    </row>
    <row r="1045" spans="1:10" hidden="1" outlineLevel="1" x14ac:dyDescent="0.35">
      <c r="A1045" s="210" t="s">
        <v>1221</v>
      </c>
      <c r="B1045" s="196">
        <v>37</v>
      </c>
      <c r="C1045" s="210" t="s">
        <v>1222</v>
      </c>
      <c r="D1045" s="210" t="s">
        <v>170</v>
      </c>
      <c r="E1045" s="196">
        <v>5</v>
      </c>
      <c r="F1045" s="196">
        <v>2</v>
      </c>
      <c r="G1045" s="196">
        <v>7</v>
      </c>
      <c r="H1045" s="215">
        <v>44532</v>
      </c>
      <c r="I1045" s="196">
        <v>480</v>
      </c>
      <c r="J1045" s="217">
        <f t="shared" si="44"/>
        <v>7</v>
      </c>
    </row>
    <row r="1046" spans="1:10" hidden="1" outlineLevel="1" x14ac:dyDescent="0.35">
      <c r="A1046" s="210" t="s">
        <v>1221</v>
      </c>
      <c r="B1046" s="196">
        <v>25</v>
      </c>
      <c r="C1046" s="210" t="s">
        <v>1222</v>
      </c>
      <c r="D1046" s="210" t="s">
        <v>170</v>
      </c>
      <c r="E1046" s="196">
        <v>6</v>
      </c>
      <c r="F1046" s="196">
        <v>2</v>
      </c>
      <c r="G1046" s="196">
        <v>8</v>
      </c>
      <c r="H1046" s="215">
        <v>44532</v>
      </c>
      <c r="I1046" s="196">
        <v>420</v>
      </c>
      <c r="J1046" s="217">
        <f t="shared" si="44"/>
        <v>8</v>
      </c>
    </row>
    <row r="1047" spans="1:10" hidden="1" outlineLevel="1" x14ac:dyDescent="0.35">
      <c r="A1047" s="210" t="s">
        <v>1221</v>
      </c>
      <c r="B1047" s="196">
        <v>24</v>
      </c>
      <c r="C1047" s="210" t="s">
        <v>1222</v>
      </c>
      <c r="D1047" s="210" t="s">
        <v>170</v>
      </c>
      <c r="E1047" s="196">
        <v>9</v>
      </c>
      <c r="F1047" s="196">
        <v>3</v>
      </c>
      <c r="G1047" s="196">
        <v>12</v>
      </c>
      <c r="H1047" s="215">
        <v>44532</v>
      </c>
      <c r="I1047" s="196">
        <v>400</v>
      </c>
      <c r="J1047" s="217">
        <f t="shared" si="44"/>
        <v>12</v>
      </c>
    </row>
    <row r="1048" spans="1:10" hidden="1" outlineLevel="1" x14ac:dyDescent="0.35">
      <c r="A1048" s="210" t="s">
        <v>1221</v>
      </c>
      <c r="B1048" s="196">
        <v>48</v>
      </c>
      <c r="C1048" s="210" t="s">
        <v>1222</v>
      </c>
      <c r="D1048" s="210" t="s">
        <v>170</v>
      </c>
      <c r="E1048" s="196">
        <v>6</v>
      </c>
      <c r="F1048" s="196">
        <v>2</v>
      </c>
      <c r="G1048" s="196">
        <v>8</v>
      </c>
      <c r="H1048" s="215">
        <v>44532</v>
      </c>
      <c r="I1048" s="196">
        <v>470</v>
      </c>
      <c r="J1048" s="217">
        <f t="shared" si="44"/>
        <v>8</v>
      </c>
    </row>
    <row r="1049" spans="1:10" hidden="1" outlineLevel="1" x14ac:dyDescent="0.35">
      <c r="A1049" s="210" t="s">
        <v>1221</v>
      </c>
      <c r="B1049" s="196">
        <v>26</v>
      </c>
      <c r="C1049" s="210" t="s">
        <v>1222</v>
      </c>
      <c r="D1049" s="210" t="s">
        <v>170</v>
      </c>
      <c r="E1049" s="196">
        <v>4</v>
      </c>
      <c r="F1049" s="196">
        <v>2</v>
      </c>
      <c r="G1049" s="196">
        <v>6</v>
      </c>
      <c r="H1049" s="215">
        <v>44532</v>
      </c>
      <c r="I1049" s="196">
        <v>600</v>
      </c>
      <c r="J1049" s="217">
        <f t="shared" si="44"/>
        <v>6</v>
      </c>
    </row>
    <row r="1050" spans="1:10" hidden="1" outlineLevel="1" x14ac:dyDescent="0.35">
      <c r="A1050" s="210" t="s">
        <v>1221</v>
      </c>
      <c r="B1050" s="196">
        <v>27</v>
      </c>
      <c r="C1050" s="210" t="s">
        <v>1222</v>
      </c>
      <c r="D1050" s="210" t="s">
        <v>170</v>
      </c>
      <c r="E1050" s="196">
        <v>4</v>
      </c>
      <c r="F1050" s="196">
        <v>2</v>
      </c>
      <c r="G1050" s="196">
        <v>6</v>
      </c>
      <c r="H1050" s="215">
        <v>44532</v>
      </c>
      <c r="I1050" s="196">
        <v>700</v>
      </c>
      <c r="J1050" s="217">
        <f t="shared" si="44"/>
        <v>6</v>
      </c>
    </row>
    <row r="1051" spans="1:10" hidden="1" outlineLevel="1" x14ac:dyDescent="0.35">
      <c r="A1051" s="210" t="s">
        <v>1221</v>
      </c>
      <c r="B1051" s="196">
        <v>47</v>
      </c>
      <c r="C1051" s="210" t="s">
        <v>1222</v>
      </c>
      <c r="D1051" s="210" t="s">
        <v>170</v>
      </c>
      <c r="E1051" s="196">
        <v>10</v>
      </c>
      <c r="F1051" s="196">
        <v>2</v>
      </c>
      <c r="G1051" s="196">
        <v>12</v>
      </c>
      <c r="H1051" s="215">
        <v>44532</v>
      </c>
      <c r="I1051" s="196">
        <v>500</v>
      </c>
      <c r="J1051" s="217">
        <f t="shared" si="44"/>
        <v>12</v>
      </c>
    </row>
    <row r="1052" spans="1:10" hidden="1" outlineLevel="1" x14ac:dyDescent="0.35">
      <c r="A1052" s="210" t="s">
        <v>1221</v>
      </c>
      <c r="B1052" s="196">
        <v>43</v>
      </c>
      <c r="C1052" s="210" t="s">
        <v>1222</v>
      </c>
      <c r="D1052" s="210" t="s">
        <v>170</v>
      </c>
      <c r="E1052" s="196">
        <v>6</v>
      </c>
      <c r="F1052" s="196">
        <v>2</v>
      </c>
      <c r="G1052" s="196">
        <v>8</v>
      </c>
      <c r="H1052" s="215">
        <v>44532</v>
      </c>
      <c r="I1052" s="196">
        <v>300</v>
      </c>
      <c r="J1052" s="217">
        <f t="shared" si="44"/>
        <v>8</v>
      </c>
    </row>
    <row r="1053" spans="1:10" hidden="1" outlineLevel="1" x14ac:dyDescent="0.35">
      <c r="A1053" s="210" t="s">
        <v>1221</v>
      </c>
      <c r="B1053" s="196">
        <v>29</v>
      </c>
      <c r="C1053" s="210" t="s">
        <v>1222</v>
      </c>
      <c r="D1053" s="210" t="s">
        <v>170</v>
      </c>
      <c r="E1053" s="196">
        <v>3</v>
      </c>
      <c r="F1053" s="196">
        <v>2</v>
      </c>
      <c r="G1053" s="196">
        <v>5</v>
      </c>
      <c r="H1053" s="215">
        <v>44532</v>
      </c>
      <c r="I1053" s="196">
        <v>600</v>
      </c>
      <c r="J1053" s="217">
        <f t="shared" si="44"/>
        <v>5</v>
      </c>
    </row>
    <row r="1054" spans="1:10" hidden="1" outlineLevel="1" x14ac:dyDescent="0.35">
      <c r="A1054" s="210" t="s">
        <v>1221</v>
      </c>
      <c r="B1054" s="196">
        <v>30</v>
      </c>
      <c r="C1054" s="210" t="s">
        <v>1222</v>
      </c>
      <c r="D1054" s="210" t="s">
        <v>170</v>
      </c>
      <c r="E1054" s="196">
        <v>1</v>
      </c>
      <c r="F1054" s="196">
        <v>2</v>
      </c>
      <c r="G1054" s="196">
        <v>3</v>
      </c>
      <c r="H1054" s="215">
        <v>44532</v>
      </c>
      <c r="I1054" s="196">
        <v>500</v>
      </c>
      <c r="J1054" s="217">
        <f t="shared" si="44"/>
        <v>3</v>
      </c>
    </row>
    <row r="1055" spans="1:10" hidden="1" outlineLevel="1" x14ac:dyDescent="0.35">
      <c r="A1055" s="210" t="s">
        <v>1221</v>
      </c>
      <c r="B1055" s="196">
        <v>42</v>
      </c>
      <c r="C1055" s="210" t="s">
        <v>1222</v>
      </c>
      <c r="D1055" s="210" t="s">
        <v>170</v>
      </c>
      <c r="E1055" s="196">
        <v>2</v>
      </c>
      <c r="F1055" s="196">
        <v>3</v>
      </c>
      <c r="G1055" s="196">
        <v>5</v>
      </c>
      <c r="H1055" s="215">
        <v>44532</v>
      </c>
      <c r="I1055" s="196">
        <v>410</v>
      </c>
      <c r="J1055" s="217">
        <f t="shared" si="44"/>
        <v>5</v>
      </c>
    </row>
    <row r="1056" spans="1:10" hidden="1" outlineLevel="1" x14ac:dyDescent="0.35">
      <c r="A1056" s="210" t="s">
        <v>1221</v>
      </c>
      <c r="B1056" s="196">
        <v>31</v>
      </c>
      <c r="C1056" s="210" t="s">
        <v>1222</v>
      </c>
      <c r="D1056" s="210" t="s">
        <v>170</v>
      </c>
      <c r="E1056" s="196">
        <v>6</v>
      </c>
      <c r="F1056" s="196">
        <v>2</v>
      </c>
      <c r="G1056" s="196">
        <v>8</v>
      </c>
      <c r="H1056" s="215">
        <v>44532</v>
      </c>
      <c r="I1056" s="196">
        <v>400</v>
      </c>
      <c r="J1056" s="217">
        <f t="shared" si="44"/>
        <v>8</v>
      </c>
    </row>
    <row r="1057" spans="1:10" hidden="1" outlineLevel="1" x14ac:dyDescent="0.35">
      <c r="A1057" s="210" t="s">
        <v>1221</v>
      </c>
      <c r="B1057" s="196">
        <v>49</v>
      </c>
      <c r="C1057" s="210" t="s">
        <v>1222</v>
      </c>
      <c r="D1057" s="210" t="s">
        <v>170</v>
      </c>
      <c r="E1057" s="196">
        <v>6</v>
      </c>
      <c r="F1057" s="196">
        <v>2</v>
      </c>
      <c r="G1057" s="196">
        <v>8</v>
      </c>
      <c r="H1057" s="215">
        <v>44532</v>
      </c>
      <c r="I1057" s="196">
        <v>500</v>
      </c>
      <c r="J1057" s="217">
        <f t="shared" si="44"/>
        <v>8</v>
      </c>
    </row>
    <row r="1058" spans="1:10" hidden="1" outlineLevel="1" x14ac:dyDescent="0.35">
      <c r="A1058" s="210" t="s">
        <v>1221</v>
      </c>
      <c r="B1058" s="196">
        <v>50</v>
      </c>
      <c r="C1058" s="210" t="s">
        <v>1222</v>
      </c>
      <c r="D1058" s="210" t="s">
        <v>170</v>
      </c>
      <c r="E1058" s="196">
        <v>4</v>
      </c>
      <c r="F1058" s="196">
        <v>2</v>
      </c>
      <c r="G1058" s="196">
        <v>6</v>
      </c>
      <c r="H1058" s="215">
        <v>44532</v>
      </c>
      <c r="I1058" s="196">
        <v>470</v>
      </c>
      <c r="J1058" s="217">
        <f t="shared" si="44"/>
        <v>6</v>
      </c>
    </row>
    <row r="1059" spans="1:10" hidden="1" outlineLevel="1" x14ac:dyDescent="0.35">
      <c r="A1059" s="210" t="s">
        <v>1221</v>
      </c>
      <c r="B1059" s="196">
        <v>32</v>
      </c>
      <c r="C1059" s="210" t="s">
        <v>1222</v>
      </c>
      <c r="D1059" s="210" t="s">
        <v>170</v>
      </c>
      <c r="E1059" s="196">
        <v>9</v>
      </c>
      <c r="F1059" s="196">
        <v>3</v>
      </c>
      <c r="G1059" s="196">
        <v>12</v>
      </c>
      <c r="H1059" s="215">
        <v>44532</v>
      </c>
      <c r="I1059" s="196">
        <v>470</v>
      </c>
      <c r="J1059" s="217">
        <f t="shared" si="44"/>
        <v>12</v>
      </c>
    </row>
    <row r="1060" spans="1:10" hidden="1" outlineLevel="1" x14ac:dyDescent="0.35">
      <c r="A1060" s="210" t="s">
        <v>1221</v>
      </c>
      <c r="B1060" s="196">
        <v>33</v>
      </c>
      <c r="C1060" s="210" t="s">
        <v>1222</v>
      </c>
      <c r="D1060" s="210" t="s">
        <v>170</v>
      </c>
      <c r="E1060" s="196">
        <v>7</v>
      </c>
      <c r="F1060" s="196">
        <v>3</v>
      </c>
      <c r="G1060" s="196">
        <v>10</v>
      </c>
      <c r="H1060" s="215">
        <v>44532</v>
      </c>
      <c r="I1060" s="196">
        <v>500</v>
      </c>
      <c r="J1060" s="217">
        <f t="shared" si="44"/>
        <v>10</v>
      </c>
    </row>
    <row r="1061" spans="1:10" hidden="1" outlineLevel="1" x14ac:dyDescent="0.35">
      <c r="A1061" s="210" t="s">
        <v>1221</v>
      </c>
      <c r="B1061" s="196">
        <v>34</v>
      </c>
      <c r="C1061" s="210" t="s">
        <v>1222</v>
      </c>
      <c r="D1061" s="210" t="s">
        <v>170</v>
      </c>
      <c r="E1061" s="196">
        <v>3</v>
      </c>
      <c r="F1061" s="196">
        <v>2</v>
      </c>
      <c r="G1061" s="196">
        <v>5</v>
      </c>
      <c r="H1061" s="215">
        <v>44532</v>
      </c>
      <c r="I1061" s="196">
        <v>610</v>
      </c>
      <c r="J1061" s="217">
        <f t="shared" si="44"/>
        <v>5</v>
      </c>
    </row>
    <row r="1062" spans="1:10" hidden="1" outlineLevel="1" x14ac:dyDescent="0.35">
      <c r="A1062" s="210" t="s">
        <v>1221</v>
      </c>
      <c r="B1062" s="196">
        <v>35</v>
      </c>
      <c r="C1062" s="210" t="s">
        <v>1222</v>
      </c>
      <c r="D1062" s="210" t="s">
        <v>170</v>
      </c>
      <c r="E1062" s="196">
        <v>6</v>
      </c>
      <c r="F1062" s="196">
        <v>4</v>
      </c>
      <c r="G1062" s="196">
        <v>10</v>
      </c>
      <c r="H1062" s="215">
        <v>44532</v>
      </c>
      <c r="I1062" s="196">
        <v>700</v>
      </c>
      <c r="J1062" s="217">
        <f t="shared" si="44"/>
        <v>10</v>
      </c>
    </row>
    <row r="1063" spans="1:10" hidden="1" outlineLevel="1" x14ac:dyDescent="0.35">
      <c r="A1063" s="210" t="s">
        <v>1221</v>
      </c>
      <c r="B1063" s="196">
        <v>36</v>
      </c>
      <c r="C1063" s="210" t="s">
        <v>1222</v>
      </c>
      <c r="D1063" s="210" t="s">
        <v>170</v>
      </c>
      <c r="E1063" s="196">
        <v>7</v>
      </c>
      <c r="F1063" s="196">
        <v>4</v>
      </c>
      <c r="G1063" s="196">
        <v>11</v>
      </c>
      <c r="H1063" s="215">
        <v>44532</v>
      </c>
      <c r="I1063" s="196">
        <v>500</v>
      </c>
      <c r="J1063" s="217">
        <f t="shared" si="44"/>
        <v>11</v>
      </c>
    </row>
    <row r="1064" spans="1:10" hidden="1" outlineLevel="1" x14ac:dyDescent="0.35">
      <c r="A1064" s="210" t="s">
        <v>1221</v>
      </c>
      <c r="B1064" s="196">
        <v>39</v>
      </c>
      <c r="C1064" s="210" t="s">
        <v>1222</v>
      </c>
      <c r="D1064" s="210" t="s">
        <v>170</v>
      </c>
      <c r="E1064" s="196">
        <v>9</v>
      </c>
      <c r="F1064" s="196">
        <v>2</v>
      </c>
      <c r="G1064" s="196">
        <v>11</v>
      </c>
      <c r="H1064" s="215">
        <v>44532</v>
      </c>
      <c r="I1064" s="196">
        <v>700</v>
      </c>
      <c r="J1064" s="217">
        <f t="shared" si="44"/>
        <v>11</v>
      </c>
    </row>
    <row r="1065" spans="1:10" hidden="1" outlineLevel="1" x14ac:dyDescent="0.35">
      <c r="A1065" s="210" t="s">
        <v>1221</v>
      </c>
      <c r="B1065" s="196">
        <v>40</v>
      </c>
      <c r="C1065" s="210" t="s">
        <v>1222</v>
      </c>
      <c r="D1065" s="210" t="s">
        <v>170</v>
      </c>
      <c r="E1065" s="196">
        <v>6</v>
      </c>
      <c r="F1065" s="196">
        <v>2</v>
      </c>
      <c r="G1065" s="196">
        <v>8</v>
      </c>
      <c r="H1065" s="215">
        <v>44532</v>
      </c>
      <c r="I1065" s="196">
        <v>520</v>
      </c>
      <c r="J1065" s="217">
        <f t="shared" si="44"/>
        <v>8</v>
      </c>
    </row>
    <row r="1066" spans="1:10" hidden="1" outlineLevel="1" x14ac:dyDescent="0.35">
      <c r="A1066" s="210" t="s">
        <v>1221</v>
      </c>
      <c r="B1066" s="196">
        <v>41</v>
      </c>
      <c r="C1066" s="210" t="s">
        <v>1222</v>
      </c>
      <c r="D1066" s="210" t="s">
        <v>170</v>
      </c>
      <c r="E1066" s="196">
        <v>3</v>
      </c>
      <c r="F1066" s="196">
        <v>3</v>
      </c>
      <c r="G1066" s="196">
        <v>6</v>
      </c>
      <c r="H1066" s="215">
        <v>44532</v>
      </c>
      <c r="I1066" s="196">
        <v>550</v>
      </c>
      <c r="J1066" s="217">
        <f t="shared" si="44"/>
        <v>6</v>
      </c>
    </row>
    <row r="1067" spans="1:10" hidden="1" outlineLevel="1" x14ac:dyDescent="0.35">
      <c r="A1067" s="210" t="s">
        <v>1221</v>
      </c>
      <c r="B1067" s="196">
        <v>44</v>
      </c>
      <c r="C1067" s="210" t="s">
        <v>1222</v>
      </c>
      <c r="D1067" s="210" t="s">
        <v>170</v>
      </c>
      <c r="E1067" s="196">
        <v>8</v>
      </c>
      <c r="F1067" s="196">
        <v>3</v>
      </c>
      <c r="G1067" s="196">
        <v>11</v>
      </c>
      <c r="H1067" s="215">
        <v>44532</v>
      </c>
      <c r="I1067" s="196">
        <v>480</v>
      </c>
      <c r="J1067" s="217">
        <f t="shared" si="44"/>
        <v>11</v>
      </c>
    </row>
    <row r="1068" spans="1:10" hidden="1" outlineLevel="1" x14ac:dyDescent="0.35">
      <c r="A1068" s="210" t="s">
        <v>1221</v>
      </c>
      <c r="B1068" s="196">
        <v>45</v>
      </c>
      <c r="C1068" s="210" t="s">
        <v>1222</v>
      </c>
      <c r="D1068" s="210" t="s">
        <v>170</v>
      </c>
      <c r="E1068" s="196">
        <v>6</v>
      </c>
      <c r="F1068" s="196">
        <v>2</v>
      </c>
      <c r="G1068" s="196">
        <v>8</v>
      </c>
      <c r="H1068" s="215">
        <v>44532</v>
      </c>
      <c r="I1068" s="196">
        <v>490</v>
      </c>
      <c r="J1068" s="217">
        <f t="shared" si="44"/>
        <v>8</v>
      </c>
    </row>
    <row r="1069" spans="1:10" hidden="1" outlineLevel="1" x14ac:dyDescent="0.35">
      <c r="A1069" s="210" t="s">
        <v>1221</v>
      </c>
      <c r="B1069" s="196">
        <v>46</v>
      </c>
      <c r="C1069" s="210" t="s">
        <v>1222</v>
      </c>
      <c r="D1069" s="210" t="s">
        <v>170</v>
      </c>
      <c r="E1069" s="196">
        <v>3</v>
      </c>
      <c r="F1069" s="196">
        <v>2</v>
      </c>
      <c r="G1069" s="196">
        <v>5</v>
      </c>
      <c r="H1069" s="215">
        <v>44532</v>
      </c>
      <c r="I1069" s="196">
        <v>400</v>
      </c>
      <c r="J1069" s="217">
        <f t="shared" si="44"/>
        <v>5</v>
      </c>
    </row>
    <row r="1070" spans="1:10" ht="15" collapsed="1" thickBot="1" x14ac:dyDescent="0.4">
      <c r="A1070" s="211" t="s">
        <v>1221</v>
      </c>
      <c r="B1070" s="212"/>
      <c r="C1070" s="213" t="s">
        <v>1222</v>
      </c>
      <c r="D1070" s="214">
        <f>COUNTA(D1020:D1069)</f>
        <v>50</v>
      </c>
      <c r="E1070" s="214">
        <f>SUM(E1020:E1069)</f>
        <v>306</v>
      </c>
      <c r="F1070" s="214">
        <f t="shared" ref="F1070:G1070" si="45">SUM(F1020:F1069)</f>
        <v>120</v>
      </c>
      <c r="G1070" s="214">
        <f t="shared" si="45"/>
        <v>426</v>
      </c>
      <c r="H1070" s="238">
        <v>44532</v>
      </c>
      <c r="I1070" s="242">
        <f>AVERAGE(I1020:I1069)</f>
        <v>553.20000000000005</v>
      </c>
      <c r="J1070" s="214">
        <f t="shared" ref="J1070" si="46">SUM(J1020:J1069)</f>
        <v>426</v>
      </c>
    </row>
    <row r="1071" spans="1:10" hidden="1" outlineLevel="1" x14ac:dyDescent="0.35">
      <c r="A1071" s="210" t="s">
        <v>1223</v>
      </c>
      <c r="B1071" s="196">
        <v>18</v>
      </c>
      <c r="C1071" s="210" t="s">
        <v>1224</v>
      </c>
      <c r="D1071" s="210" t="s">
        <v>170</v>
      </c>
      <c r="E1071" s="196">
        <v>9</v>
      </c>
      <c r="F1071" s="196">
        <v>2</v>
      </c>
      <c r="G1071" s="196">
        <v>11</v>
      </c>
      <c r="H1071" s="215">
        <v>44533</v>
      </c>
      <c r="I1071" s="196">
        <v>800</v>
      </c>
      <c r="J1071" s="217">
        <f t="shared" si="44"/>
        <v>11</v>
      </c>
    </row>
    <row r="1072" spans="1:10" hidden="1" outlineLevel="1" x14ac:dyDescent="0.35">
      <c r="A1072" s="210" t="s">
        <v>1223</v>
      </c>
      <c r="B1072" s="196">
        <v>1</v>
      </c>
      <c r="C1072" s="210" t="s">
        <v>1224</v>
      </c>
      <c r="D1072" s="210" t="s">
        <v>170</v>
      </c>
      <c r="E1072" s="196">
        <v>5</v>
      </c>
      <c r="F1072" s="196">
        <v>2</v>
      </c>
      <c r="G1072" s="196">
        <v>7</v>
      </c>
      <c r="H1072" s="215">
        <v>44533</v>
      </c>
      <c r="I1072" s="196">
        <v>200</v>
      </c>
      <c r="J1072" s="217">
        <f t="shared" si="44"/>
        <v>7</v>
      </c>
    </row>
    <row r="1073" spans="1:10" hidden="1" outlineLevel="1" x14ac:dyDescent="0.35">
      <c r="A1073" s="210" t="s">
        <v>1223</v>
      </c>
      <c r="B1073" s="196">
        <v>2</v>
      </c>
      <c r="C1073" s="210" t="s">
        <v>1224</v>
      </c>
      <c r="D1073" s="210" t="s">
        <v>170</v>
      </c>
      <c r="E1073" s="196">
        <v>7</v>
      </c>
      <c r="F1073" s="196">
        <v>2</v>
      </c>
      <c r="G1073" s="196">
        <v>9</v>
      </c>
      <c r="H1073" s="215">
        <v>44533</v>
      </c>
      <c r="I1073" s="196">
        <v>200</v>
      </c>
      <c r="J1073" s="217">
        <f t="shared" si="44"/>
        <v>9</v>
      </c>
    </row>
    <row r="1074" spans="1:10" hidden="1" outlineLevel="1" x14ac:dyDescent="0.35">
      <c r="A1074" s="210" t="s">
        <v>1223</v>
      </c>
      <c r="B1074" s="196">
        <v>3</v>
      </c>
      <c r="C1074" s="210" t="s">
        <v>1224</v>
      </c>
      <c r="D1074" s="210" t="s">
        <v>170</v>
      </c>
      <c r="E1074" s="196">
        <v>8</v>
      </c>
      <c r="F1074" s="196">
        <v>2</v>
      </c>
      <c r="G1074" s="196">
        <v>10</v>
      </c>
      <c r="H1074" s="215">
        <v>44533</v>
      </c>
      <c r="I1074" s="196">
        <v>200</v>
      </c>
      <c r="J1074" s="217">
        <f t="shared" si="44"/>
        <v>10</v>
      </c>
    </row>
    <row r="1075" spans="1:10" hidden="1" outlineLevel="1" x14ac:dyDescent="0.35">
      <c r="A1075" s="210" t="s">
        <v>1223</v>
      </c>
      <c r="B1075" s="196">
        <v>23</v>
      </c>
      <c r="C1075" s="210" t="s">
        <v>1224</v>
      </c>
      <c r="D1075" s="210" t="s">
        <v>170</v>
      </c>
      <c r="E1075" s="196">
        <v>9</v>
      </c>
      <c r="F1075" s="196">
        <v>2</v>
      </c>
      <c r="G1075" s="196">
        <v>11</v>
      </c>
      <c r="H1075" s="215">
        <v>44533</v>
      </c>
      <c r="I1075" s="196">
        <v>340</v>
      </c>
      <c r="J1075" s="217">
        <f t="shared" si="44"/>
        <v>11</v>
      </c>
    </row>
    <row r="1076" spans="1:10" hidden="1" outlineLevel="1" x14ac:dyDescent="0.35">
      <c r="A1076" s="210" t="s">
        <v>1223</v>
      </c>
      <c r="B1076" s="196">
        <v>4</v>
      </c>
      <c r="C1076" s="210" t="s">
        <v>1224</v>
      </c>
      <c r="D1076" s="210" t="s">
        <v>170</v>
      </c>
      <c r="E1076" s="196">
        <v>7</v>
      </c>
      <c r="F1076" s="196">
        <v>2</v>
      </c>
      <c r="G1076" s="196">
        <v>9</v>
      </c>
      <c r="H1076" s="215">
        <v>44533</v>
      </c>
      <c r="I1076" s="196">
        <v>800</v>
      </c>
      <c r="J1076" s="217">
        <f t="shared" si="44"/>
        <v>9</v>
      </c>
    </row>
    <row r="1077" spans="1:10" hidden="1" outlineLevel="1" x14ac:dyDescent="0.35">
      <c r="A1077" s="210" t="s">
        <v>1223</v>
      </c>
      <c r="B1077" s="196">
        <v>5</v>
      </c>
      <c r="C1077" s="210" t="s">
        <v>1224</v>
      </c>
      <c r="D1077" s="210" t="s">
        <v>170</v>
      </c>
      <c r="E1077" s="196">
        <v>2</v>
      </c>
      <c r="F1077" s="196">
        <v>2</v>
      </c>
      <c r="G1077" s="196">
        <v>4</v>
      </c>
      <c r="H1077" s="215">
        <v>44533</v>
      </c>
      <c r="I1077" s="196">
        <v>300</v>
      </c>
      <c r="J1077" s="217">
        <f t="shared" si="44"/>
        <v>4</v>
      </c>
    </row>
    <row r="1078" spans="1:10" hidden="1" outlineLevel="1" x14ac:dyDescent="0.35">
      <c r="A1078" s="210" t="s">
        <v>1223</v>
      </c>
      <c r="B1078" s="196">
        <v>6</v>
      </c>
      <c r="C1078" s="210" t="s">
        <v>1224</v>
      </c>
      <c r="D1078" s="210" t="s">
        <v>170</v>
      </c>
      <c r="E1078" s="196">
        <v>9</v>
      </c>
      <c r="F1078" s="196">
        <v>2</v>
      </c>
      <c r="G1078" s="196">
        <v>11</v>
      </c>
      <c r="H1078" s="215">
        <v>44533</v>
      </c>
      <c r="I1078" s="196">
        <v>350</v>
      </c>
      <c r="J1078" s="217">
        <f t="shared" si="44"/>
        <v>11</v>
      </c>
    </row>
    <row r="1079" spans="1:10" hidden="1" outlineLevel="1" x14ac:dyDescent="0.35">
      <c r="A1079" s="210" t="s">
        <v>1223</v>
      </c>
      <c r="B1079" s="196">
        <v>14</v>
      </c>
      <c r="C1079" s="210" t="s">
        <v>1224</v>
      </c>
      <c r="D1079" s="210" t="s">
        <v>170</v>
      </c>
      <c r="E1079" s="196">
        <v>9</v>
      </c>
      <c r="F1079" s="196">
        <v>2</v>
      </c>
      <c r="G1079" s="196">
        <v>11</v>
      </c>
      <c r="H1079" s="215">
        <v>44533</v>
      </c>
      <c r="I1079" s="196">
        <v>450</v>
      </c>
      <c r="J1079" s="217">
        <f t="shared" si="44"/>
        <v>11</v>
      </c>
    </row>
    <row r="1080" spans="1:10" hidden="1" outlineLevel="1" x14ac:dyDescent="0.35">
      <c r="A1080" s="210" t="s">
        <v>1223</v>
      </c>
      <c r="B1080" s="196">
        <v>7</v>
      </c>
      <c r="C1080" s="210" t="s">
        <v>1224</v>
      </c>
      <c r="D1080" s="210" t="s">
        <v>170</v>
      </c>
      <c r="E1080" s="196">
        <v>4</v>
      </c>
      <c r="F1080" s="196">
        <v>2</v>
      </c>
      <c r="G1080" s="196">
        <v>6</v>
      </c>
      <c r="H1080" s="215">
        <v>44533</v>
      </c>
      <c r="I1080" s="196">
        <v>500</v>
      </c>
      <c r="J1080" s="217">
        <f t="shared" si="44"/>
        <v>6</v>
      </c>
    </row>
    <row r="1081" spans="1:10" hidden="1" outlineLevel="1" x14ac:dyDescent="0.35">
      <c r="A1081" s="210" t="s">
        <v>1223</v>
      </c>
      <c r="B1081" s="196">
        <v>8</v>
      </c>
      <c r="C1081" s="210" t="s">
        <v>1224</v>
      </c>
      <c r="D1081" s="210" t="s">
        <v>170</v>
      </c>
      <c r="E1081" s="196">
        <v>8</v>
      </c>
      <c r="F1081" s="196">
        <v>2</v>
      </c>
      <c r="G1081" s="196">
        <v>10</v>
      </c>
      <c r="H1081" s="215">
        <v>44533</v>
      </c>
      <c r="I1081" s="196">
        <v>400</v>
      </c>
      <c r="J1081" s="217">
        <f t="shared" si="44"/>
        <v>10</v>
      </c>
    </row>
    <row r="1082" spans="1:10" hidden="1" outlineLevel="1" x14ac:dyDescent="0.35">
      <c r="A1082" s="210" t="s">
        <v>1223</v>
      </c>
      <c r="B1082" s="196">
        <v>9</v>
      </c>
      <c r="C1082" s="210" t="s">
        <v>1224</v>
      </c>
      <c r="D1082" s="210" t="s">
        <v>170</v>
      </c>
      <c r="E1082" s="196">
        <v>4</v>
      </c>
      <c r="F1082" s="196">
        <v>2</v>
      </c>
      <c r="G1082" s="196">
        <v>6</v>
      </c>
      <c r="H1082" s="215">
        <v>44533</v>
      </c>
      <c r="I1082" s="196">
        <v>200</v>
      </c>
      <c r="J1082" s="217">
        <f t="shared" si="44"/>
        <v>6</v>
      </c>
    </row>
    <row r="1083" spans="1:10" hidden="1" outlineLevel="1" x14ac:dyDescent="0.35">
      <c r="A1083" s="210" t="s">
        <v>1223</v>
      </c>
      <c r="B1083" s="196">
        <v>24</v>
      </c>
      <c r="C1083" s="210" t="s">
        <v>1224</v>
      </c>
      <c r="D1083" s="210" t="s">
        <v>170</v>
      </c>
      <c r="E1083" s="196">
        <v>10</v>
      </c>
      <c r="F1083" s="196">
        <v>2</v>
      </c>
      <c r="G1083" s="196">
        <v>12</v>
      </c>
      <c r="H1083" s="215">
        <v>44533</v>
      </c>
      <c r="I1083" s="196">
        <v>340</v>
      </c>
      <c r="J1083" s="217">
        <f t="shared" si="44"/>
        <v>12</v>
      </c>
    </row>
    <row r="1084" spans="1:10" hidden="1" outlineLevel="1" x14ac:dyDescent="0.35">
      <c r="A1084" s="210" t="s">
        <v>1223</v>
      </c>
      <c r="B1084" s="196">
        <v>10</v>
      </c>
      <c r="C1084" s="210" t="s">
        <v>1224</v>
      </c>
      <c r="D1084" s="210" t="s">
        <v>170</v>
      </c>
      <c r="E1084" s="196">
        <v>7</v>
      </c>
      <c r="F1084" s="196">
        <v>2</v>
      </c>
      <c r="G1084" s="196">
        <v>9</v>
      </c>
      <c r="H1084" s="215">
        <v>44533</v>
      </c>
      <c r="I1084" s="196">
        <v>200</v>
      </c>
      <c r="J1084" s="217">
        <f t="shared" si="44"/>
        <v>9</v>
      </c>
    </row>
    <row r="1085" spans="1:10" hidden="1" outlineLevel="1" x14ac:dyDescent="0.35">
      <c r="A1085" s="210" t="s">
        <v>1223</v>
      </c>
      <c r="B1085" s="196">
        <v>11</v>
      </c>
      <c r="C1085" s="210" t="s">
        <v>1224</v>
      </c>
      <c r="D1085" s="210" t="s">
        <v>170</v>
      </c>
      <c r="E1085" s="196">
        <v>10</v>
      </c>
      <c r="F1085" s="196">
        <v>2</v>
      </c>
      <c r="G1085" s="196">
        <v>12</v>
      </c>
      <c r="H1085" s="215">
        <v>44533</v>
      </c>
      <c r="I1085" s="196">
        <v>250</v>
      </c>
      <c r="J1085" s="217">
        <f t="shared" si="44"/>
        <v>12</v>
      </c>
    </row>
    <row r="1086" spans="1:10" hidden="1" outlineLevel="1" x14ac:dyDescent="0.35">
      <c r="A1086" s="210" t="s">
        <v>1223</v>
      </c>
      <c r="B1086" s="196">
        <v>12</v>
      </c>
      <c r="C1086" s="210" t="s">
        <v>1224</v>
      </c>
      <c r="D1086" s="210" t="s">
        <v>170</v>
      </c>
      <c r="E1086" s="196">
        <v>6</v>
      </c>
      <c r="F1086" s="196">
        <v>2</v>
      </c>
      <c r="G1086" s="196">
        <v>8</v>
      </c>
      <c r="H1086" s="215">
        <v>44533</v>
      </c>
      <c r="I1086" s="196">
        <v>700</v>
      </c>
      <c r="J1086" s="217">
        <f t="shared" si="44"/>
        <v>8</v>
      </c>
    </row>
    <row r="1087" spans="1:10" hidden="1" outlineLevel="1" x14ac:dyDescent="0.35">
      <c r="A1087" s="210" t="s">
        <v>1223</v>
      </c>
      <c r="B1087" s="196">
        <v>16</v>
      </c>
      <c r="C1087" s="210" t="s">
        <v>1224</v>
      </c>
      <c r="D1087" s="210" t="s">
        <v>170</v>
      </c>
      <c r="E1087" s="196">
        <v>5</v>
      </c>
      <c r="F1087" s="196">
        <v>2</v>
      </c>
      <c r="G1087" s="196">
        <v>7</v>
      </c>
      <c r="H1087" s="215">
        <v>44533</v>
      </c>
      <c r="I1087" s="196">
        <v>380</v>
      </c>
      <c r="J1087" s="217">
        <f t="shared" si="44"/>
        <v>7</v>
      </c>
    </row>
    <row r="1088" spans="1:10" hidden="1" outlineLevel="1" x14ac:dyDescent="0.35">
      <c r="A1088" s="210" t="s">
        <v>1223</v>
      </c>
      <c r="B1088" s="196">
        <v>13</v>
      </c>
      <c r="C1088" s="210" t="s">
        <v>1224</v>
      </c>
      <c r="D1088" s="210" t="s">
        <v>170</v>
      </c>
      <c r="E1088" s="196">
        <v>5</v>
      </c>
      <c r="F1088" s="196">
        <v>2</v>
      </c>
      <c r="G1088" s="196">
        <v>7</v>
      </c>
      <c r="H1088" s="215">
        <v>44533</v>
      </c>
      <c r="I1088" s="196">
        <v>450</v>
      </c>
      <c r="J1088" s="217">
        <f t="shared" si="44"/>
        <v>7</v>
      </c>
    </row>
    <row r="1089" spans="1:10" hidden="1" outlineLevel="1" x14ac:dyDescent="0.35">
      <c r="A1089" s="210" t="s">
        <v>1223</v>
      </c>
      <c r="B1089" s="196">
        <v>15</v>
      </c>
      <c r="C1089" s="210" t="s">
        <v>1224</v>
      </c>
      <c r="D1089" s="210" t="s">
        <v>170</v>
      </c>
      <c r="E1089" s="196">
        <v>5</v>
      </c>
      <c r="F1089" s="196">
        <v>2</v>
      </c>
      <c r="G1089" s="196">
        <v>7</v>
      </c>
      <c r="H1089" s="215">
        <v>44533</v>
      </c>
      <c r="I1089" s="196">
        <v>370</v>
      </c>
      <c r="J1089" s="217">
        <f t="shared" si="44"/>
        <v>7</v>
      </c>
    </row>
    <row r="1090" spans="1:10" hidden="1" outlineLevel="1" x14ac:dyDescent="0.35">
      <c r="A1090" s="210" t="s">
        <v>1223</v>
      </c>
      <c r="B1090" s="196">
        <v>17</v>
      </c>
      <c r="C1090" s="210" t="s">
        <v>1224</v>
      </c>
      <c r="D1090" s="210" t="s">
        <v>170</v>
      </c>
      <c r="E1090" s="196">
        <v>10</v>
      </c>
      <c r="F1090" s="196">
        <v>2</v>
      </c>
      <c r="G1090" s="196">
        <v>12</v>
      </c>
      <c r="H1090" s="215">
        <v>44533</v>
      </c>
      <c r="I1090" s="196">
        <v>220</v>
      </c>
      <c r="J1090" s="217">
        <f t="shared" si="44"/>
        <v>12</v>
      </c>
    </row>
    <row r="1091" spans="1:10" hidden="1" outlineLevel="1" x14ac:dyDescent="0.35">
      <c r="A1091" s="210" t="s">
        <v>1223</v>
      </c>
      <c r="B1091" s="196">
        <v>19</v>
      </c>
      <c r="C1091" s="210" t="s">
        <v>1224</v>
      </c>
      <c r="D1091" s="210" t="s">
        <v>170</v>
      </c>
      <c r="E1091" s="196">
        <v>3</v>
      </c>
      <c r="F1091" s="196">
        <v>3</v>
      </c>
      <c r="G1091" s="196">
        <v>6</v>
      </c>
      <c r="H1091" s="215">
        <v>44533</v>
      </c>
      <c r="I1091" s="196">
        <v>700</v>
      </c>
      <c r="J1091" s="217">
        <f t="shared" ref="J1091:J1154" si="47">IF(I1091&gt;$Q$1,,G1091)</f>
        <v>6</v>
      </c>
    </row>
    <row r="1092" spans="1:10" hidden="1" outlineLevel="1" x14ac:dyDescent="0.35">
      <c r="A1092" s="210" t="s">
        <v>1223</v>
      </c>
      <c r="B1092" s="196">
        <v>20</v>
      </c>
      <c r="C1092" s="210" t="s">
        <v>1224</v>
      </c>
      <c r="D1092" s="210" t="s">
        <v>170</v>
      </c>
      <c r="E1092" s="196">
        <v>8</v>
      </c>
      <c r="F1092" s="196">
        <v>3</v>
      </c>
      <c r="G1092" s="196">
        <v>11</v>
      </c>
      <c r="H1092" s="215">
        <v>44533</v>
      </c>
      <c r="I1092" s="196">
        <v>800</v>
      </c>
      <c r="J1092" s="217">
        <f t="shared" si="47"/>
        <v>11</v>
      </c>
    </row>
    <row r="1093" spans="1:10" hidden="1" outlineLevel="1" x14ac:dyDescent="0.35">
      <c r="A1093" s="210" t="s">
        <v>1223</v>
      </c>
      <c r="B1093" s="196">
        <v>21</v>
      </c>
      <c r="C1093" s="210" t="s">
        <v>1224</v>
      </c>
      <c r="D1093" s="210" t="s">
        <v>170</v>
      </c>
      <c r="E1093" s="196">
        <v>4</v>
      </c>
      <c r="F1093" s="196">
        <v>3</v>
      </c>
      <c r="G1093" s="196">
        <v>7</v>
      </c>
      <c r="H1093" s="215">
        <v>44533</v>
      </c>
      <c r="I1093" s="196">
        <v>500</v>
      </c>
      <c r="J1093" s="217">
        <f t="shared" si="47"/>
        <v>7</v>
      </c>
    </row>
    <row r="1094" spans="1:10" hidden="1" outlineLevel="1" x14ac:dyDescent="0.35">
      <c r="A1094" s="210" t="s">
        <v>1223</v>
      </c>
      <c r="B1094" s="196">
        <v>22</v>
      </c>
      <c r="C1094" s="210" t="s">
        <v>1224</v>
      </c>
      <c r="D1094" s="210" t="s">
        <v>170</v>
      </c>
      <c r="E1094" s="196">
        <v>8</v>
      </c>
      <c r="F1094" s="196">
        <v>2</v>
      </c>
      <c r="G1094" s="196">
        <v>10</v>
      </c>
      <c r="H1094" s="215">
        <v>44533</v>
      </c>
      <c r="I1094" s="196">
        <v>260</v>
      </c>
      <c r="J1094" s="217">
        <f t="shared" si="47"/>
        <v>10</v>
      </c>
    </row>
    <row r="1095" spans="1:10" hidden="1" outlineLevel="1" x14ac:dyDescent="0.35">
      <c r="A1095" s="210" t="s">
        <v>1223</v>
      </c>
      <c r="B1095" s="196">
        <v>25</v>
      </c>
      <c r="C1095" s="210" t="s">
        <v>1224</v>
      </c>
      <c r="D1095" s="210" t="s">
        <v>170</v>
      </c>
      <c r="E1095" s="196">
        <v>5</v>
      </c>
      <c r="F1095" s="196">
        <v>2</v>
      </c>
      <c r="G1095" s="196">
        <v>7</v>
      </c>
      <c r="H1095" s="215">
        <v>44533</v>
      </c>
      <c r="I1095" s="196">
        <v>600</v>
      </c>
      <c r="J1095" s="217">
        <f t="shared" si="47"/>
        <v>7</v>
      </c>
    </row>
    <row r="1096" spans="1:10" hidden="1" outlineLevel="1" x14ac:dyDescent="0.35">
      <c r="A1096" s="210" t="s">
        <v>1223</v>
      </c>
      <c r="B1096" s="196">
        <v>26</v>
      </c>
      <c r="C1096" s="210" t="s">
        <v>1224</v>
      </c>
      <c r="D1096" s="210" t="s">
        <v>170</v>
      </c>
      <c r="E1096" s="196">
        <v>8</v>
      </c>
      <c r="F1096" s="196">
        <v>2</v>
      </c>
      <c r="G1096" s="196">
        <v>10</v>
      </c>
      <c r="H1096" s="215">
        <v>44533</v>
      </c>
      <c r="I1096" s="196">
        <v>620</v>
      </c>
      <c r="J1096" s="217">
        <f t="shared" si="47"/>
        <v>10</v>
      </c>
    </row>
    <row r="1097" spans="1:10" hidden="1" outlineLevel="1" x14ac:dyDescent="0.35">
      <c r="A1097" s="210" t="s">
        <v>1223</v>
      </c>
      <c r="B1097" s="196">
        <v>27</v>
      </c>
      <c r="C1097" s="210" t="s">
        <v>1224</v>
      </c>
      <c r="D1097" s="210" t="s">
        <v>170</v>
      </c>
      <c r="E1097" s="196">
        <v>9</v>
      </c>
      <c r="F1097" s="196">
        <v>2</v>
      </c>
      <c r="G1097" s="196">
        <v>11</v>
      </c>
      <c r="H1097" s="215">
        <v>44533</v>
      </c>
      <c r="I1097" s="196">
        <v>500</v>
      </c>
      <c r="J1097" s="217">
        <f t="shared" si="47"/>
        <v>11</v>
      </c>
    </row>
    <row r="1098" spans="1:10" hidden="1" outlineLevel="1" x14ac:dyDescent="0.35">
      <c r="A1098" s="210" t="s">
        <v>1223</v>
      </c>
      <c r="B1098" s="196">
        <v>28</v>
      </c>
      <c r="C1098" s="210" t="s">
        <v>1224</v>
      </c>
      <c r="D1098" s="210" t="s">
        <v>170</v>
      </c>
      <c r="E1098" s="196">
        <v>5</v>
      </c>
      <c r="F1098" s="196">
        <v>3</v>
      </c>
      <c r="G1098" s="196">
        <v>8</v>
      </c>
      <c r="H1098" s="215">
        <v>44533</v>
      </c>
      <c r="I1098" s="196">
        <v>260</v>
      </c>
      <c r="J1098" s="217">
        <f t="shared" si="47"/>
        <v>8</v>
      </c>
    </row>
    <row r="1099" spans="1:10" hidden="1" outlineLevel="1" x14ac:dyDescent="0.35">
      <c r="A1099" s="210" t="s">
        <v>1223</v>
      </c>
      <c r="B1099" s="196">
        <v>29</v>
      </c>
      <c r="C1099" s="210" t="s">
        <v>1224</v>
      </c>
      <c r="D1099" s="210" t="s">
        <v>170</v>
      </c>
      <c r="E1099" s="196">
        <v>10</v>
      </c>
      <c r="F1099" s="196">
        <v>2</v>
      </c>
      <c r="G1099" s="196">
        <v>12</v>
      </c>
      <c r="H1099" s="215">
        <v>44533</v>
      </c>
      <c r="I1099" s="196">
        <v>700</v>
      </c>
      <c r="J1099" s="217">
        <f t="shared" si="47"/>
        <v>12</v>
      </c>
    </row>
    <row r="1100" spans="1:10" hidden="1" outlineLevel="1" x14ac:dyDescent="0.35">
      <c r="A1100" s="210" t="s">
        <v>1223</v>
      </c>
      <c r="B1100" s="196">
        <v>30</v>
      </c>
      <c r="C1100" s="210" t="s">
        <v>1224</v>
      </c>
      <c r="D1100" s="210" t="s">
        <v>170</v>
      </c>
      <c r="E1100" s="196">
        <v>8</v>
      </c>
      <c r="F1100" s="196">
        <v>2</v>
      </c>
      <c r="G1100" s="196">
        <v>10</v>
      </c>
      <c r="H1100" s="215">
        <v>44533</v>
      </c>
      <c r="I1100" s="196">
        <v>120</v>
      </c>
      <c r="J1100" s="217">
        <f t="shared" si="47"/>
        <v>10</v>
      </c>
    </row>
    <row r="1101" spans="1:10" hidden="1" outlineLevel="1" x14ac:dyDescent="0.35">
      <c r="A1101" s="210" t="s">
        <v>1223</v>
      </c>
      <c r="B1101" s="196">
        <v>31</v>
      </c>
      <c r="C1101" s="210" t="s">
        <v>1224</v>
      </c>
      <c r="D1101" s="210" t="s">
        <v>170</v>
      </c>
      <c r="E1101" s="196">
        <v>4</v>
      </c>
      <c r="F1101" s="196">
        <v>2</v>
      </c>
      <c r="G1101" s="196">
        <v>6</v>
      </c>
      <c r="H1101" s="215">
        <v>44533</v>
      </c>
      <c r="I1101" s="196">
        <v>310</v>
      </c>
      <c r="J1101" s="217">
        <f t="shared" si="47"/>
        <v>6</v>
      </c>
    </row>
    <row r="1102" spans="1:10" hidden="1" outlineLevel="1" x14ac:dyDescent="0.35">
      <c r="A1102" s="210" t="s">
        <v>1223</v>
      </c>
      <c r="B1102" s="196">
        <v>32</v>
      </c>
      <c r="C1102" s="210" t="s">
        <v>1224</v>
      </c>
      <c r="D1102" s="210" t="s">
        <v>170</v>
      </c>
      <c r="E1102" s="196">
        <v>7</v>
      </c>
      <c r="F1102" s="196">
        <v>2</v>
      </c>
      <c r="G1102" s="196">
        <v>9</v>
      </c>
      <c r="H1102" s="215">
        <v>44533</v>
      </c>
      <c r="I1102" s="196">
        <v>310</v>
      </c>
      <c r="J1102" s="217">
        <f t="shared" si="47"/>
        <v>9</v>
      </c>
    </row>
    <row r="1103" spans="1:10" hidden="1" outlineLevel="1" x14ac:dyDescent="0.35">
      <c r="A1103" s="210" t="s">
        <v>1223</v>
      </c>
      <c r="B1103" s="196">
        <v>33</v>
      </c>
      <c r="C1103" s="210" t="s">
        <v>1224</v>
      </c>
      <c r="D1103" s="210" t="s">
        <v>170</v>
      </c>
      <c r="E1103" s="196">
        <v>6</v>
      </c>
      <c r="F1103" s="196">
        <v>2</v>
      </c>
      <c r="G1103" s="196">
        <v>8</v>
      </c>
      <c r="H1103" s="215">
        <v>44533</v>
      </c>
      <c r="I1103" s="196">
        <v>240</v>
      </c>
      <c r="J1103" s="217">
        <f t="shared" si="47"/>
        <v>8</v>
      </c>
    </row>
    <row r="1104" spans="1:10" hidden="1" outlineLevel="1" x14ac:dyDescent="0.35">
      <c r="A1104" s="210" t="s">
        <v>1223</v>
      </c>
      <c r="B1104" s="196">
        <v>34</v>
      </c>
      <c r="C1104" s="210" t="s">
        <v>1224</v>
      </c>
      <c r="D1104" s="210" t="s">
        <v>170</v>
      </c>
      <c r="E1104" s="196">
        <v>3</v>
      </c>
      <c r="F1104" s="196">
        <v>2</v>
      </c>
      <c r="G1104" s="196">
        <v>5</v>
      </c>
      <c r="H1104" s="215">
        <v>44533</v>
      </c>
      <c r="I1104" s="196">
        <v>370</v>
      </c>
      <c r="J1104" s="217">
        <f t="shared" si="47"/>
        <v>5</v>
      </c>
    </row>
    <row r="1105" spans="1:10" hidden="1" outlineLevel="1" x14ac:dyDescent="0.35">
      <c r="A1105" s="210" t="s">
        <v>1223</v>
      </c>
      <c r="B1105" s="196">
        <v>35</v>
      </c>
      <c r="C1105" s="210" t="s">
        <v>1224</v>
      </c>
      <c r="D1105" s="210" t="s">
        <v>170</v>
      </c>
      <c r="E1105" s="196">
        <v>6</v>
      </c>
      <c r="F1105" s="196">
        <v>3</v>
      </c>
      <c r="G1105" s="196">
        <v>9</v>
      </c>
      <c r="H1105" s="215">
        <v>44533</v>
      </c>
      <c r="I1105" s="196">
        <v>420</v>
      </c>
      <c r="J1105" s="217">
        <f t="shared" si="47"/>
        <v>9</v>
      </c>
    </row>
    <row r="1106" spans="1:10" hidden="1" outlineLevel="1" x14ac:dyDescent="0.35">
      <c r="A1106" s="210" t="s">
        <v>1223</v>
      </c>
      <c r="B1106" s="196">
        <v>36</v>
      </c>
      <c r="C1106" s="210" t="s">
        <v>1224</v>
      </c>
      <c r="D1106" s="210" t="s">
        <v>170</v>
      </c>
      <c r="E1106" s="196">
        <v>4</v>
      </c>
      <c r="F1106" s="196">
        <v>2</v>
      </c>
      <c r="G1106" s="196">
        <v>6</v>
      </c>
      <c r="H1106" s="215">
        <v>44533</v>
      </c>
      <c r="I1106" s="196">
        <v>200</v>
      </c>
      <c r="J1106" s="217">
        <f t="shared" si="47"/>
        <v>6</v>
      </c>
    </row>
    <row r="1107" spans="1:10" hidden="1" outlineLevel="1" x14ac:dyDescent="0.35">
      <c r="A1107" s="210" t="s">
        <v>1223</v>
      </c>
      <c r="B1107" s="196">
        <v>37</v>
      </c>
      <c r="C1107" s="210" t="s">
        <v>1224</v>
      </c>
      <c r="D1107" s="210" t="s">
        <v>170</v>
      </c>
      <c r="E1107" s="196">
        <v>10</v>
      </c>
      <c r="F1107" s="196">
        <v>2</v>
      </c>
      <c r="G1107" s="196">
        <v>12</v>
      </c>
      <c r="H1107" s="215">
        <v>44533</v>
      </c>
      <c r="I1107" s="196">
        <v>430</v>
      </c>
      <c r="J1107" s="217">
        <f t="shared" si="47"/>
        <v>12</v>
      </c>
    </row>
    <row r="1108" spans="1:10" hidden="1" outlineLevel="1" x14ac:dyDescent="0.35">
      <c r="A1108" s="210" t="s">
        <v>1223</v>
      </c>
      <c r="B1108" s="196">
        <v>38</v>
      </c>
      <c r="C1108" s="210" t="s">
        <v>1224</v>
      </c>
      <c r="D1108" s="210" t="s">
        <v>170</v>
      </c>
      <c r="E1108" s="196">
        <v>7</v>
      </c>
      <c r="F1108" s="196">
        <v>2</v>
      </c>
      <c r="G1108" s="196">
        <v>9</v>
      </c>
      <c r="H1108" s="215">
        <v>44533</v>
      </c>
      <c r="I1108" s="196">
        <v>150</v>
      </c>
      <c r="J1108" s="217">
        <f t="shared" si="47"/>
        <v>9</v>
      </c>
    </row>
    <row r="1109" spans="1:10" hidden="1" outlineLevel="1" x14ac:dyDescent="0.35">
      <c r="A1109" s="210" t="s">
        <v>1223</v>
      </c>
      <c r="B1109" s="196">
        <v>39</v>
      </c>
      <c r="C1109" s="210" t="s">
        <v>1224</v>
      </c>
      <c r="D1109" s="210" t="s">
        <v>170</v>
      </c>
      <c r="E1109" s="196">
        <v>8</v>
      </c>
      <c r="F1109" s="196">
        <v>2</v>
      </c>
      <c r="G1109" s="196">
        <v>10</v>
      </c>
      <c r="H1109" s="215">
        <v>44533</v>
      </c>
      <c r="I1109" s="196">
        <v>800</v>
      </c>
      <c r="J1109" s="217">
        <f t="shared" si="47"/>
        <v>10</v>
      </c>
    </row>
    <row r="1110" spans="1:10" hidden="1" outlineLevel="1" x14ac:dyDescent="0.35">
      <c r="A1110" s="210" t="s">
        <v>1223</v>
      </c>
      <c r="B1110" s="196">
        <v>40</v>
      </c>
      <c r="C1110" s="210" t="s">
        <v>1224</v>
      </c>
      <c r="D1110" s="210" t="s">
        <v>170</v>
      </c>
      <c r="E1110" s="196">
        <v>9</v>
      </c>
      <c r="F1110" s="196">
        <v>2</v>
      </c>
      <c r="G1110" s="196">
        <v>11</v>
      </c>
      <c r="H1110" s="215">
        <v>44533</v>
      </c>
      <c r="I1110" s="196">
        <v>450</v>
      </c>
      <c r="J1110" s="217">
        <f t="shared" si="47"/>
        <v>11</v>
      </c>
    </row>
    <row r="1111" spans="1:10" hidden="1" outlineLevel="1" x14ac:dyDescent="0.35">
      <c r="A1111" s="210" t="s">
        <v>1223</v>
      </c>
      <c r="B1111" s="196">
        <v>41</v>
      </c>
      <c r="C1111" s="210" t="s">
        <v>1224</v>
      </c>
      <c r="D1111" s="210" t="s">
        <v>170</v>
      </c>
      <c r="E1111" s="196">
        <v>9</v>
      </c>
      <c r="F1111" s="196">
        <v>2</v>
      </c>
      <c r="G1111" s="196">
        <v>11</v>
      </c>
      <c r="H1111" s="215">
        <v>44533</v>
      </c>
      <c r="I1111" s="196">
        <v>170</v>
      </c>
      <c r="J1111" s="217">
        <f t="shared" si="47"/>
        <v>11</v>
      </c>
    </row>
    <row r="1112" spans="1:10" ht="15" collapsed="1" thickBot="1" x14ac:dyDescent="0.4">
      <c r="A1112" s="211" t="s">
        <v>1223</v>
      </c>
      <c r="B1112" s="212"/>
      <c r="C1112" s="213" t="s">
        <v>1224</v>
      </c>
      <c r="D1112" s="214">
        <f>COUNTA(D1071:D1111)</f>
        <v>41</v>
      </c>
      <c r="E1112" s="214">
        <f>SUM(E1071:E1111)</f>
        <v>280</v>
      </c>
      <c r="F1112" s="214">
        <f t="shared" ref="F1112:G1112" si="48">SUM(F1071:F1111)</f>
        <v>87</v>
      </c>
      <c r="G1112" s="214">
        <f t="shared" si="48"/>
        <v>367</v>
      </c>
      <c r="H1112" s="238">
        <v>44533</v>
      </c>
      <c r="I1112" s="242">
        <f>AVERAGE(I1071:I1111)</f>
        <v>403.90243902439022</v>
      </c>
      <c r="J1112" s="214">
        <f t="shared" ref="J1112" si="49">SUM(J1071:J1111)</f>
        <v>367</v>
      </c>
    </row>
    <row r="1113" spans="1:10" hidden="1" outlineLevel="1" x14ac:dyDescent="0.35">
      <c r="A1113" s="210" t="s">
        <v>1227</v>
      </c>
      <c r="B1113" s="196">
        <v>1</v>
      </c>
      <c r="C1113" s="210" t="s">
        <v>1228</v>
      </c>
      <c r="D1113" s="210" t="s">
        <v>170</v>
      </c>
      <c r="E1113" s="196">
        <v>5</v>
      </c>
      <c r="F1113" s="196">
        <v>3</v>
      </c>
      <c r="G1113" s="196">
        <v>8</v>
      </c>
      <c r="H1113" s="215">
        <v>44621</v>
      </c>
      <c r="I1113" s="196">
        <v>300</v>
      </c>
      <c r="J1113" s="217">
        <f t="shared" si="47"/>
        <v>8</v>
      </c>
    </row>
    <row r="1114" spans="1:10" hidden="1" outlineLevel="1" x14ac:dyDescent="0.35">
      <c r="A1114" s="210" t="s">
        <v>1227</v>
      </c>
      <c r="B1114" s="196">
        <v>2</v>
      </c>
      <c r="C1114" s="210" t="s">
        <v>1228</v>
      </c>
      <c r="D1114" s="210" t="s">
        <v>170</v>
      </c>
      <c r="E1114" s="196">
        <v>5</v>
      </c>
      <c r="F1114" s="196">
        <v>5</v>
      </c>
      <c r="G1114" s="196">
        <v>10</v>
      </c>
      <c r="H1114" s="215">
        <v>44621</v>
      </c>
      <c r="I1114" s="196">
        <v>300</v>
      </c>
      <c r="J1114" s="217">
        <f t="shared" si="47"/>
        <v>10</v>
      </c>
    </row>
    <row r="1115" spans="1:10" hidden="1" outlineLevel="1" x14ac:dyDescent="0.35">
      <c r="A1115" s="210" t="s">
        <v>1227</v>
      </c>
      <c r="B1115" s="196">
        <v>3</v>
      </c>
      <c r="C1115" s="210" t="s">
        <v>1228</v>
      </c>
      <c r="D1115" s="210" t="s">
        <v>170</v>
      </c>
      <c r="E1115" s="196">
        <v>9</v>
      </c>
      <c r="F1115" s="196">
        <v>2</v>
      </c>
      <c r="G1115" s="196">
        <v>11</v>
      </c>
      <c r="H1115" s="215">
        <v>44621</v>
      </c>
      <c r="I1115" s="196">
        <v>150</v>
      </c>
      <c r="J1115" s="217">
        <f t="shared" si="47"/>
        <v>11</v>
      </c>
    </row>
    <row r="1116" spans="1:10" hidden="1" outlineLevel="1" x14ac:dyDescent="0.35">
      <c r="A1116" s="210" t="s">
        <v>1227</v>
      </c>
      <c r="B1116" s="196">
        <v>4</v>
      </c>
      <c r="C1116" s="210" t="s">
        <v>1228</v>
      </c>
      <c r="D1116" s="210" t="s">
        <v>170</v>
      </c>
      <c r="E1116" s="196">
        <v>5</v>
      </c>
      <c r="F1116" s="196">
        <v>3</v>
      </c>
      <c r="G1116" s="196">
        <v>8</v>
      </c>
      <c r="H1116" s="215">
        <v>44621</v>
      </c>
      <c r="I1116" s="196">
        <v>400</v>
      </c>
      <c r="J1116" s="217">
        <f t="shared" si="47"/>
        <v>8</v>
      </c>
    </row>
    <row r="1117" spans="1:10" hidden="1" outlineLevel="1" x14ac:dyDescent="0.35">
      <c r="A1117" s="210" t="s">
        <v>1227</v>
      </c>
      <c r="B1117" s="196">
        <v>5</v>
      </c>
      <c r="C1117" s="210" t="s">
        <v>1228</v>
      </c>
      <c r="D1117" s="210" t="s">
        <v>170</v>
      </c>
      <c r="E1117" s="196">
        <v>9</v>
      </c>
      <c r="F1117" s="196">
        <v>5</v>
      </c>
      <c r="G1117" s="196">
        <v>14</v>
      </c>
      <c r="H1117" s="215">
        <v>44621</v>
      </c>
      <c r="I1117" s="196">
        <v>400</v>
      </c>
      <c r="J1117" s="217">
        <f t="shared" si="47"/>
        <v>14</v>
      </c>
    </row>
    <row r="1118" spans="1:10" hidden="1" outlineLevel="1" x14ac:dyDescent="0.35">
      <c r="A1118" s="210" t="s">
        <v>1227</v>
      </c>
      <c r="B1118" s="196">
        <v>6</v>
      </c>
      <c r="C1118" s="210" t="s">
        <v>1228</v>
      </c>
      <c r="D1118" s="210" t="s">
        <v>170</v>
      </c>
      <c r="E1118" s="196">
        <v>11</v>
      </c>
      <c r="F1118" s="196">
        <v>4</v>
      </c>
      <c r="G1118" s="196">
        <v>15</v>
      </c>
      <c r="H1118" s="215">
        <v>44621</v>
      </c>
      <c r="I1118" s="196">
        <v>500</v>
      </c>
      <c r="J1118" s="217">
        <f t="shared" si="47"/>
        <v>15</v>
      </c>
    </row>
    <row r="1119" spans="1:10" hidden="1" outlineLevel="1" x14ac:dyDescent="0.35">
      <c r="A1119" s="210" t="s">
        <v>1227</v>
      </c>
      <c r="B1119" s="196">
        <v>7</v>
      </c>
      <c r="C1119" s="210" t="s">
        <v>1228</v>
      </c>
      <c r="D1119" s="210" t="s">
        <v>170</v>
      </c>
      <c r="E1119" s="196">
        <v>8</v>
      </c>
      <c r="F1119" s="196">
        <v>2</v>
      </c>
      <c r="G1119" s="196">
        <v>10</v>
      </c>
      <c r="H1119" s="215">
        <v>44621</v>
      </c>
      <c r="I1119" s="196">
        <v>500</v>
      </c>
      <c r="J1119" s="217">
        <f t="shared" si="47"/>
        <v>10</v>
      </c>
    </row>
    <row r="1120" spans="1:10" hidden="1" outlineLevel="1" x14ac:dyDescent="0.35">
      <c r="A1120" s="210" t="s">
        <v>1227</v>
      </c>
      <c r="B1120" s="196">
        <v>8</v>
      </c>
      <c r="C1120" s="210" t="s">
        <v>1228</v>
      </c>
      <c r="D1120" s="210" t="s">
        <v>170</v>
      </c>
      <c r="E1120" s="196">
        <v>5</v>
      </c>
      <c r="F1120" s="196">
        <v>2</v>
      </c>
      <c r="G1120" s="196">
        <v>7</v>
      </c>
      <c r="H1120" s="215">
        <v>44621</v>
      </c>
      <c r="I1120" s="196">
        <v>450</v>
      </c>
      <c r="J1120" s="217">
        <f t="shared" si="47"/>
        <v>7</v>
      </c>
    </row>
    <row r="1121" spans="1:10" hidden="1" outlineLevel="1" x14ac:dyDescent="0.35">
      <c r="A1121" s="210" t="s">
        <v>1227</v>
      </c>
      <c r="B1121" s="196">
        <v>9</v>
      </c>
      <c r="C1121" s="210" t="s">
        <v>1228</v>
      </c>
      <c r="D1121" s="210" t="s">
        <v>170</v>
      </c>
      <c r="E1121" s="196">
        <v>4</v>
      </c>
      <c r="F1121" s="196">
        <v>3</v>
      </c>
      <c r="G1121" s="196">
        <v>7</v>
      </c>
      <c r="H1121" s="215">
        <v>44621</v>
      </c>
      <c r="I1121" s="196">
        <v>200</v>
      </c>
      <c r="J1121" s="217">
        <f t="shared" si="47"/>
        <v>7</v>
      </c>
    </row>
    <row r="1122" spans="1:10" hidden="1" outlineLevel="1" x14ac:dyDescent="0.35">
      <c r="A1122" s="210" t="s">
        <v>1227</v>
      </c>
      <c r="B1122" s="196">
        <v>10</v>
      </c>
      <c r="C1122" s="210" t="s">
        <v>1228</v>
      </c>
      <c r="D1122" s="210" t="s">
        <v>170</v>
      </c>
      <c r="E1122" s="196">
        <v>6</v>
      </c>
      <c r="F1122" s="196">
        <v>2</v>
      </c>
      <c r="G1122" s="196">
        <v>8</v>
      </c>
      <c r="H1122" s="215">
        <v>44621</v>
      </c>
      <c r="I1122" s="196">
        <v>200</v>
      </c>
      <c r="J1122" s="217">
        <f t="shared" si="47"/>
        <v>8</v>
      </c>
    </row>
    <row r="1123" spans="1:10" hidden="1" outlineLevel="1" x14ac:dyDescent="0.35">
      <c r="A1123" s="210" t="s">
        <v>1227</v>
      </c>
      <c r="B1123" s="196">
        <v>28</v>
      </c>
      <c r="C1123" s="210" t="s">
        <v>1228</v>
      </c>
      <c r="D1123" s="210" t="s">
        <v>170</v>
      </c>
      <c r="E1123" s="196">
        <v>7</v>
      </c>
      <c r="F1123" s="196">
        <v>6</v>
      </c>
      <c r="G1123" s="196">
        <v>13</v>
      </c>
      <c r="H1123" s="215">
        <v>44621</v>
      </c>
      <c r="I1123" s="196">
        <v>200</v>
      </c>
      <c r="J1123" s="217">
        <f t="shared" si="47"/>
        <v>13</v>
      </c>
    </row>
    <row r="1124" spans="1:10" hidden="1" outlineLevel="1" x14ac:dyDescent="0.35">
      <c r="A1124" s="210" t="s">
        <v>1227</v>
      </c>
      <c r="B1124" s="196">
        <v>11</v>
      </c>
      <c r="C1124" s="210" t="s">
        <v>1228</v>
      </c>
      <c r="D1124" s="210" t="s">
        <v>170</v>
      </c>
      <c r="E1124" s="196">
        <v>7</v>
      </c>
      <c r="F1124" s="196">
        <v>3</v>
      </c>
      <c r="G1124" s="196">
        <v>10</v>
      </c>
      <c r="H1124" s="215">
        <v>44621</v>
      </c>
      <c r="I1124" s="196">
        <v>100</v>
      </c>
      <c r="J1124" s="217">
        <f t="shared" si="47"/>
        <v>10</v>
      </c>
    </row>
    <row r="1125" spans="1:10" hidden="1" outlineLevel="1" x14ac:dyDescent="0.35">
      <c r="A1125" s="210" t="s">
        <v>1227</v>
      </c>
      <c r="B1125" s="196">
        <v>12</v>
      </c>
      <c r="C1125" s="210" t="s">
        <v>1228</v>
      </c>
      <c r="D1125" s="210" t="s">
        <v>170</v>
      </c>
      <c r="E1125" s="196">
        <v>5</v>
      </c>
      <c r="F1125" s="196">
        <v>2</v>
      </c>
      <c r="G1125" s="196">
        <v>7</v>
      </c>
      <c r="H1125" s="215">
        <v>44621</v>
      </c>
      <c r="I1125" s="196">
        <v>200</v>
      </c>
      <c r="J1125" s="217">
        <f t="shared" si="47"/>
        <v>7</v>
      </c>
    </row>
    <row r="1126" spans="1:10" hidden="1" outlineLevel="1" x14ac:dyDescent="0.35">
      <c r="A1126" s="210" t="s">
        <v>1227</v>
      </c>
      <c r="B1126" s="196">
        <v>13</v>
      </c>
      <c r="C1126" s="210" t="s">
        <v>1228</v>
      </c>
      <c r="D1126" s="210" t="s">
        <v>170</v>
      </c>
      <c r="E1126" s="196">
        <v>12</v>
      </c>
      <c r="F1126" s="196">
        <v>4</v>
      </c>
      <c r="G1126" s="196">
        <v>16</v>
      </c>
      <c r="H1126" s="215">
        <v>44621</v>
      </c>
      <c r="I1126" s="196">
        <v>500</v>
      </c>
      <c r="J1126" s="217">
        <f t="shared" si="47"/>
        <v>16</v>
      </c>
    </row>
    <row r="1127" spans="1:10" hidden="1" outlineLevel="1" x14ac:dyDescent="0.35">
      <c r="A1127" s="210" t="s">
        <v>1227</v>
      </c>
      <c r="B1127" s="196">
        <v>14</v>
      </c>
      <c r="C1127" s="210" t="s">
        <v>1228</v>
      </c>
      <c r="D1127" s="210" t="s">
        <v>170</v>
      </c>
      <c r="E1127" s="196">
        <v>3</v>
      </c>
      <c r="F1127" s="196">
        <v>2</v>
      </c>
      <c r="G1127" s="196">
        <v>5</v>
      </c>
      <c r="H1127" s="215">
        <v>44621</v>
      </c>
      <c r="I1127" s="196">
        <v>200</v>
      </c>
      <c r="J1127" s="217">
        <f t="shared" si="47"/>
        <v>5</v>
      </c>
    </row>
    <row r="1128" spans="1:10" hidden="1" outlineLevel="1" x14ac:dyDescent="0.35">
      <c r="A1128" s="210" t="s">
        <v>1227</v>
      </c>
      <c r="B1128" s="196">
        <v>15</v>
      </c>
      <c r="C1128" s="210" t="s">
        <v>1228</v>
      </c>
      <c r="D1128" s="210" t="s">
        <v>170</v>
      </c>
      <c r="E1128" s="196">
        <v>3</v>
      </c>
      <c r="F1128" s="196">
        <v>2</v>
      </c>
      <c r="G1128" s="196">
        <v>5</v>
      </c>
      <c r="H1128" s="215">
        <v>44621</v>
      </c>
      <c r="I1128" s="196">
        <v>500</v>
      </c>
      <c r="J1128" s="217">
        <f t="shared" si="47"/>
        <v>5</v>
      </c>
    </row>
    <row r="1129" spans="1:10" hidden="1" outlineLevel="1" x14ac:dyDescent="0.35">
      <c r="A1129" s="210" t="s">
        <v>1227</v>
      </c>
      <c r="B1129" s="196">
        <v>16</v>
      </c>
      <c r="C1129" s="210" t="s">
        <v>1228</v>
      </c>
      <c r="D1129" s="210" t="s">
        <v>170</v>
      </c>
      <c r="E1129" s="196">
        <v>9</v>
      </c>
      <c r="F1129" s="196">
        <v>2</v>
      </c>
      <c r="G1129" s="196">
        <v>11</v>
      </c>
      <c r="H1129" s="215">
        <v>44621</v>
      </c>
      <c r="I1129" s="196">
        <v>500</v>
      </c>
      <c r="J1129" s="217">
        <f t="shared" si="47"/>
        <v>11</v>
      </c>
    </row>
    <row r="1130" spans="1:10" hidden="1" outlineLevel="1" x14ac:dyDescent="0.35">
      <c r="A1130" s="210" t="s">
        <v>1227</v>
      </c>
      <c r="B1130" s="196">
        <v>17</v>
      </c>
      <c r="C1130" s="210" t="s">
        <v>1228</v>
      </c>
      <c r="D1130" s="210" t="s">
        <v>170</v>
      </c>
      <c r="E1130" s="196">
        <v>7</v>
      </c>
      <c r="F1130" s="196">
        <v>3</v>
      </c>
      <c r="G1130" s="196">
        <v>10</v>
      </c>
      <c r="H1130" s="215">
        <v>44621</v>
      </c>
      <c r="I1130" s="196">
        <v>500</v>
      </c>
      <c r="J1130" s="217">
        <f t="shared" si="47"/>
        <v>10</v>
      </c>
    </row>
    <row r="1131" spans="1:10" hidden="1" outlineLevel="1" x14ac:dyDescent="0.35">
      <c r="A1131" s="210" t="s">
        <v>1227</v>
      </c>
      <c r="B1131" s="196">
        <v>18</v>
      </c>
      <c r="C1131" s="210" t="s">
        <v>1228</v>
      </c>
      <c r="D1131" s="210" t="s">
        <v>170</v>
      </c>
      <c r="E1131" s="196">
        <v>10</v>
      </c>
      <c r="F1131" s="196">
        <v>2</v>
      </c>
      <c r="G1131" s="196">
        <v>12</v>
      </c>
      <c r="H1131" s="215">
        <v>44621</v>
      </c>
      <c r="I1131" s="196">
        <v>750</v>
      </c>
      <c r="J1131" s="217">
        <f t="shared" si="47"/>
        <v>12</v>
      </c>
    </row>
    <row r="1132" spans="1:10" hidden="1" outlineLevel="1" x14ac:dyDescent="0.35">
      <c r="A1132" s="210" t="s">
        <v>1227</v>
      </c>
      <c r="B1132" s="196">
        <v>19</v>
      </c>
      <c r="C1132" s="210" t="s">
        <v>1228</v>
      </c>
      <c r="D1132" s="210" t="s">
        <v>170</v>
      </c>
      <c r="E1132" s="196">
        <v>12</v>
      </c>
      <c r="F1132" s="196">
        <v>5</v>
      </c>
      <c r="G1132" s="196">
        <v>17</v>
      </c>
      <c r="H1132" s="215">
        <v>44621</v>
      </c>
      <c r="I1132" s="196">
        <v>500</v>
      </c>
      <c r="J1132" s="217">
        <f t="shared" si="47"/>
        <v>17</v>
      </c>
    </row>
    <row r="1133" spans="1:10" hidden="1" outlineLevel="1" x14ac:dyDescent="0.35">
      <c r="A1133" s="210" t="s">
        <v>1227</v>
      </c>
      <c r="B1133" s="196">
        <v>20</v>
      </c>
      <c r="C1133" s="210" t="s">
        <v>1228</v>
      </c>
      <c r="D1133" s="210" t="s">
        <v>170</v>
      </c>
      <c r="E1133" s="196">
        <v>8</v>
      </c>
      <c r="F1133" s="196">
        <v>2</v>
      </c>
      <c r="G1133" s="196">
        <v>10</v>
      </c>
      <c r="H1133" s="215">
        <v>44621</v>
      </c>
      <c r="I1133" s="196">
        <v>800</v>
      </c>
      <c r="J1133" s="217">
        <f t="shared" si="47"/>
        <v>10</v>
      </c>
    </row>
    <row r="1134" spans="1:10" hidden="1" outlineLevel="1" x14ac:dyDescent="0.35">
      <c r="A1134" s="210" t="s">
        <v>1227</v>
      </c>
      <c r="B1134" s="196">
        <v>21</v>
      </c>
      <c r="C1134" s="210" t="s">
        <v>1228</v>
      </c>
      <c r="D1134" s="210" t="s">
        <v>170</v>
      </c>
      <c r="E1134" s="196">
        <v>11</v>
      </c>
      <c r="F1134" s="196">
        <v>8</v>
      </c>
      <c r="G1134" s="196">
        <v>19</v>
      </c>
      <c r="H1134" s="215">
        <v>44621</v>
      </c>
      <c r="I1134" s="196">
        <v>300</v>
      </c>
      <c r="J1134" s="217">
        <f t="shared" si="47"/>
        <v>19</v>
      </c>
    </row>
    <row r="1135" spans="1:10" hidden="1" outlineLevel="1" x14ac:dyDescent="0.35">
      <c r="A1135" s="210" t="s">
        <v>1227</v>
      </c>
      <c r="B1135" s="196">
        <v>22</v>
      </c>
      <c r="C1135" s="210" t="s">
        <v>1228</v>
      </c>
      <c r="D1135" s="210" t="s">
        <v>170</v>
      </c>
      <c r="E1135" s="196">
        <v>2</v>
      </c>
      <c r="F1135" s="196">
        <v>3</v>
      </c>
      <c r="G1135" s="196">
        <v>5</v>
      </c>
      <c r="H1135" s="215">
        <v>44621</v>
      </c>
      <c r="I1135" s="196">
        <v>400</v>
      </c>
      <c r="J1135" s="217">
        <f t="shared" si="47"/>
        <v>5</v>
      </c>
    </row>
    <row r="1136" spans="1:10" hidden="1" outlineLevel="1" x14ac:dyDescent="0.35">
      <c r="A1136" s="210" t="s">
        <v>1227</v>
      </c>
      <c r="B1136" s="196">
        <v>23</v>
      </c>
      <c r="C1136" s="210" t="s">
        <v>1228</v>
      </c>
      <c r="D1136" s="210" t="s">
        <v>170</v>
      </c>
      <c r="E1136" s="196">
        <v>9</v>
      </c>
      <c r="F1136" s="196">
        <v>6</v>
      </c>
      <c r="G1136" s="196">
        <v>15</v>
      </c>
      <c r="H1136" s="215">
        <v>44621</v>
      </c>
      <c r="I1136" s="196">
        <v>800</v>
      </c>
      <c r="J1136" s="217">
        <f t="shared" si="47"/>
        <v>15</v>
      </c>
    </row>
    <row r="1137" spans="1:10" hidden="1" outlineLevel="1" x14ac:dyDescent="0.35">
      <c r="A1137" s="210" t="s">
        <v>1227</v>
      </c>
      <c r="B1137" s="196">
        <v>24</v>
      </c>
      <c r="C1137" s="210" t="s">
        <v>1228</v>
      </c>
      <c r="D1137" s="210" t="s">
        <v>170</v>
      </c>
      <c r="E1137" s="196">
        <v>7</v>
      </c>
      <c r="F1137" s="196">
        <v>4</v>
      </c>
      <c r="G1137" s="196">
        <v>11</v>
      </c>
      <c r="H1137" s="215">
        <v>44621</v>
      </c>
      <c r="I1137" s="196">
        <v>300</v>
      </c>
      <c r="J1137" s="217">
        <f t="shared" si="47"/>
        <v>11</v>
      </c>
    </row>
    <row r="1138" spans="1:10" hidden="1" outlineLevel="1" x14ac:dyDescent="0.35">
      <c r="A1138" s="210" t="s">
        <v>1227</v>
      </c>
      <c r="B1138" s="196">
        <v>25</v>
      </c>
      <c r="C1138" s="210" t="s">
        <v>1228</v>
      </c>
      <c r="D1138" s="210" t="s">
        <v>170</v>
      </c>
      <c r="E1138" s="196">
        <v>5</v>
      </c>
      <c r="F1138" s="196">
        <v>2</v>
      </c>
      <c r="G1138" s="196">
        <v>7</v>
      </c>
      <c r="H1138" s="215">
        <v>44621</v>
      </c>
      <c r="I1138" s="196">
        <v>500</v>
      </c>
      <c r="J1138" s="217">
        <f t="shared" si="47"/>
        <v>7</v>
      </c>
    </row>
    <row r="1139" spans="1:10" hidden="1" outlineLevel="1" x14ac:dyDescent="0.35">
      <c r="A1139" s="210" t="s">
        <v>1227</v>
      </c>
      <c r="B1139" s="196">
        <v>26</v>
      </c>
      <c r="C1139" s="210" t="s">
        <v>1228</v>
      </c>
      <c r="D1139" s="210" t="s">
        <v>170</v>
      </c>
      <c r="E1139" s="196">
        <v>12</v>
      </c>
      <c r="F1139" s="196">
        <v>7</v>
      </c>
      <c r="G1139" s="196">
        <v>19</v>
      </c>
      <c r="H1139" s="215">
        <v>44621</v>
      </c>
      <c r="I1139" s="196">
        <v>500</v>
      </c>
      <c r="J1139" s="217">
        <f t="shared" si="47"/>
        <v>19</v>
      </c>
    </row>
    <row r="1140" spans="1:10" hidden="1" outlineLevel="1" x14ac:dyDescent="0.35">
      <c r="A1140" s="210" t="s">
        <v>1227</v>
      </c>
      <c r="B1140" s="196">
        <v>27</v>
      </c>
      <c r="C1140" s="210" t="s">
        <v>1228</v>
      </c>
      <c r="D1140" s="210" t="s">
        <v>170</v>
      </c>
      <c r="E1140" s="196">
        <v>3</v>
      </c>
      <c r="F1140" s="196">
        <v>3</v>
      </c>
      <c r="G1140" s="196">
        <v>6</v>
      </c>
      <c r="H1140" s="215">
        <v>44621</v>
      </c>
      <c r="I1140" s="196">
        <v>200</v>
      </c>
      <c r="J1140" s="217">
        <f t="shared" si="47"/>
        <v>6</v>
      </c>
    </row>
    <row r="1141" spans="1:10" hidden="1" outlineLevel="1" x14ac:dyDescent="0.35">
      <c r="A1141" s="210" t="s">
        <v>1227</v>
      </c>
      <c r="B1141" s="196">
        <v>29</v>
      </c>
      <c r="C1141" s="210" t="s">
        <v>1228</v>
      </c>
      <c r="D1141" s="210" t="s">
        <v>170</v>
      </c>
      <c r="E1141" s="196">
        <v>8</v>
      </c>
      <c r="F1141" s="196">
        <v>3</v>
      </c>
      <c r="G1141" s="196">
        <v>11</v>
      </c>
      <c r="H1141" s="215">
        <v>44621</v>
      </c>
      <c r="I1141" s="196">
        <v>300</v>
      </c>
      <c r="J1141" s="217">
        <f t="shared" si="47"/>
        <v>11</v>
      </c>
    </row>
    <row r="1142" spans="1:10" hidden="1" outlineLevel="1" x14ac:dyDescent="0.35">
      <c r="A1142" s="210" t="s">
        <v>1227</v>
      </c>
      <c r="B1142" s="196">
        <v>30</v>
      </c>
      <c r="C1142" s="210" t="s">
        <v>1228</v>
      </c>
      <c r="D1142" s="210" t="s">
        <v>170</v>
      </c>
      <c r="E1142" s="196">
        <v>10</v>
      </c>
      <c r="F1142" s="196">
        <v>4</v>
      </c>
      <c r="G1142" s="196">
        <v>14</v>
      </c>
      <c r="H1142" s="215">
        <v>44621</v>
      </c>
      <c r="I1142" s="196">
        <v>300</v>
      </c>
      <c r="J1142" s="217">
        <f t="shared" si="47"/>
        <v>14</v>
      </c>
    </row>
    <row r="1143" spans="1:10" hidden="1" outlineLevel="1" x14ac:dyDescent="0.35">
      <c r="A1143" s="210" t="s">
        <v>1227</v>
      </c>
      <c r="B1143" s="196">
        <v>31</v>
      </c>
      <c r="C1143" s="210" t="s">
        <v>1228</v>
      </c>
      <c r="D1143" s="210" t="s">
        <v>170</v>
      </c>
      <c r="E1143" s="196">
        <v>11</v>
      </c>
      <c r="F1143" s="196">
        <v>4</v>
      </c>
      <c r="G1143" s="196">
        <v>15</v>
      </c>
      <c r="H1143" s="215">
        <v>44621</v>
      </c>
      <c r="I1143" s="196">
        <v>300</v>
      </c>
      <c r="J1143" s="217">
        <f t="shared" si="47"/>
        <v>15</v>
      </c>
    </row>
    <row r="1144" spans="1:10" hidden="1" outlineLevel="1" x14ac:dyDescent="0.35">
      <c r="A1144" s="210" t="s">
        <v>1227</v>
      </c>
      <c r="B1144" s="196">
        <v>32</v>
      </c>
      <c r="C1144" s="210" t="s">
        <v>1228</v>
      </c>
      <c r="D1144" s="210" t="s">
        <v>170</v>
      </c>
      <c r="E1144" s="196">
        <v>4</v>
      </c>
      <c r="F1144" s="196">
        <v>5</v>
      </c>
      <c r="G1144" s="196">
        <v>9</v>
      </c>
      <c r="H1144" s="215">
        <v>44621</v>
      </c>
      <c r="I1144" s="196">
        <v>700</v>
      </c>
      <c r="J1144" s="217">
        <f t="shared" si="47"/>
        <v>9</v>
      </c>
    </row>
    <row r="1145" spans="1:10" hidden="1" outlineLevel="1" x14ac:dyDescent="0.35">
      <c r="A1145" s="210" t="s">
        <v>1227</v>
      </c>
      <c r="B1145" s="196">
        <v>33</v>
      </c>
      <c r="C1145" s="210" t="s">
        <v>1228</v>
      </c>
      <c r="D1145" s="210" t="s">
        <v>170</v>
      </c>
      <c r="E1145" s="196">
        <v>9</v>
      </c>
      <c r="F1145" s="196">
        <v>6</v>
      </c>
      <c r="G1145" s="196">
        <v>15</v>
      </c>
      <c r="H1145" s="215">
        <v>44621</v>
      </c>
      <c r="I1145" s="196">
        <v>300</v>
      </c>
      <c r="J1145" s="217">
        <f t="shared" si="47"/>
        <v>15</v>
      </c>
    </row>
    <row r="1146" spans="1:10" hidden="1" outlineLevel="1" x14ac:dyDescent="0.35">
      <c r="A1146" s="210" t="s">
        <v>1227</v>
      </c>
      <c r="B1146" s="196">
        <v>34</v>
      </c>
      <c r="C1146" s="210" t="s">
        <v>1228</v>
      </c>
      <c r="D1146" s="210" t="s">
        <v>170</v>
      </c>
      <c r="E1146" s="196">
        <v>3</v>
      </c>
      <c r="F1146" s="196">
        <v>5</v>
      </c>
      <c r="G1146" s="196">
        <v>8</v>
      </c>
      <c r="H1146" s="215">
        <v>44621</v>
      </c>
      <c r="I1146" s="196">
        <v>200</v>
      </c>
      <c r="J1146" s="217">
        <f t="shared" si="47"/>
        <v>8</v>
      </c>
    </row>
    <row r="1147" spans="1:10" hidden="1" outlineLevel="1" x14ac:dyDescent="0.35">
      <c r="A1147" s="210" t="s">
        <v>1227</v>
      </c>
      <c r="B1147" s="196">
        <v>35</v>
      </c>
      <c r="C1147" s="210" t="s">
        <v>1228</v>
      </c>
      <c r="D1147" s="210" t="s">
        <v>170</v>
      </c>
      <c r="E1147" s="196">
        <v>4</v>
      </c>
      <c r="F1147" s="196">
        <v>4</v>
      </c>
      <c r="G1147" s="196">
        <v>8</v>
      </c>
      <c r="H1147" s="215">
        <v>44621</v>
      </c>
      <c r="I1147" s="196">
        <v>300</v>
      </c>
      <c r="J1147" s="217">
        <f t="shared" si="47"/>
        <v>8</v>
      </c>
    </row>
    <row r="1148" spans="1:10" hidden="1" outlineLevel="1" x14ac:dyDescent="0.35">
      <c r="A1148" s="210" t="s">
        <v>1227</v>
      </c>
      <c r="B1148" s="196">
        <v>36</v>
      </c>
      <c r="C1148" s="210" t="s">
        <v>1228</v>
      </c>
      <c r="D1148" s="210" t="s">
        <v>170</v>
      </c>
      <c r="E1148" s="196">
        <v>11</v>
      </c>
      <c r="F1148" s="196">
        <v>4</v>
      </c>
      <c r="G1148" s="196">
        <v>15</v>
      </c>
      <c r="H1148" s="215">
        <v>44621</v>
      </c>
      <c r="I1148" s="196">
        <v>500</v>
      </c>
      <c r="J1148" s="217">
        <f t="shared" si="47"/>
        <v>15</v>
      </c>
    </row>
    <row r="1149" spans="1:10" ht="15" collapsed="1" thickBot="1" x14ac:dyDescent="0.4">
      <c r="A1149" s="211" t="s">
        <v>1227</v>
      </c>
      <c r="B1149" s="212"/>
      <c r="C1149" s="213" t="s">
        <v>1228</v>
      </c>
      <c r="D1149" s="214">
        <f>COUNTA(D1113:D1148)</f>
        <v>36</v>
      </c>
      <c r="E1149" s="214">
        <f>SUM(E1113:E1148)</f>
        <v>259</v>
      </c>
      <c r="F1149" s="214">
        <f t="shared" ref="F1149:G1149" si="50">SUM(F1113:F1148)</f>
        <v>132</v>
      </c>
      <c r="G1149" s="214">
        <f t="shared" si="50"/>
        <v>391</v>
      </c>
      <c r="H1149" s="238">
        <v>44621</v>
      </c>
      <c r="I1149" s="242">
        <f>AVERAGE(I1113:I1148)</f>
        <v>390.27777777777777</v>
      </c>
      <c r="J1149" s="214">
        <f t="shared" ref="J1149" si="51">SUM(J1113:J1148)</f>
        <v>391</v>
      </c>
    </row>
    <row r="1150" spans="1:10" hidden="1" outlineLevel="1" x14ac:dyDescent="0.35">
      <c r="A1150" s="216" t="s">
        <v>1225</v>
      </c>
      <c r="B1150">
        <v>1</v>
      </c>
      <c r="C1150" s="216" t="s">
        <v>1226</v>
      </c>
      <c r="D1150" s="210" t="s">
        <v>170</v>
      </c>
      <c r="E1150">
        <v>6</v>
      </c>
      <c r="F1150">
        <v>5</v>
      </c>
      <c r="G1150">
        <v>11</v>
      </c>
      <c r="H1150" s="208">
        <v>44621</v>
      </c>
      <c r="I1150">
        <v>700</v>
      </c>
      <c r="J1150" s="217">
        <f t="shared" si="47"/>
        <v>11</v>
      </c>
    </row>
    <row r="1151" spans="1:10" hidden="1" outlineLevel="1" x14ac:dyDescent="0.35">
      <c r="A1151" s="216" t="s">
        <v>1225</v>
      </c>
      <c r="B1151">
        <v>2</v>
      </c>
      <c r="C1151" s="216" t="s">
        <v>1226</v>
      </c>
      <c r="D1151" s="210" t="s">
        <v>170</v>
      </c>
      <c r="E1151">
        <v>9</v>
      </c>
      <c r="F1151">
        <v>6</v>
      </c>
      <c r="G1151">
        <v>15</v>
      </c>
      <c r="H1151" s="208">
        <v>44621</v>
      </c>
      <c r="I1151">
        <v>420</v>
      </c>
      <c r="J1151" s="217">
        <f t="shared" si="47"/>
        <v>15</v>
      </c>
    </row>
    <row r="1152" spans="1:10" hidden="1" outlineLevel="1" x14ac:dyDescent="0.35">
      <c r="A1152" s="216" t="s">
        <v>1225</v>
      </c>
      <c r="B1152">
        <v>3</v>
      </c>
      <c r="C1152" s="216" t="s">
        <v>1226</v>
      </c>
      <c r="D1152" s="210" t="s">
        <v>170</v>
      </c>
      <c r="E1152">
        <v>12</v>
      </c>
      <c r="F1152">
        <v>2</v>
      </c>
      <c r="G1152">
        <v>14</v>
      </c>
      <c r="H1152" s="208">
        <v>44621</v>
      </c>
      <c r="I1152">
        <v>600</v>
      </c>
      <c r="J1152" s="217">
        <f t="shared" si="47"/>
        <v>14</v>
      </c>
    </row>
    <row r="1153" spans="1:10" hidden="1" outlineLevel="1" x14ac:dyDescent="0.35">
      <c r="A1153" s="216" t="s">
        <v>1225</v>
      </c>
      <c r="B1153">
        <v>11</v>
      </c>
      <c r="C1153" s="216" t="s">
        <v>1226</v>
      </c>
      <c r="D1153" s="210" t="s">
        <v>170</v>
      </c>
      <c r="E1153">
        <v>7</v>
      </c>
      <c r="F1153">
        <v>4</v>
      </c>
      <c r="G1153">
        <v>11</v>
      </c>
      <c r="H1153" s="208">
        <v>44621</v>
      </c>
      <c r="I1153">
        <v>180</v>
      </c>
      <c r="J1153" s="217">
        <f t="shared" si="47"/>
        <v>11</v>
      </c>
    </row>
    <row r="1154" spans="1:10" hidden="1" outlineLevel="1" x14ac:dyDescent="0.35">
      <c r="A1154" s="216" t="s">
        <v>1225</v>
      </c>
      <c r="B1154">
        <v>4</v>
      </c>
      <c r="C1154" s="216" t="s">
        <v>1226</v>
      </c>
      <c r="D1154" s="210" t="s">
        <v>170</v>
      </c>
      <c r="E1154">
        <v>10</v>
      </c>
      <c r="F1154">
        <v>2</v>
      </c>
      <c r="G1154">
        <v>12</v>
      </c>
      <c r="H1154" s="208">
        <v>44621</v>
      </c>
      <c r="I1154">
        <v>300</v>
      </c>
      <c r="J1154" s="217">
        <f t="shared" si="47"/>
        <v>12</v>
      </c>
    </row>
    <row r="1155" spans="1:10" hidden="1" outlineLevel="1" x14ac:dyDescent="0.35">
      <c r="A1155" s="216" t="s">
        <v>1225</v>
      </c>
      <c r="B1155">
        <v>5</v>
      </c>
      <c r="C1155" s="216" t="s">
        <v>1226</v>
      </c>
      <c r="D1155" s="210" t="s">
        <v>170</v>
      </c>
      <c r="E1155">
        <v>6</v>
      </c>
      <c r="F1155">
        <v>6</v>
      </c>
      <c r="G1155">
        <v>12</v>
      </c>
      <c r="H1155" s="208">
        <v>44621</v>
      </c>
      <c r="I1155">
        <v>750</v>
      </c>
      <c r="J1155" s="217">
        <f t="shared" ref="J1155:J1218" si="52">IF(I1155&gt;$Q$1,,G1155)</f>
        <v>12</v>
      </c>
    </row>
    <row r="1156" spans="1:10" hidden="1" outlineLevel="1" x14ac:dyDescent="0.35">
      <c r="A1156" s="216" t="s">
        <v>1225</v>
      </c>
      <c r="B1156">
        <v>6</v>
      </c>
      <c r="C1156" s="216" t="s">
        <v>1226</v>
      </c>
      <c r="D1156" s="210" t="s">
        <v>170</v>
      </c>
      <c r="E1156">
        <v>12</v>
      </c>
      <c r="F1156">
        <v>4</v>
      </c>
      <c r="G1156">
        <v>16</v>
      </c>
      <c r="H1156" s="208">
        <v>44621</v>
      </c>
      <c r="I1156">
        <v>420</v>
      </c>
      <c r="J1156" s="217">
        <f t="shared" si="52"/>
        <v>16</v>
      </c>
    </row>
    <row r="1157" spans="1:10" hidden="1" outlineLevel="1" x14ac:dyDescent="0.35">
      <c r="A1157" s="216" t="s">
        <v>1225</v>
      </c>
      <c r="B1157">
        <v>7</v>
      </c>
      <c r="C1157" s="216" t="s">
        <v>1226</v>
      </c>
      <c r="D1157" s="210" t="s">
        <v>170</v>
      </c>
      <c r="E1157">
        <v>5</v>
      </c>
      <c r="F1157">
        <v>6</v>
      </c>
      <c r="G1157">
        <v>11</v>
      </c>
      <c r="H1157" s="208">
        <v>44621</v>
      </c>
      <c r="I1157">
        <v>450</v>
      </c>
      <c r="J1157" s="217">
        <f t="shared" si="52"/>
        <v>11</v>
      </c>
    </row>
    <row r="1158" spans="1:10" hidden="1" outlineLevel="1" x14ac:dyDescent="0.35">
      <c r="A1158" s="216" t="s">
        <v>1225</v>
      </c>
      <c r="B1158">
        <v>12</v>
      </c>
      <c r="C1158" s="216" t="s">
        <v>1226</v>
      </c>
      <c r="D1158" s="210" t="s">
        <v>170</v>
      </c>
      <c r="E1158">
        <v>10</v>
      </c>
      <c r="F1158">
        <v>5</v>
      </c>
      <c r="G1158">
        <v>15</v>
      </c>
      <c r="H1158" s="208">
        <v>44621</v>
      </c>
      <c r="I1158">
        <v>600</v>
      </c>
      <c r="J1158" s="217">
        <f t="shared" si="52"/>
        <v>15</v>
      </c>
    </row>
    <row r="1159" spans="1:10" hidden="1" outlineLevel="1" x14ac:dyDescent="0.35">
      <c r="A1159" s="216" t="s">
        <v>1225</v>
      </c>
      <c r="B1159">
        <v>8</v>
      </c>
      <c r="C1159" s="216" t="s">
        <v>1226</v>
      </c>
      <c r="D1159" s="210" t="s">
        <v>170</v>
      </c>
      <c r="E1159">
        <v>10</v>
      </c>
      <c r="F1159">
        <v>3</v>
      </c>
      <c r="G1159">
        <v>13</v>
      </c>
      <c r="H1159" s="208">
        <v>44621</v>
      </c>
      <c r="I1159">
        <v>100</v>
      </c>
      <c r="J1159" s="217">
        <f t="shared" si="52"/>
        <v>13</v>
      </c>
    </row>
    <row r="1160" spans="1:10" hidden="1" outlineLevel="1" x14ac:dyDescent="0.35">
      <c r="A1160" s="216" t="s">
        <v>1225</v>
      </c>
      <c r="B1160">
        <v>9</v>
      </c>
      <c r="C1160" s="216" t="s">
        <v>1226</v>
      </c>
      <c r="D1160" s="210" t="s">
        <v>170</v>
      </c>
      <c r="E1160">
        <v>5</v>
      </c>
      <c r="F1160">
        <v>5</v>
      </c>
      <c r="G1160">
        <v>10</v>
      </c>
      <c r="H1160" s="208">
        <v>44621</v>
      </c>
      <c r="I1160">
        <v>200</v>
      </c>
      <c r="J1160" s="217">
        <f t="shared" si="52"/>
        <v>10</v>
      </c>
    </row>
    <row r="1161" spans="1:10" hidden="1" outlineLevel="1" x14ac:dyDescent="0.35">
      <c r="A1161" s="216" t="s">
        <v>1225</v>
      </c>
      <c r="B1161">
        <v>10</v>
      </c>
      <c r="C1161" s="216" t="s">
        <v>1226</v>
      </c>
      <c r="D1161" s="210" t="s">
        <v>170</v>
      </c>
      <c r="E1161">
        <v>9</v>
      </c>
      <c r="F1161">
        <v>2</v>
      </c>
      <c r="G1161">
        <v>11</v>
      </c>
      <c r="H1161" s="208">
        <v>44621</v>
      </c>
      <c r="I1161">
        <v>780</v>
      </c>
      <c r="J1161" s="217">
        <f t="shared" si="52"/>
        <v>11</v>
      </c>
    </row>
    <row r="1162" spans="1:10" hidden="1" outlineLevel="1" x14ac:dyDescent="0.35">
      <c r="A1162" s="216" t="s">
        <v>1225</v>
      </c>
      <c r="B1162">
        <v>13</v>
      </c>
      <c r="C1162" s="216" t="s">
        <v>1226</v>
      </c>
      <c r="D1162" s="210" t="s">
        <v>170</v>
      </c>
      <c r="E1162">
        <v>3</v>
      </c>
      <c r="F1162">
        <v>3</v>
      </c>
      <c r="G1162">
        <v>6</v>
      </c>
      <c r="H1162" s="208">
        <v>44621</v>
      </c>
      <c r="I1162">
        <v>900</v>
      </c>
      <c r="J1162" s="217">
        <f t="shared" si="52"/>
        <v>6</v>
      </c>
    </row>
    <row r="1163" spans="1:10" hidden="1" outlineLevel="1" x14ac:dyDescent="0.35">
      <c r="A1163" s="216" t="s">
        <v>1225</v>
      </c>
      <c r="B1163">
        <v>14</v>
      </c>
      <c r="C1163" s="216" t="s">
        <v>1226</v>
      </c>
      <c r="D1163" s="210" t="s">
        <v>170</v>
      </c>
      <c r="E1163">
        <v>12</v>
      </c>
      <c r="F1163">
        <v>4</v>
      </c>
      <c r="G1163">
        <v>16</v>
      </c>
      <c r="H1163" s="208">
        <v>44621</v>
      </c>
      <c r="I1163">
        <v>130</v>
      </c>
      <c r="J1163" s="217">
        <f t="shared" si="52"/>
        <v>16</v>
      </c>
    </row>
    <row r="1164" spans="1:10" hidden="1" outlineLevel="1" x14ac:dyDescent="0.35">
      <c r="A1164" s="216" t="s">
        <v>1225</v>
      </c>
      <c r="B1164">
        <v>15</v>
      </c>
      <c r="C1164" s="216" t="s">
        <v>1226</v>
      </c>
      <c r="D1164" s="210" t="s">
        <v>170</v>
      </c>
      <c r="E1164">
        <v>6</v>
      </c>
      <c r="F1164">
        <v>3</v>
      </c>
      <c r="G1164">
        <v>9</v>
      </c>
      <c r="H1164" s="208">
        <v>44621</v>
      </c>
      <c r="I1164">
        <v>400</v>
      </c>
      <c r="J1164" s="217">
        <f t="shared" si="52"/>
        <v>9</v>
      </c>
    </row>
    <row r="1165" spans="1:10" hidden="1" outlineLevel="1" x14ac:dyDescent="0.35">
      <c r="A1165" s="216" t="s">
        <v>1225</v>
      </c>
      <c r="B1165">
        <v>16</v>
      </c>
      <c r="C1165" s="216" t="s">
        <v>1226</v>
      </c>
      <c r="D1165" s="210" t="s">
        <v>170</v>
      </c>
      <c r="E1165">
        <v>10</v>
      </c>
      <c r="F1165">
        <v>5</v>
      </c>
      <c r="G1165">
        <v>15</v>
      </c>
      <c r="H1165" s="208">
        <v>44621</v>
      </c>
      <c r="I1165">
        <v>740</v>
      </c>
      <c r="J1165" s="217">
        <f t="shared" si="52"/>
        <v>15</v>
      </c>
    </row>
    <row r="1166" spans="1:10" hidden="1" outlineLevel="1" x14ac:dyDescent="0.35">
      <c r="A1166" s="216" t="s">
        <v>1225</v>
      </c>
      <c r="B1166">
        <v>17</v>
      </c>
      <c r="C1166" s="216" t="s">
        <v>1226</v>
      </c>
      <c r="D1166" s="210" t="s">
        <v>170</v>
      </c>
      <c r="E1166">
        <v>10</v>
      </c>
      <c r="F1166">
        <v>4</v>
      </c>
      <c r="G1166">
        <v>14</v>
      </c>
      <c r="H1166" s="208">
        <v>44621</v>
      </c>
      <c r="I1166">
        <v>150</v>
      </c>
      <c r="J1166" s="217">
        <f t="shared" si="52"/>
        <v>14</v>
      </c>
    </row>
    <row r="1167" spans="1:10" hidden="1" outlineLevel="1" x14ac:dyDescent="0.35">
      <c r="A1167" s="216" t="s">
        <v>1225</v>
      </c>
      <c r="B1167">
        <v>18</v>
      </c>
      <c r="C1167" s="216" t="s">
        <v>1226</v>
      </c>
      <c r="D1167" s="210" t="s">
        <v>170</v>
      </c>
      <c r="E1167">
        <v>12</v>
      </c>
      <c r="F1167">
        <v>2</v>
      </c>
      <c r="G1167">
        <v>14</v>
      </c>
      <c r="H1167" s="208">
        <v>44621</v>
      </c>
      <c r="I1167">
        <v>250</v>
      </c>
      <c r="J1167" s="217">
        <f t="shared" si="52"/>
        <v>14</v>
      </c>
    </row>
    <row r="1168" spans="1:10" hidden="1" outlineLevel="1" x14ac:dyDescent="0.35">
      <c r="A1168" s="216" t="s">
        <v>1225</v>
      </c>
      <c r="B1168">
        <v>19</v>
      </c>
      <c r="C1168" s="216" t="s">
        <v>1226</v>
      </c>
      <c r="D1168" s="210" t="s">
        <v>170</v>
      </c>
      <c r="E1168">
        <v>8</v>
      </c>
      <c r="F1168">
        <v>5</v>
      </c>
      <c r="G1168">
        <v>13</v>
      </c>
      <c r="H1168" s="208">
        <v>44621</v>
      </c>
      <c r="I1168">
        <v>270</v>
      </c>
      <c r="J1168" s="217">
        <f t="shared" si="52"/>
        <v>13</v>
      </c>
    </row>
    <row r="1169" spans="1:10" hidden="1" outlineLevel="1" x14ac:dyDescent="0.35">
      <c r="A1169" s="216" t="s">
        <v>1225</v>
      </c>
      <c r="B1169">
        <v>27</v>
      </c>
      <c r="C1169" s="216" t="s">
        <v>1226</v>
      </c>
      <c r="D1169" s="210" t="s">
        <v>170</v>
      </c>
      <c r="E1169">
        <v>7</v>
      </c>
      <c r="F1169">
        <v>5</v>
      </c>
      <c r="G1169">
        <v>12</v>
      </c>
      <c r="H1169" s="208">
        <v>44621</v>
      </c>
      <c r="I1169">
        <v>780</v>
      </c>
      <c r="J1169" s="217">
        <f t="shared" si="52"/>
        <v>12</v>
      </c>
    </row>
    <row r="1170" spans="1:10" hidden="1" outlineLevel="1" x14ac:dyDescent="0.35">
      <c r="A1170" s="216" t="s">
        <v>1225</v>
      </c>
      <c r="B1170">
        <v>20</v>
      </c>
      <c r="C1170" s="216" t="s">
        <v>1226</v>
      </c>
      <c r="D1170" s="210" t="s">
        <v>170</v>
      </c>
      <c r="E1170">
        <v>15</v>
      </c>
      <c r="F1170">
        <v>3</v>
      </c>
      <c r="G1170">
        <v>18</v>
      </c>
      <c r="H1170" s="208">
        <v>44621</v>
      </c>
      <c r="I1170">
        <v>300</v>
      </c>
      <c r="J1170" s="217">
        <f t="shared" si="52"/>
        <v>18</v>
      </c>
    </row>
    <row r="1171" spans="1:10" hidden="1" outlineLevel="1" x14ac:dyDescent="0.35">
      <c r="A1171" s="216" t="s">
        <v>1225</v>
      </c>
      <c r="B1171">
        <v>28</v>
      </c>
      <c r="C1171" s="216" t="s">
        <v>1226</v>
      </c>
      <c r="D1171" s="210" t="s">
        <v>170</v>
      </c>
      <c r="E1171">
        <v>11</v>
      </c>
      <c r="F1171">
        <v>3</v>
      </c>
      <c r="G1171">
        <v>14</v>
      </c>
      <c r="H1171" s="208">
        <v>44621</v>
      </c>
      <c r="I1171">
        <v>470</v>
      </c>
      <c r="J1171" s="217">
        <f t="shared" si="52"/>
        <v>14</v>
      </c>
    </row>
    <row r="1172" spans="1:10" hidden="1" outlineLevel="1" x14ac:dyDescent="0.35">
      <c r="A1172" s="216" t="s">
        <v>1225</v>
      </c>
      <c r="B1172">
        <v>21</v>
      </c>
      <c r="C1172" s="216" t="s">
        <v>1226</v>
      </c>
      <c r="D1172" s="210" t="s">
        <v>170</v>
      </c>
      <c r="E1172">
        <v>10</v>
      </c>
      <c r="F1172">
        <v>3</v>
      </c>
      <c r="G1172">
        <v>13</v>
      </c>
      <c r="H1172" s="208">
        <v>44621</v>
      </c>
      <c r="I1172">
        <v>210</v>
      </c>
      <c r="J1172" s="217">
        <f t="shared" si="52"/>
        <v>13</v>
      </c>
    </row>
    <row r="1173" spans="1:10" hidden="1" outlineLevel="1" x14ac:dyDescent="0.35">
      <c r="A1173" s="216" t="s">
        <v>1225</v>
      </c>
      <c r="B1173">
        <v>22</v>
      </c>
      <c r="C1173" s="216" t="s">
        <v>1226</v>
      </c>
      <c r="D1173" s="210" t="s">
        <v>170</v>
      </c>
      <c r="E1173">
        <v>5</v>
      </c>
      <c r="F1173">
        <v>2</v>
      </c>
      <c r="G1173">
        <v>7</v>
      </c>
      <c r="H1173" s="208">
        <v>44621</v>
      </c>
      <c r="I1173">
        <v>100</v>
      </c>
      <c r="J1173" s="217">
        <f t="shared" si="52"/>
        <v>7</v>
      </c>
    </row>
    <row r="1174" spans="1:10" hidden="1" outlineLevel="1" x14ac:dyDescent="0.35">
      <c r="A1174" s="216" t="s">
        <v>1225</v>
      </c>
      <c r="B1174">
        <v>23</v>
      </c>
      <c r="C1174" s="216" t="s">
        <v>1226</v>
      </c>
      <c r="D1174" s="210" t="s">
        <v>170</v>
      </c>
      <c r="E1174">
        <v>8</v>
      </c>
      <c r="F1174">
        <v>2</v>
      </c>
      <c r="G1174">
        <v>10</v>
      </c>
      <c r="H1174" s="208">
        <v>44621</v>
      </c>
      <c r="I1174">
        <v>90</v>
      </c>
      <c r="J1174" s="217">
        <f t="shared" si="52"/>
        <v>10</v>
      </c>
    </row>
    <row r="1175" spans="1:10" hidden="1" outlineLevel="1" x14ac:dyDescent="0.35">
      <c r="A1175" s="216" t="s">
        <v>1225</v>
      </c>
      <c r="B1175">
        <v>24</v>
      </c>
      <c r="C1175" s="216" t="s">
        <v>1226</v>
      </c>
      <c r="D1175" s="210" t="s">
        <v>170</v>
      </c>
      <c r="E1175">
        <v>11</v>
      </c>
      <c r="F1175">
        <v>2</v>
      </c>
      <c r="G1175">
        <v>13</v>
      </c>
      <c r="H1175" s="208">
        <v>44621</v>
      </c>
      <c r="I1175">
        <v>100</v>
      </c>
      <c r="J1175" s="217">
        <f t="shared" si="52"/>
        <v>13</v>
      </c>
    </row>
    <row r="1176" spans="1:10" hidden="1" outlineLevel="1" x14ac:dyDescent="0.35">
      <c r="A1176" s="216" t="s">
        <v>1225</v>
      </c>
      <c r="B1176">
        <v>25</v>
      </c>
      <c r="C1176" s="216" t="s">
        <v>1226</v>
      </c>
      <c r="D1176" s="210" t="s">
        <v>170</v>
      </c>
      <c r="E1176">
        <v>6</v>
      </c>
      <c r="F1176">
        <v>6</v>
      </c>
      <c r="G1176">
        <v>12</v>
      </c>
      <c r="H1176" s="208">
        <v>44621</v>
      </c>
      <c r="I1176">
        <v>400</v>
      </c>
      <c r="J1176" s="217">
        <f t="shared" si="52"/>
        <v>12</v>
      </c>
    </row>
    <row r="1177" spans="1:10" hidden="1" outlineLevel="1" x14ac:dyDescent="0.35">
      <c r="A1177" s="216" t="s">
        <v>1225</v>
      </c>
      <c r="B1177">
        <v>26</v>
      </c>
      <c r="C1177" s="216" t="s">
        <v>1226</v>
      </c>
      <c r="D1177" s="210" t="s">
        <v>170</v>
      </c>
      <c r="E1177">
        <v>9</v>
      </c>
      <c r="F1177">
        <v>4</v>
      </c>
      <c r="G1177">
        <v>13</v>
      </c>
      <c r="H1177" s="208">
        <v>44621</v>
      </c>
      <c r="I1177">
        <v>700</v>
      </c>
      <c r="J1177" s="217">
        <f t="shared" si="52"/>
        <v>13</v>
      </c>
    </row>
    <row r="1178" spans="1:10" hidden="1" outlineLevel="1" x14ac:dyDescent="0.35">
      <c r="A1178" s="216" t="s">
        <v>1225</v>
      </c>
      <c r="B1178">
        <v>29</v>
      </c>
      <c r="C1178" s="216" t="s">
        <v>1226</v>
      </c>
      <c r="D1178" s="210" t="s">
        <v>170</v>
      </c>
      <c r="E1178">
        <v>13</v>
      </c>
      <c r="F1178">
        <v>4</v>
      </c>
      <c r="G1178">
        <v>17</v>
      </c>
      <c r="H1178" s="208">
        <v>44621</v>
      </c>
      <c r="I1178">
        <v>480</v>
      </c>
      <c r="J1178" s="217">
        <f t="shared" si="52"/>
        <v>17</v>
      </c>
    </row>
    <row r="1179" spans="1:10" hidden="1" outlineLevel="1" x14ac:dyDescent="0.35">
      <c r="A1179" s="216" t="s">
        <v>1225</v>
      </c>
      <c r="B1179">
        <v>31</v>
      </c>
      <c r="C1179" s="216" t="s">
        <v>1226</v>
      </c>
      <c r="D1179" s="210" t="s">
        <v>170</v>
      </c>
      <c r="E1179">
        <v>5</v>
      </c>
      <c r="F1179">
        <v>6</v>
      </c>
      <c r="G1179">
        <v>11</v>
      </c>
      <c r="H1179" s="208">
        <v>44621</v>
      </c>
      <c r="I1179">
        <v>200</v>
      </c>
      <c r="J1179" s="217">
        <f t="shared" si="52"/>
        <v>11</v>
      </c>
    </row>
    <row r="1180" spans="1:10" hidden="1" outlineLevel="1" x14ac:dyDescent="0.35">
      <c r="A1180" s="216" t="s">
        <v>1225</v>
      </c>
      <c r="B1180">
        <v>30</v>
      </c>
      <c r="C1180" s="216" t="s">
        <v>1226</v>
      </c>
      <c r="D1180" s="210" t="s">
        <v>170</v>
      </c>
      <c r="E1180">
        <v>10</v>
      </c>
      <c r="F1180">
        <v>2</v>
      </c>
      <c r="G1180">
        <v>12</v>
      </c>
      <c r="H1180" s="208">
        <v>44621</v>
      </c>
      <c r="I1180">
        <v>160</v>
      </c>
      <c r="J1180" s="217">
        <f t="shared" si="52"/>
        <v>12</v>
      </c>
    </row>
    <row r="1181" spans="1:10" hidden="1" outlineLevel="1" x14ac:dyDescent="0.35">
      <c r="A1181" s="216" t="s">
        <v>1225</v>
      </c>
      <c r="B1181">
        <v>32</v>
      </c>
      <c r="C1181" s="216" t="s">
        <v>1226</v>
      </c>
      <c r="D1181" s="210" t="s">
        <v>170</v>
      </c>
      <c r="E1181">
        <v>10</v>
      </c>
      <c r="F1181">
        <v>6</v>
      </c>
      <c r="G1181">
        <v>16</v>
      </c>
      <c r="H1181" s="208">
        <v>44621</v>
      </c>
      <c r="I1181">
        <v>160</v>
      </c>
      <c r="J1181" s="217">
        <f t="shared" si="52"/>
        <v>16</v>
      </c>
    </row>
    <row r="1182" spans="1:10" hidden="1" outlineLevel="1" x14ac:dyDescent="0.35">
      <c r="A1182" s="216" t="s">
        <v>1225</v>
      </c>
      <c r="B1182">
        <v>33</v>
      </c>
      <c r="C1182" s="216" t="s">
        <v>1226</v>
      </c>
      <c r="D1182" s="210" t="s">
        <v>170</v>
      </c>
      <c r="E1182">
        <v>7</v>
      </c>
      <c r="F1182">
        <v>5</v>
      </c>
      <c r="G1182">
        <v>12</v>
      </c>
      <c r="H1182" s="208">
        <v>44621</v>
      </c>
      <c r="I1182">
        <v>180</v>
      </c>
      <c r="J1182" s="217">
        <f t="shared" si="52"/>
        <v>12</v>
      </c>
    </row>
    <row r="1183" spans="1:10" ht="15" collapsed="1" thickBot="1" x14ac:dyDescent="0.4">
      <c r="A1183" s="211" t="s">
        <v>1225</v>
      </c>
      <c r="B1183" s="212"/>
      <c r="C1183" s="213" t="s">
        <v>1226</v>
      </c>
      <c r="D1183" s="214">
        <f>COUNTA(D1150:D1182)</f>
        <v>33</v>
      </c>
      <c r="E1183" s="214">
        <f>SUM(E1150:E1182)</f>
        <v>289</v>
      </c>
      <c r="F1183" s="214">
        <f>SUM(F1150:F1182)</f>
        <v>129</v>
      </c>
      <c r="G1183" s="214">
        <f>SUM(G1150:G1182)</f>
        <v>418</v>
      </c>
      <c r="H1183" s="238">
        <v>44621</v>
      </c>
      <c r="I1183" s="242">
        <f>AVERAGE(I1150:I1182)</f>
        <v>383.93939393939394</v>
      </c>
      <c r="J1183" s="214">
        <f>SUM(J1150:J1182)</f>
        <v>418</v>
      </c>
    </row>
    <row r="1184" spans="1:10" hidden="1" outlineLevel="1" x14ac:dyDescent="0.35">
      <c r="A1184" s="210" t="s">
        <v>1229</v>
      </c>
      <c r="B1184" s="196">
        <v>1</v>
      </c>
      <c r="C1184" s="210" t="s">
        <v>1230</v>
      </c>
      <c r="D1184" s="210" t="s">
        <v>170</v>
      </c>
      <c r="E1184" s="196">
        <v>5</v>
      </c>
      <c r="F1184" s="196">
        <v>6</v>
      </c>
      <c r="G1184" s="196">
        <v>11</v>
      </c>
      <c r="H1184" s="215">
        <v>44622</v>
      </c>
      <c r="I1184" s="196">
        <v>800</v>
      </c>
      <c r="J1184" s="217">
        <f t="shared" si="52"/>
        <v>11</v>
      </c>
    </row>
    <row r="1185" spans="1:10" hidden="1" outlineLevel="1" x14ac:dyDescent="0.35">
      <c r="A1185" s="210" t="s">
        <v>1229</v>
      </c>
      <c r="B1185" s="196">
        <v>2</v>
      </c>
      <c r="C1185" s="210" t="s">
        <v>1230</v>
      </c>
      <c r="D1185" s="210" t="s">
        <v>170</v>
      </c>
      <c r="E1185" s="196">
        <v>5</v>
      </c>
      <c r="F1185" s="196">
        <v>3</v>
      </c>
      <c r="G1185" s="196">
        <v>8</v>
      </c>
      <c r="H1185" s="215">
        <v>44622</v>
      </c>
      <c r="I1185" s="196">
        <v>300</v>
      </c>
      <c r="J1185" s="217">
        <f t="shared" si="52"/>
        <v>8</v>
      </c>
    </row>
    <row r="1186" spans="1:10" hidden="1" outlineLevel="1" x14ac:dyDescent="0.35">
      <c r="A1186" s="210" t="s">
        <v>1229</v>
      </c>
      <c r="B1186" s="196">
        <v>3</v>
      </c>
      <c r="C1186" s="210" t="s">
        <v>1230</v>
      </c>
      <c r="D1186" s="210" t="s">
        <v>170</v>
      </c>
      <c r="E1186" s="196">
        <v>4</v>
      </c>
      <c r="F1186" s="196">
        <v>4</v>
      </c>
      <c r="G1186" s="196">
        <v>8</v>
      </c>
      <c r="H1186" s="215">
        <v>44622</v>
      </c>
      <c r="I1186" s="196">
        <v>700</v>
      </c>
      <c r="J1186" s="217">
        <f t="shared" si="52"/>
        <v>8</v>
      </c>
    </row>
    <row r="1187" spans="1:10" hidden="1" outlineLevel="1" x14ac:dyDescent="0.35">
      <c r="A1187" s="210" t="s">
        <v>1229</v>
      </c>
      <c r="B1187" s="196">
        <v>4</v>
      </c>
      <c r="C1187" s="210" t="s">
        <v>1230</v>
      </c>
      <c r="D1187" s="210" t="s">
        <v>170</v>
      </c>
      <c r="E1187" s="196">
        <v>4</v>
      </c>
      <c r="F1187" s="196">
        <v>4</v>
      </c>
      <c r="G1187" s="196">
        <v>8</v>
      </c>
      <c r="H1187" s="215">
        <v>44622</v>
      </c>
      <c r="I1187" s="196">
        <v>550</v>
      </c>
      <c r="J1187" s="217">
        <f t="shared" si="52"/>
        <v>8</v>
      </c>
    </row>
    <row r="1188" spans="1:10" hidden="1" outlineLevel="1" x14ac:dyDescent="0.35">
      <c r="A1188" s="210" t="s">
        <v>1229</v>
      </c>
      <c r="B1188" s="196">
        <v>8</v>
      </c>
      <c r="C1188" s="210" t="s">
        <v>1230</v>
      </c>
      <c r="D1188" s="210" t="s">
        <v>170</v>
      </c>
      <c r="E1188" s="196">
        <v>3</v>
      </c>
      <c r="F1188" s="196">
        <v>3</v>
      </c>
      <c r="G1188" s="196">
        <v>6</v>
      </c>
      <c r="H1188" s="215">
        <v>44622</v>
      </c>
      <c r="I1188" s="196">
        <v>200</v>
      </c>
      <c r="J1188" s="217">
        <f t="shared" si="52"/>
        <v>6</v>
      </c>
    </row>
    <row r="1189" spans="1:10" hidden="1" outlineLevel="1" x14ac:dyDescent="0.35">
      <c r="A1189" s="210" t="s">
        <v>1229</v>
      </c>
      <c r="B1189" s="196">
        <v>5</v>
      </c>
      <c r="C1189" s="210" t="s">
        <v>1230</v>
      </c>
      <c r="D1189" s="210" t="s">
        <v>170</v>
      </c>
      <c r="E1189" s="196">
        <v>3</v>
      </c>
      <c r="F1189" s="196">
        <v>2</v>
      </c>
      <c r="G1189" s="196">
        <v>5</v>
      </c>
      <c r="H1189" s="215">
        <v>44622</v>
      </c>
      <c r="I1189" s="196">
        <v>300</v>
      </c>
      <c r="J1189" s="217">
        <f t="shared" si="52"/>
        <v>5</v>
      </c>
    </row>
    <row r="1190" spans="1:10" hidden="1" outlineLevel="1" x14ac:dyDescent="0.35">
      <c r="A1190" s="210" t="s">
        <v>1229</v>
      </c>
      <c r="B1190" s="196">
        <v>6</v>
      </c>
      <c r="C1190" s="210" t="s">
        <v>1230</v>
      </c>
      <c r="D1190" s="210" t="s">
        <v>170</v>
      </c>
      <c r="E1190" s="196">
        <v>2</v>
      </c>
      <c r="F1190" s="196">
        <v>1</v>
      </c>
      <c r="G1190" s="196">
        <v>3</v>
      </c>
      <c r="H1190" s="215">
        <v>44622</v>
      </c>
      <c r="I1190" s="196">
        <v>800</v>
      </c>
      <c r="J1190" s="217">
        <f t="shared" si="52"/>
        <v>3</v>
      </c>
    </row>
    <row r="1191" spans="1:10" hidden="1" outlineLevel="1" x14ac:dyDescent="0.35">
      <c r="A1191" s="210" t="s">
        <v>1229</v>
      </c>
      <c r="B1191" s="196">
        <v>7</v>
      </c>
      <c r="C1191" s="210" t="s">
        <v>1230</v>
      </c>
      <c r="D1191" s="210" t="s">
        <v>170</v>
      </c>
      <c r="E1191" s="196">
        <v>4</v>
      </c>
      <c r="F1191" s="196">
        <v>2</v>
      </c>
      <c r="G1191" s="196">
        <v>6</v>
      </c>
      <c r="H1191" s="215">
        <v>44622</v>
      </c>
      <c r="I1191" s="196">
        <v>150</v>
      </c>
      <c r="J1191" s="217">
        <f t="shared" si="52"/>
        <v>6</v>
      </c>
    </row>
    <row r="1192" spans="1:10" hidden="1" outlineLevel="1" x14ac:dyDescent="0.35">
      <c r="A1192" s="210" t="s">
        <v>1229</v>
      </c>
      <c r="B1192" s="196">
        <v>9</v>
      </c>
      <c r="C1192" s="210" t="s">
        <v>1230</v>
      </c>
      <c r="D1192" s="210" t="s">
        <v>170</v>
      </c>
      <c r="E1192" s="196">
        <v>2</v>
      </c>
      <c r="F1192" s="196">
        <v>3</v>
      </c>
      <c r="G1192" s="196">
        <v>5</v>
      </c>
      <c r="H1192" s="215">
        <v>44622</v>
      </c>
      <c r="I1192" s="196">
        <v>150</v>
      </c>
      <c r="J1192" s="217">
        <f t="shared" si="52"/>
        <v>5</v>
      </c>
    </row>
    <row r="1193" spans="1:10" hidden="1" outlineLevel="1" x14ac:dyDescent="0.35">
      <c r="A1193" s="210" t="s">
        <v>1229</v>
      </c>
      <c r="B1193" s="196">
        <v>10</v>
      </c>
      <c r="C1193" s="210" t="s">
        <v>1230</v>
      </c>
      <c r="D1193" s="210" t="s">
        <v>170</v>
      </c>
      <c r="E1193" s="196">
        <v>8</v>
      </c>
      <c r="F1193" s="196">
        <v>4</v>
      </c>
      <c r="G1193" s="196">
        <v>12</v>
      </c>
      <c r="H1193" s="215">
        <v>44622</v>
      </c>
      <c r="I1193" s="196">
        <v>100</v>
      </c>
      <c r="J1193" s="217">
        <f t="shared" si="52"/>
        <v>12</v>
      </c>
    </row>
    <row r="1194" spans="1:10" hidden="1" outlineLevel="1" x14ac:dyDescent="0.35">
      <c r="A1194" s="210" t="s">
        <v>1229</v>
      </c>
      <c r="B1194" s="196">
        <v>11</v>
      </c>
      <c r="C1194" s="210" t="s">
        <v>1230</v>
      </c>
      <c r="D1194" s="210" t="s">
        <v>170</v>
      </c>
      <c r="E1194" s="196">
        <v>6</v>
      </c>
      <c r="F1194" s="196">
        <v>2</v>
      </c>
      <c r="G1194" s="196">
        <v>8</v>
      </c>
      <c r="H1194" s="215">
        <v>44622</v>
      </c>
      <c r="I1194" s="196">
        <v>150</v>
      </c>
      <c r="J1194" s="217">
        <f t="shared" si="52"/>
        <v>8</v>
      </c>
    </row>
    <row r="1195" spans="1:10" hidden="1" outlineLevel="1" x14ac:dyDescent="0.35">
      <c r="A1195" s="210" t="s">
        <v>1229</v>
      </c>
      <c r="B1195" s="196">
        <v>12</v>
      </c>
      <c r="C1195" s="210" t="s">
        <v>1230</v>
      </c>
      <c r="D1195" s="210" t="s">
        <v>170</v>
      </c>
      <c r="E1195" s="196">
        <v>4</v>
      </c>
      <c r="F1195" s="196">
        <v>2</v>
      </c>
      <c r="G1195" s="196">
        <v>6</v>
      </c>
      <c r="H1195" s="215">
        <v>44622</v>
      </c>
      <c r="I1195" s="196">
        <v>300</v>
      </c>
      <c r="J1195" s="217">
        <f t="shared" si="52"/>
        <v>6</v>
      </c>
    </row>
    <row r="1196" spans="1:10" hidden="1" outlineLevel="1" x14ac:dyDescent="0.35">
      <c r="A1196" s="210" t="s">
        <v>1229</v>
      </c>
      <c r="B1196" s="196">
        <v>13</v>
      </c>
      <c r="C1196" s="210" t="s">
        <v>1230</v>
      </c>
      <c r="D1196" s="210" t="s">
        <v>170</v>
      </c>
      <c r="E1196" s="196">
        <v>5</v>
      </c>
      <c r="F1196" s="196">
        <v>1</v>
      </c>
      <c r="G1196" s="196">
        <v>6</v>
      </c>
      <c r="H1196" s="215">
        <v>44622</v>
      </c>
      <c r="I1196" s="196">
        <v>150</v>
      </c>
      <c r="J1196" s="217">
        <f t="shared" si="52"/>
        <v>6</v>
      </c>
    </row>
    <row r="1197" spans="1:10" hidden="1" outlineLevel="1" x14ac:dyDescent="0.35">
      <c r="A1197" s="210" t="s">
        <v>1229</v>
      </c>
      <c r="B1197" s="196">
        <v>14</v>
      </c>
      <c r="C1197" s="210" t="s">
        <v>1230</v>
      </c>
      <c r="D1197" s="210" t="s">
        <v>170</v>
      </c>
      <c r="E1197" s="196">
        <v>1</v>
      </c>
      <c r="F1197" s="196">
        <v>2</v>
      </c>
      <c r="G1197" s="196">
        <v>3</v>
      </c>
      <c r="H1197" s="215">
        <v>44622</v>
      </c>
      <c r="I1197" s="196">
        <v>350</v>
      </c>
      <c r="J1197" s="217">
        <f t="shared" si="52"/>
        <v>3</v>
      </c>
    </row>
    <row r="1198" spans="1:10" hidden="1" outlineLevel="1" x14ac:dyDescent="0.35">
      <c r="A1198" s="210" t="s">
        <v>1229</v>
      </c>
      <c r="B1198" s="196">
        <v>15</v>
      </c>
      <c r="C1198" s="210" t="s">
        <v>1230</v>
      </c>
      <c r="D1198" s="210" t="s">
        <v>170</v>
      </c>
      <c r="E1198" s="196">
        <v>2</v>
      </c>
      <c r="F1198" s="196">
        <v>4</v>
      </c>
      <c r="G1198" s="196">
        <v>6</v>
      </c>
      <c r="H1198" s="215">
        <v>44622</v>
      </c>
      <c r="I1198" s="196">
        <v>300</v>
      </c>
      <c r="J1198" s="217">
        <f t="shared" si="52"/>
        <v>6</v>
      </c>
    </row>
    <row r="1199" spans="1:10" hidden="1" outlineLevel="1" x14ac:dyDescent="0.35">
      <c r="A1199" s="210" t="s">
        <v>1229</v>
      </c>
      <c r="B1199" s="196">
        <v>16</v>
      </c>
      <c r="C1199" s="210" t="s">
        <v>1230</v>
      </c>
      <c r="D1199" s="210" t="s">
        <v>170</v>
      </c>
      <c r="E1199" s="196">
        <v>2</v>
      </c>
      <c r="F1199" s="196">
        <v>6</v>
      </c>
      <c r="G1199" s="196">
        <v>8</v>
      </c>
      <c r="H1199" s="215">
        <v>44622</v>
      </c>
      <c r="I1199" s="196">
        <v>100</v>
      </c>
      <c r="J1199" s="217">
        <f t="shared" si="52"/>
        <v>8</v>
      </c>
    </row>
    <row r="1200" spans="1:10" hidden="1" outlineLevel="1" x14ac:dyDescent="0.35">
      <c r="A1200" s="210" t="s">
        <v>1229</v>
      </c>
      <c r="B1200" s="196">
        <v>17</v>
      </c>
      <c r="C1200" s="210" t="s">
        <v>1230</v>
      </c>
      <c r="D1200" s="210" t="s">
        <v>170</v>
      </c>
      <c r="E1200" s="196">
        <v>1</v>
      </c>
      <c r="F1200" s="196">
        <v>4</v>
      </c>
      <c r="G1200" s="196">
        <v>5</v>
      </c>
      <c r="H1200" s="215">
        <v>44622</v>
      </c>
      <c r="I1200" s="196">
        <v>200</v>
      </c>
      <c r="J1200" s="217">
        <f t="shared" si="52"/>
        <v>5</v>
      </c>
    </row>
    <row r="1201" spans="1:10" hidden="1" outlineLevel="1" x14ac:dyDescent="0.35">
      <c r="A1201" s="210" t="s">
        <v>1229</v>
      </c>
      <c r="B1201" s="196">
        <v>18</v>
      </c>
      <c r="C1201" s="210" t="s">
        <v>1230</v>
      </c>
      <c r="D1201" s="210" t="s">
        <v>170</v>
      </c>
      <c r="E1201" s="196">
        <v>5</v>
      </c>
      <c r="F1201" s="196">
        <v>5</v>
      </c>
      <c r="G1201" s="196">
        <v>10</v>
      </c>
      <c r="H1201" s="215">
        <v>44622</v>
      </c>
      <c r="I1201" s="196">
        <v>400</v>
      </c>
      <c r="J1201" s="217">
        <f t="shared" si="52"/>
        <v>10</v>
      </c>
    </row>
    <row r="1202" spans="1:10" hidden="1" outlineLevel="1" x14ac:dyDescent="0.35">
      <c r="A1202" s="210" t="s">
        <v>1229</v>
      </c>
      <c r="B1202" s="196">
        <v>19</v>
      </c>
      <c r="C1202" s="210" t="s">
        <v>1230</v>
      </c>
      <c r="D1202" s="210" t="s">
        <v>170</v>
      </c>
      <c r="E1202" s="196">
        <v>5</v>
      </c>
      <c r="F1202" s="196">
        <v>4</v>
      </c>
      <c r="G1202" s="196">
        <v>9</v>
      </c>
      <c r="H1202" s="215">
        <v>44622</v>
      </c>
      <c r="I1202" s="196">
        <v>300</v>
      </c>
      <c r="J1202" s="217">
        <f t="shared" si="52"/>
        <v>9</v>
      </c>
    </row>
    <row r="1203" spans="1:10" hidden="1" outlineLevel="1" x14ac:dyDescent="0.35">
      <c r="A1203" s="210" t="s">
        <v>1229</v>
      </c>
      <c r="B1203" s="196">
        <v>20</v>
      </c>
      <c r="C1203" s="210" t="s">
        <v>1230</v>
      </c>
      <c r="D1203" s="210" t="s">
        <v>170</v>
      </c>
      <c r="E1203" s="196">
        <v>4</v>
      </c>
      <c r="F1203" s="196">
        <v>6</v>
      </c>
      <c r="G1203" s="196">
        <v>10</v>
      </c>
      <c r="H1203" s="215">
        <v>44622</v>
      </c>
      <c r="I1203" s="196">
        <v>350</v>
      </c>
      <c r="J1203" s="217">
        <f t="shared" si="52"/>
        <v>10</v>
      </c>
    </row>
    <row r="1204" spans="1:10" hidden="1" outlineLevel="1" x14ac:dyDescent="0.35">
      <c r="A1204" s="210" t="s">
        <v>1229</v>
      </c>
      <c r="B1204" s="196">
        <v>21</v>
      </c>
      <c r="C1204" s="210" t="s">
        <v>1230</v>
      </c>
      <c r="D1204" s="210" t="s">
        <v>170</v>
      </c>
      <c r="E1204" s="196">
        <v>2</v>
      </c>
      <c r="F1204" s="196">
        <v>3</v>
      </c>
      <c r="G1204" s="196">
        <v>5</v>
      </c>
      <c r="H1204" s="215">
        <v>44622</v>
      </c>
      <c r="I1204" s="196">
        <v>500</v>
      </c>
      <c r="J1204" s="217">
        <f t="shared" si="52"/>
        <v>5</v>
      </c>
    </row>
    <row r="1205" spans="1:10" hidden="1" outlineLevel="1" x14ac:dyDescent="0.35">
      <c r="A1205" s="210" t="s">
        <v>1229</v>
      </c>
      <c r="B1205" s="196">
        <v>22</v>
      </c>
      <c r="C1205" s="210" t="s">
        <v>1230</v>
      </c>
      <c r="D1205" s="210" t="s">
        <v>170</v>
      </c>
      <c r="E1205" s="196">
        <v>4</v>
      </c>
      <c r="F1205" s="196">
        <v>3</v>
      </c>
      <c r="G1205" s="196">
        <v>7</v>
      </c>
      <c r="H1205" s="215">
        <v>44622</v>
      </c>
      <c r="I1205" s="196">
        <v>500</v>
      </c>
      <c r="J1205" s="217">
        <f t="shared" si="52"/>
        <v>7</v>
      </c>
    </row>
    <row r="1206" spans="1:10" hidden="1" outlineLevel="1" x14ac:dyDescent="0.35">
      <c r="A1206" s="210" t="s">
        <v>1229</v>
      </c>
      <c r="B1206" s="196">
        <v>23</v>
      </c>
      <c r="C1206" s="210" t="s">
        <v>1230</v>
      </c>
      <c r="D1206" s="210" t="s">
        <v>170</v>
      </c>
      <c r="E1206" s="196">
        <v>2</v>
      </c>
      <c r="F1206" s="196">
        <v>1</v>
      </c>
      <c r="G1206" s="196">
        <v>3</v>
      </c>
      <c r="H1206" s="215">
        <v>44622</v>
      </c>
      <c r="I1206" s="196">
        <v>700</v>
      </c>
      <c r="J1206" s="217">
        <f t="shared" si="52"/>
        <v>3</v>
      </c>
    </row>
    <row r="1207" spans="1:10" hidden="1" outlineLevel="1" x14ac:dyDescent="0.35">
      <c r="A1207" s="210" t="s">
        <v>1229</v>
      </c>
      <c r="B1207" s="196">
        <v>24</v>
      </c>
      <c r="C1207" s="210" t="s">
        <v>1230</v>
      </c>
      <c r="D1207" s="210" t="s">
        <v>170</v>
      </c>
      <c r="E1207" s="196">
        <v>4</v>
      </c>
      <c r="F1207" s="196">
        <v>3</v>
      </c>
      <c r="G1207" s="196">
        <v>7</v>
      </c>
      <c r="H1207" s="215">
        <v>44622</v>
      </c>
      <c r="I1207" s="196">
        <v>700</v>
      </c>
      <c r="J1207" s="217">
        <f t="shared" si="52"/>
        <v>7</v>
      </c>
    </row>
    <row r="1208" spans="1:10" hidden="1" outlineLevel="1" x14ac:dyDescent="0.35">
      <c r="A1208" s="210" t="s">
        <v>1229</v>
      </c>
      <c r="B1208" s="196">
        <v>25</v>
      </c>
      <c r="C1208" s="210" t="s">
        <v>1230</v>
      </c>
      <c r="D1208" s="210" t="s">
        <v>170</v>
      </c>
      <c r="E1208" s="196">
        <v>1</v>
      </c>
      <c r="F1208" s="196">
        <v>4</v>
      </c>
      <c r="G1208" s="196">
        <v>5</v>
      </c>
      <c r="H1208" s="215">
        <v>44622</v>
      </c>
      <c r="I1208" s="196">
        <v>150</v>
      </c>
      <c r="J1208" s="217">
        <f t="shared" si="52"/>
        <v>5</v>
      </c>
    </row>
    <row r="1209" spans="1:10" hidden="1" outlineLevel="1" x14ac:dyDescent="0.35">
      <c r="A1209" s="210" t="s">
        <v>1229</v>
      </c>
      <c r="B1209" s="196">
        <v>26</v>
      </c>
      <c r="C1209" s="210" t="s">
        <v>1230</v>
      </c>
      <c r="D1209" s="210" t="s">
        <v>170</v>
      </c>
      <c r="E1209" s="196">
        <v>3</v>
      </c>
      <c r="F1209" s="196">
        <v>7</v>
      </c>
      <c r="G1209" s="196">
        <v>10</v>
      </c>
      <c r="H1209" s="215">
        <v>44622</v>
      </c>
      <c r="I1209" s="196">
        <v>210</v>
      </c>
      <c r="J1209" s="217">
        <f t="shared" si="52"/>
        <v>10</v>
      </c>
    </row>
    <row r="1210" spans="1:10" hidden="1" outlineLevel="1" x14ac:dyDescent="0.35">
      <c r="A1210" s="210" t="s">
        <v>1229</v>
      </c>
      <c r="B1210" s="196">
        <v>27</v>
      </c>
      <c r="C1210" s="210" t="s">
        <v>1230</v>
      </c>
      <c r="D1210" s="210" t="s">
        <v>170</v>
      </c>
      <c r="E1210" s="196">
        <v>4</v>
      </c>
      <c r="F1210" s="196">
        <v>2</v>
      </c>
      <c r="G1210" s="196">
        <v>6</v>
      </c>
      <c r="H1210" s="215">
        <v>44622</v>
      </c>
      <c r="I1210" s="196">
        <v>600</v>
      </c>
      <c r="J1210" s="217">
        <f t="shared" si="52"/>
        <v>6</v>
      </c>
    </row>
    <row r="1211" spans="1:10" hidden="1" outlineLevel="1" x14ac:dyDescent="0.35">
      <c r="A1211" s="210" t="s">
        <v>1229</v>
      </c>
      <c r="B1211" s="196">
        <v>36</v>
      </c>
      <c r="C1211" s="210" t="s">
        <v>1230</v>
      </c>
      <c r="D1211" s="210" t="s">
        <v>170</v>
      </c>
      <c r="E1211" s="196">
        <v>6</v>
      </c>
      <c r="F1211" s="196">
        <v>8</v>
      </c>
      <c r="G1211" s="196">
        <v>14</v>
      </c>
      <c r="H1211" s="215">
        <v>44622</v>
      </c>
      <c r="I1211" s="196">
        <v>388</v>
      </c>
      <c r="J1211" s="217">
        <f t="shared" si="52"/>
        <v>14</v>
      </c>
    </row>
    <row r="1212" spans="1:10" hidden="1" outlineLevel="1" x14ac:dyDescent="0.35">
      <c r="A1212" s="210" t="s">
        <v>1229</v>
      </c>
      <c r="B1212" s="196">
        <v>28</v>
      </c>
      <c r="C1212" s="210" t="s">
        <v>1230</v>
      </c>
      <c r="D1212" s="210" t="s">
        <v>170</v>
      </c>
      <c r="E1212" s="196">
        <v>2</v>
      </c>
      <c r="F1212" s="196">
        <v>2</v>
      </c>
      <c r="G1212" s="196">
        <v>4</v>
      </c>
      <c r="H1212" s="215">
        <v>44622</v>
      </c>
      <c r="I1212" s="196">
        <v>600</v>
      </c>
      <c r="J1212" s="217">
        <f t="shared" si="52"/>
        <v>4</v>
      </c>
    </row>
    <row r="1213" spans="1:10" hidden="1" outlineLevel="1" x14ac:dyDescent="0.35">
      <c r="A1213" s="210" t="s">
        <v>1229</v>
      </c>
      <c r="B1213" s="196">
        <v>29</v>
      </c>
      <c r="C1213" s="210" t="s">
        <v>1230</v>
      </c>
      <c r="D1213" s="210" t="s">
        <v>170</v>
      </c>
      <c r="E1213" s="196">
        <v>2</v>
      </c>
      <c r="F1213" s="196">
        <v>5</v>
      </c>
      <c r="G1213" s="196">
        <v>7</v>
      </c>
      <c r="H1213" s="215">
        <v>44622</v>
      </c>
      <c r="I1213" s="196">
        <v>180</v>
      </c>
      <c r="J1213" s="217">
        <f t="shared" si="52"/>
        <v>7</v>
      </c>
    </row>
    <row r="1214" spans="1:10" hidden="1" outlineLevel="1" x14ac:dyDescent="0.35">
      <c r="A1214" s="210" t="s">
        <v>1229</v>
      </c>
      <c r="B1214" s="196">
        <v>30</v>
      </c>
      <c r="C1214" s="210" t="s">
        <v>1230</v>
      </c>
      <c r="D1214" s="210" t="s">
        <v>170</v>
      </c>
      <c r="E1214" s="196">
        <v>5</v>
      </c>
      <c r="F1214" s="196">
        <v>4</v>
      </c>
      <c r="G1214" s="196">
        <v>9</v>
      </c>
      <c r="H1214" s="215">
        <v>44622</v>
      </c>
      <c r="I1214" s="196">
        <v>600</v>
      </c>
      <c r="J1214" s="217">
        <f t="shared" si="52"/>
        <v>9</v>
      </c>
    </row>
    <row r="1215" spans="1:10" hidden="1" outlineLevel="1" x14ac:dyDescent="0.35">
      <c r="A1215" s="210" t="s">
        <v>1229</v>
      </c>
      <c r="B1215" s="196">
        <v>31</v>
      </c>
      <c r="C1215" s="210" t="s">
        <v>1230</v>
      </c>
      <c r="D1215" s="210" t="s">
        <v>170</v>
      </c>
      <c r="E1215" s="196">
        <v>7</v>
      </c>
      <c r="F1215" s="196">
        <v>3</v>
      </c>
      <c r="G1215" s="196">
        <v>10</v>
      </c>
      <c r="H1215" s="215">
        <v>44622</v>
      </c>
      <c r="I1215" s="196">
        <v>800</v>
      </c>
      <c r="J1215" s="217">
        <f t="shared" si="52"/>
        <v>10</v>
      </c>
    </row>
    <row r="1216" spans="1:10" hidden="1" outlineLevel="1" x14ac:dyDescent="0.35">
      <c r="A1216" s="210" t="s">
        <v>1229</v>
      </c>
      <c r="B1216" s="196">
        <v>32</v>
      </c>
      <c r="C1216" s="210" t="s">
        <v>1230</v>
      </c>
      <c r="D1216" s="210" t="s">
        <v>170</v>
      </c>
      <c r="E1216" s="196">
        <v>0</v>
      </c>
      <c r="F1216" s="196">
        <v>2</v>
      </c>
      <c r="G1216" s="196">
        <v>2</v>
      </c>
      <c r="H1216" s="215">
        <v>44622</v>
      </c>
      <c r="I1216" s="196">
        <v>900</v>
      </c>
      <c r="J1216" s="217">
        <f t="shared" si="52"/>
        <v>2</v>
      </c>
    </row>
    <row r="1217" spans="1:10" hidden="1" outlineLevel="1" x14ac:dyDescent="0.35">
      <c r="A1217" s="210" t="s">
        <v>1229</v>
      </c>
      <c r="B1217" s="196">
        <v>33</v>
      </c>
      <c r="C1217" s="210" t="s">
        <v>1230</v>
      </c>
      <c r="D1217" s="210" t="s">
        <v>170</v>
      </c>
      <c r="E1217" s="196">
        <v>2</v>
      </c>
      <c r="F1217" s="196">
        <v>4</v>
      </c>
      <c r="G1217" s="196">
        <v>6</v>
      </c>
      <c r="H1217" s="215">
        <v>44622</v>
      </c>
      <c r="I1217" s="196">
        <v>400</v>
      </c>
      <c r="J1217" s="217">
        <f t="shared" si="52"/>
        <v>6</v>
      </c>
    </row>
    <row r="1218" spans="1:10" hidden="1" outlineLevel="1" x14ac:dyDescent="0.35">
      <c r="A1218" s="210" t="s">
        <v>1229</v>
      </c>
      <c r="B1218" s="196">
        <v>34</v>
      </c>
      <c r="C1218" s="210" t="s">
        <v>1230</v>
      </c>
      <c r="D1218" s="210" t="s">
        <v>170</v>
      </c>
      <c r="E1218" s="196">
        <v>1</v>
      </c>
      <c r="F1218" s="196">
        <v>3</v>
      </c>
      <c r="G1218" s="196">
        <v>4</v>
      </c>
      <c r="H1218" s="215">
        <v>44622</v>
      </c>
      <c r="I1218" s="196">
        <v>400</v>
      </c>
      <c r="J1218" s="217">
        <f t="shared" si="52"/>
        <v>4</v>
      </c>
    </row>
    <row r="1219" spans="1:10" hidden="1" outlineLevel="1" x14ac:dyDescent="0.35">
      <c r="A1219" s="210" t="s">
        <v>1229</v>
      </c>
      <c r="B1219" s="196">
        <v>35</v>
      </c>
      <c r="C1219" s="210" t="s">
        <v>1230</v>
      </c>
      <c r="D1219" s="210" t="s">
        <v>170</v>
      </c>
      <c r="E1219" s="196">
        <v>5</v>
      </c>
      <c r="F1219" s="196">
        <v>7</v>
      </c>
      <c r="G1219" s="196">
        <v>12</v>
      </c>
      <c r="H1219" s="215">
        <v>44622</v>
      </c>
      <c r="I1219" s="196">
        <v>552</v>
      </c>
      <c r="J1219" s="217">
        <f t="shared" ref="J1219:J1282" si="53">IF(I1219&gt;$Q$1,,G1219)</f>
        <v>12</v>
      </c>
    </row>
    <row r="1220" spans="1:10" hidden="1" outlineLevel="1" x14ac:dyDescent="0.35">
      <c r="A1220" s="210" t="s">
        <v>1229</v>
      </c>
      <c r="B1220" s="196">
        <v>37</v>
      </c>
      <c r="C1220" s="210" t="s">
        <v>1230</v>
      </c>
      <c r="D1220" s="210" t="s">
        <v>170</v>
      </c>
      <c r="E1220" s="196">
        <v>2</v>
      </c>
      <c r="F1220" s="196">
        <v>6</v>
      </c>
      <c r="G1220" s="196">
        <v>8</v>
      </c>
      <c r="H1220" s="215">
        <v>44622</v>
      </c>
      <c r="I1220" s="196">
        <v>433</v>
      </c>
      <c r="J1220" s="217">
        <f t="shared" si="53"/>
        <v>8</v>
      </c>
    </row>
    <row r="1221" spans="1:10" hidden="1" outlineLevel="1" x14ac:dyDescent="0.35">
      <c r="A1221" s="210" t="s">
        <v>1229</v>
      </c>
      <c r="B1221" s="196">
        <v>38</v>
      </c>
      <c r="C1221" s="210" t="s">
        <v>1230</v>
      </c>
      <c r="D1221" s="210" t="s">
        <v>170</v>
      </c>
      <c r="E1221" s="196">
        <v>4</v>
      </c>
      <c r="F1221" s="196">
        <v>2</v>
      </c>
      <c r="G1221" s="196">
        <v>6</v>
      </c>
      <c r="H1221" s="215">
        <v>44622</v>
      </c>
      <c r="I1221" s="196">
        <v>300</v>
      </c>
      <c r="J1221" s="217">
        <f t="shared" si="53"/>
        <v>6</v>
      </c>
    </row>
    <row r="1222" spans="1:10" hidden="1" outlineLevel="1" x14ac:dyDescent="0.35">
      <c r="A1222" s="210" t="s">
        <v>1229</v>
      </c>
      <c r="B1222" s="196">
        <v>39</v>
      </c>
      <c r="C1222" s="210" t="s">
        <v>1230</v>
      </c>
      <c r="D1222" s="210" t="s">
        <v>170</v>
      </c>
      <c r="E1222" s="196">
        <v>5</v>
      </c>
      <c r="F1222" s="196">
        <v>4</v>
      </c>
      <c r="G1222" s="196">
        <v>9</v>
      </c>
      <c r="H1222" s="215">
        <v>44622</v>
      </c>
      <c r="I1222" s="196">
        <v>500</v>
      </c>
      <c r="J1222" s="217">
        <f t="shared" si="53"/>
        <v>9</v>
      </c>
    </row>
    <row r="1223" spans="1:10" hidden="1" outlineLevel="1" x14ac:dyDescent="0.35">
      <c r="A1223" s="210" t="s">
        <v>1229</v>
      </c>
      <c r="B1223" s="196">
        <v>40</v>
      </c>
      <c r="C1223" s="210" t="s">
        <v>1230</v>
      </c>
      <c r="D1223" s="210" t="s">
        <v>170</v>
      </c>
      <c r="E1223" s="196">
        <v>7</v>
      </c>
      <c r="F1223" s="196">
        <v>5</v>
      </c>
      <c r="G1223" s="196">
        <v>12</v>
      </c>
      <c r="H1223" s="215">
        <v>44622</v>
      </c>
      <c r="I1223" s="196">
        <v>500</v>
      </c>
      <c r="J1223" s="217">
        <f t="shared" si="53"/>
        <v>12</v>
      </c>
    </row>
    <row r="1224" spans="1:10" hidden="1" outlineLevel="1" x14ac:dyDescent="0.35">
      <c r="A1224" s="210" t="s">
        <v>1229</v>
      </c>
      <c r="B1224" s="196">
        <v>41</v>
      </c>
      <c r="C1224" s="210" t="s">
        <v>1230</v>
      </c>
      <c r="D1224" s="210" t="s">
        <v>170</v>
      </c>
      <c r="E1224" s="196">
        <v>4</v>
      </c>
      <c r="F1224" s="196">
        <v>2</v>
      </c>
      <c r="G1224" s="196">
        <v>6</v>
      </c>
      <c r="H1224" s="215">
        <v>44622</v>
      </c>
      <c r="I1224" s="196">
        <v>400</v>
      </c>
      <c r="J1224" s="217">
        <f t="shared" si="53"/>
        <v>6</v>
      </c>
    </row>
    <row r="1225" spans="1:10" hidden="1" outlineLevel="1" x14ac:dyDescent="0.35">
      <c r="A1225" s="210" t="s">
        <v>1229</v>
      </c>
      <c r="B1225" s="196">
        <v>42</v>
      </c>
      <c r="C1225" s="210" t="s">
        <v>1230</v>
      </c>
      <c r="D1225" s="210" t="s">
        <v>170</v>
      </c>
      <c r="E1225" s="196">
        <v>6</v>
      </c>
      <c r="F1225" s="196">
        <v>5</v>
      </c>
      <c r="G1225" s="196">
        <v>11</v>
      </c>
      <c r="H1225" s="215">
        <v>44622</v>
      </c>
      <c r="I1225" s="196">
        <v>623</v>
      </c>
      <c r="J1225" s="217">
        <f t="shared" si="53"/>
        <v>11</v>
      </c>
    </row>
    <row r="1226" spans="1:10" hidden="1" outlineLevel="1" x14ac:dyDescent="0.35">
      <c r="A1226" s="210" t="s">
        <v>1229</v>
      </c>
      <c r="B1226" s="196">
        <v>43</v>
      </c>
      <c r="C1226" s="210" t="s">
        <v>1230</v>
      </c>
      <c r="D1226" s="210" t="s">
        <v>170</v>
      </c>
      <c r="E1226" s="196">
        <v>5</v>
      </c>
      <c r="F1226" s="196">
        <v>7</v>
      </c>
      <c r="G1226" s="196">
        <v>12</v>
      </c>
      <c r="H1226" s="215">
        <v>44622</v>
      </c>
      <c r="I1226" s="196">
        <v>354</v>
      </c>
      <c r="J1226" s="217">
        <f t="shared" si="53"/>
        <v>12</v>
      </c>
    </row>
    <row r="1227" spans="1:10" hidden="1" outlineLevel="1" x14ac:dyDescent="0.35">
      <c r="A1227" s="210" t="s">
        <v>1229</v>
      </c>
      <c r="B1227" s="196">
        <v>44</v>
      </c>
      <c r="C1227" s="210" t="s">
        <v>1230</v>
      </c>
      <c r="D1227" s="210" t="s">
        <v>170</v>
      </c>
      <c r="E1227" s="196">
        <v>4</v>
      </c>
      <c r="F1227" s="196">
        <v>5</v>
      </c>
      <c r="G1227" s="196">
        <v>9</v>
      </c>
      <c r="H1227" s="215">
        <v>44622</v>
      </c>
      <c r="I1227" s="196">
        <v>242</v>
      </c>
      <c r="J1227" s="217">
        <f t="shared" si="53"/>
        <v>9</v>
      </c>
    </row>
    <row r="1228" spans="1:10" hidden="1" outlineLevel="1" x14ac:dyDescent="0.35">
      <c r="A1228" s="210" t="s">
        <v>1229</v>
      </c>
      <c r="B1228" s="196">
        <v>45</v>
      </c>
      <c r="C1228" s="210" t="s">
        <v>1230</v>
      </c>
      <c r="D1228" s="210" t="s">
        <v>170</v>
      </c>
      <c r="E1228" s="196">
        <v>2</v>
      </c>
      <c r="F1228" s="196">
        <v>6</v>
      </c>
      <c r="G1228" s="196">
        <v>8</v>
      </c>
      <c r="H1228" s="215">
        <v>44622</v>
      </c>
      <c r="I1228" s="196">
        <v>515</v>
      </c>
      <c r="J1228" s="217">
        <f t="shared" si="53"/>
        <v>8</v>
      </c>
    </row>
    <row r="1229" spans="1:10" ht="15" collapsed="1" thickBot="1" x14ac:dyDescent="0.4">
      <c r="A1229" s="211" t="s">
        <v>1229</v>
      </c>
      <c r="B1229" s="212"/>
      <c r="C1229" s="213" t="s">
        <v>1230</v>
      </c>
      <c r="D1229" s="214">
        <f>COUNTA(D1184:D1228)</f>
        <v>45</v>
      </c>
      <c r="E1229" s="214">
        <f>SUM(E1184:E1228)</f>
        <v>164</v>
      </c>
      <c r="F1229" s="214">
        <f t="shared" ref="F1229:G1229" si="54">SUM(F1184:F1228)</f>
        <v>171</v>
      </c>
      <c r="G1229" s="214">
        <f t="shared" si="54"/>
        <v>335</v>
      </c>
      <c r="H1229" s="238">
        <v>44622</v>
      </c>
      <c r="I1229" s="242">
        <f>AVERAGE(I1184:I1228)</f>
        <v>415.48888888888888</v>
      </c>
      <c r="J1229" s="214">
        <f t="shared" ref="J1229" si="55">SUM(J1184:J1228)</f>
        <v>335</v>
      </c>
    </row>
    <row r="1230" spans="1:10" hidden="1" outlineLevel="1" x14ac:dyDescent="0.35">
      <c r="A1230" s="216" t="s">
        <v>1231</v>
      </c>
      <c r="B1230">
        <v>53</v>
      </c>
      <c r="C1230" s="216" t="s">
        <v>1232</v>
      </c>
      <c r="D1230" s="210" t="s">
        <v>170</v>
      </c>
      <c r="E1230">
        <v>1</v>
      </c>
      <c r="F1230">
        <v>2</v>
      </c>
      <c r="G1230">
        <v>3</v>
      </c>
      <c r="H1230" s="208">
        <v>44622</v>
      </c>
      <c r="I1230">
        <v>250</v>
      </c>
      <c r="J1230" s="217">
        <f t="shared" si="53"/>
        <v>3</v>
      </c>
    </row>
    <row r="1231" spans="1:10" hidden="1" outlineLevel="1" x14ac:dyDescent="0.35">
      <c r="A1231" s="216" t="s">
        <v>1231</v>
      </c>
      <c r="B1231">
        <v>57</v>
      </c>
      <c r="C1231" s="216" t="s">
        <v>1232</v>
      </c>
      <c r="D1231" s="210" t="s">
        <v>170</v>
      </c>
      <c r="E1231">
        <v>3</v>
      </c>
      <c r="F1231">
        <v>2</v>
      </c>
      <c r="G1231">
        <v>5</v>
      </c>
      <c r="H1231" s="208">
        <v>44622</v>
      </c>
      <c r="I1231">
        <v>100</v>
      </c>
      <c r="J1231" s="217">
        <f t="shared" si="53"/>
        <v>5</v>
      </c>
    </row>
    <row r="1232" spans="1:10" hidden="1" outlineLevel="1" x14ac:dyDescent="0.35">
      <c r="A1232" s="216" t="s">
        <v>1231</v>
      </c>
      <c r="B1232">
        <v>58</v>
      </c>
      <c r="C1232" s="216" t="s">
        <v>1232</v>
      </c>
      <c r="D1232" s="210" t="s">
        <v>170</v>
      </c>
      <c r="E1232">
        <v>4</v>
      </c>
      <c r="F1232">
        <v>2</v>
      </c>
      <c r="G1232">
        <v>6</v>
      </c>
      <c r="H1232" s="208">
        <v>44622</v>
      </c>
      <c r="I1232">
        <v>150</v>
      </c>
      <c r="J1232" s="217">
        <f t="shared" si="53"/>
        <v>6</v>
      </c>
    </row>
    <row r="1233" spans="1:10" hidden="1" outlineLevel="1" x14ac:dyDescent="0.35">
      <c r="A1233" s="216" t="s">
        <v>1231</v>
      </c>
      <c r="B1233">
        <v>4</v>
      </c>
      <c r="C1233" s="216" t="s">
        <v>1232</v>
      </c>
      <c r="D1233" s="210" t="s">
        <v>170</v>
      </c>
      <c r="E1233">
        <v>5</v>
      </c>
      <c r="F1233">
        <v>2</v>
      </c>
      <c r="G1233">
        <v>7</v>
      </c>
      <c r="H1233" s="208">
        <v>44622</v>
      </c>
      <c r="I1233">
        <v>150</v>
      </c>
      <c r="J1233" s="217">
        <f t="shared" si="53"/>
        <v>7</v>
      </c>
    </row>
    <row r="1234" spans="1:10" hidden="1" outlineLevel="1" x14ac:dyDescent="0.35">
      <c r="A1234" s="216" t="s">
        <v>1231</v>
      </c>
      <c r="B1234">
        <v>43</v>
      </c>
      <c r="C1234" s="216" t="s">
        <v>1232</v>
      </c>
      <c r="D1234" s="210" t="s">
        <v>170</v>
      </c>
      <c r="E1234">
        <v>0</v>
      </c>
      <c r="F1234">
        <v>1</v>
      </c>
      <c r="G1234">
        <v>1</v>
      </c>
      <c r="H1234" s="208">
        <v>44622</v>
      </c>
      <c r="I1234">
        <v>300</v>
      </c>
      <c r="J1234" s="217">
        <f t="shared" si="53"/>
        <v>1</v>
      </c>
    </row>
    <row r="1235" spans="1:10" hidden="1" outlineLevel="1" x14ac:dyDescent="0.35">
      <c r="A1235" s="216" t="s">
        <v>1231</v>
      </c>
      <c r="B1235">
        <v>50</v>
      </c>
      <c r="C1235" s="216" t="s">
        <v>1232</v>
      </c>
      <c r="D1235" s="210" t="s">
        <v>170</v>
      </c>
      <c r="E1235">
        <v>3</v>
      </c>
      <c r="F1235">
        <v>4</v>
      </c>
      <c r="G1235">
        <v>7</v>
      </c>
      <c r="H1235" s="208">
        <v>44622</v>
      </c>
      <c r="I1235">
        <v>200</v>
      </c>
      <c r="J1235" s="217">
        <f t="shared" si="53"/>
        <v>7</v>
      </c>
    </row>
    <row r="1236" spans="1:10" hidden="1" outlineLevel="1" x14ac:dyDescent="0.35">
      <c r="A1236" s="216" t="s">
        <v>1231</v>
      </c>
      <c r="B1236">
        <v>1</v>
      </c>
      <c r="C1236" s="216" t="s">
        <v>1232</v>
      </c>
      <c r="D1236" s="210" t="s">
        <v>170</v>
      </c>
      <c r="E1236">
        <v>6</v>
      </c>
      <c r="F1236">
        <v>3</v>
      </c>
      <c r="G1236">
        <v>9</v>
      </c>
      <c r="H1236" s="208">
        <v>44622</v>
      </c>
      <c r="I1236">
        <v>400</v>
      </c>
      <c r="J1236" s="217">
        <f t="shared" si="53"/>
        <v>9</v>
      </c>
    </row>
    <row r="1237" spans="1:10" hidden="1" outlineLevel="1" x14ac:dyDescent="0.35">
      <c r="A1237" s="216" t="s">
        <v>1231</v>
      </c>
      <c r="B1237">
        <v>2</v>
      </c>
      <c r="C1237" s="216" t="s">
        <v>1232</v>
      </c>
      <c r="D1237" s="210" t="s">
        <v>170</v>
      </c>
      <c r="E1237">
        <v>5</v>
      </c>
      <c r="F1237">
        <v>4</v>
      </c>
      <c r="G1237">
        <v>9</v>
      </c>
      <c r="H1237" s="208">
        <v>44622</v>
      </c>
      <c r="I1237">
        <v>100</v>
      </c>
      <c r="J1237" s="217">
        <f t="shared" si="53"/>
        <v>9</v>
      </c>
    </row>
    <row r="1238" spans="1:10" hidden="1" outlineLevel="1" x14ac:dyDescent="0.35">
      <c r="A1238" s="216" t="s">
        <v>1231</v>
      </c>
      <c r="B1238">
        <v>3</v>
      </c>
      <c r="C1238" s="216" t="s">
        <v>1232</v>
      </c>
      <c r="D1238" s="210" t="s">
        <v>170</v>
      </c>
      <c r="E1238">
        <v>1</v>
      </c>
      <c r="F1238">
        <v>2</v>
      </c>
      <c r="G1238">
        <v>3</v>
      </c>
      <c r="H1238" s="208">
        <v>44622</v>
      </c>
      <c r="I1238">
        <v>200</v>
      </c>
      <c r="J1238" s="217">
        <f t="shared" si="53"/>
        <v>3</v>
      </c>
    </row>
    <row r="1239" spans="1:10" hidden="1" outlineLevel="1" x14ac:dyDescent="0.35">
      <c r="A1239" s="216" t="s">
        <v>1231</v>
      </c>
      <c r="B1239">
        <v>5</v>
      </c>
      <c r="C1239" s="216" t="s">
        <v>1232</v>
      </c>
      <c r="D1239" s="210" t="s">
        <v>170</v>
      </c>
      <c r="E1239">
        <v>1</v>
      </c>
      <c r="F1239">
        <v>6</v>
      </c>
      <c r="G1239">
        <v>7</v>
      </c>
      <c r="H1239" s="208">
        <v>44622</v>
      </c>
      <c r="I1239">
        <v>250</v>
      </c>
      <c r="J1239" s="217">
        <f t="shared" si="53"/>
        <v>7</v>
      </c>
    </row>
    <row r="1240" spans="1:10" hidden="1" outlineLevel="1" x14ac:dyDescent="0.35">
      <c r="A1240" s="216" t="s">
        <v>1231</v>
      </c>
      <c r="B1240">
        <v>6</v>
      </c>
      <c r="C1240" s="216" t="s">
        <v>1232</v>
      </c>
      <c r="D1240" s="210" t="s">
        <v>170</v>
      </c>
      <c r="E1240">
        <v>2</v>
      </c>
      <c r="F1240">
        <v>2</v>
      </c>
      <c r="G1240">
        <v>4</v>
      </c>
      <c r="H1240" s="208">
        <v>44622</v>
      </c>
      <c r="I1240">
        <v>200</v>
      </c>
      <c r="J1240" s="217">
        <f t="shared" si="53"/>
        <v>4</v>
      </c>
    </row>
    <row r="1241" spans="1:10" hidden="1" outlineLevel="1" x14ac:dyDescent="0.35">
      <c r="A1241" s="216" t="s">
        <v>1231</v>
      </c>
      <c r="B1241">
        <v>7</v>
      </c>
      <c r="C1241" s="216" t="s">
        <v>1232</v>
      </c>
      <c r="D1241" s="210" t="s">
        <v>170</v>
      </c>
      <c r="E1241">
        <v>6</v>
      </c>
      <c r="F1241">
        <v>4</v>
      </c>
      <c r="G1241">
        <v>10</v>
      </c>
      <c r="H1241" s="208">
        <v>44622</v>
      </c>
      <c r="I1241">
        <v>170</v>
      </c>
      <c r="J1241" s="217">
        <f t="shared" si="53"/>
        <v>10</v>
      </c>
    </row>
    <row r="1242" spans="1:10" hidden="1" outlineLevel="1" x14ac:dyDescent="0.35">
      <c r="A1242" s="216" t="s">
        <v>1231</v>
      </c>
      <c r="B1242">
        <v>8</v>
      </c>
      <c r="C1242" s="216" t="s">
        <v>1232</v>
      </c>
      <c r="D1242" s="210" t="s">
        <v>170</v>
      </c>
      <c r="E1242">
        <v>1</v>
      </c>
      <c r="F1242">
        <v>3</v>
      </c>
      <c r="G1242">
        <v>4</v>
      </c>
      <c r="H1242" s="208">
        <v>44622</v>
      </c>
      <c r="I1242">
        <v>150</v>
      </c>
      <c r="J1242" s="217">
        <f t="shared" si="53"/>
        <v>4</v>
      </c>
    </row>
    <row r="1243" spans="1:10" hidden="1" outlineLevel="1" x14ac:dyDescent="0.35">
      <c r="A1243" s="216" t="s">
        <v>1231</v>
      </c>
      <c r="B1243">
        <v>37</v>
      </c>
      <c r="C1243" s="216" t="s">
        <v>1232</v>
      </c>
      <c r="D1243" s="210" t="s">
        <v>170</v>
      </c>
      <c r="E1243">
        <v>0</v>
      </c>
      <c r="F1243">
        <v>3</v>
      </c>
      <c r="G1243">
        <v>3</v>
      </c>
      <c r="H1243" s="208">
        <v>44622</v>
      </c>
      <c r="I1243">
        <v>252</v>
      </c>
      <c r="J1243" s="217">
        <f t="shared" si="53"/>
        <v>3</v>
      </c>
    </row>
    <row r="1244" spans="1:10" hidden="1" outlineLevel="1" x14ac:dyDescent="0.35">
      <c r="A1244" s="216" t="s">
        <v>1231</v>
      </c>
      <c r="B1244">
        <v>9</v>
      </c>
      <c r="C1244" s="216" t="s">
        <v>1232</v>
      </c>
      <c r="D1244" s="210" t="s">
        <v>170</v>
      </c>
      <c r="E1244">
        <v>4</v>
      </c>
      <c r="F1244">
        <v>4</v>
      </c>
      <c r="G1244">
        <v>8</v>
      </c>
      <c r="H1244" s="208">
        <v>44622</v>
      </c>
      <c r="I1244">
        <v>120</v>
      </c>
      <c r="J1244" s="217">
        <f t="shared" si="53"/>
        <v>8</v>
      </c>
    </row>
    <row r="1245" spans="1:10" hidden="1" outlineLevel="1" x14ac:dyDescent="0.35">
      <c r="A1245" s="216" t="s">
        <v>1231</v>
      </c>
      <c r="B1245">
        <v>10</v>
      </c>
      <c r="C1245" s="216" t="s">
        <v>1232</v>
      </c>
      <c r="D1245" s="210" t="s">
        <v>170</v>
      </c>
      <c r="E1245">
        <v>3</v>
      </c>
      <c r="F1245">
        <v>3</v>
      </c>
      <c r="G1245">
        <v>6</v>
      </c>
      <c r="H1245" s="208">
        <v>44622</v>
      </c>
      <c r="I1245">
        <v>100</v>
      </c>
      <c r="J1245" s="217">
        <f t="shared" si="53"/>
        <v>6</v>
      </c>
    </row>
    <row r="1246" spans="1:10" hidden="1" outlineLevel="1" x14ac:dyDescent="0.35">
      <c r="A1246" s="216" t="s">
        <v>1231</v>
      </c>
      <c r="B1246">
        <v>11</v>
      </c>
      <c r="C1246" s="216" t="s">
        <v>1232</v>
      </c>
      <c r="D1246" s="210" t="s">
        <v>170</v>
      </c>
      <c r="E1246">
        <v>3</v>
      </c>
      <c r="F1246">
        <v>2</v>
      </c>
      <c r="G1246">
        <v>5</v>
      </c>
      <c r="H1246" s="208">
        <v>44622</v>
      </c>
      <c r="I1246">
        <v>100</v>
      </c>
      <c r="J1246" s="217">
        <f t="shared" si="53"/>
        <v>5</v>
      </c>
    </row>
    <row r="1247" spans="1:10" hidden="1" outlineLevel="1" x14ac:dyDescent="0.35">
      <c r="A1247" s="216" t="s">
        <v>1231</v>
      </c>
      <c r="B1247">
        <v>12</v>
      </c>
      <c r="C1247" s="216" t="s">
        <v>1232</v>
      </c>
      <c r="D1247" s="210" t="s">
        <v>170</v>
      </c>
      <c r="E1247">
        <v>2</v>
      </c>
      <c r="F1247">
        <v>3</v>
      </c>
      <c r="G1247">
        <v>5</v>
      </c>
      <c r="H1247" s="208">
        <v>44622</v>
      </c>
      <c r="I1247">
        <v>40</v>
      </c>
      <c r="J1247" s="217">
        <f t="shared" si="53"/>
        <v>5</v>
      </c>
    </row>
    <row r="1248" spans="1:10" hidden="1" outlineLevel="1" x14ac:dyDescent="0.35">
      <c r="A1248" s="216" t="s">
        <v>1231</v>
      </c>
      <c r="B1248">
        <v>13</v>
      </c>
      <c r="C1248" s="216" t="s">
        <v>1232</v>
      </c>
      <c r="D1248" s="210" t="s">
        <v>170</v>
      </c>
      <c r="E1248">
        <v>6</v>
      </c>
      <c r="F1248">
        <v>2</v>
      </c>
      <c r="G1248">
        <v>8</v>
      </c>
      <c r="H1248" s="208">
        <v>44622</v>
      </c>
      <c r="I1248">
        <v>500</v>
      </c>
      <c r="J1248" s="217">
        <f t="shared" si="53"/>
        <v>8</v>
      </c>
    </row>
    <row r="1249" spans="1:10" hidden="1" outlineLevel="1" x14ac:dyDescent="0.35">
      <c r="A1249" s="216" t="s">
        <v>1231</v>
      </c>
      <c r="B1249">
        <v>14</v>
      </c>
      <c r="C1249" s="216" t="s">
        <v>1232</v>
      </c>
      <c r="D1249" s="210" t="s">
        <v>170</v>
      </c>
      <c r="E1249">
        <v>2</v>
      </c>
      <c r="F1249">
        <v>1</v>
      </c>
      <c r="G1249">
        <v>3</v>
      </c>
      <c r="H1249" s="208">
        <v>44622</v>
      </c>
      <c r="I1249">
        <v>70</v>
      </c>
      <c r="J1249" s="217">
        <f t="shared" si="53"/>
        <v>3</v>
      </c>
    </row>
    <row r="1250" spans="1:10" hidden="1" outlineLevel="1" x14ac:dyDescent="0.35">
      <c r="A1250" s="216" t="s">
        <v>1231</v>
      </c>
      <c r="B1250">
        <v>15</v>
      </c>
      <c r="C1250" s="216" t="s">
        <v>1232</v>
      </c>
      <c r="D1250" s="210" t="s">
        <v>170</v>
      </c>
      <c r="E1250">
        <v>3</v>
      </c>
      <c r="F1250">
        <v>3</v>
      </c>
      <c r="G1250">
        <v>6</v>
      </c>
      <c r="H1250" s="208">
        <v>44622</v>
      </c>
      <c r="I1250">
        <v>30</v>
      </c>
      <c r="J1250" s="217">
        <f t="shared" si="53"/>
        <v>6</v>
      </c>
    </row>
    <row r="1251" spans="1:10" hidden="1" outlineLevel="1" x14ac:dyDescent="0.35">
      <c r="A1251" s="216" t="s">
        <v>1231</v>
      </c>
      <c r="B1251">
        <v>16</v>
      </c>
      <c r="C1251" s="216" t="s">
        <v>1232</v>
      </c>
      <c r="D1251" s="210" t="s">
        <v>170</v>
      </c>
      <c r="E1251">
        <v>3</v>
      </c>
      <c r="F1251">
        <v>2</v>
      </c>
      <c r="G1251">
        <v>5</v>
      </c>
      <c r="H1251" s="208">
        <v>44622</v>
      </c>
      <c r="I1251">
        <v>70</v>
      </c>
      <c r="J1251" s="217">
        <f t="shared" si="53"/>
        <v>5</v>
      </c>
    </row>
    <row r="1252" spans="1:10" hidden="1" outlineLevel="1" x14ac:dyDescent="0.35">
      <c r="A1252" s="216" t="s">
        <v>1231</v>
      </c>
      <c r="B1252">
        <v>17</v>
      </c>
      <c r="C1252" s="216" t="s">
        <v>1232</v>
      </c>
      <c r="D1252" s="210" t="s">
        <v>170</v>
      </c>
      <c r="E1252">
        <v>4</v>
      </c>
      <c r="F1252">
        <v>3</v>
      </c>
      <c r="G1252">
        <v>7</v>
      </c>
      <c r="H1252" s="208">
        <v>44622</v>
      </c>
      <c r="I1252">
        <v>100</v>
      </c>
      <c r="J1252" s="217">
        <f t="shared" si="53"/>
        <v>7</v>
      </c>
    </row>
    <row r="1253" spans="1:10" hidden="1" outlineLevel="1" x14ac:dyDescent="0.35">
      <c r="A1253" s="216" t="s">
        <v>1231</v>
      </c>
      <c r="B1253">
        <v>18</v>
      </c>
      <c r="C1253" s="216" t="s">
        <v>1232</v>
      </c>
      <c r="D1253" s="210" t="s">
        <v>170</v>
      </c>
      <c r="E1253">
        <v>1</v>
      </c>
      <c r="F1253">
        <v>2</v>
      </c>
      <c r="G1253">
        <v>3</v>
      </c>
      <c r="H1253" s="208">
        <v>44622</v>
      </c>
      <c r="I1253">
        <v>100</v>
      </c>
      <c r="J1253" s="217">
        <f t="shared" si="53"/>
        <v>3</v>
      </c>
    </row>
    <row r="1254" spans="1:10" hidden="1" outlineLevel="1" x14ac:dyDescent="0.35">
      <c r="A1254" s="216" t="s">
        <v>1231</v>
      </c>
      <c r="B1254">
        <v>19</v>
      </c>
      <c r="C1254" s="216" t="s">
        <v>1232</v>
      </c>
      <c r="D1254" s="210" t="s">
        <v>170</v>
      </c>
      <c r="E1254">
        <v>1</v>
      </c>
      <c r="F1254">
        <v>3</v>
      </c>
      <c r="G1254">
        <v>4</v>
      </c>
      <c r="H1254" s="208">
        <v>44622</v>
      </c>
      <c r="I1254">
        <v>180</v>
      </c>
      <c r="J1254" s="217">
        <f t="shared" si="53"/>
        <v>4</v>
      </c>
    </row>
    <row r="1255" spans="1:10" hidden="1" outlineLevel="1" x14ac:dyDescent="0.35">
      <c r="A1255" s="216" t="s">
        <v>1231</v>
      </c>
      <c r="B1255">
        <v>20</v>
      </c>
      <c r="C1255" s="216" t="s">
        <v>1232</v>
      </c>
      <c r="D1255" s="210" t="s">
        <v>170</v>
      </c>
      <c r="E1255">
        <v>1</v>
      </c>
      <c r="F1255">
        <v>2</v>
      </c>
      <c r="G1255">
        <v>3</v>
      </c>
      <c r="H1255" s="208">
        <v>44622</v>
      </c>
      <c r="I1255">
        <v>100</v>
      </c>
      <c r="J1255" s="217">
        <f t="shared" si="53"/>
        <v>3</v>
      </c>
    </row>
    <row r="1256" spans="1:10" hidden="1" outlineLevel="1" x14ac:dyDescent="0.35">
      <c r="A1256" s="216" t="s">
        <v>1231</v>
      </c>
      <c r="B1256">
        <v>21</v>
      </c>
      <c r="C1256" s="216" t="s">
        <v>1232</v>
      </c>
      <c r="D1256" s="210" t="s">
        <v>170</v>
      </c>
      <c r="E1256">
        <v>8</v>
      </c>
      <c r="F1256">
        <v>2</v>
      </c>
      <c r="G1256">
        <v>10</v>
      </c>
      <c r="H1256" s="208">
        <v>44622</v>
      </c>
      <c r="I1256">
        <v>150</v>
      </c>
      <c r="J1256" s="217">
        <f t="shared" si="53"/>
        <v>10</v>
      </c>
    </row>
    <row r="1257" spans="1:10" hidden="1" outlineLevel="1" x14ac:dyDescent="0.35">
      <c r="A1257" s="216" t="s">
        <v>1231</v>
      </c>
      <c r="B1257">
        <v>22</v>
      </c>
      <c r="C1257" s="216" t="s">
        <v>1232</v>
      </c>
      <c r="D1257" s="210" t="s">
        <v>170</v>
      </c>
      <c r="E1257">
        <v>4</v>
      </c>
      <c r="F1257">
        <v>2</v>
      </c>
      <c r="G1257">
        <v>6</v>
      </c>
      <c r="H1257" s="208">
        <v>44622</v>
      </c>
      <c r="I1257">
        <v>100</v>
      </c>
      <c r="J1257" s="217">
        <f t="shared" si="53"/>
        <v>6</v>
      </c>
    </row>
    <row r="1258" spans="1:10" hidden="1" outlineLevel="1" x14ac:dyDescent="0.35">
      <c r="A1258" s="216" t="s">
        <v>1231</v>
      </c>
      <c r="B1258">
        <v>23</v>
      </c>
      <c r="C1258" s="216" t="s">
        <v>1232</v>
      </c>
      <c r="D1258" s="210" t="s">
        <v>170</v>
      </c>
      <c r="E1258">
        <v>3</v>
      </c>
      <c r="F1258">
        <v>2</v>
      </c>
      <c r="G1258">
        <v>5</v>
      </c>
      <c r="H1258" s="208">
        <v>44622</v>
      </c>
      <c r="I1258">
        <v>700</v>
      </c>
      <c r="J1258" s="217">
        <f t="shared" si="53"/>
        <v>5</v>
      </c>
    </row>
    <row r="1259" spans="1:10" hidden="1" outlineLevel="1" x14ac:dyDescent="0.35">
      <c r="A1259" s="216" t="s">
        <v>1231</v>
      </c>
      <c r="B1259">
        <v>24</v>
      </c>
      <c r="C1259" s="216" t="s">
        <v>1232</v>
      </c>
      <c r="D1259" s="210" t="s">
        <v>170</v>
      </c>
      <c r="E1259">
        <v>7</v>
      </c>
      <c r="F1259">
        <v>2</v>
      </c>
      <c r="G1259">
        <v>9</v>
      </c>
      <c r="H1259" s="208">
        <v>44622</v>
      </c>
      <c r="I1259">
        <v>150</v>
      </c>
      <c r="J1259" s="217">
        <f t="shared" si="53"/>
        <v>9</v>
      </c>
    </row>
    <row r="1260" spans="1:10" hidden="1" outlineLevel="1" x14ac:dyDescent="0.35">
      <c r="A1260" s="216" t="s">
        <v>1231</v>
      </c>
      <c r="B1260">
        <v>25</v>
      </c>
      <c r="C1260" s="216" t="s">
        <v>1232</v>
      </c>
      <c r="D1260" s="210" t="s">
        <v>170</v>
      </c>
      <c r="E1260">
        <v>3</v>
      </c>
      <c r="F1260">
        <v>3</v>
      </c>
      <c r="G1260">
        <v>6</v>
      </c>
      <c r="H1260" s="208">
        <v>44622</v>
      </c>
      <c r="I1260">
        <v>120</v>
      </c>
      <c r="J1260" s="217">
        <f t="shared" si="53"/>
        <v>6</v>
      </c>
    </row>
    <row r="1261" spans="1:10" hidden="1" outlineLevel="1" x14ac:dyDescent="0.35">
      <c r="A1261" s="216" t="s">
        <v>1231</v>
      </c>
      <c r="B1261">
        <v>26</v>
      </c>
      <c r="C1261" s="216" t="s">
        <v>1232</v>
      </c>
      <c r="D1261" s="210" t="s">
        <v>170</v>
      </c>
      <c r="E1261">
        <v>2</v>
      </c>
      <c r="F1261">
        <v>4</v>
      </c>
      <c r="G1261">
        <v>6</v>
      </c>
      <c r="H1261" s="208">
        <v>44622</v>
      </c>
      <c r="I1261">
        <v>50</v>
      </c>
      <c r="J1261" s="217">
        <f t="shared" si="53"/>
        <v>6</v>
      </c>
    </row>
    <row r="1262" spans="1:10" hidden="1" outlineLevel="1" x14ac:dyDescent="0.35">
      <c r="A1262" s="216" t="s">
        <v>1231</v>
      </c>
      <c r="B1262">
        <v>27</v>
      </c>
      <c r="C1262" s="216" t="s">
        <v>1232</v>
      </c>
      <c r="D1262" s="210" t="s">
        <v>170</v>
      </c>
      <c r="E1262">
        <v>1</v>
      </c>
      <c r="F1262">
        <v>2</v>
      </c>
      <c r="G1262">
        <v>3</v>
      </c>
      <c r="H1262" s="208">
        <v>44622</v>
      </c>
      <c r="I1262">
        <v>120</v>
      </c>
      <c r="J1262" s="217">
        <f t="shared" si="53"/>
        <v>3</v>
      </c>
    </row>
    <row r="1263" spans="1:10" hidden="1" outlineLevel="1" x14ac:dyDescent="0.35">
      <c r="A1263" s="216" t="s">
        <v>1231</v>
      </c>
      <c r="B1263">
        <v>28</v>
      </c>
      <c r="C1263" s="216" t="s">
        <v>1232</v>
      </c>
      <c r="D1263" s="210" t="s">
        <v>170</v>
      </c>
      <c r="E1263">
        <v>0</v>
      </c>
      <c r="F1263">
        <v>1</v>
      </c>
      <c r="G1263">
        <v>1</v>
      </c>
      <c r="H1263" s="208">
        <v>44622</v>
      </c>
      <c r="I1263">
        <v>500</v>
      </c>
      <c r="J1263" s="217">
        <f t="shared" si="53"/>
        <v>1</v>
      </c>
    </row>
    <row r="1264" spans="1:10" hidden="1" outlineLevel="1" x14ac:dyDescent="0.35">
      <c r="A1264" s="216" t="s">
        <v>1231</v>
      </c>
      <c r="B1264">
        <v>29</v>
      </c>
      <c r="C1264" s="216" t="s">
        <v>1232</v>
      </c>
      <c r="D1264" s="210" t="s">
        <v>170</v>
      </c>
      <c r="E1264">
        <v>0</v>
      </c>
      <c r="F1264">
        <v>1</v>
      </c>
      <c r="G1264">
        <v>1</v>
      </c>
      <c r="H1264" s="208">
        <v>44622</v>
      </c>
      <c r="I1264">
        <v>800</v>
      </c>
      <c r="J1264" s="217">
        <f t="shared" si="53"/>
        <v>1</v>
      </c>
    </row>
    <row r="1265" spans="1:10" hidden="1" outlineLevel="1" x14ac:dyDescent="0.35">
      <c r="A1265" s="216" t="s">
        <v>1231</v>
      </c>
      <c r="B1265">
        <v>30</v>
      </c>
      <c r="C1265" s="216" t="s">
        <v>1232</v>
      </c>
      <c r="D1265" s="210" t="s">
        <v>170</v>
      </c>
      <c r="E1265">
        <v>5</v>
      </c>
      <c r="F1265">
        <v>2</v>
      </c>
      <c r="G1265">
        <v>7</v>
      </c>
      <c r="H1265" s="208">
        <v>44622</v>
      </c>
      <c r="I1265">
        <v>800</v>
      </c>
      <c r="J1265" s="217">
        <f t="shared" si="53"/>
        <v>7</v>
      </c>
    </row>
    <row r="1266" spans="1:10" hidden="1" outlineLevel="1" x14ac:dyDescent="0.35">
      <c r="A1266" s="216" t="s">
        <v>1231</v>
      </c>
      <c r="B1266">
        <v>31</v>
      </c>
      <c r="C1266" s="216" t="s">
        <v>1232</v>
      </c>
      <c r="D1266" s="210" t="s">
        <v>170</v>
      </c>
      <c r="E1266">
        <v>4</v>
      </c>
      <c r="F1266">
        <v>4</v>
      </c>
      <c r="G1266">
        <v>8</v>
      </c>
      <c r="H1266" s="208">
        <v>44622</v>
      </c>
      <c r="I1266">
        <v>120</v>
      </c>
      <c r="J1266" s="217">
        <f t="shared" si="53"/>
        <v>8</v>
      </c>
    </row>
    <row r="1267" spans="1:10" hidden="1" outlineLevel="1" x14ac:dyDescent="0.35">
      <c r="A1267" s="216" t="s">
        <v>1231</v>
      </c>
      <c r="B1267">
        <v>32</v>
      </c>
      <c r="C1267" s="216" t="s">
        <v>1232</v>
      </c>
      <c r="D1267" s="210" t="s">
        <v>170</v>
      </c>
      <c r="E1267">
        <v>7</v>
      </c>
      <c r="F1267">
        <v>3</v>
      </c>
      <c r="G1267">
        <v>10</v>
      </c>
      <c r="H1267" s="208">
        <v>44622</v>
      </c>
      <c r="I1267">
        <v>180</v>
      </c>
      <c r="J1267" s="217">
        <f t="shared" si="53"/>
        <v>10</v>
      </c>
    </row>
    <row r="1268" spans="1:10" hidden="1" outlineLevel="1" x14ac:dyDescent="0.35">
      <c r="A1268" s="216" t="s">
        <v>1231</v>
      </c>
      <c r="B1268">
        <v>38</v>
      </c>
      <c r="C1268" s="216" t="s">
        <v>1232</v>
      </c>
      <c r="D1268" s="210" t="s">
        <v>170</v>
      </c>
      <c r="E1268">
        <v>3</v>
      </c>
      <c r="F1268">
        <v>2</v>
      </c>
      <c r="G1268">
        <v>5</v>
      </c>
      <c r="H1268" s="208">
        <v>44622</v>
      </c>
      <c r="I1268">
        <v>280</v>
      </c>
      <c r="J1268" s="217">
        <f t="shared" si="53"/>
        <v>5</v>
      </c>
    </row>
    <row r="1269" spans="1:10" hidden="1" outlineLevel="1" x14ac:dyDescent="0.35">
      <c r="A1269" s="216" t="s">
        <v>1231</v>
      </c>
      <c r="B1269">
        <v>33</v>
      </c>
      <c r="C1269" s="216" t="s">
        <v>1232</v>
      </c>
      <c r="D1269" s="210" t="s">
        <v>170</v>
      </c>
      <c r="E1269">
        <v>3</v>
      </c>
      <c r="F1269">
        <v>2</v>
      </c>
      <c r="G1269">
        <v>5</v>
      </c>
      <c r="H1269" s="208">
        <v>44622</v>
      </c>
      <c r="I1269">
        <v>200</v>
      </c>
      <c r="J1269" s="217">
        <f t="shared" si="53"/>
        <v>5</v>
      </c>
    </row>
    <row r="1270" spans="1:10" hidden="1" outlineLevel="1" x14ac:dyDescent="0.35">
      <c r="A1270" s="216" t="s">
        <v>1231</v>
      </c>
      <c r="B1270">
        <v>34</v>
      </c>
      <c r="C1270" s="216" t="s">
        <v>1232</v>
      </c>
      <c r="D1270" s="210" t="s">
        <v>170</v>
      </c>
      <c r="E1270">
        <v>5</v>
      </c>
      <c r="F1270">
        <v>4</v>
      </c>
      <c r="G1270">
        <v>9</v>
      </c>
      <c r="H1270" s="208">
        <v>44622</v>
      </c>
      <c r="I1270">
        <v>200</v>
      </c>
      <c r="J1270" s="217">
        <f t="shared" si="53"/>
        <v>9</v>
      </c>
    </row>
    <row r="1271" spans="1:10" hidden="1" outlineLevel="1" x14ac:dyDescent="0.35">
      <c r="A1271" s="216" t="s">
        <v>1231</v>
      </c>
      <c r="B1271">
        <v>35</v>
      </c>
      <c r="C1271" s="216" t="s">
        <v>1232</v>
      </c>
      <c r="D1271" s="210" t="s">
        <v>170</v>
      </c>
      <c r="E1271">
        <v>1</v>
      </c>
      <c r="F1271">
        <v>2</v>
      </c>
      <c r="G1271">
        <v>3</v>
      </c>
      <c r="H1271" s="208">
        <v>44622</v>
      </c>
      <c r="I1271">
        <v>210</v>
      </c>
      <c r="J1271" s="217">
        <f t="shared" si="53"/>
        <v>3</v>
      </c>
    </row>
    <row r="1272" spans="1:10" hidden="1" outlineLevel="1" x14ac:dyDescent="0.35">
      <c r="A1272" s="216" t="s">
        <v>1231</v>
      </c>
      <c r="B1272">
        <v>36</v>
      </c>
      <c r="C1272" s="216" t="s">
        <v>1232</v>
      </c>
      <c r="D1272" s="210" t="s">
        <v>170</v>
      </c>
      <c r="E1272">
        <v>3</v>
      </c>
      <c r="F1272">
        <v>3</v>
      </c>
      <c r="G1272">
        <v>6</v>
      </c>
      <c r="H1272" s="208">
        <v>44622</v>
      </c>
      <c r="I1272">
        <v>250</v>
      </c>
      <c r="J1272" s="217">
        <f t="shared" si="53"/>
        <v>6</v>
      </c>
    </row>
    <row r="1273" spans="1:10" hidden="1" outlineLevel="1" x14ac:dyDescent="0.35">
      <c r="A1273" s="216" t="s">
        <v>1231</v>
      </c>
      <c r="B1273">
        <v>62</v>
      </c>
      <c r="C1273" s="216" t="s">
        <v>1232</v>
      </c>
      <c r="D1273" s="210" t="s">
        <v>170</v>
      </c>
      <c r="E1273">
        <v>4</v>
      </c>
      <c r="F1273">
        <v>2</v>
      </c>
      <c r="G1273">
        <v>6</v>
      </c>
      <c r="H1273" s="208">
        <v>44622</v>
      </c>
      <c r="I1273">
        <v>250</v>
      </c>
      <c r="J1273" s="217">
        <f t="shared" si="53"/>
        <v>6</v>
      </c>
    </row>
    <row r="1274" spans="1:10" hidden="1" outlineLevel="1" x14ac:dyDescent="0.35">
      <c r="A1274" s="216" t="s">
        <v>1231</v>
      </c>
      <c r="B1274">
        <v>39</v>
      </c>
      <c r="C1274" s="216" t="s">
        <v>1232</v>
      </c>
      <c r="D1274" s="210" t="s">
        <v>170</v>
      </c>
      <c r="E1274">
        <v>4</v>
      </c>
      <c r="F1274">
        <v>2</v>
      </c>
      <c r="G1274">
        <v>6</v>
      </c>
      <c r="H1274" s="208">
        <v>44622</v>
      </c>
      <c r="I1274">
        <v>283</v>
      </c>
      <c r="J1274" s="217">
        <f t="shared" si="53"/>
        <v>6</v>
      </c>
    </row>
    <row r="1275" spans="1:10" hidden="1" outlineLevel="1" x14ac:dyDescent="0.35">
      <c r="A1275" s="216" t="s">
        <v>1231</v>
      </c>
      <c r="B1275">
        <v>40</v>
      </c>
      <c r="C1275" s="216" t="s">
        <v>1232</v>
      </c>
      <c r="D1275" s="210" t="s">
        <v>170</v>
      </c>
      <c r="E1275">
        <v>0</v>
      </c>
      <c r="F1275">
        <v>1</v>
      </c>
      <c r="G1275">
        <v>1</v>
      </c>
      <c r="H1275" s="208">
        <v>44622</v>
      </c>
      <c r="I1275">
        <v>180</v>
      </c>
      <c r="J1275" s="217">
        <f t="shared" si="53"/>
        <v>1</v>
      </c>
    </row>
    <row r="1276" spans="1:10" hidden="1" outlineLevel="1" x14ac:dyDescent="0.35">
      <c r="A1276" s="216" t="s">
        <v>1231</v>
      </c>
      <c r="B1276">
        <v>41</v>
      </c>
      <c r="C1276" s="216" t="s">
        <v>1232</v>
      </c>
      <c r="D1276" s="210" t="s">
        <v>170</v>
      </c>
      <c r="E1276">
        <v>5</v>
      </c>
      <c r="F1276">
        <v>2</v>
      </c>
      <c r="G1276">
        <v>7</v>
      </c>
      <c r="H1276" s="208">
        <v>44622</v>
      </c>
      <c r="I1276">
        <v>180</v>
      </c>
      <c r="J1276" s="217">
        <f t="shared" si="53"/>
        <v>7</v>
      </c>
    </row>
    <row r="1277" spans="1:10" hidden="1" outlineLevel="1" x14ac:dyDescent="0.35">
      <c r="A1277" s="216" t="s">
        <v>1231</v>
      </c>
      <c r="B1277">
        <v>42</v>
      </c>
      <c r="C1277" s="216" t="s">
        <v>1232</v>
      </c>
      <c r="D1277" s="210" t="s">
        <v>170</v>
      </c>
      <c r="E1277">
        <v>5</v>
      </c>
      <c r="F1277">
        <v>5</v>
      </c>
      <c r="G1277">
        <v>10</v>
      </c>
      <c r="H1277" s="208">
        <v>44622</v>
      </c>
      <c r="I1277">
        <v>200</v>
      </c>
      <c r="J1277" s="217">
        <f t="shared" si="53"/>
        <v>10</v>
      </c>
    </row>
    <row r="1278" spans="1:10" hidden="1" outlineLevel="1" x14ac:dyDescent="0.35">
      <c r="A1278" s="216" t="s">
        <v>1231</v>
      </c>
      <c r="B1278">
        <v>44</v>
      </c>
      <c r="C1278" s="216" t="s">
        <v>1232</v>
      </c>
      <c r="D1278" s="210" t="s">
        <v>170</v>
      </c>
      <c r="E1278">
        <v>2</v>
      </c>
      <c r="F1278">
        <v>2</v>
      </c>
      <c r="G1278">
        <v>4</v>
      </c>
      <c r="H1278" s="208">
        <v>44622</v>
      </c>
      <c r="I1278">
        <v>300</v>
      </c>
      <c r="J1278" s="217">
        <f t="shared" si="53"/>
        <v>4</v>
      </c>
    </row>
    <row r="1279" spans="1:10" hidden="1" outlineLevel="1" x14ac:dyDescent="0.35">
      <c r="A1279" s="216" t="s">
        <v>1231</v>
      </c>
      <c r="B1279">
        <v>45</v>
      </c>
      <c r="C1279" s="216" t="s">
        <v>1232</v>
      </c>
      <c r="D1279" s="210" t="s">
        <v>170</v>
      </c>
      <c r="E1279">
        <v>0</v>
      </c>
      <c r="F1279">
        <v>2</v>
      </c>
      <c r="G1279">
        <v>2</v>
      </c>
      <c r="H1279" s="208">
        <v>44622</v>
      </c>
      <c r="I1279">
        <v>300</v>
      </c>
      <c r="J1279" s="217">
        <f t="shared" si="53"/>
        <v>2</v>
      </c>
    </row>
    <row r="1280" spans="1:10" hidden="1" outlineLevel="1" x14ac:dyDescent="0.35">
      <c r="A1280" s="216" t="s">
        <v>1231</v>
      </c>
      <c r="B1280">
        <v>46</v>
      </c>
      <c r="C1280" s="216" t="s">
        <v>1232</v>
      </c>
      <c r="D1280" s="210" t="s">
        <v>170</v>
      </c>
      <c r="E1280">
        <v>0</v>
      </c>
      <c r="F1280">
        <v>2</v>
      </c>
      <c r="G1280">
        <v>2</v>
      </c>
      <c r="H1280" s="208">
        <v>44622</v>
      </c>
      <c r="I1280">
        <v>300</v>
      </c>
      <c r="J1280" s="217">
        <f t="shared" si="53"/>
        <v>2</v>
      </c>
    </row>
    <row r="1281" spans="1:10" hidden="1" outlineLevel="1" x14ac:dyDescent="0.35">
      <c r="A1281" s="216" t="s">
        <v>1231</v>
      </c>
      <c r="B1281">
        <v>47</v>
      </c>
      <c r="C1281" s="216" t="s">
        <v>1232</v>
      </c>
      <c r="D1281" s="210" t="s">
        <v>170</v>
      </c>
      <c r="E1281">
        <v>4</v>
      </c>
      <c r="F1281">
        <v>3</v>
      </c>
      <c r="G1281">
        <v>7</v>
      </c>
      <c r="H1281" s="208">
        <v>44622</v>
      </c>
      <c r="I1281">
        <v>150</v>
      </c>
      <c r="J1281" s="217">
        <f t="shared" si="53"/>
        <v>7</v>
      </c>
    </row>
    <row r="1282" spans="1:10" hidden="1" outlineLevel="1" x14ac:dyDescent="0.35">
      <c r="A1282" s="216" t="s">
        <v>1231</v>
      </c>
      <c r="B1282">
        <v>48</v>
      </c>
      <c r="C1282" s="216" t="s">
        <v>1232</v>
      </c>
      <c r="D1282" s="210" t="s">
        <v>170</v>
      </c>
      <c r="E1282">
        <v>3</v>
      </c>
      <c r="F1282">
        <v>3</v>
      </c>
      <c r="G1282">
        <v>6</v>
      </c>
      <c r="H1282" s="208">
        <v>44622</v>
      </c>
      <c r="I1282">
        <v>110</v>
      </c>
      <c r="J1282" s="217">
        <f t="shared" si="53"/>
        <v>6</v>
      </c>
    </row>
    <row r="1283" spans="1:10" hidden="1" outlineLevel="1" x14ac:dyDescent="0.35">
      <c r="A1283" s="216" t="s">
        <v>1231</v>
      </c>
      <c r="B1283">
        <v>49</v>
      </c>
      <c r="C1283" s="216" t="s">
        <v>1232</v>
      </c>
      <c r="D1283" s="210" t="s">
        <v>170</v>
      </c>
      <c r="E1283">
        <v>1</v>
      </c>
      <c r="F1283">
        <v>2</v>
      </c>
      <c r="G1283">
        <v>3</v>
      </c>
      <c r="H1283" s="208">
        <v>44622</v>
      </c>
      <c r="I1283">
        <v>200</v>
      </c>
      <c r="J1283" s="217">
        <f t="shared" ref="J1283:J1346" si="56">IF(I1283&gt;$Q$1,,G1283)</f>
        <v>3</v>
      </c>
    </row>
    <row r="1284" spans="1:10" hidden="1" outlineLevel="1" x14ac:dyDescent="0.35">
      <c r="A1284" s="216" t="s">
        <v>1231</v>
      </c>
      <c r="B1284">
        <v>51</v>
      </c>
      <c r="C1284" s="216" t="s">
        <v>1232</v>
      </c>
      <c r="D1284" s="210" t="s">
        <v>170</v>
      </c>
      <c r="E1284">
        <v>4</v>
      </c>
      <c r="F1284">
        <v>3</v>
      </c>
      <c r="G1284">
        <v>7</v>
      </c>
      <c r="H1284" s="208">
        <v>44622</v>
      </c>
      <c r="I1284">
        <v>150</v>
      </c>
      <c r="J1284" s="217">
        <f t="shared" si="56"/>
        <v>7</v>
      </c>
    </row>
    <row r="1285" spans="1:10" hidden="1" outlineLevel="1" x14ac:dyDescent="0.35">
      <c r="A1285" s="216" t="s">
        <v>1231</v>
      </c>
      <c r="B1285">
        <v>52</v>
      </c>
      <c r="C1285" s="216" t="s">
        <v>1232</v>
      </c>
      <c r="D1285" s="210" t="s">
        <v>170</v>
      </c>
      <c r="E1285">
        <v>1</v>
      </c>
      <c r="F1285">
        <v>4</v>
      </c>
      <c r="G1285">
        <v>5</v>
      </c>
      <c r="H1285" s="208">
        <v>44622</v>
      </c>
      <c r="I1285">
        <v>200</v>
      </c>
      <c r="J1285" s="217">
        <f t="shared" si="56"/>
        <v>5</v>
      </c>
    </row>
    <row r="1286" spans="1:10" hidden="1" outlineLevel="1" x14ac:dyDescent="0.35">
      <c r="A1286" s="216" t="s">
        <v>1231</v>
      </c>
      <c r="B1286">
        <v>54</v>
      </c>
      <c r="C1286" s="216" t="s">
        <v>1232</v>
      </c>
      <c r="D1286" s="210" t="s">
        <v>170</v>
      </c>
      <c r="E1286">
        <v>2</v>
      </c>
      <c r="F1286">
        <v>2</v>
      </c>
      <c r="G1286">
        <v>4</v>
      </c>
      <c r="H1286" s="208">
        <v>44622</v>
      </c>
      <c r="I1286">
        <v>300</v>
      </c>
      <c r="J1286" s="217">
        <f t="shared" si="56"/>
        <v>4</v>
      </c>
    </row>
    <row r="1287" spans="1:10" hidden="1" outlineLevel="1" x14ac:dyDescent="0.35">
      <c r="A1287" s="216" t="s">
        <v>1231</v>
      </c>
      <c r="B1287">
        <v>55</v>
      </c>
      <c r="C1287" s="216" t="s">
        <v>1232</v>
      </c>
      <c r="D1287" s="210" t="s">
        <v>170</v>
      </c>
      <c r="E1287">
        <v>4</v>
      </c>
      <c r="F1287">
        <v>1</v>
      </c>
      <c r="G1287">
        <v>5</v>
      </c>
      <c r="H1287" s="208">
        <v>44622</v>
      </c>
      <c r="I1287">
        <v>100</v>
      </c>
      <c r="J1287" s="217">
        <f t="shared" si="56"/>
        <v>5</v>
      </c>
    </row>
    <row r="1288" spans="1:10" hidden="1" outlineLevel="1" x14ac:dyDescent="0.35">
      <c r="A1288" s="216" t="s">
        <v>1231</v>
      </c>
      <c r="B1288">
        <v>56</v>
      </c>
      <c r="C1288" s="216" t="s">
        <v>1232</v>
      </c>
      <c r="D1288" s="210" t="s">
        <v>170</v>
      </c>
      <c r="E1288">
        <v>3</v>
      </c>
      <c r="F1288">
        <v>4</v>
      </c>
      <c r="G1288">
        <v>7</v>
      </c>
      <c r="H1288" s="208">
        <v>44622</v>
      </c>
      <c r="I1288">
        <v>700</v>
      </c>
      <c r="J1288" s="217">
        <f t="shared" si="56"/>
        <v>7</v>
      </c>
    </row>
    <row r="1289" spans="1:10" hidden="1" outlineLevel="1" x14ac:dyDescent="0.35">
      <c r="A1289" s="216" t="s">
        <v>1231</v>
      </c>
      <c r="B1289">
        <v>59</v>
      </c>
      <c r="C1289" s="216" t="s">
        <v>1232</v>
      </c>
      <c r="D1289" s="210" t="s">
        <v>170</v>
      </c>
      <c r="E1289">
        <v>3</v>
      </c>
      <c r="F1289">
        <v>2</v>
      </c>
      <c r="G1289">
        <v>5</v>
      </c>
      <c r="H1289" s="208">
        <v>44622</v>
      </c>
      <c r="I1289">
        <v>240</v>
      </c>
      <c r="J1289" s="217">
        <f t="shared" si="56"/>
        <v>5</v>
      </c>
    </row>
    <row r="1290" spans="1:10" hidden="1" outlineLevel="1" x14ac:dyDescent="0.35">
      <c r="A1290" s="216" t="s">
        <v>1231</v>
      </c>
      <c r="B1290">
        <v>60</v>
      </c>
      <c r="C1290" s="216" t="s">
        <v>1232</v>
      </c>
      <c r="D1290" s="210" t="s">
        <v>170</v>
      </c>
      <c r="E1290">
        <v>2</v>
      </c>
      <c r="F1290">
        <v>2</v>
      </c>
      <c r="G1290">
        <v>4</v>
      </c>
      <c r="H1290" s="208">
        <v>44622</v>
      </c>
      <c r="I1290">
        <v>250</v>
      </c>
      <c r="J1290" s="217">
        <f t="shared" si="56"/>
        <v>4</v>
      </c>
    </row>
    <row r="1291" spans="1:10" hidden="1" outlineLevel="1" x14ac:dyDescent="0.35">
      <c r="A1291" s="216" t="s">
        <v>1231</v>
      </c>
      <c r="B1291">
        <v>61</v>
      </c>
      <c r="C1291" s="216" t="s">
        <v>1232</v>
      </c>
      <c r="D1291" s="210" t="s">
        <v>170</v>
      </c>
      <c r="E1291">
        <v>3</v>
      </c>
      <c r="F1291">
        <v>8</v>
      </c>
      <c r="G1291">
        <v>11</v>
      </c>
      <c r="H1291" s="208">
        <v>44622</v>
      </c>
      <c r="I1291">
        <v>200</v>
      </c>
      <c r="J1291" s="217">
        <f t="shared" si="56"/>
        <v>11</v>
      </c>
    </row>
    <row r="1292" spans="1:10" hidden="1" outlineLevel="1" x14ac:dyDescent="0.35">
      <c r="A1292" s="216" t="s">
        <v>1231</v>
      </c>
      <c r="B1292">
        <v>63</v>
      </c>
      <c r="C1292" s="216" t="s">
        <v>1232</v>
      </c>
      <c r="D1292" s="210" t="s">
        <v>170</v>
      </c>
      <c r="E1292">
        <v>3</v>
      </c>
      <c r="F1292">
        <v>3</v>
      </c>
      <c r="G1292">
        <v>6</v>
      </c>
      <c r="H1292" s="208">
        <v>44622</v>
      </c>
      <c r="I1292">
        <v>150</v>
      </c>
      <c r="J1292" s="217">
        <f t="shared" si="56"/>
        <v>6</v>
      </c>
    </row>
    <row r="1293" spans="1:10" hidden="1" outlineLevel="1" x14ac:dyDescent="0.35">
      <c r="A1293" s="216" t="s">
        <v>1231</v>
      </c>
      <c r="B1293">
        <v>64</v>
      </c>
      <c r="C1293" s="216" t="s">
        <v>1232</v>
      </c>
      <c r="D1293" s="210" t="s">
        <v>170</v>
      </c>
      <c r="E1293">
        <v>5</v>
      </c>
      <c r="F1293">
        <v>3</v>
      </c>
      <c r="G1293">
        <v>8</v>
      </c>
      <c r="H1293" s="208">
        <v>44622</v>
      </c>
      <c r="I1293">
        <v>100</v>
      </c>
      <c r="J1293" s="217">
        <f t="shared" si="56"/>
        <v>8</v>
      </c>
    </row>
    <row r="1294" spans="1:10" hidden="1" outlineLevel="1" x14ac:dyDescent="0.35">
      <c r="A1294" s="216" t="s">
        <v>1231</v>
      </c>
      <c r="B1294">
        <v>65</v>
      </c>
      <c r="C1294" s="216" t="s">
        <v>1232</v>
      </c>
      <c r="D1294" s="210" t="s">
        <v>170</v>
      </c>
      <c r="E1294">
        <v>1</v>
      </c>
      <c r="F1294">
        <v>2</v>
      </c>
      <c r="G1294">
        <v>3</v>
      </c>
      <c r="H1294" s="208">
        <v>44622</v>
      </c>
      <c r="I1294">
        <v>900</v>
      </c>
      <c r="J1294" s="217">
        <f t="shared" si="56"/>
        <v>3</v>
      </c>
    </row>
    <row r="1295" spans="1:10" hidden="1" outlineLevel="1" x14ac:dyDescent="0.35">
      <c r="A1295" s="216" t="s">
        <v>1231</v>
      </c>
      <c r="B1295">
        <v>66</v>
      </c>
      <c r="C1295" s="216" t="s">
        <v>1232</v>
      </c>
      <c r="D1295" s="210" t="s">
        <v>170</v>
      </c>
      <c r="E1295">
        <v>0</v>
      </c>
      <c r="F1295">
        <v>3</v>
      </c>
      <c r="G1295">
        <v>3</v>
      </c>
      <c r="H1295" s="208">
        <v>44622</v>
      </c>
      <c r="I1295">
        <v>900</v>
      </c>
      <c r="J1295" s="217">
        <f t="shared" si="56"/>
        <v>3</v>
      </c>
    </row>
    <row r="1296" spans="1:10" hidden="1" outlineLevel="1" x14ac:dyDescent="0.35">
      <c r="A1296" s="216" t="s">
        <v>1231</v>
      </c>
      <c r="B1296">
        <v>67</v>
      </c>
      <c r="C1296" s="216" t="s">
        <v>1232</v>
      </c>
      <c r="D1296" s="210" t="s">
        <v>170</v>
      </c>
      <c r="E1296">
        <v>2</v>
      </c>
      <c r="F1296">
        <v>2</v>
      </c>
      <c r="G1296">
        <v>4</v>
      </c>
      <c r="H1296" s="208">
        <v>44622</v>
      </c>
      <c r="I1296">
        <v>30</v>
      </c>
      <c r="J1296" s="217">
        <f t="shared" si="56"/>
        <v>4</v>
      </c>
    </row>
    <row r="1297" spans="1:10" hidden="1" outlineLevel="1" x14ac:dyDescent="0.35">
      <c r="A1297" s="216" t="s">
        <v>1231</v>
      </c>
      <c r="B1297">
        <v>71</v>
      </c>
      <c r="C1297" s="216" t="s">
        <v>1232</v>
      </c>
      <c r="D1297" s="210" t="s">
        <v>170</v>
      </c>
      <c r="E1297">
        <v>4</v>
      </c>
      <c r="F1297">
        <v>2</v>
      </c>
      <c r="G1297">
        <v>6</v>
      </c>
      <c r="H1297" s="208">
        <v>44622</v>
      </c>
      <c r="I1297">
        <v>120</v>
      </c>
      <c r="J1297" s="217">
        <f t="shared" si="56"/>
        <v>6</v>
      </c>
    </row>
    <row r="1298" spans="1:10" hidden="1" outlineLevel="1" x14ac:dyDescent="0.35">
      <c r="A1298" s="216" t="s">
        <v>1231</v>
      </c>
      <c r="B1298">
        <v>68</v>
      </c>
      <c r="C1298" s="216" t="s">
        <v>1232</v>
      </c>
      <c r="D1298" s="210" t="s">
        <v>170</v>
      </c>
      <c r="E1298">
        <v>3</v>
      </c>
      <c r="F1298">
        <v>4</v>
      </c>
      <c r="G1298">
        <v>7</v>
      </c>
      <c r="H1298" s="208">
        <v>44622</v>
      </c>
      <c r="I1298">
        <v>50</v>
      </c>
      <c r="J1298" s="217">
        <f t="shared" si="56"/>
        <v>7</v>
      </c>
    </row>
    <row r="1299" spans="1:10" hidden="1" outlineLevel="1" x14ac:dyDescent="0.35">
      <c r="A1299" s="216" t="s">
        <v>1231</v>
      </c>
      <c r="B1299">
        <v>69</v>
      </c>
      <c r="C1299" s="216" t="s">
        <v>1232</v>
      </c>
      <c r="D1299" s="210" t="s">
        <v>170</v>
      </c>
      <c r="E1299">
        <v>4</v>
      </c>
      <c r="F1299">
        <v>2</v>
      </c>
      <c r="G1299">
        <v>6</v>
      </c>
      <c r="H1299" s="208">
        <v>44622</v>
      </c>
      <c r="I1299">
        <v>80</v>
      </c>
      <c r="J1299" s="217">
        <f t="shared" si="56"/>
        <v>6</v>
      </c>
    </row>
    <row r="1300" spans="1:10" hidden="1" outlineLevel="1" x14ac:dyDescent="0.35">
      <c r="A1300" s="216" t="s">
        <v>1231</v>
      </c>
      <c r="B1300">
        <v>70</v>
      </c>
      <c r="C1300" s="216" t="s">
        <v>1232</v>
      </c>
      <c r="D1300" s="210" t="s">
        <v>170</v>
      </c>
      <c r="E1300">
        <v>4</v>
      </c>
      <c r="F1300">
        <v>2</v>
      </c>
      <c r="G1300">
        <v>6</v>
      </c>
      <c r="H1300" s="208">
        <v>44622</v>
      </c>
      <c r="I1300">
        <v>80</v>
      </c>
      <c r="J1300" s="217">
        <f t="shared" si="56"/>
        <v>6</v>
      </c>
    </row>
    <row r="1301" spans="1:10" hidden="1" outlineLevel="1" x14ac:dyDescent="0.35">
      <c r="A1301" s="216" t="s">
        <v>1231</v>
      </c>
      <c r="B1301">
        <v>72</v>
      </c>
      <c r="C1301" s="216" t="s">
        <v>1232</v>
      </c>
      <c r="D1301" s="210" t="s">
        <v>170</v>
      </c>
      <c r="E1301">
        <v>6</v>
      </c>
      <c r="F1301">
        <v>2</v>
      </c>
      <c r="G1301">
        <v>8</v>
      </c>
      <c r="H1301" s="208">
        <v>44622</v>
      </c>
      <c r="I1301">
        <v>100</v>
      </c>
      <c r="J1301" s="217">
        <f t="shared" si="56"/>
        <v>8</v>
      </c>
    </row>
    <row r="1302" spans="1:10" hidden="1" outlineLevel="1" x14ac:dyDescent="0.35">
      <c r="A1302" s="216" t="s">
        <v>1231</v>
      </c>
      <c r="B1302">
        <v>73</v>
      </c>
      <c r="C1302" s="216" t="s">
        <v>1232</v>
      </c>
      <c r="D1302" s="210" t="s">
        <v>170</v>
      </c>
      <c r="E1302">
        <v>5</v>
      </c>
      <c r="F1302">
        <v>2</v>
      </c>
      <c r="G1302">
        <v>7</v>
      </c>
      <c r="H1302" s="208">
        <v>44622</v>
      </c>
      <c r="I1302">
        <v>250</v>
      </c>
      <c r="J1302" s="217">
        <f t="shared" si="56"/>
        <v>7</v>
      </c>
    </row>
    <row r="1303" spans="1:10" hidden="1" outlineLevel="1" x14ac:dyDescent="0.35">
      <c r="A1303" s="216" t="s">
        <v>1231</v>
      </c>
      <c r="B1303">
        <v>74</v>
      </c>
      <c r="C1303" s="216" t="s">
        <v>1232</v>
      </c>
      <c r="D1303" s="210" t="s">
        <v>170</v>
      </c>
      <c r="E1303">
        <v>6</v>
      </c>
      <c r="F1303">
        <v>6</v>
      </c>
      <c r="G1303">
        <v>12</v>
      </c>
      <c r="H1303" s="208">
        <v>44622</v>
      </c>
      <c r="I1303">
        <v>60</v>
      </c>
      <c r="J1303" s="217">
        <f t="shared" si="56"/>
        <v>12</v>
      </c>
    </row>
    <row r="1304" spans="1:10" hidden="1" outlineLevel="1" x14ac:dyDescent="0.35">
      <c r="A1304" s="216" t="s">
        <v>1231</v>
      </c>
      <c r="B1304">
        <v>75</v>
      </c>
      <c r="C1304" s="216" t="s">
        <v>1232</v>
      </c>
      <c r="D1304" s="210" t="s">
        <v>170</v>
      </c>
      <c r="E1304">
        <v>0</v>
      </c>
      <c r="F1304">
        <v>1</v>
      </c>
      <c r="G1304">
        <v>1</v>
      </c>
      <c r="H1304" s="208">
        <v>44622</v>
      </c>
      <c r="I1304">
        <v>900</v>
      </c>
      <c r="J1304" s="217">
        <f t="shared" si="56"/>
        <v>1</v>
      </c>
    </row>
    <row r="1305" spans="1:10" hidden="1" outlineLevel="1" x14ac:dyDescent="0.35">
      <c r="A1305" s="216" t="s">
        <v>1231</v>
      </c>
      <c r="B1305">
        <v>76</v>
      </c>
      <c r="C1305" s="216" t="s">
        <v>1232</v>
      </c>
      <c r="D1305" s="210" t="s">
        <v>170</v>
      </c>
      <c r="E1305">
        <v>3</v>
      </c>
      <c r="F1305">
        <v>6</v>
      </c>
      <c r="G1305">
        <v>9</v>
      </c>
      <c r="H1305" s="208">
        <v>44622</v>
      </c>
      <c r="I1305">
        <v>100</v>
      </c>
      <c r="J1305" s="217">
        <f t="shared" si="56"/>
        <v>9</v>
      </c>
    </row>
    <row r="1306" spans="1:10" ht="15" collapsed="1" thickBot="1" x14ac:dyDescent="0.4">
      <c r="A1306" s="211" t="s">
        <v>1231</v>
      </c>
      <c r="B1306" s="212"/>
      <c r="C1306" s="213" t="s">
        <v>1232</v>
      </c>
      <c r="D1306" s="214">
        <f>COUNTA(D1230:D1305)</f>
        <v>76</v>
      </c>
      <c r="E1306" s="214">
        <f>SUM(E1230:E1305)</f>
        <v>226</v>
      </c>
      <c r="F1306" s="214">
        <f>SUM(F1230:F1305)</f>
        <v>203</v>
      </c>
      <c r="G1306" s="214">
        <f t="shared" ref="G1306" si="57">SUM(G1230:G1305)</f>
        <v>429</v>
      </c>
      <c r="H1306" s="238">
        <v>44622</v>
      </c>
      <c r="I1306" s="242">
        <f>AVERAGE(I1230:I1305)</f>
        <v>233.22368421052633</v>
      </c>
      <c r="J1306" s="214">
        <f t="shared" ref="J1306" si="58">SUM(J1230:J1305)</f>
        <v>429</v>
      </c>
    </row>
    <row r="1307" spans="1:10" ht="14.5" hidden="1" customHeight="1" outlineLevel="1" x14ac:dyDescent="0.35">
      <c r="A1307" s="210" t="s">
        <v>1233</v>
      </c>
      <c r="B1307" s="196">
        <v>40</v>
      </c>
      <c r="C1307" s="210" t="s">
        <v>1234</v>
      </c>
      <c r="D1307" s="210" t="s">
        <v>170</v>
      </c>
      <c r="E1307" s="196">
        <v>1</v>
      </c>
      <c r="F1307" s="196">
        <v>2</v>
      </c>
      <c r="G1307" s="196">
        <v>3</v>
      </c>
      <c r="H1307" s="215">
        <v>44622</v>
      </c>
      <c r="I1307" s="196">
        <v>150</v>
      </c>
      <c r="J1307" s="217">
        <f t="shared" si="56"/>
        <v>3</v>
      </c>
    </row>
    <row r="1308" spans="1:10" ht="14.5" hidden="1" customHeight="1" outlineLevel="1" x14ac:dyDescent="0.35">
      <c r="A1308" s="210" t="s">
        <v>1233</v>
      </c>
      <c r="B1308" s="196">
        <v>2</v>
      </c>
      <c r="C1308" s="210" t="s">
        <v>1234</v>
      </c>
      <c r="D1308" s="210" t="s">
        <v>170</v>
      </c>
      <c r="E1308" s="196">
        <v>4</v>
      </c>
      <c r="F1308" s="196">
        <v>2</v>
      </c>
      <c r="G1308" s="196">
        <v>6</v>
      </c>
      <c r="H1308" s="215">
        <v>44622</v>
      </c>
      <c r="I1308" s="196">
        <v>500</v>
      </c>
      <c r="J1308" s="217">
        <f t="shared" si="56"/>
        <v>6</v>
      </c>
    </row>
    <row r="1309" spans="1:10" ht="14.5" hidden="1" customHeight="1" outlineLevel="1" x14ac:dyDescent="0.35">
      <c r="A1309" s="210" t="s">
        <v>1233</v>
      </c>
      <c r="B1309" s="196">
        <v>1</v>
      </c>
      <c r="C1309" s="210" t="s">
        <v>1234</v>
      </c>
      <c r="D1309" s="210" t="s">
        <v>170</v>
      </c>
      <c r="E1309" s="196">
        <v>6</v>
      </c>
      <c r="F1309" s="196">
        <v>2</v>
      </c>
      <c r="G1309" s="196">
        <v>8</v>
      </c>
      <c r="H1309" s="215">
        <v>44622</v>
      </c>
      <c r="I1309" s="196">
        <v>800</v>
      </c>
      <c r="J1309" s="217">
        <f t="shared" si="56"/>
        <v>8</v>
      </c>
    </row>
    <row r="1310" spans="1:10" ht="14.5" hidden="1" customHeight="1" outlineLevel="1" x14ac:dyDescent="0.35">
      <c r="A1310" s="210" t="s">
        <v>1233</v>
      </c>
      <c r="B1310" s="196">
        <v>3</v>
      </c>
      <c r="C1310" s="210" t="s">
        <v>1234</v>
      </c>
      <c r="D1310" s="210" t="s">
        <v>170</v>
      </c>
      <c r="E1310" s="196">
        <v>8</v>
      </c>
      <c r="F1310" s="196">
        <v>4</v>
      </c>
      <c r="G1310" s="196">
        <v>12</v>
      </c>
      <c r="H1310" s="215">
        <v>44622</v>
      </c>
      <c r="I1310" s="196">
        <v>100</v>
      </c>
      <c r="J1310" s="217">
        <f t="shared" si="56"/>
        <v>12</v>
      </c>
    </row>
    <row r="1311" spans="1:10" ht="14.5" hidden="1" customHeight="1" outlineLevel="1" x14ac:dyDescent="0.35">
      <c r="A1311" s="210" t="s">
        <v>1233</v>
      </c>
      <c r="B1311" s="196">
        <v>4</v>
      </c>
      <c r="C1311" s="210" t="s">
        <v>1234</v>
      </c>
      <c r="D1311" s="210" t="s">
        <v>170</v>
      </c>
      <c r="E1311" s="196">
        <v>3</v>
      </c>
      <c r="F1311" s="196">
        <v>2</v>
      </c>
      <c r="G1311" s="196">
        <v>5</v>
      </c>
      <c r="H1311" s="215">
        <v>44622</v>
      </c>
      <c r="I1311" s="196">
        <v>150</v>
      </c>
      <c r="J1311" s="217">
        <f t="shared" si="56"/>
        <v>5</v>
      </c>
    </row>
    <row r="1312" spans="1:10" ht="14.5" hidden="1" customHeight="1" outlineLevel="1" x14ac:dyDescent="0.35">
      <c r="A1312" s="210" t="s">
        <v>1233</v>
      </c>
      <c r="B1312" s="196">
        <v>5</v>
      </c>
      <c r="C1312" s="210" t="s">
        <v>1234</v>
      </c>
      <c r="D1312" s="210" t="s">
        <v>170</v>
      </c>
      <c r="E1312" s="196">
        <v>6</v>
      </c>
      <c r="F1312" s="196">
        <v>4</v>
      </c>
      <c r="G1312" s="196">
        <v>10</v>
      </c>
      <c r="H1312" s="215">
        <v>44622</v>
      </c>
      <c r="I1312" s="196">
        <v>300</v>
      </c>
      <c r="J1312" s="217">
        <f t="shared" si="56"/>
        <v>10</v>
      </c>
    </row>
    <row r="1313" spans="1:10" ht="14.5" hidden="1" customHeight="1" outlineLevel="1" x14ac:dyDescent="0.35">
      <c r="A1313" s="210" t="s">
        <v>1233</v>
      </c>
      <c r="B1313" s="196">
        <v>6</v>
      </c>
      <c r="C1313" s="210" t="s">
        <v>1234</v>
      </c>
      <c r="D1313" s="210" t="s">
        <v>170</v>
      </c>
      <c r="E1313" s="196">
        <v>2</v>
      </c>
      <c r="F1313" s="196">
        <v>2</v>
      </c>
      <c r="G1313" s="196">
        <v>4</v>
      </c>
      <c r="H1313" s="215">
        <v>44622</v>
      </c>
      <c r="I1313" s="196">
        <v>260</v>
      </c>
      <c r="J1313" s="217">
        <f t="shared" si="56"/>
        <v>4</v>
      </c>
    </row>
    <row r="1314" spans="1:10" ht="14.5" hidden="1" customHeight="1" outlineLevel="1" x14ac:dyDescent="0.35">
      <c r="A1314" s="210" t="s">
        <v>1233</v>
      </c>
      <c r="B1314" s="196">
        <v>13</v>
      </c>
      <c r="C1314" s="210" t="s">
        <v>1234</v>
      </c>
      <c r="D1314" s="210" t="s">
        <v>170</v>
      </c>
      <c r="E1314" s="196">
        <v>2</v>
      </c>
      <c r="F1314" s="196">
        <v>2</v>
      </c>
      <c r="G1314" s="196">
        <v>4</v>
      </c>
      <c r="H1314" s="215">
        <v>44622</v>
      </c>
      <c r="I1314" s="196">
        <v>320</v>
      </c>
      <c r="J1314" s="217">
        <f t="shared" si="56"/>
        <v>4</v>
      </c>
    </row>
    <row r="1315" spans="1:10" ht="14.5" hidden="1" customHeight="1" outlineLevel="1" x14ac:dyDescent="0.35">
      <c r="A1315" s="210" t="s">
        <v>1233</v>
      </c>
      <c r="B1315" s="196">
        <v>7</v>
      </c>
      <c r="C1315" s="210" t="s">
        <v>1234</v>
      </c>
      <c r="D1315" s="210" t="s">
        <v>170</v>
      </c>
      <c r="E1315" s="196">
        <v>7</v>
      </c>
      <c r="F1315" s="196">
        <v>2</v>
      </c>
      <c r="G1315" s="196">
        <v>9</v>
      </c>
      <c r="H1315" s="215">
        <v>44622</v>
      </c>
      <c r="I1315" s="196">
        <v>600</v>
      </c>
      <c r="J1315" s="217">
        <f t="shared" si="56"/>
        <v>9</v>
      </c>
    </row>
    <row r="1316" spans="1:10" ht="14.5" hidden="1" customHeight="1" outlineLevel="1" x14ac:dyDescent="0.35">
      <c r="A1316" s="210" t="s">
        <v>1233</v>
      </c>
      <c r="B1316" s="196">
        <v>8</v>
      </c>
      <c r="C1316" s="210" t="s">
        <v>1234</v>
      </c>
      <c r="D1316" s="210" t="s">
        <v>170</v>
      </c>
      <c r="E1316" s="196">
        <v>5</v>
      </c>
      <c r="F1316" s="196">
        <v>2</v>
      </c>
      <c r="G1316" s="196">
        <v>7</v>
      </c>
      <c r="H1316" s="215">
        <v>44622</v>
      </c>
      <c r="I1316" s="196">
        <v>900</v>
      </c>
      <c r="J1316" s="217">
        <f t="shared" si="56"/>
        <v>7</v>
      </c>
    </row>
    <row r="1317" spans="1:10" ht="14.5" hidden="1" customHeight="1" outlineLevel="1" x14ac:dyDescent="0.35">
      <c r="A1317" s="210" t="s">
        <v>1233</v>
      </c>
      <c r="B1317" s="196">
        <v>9</v>
      </c>
      <c r="C1317" s="210" t="s">
        <v>1234</v>
      </c>
      <c r="D1317" s="210" t="s">
        <v>170</v>
      </c>
      <c r="E1317" s="196">
        <v>3</v>
      </c>
      <c r="F1317" s="196">
        <v>4</v>
      </c>
      <c r="G1317" s="196">
        <v>7</v>
      </c>
      <c r="H1317" s="215">
        <v>44622</v>
      </c>
      <c r="I1317" s="196">
        <v>270</v>
      </c>
      <c r="J1317" s="217">
        <f t="shared" si="56"/>
        <v>7</v>
      </c>
    </row>
    <row r="1318" spans="1:10" ht="14.5" hidden="1" customHeight="1" outlineLevel="1" x14ac:dyDescent="0.35">
      <c r="A1318" s="210" t="s">
        <v>1233</v>
      </c>
      <c r="B1318" s="196">
        <v>10</v>
      </c>
      <c r="C1318" s="210" t="s">
        <v>1234</v>
      </c>
      <c r="D1318" s="210" t="s">
        <v>170</v>
      </c>
      <c r="E1318" s="196">
        <v>3</v>
      </c>
      <c r="F1318" s="196">
        <v>2</v>
      </c>
      <c r="G1318" s="196">
        <v>5</v>
      </c>
      <c r="H1318" s="215">
        <v>44622</v>
      </c>
      <c r="I1318" s="196">
        <v>273</v>
      </c>
      <c r="J1318" s="217">
        <f t="shared" si="56"/>
        <v>5</v>
      </c>
    </row>
    <row r="1319" spans="1:10" ht="14.5" hidden="1" customHeight="1" outlineLevel="1" x14ac:dyDescent="0.35">
      <c r="A1319" s="210" t="s">
        <v>1233</v>
      </c>
      <c r="B1319" s="196">
        <v>11</v>
      </c>
      <c r="C1319" s="210" t="s">
        <v>1234</v>
      </c>
      <c r="D1319" s="210" t="s">
        <v>170</v>
      </c>
      <c r="E1319" s="196">
        <v>4</v>
      </c>
      <c r="F1319" s="196">
        <v>2</v>
      </c>
      <c r="G1319" s="196">
        <v>6</v>
      </c>
      <c r="H1319" s="215">
        <v>44622</v>
      </c>
      <c r="I1319" s="196">
        <v>300</v>
      </c>
      <c r="J1319" s="217">
        <f t="shared" si="56"/>
        <v>6</v>
      </c>
    </row>
    <row r="1320" spans="1:10" ht="14.5" hidden="1" customHeight="1" outlineLevel="1" x14ac:dyDescent="0.35">
      <c r="A1320" s="210" t="s">
        <v>1233</v>
      </c>
      <c r="B1320" s="196">
        <v>12</v>
      </c>
      <c r="C1320" s="210" t="s">
        <v>1234</v>
      </c>
      <c r="D1320" s="210" t="s">
        <v>170</v>
      </c>
      <c r="E1320" s="196">
        <v>7</v>
      </c>
      <c r="F1320" s="196">
        <v>2</v>
      </c>
      <c r="G1320" s="196">
        <v>9</v>
      </c>
      <c r="H1320" s="215">
        <v>44622</v>
      </c>
      <c r="I1320" s="196">
        <v>302</v>
      </c>
      <c r="J1320" s="217">
        <f t="shared" si="56"/>
        <v>9</v>
      </c>
    </row>
    <row r="1321" spans="1:10" ht="14.5" hidden="1" customHeight="1" outlineLevel="1" x14ac:dyDescent="0.35">
      <c r="A1321" s="210" t="s">
        <v>1233</v>
      </c>
      <c r="B1321" s="196">
        <v>14</v>
      </c>
      <c r="C1321" s="210" t="s">
        <v>1234</v>
      </c>
      <c r="D1321" s="210" t="s">
        <v>170</v>
      </c>
      <c r="E1321" s="196">
        <v>5</v>
      </c>
      <c r="F1321" s="196">
        <v>2</v>
      </c>
      <c r="G1321" s="196">
        <v>7</v>
      </c>
      <c r="H1321" s="215">
        <v>44622</v>
      </c>
      <c r="I1321" s="196">
        <v>310</v>
      </c>
      <c r="J1321" s="217">
        <f t="shared" si="56"/>
        <v>7</v>
      </c>
    </row>
    <row r="1322" spans="1:10" ht="14.5" hidden="1" customHeight="1" outlineLevel="1" x14ac:dyDescent="0.35">
      <c r="A1322" s="210" t="s">
        <v>1233</v>
      </c>
      <c r="B1322" s="196">
        <v>15</v>
      </c>
      <c r="C1322" s="210" t="s">
        <v>1234</v>
      </c>
      <c r="D1322" s="210" t="s">
        <v>170</v>
      </c>
      <c r="E1322" s="196">
        <v>4</v>
      </c>
      <c r="F1322" s="196">
        <v>2</v>
      </c>
      <c r="G1322" s="196">
        <v>6</v>
      </c>
      <c r="H1322" s="215">
        <v>44622</v>
      </c>
      <c r="I1322" s="196">
        <v>297</v>
      </c>
      <c r="J1322" s="217">
        <f t="shared" si="56"/>
        <v>6</v>
      </c>
    </row>
    <row r="1323" spans="1:10" ht="14.5" hidden="1" customHeight="1" outlineLevel="1" x14ac:dyDescent="0.35">
      <c r="A1323" s="210" t="s">
        <v>1233</v>
      </c>
      <c r="B1323" s="196">
        <v>16</v>
      </c>
      <c r="C1323" s="210" t="s">
        <v>1234</v>
      </c>
      <c r="D1323" s="210" t="s">
        <v>170</v>
      </c>
      <c r="E1323" s="196">
        <v>5</v>
      </c>
      <c r="F1323" s="196">
        <v>2</v>
      </c>
      <c r="G1323" s="196">
        <v>7</v>
      </c>
      <c r="H1323" s="215">
        <v>44622</v>
      </c>
      <c r="I1323" s="196">
        <v>700</v>
      </c>
      <c r="J1323" s="217">
        <f t="shared" si="56"/>
        <v>7</v>
      </c>
    </row>
    <row r="1324" spans="1:10" ht="14.5" hidden="1" customHeight="1" outlineLevel="1" x14ac:dyDescent="0.35">
      <c r="A1324" s="210" t="s">
        <v>1233</v>
      </c>
      <c r="B1324" s="196">
        <v>39</v>
      </c>
      <c r="C1324" s="210" t="s">
        <v>1234</v>
      </c>
      <c r="D1324" s="210" t="s">
        <v>170</v>
      </c>
      <c r="E1324" s="196">
        <v>1</v>
      </c>
      <c r="F1324" s="196">
        <v>2</v>
      </c>
      <c r="G1324" s="196">
        <v>3</v>
      </c>
      <c r="H1324" s="215">
        <v>44622</v>
      </c>
      <c r="I1324" s="196">
        <v>150</v>
      </c>
      <c r="J1324" s="217">
        <f t="shared" si="56"/>
        <v>3</v>
      </c>
    </row>
    <row r="1325" spans="1:10" ht="14.5" hidden="1" customHeight="1" outlineLevel="1" x14ac:dyDescent="0.35">
      <c r="A1325" s="210" t="s">
        <v>1233</v>
      </c>
      <c r="B1325" s="196">
        <v>17</v>
      </c>
      <c r="C1325" s="210" t="s">
        <v>1234</v>
      </c>
      <c r="D1325" s="210" t="s">
        <v>170</v>
      </c>
      <c r="E1325" s="196">
        <v>5</v>
      </c>
      <c r="F1325" s="196">
        <v>2</v>
      </c>
      <c r="G1325" s="196">
        <v>7</v>
      </c>
      <c r="H1325" s="215">
        <v>44622</v>
      </c>
      <c r="I1325" s="196">
        <v>300</v>
      </c>
      <c r="J1325" s="217">
        <f t="shared" si="56"/>
        <v>7</v>
      </c>
    </row>
    <row r="1326" spans="1:10" ht="14.5" hidden="1" customHeight="1" outlineLevel="1" x14ac:dyDescent="0.35">
      <c r="A1326" s="210" t="s">
        <v>1233</v>
      </c>
      <c r="B1326" s="196">
        <v>18</v>
      </c>
      <c r="C1326" s="210" t="s">
        <v>1234</v>
      </c>
      <c r="D1326" s="210" t="s">
        <v>170</v>
      </c>
      <c r="E1326" s="196">
        <v>8</v>
      </c>
      <c r="F1326" s="196">
        <v>2</v>
      </c>
      <c r="G1326" s="196">
        <v>10</v>
      </c>
      <c r="H1326" s="215">
        <v>44622</v>
      </c>
      <c r="I1326" s="196">
        <v>300</v>
      </c>
      <c r="J1326" s="217">
        <f t="shared" si="56"/>
        <v>10</v>
      </c>
    </row>
    <row r="1327" spans="1:10" ht="14.5" hidden="1" customHeight="1" outlineLevel="1" x14ac:dyDescent="0.35">
      <c r="A1327" s="210" t="s">
        <v>1233</v>
      </c>
      <c r="B1327" s="196">
        <v>19</v>
      </c>
      <c r="C1327" s="210" t="s">
        <v>1234</v>
      </c>
      <c r="D1327" s="210" t="s">
        <v>170</v>
      </c>
      <c r="E1327" s="196">
        <v>5</v>
      </c>
      <c r="F1327" s="196">
        <v>2</v>
      </c>
      <c r="G1327" s="196">
        <v>7</v>
      </c>
      <c r="H1327" s="215">
        <v>44622</v>
      </c>
      <c r="I1327" s="196">
        <v>260</v>
      </c>
      <c r="J1327" s="217">
        <f t="shared" si="56"/>
        <v>7</v>
      </c>
    </row>
    <row r="1328" spans="1:10" ht="14.5" hidden="1" customHeight="1" outlineLevel="1" x14ac:dyDescent="0.35">
      <c r="A1328" s="210" t="s">
        <v>1233</v>
      </c>
      <c r="B1328" s="196">
        <v>20</v>
      </c>
      <c r="C1328" s="210" t="s">
        <v>1234</v>
      </c>
      <c r="D1328" s="210" t="s">
        <v>170</v>
      </c>
      <c r="E1328" s="196">
        <v>2</v>
      </c>
      <c r="F1328" s="196">
        <v>2</v>
      </c>
      <c r="G1328" s="196">
        <v>4</v>
      </c>
      <c r="H1328" s="215">
        <v>44622</v>
      </c>
      <c r="I1328" s="196">
        <v>300</v>
      </c>
      <c r="J1328" s="217">
        <f t="shared" si="56"/>
        <v>4</v>
      </c>
    </row>
    <row r="1329" spans="1:10" ht="14.5" hidden="1" customHeight="1" outlineLevel="1" x14ac:dyDescent="0.35">
      <c r="A1329" s="210" t="s">
        <v>1233</v>
      </c>
      <c r="B1329" s="196">
        <v>21</v>
      </c>
      <c r="C1329" s="210" t="s">
        <v>1234</v>
      </c>
      <c r="D1329" s="210" t="s">
        <v>170</v>
      </c>
      <c r="E1329" s="196">
        <v>4</v>
      </c>
      <c r="F1329" s="196">
        <v>2</v>
      </c>
      <c r="G1329" s="196">
        <v>6</v>
      </c>
      <c r="H1329" s="215">
        <v>44622</v>
      </c>
      <c r="I1329" s="196">
        <v>260</v>
      </c>
      <c r="J1329" s="217">
        <f t="shared" si="56"/>
        <v>6</v>
      </c>
    </row>
    <row r="1330" spans="1:10" ht="14.5" hidden="1" customHeight="1" outlineLevel="1" x14ac:dyDescent="0.35">
      <c r="A1330" s="210" t="s">
        <v>1233</v>
      </c>
      <c r="B1330" s="196">
        <v>22</v>
      </c>
      <c r="C1330" s="210" t="s">
        <v>1234</v>
      </c>
      <c r="D1330" s="210" t="s">
        <v>170</v>
      </c>
      <c r="E1330" s="196">
        <v>11</v>
      </c>
      <c r="F1330" s="196">
        <v>3</v>
      </c>
      <c r="G1330" s="196">
        <v>14</v>
      </c>
      <c r="H1330" s="215">
        <v>44622</v>
      </c>
      <c r="I1330" s="196">
        <v>100</v>
      </c>
      <c r="J1330" s="217">
        <f t="shared" si="56"/>
        <v>14</v>
      </c>
    </row>
    <row r="1331" spans="1:10" ht="14.5" hidden="1" customHeight="1" outlineLevel="1" x14ac:dyDescent="0.35">
      <c r="A1331" s="210" t="s">
        <v>1233</v>
      </c>
      <c r="B1331" s="196">
        <v>23</v>
      </c>
      <c r="C1331" s="210" t="s">
        <v>1234</v>
      </c>
      <c r="D1331" s="210" t="s">
        <v>170</v>
      </c>
      <c r="E1331" s="196">
        <v>8</v>
      </c>
      <c r="F1331" s="196">
        <v>2</v>
      </c>
      <c r="G1331" s="196">
        <v>10</v>
      </c>
      <c r="H1331" s="215">
        <v>44622</v>
      </c>
      <c r="I1331" s="196">
        <v>170</v>
      </c>
      <c r="J1331" s="217">
        <f t="shared" si="56"/>
        <v>10</v>
      </c>
    </row>
    <row r="1332" spans="1:10" ht="14.5" hidden="1" customHeight="1" outlineLevel="1" x14ac:dyDescent="0.35">
      <c r="A1332" s="210" t="s">
        <v>1233</v>
      </c>
      <c r="B1332" s="196">
        <v>24</v>
      </c>
      <c r="C1332" s="210" t="s">
        <v>1234</v>
      </c>
      <c r="D1332" s="210" t="s">
        <v>170</v>
      </c>
      <c r="E1332" s="196">
        <v>6</v>
      </c>
      <c r="F1332" s="196">
        <v>4</v>
      </c>
      <c r="G1332" s="196">
        <v>10</v>
      </c>
      <c r="H1332" s="215">
        <v>44622</v>
      </c>
      <c r="I1332" s="196">
        <v>350</v>
      </c>
      <c r="J1332" s="217">
        <f t="shared" si="56"/>
        <v>10</v>
      </c>
    </row>
    <row r="1333" spans="1:10" ht="14.5" hidden="1" customHeight="1" outlineLevel="1" x14ac:dyDescent="0.35">
      <c r="A1333" s="210" t="s">
        <v>1233</v>
      </c>
      <c r="B1333" s="196">
        <v>25</v>
      </c>
      <c r="C1333" s="210" t="s">
        <v>1234</v>
      </c>
      <c r="D1333" s="210" t="s">
        <v>170</v>
      </c>
      <c r="E1333" s="196">
        <v>2</v>
      </c>
      <c r="F1333" s="196">
        <v>2</v>
      </c>
      <c r="G1333" s="196">
        <v>4</v>
      </c>
      <c r="H1333" s="215">
        <v>44622</v>
      </c>
      <c r="I1333" s="196">
        <v>360</v>
      </c>
      <c r="J1333" s="217">
        <f t="shared" si="56"/>
        <v>4</v>
      </c>
    </row>
    <row r="1334" spans="1:10" ht="14.5" hidden="1" customHeight="1" outlineLevel="1" x14ac:dyDescent="0.35">
      <c r="A1334" s="210" t="s">
        <v>1233</v>
      </c>
      <c r="B1334" s="196">
        <v>26</v>
      </c>
      <c r="C1334" s="210" t="s">
        <v>1234</v>
      </c>
      <c r="D1334" s="210" t="s">
        <v>170</v>
      </c>
      <c r="E1334" s="196">
        <v>7</v>
      </c>
      <c r="F1334" s="196">
        <v>2</v>
      </c>
      <c r="G1334" s="196">
        <v>9</v>
      </c>
      <c r="H1334" s="215">
        <v>44622</v>
      </c>
      <c r="I1334" s="196">
        <v>300</v>
      </c>
      <c r="J1334" s="217">
        <f t="shared" si="56"/>
        <v>9</v>
      </c>
    </row>
    <row r="1335" spans="1:10" ht="14.5" hidden="1" customHeight="1" outlineLevel="1" x14ac:dyDescent="0.35">
      <c r="A1335" s="210" t="s">
        <v>1233</v>
      </c>
      <c r="B1335" s="196">
        <v>27</v>
      </c>
      <c r="C1335" s="210" t="s">
        <v>1234</v>
      </c>
      <c r="D1335" s="210" t="s">
        <v>170</v>
      </c>
      <c r="E1335" s="196">
        <v>2</v>
      </c>
      <c r="F1335" s="196">
        <v>3</v>
      </c>
      <c r="G1335" s="196">
        <v>5</v>
      </c>
      <c r="H1335" s="215">
        <v>44622</v>
      </c>
      <c r="I1335" s="196">
        <v>150</v>
      </c>
      <c r="J1335" s="217">
        <f t="shared" si="56"/>
        <v>5</v>
      </c>
    </row>
    <row r="1336" spans="1:10" ht="14.5" hidden="1" customHeight="1" outlineLevel="1" x14ac:dyDescent="0.35">
      <c r="A1336" s="210" t="s">
        <v>1233</v>
      </c>
      <c r="B1336" s="196">
        <v>28</v>
      </c>
      <c r="C1336" s="210" t="s">
        <v>1234</v>
      </c>
      <c r="D1336" s="210" t="s">
        <v>170</v>
      </c>
      <c r="E1336" s="196">
        <v>5</v>
      </c>
      <c r="F1336" s="196">
        <v>2</v>
      </c>
      <c r="G1336" s="196">
        <v>7</v>
      </c>
      <c r="H1336" s="215">
        <v>44622</v>
      </c>
      <c r="I1336" s="196">
        <v>150</v>
      </c>
      <c r="J1336" s="217">
        <f t="shared" si="56"/>
        <v>7</v>
      </c>
    </row>
    <row r="1337" spans="1:10" ht="14.5" hidden="1" customHeight="1" outlineLevel="1" x14ac:dyDescent="0.35">
      <c r="A1337" s="210" t="s">
        <v>1233</v>
      </c>
      <c r="B1337" s="196">
        <v>33</v>
      </c>
      <c r="C1337" s="210" t="s">
        <v>1234</v>
      </c>
      <c r="D1337" s="210" t="s">
        <v>170</v>
      </c>
      <c r="E1337" s="196">
        <v>4</v>
      </c>
      <c r="F1337" s="196">
        <v>4</v>
      </c>
      <c r="G1337" s="196">
        <v>8</v>
      </c>
      <c r="H1337" s="215">
        <v>44622</v>
      </c>
      <c r="I1337" s="196">
        <v>500</v>
      </c>
      <c r="J1337" s="217">
        <f t="shared" si="56"/>
        <v>8</v>
      </c>
    </row>
    <row r="1338" spans="1:10" ht="14.5" hidden="1" customHeight="1" outlineLevel="1" x14ac:dyDescent="0.35">
      <c r="A1338" s="210" t="s">
        <v>1233</v>
      </c>
      <c r="B1338" s="196">
        <v>29</v>
      </c>
      <c r="C1338" s="210" t="s">
        <v>1234</v>
      </c>
      <c r="D1338" s="210" t="s">
        <v>170</v>
      </c>
      <c r="E1338" s="196">
        <v>5</v>
      </c>
      <c r="F1338" s="196">
        <v>2</v>
      </c>
      <c r="G1338" s="196">
        <v>7</v>
      </c>
      <c r="H1338" s="215">
        <v>44622</v>
      </c>
      <c r="I1338" s="196">
        <v>140</v>
      </c>
      <c r="J1338" s="217">
        <f t="shared" si="56"/>
        <v>7</v>
      </c>
    </row>
    <row r="1339" spans="1:10" ht="14.5" hidden="1" customHeight="1" outlineLevel="1" x14ac:dyDescent="0.35">
      <c r="A1339" s="210" t="s">
        <v>1233</v>
      </c>
      <c r="B1339" s="196">
        <v>30</v>
      </c>
      <c r="C1339" s="210" t="s">
        <v>1234</v>
      </c>
      <c r="D1339" s="210" t="s">
        <v>170</v>
      </c>
      <c r="E1339" s="196">
        <v>7</v>
      </c>
      <c r="F1339" s="196">
        <v>2</v>
      </c>
      <c r="G1339" s="196">
        <v>9</v>
      </c>
      <c r="H1339" s="215">
        <v>44622</v>
      </c>
      <c r="I1339" s="196">
        <v>200</v>
      </c>
      <c r="J1339" s="217">
        <f t="shared" si="56"/>
        <v>9</v>
      </c>
    </row>
    <row r="1340" spans="1:10" ht="14.5" hidden="1" customHeight="1" outlineLevel="1" x14ac:dyDescent="0.35">
      <c r="A1340" s="210" t="s">
        <v>1233</v>
      </c>
      <c r="B1340" s="196">
        <v>31</v>
      </c>
      <c r="C1340" s="210" t="s">
        <v>1234</v>
      </c>
      <c r="D1340" s="210" t="s">
        <v>170</v>
      </c>
      <c r="E1340" s="196">
        <v>2</v>
      </c>
      <c r="F1340" s="196">
        <v>2</v>
      </c>
      <c r="G1340" s="196">
        <v>4</v>
      </c>
      <c r="H1340" s="215">
        <v>44622</v>
      </c>
      <c r="I1340" s="196">
        <v>250</v>
      </c>
      <c r="J1340" s="217">
        <f t="shared" si="56"/>
        <v>4</v>
      </c>
    </row>
    <row r="1341" spans="1:10" ht="14.5" hidden="1" customHeight="1" outlineLevel="1" x14ac:dyDescent="0.35">
      <c r="A1341" s="210" t="s">
        <v>1233</v>
      </c>
      <c r="B1341" s="196">
        <v>32</v>
      </c>
      <c r="C1341" s="210" t="s">
        <v>1234</v>
      </c>
      <c r="D1341" s="210" t="s">
        <v>170</v>
      </c>
      <c r="E1341" s="196">
        <v>7</v>
      </c>
      <c r="F1341" s="196">
        <v>3</v>
      </c>
      <c r="G1341" s="196">
        <v>10</v>
      </c>
      <c r="H1341" s="215">
        <v>44622</v>
      </c>
      <c r="I1341" s="196">
        <v>250</v>
      </c>
      <c r="J1341" s="217">
        <f t="shared" si="56"/>
        <v>10</v>
      </c>
    </row>
    <row r="1342" spans="1:10" ht="14.5" hidden="1" customHeight="1" outlineLevel="1" x14ac:dyDescent="0.35">
      <c r="A1342" s="210" t="s">
        <v>1233</v>
      </c>
      <c r="B1342" s="196">
        <v>34</v>
      </c>
      <c r="C1342" s="210" t="s">
        <v>1234</v>
      </c>
      <c r="D1342" s="210" t="s">
        <v>170</v>
      </c>
      <c r="E1342" s="196">
        <v>5</v>
      </c>
      <c r="F1342" s="196">
        <v>3</v>
      </c>
      <c r="G1342" s="196">
        <v>8</v>
      </c>
      <c r="H1342" s="215">
        <v>44622</v>
      </c>
      <c r="I1342" s="196">
        <v>500</v>
      </c>
      <c r="J1342" s="217">
        <f t="shared" si="56"/>
        <v>8</v>
      </c>
    </row>
    <row r="1343" spans="1:10" ht="14.5" hidden="1" customHeight="1" outlineLevel="1" x14ac:dyDescent="0.35">
      <c r="A1343" s="210" t="s">
        <v>1233</v>
      </c>
      <c r="B1343" s="196">
        <v>35</v>
      </c>
      <c r="C1343" s="210" t="s">
        <v>1234</v>
      </c>
      <c r="D1343" s="210" t="s">
        <v>170</v>
      </c>
      <c r="E1343" s="196">
        <v>1</v>
      </c>
      <c r="F1343" s="196">
        <v>2</v>
      </c>
      <c r="G1343" s="196">
        <v>3</v>
      </c>
      <c r="H1343" s="215">
        <v>44622</v>
      </c>
      <c r="I1343" s="196">
        <v>600</v>
      </c>
      <c r="J1343" s="217">
        <f t="shared" si="56"/>
        <v>3</v>
      </c>
    </row>
    <row r="1344" spans="1:10" ht="14.5" hidden="1" customHeight="1" outlineLevel="1" x14ac:dyDescent="0.35">
      <c r="A1344" s="210" t="s">
        <v>1233</v>
      </c>
      <c r="B1344" s="196">
        <v>36</v>
      </c>
      <c r="C1344" s="210" t="s">
        <v>1234</v>
      </c>
      <c r="D1344" s="210" t="s">
        <v>170</v>
      </c>
      <c r="E1344" s="196">
        <v>10</v>
      </c>
      <c r="F1344" s="196">
        <v>2</v>
      </c>
      <c r="G1344" s="196">
        <v>12</v>
      </c>
      <c r="H1344" s="215">
        <v>44622</v>
      </c>
      <c r="I1344" s="196">
        <v>280</v>
      </c>
      <c r="J1344" s="217">
        <f t="shared" si="56"/>
        <v>12</v>
      </c>
    </row>
    <row r="1345" spans="1:10" ht="14.5" hidden="1" customHeight="1" outlineLevel="1" x14ac:dyDescent="0.35">
      <c r="A1345" s="210" t="s">
        <v>1233</v>
      </c>
      <c r="B1345" s="196">
        <v>37</v>
      </c>
      <c r="C1345" s="210" t="s">
        <v>1234</v>
      </c>
      <c r="D1345" s="210" t="s">
        <v>170</v>
      </c>
      <c r="E1345" s="196">
        <v>6</v>
      </c>
      <c r="F1345" s="196">
        <v>2</v>
      </c>
      <c r="G1345" s="196">
        <v>8</v>
      </c>
      <c r="H1345" s="215">
        <v>44622</v>
      </c>
      <c r="I1345" s="196">
        <v>100</v>
      </c>
      <c r="J1345" s="217">
        <f t="shared" si="56"/>
        <v>8</v>
      </c>
    </row>
    <row r="1346" spans="1:10" ht="14.5" hidden="1" customHeight="1" outlineLevel="1" x14ac:dyDescent="0.35">
      <c r="A1346" s="210" t="s">
        <v>1233</v>
      </c>
      <c r="B1346" s="196">
        <v>38</v>
      </c>
      <c r="C1346" s="210" t="s">
        <v>1234</v>
      </c>
      <c r="D1346" s="210" t="s">
        <v>170</v>
      </c>
      <c r="E1346" s="196">
        <v>5</v>
      </c>
      <c r="F1346" s="196">
        <v>2</v>
      </c>
      <c r="G1346" s="196">
        <v>7</v>
      </c>
      <c r="H1346" s="215">
        <v>44622</v>
      </c>
      <c r="I1346" s="196">
        <v>100</v>
      </c>
      <c r="J1346" s="217">
        <f t="shared" si="56"/>
        <v>7</v>
      </c>
    </row>
    <row r="1347" spans="1:10" ht="14.5" hidden="1" customHeight="1" outlineLevel="1" x14ac:dyDescent="0.35">
      <c r="A1347" s="210" t="s">
        <v>1233</v>
      </c>
      <c r="B1347" s="196">
        <v>41</v>
      </c>
      <c r="C1347" s="210" t="s">
        <v>1234</v>
      </c>
      <c r="D1347" s="210" t="s">
        <v>170</v>
      </c>
      <c r="E1347" s="196">
        <v>3</v>
      </c>
      <c r="F1347" s="196">
        <v>2</v>
      </c>
      <c r="G1347" s="196">
        <v>5</v>
      </c>
      <c r="H1347" s="215">
        <v>44622</v>
      </c>
      <c r="I1347" s="196">
        <v>100</v>
      </c>
      <c r="J1347" s="217">
        <f t="shared" ref="J1347:J1407" si="59">IF(I1347&gt;$Q$1,,G1347)</f>
        <v>5</v>
      </c>
    </row>
    <row r="1348" spans="1:10" ht="14.5" hidden="1" customHeight="1" outlineLevel="1" x14ac:dyDescent="0.35">
      <c r="A1348" s="210" t="s">
        <v>1233</v>
      </c>
      <c r="B1348" s="196">
        <v>42</v>
      </c>
      <c r="C1348" s="210" t="s">
        <v>1234</v>
      </c>
      <c r="D1348" s="210" t="s">
        <v>170</v>
      </c>
      <c r="E1348" s="196">
        <v>4</v>
      </c>
      <c r="F1348" s="196">
        <v>2</v>
      </c>
      <c r="G1348" s="196">
        <v>6</v>
      </c>
      <c r="H1348" s="215">
        <v>44622</v>
      </c>
      <c r="I1348" s="196">
        <v>130</v>
      </c>
      <c r="J1348" s="217">
        <f t="shared" si="59"/>
        <v>6</v>
      </c>
    </row>
    <row r="1349" spans="1:10" ht="14.5" hidden="1" customHeight="1" outlineLevel="1" x14ac:dyDescent="0.35">
      <c r="A1349" s="210" t="s">
        <v>1233</v>
      </c>
      <c r="B1349" s="196">
        <v>43</v>
      </c>
      <c r="C1349" s="210" t="s">
        <v>1234</v>
      </c>
      <c r="D1349" s="210" t="s">
        <v>170</v>
      </c>
      <c r="E1349" s="196">
        <v>4</v>
      </c>
      <c r="F1349" s="196">
        <v>2</v>
      </c>
      <c r="G1349" s="196">
        <v>6</v>
      </c>
      <c r="H1349" s="215">
        <v>44622</v>
      </c>
      <c r="I1349" s="196">
        <v>100</v>
      </c>
      <c r="J1349" s="217">
        <f t="shared" si="59"/>
        <v>6</v>
      </c>
    </row>
    <row r="1350" spans="1:10" ht="14.5" hidden="1" customHeight="1" outlineLevel="1" x14ac:dyDescent="0.35">
      <c r="A1350" s="210" t="s">
        <v>1233</v>
      </c>
      <c r="B1350" s="196">
        <v>44</v>
      </c>
      <c r="C1350" s="210" t="s">
        <v>1234</v>
      </c>
      <c r="D1350" s="210" t="s">
        <v>170</v>
      </c>
      <c r="E1350" s="196">
        <v>2</v>
      </c>
      <c r="F1350" s="196">
        <v>2</v>
      </c>
      <c r="G1350" s="196">
        <v>4</v>
      </c>
      <c r="H1350" s="215">
        <v>44622</v>
      </c>
      <c r="I1350" s="196">
        <v>50</v>
      </c>
      <c r="J1350" s="217">
        <f t="shared" si="59"/>
        <v>4</v>
      </c>
    </row>
    <row r="1351" spans="1:10" ht="14.5" hidden="1" customHeight="1" outlineLevel="1" x14ac:dyDescent="0.35">
      <c r="A1351" s="210" t="s">
        <v>1233</v>
      </c>
      <c r="B1351" s="196">
        <v>45</v>
      </c>
      <c r="C1351" s="210" t="s">
        <v>1234</v>
      </c>
      <c r="D1351" s="210" t="s">
        <v>170</v>
      </c>
      <c r="E1351" s="196">
        <v>2</v>
      </c>
      <c r="F1351" s="196">
        <v>2</v>
      </c>
      <c r="G1351" s="196">
        <v>4</v>
      </c>
      <c r="H1351" s="215">
        <v>44622</v>
      </c>
      <c r="I1351" s="196">
        <v>500</v>
      </c>
      <c r="J1351" s="217">
        <f t="shared" si="59"/>
        <v>4</v>
      </c>
    </row>
    <row r="1352" spans="1:10" ht="14.5" customHeight="1" collapsed="1" thickBot="1" x14ac:dyDescent="0.4">
      <c r="A1352" s="211" t="s">
        <v>1233</v>
      </c>
      <c r="B1352" s="212"/>
      <c r="C1352" s="213" t="s">
        <v>1234</v>
      </c>
      <c r="D1352" s="214">
        <f>COUNTA(D1307:D1351)</f>
        <v>45</v>
      </c>
      <c r="E1352" s="214">
        <f>SUM(E1307:E1351)</f>
        <v>208</v>
      </c>
      <c r="F1352" s="214">
        <f>SUM(F1307:F1351)</f>
        <v>104</v>
      </c>
      <c r="G1352" s="214">
        <f>SUM(G1307:G1351)</f>
        <v>312</v>
      </c>
      <c r="H1352" s="238">
        <v>44622</v>
      </c>
      <c r="I1352" s="242">
        <f>AVERAGE(I1307:I1351)</f>
        <v>299.60000000000002</v>
      </c>
      <c r="J1352" s="214">
        <f>SUM(J1307:J1351)</f>
        <v>312</v>
      </c>
    </row>
    <row r="1353" spans="1:10" ht="14.5" hidden="1" customHeight="1" outlineLevel="1" x14ac:dyDescent="0.35">
      <c r="A1353" s="210" t="s">
        <v>1235</v>
      </c>
      <c r="B1353" s="196">
        <v>39</v>
      </c>
      <c r="C1353" s="210" t="s">
        <v>1236</v>
      </c>
      <c r="D1353" s="210" t="s">
        <v>170</v>
      </c>
      <c r="E1353" s="196">
        <v>2</v>
      </c>
      <c r="F1353" s="196">
        <v>2</v>
      </c>
      <c r="G1353" s="196">
        <v>4</v>
      </c>
      <c r="H1353" s="215">
        <v>44623</v>
      </c>
      <c r="I1353" s="196">
        <v>211</v>
      </c>
      <c r="J1353" s="217">
        <f t="shared" si="59"/>
        <v>4</v>
      </c>
    </row>
    <row r="1354" spans="1:10" ht="14.5" hidden="1" customHeight="1" outlineLevel="1" x14ac:dyDescent="0.35">
      <c r="A1354" s="210" t="s">
        <v>1235</v>
      </c>
      <c r="B1354" s="196">
        <v>19</v>
      </c>
      <c r="C1354" s="210" t="s">
        <v>1236</v>
      </c>
      <c r="D1354" s="210" t="s">
        <v>170</v>
      </c>
      <c r="E1354" s="196">
        <v>5</v>
      </c>
      <c r="F1354" s="196">
        <v>7</v>
      </c>
      <c r="G1354" s="196">
        <v>12</v>
      </c>
      <c r="H1354" s="215">
        <v>44623</v>
      </c>
      <c r="I1354" s="196">
        <v>453</v>
      </c>
      <c r="J1354" s="217">
        <f t="shared" si="59"/>
        <v>12</v>
      </c>
    </row>
    <row r="1355" spans="1:10" ht="14.5" hidden="1" customHeight="1" outlineLevel="1" x14ac:dyDescent="0.35">
      <c r="A1355" s="210" t="s">
        <v>1235</v>
      </c>
      <c r="B1355" s="196">
        <v>1</v>
      </c>
      <c r="C1355" s="210" t="s">
        <v>1236</v>
      </c>
      <c r="D1355" s="210" t="s">
        <v>170</v>
      </c>
      <c r="E1355" s="196">
        <v>2</v>
      </c>
      <c r="F1355" s="196">
        <v>2</v>
      </c>
      <c r="G1355" s="196">
        <v>4</v>
      </c>
      <c r="H1355" s="215">
        <v>44623</v>
      </c>
      <c r="I1355" s="196">
        <v>220</v>
      </c>
      <c r="J1355" s="217">
        <f t="shared" si="59"/>
        <v>4</v>
      </c>
    </row>
    <row r="1356" spans="1:10" ht="14.5" hidden="1" customHeight="1" outlineLevel="1" x14ac:dyDescent="0.35">
      <c r="A1356" s="210" t="s">
        <v>1235</v>
      </c>
      <c r="B1356" s="196">
        <v>6</v>
      </c>
      <c r="C1356" s="210" t="s">
        <v>1236</v>
      </c>
      <c r="D1356" s="210" t="s">
        <v>170</v>
      </c>
      <c r="E1356" s="196">
        <v>1</v>
      </c>
      <c r="F1356" s="196">
        <v>5</v>
      </c>
      <c r="G1356" s="196">
        <v>6</v>
      </c>
      <c r="H1356" s="215">
        <v>44623</v>
      </c>
      <c r="I1356" s="196">
        <v>132</v>
      </c>
      <c r="J1356" s="217">
        <f t="shared" si="59"/>
        <v>6</v>
      </c>
    </row>
    <row r="1357" spans="1:10" ht="14.5" hidden="1" customHeight="1" outlineLevel="1" x14ac:dyDescent="0.35">
      <c r="A1357" s="210" t="s">
        <v>1235</v>
      </c>
      <c r="B1357" s="196">
        <v>2</v>
      </c>
      <c r="C1357" s="210" t="s">
        <v>1236</v>
      </c>
      <c r="D1357" s="210" t="s">
        <v>170</v>
      </c>
      <c r="E1357" s="196">
        <v>3</v>
      </c>
      <c r="F1357" s="196">
        <v>6</v>
      </c>
      <c r="G1357" s="196">
        <v>9</v>
      </c>
      <c r="H1357" s="215">
        <v>44623</v>
      </c>
      <c r="I1357" s="196">
        <v>321</v>
      </c>
      <c r="J1357" s="217">
        <f t="shared" si="59"/>
        <v>9</v>
      </c>
    </row>
    <row r="1358" spans="1:10" ht="14.5" hidden="1" customHeight="1" outlineLevel="1" x14ac:dyDescent="0.35">
      <c r="A1358" s="210" t="s">
        <v>1235</v>
      </c>
      <c r="B1358" s="196">
        <v>3</v>
      </c>
      <c r="C1358" s="210" t="s">
        <v>1236</v>
      </c>
      <c r="D1358" s="210" t="s">
        <v>170</v>
      </c>
      <c r="E1358" s="196">
        <v>5</v>
      </c>
      <c r="F1358" s="196">
        <v>2</v>
      </c>
      <c r="G1358" s="196">
        <v>7</v>
      </c>
      <c r="H1358" s="215">
        <v>44623</v>
      </c>
      <c r="I1358" s="196">
        <v>512</v>
      </c>
      <c r="J1358" s="217">
        <f t="shared" si="59"/>
        <v>7</v>
      </c>
    </row>
    <row r="1359" spans="1:10" ht="14.5" hidden="1" customHeight="1" outlineLevel="1" x14ac:dyDescent="0.35">
      <c r="A1359" s="210" t="s">
        <v>1235</v>
      </c>
      <c r="B1359" s="196">
        <v>4</v>
      </c>
      <c r="C1359" s="210" t="s">
        <v>1236</v>
      </c>
      <c r="D1359" s="210" t="s">
        <v>170</v>
      </c>
      <c r="E1359" s="196">
        <v>1</v>
      </c>
      <c r="F1359" s="196">
        <v>5</v>
      </c>
      <c r="G1359" s="196">
        <v>6</v>
      </c>
      <c r="H1359" s="215">
        <v>44623</v>
      </c>
      <c r="I1359" s="196">
        <v>220</v>
      </c>
      <c r="J1359" s="217">
        <f t="shared" si="59"/>
        <v>6</v>
      </c>
    </row>
    <row r="1360" spans="1:10" ht="14.5" hidden="1" customHeight="1" outlineLevel="1" x14ac:dyDescent="0.35">
      <c r="A1360" s="210" t="s">
        <v>1235</v>
      </c>
      <c r="B1360" s="196">
        <v>5</v>
      </c>
      <c r="C1360" s="210" t="s">
        <v>1236</v>
      </c>
      <c r="D1360" s="210" t="s">
        <v>170</v>
      </c>
      <c r="E1360" s="196">
        <v>3</v>
      </c>
      <c r="F1360" s="196">
        <v>3</v>
      </c>
      <c r="G1360" s="196">
        <v>6</v>
      </c>
      <c r="H1360" s="215">
        <v>44623</v>
      </c>
      <c r="I1360" s="196">
        <v>315</v>
      </c>
      <c r="J1360" s="217">
        <f t="shared" si="59"/>
        <v>6</v>
      </c>
    </row>
    <row r="1361" spans="1:10" ht="14.5" hidden="1" customHeight="1" outlineLevel="1" x14ac:dyDescent="0.35">
      <c r="A1361" s="210" t="s">
        <v>1235</v>
      </c>
      <c r="B1361" s="196">
        <v>49</v>
      </c>
      <c r="C1361" s="210" t="s">
        <v>1236</v>
      </c>
      <c r="D1361" s="210" t="s">
        <v>170</v>
      </c>
      <c r="E1361" s="196">
        <v>5</v>
      </c>
      <c r="F1361" s="196">
        <v>5</v>
      </c>
      <c r="G1361" s="196">
        <v>10</v>
      </c>
      <c r="H1361" s="215">
        <v>44623</v>
      </c>
      <c r="I1361" s="196">
        <v>532</v>
      </c>
      <c r="J1361" s="217">
        <f t="shared" si="59"/>
        <v>10</v>
      </c>
    </row>
    <row r="1362" spans="1:10" ht="14.5" hidden="1" customHeight="1" outlineLevel="1" x14ac:dyDescent="0.35">
      <c r="A1362" s="210" t="s">
        <v>1235</v>
      </c>
      <c r="B1362" s="196">
        <v>7</v>
      </c>
      <c r="C1362" s="210" t="s">
        <v>1236</v>
      </c>
      <c r="D1362" s="210" t="s">
        <v>170</v>
      </c>
      <c r="E1362" s="196">
        <v>1</v>
      </c>
      <c r="F1362" s="196">
        <v>5</v>
      </c>
      <c r="G1362" s="196">
        <v>6</v>
      </c>
      <c r="H1362" s="215">
        <v>44623</v>
      </c>
      <c r="I1362" s="196">
        <v>216</v>
      </c>
      <c r="J1362" s="217">
        <f t="shared" si="59"/>
        <v>6</v>
      </c>
    </row>
    <row r="1363" spans="1:10" ht="14.5" hidden="1" customHeight="1" outlineLevel="1" x14ac:dyDescent="0.35">
      <c r="A1363" s="210" t="s">
        <v>1235</v>
      </c>
      <c r="B1363" s="196">
        <v>8</v>
      </c>
      <c r="C1363" s="210" t="s">
        <v>1236</v>
      </c>
      <c r="D1363" s="210" t="s">
        <v>170</v>
      </c>
      <c r="E1363" s="196">
        <v>2</v>
      </c>
      <c r="F1363" s="196">
        <v>3</v>
      </c>
      <c r="G1363" s="196">
        <v>5</v>
      </c>
      <c r="H1363" s="215">
        <v>44623</v>
      </c>
      <c r="I1363" s="196">
        <v>171</v>
      </c>
      <c r="J1363" s="217">
        <f t="shared" si="59"/>
        <v>5</v>
      </c>
    </row>
    <row r="1364" spans="1:10" ht="14.5" hidden="1" customHeight="1" outlineLevel="1" x14ac:dyDescent="0.35">
      <c r="A1364" s="210" t="s">
        <v>1235</v>
      </c>
      <c r="B1364" s="196">
        <v>9</v>
      </c>
      <c r="C1364" s="210" t="s">
        <v>1236</v>
      </c>
      <c r="D1364" s="210" t="s">
        <v>170</v>
      </c>
      <c r="E1364" s="196">
        <v>3</v>
      </c>
      <c r="F1364" s="196">
        <v>5</v>
      </c>
      <c r="G1364" s="196">
        <v>8</v>
      </c>
      <c r="H1364" s="215">
        <v>44623</v>
      </c>
      <c r="I1364" s="196">
        <v>332</v>
      </c>
      <c r="J1364" s="217">
        <f t="shared" si="59"/>
        <v>8</v>
      </c>
    </row>
    <row r="1365" spans="1:10" ht="14.5" hidden="1" customHeight="1" outlineLevel="1" x14ac:dyDescent="0.35">
      <c r="A1365" s="210" t="s">
        <v>1235</v>
      </c>
      <c r="B1365" s="196">
        <v>30</v>
      </c>
      <c r="C1365" s="210" t="s">
        <v>1236</v>
      </c>
      <c r="D1365" s="210" t="s">
        <v>170</v>
      </c>
      <c r="E1365" s="196">
        <v>2</v>
      </c>
      <c r="F1365" s="196">
        <v>4</v>
      </c>
      <c r="G1365" s="196">
        <v>6</v>
      </c>
      <c r="H1365" s="215">
        <v>44623</v>
      </c>
      <c r="I1365" s="196">
        <v>201</v>
      </c>
      <c r="J1365" s="217">
        <f t="shared" si="59"/>
        <v>6</v>
      </c>
    </row>
    <row r="1366" spans="1:10" ht="14.5" hidden="1" customHeight="1" outlineLevel="1" x14ac:dyDescent="0.35">
      <c r="A1366" s="210" t="s">
        <v>1235</v>
      </c>
      <c r="B1366" s="196">
        <v>10</v>
      </c>
      <c r="C1366" s="210" t="s">
        <v>1236</v>
      </c>
      <c r="D1366" s="210" t="s">
        <v>170</v>
      </c>
      <c r="E1366" s="196">
        <v>4</v>
      </c>
      <c r="F1366" s="196">
        <v>2</v>
      </c>
      <c r="G1366" s="196">
        <v>6</v>
      </c>
      <c r="H1366" s="215">
        <v>44623</v>
      </c>
      <c r="I1366" s="196">
        <v>415</v>
      </c>
      <c r="J1366" s="217">
        <f t="shared" si="59"/>
        <v>6</v>
      </c>
    </row>
    <row r="1367" spans="1:10" ht="14.5" hidden="1" customHeight="1" outlineLevel="1" x14ac:dyDescent="0.35">
      <c r="A1367" s="210" t="s">
        <v>1235</v>
      </c>
      <c r="B1367" s="196">
        <v>11</v>
      </c>
      <c r="C1367" s="210" t="s">
        <v>1236</v>
      </c>
      <c r="D1367" s="210" t="s">
        <v>170</v>
      </c>
      <c r="E1367" s="196">
        <v>1</v>
      </c>
      <c r="F1367" s="196">
        <v>5</v>
      </c>
      <c r="G1367" s="196">
        <v>6</v>
      </c>
      <c r="H1367" s="215">
        <v>44623</v>
      </c>
      <c r="I1367" s="196">
        <v>680</v>
      </c>
      <c r="J1367" s="217">
        <f t="shared" si="59"/>
        <v>6</v>
      </c>
    </row>
    <row r="1368" spans="1:10" ht="14.5" hidden="1" customHeight="1" outlineLevel="1" x14ac:dyDescent="0.35">
      <c r="A1368" s="210" t="s">
        <v>1235</v>
      </c>
      <c r="B1368" s="196">
        <v>53</v>
      </c>
      <c r="C1368" s="210" t="s">
        <v>1236</v>
      </c>
      <c r="D1368" s="210" t="s">
        <v>170</v>
      </c>
      <c r="E1368" s="196">
        <v>4</v>
      </c>
      <c r="F1368" s="196">
        <v>2</v>
      </c>
      <c r="G1368" s="196">
        <v>6</v>
      </c>
      <c r="H1368" s="215">
        <v>44623</v>
      </c>
      <c r="I1368" s="196">
        <v>415</v>
      </c>
      <c r="J1368" s="217">
        <f t="shared" si="59"/>
        <v>6</v>
      </c>
    </row>
    <row r="1369" spans="1:10" ht="14.5" hidden="1" customHeight="1" outlineLevel="1" x14ac:dyDescent="0.35">
      <c r="A1369" s="210" t="s">
        <v>1235</v>
      </c>
      <c r="B1369" s="196">
        <v>12</v>
      </c>
      <c r="C1369" s="210" t="s">
        <v>1236</v>
      </c>
      <c r="D1369" s="210" t="s">
        <v>170</v>
      </c>
      <c r="E1369" s="196">
        <v>5</v>
      </c>
      <c r="F1369" s="196">
        <v>6</v>
      </c>
      <c r="G1369" s="196">
        <v>11</v>
      </c>
      <c r="H1369" s="215">
        <v>44623</v>
      </c>
      <c r="I1369" s="196">
        <v>523</v>
      </c>
      <c r="J1369" s="217">
        <f t="shared" si="59"/>
        <v>11</v>
      </c>
    </row>
    <row r="1370" spans="1:10" ht="14.5" hidden="1" customHeight="1" outlineLevel="1" x14ac:dyDescent="0.35">
      <c r="A1370" s="210" t="s">
        <v>1235</v>
      </c>
      <c r="B1370" s="196">
        <v>21</v>
      </c>
      <c r="C1370" s="210" t="s">
        <v>1236</v>
      </c>
      <c r="D1370" s="210" t="s">
        <v>170</v>
      </c>
      <c r="E1370" s="196">
        <v>5</v>
      </c>
      <c r="F1370" s="196">
        <v>4</v>
      </c>
      <c r="G1370" s="196">
        <v>9</v>
      </c>
      <c r="H1370" s="215">
        <v>44623</v>
      </c>
      <c r="I1370" s="196">
        <v>520</v>
      </c>
      <c r="J1370" s="217">
        <f t="shared" si="59"/>
        <v>9</v>
      </c>
    </row>
    <row r="1371" spans="1:10" ht="14.5" hidden="1" customHeight="1" outlineLevel="1" x14ac:dyDescent="0.35">
      <c r="A1371" s="210" t="s">
        <v>1235</v>
      </c>
      <c r="B1371" s="196">
        <v>13</v>
      </c>
      <c r="C1371" s="210" t="s">
        <v>1236</v>
      </c>
      <c r="D1371" s="210" t="s">
        <v>170</v>
      </c>
      <c r="E1371" s="196">
        <v>2</v>
      </c>
      <c r="F1371" s="196">
        <v>2</v>
      </c>
      <c r="G1371" s="196">
        <v>4</v>
      </c>
      <c r="H1371" s="215">
        <v>44623</v>
      </c>
      <c r="I1371" s="196">
        <v>217</v>
      </c>
      <c r="J1371" s="217">
        <f t="shared" si="59"/>
        <v>4</v>
      </c>
    </row>
    <row r="1372" spans="1:10" ht="14.5" hidden="1" customHeight="1" outlineLevel="1" x14ac:dyDescent="0.35">
      <c r="A1372" s="210" t="s">
        <v>1235</v>
      </c>
      <c r="B1372" s="196">
        <v>14</v>
      </c>
      <c r="C1372" s="210" t="s">
        <v>1236</v>
      </c>
      <c r="D1372" s="210" t="s">
        <v>170</v>
      </c>
      <c r="E1372" s="196">
        <v>1</v>
      </c>
      <c r="F1372" s="196">
        <v>3</v>
      </c>
      <c r="G1372" s="196">
        <v>4</v>
      </c>
      <c r="H1372" s="215">
        <v>44623</v>
      </c>
      <c r="I1372" s="196">
        <v>151</v>
      </c>
      <c r="J1372" s="217">
        <f t="shared" si="59"/>
        <v>4</v>
      </c>
    </row>
    <row r="1373" spans="1:10" ht="14.5" hidden="1" customHeight="1" outlineLevel="1" x14ac:dyDescent="0.35">
      <c r="A1373" s="210" t="s">
        <v>1235</v>
      </c>
      <c r="B1373" s="196">
        <v>38</v>
      </c>
      <c r="C1373" s="210" t="s">
        <v>1236</v>
      </c>
      <c r="D1373" s="210" t="s">
        <v>170</v>
      </c>
      <c r="E1373" s="196">
        <v>5</v>
      </c>
      <c r="F1373" s="196">
        <v>4</v>
      </c>
      <c r="G1373" s="196">
        <v>9</v>
      </c>
      <c r="H1373" s="215">
        <v>44623</v>
      </c>
      <c r="I1373" s="196">
        <v>222</v>
      </c>
      <c r="J1373" s="217">
        <f t="shared" si="59"/>
        <v>9</v>
      </c>
    </row>
    <row r="1374" spans="1:10" ht="14.5" hidden="1" customHeight="1" outlineLevel="1" x14ac:dyDescent="0.35">
      <c r="A1374" s="210" t="s">
        <v>1235</v>
      </c>
      <c r="B1374" s="196">
        <v>15</v>
      </c>
      <c r="C1374" s="210" t="s">
        <v>1236</v>
      </c>
      <c r="D1374" s="210" t="s">
        <v>170</v>
      </c>
      <c r="E1374" s="196">
        <v>3</v>
      </c>
      <c r="F1374" s="196">
        <v>8</v>
      </c>
      <c r="G1374" s="196">
        <v>11</v>
      </c>
      <c r="H1374" s="215">
        <v>44623</v>
      </c>
      <c r="I1374" s="196">
        <v>335</v>
      </c>
      <c r="J1374" s="217">
        <f t="shared" si="59"/>
        <v>11</v>
      </c>
    </row>
    <row r="1375" spans="1:10" ht="14.5" hidden="1" customHeight="1" outlineLevel="1" x14ac:dyDescent="0.35">
      <c r="A1375" s="210" t="s">
        <v>1235</v>
      </c>
      <c r="B1375" s="196">
        <v>32</v>
      </c>
      <c r="C1375" s="210" t="s">
        <v>1236</v>
      </c>
      <c r="D1375" s="210" t="s">
        <v>170</v>
      </c>
      <c r="E1375" s="196">
        <v>2</v>
      </c>
      <c r="F1375" s="196">
        <v>5</v>
      </c>
      <c r="G1375" s="196">
        <v>7</v>
      </c>
      <c r="H1375" s="215">
        <v>44623</v>
      </c>
      <c r="I1375" s="196">
        <v>250</v>
      </c>
      <c r="J1375" s="217">
        <f t="shared" si="59"/>
        <v>7</v>
      </c>
    </row>
    <row r="1376" spans="1:10" ht="14.5" hidden="1" customHeight="1" outlineLevel="1" x14ac:dyDescent="0.35">
      <c r="A1376" s="210" t="s">
        <v>1235</v>
      </c>
      <c r="B1376" s="196">
        <v>16</v>
      </c>
      <c r="C1376" s="210" t="s">
        <v>1236</v>
      </c>
      <c r="D1376" s="210" t="s">
        <v>170</v>
      </c>
      <c r="E1376" s="196">
        <v>2</v>
      </c>
      <c r="F1376" s="196">
        <v>5</v>
      </c>
      <c r="G1376" s="196">
        <v>7</v>
      </c>
      <c r="H1376" s="215">
        <v>44623</v>
      </c>
      <c r="I1376" s="196">
        <v>232</v>
      </c>
      <c r="J1376" s="217">
        <f t="shared" si="59"/>
        <v>7</v>
      </c>
    </row>
    <row r="1377" spans="1:10" ht="14.5" hidden="1" customHeight="1" outlineLevel="1" x14ac:dyDescent="0.35">
      <c r="A1377" s="210" t="s">
        <v>1235</v>
      </c>
      <c r="B1377" s="196">
        <v>52</v>
      </c>
      <c r="C1377" s="210" t="s">
        <v>1236</v>
      </c>
      <c r="D1377" s="210" t="s">
        <v>170</v>
      </c>
      <c r="E1377" s="196">
        <v>2</v>
      </c>
      <c r="F1377" s="196">
        <v>4</v>
      </c>
      <c r="G1377" s="196">
        <v>6</v>
      </c>
      <c r="H1377" s="215">
        <v>44623</v>
      </c>
      <c r="I1377" s="196">
        <v>242</v>
      </c>
      <c r="J1377" s="217">
        <f t="shared" si="59"/>
        <v>6</v>
      </c>
    </row>
    <row r="1378" spans="1:10" ht="14.5" hidden="1" customHeight="1" outlineLevel="1" x14ac:dyDescent="0.35">
      <c r="A1378" s="210" t="s">
        <v>1235</v>
      </c>
      <c r="B1378" s="196">
        <v>43</v>
      </c>
      <c r="C1378" s="210" t="s">
        <v>1236</v>
      </c>
      <c r="D1378" s="210" t="s">
        <v>170</v>
      </c>
      <c r="E1378" s="196">
        <v>7</v>
      </c>
      <c r="F1378" s="196">
        <v>6</v>
      </c>
      <c r="G1378" s="196">
        <v>13</v>
      </c>
      <c r="H1378" s="215">
        <v>44623</v>
      </c>
      <c r="I1378" s="196">
        <v>733</v>
      </c>
      <c r="J1378" s="217">
        <f t="shared" si="59"/>
        <v>13</v>
      </c>
    </row>
    <row r="1379" spans="1:10" ht="14.5" hidden="1" customHeight="1" outlineLevel="1" x14ac:dyDescent="0.35">
      <c r="A1379" s="210" t="s">
        <v>1235</v>
      </c>
      <c r="B1379" s="196">
        <v>17</v>
      </c>
      <c r="C1379" s="210" t="s">
        <v>1236</v>
      </c>
      <c r="D1379" s="210" t="s">
        <v>170</v>
      </c>
      <c r="E1379" s="196">
        <v>3</v>
      </c>
      <c r="F1379" s="196">
        <v>3</v>
      </c>
      <c r="G1379" s="196">
        <v>6</v>
      </c>
      <c r="H1379" s="215">
        <v>44623</v>
      </c>
      <c r="I1379" s="196">
        <v>723</v>
      </c>
      <c r="J1379" s="217">
        <f t="shared" si="59"/>
        <v>6</v>
      </c>
    </row>
    <row r="1380" spans="1:10" ht="14.5" hidden="1" customHeight="1" outlineLevel="1" x14ac:dyDescent="0.35">
      <c r="A1380" s="210" t="s">
        <v>1235</v>
      </c>
      <c r="B1380" s="196">
        <v>18</v>
      </c>
      <c r="C1380" s="210" t="s">
        <v>1236</v>
      </c>
      <c r="D1380" s="210" t="s">
        <v>170</v>
      </c>
      <c r="E1380" s="196">
        <v>1</v>
      </c>
      <c r="F1380" s="196">
        <v>4</v>
      </c>
      <c r="G1380" s="196">
        <v>5</v>
      </c>
      <c r="H1380" s="215">
        <v>44623</v>
      </c>
      <c r="I1380" s="196">
        <v>312</v>
      </c>
      <c r="J1380" s="217">
        <f t="shared" si="59"/>
        <v>5</v>
      </c>
    </row>
    <row r="1381" spans="1:10" ht="14.5" hidden="1" customHeight="1" outlineLevel="1" x14ac:dyDescent="0.35">
      <c r="A1381" s="210" t="s">
        <v>1235</v>
      </c>
      <c r="B1381" s="196">
        <v>20</v>
      </c>
      <c r="C1381" s="210" t="s">
        <v>1236</v>
      </c>
      <c r="D1381" s="210" t="s">
        <v>170</v>
      </c>
      <c r="E1381" s="196">
        <v>6</v>
      </c>
      <c r="F1381" s="196">
        <v>5</v>
      </c>
      <c r="G1381" s="196">
        <v>11</v>
      </c>
      <c r="H1381" s="215">
        <v>44623</v>
      </c>
      <c r="I1381" s="196">
        <v>164</v>
      </c>
      <c r="J1381" s="217">
        <f t="shared" si="59"/>
        <v>11</v>
      </c>
    </row>
    <row r="1382" spans="1:10" ht="14.5" hidden="1" customHeight="1" outlineLevel="1" x14ac:dyDescent="0.35">
      <c r="A1382" s="210" t="s">
        <v>1235</v>
      </c>
      <c r="B1382" s="196">
        <v>22</v>
      </c>
      <c r="C1382" s="210" t="s">
        <v>1236</v>
      </c>
      <c r="D1382" s="210" t="s">
        <v>170</v>
      </c>
      <c r="E1382" s="196">
        <v>5</v>
      </c>
      <c r="F1382" s="196">
        <v>5</v>
      </c>
      <c r="G1382" s="196">
        <v>10</v>
      </c>
      <c r="H1382" s="215">
        <v>44623</v>
      </c>
      <c r="I1382" s="196">
        <v>235</v>
      </c>
      <c r="J1382" s="217">
        <f t="shared" si="59"/>
        <v>10</v>
      </c>
    </row>
    <row r="1383" spans="1:10" ht="14.5" hidden="1" customHeight="1" outlineLevel="1" x14ac:dyDescent="0.35">
      <c r="A1383" s="210" t="s">
        <v>1235</v>
      </c>
      <c r="B1383" s="196">
        <v>23</v>
      </c>
      <c r="C1383" s="210" t="s">
        <v>1236</v>
      </c>
      <c r="D1383" s="210" t="s">
        <v>170</v>
      </c>
      <c r="E1383" s="196">
        <v>6</v>
      </c>
      <c r="F1383" s="196">
        <v>5</v>
      </c>
      <c r="G1383" s="196">
        <v>11</v>
      </c>
      <c r="H1383" s="215">
        <v>44623</v>
      </c>
      <c r="I1383" s="196">
        <v>632</v>
      </c>
      <c r="J1383" s="217">
        <f t="shared" si="59"/>
        <v>11</v>
      </c>
    </row>
    <row r="1384" spans="1:10" ht="14.5" hidden="1" customHeight="1" outlineLevel="1" x14ac:dyDescent="0.35">
      <c r="A1384" s="210" t="s">
        <v>1235</v>
      </c>
      <c r="B1384" s="196">
        <v>24</v>
      </c>
      <c r="C1384" s="210" t="s">
        <v>1236</v>
      </c>
      <c r="D1384" s="210" t="s">
        <v>170</v>
      </c>
      <c r="E1384" s="196">
        <v>8</v>
      </c>
      <c r="F1384" s="196">
        <v>3</v>
      </c>
      <c r="G1384" s="196">
        <v>11</v>
      </c>
      <c r="H1384" s="215">
        <v>44623</v>
      </c>
      <c r="I1384" s="196">
        <v>821</v>
      </c>
      <c r="J1384" s="217">
        <f t="shared" si="59"/>
        <v>11</v>
      </c>
    </row>
    <row r="1385" spans="1:10" ht="14.5" hidden="1" customHeight="1" outlineLevel="1" x14ac:dyDescent="0.35">
      <c r="A1385" s="210" t="s">
        <v>1235</v>
      </c>
      <c r="B1385" s="196">
        <v>33</v>
      </c>
      <c r="C1385" s="210" t="s">
        <v>1236</v>
      </c>
      <c r="D1385" s="210" t="s">
        <v>170</v>
      </c>
      <c r="E1385" s="196">
        <v>1</v>
      </c>
      <c r="F1385" s="196">
        <v>4</v>
      </c>
      <c r="G1385" s="196">
        <v>5</v>
      </c>
      <c r="H1385" s="215">
        <v>44623</v>
      </c>
      <c r="I1385" s="196">
        <v>311</v>
      </c>
      <c r="J1385" s="217">
        <f t="shared" si="59"/>
        <v>5</v>
      </c>
    </row>
    <row r="1386" spans="1:10" ht="14.5" hidden="1" customHeight="1" outlineLevel="1" x14ac:dyDescent="0.35">
      <c r="A1386" s="210" t="s">
        <v>1235</v>
      </c>
      <c r="B1386" s="196">
        <v>25</v>
      </c>
      <c r="C1386" s="210" t="s">
        <v>1236</v>
      </c>
      <c r="D1386" s="210" t="s">
        <v>170</v>
      </c>
      <c r="E1386" s="196">
        <v>3</v>
      </c>
      <c r="F1386" s="196">
        <v>4</v>
      </c>
      <c r="G1386" s="196">
        <v>7</v>
      </c>
      <c r="H1386" s="215">
        <v>44623</v>
      </c>
      <c r="I1386" s="196">
        <v>223</v>
      </c>
      <c r="J1386" s="217">
        <f t="shared" si="59"/>
        <v>7</v>
      </c>
    </row>
    <row r="1387" spans="1:10" ht="14.5" hidden="1" customHeight="1" outlineLevel="1" x14ac:dyDescent="0.35">
      <c r="A1387" s="210" t="s">
        <v>1235</v>
      </c>
      <c r="B1387" s="196">
        <v>26</v>
      </c>
      <c r="C1387" s="210" t="s">
        <v>1236</v>
      </c>
      <c r="D1387" s="210" t="s">
        <v>170</v>
      </c>
      <c r="E1387" s="196">
        <v>3</v>
      </c>
      <c r="F1387" s="196">
        <v>5</v>
      </c>
      <c r="G1387" s="196">
        <v>8</v>
      </c>
      <c r="H1387" s="215">
        <v>44623</v>
      </c>
      <c r="I1387" s="196">
        <v>322</v>
      </c>
      <c r="J1387" s="217">
        <f t="shared" si="59"/>
        <v>8</v>
      </c>
    </row>
    <row r="1388" spans="1:10" ht="14.5" hidden="1" customHeight="1" outlineLevel="1" x14ac:dyDescent="0.35">
      <c r="A1388" s="210" t="s">
        <v>1235</v>
      </c>
      <c r="B1388" s="196">
        <v>40</v>
      </c>
      <c r="C1388" s="210" t="s">
        <v>1236</v>
      </c>
      <c r="D1388" s="210" t="s">
        <v>170</v>
      </c>
      <c r="E1388" s="196">
        <v>4</v>
      </c>
      <c r="F1388" s="196">
        <v>5</v>
      </c>
      <c r="G1388" s="196">
        <v>9</v>
      </c>
      <c r="H1388" s="215">
        <v>44623</v>
      </c>
      <c r="I1388" s="196">
        <v>420</v>
      </c>
      <c r="J1388" s="217">
        <f t="shared" si="59"/>
        <v>9</v>
      </c>
    </row>
    <row r="1389" spans="1:10" ht="14.5" hidden="1" customHeight="1" outlineLevel="1" x14ac:dyDescent="0.35">
      <c r="A1389" s="210" t="s">
        <v>1235</v>
      </c>
      <c r="B1389" s="196">
        <v>27</v>
      </c>
      <c r="C1389" s="210" t="s">
        <v>1236</v>
      </c>
      <c r="D1389" s="210" t="s">
        <v>170</v>
      </c>
      <c r="E1389" s="196">
        <v>2</v>
      </c>
      <c r="F1389" s="196">
        <v>4</v>
      </c>
      <c r="G1389" s="196">
        <v>6</v>
      </c>
      <c r="H1389" s="215">
        <v>44623</v>
      </c>
      <c r="I1389" s="196">
        <v>708</v>
      </c>
      <c r="J1389" s="217">
        <f t="shared" si="59"/>
        <v>6</v>
      </c>
    </row>
    <row r="1390" spans="1:10" ht="14.5" hidden="1" customHeight="1" outlineLevel="1" x14ac:dyDescent="0.35">
      <c r="A1390" s="210" t="s">
        <v>1235</v>
      </c>
      <c r="B1390" s="196">
        <v>28</v>
      </c>
      <c r="C1390" s="210" t="s">
        <v>1236</v>
      </c>
      <c r="D1390" s="210" t="s">
        <v>170</v>
      </c>
      <c r="E1390" s="196">
        <v>2</v>
      </c>
      <c r="F1390" s="196">
        <v>2</v>
      </c>
      <c r="G1390" s="196">
        <v>4</v>
      </c>
      <c r="H1390" s="215">
        <v>44623</v>
      </c>
      <c r="I1390" s="196">
        <v>207</v>
      </c>
      <c r="J1390" s="217">
        <f t="shared" si="59"/>
        <v>4</v>
      </c>
    </row>
    <row r="1391" spans="1:10" ht="14.5" hidden="1" customHeight="1" outlineLevel="1" x14ac:dyDescent="0.35">
      <c r="A1391" s="210" t="s">
        <v>1235</v>
      </c>
      <c r="B1391" s="196">
        <v>29</v>
      </c>
      <c r="C1391" s="210" t="s">
        <v>1236</v>
      </c>
      <c r="D1391" s="210" t="s">
        <v>170</v>
      </c>
      <c r="E1391" s="196">
        <v>1</v>
      </c>
      <c r="F1391" s="196">
        <v>5</v>
      </c>
      <c r="G1391" s="196">
        <v>6</v>
      </c>
      <c r="H1391" s="215">
        <v>44623</v>
      </c>
      <c r="I1391" s="196">
        <v>316</v>
      </c>
      <c r="J1391" s="217">
        <f t="shared" si="59"/>
        <v>6</v>
      </c>
    </row>
    <row r="1392" spans="1:10" ht="14.5" hidden="1" customHeight="1" outlineLevel="1" x14ac:dyDescent="0.35">
      <c r="A1392" s="210" t="s">
        <v>1235</v>
      </c>
      <c r="B1392" s="196">
        <v>31</v>
      </c>
      <c r="C1392" s="210" t="s">
        <v>1236</v>
      </c>
      <c r="D1392" s="210" t="s">
        <v>170</v>
      </c>
      <c r="E1392" s="196">
        <v>2</v>
      </c>
      <c r="F1392" s="196">
        <v>2</v>
      </c>
      <c r="G1392" s="196">
        <v>4</v>
      </c>
      <c r="H1392" s="215">
        <v>44623</v>
      </c>
      <c r="I1392" s="196">
        <v>214</v>
      </c>
      <c r="J1392" s="217">
        <f t="shared" si="59"/>
        <v>4</v>
      </c>
    </row>
    <row r="1393" spans="1:10" ht="14.5" hidden="1" customHeight="1" outlineLevel="1" x14ac:dyDescent="0.35">
      <c r="A1393" s="210" t="s">
        <v>1235</v>
      </c>
      <c r="B1393" s="196">
        <v>34</v>
      </c>
      <c r="C1393" s="210" t="s">
        <v>1236</v>
      </c>
      <c r="D1393" s="210" t="s">
        <v>170</v>
      </c>
      <c r="E1393" s="196">
        <v>3</v>
      </c>
      <c r="F1393" s="196">
        <v>5</v>
      </c>
      <c r="G1393" s="196">
        <v>8</v>
      </c>
      <c r="H1393" s="215">
        <v>44623</v>
      </c>
      <c r="I1393" s="196">
        <v>413</v>
      </c>
      <c r="J1393" s="217">
        <f t="shared" si="59"/>
        <v>8</v>
      </c>
    </row>
    <row r="1394" spans="1:10" ht="14.5" hidden="1" customHeight="1" outlineLevel="1" x14ac:dyDescent="0.35">
      <c r="A1394" s="210" t="s">
        <v>1235</v>
      </c>
      <c r="B1394" s="196">
        <v>35</v>
      </c>
      <c r="C1394" s="210" t="s">
        <v>1236</v>
      </c>
      <c r="D1394" s="210" t="s">
        <v>170</v>
      </c>
      <c r="E1394" s="196">
        <v>1</v>
      </c>
      <c r="F1394" s="196">
        <v>3</v>
      </c>
      <c r="G1394" s="196">
        <v>4</v>
      </c>
      <c r="H1394" s="215">
        <v>44623</v>
      </c>
      <c r="I1394" s="196">
        <v>120</v>
      </c>
      <c r="J1394" s="217">
        <f t="shared" si="59"/>
        <v>4</v>
      </c>
    </row>
    <row r="1395" spans="1:10" ht="14.5" hidden="1" customHeight="1" outlineLevel="1" x14ac:dyDescent="0.35">
      <c r="A1395" s="210" t="s">
        <v>1235</v>
      </c>
      <c r="B1395" s="196">
        <v>36</v>
      </c>
      <c r="C1395" s="210" t="s">
        <v>1236</v>
      </c>
      <c r="D1395" s="210" t="s">
        <v>170</v>
      </c>
      <c r="E1395" s="196">
        <v>4</v>
      </c>
      <c r="F1395" s="196">
        <v>4</v>
      </c>
      <c r="G1395" s="196">
        <v>8</v>
      </c>
      <c r="H1395" s="215">
        <v>44623</v>
      </c>
      <c r="I1395" s="196">
        <v>815</v>
      </c>
      <c r="J1395" s="217">
        <f t="shared" si="59"/>
        <v>8</v>
      </c>
    </row>
    <row r="1396" spans="1:10" ht="14.5" hidden="1" customHeight="1" outlineLevel="1" x14ac:dyDescent="0.35">
      <c r="A1396" s="210" t="s">
        <v>1235</v>
      </c>
      <c r="B1396" s="196">
        <v>37</v>
      </c>
      <c r="C1396" s="210" t="s">
        <v>1236</v>
      </c>
      <c r="D1396" s="210" t="s">
        <v>170</v>
      </c>
      <c r="E1396" s="196">
        <v>5</v>
      </c>
      <c r="F1396" s="196">
        <v>6</v>
      </c>
      <c r="G1396" s="196">
        <v>11</v>
      </c>
      <c r="H1396" s="215">
        <v>44623</v>
      </c>
      <c r="I1396" s="196">
        <v>531</v>
      </c>
      <c r="J1396" s="217">
        <f t="shared" si="59"/>
        <v>11</v>
      </c>
    </row>
    <row r="1397" spans="1:10" ht="14.5" hidden="1" customHeight="1" outlineLevel="1" x14ac:dyDescent="0.35">
      <c r="A1397" s="210" t="s">
        <v>1235</v>
      </c>
      <c r="B1397" s="196">
        <v>41</v>
      </c>
      <c r="C1397" s="210" t="s">
        <v>1236</v>
      </c>
      <c r="D1397" s="210" t="s">
        <v>170</v>
      </c>
      <c r="E1397" s="196">
        <v>4</v>
      </c>
      <c r="F1397" s="196">
        <v>5</v>
      </c>
      <c r="G1397" s="196">
        <v>9</v>
      </c>
      <c r="H1397" s="215">
        <v>44623</v>
      </c>
      <c r="I1397" s="196">
        <v>342</v>
      </c>
      <c r="J1397" s="217">
        <f t="shared" si="59"/>
        <v>9</v>
      </c>
    </row>
    <row r="1398" spans="1:10" ht="14.5" hidden="1" customHeight="1" outlineLevel="1" x14ac:dyDescent="0.35">
      <c r="A1398" s="210" t="s">
        <v>1235</v>
      </c>
      <c r="B1398" s="196">
        <v>42</v>
      </c>
      <c r="C1398" s="210" t="s">
        <v>1236</v>
      </c>
      <c r="D1398" s="210" t="s">
        <v>170</v>
      </c>
      <c r="E1398" s="196">
        <v>5</v>
      </c>
      <c r="F1398" s="196">
        <v>4</v>
      </c>
      <c r="G1398" s="196">
        <v>9</v>
      </c>
      <c r="H1398" s="215">
        <v>44623</v>
      </c>
      <c r="I1398" s="196">
        <v>251</v>
      </c>
      <c r="J1398" s="217">
        <f t="shared" si="59"/>
        <v>9</v>
      </c>
    </row>
    <row r="1399" spans="1:10" ht="14.5" hidden="1" customHeight="1" outlineLevel="1" x14ac:dyDescent="0.35">
      <c r="A1399" s="210" t="s">
        <v>1235</v>
      </c>
      <c r="B1399" s="196">
        <v>44</v>
      </c>
      <c r="C1399" s="210" t="s">
        <v>1236</v>
      </c>
      <c r="D1399" s="210" t="s">
        <v>170</v>
      </c>
      <c r="E1399" s="196">
        <v>2</v>
      </c>
      <c r="F1399" s="196">
        <v>2</v>
      </c>
      <c r="G1399" s="196">
        <v>4</v>
      </c>
      <c r="H1399" s="215">
        <v>44623</v>
      </c>
      <c r="I1399" s="196">
        <v>215</v>
      </c>
      <c r="J1399" s="217">
        <f t="shared" si="59"/>
        <v>4</v>
      </c>
    </row>
    <row r="1400" spans="1:10" ht="14.5" hidden="1" customHeight="1" outlineLevel="1" x14ac:dyDescent="0.35">
      <c r="A1400" s="210" t="s">
        <v>1235</v>
      </c>
      <c r="B1400" s="196">
        <v>45</v>
      </c>
      <c r="C1400" s="210" t="s">
        <v>1236</v>
      </c>
      <c r="D1400" s="210" t="s">
        <v>170</v>
      </c>
      <c r="E1400" s="196">
        <v>1</v>
      </c>
      <c r="F1400" s="196">
        <v>4</v>
      </c>
      <c r="G1400" s="196">
        <v>5</v>
      </c>
      <c r="H1400" s="215">
        <v>44623</v>
      </c>
      <c r="I1400" s="196">
        <v>202</v>
      </c>
      <c r="J1400" s="217">
        <f t="shared" si="59"/>
        <v>5</v>
      </c>
    </row>
    <row r="1401" spans="1:10" ht="14.5" hidden="1" customHeight="1" outlineLevel="1" x14ac:dyDescent="0.35">
      <c r="A1401" s="210" t="s">
        <v>1235</v>
      </c>
      <c r="B1401" s="196">
        <v>46</v>
      </c>
      <c r="C1401" s="210" t="s">
        <v>1236</v>
      </c>
      <c r="D1401" s="210" t="s">
        <v>170</v>
      </c>
      <c r="E1401" s="196">
        <v>3</v>
      </c>
      <c r="F1401" s="196">
        <v>3</v>
      </c>
      <c r="G1401" s="196">
        <v>6</v>
      </c>
      <c r="H1401" s="215">
        <v>44623</v>
      </c>
      <c r="I1401" s="196">
        <v>531</v>
      </c>
      <c r="J1401" s="217">
        <f t="shared" si="59"/>
        <v>6</v>
      </c>
    </row>
    <row r="1402" spans="1:10" ht="14.5" hidden="1" customHeight="1" outlineLevel="1" x14ac:dyDescent="0.35">
      <c r="A1402" s="210" t="s">
        <v>1235</v>
      </c>
      <c r="B1402" s="196">
        <v>47</v>
      </c>
      <c r="C1402" s="210" t="s">
        <v>1236</v>
      </c>
      <c r="D1402" s="210" t="s">
        <v>170</v>
      </c>
      <c r="E1402" s="196">
        <v>5</v>
      </c>
      <c r="F1402" s="196">
        <v>4</v>
      </c>
      <c r="G1402" s="196">
        <v>9</v>
      </c>
      <c r="H1402" s="215">
        <v>44623</v>
      </c>
      <c r="I1402" s="196">
        <v>352</v>
      </c>
      <c r="J1402" s="217">
        <f t="shared" si="59"/>
        <v>9</v>
      </c>
    </row>
    <row r="1403" spans="1:10" ht="14.5" hidden="1" customHeight="1" outlineLevel="1" x14ac:dyDescent="0.35">
      <c r="A1403" s="210" t="s">
        <v>1235</v>
      </c>
      <c r="B1403" s="196">
        <v>48</v>
      </c>
      <c r="C1403" s="210" t="s">
        <v>1236</v>
      </c>
      <c r="D1403" s="210" t="s">
        <v>170</v>
      </c>
      <c r="E1403" s="196">
        <v>4</v>
      </c>
      <c r="F1403" s="196">
        <v>5</v>
      </c>
      <c r="G1403" s="196">
        <v>9</v>
      </c>
      <c r="H1403" s="215">
        <v>44623</v>
      </c>
      <c r="I1403" s="196">
        <v>428</v>
      </c>
      <c r="J1403" s="217">
        <f t="shared" si="59"/>
        <v>9</v>
      </c>
    </row>
    <row r="1404" spans="1:10" ht="14.5" hidden="1" customHeight="1" outlineLevel="1" x14ac:dyDescent="0.35">
      <c r="A1404" s="210" t="s">
        <v>1235</v>
      </c>
      <c r="B1404" s="196">
        <v>50</v>
      </c>
      <c r="C1404" s="210" t="s">
        <v>1236</v>
      </c>
      <c r="D1404" s="210" t="s">
        <v>170</v>
      </c>
      <c r="E1404" s="196">
        <v>5</v>
      </c>
      <c r="F1404" s="196">
        <v>5</v>
      </c>
      <c r="G1404" s="196">
        <v>10</v>
      </c>
      <c r="H1404" s="215">
        <v>44623</v>
      </c>
      <c r="I1404" s="196">
        <v>154</v>
      </c>
      <c r="J1404" s="217">
        <f t="shared" si="59"/>
        <v>10</v>
      </c>
    </row>
    <row r="1405" spans="1:10" ht="14.5" hidden="1" customHeight="1" outlineLevel="1" x14ac:dyDescent="0.35">
      <c r="A1405" s="210" t="s">
        <v>1235</v>
      </c>
      <c r="B1405" s="196">
        <v>51</v>
      </c>
      <c r="C1405" s="210" t="s">
        <v>1236</v>
      </c>
      <c r="D1405" s="210" t="s">
        <v>170</v>
      </c>
      <c r="E1405" s="196">
        <v>1</v>
      </c>
      <c r="F1405" s="196">
        <v>3</v>
      </c>
      <c r="G1405" s="196">
        <v>4</v>
      </c>
      <c r="H1405" s="215">
        <v>44623</v>
      </c>
      <c r="I1405" s="196">
        <v>216</v>
      </c>
      <c r="J1405" s="217">
        <f t="shared" si="59"/>
        <v>4</v>
      </c>
    </row>
    <row r="1406" spans="1:10" ht="14.5" hidden="1" customHeight="1" outlineLevel="1" x14ac:dyDescent="0.35">
      <c r="A1406" s="210" t="s">
        <v>1235</v>
      </c>
      <c r="B1406" s="196">
        <v>54</v>
      </c>
      <c r="C1406" s="210" t="s">
        <v>1236</v>
      </c>
      <c r="D1406" s="210" t="s">
        <v>170</v>
      </c>
      <c r="E1406" s="196">
        <v>3</v>
      </c>
      <c r="F1406" s="196">
        <v>4</v>
      </c>
      <c r="G1406" s="196">
        <v>7</v>
      </c>
      <c r="H1406" s="215">
        <v>44623</v>
      </c>
      <c r="I1406" s="196">
        <v>234</v>
      </c>
      <c r="J1406" s="217">
        <f t="shared" si="59"/>
        <v>7</v>
      </c>
    </row>
    <row r="1407" spans="1:10" ht="14.5" hidden="1" customHeight="1" outlineLevel="1" x14ac:dyDescent="0.35">
      <c r="A1407" s="210" t="s">
        <v>1235</v>
      </c>
      <c r="B1407" s="196">
        <v>55</v>
      </c>
      <c r="C1407" s="210" t="s">
        <v>1236</v>
      </c>
      <c r="D1407" s="210" t="s">
        <v>170</v>
      </c>
      <c r="E1407" s="196">
        <v>3</v>
      </c>
      <c r="F1407" s="196">
        <v>6</v>
      </c>
      <c r="G1407" s="196">
        <v>9</v>
      </c>
      <c r="H1407" s="215">
        <v>44623</v>
      </c>
      <c r="I1407" s="196">
        <v>326</v>
      </c>
      <c r="J1407" s="217">
        <f t="shared" si="59"/>
        <v>9</v>
      </c>
    </row>
    <row r="1408" spans="1:10" ht="14.5" customHeight="1" collapsed="1" thickBot="1" x14ac:dyDescent="0.4">
      <c r="A1408" s="211" t="s">
        <v>1235</v>
      </c>
      <c r="B1408" s="212"/>
      <c r="C1408" s="213" t="s">
        <v>1236</v>
      </c>
      <c r="D1408" s="214">
        <f>COUNTA(D1353:D1407)</f>
        <v>55</v>
      </c>
      <c r="E1408" s="214">
        <f>SUM(E1353:E1407)</f>
        <v>174</v>
      </c>
      <c r="F1408" s="214">
        <f>SUM(F1353:F1407)</f>
        <v>229</v>
      </c>
      <c r="G1408" s="214">
        <f>SUM(G1353:G1407)</f>
        <v>403</v>
      </c>
      <c r="H1408" s="238">
        <v>44623</v>
      </c>
      <c r="I1408" s="242">
        <f>AVERAGE(I1353:I1407)</f>
        <v>354.70909090909089</v>
      </c>
      <c r="J1408" s="214">
        <f>SUM(J1353:J1407)</f>
        <v>403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0E274-38F8-45EE-8E3A-D79F10632EBE}">
  <sheetPr codeName="Sheet16"/>
  <dimension ref="A2:I20"/>
  <sheetViews>
    <sheetView workbookViewId="0"/>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5.453125" bestFit="1" customWidth="1"/>
  </cols>
  <sheetData>
    <row r="2" spans="1:9" x14ac:dyDescent="0.35">
      <c r="A2" s="33" t="s">
        <v>648</v>
      </c>
      <c r="B2" s="33" t="s">
        <v>649</v>
      </c>
      <c r="C2" s="33" t="s">
        <v>650</v>
      </c>
      <c r="D2" s="59" t="s">
        <v>651</v>
      </c>
      <c r="E2" s="61"/>
    </row>
    <row r="3" spans="1:9" x14ac:dyDescent="0.35">
      <c r="A3" s="50" t="s">
        <v>652</v>
      </c>
      <c r="B3" s="51" t="s">
        <v>653</v>
      </c>
      <c r="C3" s="52">
        <f>C4*(1-C5)*(1-C6)</f>
        <v>5817.3271649999997</v>
      </c>
      <c r="D3" s="60" t="s">
        <v>654</v>
      </c>
      <c r="E3" s="61"/>
    </row>
    <row r="4" spans="1:9" x14ac:dyDescent="0.35">
      <c r="A4" s="53" t="s">
        <v>5</v>
      </c>
      <c r="B4" s="51" t="s">
        <v>655</v>
      </c>
      <c r="C4" s="54">
        <f>'GS7134-PTDs'!K27</f>
        <v>9021</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3203.6728350000003</v>
      </c>
    </row>
    <row r="8" spans="1:9" x14ac:dyDescent="0.35">
      <c r="A8" s="33" t="s">
        <v>663</v>
      </c>
      <c r="B8" s="33" t="s">
        <v>649</v>
      </c>
      <c r="C8" s="33" t="s">
        <v>664</v>
      </c>
      <c r="D8" s="33" t="s">
        <v>651</v>
      </c>
    </row>
    <row r="9" spans="1:9" x14ac:dyDescent="0.35">
      <c r="A9" s="164" t="s">
        <v>665</v>
      </c>
      <c r="B9" s="165" t="s">
        <v>666</v>
      </c>
      <c r="C9" s="370">
        <f>(C10-C11)/C10</f>
        <v>0.39237057220708449</v>
      </c>
      <c r="D9" s="165" t="s">
        <v>658</v>
      </c>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8502.2473949999985</v>
      </c>
      <c r="D14" s="165" t="s">
        <v>654</v>
      </c>
    </row>
    <row r="15" spans="1:9" x14ac:dyDescent="0.35">
      <c r="A15" s="164" t="s">
        <v>5</v>
      </c>
      <c r="B15" s="165" t="s">
        <v>677</v>
      </c>
      <c r="C15" s="189">
        <f>'GS7134-PTDs'!K27</f>
        <v>9021</v>
      </c>
      <c r="D15" s="165" t="s">
        <v>654</v>
      </c>
    </row>
    <row r="16" spans="1:9" ht="29" x14ac:dyDescent="0.35">
      <c r="A16" s="164" t="s">
        <v>124</v>
      </c>
      <c r="B16" s="51" t="s">
        <v>657</v>
      </c>
      <c r="C16" s="62">
        <v>7.9000000000000008E-3</v>
      </c>
      <c r="D16" s="165" t="s">
        <v>658</v>
      </c>
      <c r="E16" t="s">
        <v>659</v>
      </c>
      <c r="G16" t="s">
        <v>662</v>
      </c>
      <c r="H16" s="121">
        <f>C15-C14</f>
        <v>518.75260500000149</v>
      </c>
    </row>
    <row r="17" spans="1:5" ht="16.5" x14ac:dyDescent="0.45">
      <c r="A17" s="164" t="s">
        <v>678</v>
      </c>
      <c r="B17" s="165" t="s">
        <v>679</v>
      </c>
      <c r="C17" s="116">
        <v>0.95</v>
      </c>
      <c r="D17" s="165" t="s">
        <v>658</v>
      </c>
      <c r="E17" t="s">
        <v>672</v>
      </c>
    </row>
    <row r="19" spans="1:5" x14ac:dyDescent="0.35">
      <c r="A19" s="34" t="s">
        <v>680</v>
      </c>
      <c r="B19" s="33" t="s">
        <v>649</v>
      </c>
      <c r="C19" s="33"/>
      <c r="D19" s="33" t="s">
        <v>651</v>
      </c>
    </row>
    <row r="20" spans="1:5" x14ac:dyDescent="0.35">
      <c r="A20" s="164" t="s">
        <v>681</v>
      </c>
      <c r="B20" s="165" t="s">
        <v>682</v>
      </c>
      <c r="C20" s="35">
        <f>'GS7134-Summary'!E32</f>
        <v>8308</v>
      </c>
      <c r="D20" s="165" t="s">
        <v>683</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186A5-25EF-4D7B-BDB4-BB912667871D}">
  <sheetPr codeName="Sheet17"/>
  <dimension ref="B2:M32"/>
  <sheetViews>
    <sheetView workbookViewId="0"/>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8.81640625" style="5" customWidth="1"/>
    <col min="6" max="7" width="9.1796875" style="5"/>
    <col min="8" max="8" width="3.1796875" style="5" customWidth="1"/>
    <col min="9" max="9" width="9.54296875" style="5" customWidth="1"/>
    <col min="10" max="10" width="17.54296875" style="5" customWidth="1"/>
    <col min="11" max="11" width="12.1796875" style="5" customWidth="1"/>
    <col min="12" max="12" width="10.7265625" style="5" customWidth="1"/>
    <col min="13" max="16384" width="9.1796875" style="5"/>
  </cols>
  <sheetData>
    <row r="2" spans="2:13" ht="18.75" customHeight="1" x14ac:dyDescent="0.45">
      <c r="B2" s="536" t="s">
        <v>5321</v>
      </c>
      <c r="C2" s="536"/>
      <c r="D2" s="536"/>
      <c r="E2" s="536"/>
      <c r="F2" s="6"/>
      <c r="G2" s="6"/>
      <c r="H2" s="6"/>
      <c r="I2" s="542" t="s">
        <v>5322</v>
      </c>
      <c r="J2" s="542"/>
      <c r="K2" s="542"/>
      <c r="L2" s="542"/>
      <c r="M2" s="542"/>
    </row>
    <row r="3" spans="2:13" ht="15" thickBot="1" x14ac:dyDescent="0.4">
      <c r="B3" s="6"/>
      <c r="C3" s="6"/>
      <c r="D3" s="6"/>
      <c r="E3" s="6"/>
      <c r="F3" s="6"/>
      <c r="G3" s="6"/>
      <c r="H3" s="6"/>
      <c r="I3" s="6"/>
      <c r="J3" s="6"/>
    </row>
    <row r="4" spans="2:13" ht="15" customHeight="1" x14ac:dyDescent="0.35">
      <c r="B4" s="537" t="s">
        <v>45</v>
      </c>
      <c r="C4" s="538"/>
      <c r="D4" s="538"/>
      <c r="E4" s="539"/>
      <c r="G4" s="6"/>
      <c r="H4" s="6"/>
      <c r="I4" s="540" t="s">
        <v>21</v>
      </c>
      <c r="J4" s="541"/>
      <c r="K4" s="541"/>
      <c r="L4" s="541"/>
      <c r="M4" s="541"/>
    </row>
    <row r="5" spans="2:13" x14ac:dyDescent="0.35">
      <c r="B5" s="533" t="s">
        <v>22</v>
      </c>
      <c r="C5" s="534"/>
      <c r="D5" s="534"/>
      <c r="E5" s="535"/>
      <c r="G5" s="6"/>
      <c r="H5" s="6"/>
      <c r="I5" s="1" t="s">
        <v>23</v>
      </c>
      <c r="J5" s="1" t="s">
        <v>24</v>
      </c>
      <c r="K5" s="1" t="s">
        <v>25</v>
      </c>
      <c r="L5" s="1" t="s">
        <v>736</v>
      </c>
      <c r="M5" s="1" t="s">
        <v>26</v>
      </c>
    </row>
    <row r="6" spans="2:13" x14ac:dyDescent="0.35">
      <c r="B6" s="7" t="s">
        <v>27</v>
      </c>
      <c r="C6" s="165" t="s">
        <v>28</v>
      </c>
      <c r="D6" s="165" t="s">
        <v>29</v>
      </c>
      <c r="E6" s="8">
        <f>'GS7135-ER Calcs'!J27</f>
        <v>2044.9752248332741</v>
      </c>
      <c r="G6" s="6"/>
      <c r="H6" s="6"/>
      <c r="I6" s="2">
        <v>2019</v>
      </c>
      <c r="J6" s="195">
        <v>2186</v>
      </c>
      <c r="K6" s="194"/>
      <c r="L6" s="194"/>
      <c r="M6" s="195">
        <f>SUM(J6:L6)</f>
        <v>2186</v>
      </c>
    </row>
    <row r="7" spans="2:13" x14ac:dyDescent="0.35">
      <c r="B7" s="7" t="s">
        <v>30</v>
      </c>
      <c r="C7" s="165" t="s">
        <v>31</v>
      </c>
      <c r="D7" s="165" t="s">
        <v>29</v>
      </c>
      <c r="E7" s="8">
        <f>'GS7135-ER Calcs'!J28</f>
        <v>0</v>
      </c>
      <c r="G7" s="6"/>
      <c r="H7" s="6"/>
      <c r="I7" s="2">
        <v>2020</v>
      </c>
      <c r="J7" s="195">
        <v>1846</v>
      </c>
      <c r="K7" s="45">
        <v>1653</v>
      </c>
      <c r="L7" s="194"/>
      <c r="M7" s="195">
        <f t="shared" ref="M7:M9" si="0">SUM(J7:L7)</f>
        <v>3499</v>
      </c>
    </row>
    <row r="8" spans="2:13" x14ac:dyDescent="0.35">
      <c r="B8" s="7" t="s">
        <v>32</v>
      </c>
      <c r="C8" s="165" t="s">
        <v>33</v>
      </c>
      <c r="D8" s="165" t="s">
        <v>34</v>
      </c>
      <c r="E8" s="117">
        <f>'GS7135-ER Calcs'!J29</f>
        <v>0.95</v>
      </c>
      <c r="G8" s="6"/>
      <c r="H8" s="6"/>
      <c r="I8" s="2">
        <v>2021</v>
      </c>
      <c r="J8" s="360"/>
      <c r="K8" s="45">
        <v>1601</v>
      </c>
      <c r="L8" s="361">
        <f>E14</f>
        <v>1665.1108519443692</v>
      </c>
      <c r="M8" s="364">
        <f t="shared" si="0"/>
        <v>3266.1108519443692</v>
      </c>
    </row>
    <row r="9" spans="2:13" x14ac:dyDescent="0.35">
      <c r="B9" s="7" t="s">
        <v>35</v>
      </c>
      <c r="C9" s="165" t="s">
        <v>36</v>
      </c>
      <c r="D9" s="165" t="s">
        <v>29</v>
      </c>
      <c r="E9" s="8">
        <f>'GS7135-ER Calcs'!J30</f>
        <v>0</v>
      </c>
      <c r="G9" s="6"/>
      <c r="H9" s="6"/>
      <c r="I9" s="2">
        <v>2022</v>
      </c>
      <c r="J9" s="193"/>
      <c r="K9" s="362"/>
      <c r="L9" s="45">
        <f>E26</f>
        <v>3758.1639977185196</v>
      </c>
      <c r="M9" s="364">
        <f t="shared" si="0"/>
        <v>3758.1639977185196</v>
      </c>
    </row>
    <row r="10" spans="2:13" x14ac:dyDescent="0.35">
      <c r="B10" s="7" t="s">
        <v>37</v>
      </c>
      <c r="C10" s="165" t="s">
        <v>38</v>
      </c>
      <c r="D10" s="165" t="s">
        <v>29</v>
      </c>
      <c r="E10" s="8">
        <f>'GS7135-ER Calcs'!J31</f>
        <v>1942.7264635916104</v>
      </c>
      <c r="G10" s="6"/>
      <c r="H10" s="6"/>
      <c r="I10" s="3" t="s">
        <v>20</v>
      </c>
      <c r="J10" s="3">
        <f>SUM(J6:J9)</f>
        <v>4032</v>
      </c>
      <c r="K10" s="3">
        <f t="shared" ref="K10:M10" si="1">SUM(K6:K9)</f>
        <v>3254</v>
      </c>
      <c r="L10" s="4">
        <f t="shared" si="1"/>
        <v>5423.2748496628883</v>
      </c>
      <c r="M10" s="4">
        <f t="shared" si="1"/>
        <v>12709.274849662888</v>
      </c>
    </row>
    <row r="11" spans="2:13" x14ac:dyDescent="0.35">
      <c r="B11" s="533" t="s">
        <v>39</v>
      </c>
      <c r="C11" s="534"/>
      <c r="D11" s="534"/>
      <c r="E11" s="535"/>
      <c r="G11" s="6"/>
      <c r="H11" s="6"/>
      <c r="I11" s="6"/>
      <c r="J11" s="6"/>
    </row>
    <row r="12" spans="2:13" x14ac:dyDescent="0.35">
      <c r="B12" s="9" t="s">
        <v>40</v>
      </c>
      <c r="C12" s="165"/>
      <c r="D12" s="166"/>
      <c r="E12" s="10">
        <f>'GS7135-ER Calcs'!J34</f>
        <v>0.85709999999999997</v>
      </c>
      <c r="G12" s="6"/>
      <c r="H12" s="6"/>
      <c r="I12" s="6"/>
      <c r="J12" s="6"/>
    </row>
    <row r="13" spans="2:13" x14ac:dyDescent="0.35">
      <c r="B13" s="9" t="s">
        <v>41</v>
      </c>
      <c r="C13" s="165" t="s">
        <v>42</v>
      </c>
      <c r="D13" s="166" t="s">
        <v>43</v>
      </c>
      <c r="E13" s="10">
        <f>'GS7135-ER Calcs'!J35</f>
        <v>0.1429</v>
      </c>
      <c r="G13" s="6"/>
      <c r="H13" s="6"/>
      <c r="I13" s="6"/>
      <c r="J13" s="6"/>
    </row>
    <row r="14" spans="2:13" ht="15" thickBot="1" x14ac:dyDescent="0.4">
      <c r="B14" s="11" t="s">
        <v>37</v>
      </c>
      <c r="C14" s="12" t="s">
        <v>44</v>
      </c>
      <c r="D14" s="12" t="s">
        <v>29</v>
      </c>
      <c r="E14" s="13">
        <f>'GS7135-ER Calcs'!J36</f>
        <v>1665.1108519443692</v>
      </c>
      <c r="G14" s="6"/>
      <c r="H14" s="6"/>
      <c r="I14" s="6"/>
      <c r="J14" s="6"/>
    </row>
    <row r="15" spans="2:13" ht="15" thickBot="1" x14ac:dyDescent="0.4">
      <c r="B15" s="6"/>
      <c r="C15" s="6"/>
      <c r="D15" s="6"/>
      <c r="E15" s="6"/>
      <c r="G15" s="6"/>
      <c r="H15" s="6"/>
      <c r="I15" s="6"/>
      <c r="J15" s="6"/>
    </row>
    <row r="16" spans="2:13"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'GS7135-ER Calcs'!O27</f>
        <v>4615.5198959999998</v>
      </c>
      <c r="F18" s="6"/>
      <c r="G18" s="6"/>
      <c r="H18" s="6"/>
      <c r="I18" s="6"/>
      <c r="J18" s="6"/>
    </row>
    <row r="19" spans="2:10" x14ac:dyDescent="0.35">
      <c r="B19" s="7" t="s">
        <v>30</v>
      </c>
      <c r="C19" s="165" t="s">
        <v>31</v>
      </c>
      <c r="D19" s="165" t="s">
        <v>29</v>
      </c>
      <c r="E19" s="8">
        <f>'GS7135-ER Calcs'!O28</f>
        <v>0</v>
      </c>
      <c r="F19" s="6"/>
      <c r="G19" s="6"/>
      <c r="H19" s="6"/>
      <c r="I19" s="6"/>
      <c r="J19" s="6"/>
    </row>
    <row r="20" spans="2:10" x14ac:dyDescent="0.35">
      <c r="B20" s="7" t="s">
        <v>32</v>
      </c>
      <c r="C20" s="165" t="s">
        <v>33</v>
      </c>
      <c r="D20" s="165" t="s">
        <v>34</v>
      </c>
      <c r="E20" s="117">
        <f>'GS7135-ER Calcs'!O29</f>
        <v>0.95</v>
      </c>
      <c r="F20" s="6"/>
      <c r="G20" s="6"/>
      <c r="H20" s="6"/>
      <c r="I20" s="6"/>
      <c r="J20" s="6"/>
    </row>
    <row r="21" spans="2:10" x14ac:dyDescent="0.35">
      <c r="B21" s="7" t="s">
        <v>35</v>
      </c>
      <c r="C21" s="165" t="s">
        <v>36</v>
      </c>
      <c r="D21" s="165" t="s">
        <v>29</v>
      </c>
      <c r="E21" s="8">
        <f>'GS7135-ER Calcs'!O30</f>
        <v>0</v>
      </c>
      <c r="F21" s="6"/>
      <c r="G21" s="6"/>
      <c r="H21" s="6"/>
      <c r="I21" s="6"/>
      <c r="J21" s="6"/>
    </row>
    <row r="22" spans="2:10" x14ac:dyDescent="0.35">
      <c r="B22" s="7" t="s">
        <v>37</v>
      </c>
      <c r="C22" s="165" t="s">
        <v>38</v>
      </c>
      <c r="D22" s="165" t="s">
        <v>29</v>
      </c>
      <c r="E22" s="8">
        <f>'GS7135-ER Calcs'!O31</f>
        <v>4384.7439011999995</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'GS7135-ER Calcs'!O34</f>
        <v>0.85709999999999997</v>
      </c>
      <c r="F24" s="6"/>
      <c r="G24" s="6"/>
      <c r="H24" s="6"/>
      <c r="I24" s="6"/>
      <c r="J24" s="6"/>
    </row>
    <row r="25" spans="2:10" x14ac:dyDescent="0.35">
      <c r="B25" s="9" t="s">
        <v>41</v>
      </c>
      <c r="C25" s="165" t="s">
        <v>42</v>
      </c>
      <c r="D25" s="166" t="s">
        <v>43</v>
      </c>
      <c r="E25" s="10">
        <f>'GS7135-ER Calcs'!O35</f>
        <v>0.1429</v>
      </c>
      <c r="F25" s="6"/>
      <c r="G25" s="6"/>
      <c r="H25" s="6"/>
      <c r="I25" s="6"/>
      <c r="J25" s="6"/>
    </row>
    <row r="26" spans="2:10" ht="15" thickBot="1" x14ac:dyDescent="0.4">
      <c r="B26" s="11" t="s">
        <v>37</v>
      </c>
      <c r="C26" s="12" t="s">
        <v>38</v>
      </c>
      <c r="D26" s="12" t="s">
        <v>29</v>
      </c>
      <c r="E26" s="13">
        <f>'GS7135-ER Calcs'!O36</f>
        <v>3758.1639977185196</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14"/>
      <c r="J28" s="14"/>
    </row>
    <row r="29" spans="2:10" x14ac:dyDescent="0.35">
      <c r="B29" s="548" t="s">
        <v>22</v>
      </c>
      <c r="C29" s="549"/>
      <c r="D29" s="549"/>
      <c r="E29" s="550"/>
      <c r="F29" s="6"/>
      <c r="G29" s="6"/>
      <c r="H29" s="6"/>
      <c r="I29" s="6"/>
      <c r="J29" s="6"/>
    </row>
    <row r="30" spans="2:10" x14ac:dyDescent="0.35">
      <c r="B30" s="551">
        <v>2021</v>
      </c>
      <c r="C30" s="552"/>
      <c r="D30" s="553"/>
      <c r="E30" s="15">
        <f>E14</f>
        <v>1665.1108519443692</v>
      </c>
      <c r="F30" s="6"/>
      <c r="G30" s="6"/>
      <c r="H30" s="6"/>
      <c r="I30" s="6"/>
      <c r="J30" s="6"/>
    </row>
    <row r="31" spans="2:10" x14ac:dyDescent="0.35">
      <c r="B31" s="551">
        <v>2022</v>
      </c>
      <c r="C31" s="552"/>
      <c r="D31" s="553"/>
      <c r="E31" s="66">
        <f>E26</f>
        <v>3758.1639977185196</v>
      </c>
      <c r="F31" s="6"/>
      <c r="G31" s="6"/>
      <c r="H31" s="6"/>
      <c r="I31" s="6"/>
      <c r="J31" s="6"/>
    </row>
    <row r="32" spans="2:10" ht="15" thickBot="1" x14ac:dyDescent="0.4">
      <c r="B32" s="543" t="s">
        <v>5320</v>
      </c>
      <c r="C32" s="544"/>
      <c r="D32" s="356"/>
      <c r="E32" s="358">
        <f>SUM(E30:E31)</f>
        <v>5423.2748496628883</v>
      </c>
      <c r="F32" s="6"/>
      <c r="G32" s="6"/>
      <c r="H32" s="6"/>
      <c r="I32" s="6"/>
      <c r="J32" s="6"/>
    </row>
  </sheetData>
  <mergeCells count="14">
    <mergeCell ref="B32:C32"/>
    <mergeCell ref="B16:E16"/>
    <mergeCell ref="B17:E17"/>
    <mergeCell ref="B23:E23"/>
    <mergeCell ref="B28:E28"/>
    <mergeCell ref="B29:E29"/>
    <mergeCell ref="B30:D30"/>
    <mergeCell ref="B31:D31"/>
    <mergeCell ref="B11:E11"/>
    <mergeCell ref="B2:E2"/>
    <mergeCell ref="B4:E4"/>
    <mergeCell ref="B5:E5"/>
    <mergeCell ref="I2:M2"/>
    <mergeCell ref="I4:M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F4BD0-EA6B-48BA-AD52-52DD2C86F6FD}">
  <sheetPr codeName="Sheet18"/>
  <dimension ref="B1:R56"/>
  <sheetViews>
    <sheetView topLeftCell="D1" workbookViewId="0">
      <selection activeCell="P36" sqref="P36"/>
    </sheetView>
  </sheetViews>
  <sheetFormatPr defaultColWidth="9.1796875" defaultRowHeight="14.5" x14ac:dyDescent="0.35"/>
  <cols>
    <col min="1" max="1" width="9.1796875" style="5"/>
    <col min="2" max="2" width="29.81640625" style="5" bestFit="1" customWidth="1"/>
    <col min="3" max="3" width="19.81640625" style="5" customWidth="1"/>
    <col min="4" max="4" width="39" style="5" bestFit="1" customWidth="1"/>
    <col min="5" max="5" width="17" style="5" customWidth="1"/>
    <col min="6" max="6" width="17.7265625" style="5" customWidth="1"/>
    <col min="7" max="7" width="20.1796875" style="5" bestFit="1" customWidth="1"/>
    <col min="8" max="8" width="20.1796875" style="5" customWidth="1"/>
    <col min="9" max="9" width="25.26953125" style="5" customWidth="1"/>
    <col min="10" max="10" width="18.453125" style="5" customWidth="1"/>
    <col min="11" max="11" width="23.453125" style="5" customWidth="1"/>
    <col min="12" max="12" width="18.26953125" style="5" customWidth="1"/>
    <col min="13" max="13" width="17.1796875" style="5" customWidth="1"/>
    <col min="14" max="14" width="14.1796875" style="5" bestFit="1" customWidth="1"/>
    <col min="15" max="15" width="18.36328125" style="5" bestFit="1" customWidth="1"/>
    <col min="16" max="16" width="17" style="5" customWidth="1"/>
    <col min="17" max="18" width="10.1796875" style="5" bestFit="1" customWidth="1"/>
    <col min="19" max="16384" width="9.1796875" style="5"/>
  </cols>
  <sheetData>
    <row r="1" spans="2:18" ht="15" thickBot="1" x14ac:dyDescent="0.4">
      <c r="L1" s="555">
        <v>2021</v>
      </c>
      <c r="M1" s="555"/>
      <c r="N1" s="555"/>
      <c r="O1" s="555">
        <v>2022</v>
      </c>
      <c r="P1" s="555"/>
      <c r="Q1" s="555"/>
    </row>
    <row r="2" spans="2:18" x14ac:dyDescent="0.35">
      <c r="B2" s="25" t="s">
        <v>0</v>
      </c>
      <c r="C2" s="167" t="s">
        <v>46</v>
      </c>
      <c r="D2" s="167" t="s">
        <v>47</v>
      </c>
      <c r="E2" s="167" t="s">
        <v>48</v>
      </c>
      <c r="F2" s="167" t="s">
        <v>49</v>
      </c>
      <c r="G2" s="167" t="s">
        <v>50</v>
      </c>
      <c r="H2" s="167" t="s">
        <v>51</v>
      </c>
      <c r="I2" s="167" t="s">
        <v>52</v>
      </c>
      <c r="J2" s="26" t="s">
        <v>7</v>
      </c>
      <c r="K2" s="26" t="s">
        <v>5435</v>
      </c>
      <c r="L2" s="151" t="s">
        <v>5228</v>
      </c>
      <c r="M2" s="313" t="s">
        <v>5226</v>
      </c>
      <c r="N2" s="188" t="s">
        <v>54</v>
      </c>
      <c r="O2" s="151" t="s">
        <v>5228</v>
      </c>
      <c r="P2" s="281" t="s">
        <v>5226</v>
      </c>
      <c r="Q2" s="187" t="s">
        <v>54</v>
      </c>
      <c r="R2" s="405" t="s">
        <v>55</v>
      </c>
    </row>
    <row r="3" spans="2:18" ht="15" customHeight="1" x14ac:dyDescent="0.35">
      <c r="B3" s="569" t="s">
        <v>13</v>
      </c>
      <c r="C3" s="165" t="s">
        <v>1874</v>
      </c>
      <c r="D3" s="165" t="s">
        <v>1875</v>
      </c>
      <c r="E3" s="150">
        <v>-19.753779999999999</v>
      </c>
      <c r="F3" s="150">
        <v>33.432119999999998</v>
      </c>
      <c r="G3" s="156">
        <v>43600</v>
      </c>
      <c r="H3" s="184">
        <f>SUM(L3:M3,O3:P3)</f>
        <v>0</v>
      </c>
      <c r="I3" s="84">
        <f>'GS7135 Household List'!D78</f>
        <v>76</v>
      </c>
      <c r="J3" s="328">
        <f>IF(K3&lt;300,K3,300)</f>
        <v>300</v>
      </c>
      <c r="K3" s="84">
        <f>'GS7135 Household List'!J78</f>
        <v>412</v>
      </c>
      <c r="L3" s="183"/>
      <c r="M3" s="183"/>
      <c r="N3" s="183">
        <f>IF(G3&lt;C$31,F$38*J3,(C$33-G3)*J3*E$38)</f>
        <v>52439.999999999993</v>
      </c>
      <c r="O3" s="183"/>
      <c r="P3" s="183"/>
      <c r="Q3" s="202">
        <f>IF(G3&lt;=C$33,F$39*J3,(C$32-G3)*J3*E$39)</f>
        <v>51585</v>
      </c>
      <c r="R3" s="346">
        <f t="shared" ref="R3:R25" si="0">N3+Q3</f>
        <v>104025</v>
      </c>
    </row>
    <row r="4" spans="2:18" x14ac:dyDescent="0.35">
      <c r="B4" s="570"/>
      <c r="C4" s="165" t="s">
        <v>1876</v>
      </c>
      <c r="D4" s="165" t="s">
        <v>1877</v>
      </c>
      <c r="E4" s="150">
        <v>-19.138570000000001</v>
      </c>
      <c r="F4" s="150">
        <v>33.49353</v>
      </c>
      <c r="G4" s="156">
        <v>43615</v>
      </c>
      <c r="H4" s="184">
        <f t="shared" ref="H4:H26" si="1">SUM(L4:M4,O4:P4)</f>
        <v>4</v>
      </c>
      <c r="I4" s="84">
        <f>'GS7135 Household List'!D172</f>
        <v>93</v>
      </c>
      <c r="J4" s="328">
        <f t="shared" ref="J4:J10" si="2">IF(K4&lt;300,K4,300)</f>
        <v>300</v>
      </c>
      <c r="K4" s="84">
        <f>'GS7135 Household List'!J172</f>
        <v>511</v>
      </c>
      <c r="L4" s="183">
        <f>'Maintenance and RCF'!P6</f>
        <v>4</v>
      </c>
      <c r="M4" s="183"/>
      <c r="N4" s="183">
        <f t="shared" ref="N4:N10" si="3">IF(G4&lt;C$31,F$38*J4,(C$33-G4)*J4*E$38)</f>
        <v>52439.999999999993</v>
      </c>
      <c r="O4" s="183">
        <f>'Maintenance and RCF'!Q6</f>
        <v>0</v>
      </c>
      <c r="P4" s="183"/>
      <c r="Q4" s="202">
        <f t="shared" ref="Q4:Q26" si="4">IF(G4&lt;=C$33,F$39*J4,(C$32-G4)*J4*E$39)</f>
        <v>51585</v>
      </c>
      <c r="R4" s="346">
        <f t="shared" si="0"/>
        <v>104025</v>
      </c>
    </row>
    <row r="5" spans="2:18" x14ac:dyDescent="0.35">
      <c r="B5" s="570"/>
      <c r="C5" s="165" t="s">
        <v>1878</v>
      </c>
      <c r="D5" s="165" t="s">
        <v>1879</v>
      </c>
      <c r="E5" s="150">
        <v>-19.131810000000002</v>
      </c>
      <c r="F5" s="150">
        <v>33.487630000000003</v>
      </c>
      <c r="G5" s="156">
        <v>43623</v>
      </c>
      <c r="H5" s="184">
        <f t="shared" si="1"/>
        <v>2</v>
      </c>
      <c r="I5" s="84">
        <f>'GS7135 Household List'!D216</f>
        <v>43</v>
      </c>
      <c r="J5" s="328">
        <f t="shared" si="2"/>
        <v>300</v>
      </c>
      <c r="K5" s="84">
        <f>'GS7135 Household List'!J216</f>
        <v>404</v>
      </c>
      <c r="L5" s="183">
        <f>'Maintenance and RCF'!P7</f>
        <v>0</v>
      </c>
      <c r="M5" s="183"/>
      <c r="N5" s="183">
        <f t="shared" si="3"/>
        <v>52439.999999999993</v>
      </c>
      <c r="O5" s="183">
        <f>'Maintenance and RCF'!Q7</f>
        <v>2</v>
      </c>
      <c r="P5" s="183"/>
      <c r="Q5" s="202">
        <f t="shared" si="4"/>
        <v>51585</v>
      </c>
      <c r="R5" s="346">
        <f t="shared" si="0"/>
        <v>104025</v>
      </c>
    </row>
    <row r="6" spans="2:18" x14ac:dyDescent="0.35">
      <c r="B6" s="570"/>
      <c r="C6" s="165" t="s">
        <v>1880</v>
      </c>
      <c r="D6" s="165" t="s">
        <v>1881</v>
      </c>
      <c r="E6" s="150">
        <v>-19.805050000000001</v>
      </c>
      <c r="F6" s="150">
        <v>33.355339999999998</v>
      </c>
      <c r="G6" s="157">
        <v>43598</v>
      </c>
      <c r="H6" s="184">
        <f t="shared" si="1"/>
        <v>0</v>
      </c>
      <c r="I6" s="165">
        <f>'GS7135 Household List'!D300</f>
        <v>83</v>
      </c>
      <c r="J6" s="328">
        <f t="shared" si="2"/>
        <v>282</v>
      </c>
      <c r="K6" s="84">
        <f>'GS7135 Household List'!J300</f>
        <v>282</v>
      </c>
      <c r="L6" s="183"/>
      <c r="M6" s="183"/>
      <c r="N6" s="183">
        <f t="shared" si="3"/>
        <v>49293.599999999999</v>
      </c>
      <c r="O6" s="183"/>
      <c r="P6" s="183"/>
      <c r="Q6" s="202">
        <f t="shared" si="4"/>
        <v>48489.899999999994</v>
      </c>
      <c r="R6" s="346">
        <f t="shared" si="0"/>
        <v>97783.5</v>
      </c>
    </row>
    <row r="7" spans="2:18" x14ac:dyDescent="0.35">
      <c r="B7" s="570"/>
      <c r="C7" s="165" t="s">
        <v>1882</v>
      </c>
      <c r="D7" s="165" t="s">
        <v>1883</v>
      </c>
      <c r="E7" s="150">
        <v>-19.057639999999999</v>
      </c>
      <c r="F7" s="150">
        <v>33.448030000000003</v>
      </c>
      <c r="G7" s="156">
        <v>43613</v>
      </c>
      <c r="H7" s="184">
        <f t="shared" si="1"/>
        <v>6</v>
      </c>
      <c r="I7" s="84">
        <f>'GS7135 Household List'!D369</f>
        <v>68</v>
      </c>
      <c r="J7" s="328">
        <f t="shared" si="2"/>
        <v>300</v>
      </c>
      <c r="K7" s="84">
        <f>'GS7135 Household List'!J369</f>
        <v>501</v>
      </c>
      <c r="L7" s="183">
        <f>'Maintenance and RCF'!P4</f>
        <v>6</v>
      </c>
      <c r="M7" s="183"/>
      <c r="N7" s="183">
        <f t="shared" si="3"/>
        <v>52439.999999999993</v>
      </c>
      <c r="O7" s="183">
        <f>'Maintenance and RCF'!Q4</f>
        <v>0</v>
      </c>
      <c r="P7" s="183"/>
      <c r="Q7" s="202">
        <f t="shared" si="4"/>
        <v>51585</v>
      </c>
      <c r="R7" s="346">
        <f t="shared" si="0"/>
        <v>104025</v>
      </c>
    </row>
    <row r="8" spans="2:18" x14ac:dyDescent="0.35">
      <c r="B8" s="570"/>
      <c r="C8" s="165" t="s">
        <v>1884</v>
      </c>
      <c r="D8" s="165" t="s">
        <v>1885</v>
      </c>
      <c r="E8" s="150">
        <v>-19.058209999999999</v>
      </c>
      <c r="F8" s="150">
        <v>33.452689999999997</v>
      </c>
      <c r="G8" s="157">
        <v>43564</v>
      </c>
      <c r="H8" s="184">
        <f t="shared" si="1"/>
        <v>3</v>
      </c>
      <c r="I8" s="165">
        <f>'GS7135 Household List'!D435</f>
        <v>65</v>
      </c>
      <c r="J8" s="328">
        <f t="shared" si="2"/>
        <v>300</v>
      </c>
      <c r="K8" s="84">
        <f>'GS7135 Household List'!J435</f>
        <v>454</v>
      </c>
      <c r="L8" s="183">
        <f>'Maintenance and RCF'!P2</f>
        <v>3</v>
      </c>
      <c r="M8" s="183"/>
      <c r="N8" s="183">
        <f t="shared" si="3"/>
        <v>52439.999999999993</v>
      </c>
      <c r="O8" s="183">
        <f>'Maintenance and RCF'!Q2</f>
        <v>0</v>
      </c>
      <c r="P8" s="183"/>
      <c r="Q8" s="202">
        <f t="shared" si="4"/>
        <v>51585</v>
      </c>
      <c r="R8" s="346">
        <f t="shared" si="0"/>
        <v>104025</v>
      </c>
    </row>
    <row r="9" spans="2:18" x14ac:dyDescent="0.35">
      <c r="B9" s="570"/>
      <c r="C9" s="165" t="s">
        <v>1886</v>
      </c>
      <c r="D9" s="165" t="s">
        <v>1887</v>
      </c>
      <c r="E9" s="150">
        <v>-19.13316</v>
      </c>
      <c r="F9" s="150">
        <v>33.493200000000002</v>
      </c>
      <c r="G9" s="156">
        <v>43614</v>
      </c>
      <c r="H9" s="184">
        <f t="shared" si="1"/>
        <v>29</v>
      </c>
      <c r="I9" s="84">
        <f>'GS7135 Household List'!D529</f>
        <v>93</v>
      </c>
      <c r="J9" s="328">
        <f t="shared" si="2"/>
        <v>300</v>
      </c>
      <c r="K9" s="84">
        <f>'GS7135 Household List'!J529</f>
        <v>506</v>
      </c>
      <c r="L9" s="183">
        <f>'Maintenance and RCF'!P5</f>
        <v>29</v>
      </c>
      <c r="M9" s="183"/>
      <c r="N9" s="183">
        <f t="shared" si="3"/>
        <v>52439.999999999993</v>
      </c>
      <c r="O9" s="183">
        <f>'Maintenance and RCF'!Q5</f>
        <v>0</v>
      </c>
      <c r="P9" s="183"/>
      <c r="Q9" s="202">
        <f t="shared" si="4"/>
        <v>51585</v>
      </c>
      <c r="R9" s="346">
        <f t="shared" si="0"/>
        <v>104025</v>
      </c>
    </row>
    <row r="10" spans="2:18" x14ac:dyDescent="0.35">
      <c r="B10" s="570"/>
      <c r="C10" s="165" t="s">
        <v>1888</v>
      </c>
      <c r="D10" s="165" t="s">
        <v>1889</v>
      </c>
      <c r="E10" s="150">
        <v>-19.100290000000001</v>
      </c>
      <c r="F10" s="150">
        <v>33.565190000000001</v>
      </c>
      <c r="G10" s="156">
        <v>43707</v>
      </c>
      <c r="H10" s="184">
        <f t="shared" si="1"/>
        <v>0</v>
      </c>
      <c r="I10" s="84">
        <f>'GS7135 Household List'!D623</f>
        <v>93</v>
      </c>
      <c r="J10" s="328">
        <f t="shared" si="2"/>
        <v>300</v>
      </c>
      <c r="K10" s="84">
        <f>'GS7135 Household List'!J623</f>
        <v>424</v>
      </c>
      <c r="L10" s="183"/>
      <c r="M10" s="183"/>
      <c r="N10" s="183">
        <f t="shared" si="3"/>
        <v>52439.999999999993</v>
      </c>
      <c r="O10" s="183"/>
      <c r="P10" s="183"/>
      <c r="Q10" s="202">
        <f t="shared" si="4"/>
        <v>51585</v>
      </c>
      <c r="R10" s="346">
        <f t="shared" si="0"/>
        <v>104025</v>
      </c>
    </row>
    <row r="11" spans="2:18" x14ac:dyDescent="0.35">
      <c r="B11" s="570"/>
      <c r="C11" s="165" t="s">
        <v>1237</v>
      </c>
      <c r="D11" s="410" t="s">
        <v>1238</v>
      </c>
      <c r="E11" s="150">
        <v>-18.917529999999999</v>
      </c>
      <c r="F11" s="150">
        <v>32.885770000000001</v>
      </c>
      <c r="G11" s="157">
        <v>44623</v>
      </c>
      <c r="H11" s="184">
        <f t="shared" si="1"/>
        <v>0</v>
      </c>
      <c r="I11" s="165">
        <f>'GS7135 Household List'!D677</f>
        <v>53</v>
      </c>
      <c r="J11" s="328">
        <f t="shared" ref="J11:J21" si="5">IF(K11&lt;300,K11,300)</f>
        <v>300</v>
      </c>
      <c r="K11" s="165">
        <f>'GS7135 Household List'!J677</f>
        <v>318</v>
      </c>
      <c r="L11" s="183"/>
      <c r="M11" s="183"/>
      <c r="N11" s="183">
        <v>0</v>
      </c>
      <c r="O11" s="183"/>
      <c r="P11" s="183"/>
      <c r="Q11" s="202">
        <f t="shared" si="4"/>
        <v>33915</v>
      </c>
      <c r="R11" s="346">
        <f t="shared" si="0"/>
        <v>33915</v>
      </c>
    </row>
    <row r="12" spans="2:18" x14ac:dyDescent="0.35">
      <c r="B12" s="570"/>
      <c r="C12" s="165" t="s">
        <v>1239</v>
      </c>
      <c r="D12" s="410" t="s">
        <v>1240</v>
      </c>
      <c r="E12" s="150">
        <v>-18.97587</v>
      </c>
      <c r="F12" s="150">
        <v>32.829120000000003</v>
      </c>
      <c r="G12" s="157">
        <v>44623</v>
      </c>
      <c r="H12" s="184">
        <f t="shared" si="1"/>
        <v>0</v>
      </c>
      <c r="I12" s="165">
        <f>'GS7135 Household List'!D720</f>
        <v>42</v>
      </c>
      <c r="J12" s="328">
        <f t="shared" si="5"/>
        <v>300</v>
      </c>
      <c r="K12" s="165">
        <f>'GS7135 Household List'!J720</f>
        <v>303</v>
      </c>
      <c r="L12" s="183"/>
      <c r="M12" s="183"/>
      <c r="N12" s="183">
        <v>0</v>
      </c>
      <c r="O12" s="183"/>
      <c r="P12" s="183"/>
      <c r="Q12" s="202">
        <f t="shared" si="4"/>
        <v>33915</v>
      </c>
      <c r="R12" s="346">
        <f t="shared" si="0"/>
        <v>33915</v>
      </c>
    </row>
    <row r="13" spans="2:18" x14ac:dyDescent="0.35">
      <c r="B13" s="570"/>
      <c r="C13" s="165" t="s">
        <v>1241</v>
      </c>
      <c r="D13" s="410" t="s">
        <v>1242</v>
      </c>
      <c r="E13" s="150">
        <v>-18.96142</v>
      </c>
      <c r="F13" s="150">
        <v>32.834159999999997</v>
      </c>
      <c r="G13" s="157">
        <v>44623</v>
      </c>
      <c r="H13" s="184">
        <f t="shared" si="1"/>
        <v>4</v>
      </c>
      <c r="I13" s="165">
        <f>'GS7135 Household List'!D799</f>
        <v>78</v>
      </c>
      <c r="J13" s="328">
        <f t="shared" si="5"/>
        <v>300</v>
      </c>
      <c r="K13" s="165">
        <f>'GS7135 Household List'!J799</f>
        <v>447</v>
      </c>
      <c r="L13" s="183"/>
      <c r="M13" s="183"/>
      <c r="N13" s="183">
        <v>0</v>
      </c>
      <c r="O13" s="183"/>
      <c r="P13" s="183">
        <f>'WQT FAILS'!W18</f>
        <v>4</v>
      </c>
      <c r="Q13" s="202">
        <f t="shared" si="4"/>
        <v>33915</v>
      </c>
      <c r="R13" s="346">
        <f t="shared" si="0"/>
        <v>33915</v>
      </c>
    </row>
    <row r="14" spans="2:18" x14ac:dyDescent="0.35">
      <c r="B14" s="570"/>
      <c r="C14" s="165" t="s">
        <v>1243</v>
      </c>
      <c r="D14" s="410" t="s">
        <v>1244</v>
      </c>
      <c r="E14" s="150">
        <v>-18.95814</v>
      </c>
      <c r="F14" s="150">
        <v>32.832599999999999</v>
      </c>
      <c r="G14" s="157">
        <v>44623</v>
      </c>
      <c r="H14" s="184">
        <f t="shared" si="1"/>
        <v>0</v>
      </c>
      <c r="I14" s="165">
        <f>'GS7135 Household List'!D853</f>
        <v>53</v>
      </c>
      <c r="J14" s="328">
        <f t="shared" si="5"/>
        <v>300</v>
      </c>
      <c r="K14" s="165">
        <f>'GS7135 Household List'!J853</f>
        <v>321</v>
      </c>
      <c r="L14" s="183"/>
      <c r="M14" s="183"/>
      <c r="N14" s="183">
        <v>0</v>
      </c>
      <c r="O14" s="183"/>
      <c r="P14" s="183"/>
      <c r="Q14" s="202">
        <f t="shared" si="4"/>
        <v>33915</v>
      </c>
      <c r="R14" s="346">
        <f t="shared" si="0"/>
        <v>33915</v>
      </c>
    </row>
    <row r="15" spans="2:18" x14ac:dyDescent="0.35">
      <c r="B15" s="570"/>
      <c r="C15" s="165" t="s">
        <v>1245</v>
      </c>
      <c r="D15" s="410" t="s">
        <v>1246</v>
      </c>
      <c r="E15" s="150">
        <v>-18.92313</v>
      </c>
      <c r="F15" s="150">
        <v>32.872639999999997</v>
      </c>
      <c r="G15" s="157">
        <v>44624</v>
      </c>
      <c r="H15" s="184">
        <f t="shared" si="1"/>
        <v>3</v>
      </c>
      <c r="I15" s="165">
        <f>'GS7135 Household List'!D891</f>
        <v>37</v>
      </c>
      <c r="J15" s="328">
        <f t="shared" si="5"/>
        <v>300</v>
      </c>
      <c r="K15" s="165">
        <f>'GS7135 Household List'!J891</f>
        <v>301</v>
      </c>
      <c r="L15" s="183"/>
      <c r="M15" s="183"/>
      <c r="N15" s="183">
        <v>0</v>
      </c>
      <c r="O15" s="183"/>
      <c r="P15" s="183">
        <f>'WQT FAILS'!W20</f>
        <v>3</v>
      </c>
      <c r="Q15" s="202">
        <f t="shared" si="4"/>
        <v>33630</v>
      </c>
      <c r="R15" s="346">
        <f t="shared" si="0"/>
        <v>33630</v>
      </c>
    </row>
    <row r="16" spans="2:18" x14ac:dyDescent="0.35">
      <c r="B16" s="570"/>
      <c r="C16" s="165" t="s">
        <v>1247</v>
      </c>
      <c r="D16" s="410" t="s">
        <v>1248</v>
      </c>
      <c r="E16" s="150">
        <v>-18.92417</v>
      </c>
      <c r="F16" s="150">
        <v>32.879570000000001</v>
      </c>
      <c r="G16" s="157">
        <v>44624</v>
      </c>
      <c r="H16" s="184">
        <f t="shared" si="1"/>
        <v>3</v>
      </c>
      <c r="I16" s="165">
        <f>'GS7135 Household List'!D968</f>
        <v>76</v>
      </c>
      <c r="J16" s="328">
        <f t="shared" si="5"/>
        <v>300</v>
      </c>
      <c r="K16" s="165">
        <f>'GS7135 Household List'!J968</f>
        <v>469</v>
      </c>
      <c r="L16" s="183"/>
      <c r="M16" s="183"/>
      <c r="N16" s="183">
        <v>0</v>
      </c>
      <c r="O16" s="183"/>
      <c r="P16" s="183">
        <f>'WQT FAILS'!W22</f>
        <v>3</v>
      </c>
      <c r="Q16" s="202">
        <f t="shared" si="4"/>
        <v>33630</v>
      </c>
      <c r="R16" s="346">
        <f t="shared" si="0"/>
        <v>33630</v>
      </c>
    </row>
    <row r="17" spans="2:18" x14ac:dyDescent="0.35">
      <c r="B17" s="570"/>
      <c r="C17" s="165" t="s">
        <v>1890</v>
      </c>
      <c r="D17" s="410" t="s">
        <v>1891</v>
      </c>
      <c r="E17" s="150">
        <v>-18.918109999999999</v>
      </c>
      <c r="F17" s="150">
        <v>32.848419999999997</v>
      </c>
      <c r="G17" s="157">
        <v>44624</v>
      </c>
      <c r="H17" s="184">
        <f t="shared" si="1"/>
        <v>0</v>
      </c>
      <c r="I17" s="165">
        <f>'GS7135 Household List'!D1012</f>
        <v>43</v>
      </c>
      <c r="J17" s="328">
        <f t="shared" si="5"/>
        <v>300</v>
      </c>
      <c r="K17" s="165">
        <f>'GS7135 Household List'!J1012</f>
        <v>535</v>
      </c>
      <c r="L17" s="183"/>
      <c r="M17" s="183"/>
      <c r="N17" s="183">
        <v>0</v>
      </c>
      <c r="O17" s="183"/>
      <c r="P17" s="183"/>
      <c r="Q17" s="202">
        <f t="shared" si="4"/>
        <v>33630</v>
      </c>
      <c r="R17" s="346">
        <f t="shared" si="0"/>
        <v>33630</v>
      </c>
    </row>
    <row r="18" spans="2:18" x14ac:dyDescent="0.35">
      <c r="B18" s="570"/>
      <c r="C18" s="165" t="s">
        <v>1892</v>
      </c>
      <c r="D18" s="410" t="s">
        <v>1893</v>
      </c>
      <c r="E18" s="150">
        <v>-18.925090000000001</v>
      </c>
      <c r="F18" s="150">
        <v>32.92192</v>
      </c>
      <c r="G18" s="157">
        <v>44624</v>
      </c>
      <c r="H18" s="184">
        <f t="shared" si="1"/>
        <v>0</v>
      </c>
      <c r="I18" s="165">
        <f>'GS7135 Household List'!D1066</f>
        <v>53</v>
      </c>
      <c r="J18" s="328">
        <f t="shared" si="5"/>
        <v>300</v>
      </c>
      <c r="K18" s="165">
        <f>'GS7135 Household List'!J1066</f>
        <v>313</v>
      </c>
      <c r="L18" s="183"/>
      <c r="M18" s="183"/>
      <c r="N18" s="183">
        <v>0</v>
      </c>
      <c r="O18" s="183"/>
      <c r="P18" s="183"/>
      <c r="Q18" s="202">
        <f t="shared" si="4"/>
        <v>33630</v>
      </c>
      <c r="R18" s="346">
        <f t="shared" si="0"/>
        <v>33630</v>
      </c>
    </row>
    <row r="19" spans="2:18" x14ac:dyDescent="0.35">
      <c r="B19" s="570"/>
      <c r="C19" s="165" t="s">
        <v>1894</v>
      </c>
      <c r="D19" s="410" t="s">
        <v>1895</v>
      </c>
      <c r="E19" s="150">
        <v>-18.91545</v>
      </c>
      <c r="F19" s="150">
        <v>32.926670000000001</v>
      </c>
      <c r="G19" s="157">
        <v>44624</v>
      </c>
      <c r="H19" s="184">
        <f t="shared" si="1"/>
        <v>3</v>
      </c>
      <c r="I19" s="165">
        <f>'GS7135 Household List'!D1118</f>
        <v>51</v>
      </c>
      <c r="J19" s="328">
        <f t="shared" si="5"/>
        <v>300</v>
      </c>
      <c r="K19" s="165">
        <f>'GS7135 Household List'!J1118</f>
        <v>323</v>
      </c>
      <c r="L19" s="189"/>
      <c r="M19" s="189"/>
      <c r="N19" s="183">
        <v>0</v>
      </c>
      <c r="O19" s="189"/>
      <c r="P19" s="189">
        <f>'WQT FAILS'!W24</f>
        <v>3</v>
      </c>
      <c r="Q19" s="202">
        <f t="shared" si="4"/>
        <v>33630</v>
      </c>
      <c r="R19" s="346">
        <f t="shared" si="0"/>
        <v>33630</v>
      </c>
    </row>
    <row r="20" spans="2:18" x14ac:dyDescent="0.35">
      <c r="B20" s="570"/>
      <c r="C20" s="165" t="s">
        <v>1896</v>
      </c>
      <c r="D20" s="410" t="s">
        <v>1897</v>
      </c>
      <c r="E20" s="150">
        <v>-18.924289999999999</v>
      </c>
      <c r="F20" s="150">
        <v>32.869770000000003</v>
      </c>
      <c r="G20" s="157">
        <v>44627</v>
      </c>
      <c r="H20" s="184">
        <f t="shared" si="1"/>
        <v>0</v>
      </c>
      <c r="I20" s="165">
        <f>'GS7135 Household List'!D1203</f>
        <v>84</v>
      </c>
      <c r="J20" s="328">
        <f t="shared" si="5"/>
        <v>300</v>
      </c>
      <c r="K20" s="165">
        <f>'GS7135 Household List'!J1203</f>
        <v>568</v>
      </c>
      <c r="L20" s="183"/>
      <c r="M20" s="183"/>
      <c r="N20" s="183">
        <v>0</v>
      </c>
      <c r="O20" s="183"/>
      <c r="P20" s="183"/>
      <c r="Q20" s="202">
        <f t="shared" si="4"/>
        <v>32775</v>
      </c>
      <c r="R20" s="346">
        <f t="shared" si="0"/>
        <v>32775</v>
      </c>
    </row>
    <row r="21" spans="2:18" x14ac:dyDescent="0.35">
      <c r="B21" s="570"/>
      <c r="C21" s="165" t="s">
        <v>1898</v>
      </c>
      <c r="D21" s="410" t="s">
        <v>1899</v>
      </c>
      <c r="E21" s="150">
        <v>-18.906369999999999</v>
      </c>
      <c r="F21" s="150">
        <v>32.874760000000002</v>
      </c>
      <c r="G21" s="157">
        <v>44627</v>
      </c>
      <c r="H21" s="184">
        <f t="shared" si="1"/>
        <v>0</v>
      </c>
      <c r="I21" s="165">
        <f>'GS7135 Household List'!D1245</f>
        <v>41</v>
      </c>
      <c r="J21" s="328">
        <f t="shared" si="5"/>
        <v>300</v>
      </c>
      <c r="K21" s="165">
        <f>'GS7135 Household List'!J1245</f>
        <v>382</v>
      </c>
      <c r="L21" s="183"/>
      <c r="M21" s="183"/>
      <c r="N21" s="183">
        <v>0</v>
      </c>
      <c r="O21" s="183"/>
      <c r="P21" s="183"/>
      <c r="Q21" s="202">
        <f t="shared" si="4"/>
        <v>32775</v>
      </c>
      <c r="R21" s="346">
        <f t="shared" si="0"/>
        <v>32775</v>
      </c>
    </row>
    <row r="22" spans="2:18" x14ac:dyDescent="0.35">
      <c r="B22" s="570"/>
      <c r="C22" s="165" t="s">
        <v>1900</v>
      </c>
      <c r="D22" s="410" t="s">
        <v>1901</v>
      </c>
      <c r="E22" s="165">
        <v>-18.955770000000001</v>
      </c>
      <c r="F22" s="165">
        <v>32.854559999999999</v>
      </c>
      <c r="G22" s="157">
        <v>44628</v>
      </c>
      <c r="H22" s="184">
        <f t="shared" si="1"/>
        <v>0</v>
      </c>
      <c r="I22" s="165">
        <f>'GS7135 Household List'!D1287</f>
        <v>41</v>
      </c>
      <c r="J22" s="328">
        <v>300</v>
      </c>
      <c r="K22" s="165">
        <f>'GS7135 Household List'!J1287</f>
        <v>326</v>
      </c>
      <c r="L22" s="183"/>
      <c r="M22" s="183"/>
      <c r="N22" s="183">
        <v>0</v>
      </c>
      <c r="O22" s="183"/>
      <c r="P22" s="183"/>
      <c r="Q22" s="202">
        <f t="shared" si="4"/>
        <v>32490</v>
      </c>
      <c r="R22" s="346">
        <f t="shared" si="0"/>
        <v>32490</v>
      </c>
    </row>
    <row r="23" spans="2:18" x14ac:dyDescent="0.35">
      <c r="B23" s="570"/>
      <c r="C23" s="165" t="s">
        <v>1902</v>
      </c>
      <c r="D23" s="410" t="s">
        <v>1903</v>
      </c>
      <c r="E23" s="165">
        <v>-18.954329999999999</v>
      </c>
      <c r="F23" s="165">
        <v>32.841830000000002</v>
      </c>
      <c r="G23" s="157">
        <v>44629</v>
      </c>
      <c r="H23" s="184">
        <f t="shared" si="1"/>
        <v>0</v>
      </c>
      <c r="I23" s="165">
        <f>'GS7135 Household List'!D1330</f>
        <v>42</v>
      </c>
      <c r="J23" s="328">
        <v>300</v>
      </c>
      <c r="K23" s="165">
        <f>'GS7135 Household List'!J1330</f>
        <v>374</v>
      </c>
      <c r="L23" s="183"/>
      <c r="M23" s="183"/>
      <c r="N23" s="183">
        <v>0</v>
      </c>
      <c r="O23" s="183"/>
      <c r="P23" s="183"/>
      <c r="Q23" s="202">
        <f t="shared" si="4"/>
        <v>32205</v>
      </c>
      <c r="R23" s="346">
        <f t="shared" si="0"/>
        <v>32205</v>
      </c>
    </row>
    <row r="24" spans="2:18" x14ac:dyDescent="0.35">
      <c r="B24" s="570"/>
      <c r="C24" s="165" t="s">
        <v>1904</v>
      </c>
      <c r="D24" s="410" t="s">
        <v>1905</v>
      </c>
      <c r="E24" s="165">
        <v>-18.953790000000001</v>
      </c>
      <c r="F24" s="165">
        <v>32.848399999999998</v>
      </c>
      <c r="G24" s="157">
        <v>44629</v>
      </c>
      <c r="H24" s="184">
        <f t="shared" si="1"/>
        <v>0</v>
      </c>
      <c r="I24" s="165">
        <f>'GS7135 Household List'!D1365</f>
        <v>34</v>
      </c>
      <c r="J24" s="328">
        <v>300</v>
      </c>
      <c r="K24" s="165">
        <f>'GS7135 Household List'!J1365</f>
        <v>343</v>
      </c>
      <c r="L24" s="183"/>
      <c r="M24" s="183"/>
      <c r="N24" s="183">
        <v>0</v>
      </c>
      <c r="O24" s="183"/>
      <c r="P24" s="183"/>
      <c r="Q24" s="202">
        <f t="shared" si="4"/>
        <v>32205</v>
      </c>
      <c r="R24" s="346">
        <f t="shared" si="0"/>
        <v>32205</v>
      </c>
    </row>
    <row r="25" spans="2:18" x14ac:dyDescent="0.35">
      <c r="B25" s="570"/>
      <c r="C25" s="165" t="s">
        <v>1906</v>
      </c>
      <c r="D25" s="410" t="s">
        <v>1907</v>
      </c>
      <c r="E25" s="165">
        <v>-18.95026</v>
      </c>
      <c r="F25" s="165">
        <v>32.841340000000002</v>
      </c>
      <c r="G25" s="157">
        <v>44629</v>
      </c>
      <c r="H25" s="184">
        <f t="shared" si="1"/>
        <v>0</v>
      </c>
      <c r="I25" s="165">
        <f>'GS7135 Household List'!D1397</f>
        <v>31</v>
      </c>
      <c r="J25" s="328">
        <v>300</v>
      </c>
      <c r="K25" s="165">
        <f>'GS7135 Household List'!J1397</f>
        <v>324</v>
      </c>
      <c r="L25" s="183"/>
      <c r="M25" s="183"/>
      <c r="N25" s="183">
        <v>0</v>
      </c>
      <c r="O25" s="183"/>
      <c r="P25" s="183"/>
      <c r="Q25" s="202">
        <f t="shared" si="4"/>
        <v>32205</v>
      </c>
      <c r="R25" s="346">
        <f t="shared" si="0"/>
        <v>32205</v>
      </c>
    </row>
    <row r="26" spans="2:18" x14ac:dyDescent="0.35">
      <c r="B26" s="570"/>
      <c r="C26" s="165" t="s">
        <v>1908</v>
      </c>
      <c r="D26" s="410" t="s">
        <v>1909</v>
      </c>
      <c r="E26" s="165">
        <v>-18.924779999999998</v>
      </c>
      <c r="F26" s="165">
        <v>32.867040000000003</v>
      </c>
      <c r="G26" s="157">
        <v>44630</v>
      </c>
      <c r="H26" s="184">
        <f t="shared" si="1"/>
        <v>4</v>
      </c>
      <c r="I26" s="165">
        <f>'GS7135 Household List'!D1451</f>
        <v>53</v>
      </c>
      <c r="J26" s="328">
        <v>300</v>
      </c>
      <c r="K26" s="165">
        <f>'GS7135 Household List'!J1451</f>
        <v>374</v>
      </c>
      <c r="L26" s="183"/>
      <c r="M26" s="183"/>
      <c r="N26" s="183">
        <v>0</v>
      </c>
      <c r="O26" s="183"/>
      <c r="P26" s="183">
        <f>'WQT FAILS'!W26</f>
        <v>4</v>
      </c>
      <c r="Q26" s="202">
        <f t="shared" si="4"/>
        <v>31920</v>
      </c>
      <c r="R26" s="37">
        <v>31920</v>
      </c>
    </row>
    <row r="27" spans="2:18" ht="15" thickBot="1" x14ac:dyDescent="0.4">
      <c r="B27" s="561"/>
      <c r="C27" s="199"/>
      <c r="D27" s="199"/>
      <c r="E27" s="200"/>
      <c r="F27" s="200"/>
      <c r="G27" s="201"/>
      <c r="H27" s="205"/>
      <c r="I27" s="348"/>
      <c r="J27" s="349"/>
      <c r="K27" s="278"/>
      <c r="L27" s="204"/>
      <c r="M27" s="204"/>
      <c r="N27" s="204"/>
      <c r="O27" s="204"/>
      <c r="P27" s="204"/>
      <c r="Q27" s="404"/>
      <c r="R27" s="406"/>
    </row>
    <row r="28" spans="2:18" ht="15" thickBot="1" x14ac:dyDescent="0.4">
      <c r="B28" s="27"/>
      <c r="C28"/>
      <c r="G28" s="16"/>
      <c r="H28" s="345">
        <f t="shared" ref="H28:R28" si="6">SUM(H3:H27)</f>
        <v>61</v>
      </c>
      <c r="I28" s="285">
        <f t="shared" si="6"/>
        <v>1426</v>
      </c>
      <c r="J28" s="342">
        <f>SUM(J3:J27)</f>
        <v>7182</v>
      </c>
      <c r="K28" s="279">
        <f t="shared" si="6"/>
        <v>9515</v>
      </c>
      <c r="L28" s="280">
        <f t="shared" si="6"/>
        <v>42</v>
      </c>
      <c r="M28" s="280">
        <f t="shared" si="6"/>
        <v>0</v>
      </c>
      <c r="N28" s="280">
        <f t="shared" si="6"/>
        <v>416373.6</v>
      </c>
      <c r="O28" s="280">
        <f t="shared" si="6"/>
        <v>2</v>
      </c>
      <c r="P28" s="280">
        <f t="shared" si="6"/>
        <v>17</v>
      </c>
      <c r="Q28" s="341">
        <f t="shared" si="6"/>
        <v>939969.9</v>
      </c>
      <c r="R28" s="69">
        <f t="shared" si="6"/>
        <v>1356343.5</v>
      </c>
    </row>
    <row r="29" spans="2:18" ht="15" customHeight="1" x14ac:dyDescent="0.35">
      <c r="G29" s="28"/>
      <c r="H29" s="28"/>
    </row>
    <row r="30" spans="2:18" ht="15" customHeight="1" thickBot="1" x14ac:dyDescent="0.4">
      <c r="B30" s="332" t="s">
        <v>736</v>
      </c>
      <c r="C30" s="32" t="s">
        <v>108</v>
      </c>
      <c r="L30" s="383" t="s">
        <v>5323</v>
      </c>
      <c r="M30" s="383"/>
      <c r="N30" s="383"/>
      <c r="O30" s="383"/>
      <c r="P30" s="383"/>
      <c r="Q30" s="383"/>
      <c r="R30" s="383"/>
    </row>
    <row r="31" spans="2:18" x14ac:dyDescent="0.35">
      <c r="B31" s="18" t="s">
        <v>109</v>
      </c>
      <c r="C31" s="22">
        <v>44378</v>
      </c>
      <c r="D31" s="28"/>
      <c r="J31" s="28"/>
      <c r="K31" s="28"/>
    </row>
    <row r="32" spans="2:18" ht="15" customHeight="1" thickBot="1" x14ac:dyDescent="0.4">
      <c r="B32" s="19" t="s">
        <v>110</v>
      </c>
      <c r="C32" s="23">
        <v>44742</v>
      </c>
      <c r="D32" s="29"/>
    </row>
    <row r="33" spans="2:13" ht="15" thickBot="1" x14ac:dyDescent="0.4">
      <c r="B33" s="19" t="s">
        <v>111</v>
      </c>
      <c r="C33" s="23">
        <v>44561</v>
      </c>
      <c r="D33" s="28"/>
    </row>
    <row r="35" spans="2:13" ht="15" customHeight="1" x14ac:dyDescent="0.35"/>
    <row r="36" spans="2:13" ht="15" thickBot="1" x14ac:dyDescent="0.4">
      <c r="B36" s="30" t="s">
        <v>112</v>
      </c>
      <c r="C36" s="32"/>
      <c r="D36" s="331"/>
      <c r="E36" s="331"/>
      <c r="F36" s="333"/>
    </row>
    <row r="37" spans="2:13" ht="15" thickBot="1" x14ac:dyDescent="0.4">
      <c r="B37" s="18" t="s">
        <v>737</v>
      </c>
      <c r="C37" s="31">
        <f>10000/365</f>
        <v>27.397260273972602</v>
      </c>
      <c r="D37" s="336" t="s">
        <v>114</v>
      </c>
      <c r="E37" s="325" t="s">
        <v>115</v>
      </c>
      <c r="F37" s="325" t="s">
        <v>116</v>
      </c>
    </row>
    <row r="38" spans="2:13" ht="15" thickBot="1" x14ac:dyDescent="0.4">
      <c r="B38" s="40" t="s">
        <v>117</v>
      </c>
      <c r="C38" s="24">
        <f>(C33-C31)+1</f>
        <v>184</v>
      </c>
      <c r="D38" s="312">
        <f>SUM(L3:L10)/(C38*8)</f>
        <v>2.8532608695652172E-2</v>
      </c>
      <c r="E38" s="182">
        <f>IF(D38&lt;5%,95%,100%-D38)</f>
        <v>0.95</v>
      </c>
      <c r="F38" s="190">
        <f>C38*E38</f>
        <v>174.79999999999998</v>
      </c>
    </row>
    <row r="39" spans="2:13" ht="15" thickBot="1" x14ac:dyDescent="0.4">
      <c r="B39" s="41" t="s">
        <v>5314</v>
      </c>
      <c r="C39" s="44">
        <f>C32-C33</f>
        <v>181</v>
      </c>
      <c r="D39" s="335">
        <f>SUM(O3:O10)/(C39*8)</f>
        <v>1.3812154696132596E-3</v>
      </c>
      <c r="E39" s="182">
        <f>IF(D39&lt;5%,95%,100%-D39)</f>
        <v>0.95</v>
      </c>
      <c r="F39" s="190">
        <f>C39*E39</f>
        <v>171.95</v>
      </c>
      <c r="J39" s="49"/>
      <c r="K39" s="49"/>
      <c r="L39" s="49"/>
      <c r="M39" s="49"/>
    </row>
    <row r="40" spans="2:13" ht="15" thickBot="1" x14ac:dyDescent="0.4">
      <c r="B40" s="39" t="s">
        <v>5314</v>
      </c>
      <c r="C40" s="42">
        <f>SUM(C38:C39)</f>
        <v>365</v>
      </c>
      <c r="D40" s="180"/>
      <c r="E40" s="180"/>
      <c r="F40" s="180">
        <f>SUM(F38:F39)</f>
        <v>346.75</v>
      </c>
      <c r="L40" s="49"/>
      <c r="M40" s="49"/>
    </row>
    <row r="41" spans="2:13" ht="15" customHeight="1" thickBot="1" x14ac:dyDescent="0.4">
      <c r="C41" s="49"/>
      <c r="L41" s="49"/>
      <c r="M41" s="49"/>
    </row>
    <row r="42" spans="2:13" ht="15" thickBot="1" x14ac:dyDescent="0.4">
      <c r="B42" s="39" t="s">
        <v>119</v>
      </c>
      <c r="C42" s="58">
        <f>J28*365</f>
        <v>2621430</v>
      </c>
      <c r="L42" s="49"/>
      <c r="M42" s="49"/>
    </row>
    <row r="43" spans="2:13" ht="15" thickBot="1" x14ac:dyDescent="0.4">
      <c r="B43" s="39" t="s">
        <v>120</v>
      </c>
      <c r="C43" s="58">
        <f>10000/C42</f>
        <v>3.8147118175957395E-3</v>
      </c>
      <c r="L43" s="49"/>
      <c r="M43" s="49"/>
    </row>
    <row r="44" spans="2:13" ht="15" thickBot="1" x14ac:dyDescent="0.4">
      <c r="L44" s="49"/>
      <c r="M44" s="49"/>
    </row>
    <row r="45" spans="2:13" ht="15" thickBot="1" x14ac:dyDescent="0.4">
      <c r="B45" s="39" t="s">
        <v>5315</v>
      </c>
      <c r="C45" s="115">
        <f>ROUNDDOWN(C43*C42,0)</f>
        <v>10000</v>
      </c>
      <c r="L45" s="49"/>
      <c r="M45" s="49"/>
    </row>
    <row r="46" spans="2:13" x14ac:dyDescent="0.35">
      <c r="L46" s="49"/>
      <c r="M46" s="49"/>
    </row>
    <row r="47" spans="2:13" x14ac:dyDescent="0.35">
      <c r="L47" s="49"/>
      <c r="M47" s="49"/>
    </row>
    <row r="48" spans="2:13" x14ac:dyDescent="0.35">
      <c r="L48" s="49"/>
      <c r="M48" s="49"/>
    </row>
    <row r="49" spans="12:13" ht="15" customHeight="1" x14ac:dyDescent="0.35">
      <c r="L49" s="49"/>
      <c r="M49" s="49"/>
    </row>
    <row r="56" spans="12:13" ht="15" customHeight="1" x14ac:dyDescent="0.35"/>
  </sheetData>
  <mergeCells count="3">
    <mergeCell ref="O1:Q1"/>
    <mergeCell ref="L1:N1"/>
    <mergeCell ref="B3:B2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3C6F0-F7FE-41D1-A624-97B12F870500}">
  <sheetPr codeName="Sheet19"/>
  <dimension ref="B2:P47"/>
  <sheetViews>
    <sheetView workbookViewId="0"/>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2.81640625" style="5" bestFit="1" customWidth="1"/>
    <col min="16" max="16" width="10.54296875" style="5" bestFit="1" customWidth="1"/>
    <col min="17" max="16384" width="9.1796875" style="5"/>
  </cols>
  <sheetData>
    <row r="2" spans="2:16" x14ac:dyDescent="0.35">
      <c r="B2" s="559" t="s">
        <v>121</v>
      </c>
      <c r="C2" s="559"/>
      <c r="D2" s="559"/>
      <c r="E2" s="559"/>
      <c r="G2" s="559" t="s">
        <v>45</v>
      </c>
      <c r="H2" s="559"/>
      <c r="I2" s="559"/>
      <c r="J2" s="559"/>
      <c r="L2" s="559" t="s">
        <v>5318</v>
      </c>
      <c r="M2" s="559"/>
      <c r="N2" s="559"/>
      <c r="O2" s="559"/>
    </row>
    <row r="4" spans="2:16" x14ac:dyDescent="0.35">
      <c r="B4" s="560" t="s">
        <v>122</v>
      </c>
      <c r="C4" s="560"/>
      <c r="D4" s="560"/>
      <c r="E4" s="560"/>
      <c r="G4" s="560" t="s">
        <v>122</v>
      </c>
      <c r="H4" s="560"/>
      <c r="I4" s="560"/>
      <c r="J4" s="560"/>
      <c r="L4" s="557" t="s">
        <v>122</v>
      </c>
      <c r="M4" s="534"/>
      <c r="N4" s="534"/>
      <c r="O4" s="558"/>
    </row>
    <row r="5" spans="2:16"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6" x14ac:dyDescent="0.35">
      <c r="B6" s="165" t="s">
        <v>125</v>
      </c>
      <c r="C6" s="165" t="s">
        <v>126</v>
      </c>
      <c r="D6" s="165"/>
      <c r="E6" s="17">
        <f>'GS7135-PTDs'!R28</f>
        <v>1356343.5</v>
      </c>
      <c r="G6" s="165" t="s">
        <v>125</v>
      </c>
      <c r="H6" s="165" t="s">
        <v>126</v>
      </c>
      <c r="I6" s="165"/>
      <c r="J6" s="17">
        <f>'GS7135-PTDs'!N28</f>
        <v>416373.6</v>
      </c>
      <c r="L6" s="165" t="s">
        <v>125</v>
      </c>
      <c r="M6" s="165" t="s">
        <v>126</v>
      </c>
      <c r="N6" s="165"/>
      <c r="O6" s="17">
        <f>'GS7135-PTDs'!Q28</f>
        <v>939969.9</v>
      </c>
      <c r="P6" s="21"/>
    </row>
    <row r="7" spans="2:16"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6"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6"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6" x14ac:dyDescent="0.35">
      <c r="B10" s="165" t="s">
        <v>135</v>
      </c>
      <c r="C10" s="165" t="s">
        <v>136</v>
      </c>
      <c r="D10" s="165" t="s">
        <v>137</v>
      </c>
      <c r="E10" s="170">
        <f>ROUNDDOWN((1-E5)*E6*E7*(E8+E9),0)</f>
        <v>4036</v>
      </c>
      <c r="G10" s="165" t="s">
        <v>135</v>
      </c>
      <c r="H10" s="165" t="s">
        <v>136</v>
      </c>
      <c r="I10" s="165" t="s">
        <v>137</v>
      </c>
      <c r="J10" s="170">
        <f>(1-J5)*J6*J7*(J8+J9)</f>
        <v>1239.2527456800001</v>
      </c>
      <c r="L10" s="165" t="s">
        <v>135</v>
      </c>
      <c r="M10" s="165" t="s">
        <v>136</v>
      </c>
      <c r="N10" s="165" t="s">
        <v>137</v>
      </c>
      <c r="O10" s="170">
        <f>ROUNDDOWN((1-O5)*O6*O7*(O8+O9),0)</f>
        <v>2797</v>
      </c>
    </row>
    <row r="12" spans="2:16" x14ac:dyDescent="0.35">
      <c r="B12" s="560" t="s">
        <v>138</v>
      </c>
      <c r="C12" s="560"/>
      <c r="D12" s="560"/>
      <c r="E12" s="560"/>
      <c r="G12" s="560" t="s">
        <v>138</v>
      </c>
      <c r="H12" s="560"/>
      <c r="I12" s="560"/>
      <c r="J12" s="560"/>
      <c r="L12" s="557" t="s">
        <v>138</v>
      </c>
      <c r="M12" s="534"/>
      <c r="N12" s="534"/>
      <c r="O12" s="558"/>
    </row>
    <row r="13" spans="2:16"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6" x14ac:dyDescent="0.35">
      <c r="B14" s="165" t="s">
        <v>125</v>
      </c>
      <c r="C14" s="165" t="s">
        <v>126</v>
      </c>
      <c r="D14" s="165"/>
      <c r="E14" s="17">
        <f>E6</f>
        <v>1356343.5</v>
      </c>
      <c r="G14" s="165" t="s">
        <v>125</v>
      </c>
      <c r="H14" s="165" t="s">
        <v>126</v>
      </c>
      <c r="I14" s="165"/>
      <c r="J14" s="17">
        <f>J6</f>
        <v>416373.6</v>
      </c>
      <c r="L14" s="165" t="s">
        <v>125</v>
      </c>
      <c r="M14" s="165" t="s">
        <v>126</v>
      </c>
      <c r="N14" s="165"/>
      <c r="O14" s="17">
        <f>O6</f>
        <v>939969.9</v>
      </c>
    </row>
    <row r="15" spans="2:16" x14ac:dyDescent="0.35">
      <c r="B15" s="165" t="s">
        <v>140</v>
      </c>
      <c r="C15" s="165" t="s">
        <v>141</v>
      </c>
      <c r="D15" s="165" t="s">
        <v>129</v>
      </c>
      <c r="E15" s="169">
        <f>E7</f>
        <v>4.0000000000000002E-4</v>
      </c>
      <c r="G15" s="165" t="s">
        <v>140</v>
      </c>
      <c r="H15" s="165" t="s">
        <v>141</v>
      </c>
      <c r="I15" s="165" t="s">
        <v>129</v>
      </c>
      <c r="J15" s="169">
        <f>J7</f>
        <v>4.0000000000000002E-4</v>
      </c>
      <c r="L15" s="165" t="s">
        <v>140</v>
      </c>
      <c r="M15" s="165" t="s">
        <v>141</v>
      </c>
      <c r="N15" s="165" t="s">
        <v>129</v>
      </c>
      <c r="O15" s="169">
        <f>O7</f>
        <v>4.0000000000000002E-4</v>
      </c>
    </row>
    <row r="16" spans="2:16"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(1-J13)*J14*J15*(J16+J17)</f>
        <v>0</v>
      </c>
      <c r="L18" s="165" t="s">
        <v>145</v>
      </c>
      <c r="M18" s="165" t="s">
        <v>146</v>
      </c>
      <c r="N18" s="165" t="s">
        <v>137</v>
      </c>
      <c r="O18" s="170">
        <f>(1-O13)*O14*O15*(O16+O17)</f>
        <v>0</v>
      </c>
    </row>
    <row r="20" spans="2:15" x14ac:dyDescent="0.35">
      <c r="B20" s="557" t="s">
        <v>147</v>
      </c>
      <c r="C20" s="534"/>
      <c r="D20" s="534"/>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179">
        <f>E21</f>
        <v>0.86</v>
      </c>
      <c r="L21" s="164" t="s">
        <v>148</v>
      </c>
      <c r="M21" s="165" t="s">
        <v>148</v>
      </c>
      <c r="N21" s="165" t="s">
        <v>149</v>
      </c>
      <c r="O21" s="179">
        <f>J21</f>
        <v>0.86</v>
      </c>
    </row>
    <row r="22" spans="2:15" x14ac:dyDescent="0.35">
      <c r="B22" s="165" t="s">
        <v>150</v>
      </c>
      <c r="C22" s="165" t="s">
        <v>151</v>
      </c>
      <c r="D22" s="165" t="s">
        <v>152</v>
      </c>
      <c r="E22" s="168">
        <v>112</v>
      </c>
      <c r="G22" s="165" t="s">
        <v>150</v>
      </c>
      <c r="H22" s="165" t="s">
        <v>151</v>
      </c>
      <c r="I22" s="165" t="s">
        <v>152</v>
      </c>
      <c r="J22" s="179">
        <f>E22</f>
        <v>112</v>
      </c>
      <c r="L22" s="165" t="s">
        <v>150</v>
      </c>
      <c r="M22" s="165" t="s">
        <v>151</v>
      </c>
      <c r="N22" s="165" t="s">
        <v>152</v>
      </c>
      <c r="O22" s="179">
        <f>J22</f>
        <v>112</v>
      </c>
    </row>
    <row r="23" spans="2:15" x14ac:dyDescent="0.35">
      <c r="B23" s="165" t="s">
        <v>153</v>
      </c>
      <c r="C23" s="165" t="s">
        <v>154</v>
      </c>
      <c r="D23" s="165" t="s">
        <v>155</v>
      </c>
      <c r="E23" s="168">
        <v>9.4600000000000009</v>
      </c>
      <c r="G23" s="165" t="s">
        <v>153</v>
      </c>
      <c r="H23" s="165" t="s">
        <v>154</v>
      </c>
      <c r="I23" s="165" t="s">
        <v>155</v>
      </c>
      <c r="J23" s="47">
        <v>9.4600000000000009</v>
      </c>
      <c r="L23" s="165" t="s">
        <v>153</v>
      </c>
      <c r="M23" s="165" t="s">
        <v>154</v>
      </c>
      <c r="N23" s="165" t="s">
        <v>155</v>
      </c>
      <c r="O23" s="47">
        <v>9.4600000000000009</v>
      </c>
    </row>
    <row r="24" spans="2:15" x14ac:dyDescent="0.35">
      <c r="B24" s="165" t="s">
        <v>156</v>
      </c>
      <c r="C24" s="165" t="s">
        <v>157</v>
      </c>
      <c r="D24" s="165" t="s">
        <v>158</v>
      </c>
      <c r="E24" s="168">
        <v>1.5599999999999999E-2</v>
      </c>
      <c r="G24" s="165" t="s">
        <v>156</v>
      </c>
      <c r="H24" s="165" t="s">
        <v>157</v>
      </c>
      <c r="I24" s="165" t="s">
        <v>158</v>
      </c>
      <c r="J24" s="179">
        <f>E24</f>
        <v>1.5599999999999999E-2</v>
      </c>
      <c r="L24" s="165" t="s">
        <v>156</v>
      </c>
      <c r="M24" s="165" t="s">
        <v>157</v>
      </c>
      <c r="N24" s="165" t="s">
        <v>158</v>
      </c>
      <c r="O24" s="179">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ROUNDDOWN(E10*((E22*E21)+E23)*E24,0)</f>
        <v>6660</v>
      </c>
      <c r="G27" s="165" t="s">
        <v>27</v>
      </c>
      <c r="H27" s="165" t="s">
        <v>28</v>
      </c>
      <c r="I27" s="165" t="s">
        <v>29</v>
      </c>
      <c r="J27" s="171">
        <f>J10*((J22*J21)+J23)*J24</f>
        <v>2044.9752248332741</v>
      </c>
      <c r="L27" s="165" t="s">
        <v>27</v>
      </c>
      <c r="M27" s="165" t="s">
        <v>28</v>
      </c>
      <c r="N27" s="165" t="s">
        <v>29</v>
      </c>
      <c r="O27" s="171">
        <f>O10*((O22*O21)+O23)*O24</f>
        <v>4615.5198959999998</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ROUNDDOWN(((E27-E28)*E29)-E30,0)</f>
        <v>6327</v>
      </c>
      <c r="G31" s="165" t="s">
        <v>121</v>
      </c>
      <c r="H31" s="165" t="s">
        <v>38</v>
      </c>
      <c r="I31" s="165" t="s">
        <v>29</v>
      </c>
      <c r="J31" s="170">
        <f>((J27-J28)*J29)-J30</f>
        <v>1942.7264635916104</v>
      </c>
      <c r="L31" s="165" t="s">
        <v>121</v>
      </c>
      <c r="M31" s="165" t="s">
        <v>38</v>
      </c>
      <c r="N31" s="165" t="s">
        <v>29</v>
      </c>
      <c r="O31" s="170">
        <f>((O27-O28)*O29)-O30</f>
        <v>4384.7439011999995</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O36+J36</f>
        <v>5423.2748496628883</v>
      </c>
      <c r="G36" s="175" t="s">
        <v>159</v>
      </c>
      <c r="H36" s="176" t="s">
        <v>38</v>
      </c>
      <c r="I36" s="177" t="s">
        <v>29</v>
      </c>
      <c r="J36" s="178">
        <f>J31*(1-J35)</f>
        <v>1665.1108519443692</v>
      </c>
      <c r="L36" s="175" t="s">
        <v>159</v>
      </c>
      <c r="M36" s="176" t="s">
        <v>38</v>
      </c>
      <c r="N36" s="177" t="s">
        <v>29</v>
      </c>
      <c r="O36" s="178">
        <f>O31*(1-O35)</f>
        <v>3758.1639977185196</v>
      </c>
    </row>
    <row r="38" spans="2:15" x14ac:dyDescent="0.35">
      <c r="B38" s="175" t="s">
        <v>160</v>
      </c>
      <c r="C38" s="176"/>
      <c r="D38" s="177" t="s">
        <v>29</v>
      </c>
      <c r="E38" s="178">
        <f>J38+O38</f>
        <v>5423.2748496628883</v>
      </c>
      <c r="G38" s="175" t="s">
        <v>160</v>
      </c>
      <c r="H38" s="176"/>
      <c r="I38" s="177" t="s">
        <v>29</v>
      </c>
      <c r="J38" s="178">
        <f>IF(J36&gt;'GS7135-PTDs'!C38*'GS7135-PTDs'!C37,'GS7135-PTDs'!C38*'GS7135-PTDs'!C37,J36)</f>
        <v>1665.1108519443692</v>
      </c>
      <c r="L38" s="175" t="s">
        <v>160</v>
      </c>
      <c r="M38" s="176"/>
      <c r="N38" s="177" t="s">
        <v>29</v>
      </c>
      <c r="O38" s="178">
        <f>IF(O36&gt;'GS7135-PTDs'!C39*'GS7135-PTDs'!C37,'GS7135-PTDs'!C39*'GS7135-PTDs'!C37,O36)</f>
        <v>3758.1639977185196</v>
      </c>
    </row>
    <row r="40" spans="2:15" x14ac:dyDescent="0.35">
      <c r="B40" t="s">
        <v>161</v>
      </c>
      <c r="E40" s="49"/>
      <c r="G40" t="s">
        <v>161</v>
      </c>
      <c r="L40" t="s">
        <v>161</v>
      </c>
    </row>
    <row r="42" spans="2:15" x14ac:dyDescent="0.35">
      <c r="G42" s="49"/>
      <c r="I42" s="49"/>
    </row>
    <row r="43" spans="2:15" x14ac:dyDescent="0.35">
      <c r="G43" s="49"/>
    </row>
    <row r="44" spans="2:15" x14ac:dyDescent="0.35">
      <c r="G44" s="49"/>
    </row>
    <row r="46" spans="2:15" x14ac:dyDescent="0.35">
      <c r="G46" s="21"/>
      <c r="J46" s="49"/>
    </row>
    <row r="47" spans="2:15" x14ac:dyDescent="0.35">
      <c r="K47" s="21"/>
    </row>
  </sheetData>
  <mergeCells count="18">
    <mergeCell ref="G2:J2"/>
    <mergeCell ref="L2:O2"/>
    <mergeCell ref="G4:J4"/>
    <mergeCell ref="G12:J12"/>
    <mergeCell ref="G20:J20"/>
    <mergeCell ref="G33:J33"/>
    <mergeCell ref="L4:O4"/>
    <mergeCell ref="L12:O12"/>
    <mergeCell ref="L20:O20"/>
    <mergeCell ref="L26:O26"/>
    <mergeCell ref="L33:O33"/>
    <mergeCell ref="G26:J26"/>
    <mergeCell ref="B33:E33"/>
    <mergeCell ref="B2:E2"/>
    <mergeCell ref="B4:E4"/>
    <mergeCell ref="B12:E12"/>
    <mergeCell ref="B20:E20"/>
    <mergeCell ref="B26:E2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50CAE-9081-41F7-8217-4AFB615498C6}">
  <sheetPr codeName="Sheet2"/>
  <dimension ref="B2:N33"/>
  <sheetViews>
    <sheetView topLeftCell="A21" workbookViewId="0">
      <selection activeCell="E31" sqref="E31"/>
    </sheetView>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8.81640625" style="5" customWidth="1"/>
    <col min="6" max="7" width="9.1796875" style="5"/>
    <col min="8" max="8" width="3.1796875" style="5" customWidth="1"/>
    <col min="9" max="9" width="9.54296875" style="5" customWidth="1"/>
    <col min="10" max="12" width="12.1796875" style="5" customWidth="1"/>
    <col min="13" max="16384" width="9.1796875" style="5"/>
  </cols>
  <sheetData>
    <row r="2" spans="2:14" ht="18.75" customHeight="1" x14ac:dyDescent="0.45">
      <c r="B2" s="536" t="s">
        <v>5321</v>
      </c>
      <c r="C2" s="536"/>
      <c r="D2" s="536"/>
      <c r="E2" s="536"/>
      <c r="F2" s="6"/>
      <c r="G2" s="6"/>
      <c r="H2" s="6"/>
      <c r="I2" s="542" t="s">
        <v>5322</v>
      </c>
      <c r="J2" s="542"/>
      <c r="K2" s="542"/>
      <c r="L2" s="542"/>
      <c r="M2" s="542"/>
    </row>
    <row r="3" spans="2:14" ht="15" thickBot="1" x14ac:dyDescent="0.4">
      <c r="B3" s="6"/>
      <c r="C3" s="6"/>
      <c r="D3" s="6"/>
      <c r="E3" s="6"/>
      <c r="F3" s="6"/>
      <c r="G3" s="6"/>
      <c r="H3" s="6"/>
      <c r="I3" s="6"/>
      <c r="J3" s="6"/>
    </row>
    <row r="4" spans="2:14" ht="15" customHeight="1" x14ac:dyDescent="0.35">
      <c r="B4" s="537" t="s">
        <v>45</v>
      </c>
      <c r="C4" s="538"/>
      <c r="D4" s="538"/>
      <c r="E4" s="539"/>
      <c r="G4" s="6"/>
      <c r="H4" s="6"/>
      <c r="I4" s="540" t="s">
        <v>21</v>
      </c>
      <c r="J4" s="541"/>
      <c r="K4" s="541"/>
      <c r="L4" s="541"/>
      <c r="M4" s="541"/>
    </row>
    <row r="5" spans="2:14" x14ac:dyDescent="0.35">
      <c r="B5" s="533" t="s">
        <v>22</v>
      </c>
      <c r="C5" s="534"/>
      <c r="D5" s="534"/>
      <c r="E5" s="535"/>
      <c r="G5" s="6"/>
      <c r="H5" s="6"/>
      <c r="I5" s="1" t="s">
        <v>23</v>
      </c>
      <c r="J5" s="1" t="s">
        <v>24</v>
      </c>
      <c r="K5" s="1" t="s">
        <v>25</v>
      </c>
      <c r="L5" s="1" t="s">
        <v>736</v>
      </c>
      <c r="M5" s="1" t="s">
        <v>26</v>
      </c>
    </row>
    <row r="6" spans="2:14" x14ac:dyDescent="0.35">
      <c r="B6" s="7" t="s">
        <v>27</v>
      </c>
      <c r="C6" s="165" t="s">
        <v>28</v>
      </c>
      <c r="D6" s="165" t="s">
        <v>29</v>
      </c>
      <c r="E6" s="8">
        <f>'GS7132- ER Calcs'!J27</f>
        <v>3097.3653359999998</v>
      </c>
      <c r="G6" s="6"/>
      <c r="H6" s="6"/>
      <c r="I6" s="2">
        <v>2019</v>
      </c>
      <c r="J6" s="195">
        <v>1005</v>
      </c>
      <c r="K6" s="194"/>
      <c r="L6" s="194"/>
      <c r="M6" s="195">
        <f>SUM(J6:L6)</f>
        <v>1005</v>
      </c>
    </row>
    <row r="7" spans="2:14" x14ac:dyDescent="0.35">
      <c r="B7" s="7" t="s">
        <v>30</v>
      </c>
      <c r="C7" s="165" t="s">
        <v>31</v>
      </c>
      <c r="D7" s="165" t="s">
        <v>29</v>
      </c>
      <c r="E7" s="8">
        <f>'GS7132- ER Calcs'!J28</f>
        <v>0</v>
      </c>
      <c r="G7" s="6"/>
      <c r="H7" s="6"/>
      <c r="I7" s="2">
        <v>2020</v>
      </c>
      <c r="J7" s="195">
        <v>1915</v>
      </c>
      <c r="K7" s="45">
        <v>1644</v>
      </c>
      <c r="L7" s="194"/>
      <c r="M7" s="195">
        <f t="shared" ref="M7:M9" si="0">SUM(J7:L7)</f>
        <v>3559</v>
      </c>
      <c r="N7" s="49"/>
    </row>
    <row r="8" spans="2:14" x14ac:dyDescent="0.35">
      <c r="B8" s="7" t="s">
        <v>32</v>
      </c>
      <c r="C8" s="165" t="s">
        <v>33</v>
      </c>
      <c r="D8" s="165" t="s">
        <v>34</v>
      </c>
      <c r="E8" s="117">
        <f>'GS7132- ER Calcs'!J29</f>
        <v>0.95</v>
      </c>
      <c r="G8" s="6"/>
      <c r="H8" s="6"/>
      <c r="I8" s="2">
        <v>2021</v>
      </c>
      <c r="J8" s="360"/>
      <c r="K8" s="45">
        <v>1647</v>
      </c>
      <c r="L8" s="361">
        <f>E14</f>
        <v>2522</v>
      </c>
      <c r="M8" s="195">
        <f t="shared" si="0"/>
        <v>4169</v>
      </c>
      <c r="N8" s="49"/>
    </row>
    <row r="9" spans="2:14" x14ac:dyDescent="0.35">
      <c r="B9" s="7" t="s">
        <v>35</v>
      </c>
      <c r="C9" s="165" t="s">
        <v>36</v>
      </c>
      <c r="D9" s="165" t="s">
        <v>29</v>
      </c>
      <c r="E9" s="8">
        <f>'GS7132- ER Calcs'!J30</f>
        <v>0</v>
      </c>
      <c r="G9" s="6"/>
      <c r="H9" s="6"/>
      <c r="I9" s="2">
        <v>2022</v>
      </c>
      <c r="J9" s="193"/>
      <c r="K9" s="362"/>
      <c r="L9" s="45">
        <f>E26</f>
        <v>4855</v>
      </c>
      <c r="M9" s="195">
        <f t="shared" si="0"/>
        <v>4855</v>
      </c>
    </row>
    <row r="10" spans="2:14" x14ac:dyDescent="0.35">
      <c r="B10" s="7" t="s">
        <v>37</v>
      </c>
      <c r="C10" s="165" t="s">
        <v>38</v>
      </c>
      <c r="D10" s="165" t="s">
        <v>29</v>
      </c>
      <c r="E10" s="8">
        <f>'GS7132- ER Calcs'!J31</f>
        <v>2942.4970691999997</v>
      </c>
      <c r="G10" s="6"/>
      <c r="H10" s="6"/>
      <c r="I10" s="3" t="s">
        <v>20</v>
      </c>
      <c r="J10" s="3">
        <f>SUM(J6:J9)</f>
        <v>2920</v>
      </c>
      <c r="K10" s="3">
        <f t="shared" ref="K10:M10" si="1">SUM(K6:K9)</f>
        <v>3291</v>
      </c>
      <c r="L10" s="3">
        <f t="shared" si="1"/>
        <v>7377</v>
      </c>
      <c r="M10" s="3">
        <f t="shared" si="1"/>
        <v>13588</v>
      </c>
    </row>
    <row r="11" spans="2:14" x14ac:dyDescent="0.35">
      <c r="B11" s="533" t="s">
        <v>39</v>
      </c>
      <c r="C11" s="534"/>
      <c r="D11" s="534"/>
      <c r="E11" s="535"/>
      <c r="G11" s="6"/>
      <c r="H11" s="6"/>
    </row>
    <row r="12" spans="2:14" x14ac:dyDescent="0.35">
      <c r="B12" s="9" t="s">
        <v>40</v>
      </c>
      <c r="C12" s="165"/>
      <c r="D12" s="166"/>
      <c r="E12" s="10">
        <f>'GS7132- ER Calcs'!J34</f>
        <v>0.85709999999999997</v>
      </c>
      <c r="G12" s="6"/>
      <c r="H12" s="6"/>
      <c r="I12" s="6"/>
      <c r="J12" s="6"/>
    </row>
    <row r="13" spans="2:14" x14ac:dyDescent="0.35">
      <c r="B13" s="9" t="s">
        <v>41</v>
      </c>
      <c r="C13" s="165" t="s">
        <v>42</v>
      </c>
      <c r="D13" s="166" t="s">
        <v>43</v>
      </c>
      <c r="E13" s="10">
        <f>'GS7132- ER Calcs'!J35</f>
        <v>0.1429</v>
      </c>
      <c r="G13" s="6"/>
      <c r="H13" s="6"/>
      <c r="I13" s="6"/>
      <c r="J13" s="6"/>
    </row>
    <row r="14" spans="2:14" ht="15" thickBot="1" x14ac:dyDescent="0.4">
      <c r="B14" s="11" t="s">
        <v>37</v>
      </c>
      <c r="C14" s="12" t="s">
        <v>44</v>
      </c>
      <c r="D14" s="12" t="s">
        <v>29</v>
      </c>
      <c r="E14" s="13">
        <f>'GS7132- ER Calcs'!J36</f>
        <v>2522</v>
      </c>
      <c r="G14" s="6"/>
      <c r="H14" s="6"/>
      <c r="I14" s="6"/>
      <c r="J14" s="6"/>
    </row>
    <row r="15" spans="2:14" ht="15" thickBot="1" x14ac:dyDescent="0.4">
      <c r="B15" s="6"/>
      <c r="C15" s="6"/>
      <c r="D15" s="6"/>
      <c r="E15" s="6"/>
      <c r="G15" s="6"/>
      <c r="H15" s="6"/>
      <c r="I15" s="6"/>
      <c r="J15" s="6"/>
    </row>
    <row r="16" spans="2:14"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'GS7132- ER Calcs'!O27</f>
        <v>5963.707151999999</v>
      </c>
      <c r="F18" s="6"/>
      <c r="G18" s="6"/>
      <c r="H18" s="6"/>
      <c r="I18" s="6"/>
      <c r="J18" s="6"/>
    </row>
    <row r="19" spans="2:10" x14ac:dyDescent="0.35">
      <c r="B19" s="7" t="s">
        <v>30</v>
      </c>
      <c r="C19" s="165" t="s">
        <v>31</v>
      </c>
      <c r="D19" s="165" t="s">
        <v>29</v>
      </c>
      <c r="E19" s="8">
        <f>'GS7132- ER Calcs'!O28</f>
        <v>0</v>
      </c>
      <c r="F19" s="6"/>
      <c r="G19" s="6"/>
      <c r="H19" s="6"/>
      <c r="I19" s="6"/>
      <c r="J19" s="6"/>
    </row>
    <row r="20" spans="2:10" x14ac:dyDescent="0.35">
      <c r="B20" s="7" t="s">
        <v>32</v>
      </c>
      <c r="C20" s="165" t="s">
        <v>33</v>
      </c>
      <c r="D20" s="165" t="s">
        <v>34</v>
      </c>
      <c r="E20" s="117">
        <f>'GS7132- ER Calcs'!O29</f>
        <v>0.95</v>
      </c>
      <c r="F20" s="6"/>
      <c r="G20" s="6"/>
      <c r="H20" s="6"/>
      <c r="I20" s="6"/>
      <c r="J20" s="6"/>
    </row>
    <row r="21" spans="2:10" x14ac:dyDescent="0.35">
      <c r="B21" s="7" t="s">
        <v>35</v>
      </c>
      <c r="C21" s="165" t="s">
        <v>36</v>
      </c>
      <c r="D21" s="165" t="s">
        <v>29</v>
      </c>
      <c r="E21" s="8">
        <f>'GS7132- ER Calcs'!O30</f>
        <v>0</v>
      </c>
      <c r="F21" s="6"/>
      <c r="G21" s="6"/>
      <c r="H21" s="6"/>
      <c r="I21" s="6"/>
      <c r="J21" s="6"/>
    </row>
    <row r="22" spans="2:10" x14ac:dyDescent="0.35">
      <c r="B22" s="7" t="s">
        <v>37</v>
      </c>
      <c r="C22" s="165" t="s">
        <v>38</v>
      </c>
      <c r="D22" s="165" t="s">
        <v>29</v>
      </c>
      <c r="E22" s="8">
        <f>'GS7132- ER Calcs'!O31</f>
        <v>5665.5217943999987</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'GS7132- ER Calcs'!O34</f>
        <v>0.85709999999999997</v>
      </c>
      <c r="F24" s="6"/>
      <c r="G24" s="6"/>
      <c r="H24" s="6"/>
      <c r="I24" s="6"/>
      <c r="J24" s="6"/>
    </row>
    <row r="25" spans="2:10" x14ac:dyDescent="0.35">
      <c r="B25" s="9" t="s">
        <v>41</v>
      </c>
      <c r="C25" s="165" t="s">
        <v>42</v>
      </c>
      <c r="D25" s="166" t="s">
        <v>43</v>
      </c>
      <c r="E25" s="10">
        <f>'GS7132- ER Calcs'!O35</f>
        <v>0.1429</v>
      </c>
      <c r="F25" s="6"/>
      <c r="G25" s="6"/>
      <c r="H25" s="6"/>
      <c r="I25" s="6"/>
      <c r="J25" s="6"/>
    </row>
    <row r="26" spans="2:10" ht="15" thickBot="1" x14ac:dyDescent="0.4">
      <c r="B26" s="11" t="s">
        <v>37</v>
      </c>
      <c r="C26" s="12" t="s">
        <v>38</v>
      </c>
      <c r="D26" s="12" t="s">
        <v>29</v>
      </c>
      <c r="E26" s="13">
        <f>'GS7132- ER Calcs'!O36</f>
        <v>4855</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6"/>
      <c r="J28" s="6"/>
    </row>
    <row r="29" spans="2:10" x14ac:dyDescent="0.35">
      <c r="B29" s="548" t="s">
        <v>22</v>
      </c>
      <c r="C29" s="549"/>
      <c r="D29" s="549"/>
      <c r="E29" s="550"/>
      <c r="F29" s="6"/>
      <c r="G29" s="6"/>
      <c r="H29" s="6"/>
      <c r="I29" s="14"/>
      <c r="J29" s="14"/>
    </row>
    <row r="30" spans="2:10" x14ac:dyDescent="0.35">
      <c r="B30" s="551">
        <v>2021</v>
      </c>
      <c r="C30" s="552"/>
      <c r="D30" s="553"/>
      <c r="E30" s="146">
        <f>'GS7132- ER Calcs'!J36</f>
        <v>2522</v>
      </c>
      <c r="F30" s="6"/>
      <c r="G30" s="6"/>
      <c r="H30" s="6"/>
      <c r="I30" s="6"/>
      <c r="J30" s="6"/>
    </row>
    <row r="31" spans="2:10" x14ac:dyDescent="0.35">
      <c r="B31" s="551">
        <v>2022</v>
      </c>
      <c r="C31" s="552"/>
      <c r="D31" s="553"/>
      <c r="E31" s="145">
        <f>'GS7132- ER Calcs'!O36</f>
        <v>4855</v>
      </c>
      <c r="F31" s="6"/>
      <c r="G31" s="6"/>
      <c r="H31" s="6"/>
      <c r="I31" s="6"/>
      <c r="J31" s="6"/>
    </row>
    <row r="32" spans="2:10" ht="15" thickBot="1" x14ac:dyDescent="0.4">
      <c r="B32" s="543" t="s">
        <v>5320</v>
      </c>
      <c r="C32" s="544"/>
      <c r="D32" s="356"/>
      <c r="E32" s="359">
        <f>SUM(E30:E31)</f>
        <v>7377</v>
      </c>
      <c r="F32" s="6"/>
      <c r="G32" s="6"/>
      <c r="H32" s="6"/>
      <c r="I32" s="6"/>
      <c r="J32" s="6"/>
    </row>
    <row r="33" spans="9:10" x14ac:dyDescent="0.35">
      <c r="I33" s="6"/>
      <c r="J33" s="6"/>
    </row>
  </sheetData>
  <mergeCells count="14">
    <mergeCell ref="B32:C32"/>
    <mergeCell ref="B16:E16"/>
    <mergeCell ref="B17:E17"/>
    <mergeCell ref="B23:E23"/>
    <mergeCell ref="B28:E28"/>
    <mergeCell ref="B29:E29"/>
    <mergeCell ref="B30:D30"/>
    <mergeCell ref="B31:D31"/>
    <mergeCell ref="B11:E11"/>
    <mergeCell ref="B2:E2"/>
    <mergeCell ref="B4:E4"/>
    <mergeCell ref="B5:E5"/>
    <mergeCell ref="I4:M4"/>
    <mergeCell ref="I2:M2"/>
  </mergeCells>
  <phoneticPr fontId="1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E009A-D196-43F4-9616-8827B08850D1}">
  <sheetPr codeName="Sheet20"/>
  <dimension ref="A1:R1451"/>
  <sheetViews>
    <sheetView workbookViewId="0"/>
  </sheetViews>
  <sheetFormatPr defaultColWidth="9.1796875" defaultRowHeight="14.5" outlineLevelRow="1" x14ac:dyDescent="0.35"/>
  <cols>
    <col min="1" max="1" width="14" style="46" customWidth="1"/>
    <col min="2" max="2" width="18.1796875" customWidth="1"/>
    <col min="3" max="3" width="21.1796875" style="46" bestFit="1" customWidth="1"/>
    <col min="4" max="4" width="23.1796875" style="46" customWidth="1"/>
    <col min="5" max="5" width="13" customWidth="1"/>
    <col min="6" max="7" width="13.453125" customWidth="1"/>
    <col min="8" max="8" width="15.81640625" customWidth="1"/>
    <col min="9" max="9" width="22.1796875" customWidth="1"/>
    <col min="10" max="10" width="14.26953125" style="46" customWidth="1"/>
    <col min="11" max="16384" width="9.1796875" style="46"/>
  </cols>
  <sheetData>
    <row r="1" spans="1:18" ht="31.5" thickBot="1" x14ac:dyDescent="0.4">
      <c r="A1" s="101" t="s">
        <v>46</v>
      </c>
      <c r="B1" s="229" t="s">
        <v>162</v>
      </c>
      <c r="C1" s="101" t="s">
        <v>47</v>
      </c>
      <c r="D1" s="101" t="s">
        <v>164</v>
      </c>
      <c r="E1" s="229" t="s">
        <v>738</v>
      </c>
      <c r="F1" s="229" t="s">
        <v>739</v>
      </c>
      <c r="G1" s="229" t="s">
        <v>740</v>
      </c>
      <c r="H1" s="229" t="s">
        <v>50</v>
      </c>
      <c r="I1" s="229" t="s">
        <v>168</v>
      </c>
      <c r="J1" s="229" t="s">
        <v>5433</v>
      </c>
      <c r="L1" s="365">
        <f>SUM(G78+G172+G216+G300+G369+G435+G529+G623+G677+G720+G799+G853+G891+G968+G1012+G1066+G1118+G1203+G1245+G1287+G1330+G1365+G1397+G1451)</f>
        <v>9515</v>
      </c>
      <c r="M1" s="366" t="s">
        <v>5189</v>
      </c>
      <c r="N1" s="366"/>
      <c r="O1" s="367"/>
      <c r="Q1" s="365">
        <v>1000</v>
      </c>
      <c r="R1" s="367" t="s">
        <v>5431</v>
      </c>
    </row>
    <row r="2" spans="1:18" ht="15" hidden="1" outlineLevel="1" thickBot="1" x14ac:dyDescent="0.4">
      <c r="A2" s="120" t="s">
        <v>1874</v>
      </c>
      <c r="B2" s="258" t="s">
        <v>1926</v>
      </c>
      <c r="C2" s="96" t="s">
        <v>1875</v>
      </c>
      <c r="D2" s="72" t="s">
        <v>170</v>
      </c>
      <c r="E2" s="72">
        <v>4</v>
      </c>
      <c r="F2" s="125">
        <v>2</v>
      </c>
      <c r="G2" s="125">
        <f t="shared" ref="G2:G65" si="0">E2+F2</f>
        <v>6</v>
      </c>
      <c r="H2" s="264">
        <v>43600</v>
      </c>
      <c r="I2" s="265">
        <v>75</v>
      </c>
      <c r="J2" s="217">
        <f>IF(I2&gt;$Q$1,,G2)</f>
        <v>6</v>
      </c>
    </row>
    <row r="3" spans="1:18" ht="15" hidden="1" outlineLevel="1" thickBot="1" x14ac:dyDescent="0.4">
      <c r="A3" s="165" t="s">
        <v>1874</v>
      </c>
      <c r="B3" s="259" t="s">
        <v>1927</v>
      </c>
      <c r="C3" s="76" t="s">
        <v>1875</v>
      </c>
      <c r="D3" s="72" t="s">
        <v>170</v>
      </c>
      <c r="E3" s="70">
        <v>6</v>
      </c>
      <c r="F3" s="165">
        <v>3</v>
      </c>
      <c r="G3" s="165">
        <f t="shared" si="0"/>
        <v>9</v>
      </c>
      <c r="H3" s="157">
        <v>43600</v>
      </c>
      <c r="I3" s="240">
        <v>100</v>
      </c>
      <c r="J3" s="217">
        <f t="shared" ref="J3:J66" si="1">IF(I3&gt;$Q$1,,G3)</f>
        <v>9</v>
      </c>
    </row>
    <row r="4" spans="1:18" ht="15" hidden="1" outlineLevel="1" thickBot="1" x14ac:dyDescent="0.4">
      <c r="A4" s="165" t="s">
        <v>1874</v>
      </c>
      <c r="B4" s="259" t="s">
        <v>1928</v>
      </c>
      <c r="C4" s="76" t="s">
        <v>1875</v>
      </c>
      <c r="D4" s="72" t="s">
        <v>170</v>
      </c>
      <c r="E4" s="70">
        <v>3</v>
      </c>
      <c r="F4" s="165">
        <v>2</v>
      </c>
      <c r="G4" s="165">
        <f t="shared" si="0"/>
        <v>5</v>
      </c>
      <c r="H4" s="157">
        <v>43600</v>
      </c>
      <c r="I4" s="240">
        <v>50</v>
      </c>
      <c r="J4" s="217">
        <f t="shared" si="1"/>
        <v>5</v>
      </c>
    </row>
    <row r="5" spans="1:18" ht="15" hidden="1" outlineLevel="1" thickBot="1" x14ac:dyDescent="0.4">
      <c r="A5" s="165" t="s">
        <v>1874</v>
      </c>
      <c r="B5" s="259" t="s">
        <v>1929</v>
      </c>
      <c r="C5" s="76" t="s">
        <v>1875</v>
      </c>
      <c r="D5" s="72" t="s">
        <v>170</v>
      </c>
      <c r="E5" s="70">
        <v>8</v>
      </c>
      <c r="F5" s="165">
        <v>6</v>
      </c>
      <c r="G5" s="165">
        <f t="shared" si="0"/>
        <v>14</v>
      </c>
      <c r="H5" s="157">
        <v>43600</v>
      </c>
      <c r="I5" s="240">
        <v>210</v>
      </c>
      <c r="J5" s="217">
        <f t="shared" si="1"/>
        <v>14</v>
      </c>
    </row>
    <row r="6" spans="1:18" ht="15" hidden="1" outlineLevel="1" thickBot="1" x14ac:dyDescent="0.4">
      <c r="A6" s="165" t="s">
        <v>1874</v>
      </c>
      <c r="B6" s="259" t="s">
        <v>1930</v>
      </c>
      <c r="C6" s="76" t="s">
        <v>1875</v>
      </c>
      <c r="D6" s="72" t="s">
        <v>170</v>
      </c>
      <c r="E6" s="70">
        <v>2</v>
      </c>
      <c r="F6" s="165">
        <v>2</v>
      </c>
      <c r="G6" s="165">
        <f t="shared" si="0"/>
        <v>4</v>
      </c>
      <c r="H6" s="157">
        <v>43600</v>
      </c>
      <c r="I6" s="240">
        <v>120</v>
      </c>
      <c r="J6" s="217">
        <f t="shared" si="1"/>
        <v>4</v>
      </c>
    </row>
    <row r="7" spans="1:18" ht="15" hidden="1" outlineLevel="1" thickBot="1" x14ac:dyDescent="0.4">
      <c r="A7" s="165" t="s">
        <v>1874</v>
      </c>
      <c r="B7" s="259" t="s">
        <v>1931</v>
      </c>
      <c r="C7" s="76" t="s">
        <v>1875</v>
      </c>
      <c r="D7" s="72" t="s">
        <v>170</v>
      </c>
      <c r="E7" s="70">
        <v>5</v>
      </c>
      <c r="F7" s="165">
        <v>2</v>
      </c>
      <c r="G7" s="165">
        <f t="shared" si="0"/>
        <v>7</v>
      </c>
      <c r="H7" s="157">
        <v>43600</v>
      </c>
      <c r="I7" s="240">
        <v>300</v>
      </c>
      <c r="J7" s="217">
        <f t="shared" si="1"/>
        <v>7</v>
      </c>
    </row>
    <row r="8" spans="1:18" ht="15" hidden="1" outlineLevel="1" thickBot="1" x14ac:dyDescent="0.4">
      <c r="A8" s="165" t="s">
        <v>1874</v>
      </c>
      <c r="B8" s="259" t="s">
        <v>1932</v>
      </c>
      <c r="C8" s="76" t="s">
        <v>1875</v>
      </c>
      <c r="D8" s="72" t="s">
        <v>170</v>
      </c>
      <c r="E8" s="70">
        <v>4</v>
      </c>
      <c r="F8" s="165">
        <v>2</v>
      </c>
      <c r="G8" s="165">
        <f t="shared" si="0"/>
        <v>6</v>
      </c>
      <c r="H8" s="157">
        <v>43600</v>
      </c>
      <c r="I8" s="240">
        <v>315</v>
      </c>
      <c r="J8" s="217">
        <f t="shared" si="1"/>
        <v>6</v>
      </c>
    </row>
    <row r="9" spans="1:18" ht="15" hidden="1" outlineLevel="1" thickBot="1" x14ac:dyDescent="0.4">
      <c r="A9" s="165" t="s">
        <v>1874</v>
      </c>
      <c r="B9" s="259" t="s">
        <v>1933</v>
      </c>
      <c r="C9" s="76" t="s">
        <v>1875</v>
      </c>
      <c r="D9" s="72" t="s">
        <v>170</v>
      </c>
      <c r="E9" s="70">
        <v>8</v>
      </c>
      <c r="F9" s="165">
        <v>6</v>
      </c>
      <c r="G9" s="165">
        <f t="shared" si="0"/>
        <v>14</v>
      </c>
      <c r="H9" s="157">
        <v>43600</v>
      </c>
      <c r="I9" s="240">
        <v>275</v>
      </c>
      <c r="J9" s="217">
        <f t="shared" si="1"/>
        <v>14</v>
      </c>
    </row>
    <row r="10" spans="1:18" ht="15" hidden="1" outlineLevel="1" thickBot="1" x14ac:dyDescent="0.4">
      <c r="A10" s="165" t="s">
        <v>1874</v>
      </c>
      <c r="B10" s="259" t="s">
        <v>1934</v>
      </c>
      <c r="C10" s="76" t="s">
        <v>1875</v>
      </c>
      <c r="D10" s="72" t="s">
        <v>170</v>
      </c>
      <c r="E10" s="70">
        <v>6</v>
      </c>
      <c r="F10" s="165">
        <v>3</v>
      </c>
      <c r="G10" s="165">
        <f t="shared" si="0"/>
        <v>9</v>
      </c>
      <c r="H10" s="157">
        <v>43600</v>
      </c>
      <c r="I10" s="240">
        <v>150</v>
      </c>
      <c r="J10" s="217">
        <f t="shared" si="1"/>
        <v>9</v>
      </c>
    </row>
    <row r="11" spans="1:18" ht="15" hidden="1" outlineLevel="1" thickBot="1" x14ac:dyDescent="0.4">
      <c r="A11" s="165" t="s">
        <v>1874</v>
      </c>
      <c r="B11" s="259" t="s">
        <v>1935</v>
      </c>
      <c r="C11" s="76" t="s">
        <v>1875</v>
      </c>
      <c r="D11" s="72" t="s">
        <v>170</v>
      </c>
      <c r="E11" s="70">
        <v>4</v>
      </c>
      <c r="F11" s="165">
        <v>2</v>
      </c>
      <c r="G11" s="165">
        <f t="shared" si="0"/>
        <v>6</v>
      </c>
      <c r="H11" s="157">
        <v>43600</v>
      </c>
      <c r="I11" s="240">
        <v>410</v>
      </c>
      <c r="J11" s="217">
        <f t="shared" si="1"/>
        <v>6</v>
      </c>
    </row>
    <row r="12" spans="1:18" ht="15" hidden="1" outlineLevel="1" thickBot="1" x14ac:dyDescent="0.4">
      <c r="A12" s="165" t="s">
        <v>1874</v>
      </c>
      <c r="B12" s="259" t="s">
        <v>1936</v>
      </c>
      <c r="C12" s="76" t="s">
        <v>1875</v>
      </c>
      <c r="D12" s="72" t="s">
        <v>170</v>
      </c>
      <c r="E12" s="70">
        <v>3</v>
      </c>
      <c r="F12" s="165">
        <v>2</v>
      </c>
      <c r="G12" s="165">
        <f t="shared" si="0"/>
        <v>5</v>
      </c>
      <c r="H12" s="157">
        <v>43600</v>
      </c>
      <c r="I12" s="240">
        <v>75</v>
      </c>
      <c r="J12" s="217">
        <f t="shared" si="1"/>
        <v>5</v>
      </c>
    </row>
    <row r="13" spans="1:18" ht="15" hidden="1" outlineLevel="1" thickBot="1" x14ac:dyDescent="0.4">
      <c r="A13" s="165" t="s">
        <v>1874</v>
      </c>
      <c r="B13" s="259" t="s">
        <v>1937</v>
      </c>
      <c r="C13" s="76" t="s">
        <v>1875</v>
      </c>
      <c r="D13" s="72" t="s">
        <v>170</v>
      </c>
      <c r="E13" s="70">
        <v>1</v>
      </c>
      <c r="F13" s="165">
        <v>2</v>
      </c>
      <c r="G13" s="165">
        <f t="shared" si="0"/>
        <v>3</v>
      </c>
      <c r="H13" s="157">
        <v>43600</v>
      </c>
      <c r="I13" s="240">
        <v>550</v>
      </c>
      <c r="J13" s="217">
        <f t="shared" si="1"/>
        <v>3</v>
      </c>
    </row>
    <row r="14" spans="1:18" ht="15" hidden="1" outlineLevel="1" thickBot="1" x14ac:dyDescent="0.4">
      <c r="A14" s="165" t="s">
        <v>1874</v>
      </c>
      <c r="B14" s="259" t="s">
        <v>1938</v>
      </c>
      <c r="C14" s="76" t="s">
        <v>1875</v>
      </c>
      <c r="D14" s="72" t="s">
        <v>170</v>
      </c>
      <c r="E14" s="70">
        <v>4</v>
      </c>
      <c r="F14" s="165">
        <v>2</v>
      </c>
      <c r="G14" s="165">
        <f t="shared" si="0"/>
        <v>6</v>
      </c>
      <c r="H14" s="157">
        <v>43600</v>
      </c>
      <c r="I14" s="240">
        <v>450</v>
      </c>
      <c r="J14" s="217">
        <f t="shared" si="1"/>
        <v>6</v>
      </c>
    </row>
    <row r="15" spans="1:18" ht="15" hidden="1" outlineLevel="1" thickBot="1" x14ac:dyDescent="0.4">
      <c r="A15" s="165" t="s">
        <v>1874</v>
      </c>
      <c r="B15" s="259" t="s">
        <v>1939</v>
      </c>
      <c r="C15" s="76" t="s">
        <v>1875</v>
      </c>
      <c r="D15" s="72" t="s">
        <v>170</v>
      </c>
      <c r="E15" s="70">
        <v>5</v>
      </c>
      <c r="F15" s="165">
        <v>4</v>
      </c>
      <c r="G15" s="165">
        <f t="shared" si="0"/>
        <v>9</v>
      </c>
      <c r="H15" s="157">
        <v>43600</v>
      </c>
      <c r="I15" s="240">
        <v>480</v>
      </c>
      <c r="J15" s="217">
        <f t="shared" si="1"/>
        <v>9</v>
      </c>
    </row>
    <row r="16" spans="1:18" ht="15" hidden="1" outlineLevel="1" thickBot="1" x14ac:dyDescent="0.4">
      <c r="A16" s="165" t="s">
        <v>1874</v>
      </c>
      <c r="B16" s="259" t="s">
        <v>1940</v>
      </c>
      <c r="C16" s="76" t="s">
        <v>1875</v>
      </c>
      <c r="D16" s="72" t="s">
        <v>170</v>
      </c>
      <c r="E16" s="70">
        <v>9</v>
      </c>
      <c r="F16" s="165">
        <v>7</v>
      </c>
      <c r="G16" s="165">
        <f t="shared" si="0"/>
        <v>16</v>
      </c>
      <c r="H16" s="157">
        <v>43600</v>
      </c>
      <c r="I16" s="240">
        <v>400</v>
      </c>
      <c r="J16" s="217">
        <f t="shared" si="1"/>
        <v>16</v>
      </c>
    </row>
    <row r="17" spans="1:10" ht="15" hidden="1" outlineLevel="1" thickBot="1" x14ac:dyDescent="0.4">
      <c r="A17" s="165" t="s">
        <v>1874</v>
      </c>
      <c r="B17" s="259" t="s">
        <v>1941</v>
      </c>
      <c r="C17" s="76" t="s">
        <v>1875</v>
      </c>
      <c r="D17" s="72" t="s">
        <v>170</v>
      </c>
      <c r="E17" s="70">
        <v>11</v>
      </c>
      <c r="F17" s="165">
        <v>7</v>
      </c>
      <c r="G17" s="165">
        <f t="shared" si="0"/>
        <v>18</v>
      </c>
      <c r="H17" s="157">
        <v>43600</v>
      </c>
      <c r="I17" s="240">
        <v>60</v>
      </c>
      <c r="J17" s="217">
        <f t="shared" si="1"/>
        <v>18</v>
      </c>
    </row>
    <row r="18" spans="1:10" ht="15" hidden="1" outlineLevel="1" thickBot="1" x14ac:dyDescent="0.4">
      <c r="A18" s="165" t="s">
        <v>1874</v>
      </c>
      <c r="B18" s="259" t="s">
        <v>1942</v>
      </c>
      <c r="C18" s="76" t="s">
        <v>1875</v>
      </c>
      <c r="D18" s="72" t="s">
        <v>170</v>
      </c>
      <c r="E18" s="70">
        <v>2</v>
      </c>
      <c r="F18" s="165">
        <v>2</v>
      </c>
      <c r="G18" s="165">
        <f t="shared" si="0"/>
        <v>4</v>
      </c>
      <c r="H18" s="157">
        <v>43600</v>
      </c>
      <c r="I18" s="240">
        <v>650</v>
      </c>
      <c r="J18" s="217">
        <f t="shared" si="1"/>
        <v>4</v>
      </c>
    </row>
    <row r="19" spans="1:10" ht="15" hidden="1" outlineLevel="1" thickBot="1" x14ac:dyDescent="0.4">
      <c r="A19" s="165" t="s">
        <v>1874</v>
      </c>
      <c r="B19" s="259" t="s">
        <v>1943</v>
      </c>
      <c r="C19" s="76" t="s">
        <v>1875</v>
      </c>
      <c r="D19" s="72" t="s">
        <v>170</v>
      </c>
      <c r="E19" s="70">
        <v>0</v>
      </c>
      <c r="F19" s="165">
        <v>2</v>
      </c>
      <c r="G19" s="165">
        <f t="shared" si="0"/>
        <v>2</v>
      </c>
      <c r="H19" s="157">
        <v>43600</v>
      </c>
      <c r="I19" s="240">
        <v>500</v>
      </c>
      <c r="J19" s="217">
        <f t="shared" si="1"/>
        <v>2</v>
      </c>
    </row>
    <row r="20" spans="1:10" ht="15" hidden="1" outlineLevel="1" thickBot="1" x14ac:dyDescent="0.4">
      <c r="A20" s="165" t="s">
        <v>1874</v>
      </c>
      <c r="B20" s="259" t="s">
        <v>1944</v>
      </c>
      <c r="C20" s="76" t="s">
        <v>1875</v>
      </c>
      <c r="D20" s="72" t="s">
        <v>170</v>
      </c>
      <c r="E20" s="70">
        <v>2</v>
      </c>
      <c r="F20" s="165">
        <v>2</v>
      </c>
      <c r="G20" s="165">
        <f t="shared" si="0"/>
        <v>4</v>
      </c>
      <c r="H20" s="157">
        <v>43600</v>
      </c>
      <c r="I20" s="240">
        <v>80</v>
      </c>
      <c r="J20" s="217">
        <f t="shared" si="1"/>
        <v>4</v>
      </c>
    </row>
    <row r="21" spans="1:10" ht="15" hidden="1" outlineLevel="1" thickBot="1" x14ac:dyDescent="0.4">
      <c r="A21" s="165" t="s">
        <v>1874</v>
      </c>
      <c r="B21" s="259" t="s">
        <v>1945</v>
      </c>
      <c r="C21" s="76" t="s">
        <v>1875</v>
      </c>
      <c r="D21" s="72" t="s">
        <v>170</v>
      </c>
      <c r="E21" s="70">
        <v>8</v>
      </c>
      <c r="F21" s="165">
        <v>5</v>
      </c>
      <c r="G21" s="165">
        <f t="shared" si="0"/>
        <v>13</v>
      </c>
      <c r="H21" s="157">
        <v>43600</v>
      </c>
      <c r="I21" s="240">
        <v>200</v>
      </c>
      <c r="J21" s="217">
        <f t="shared" si="1"/>
        <v>13</v>
      </c>
    </row>
    <row r="22" spans="1:10" ht="15" hidden="1" outlineLevel="1" thickBot="1" x14ac:dyDescent="0.4">
      <c r="A22" s="165" t="s">
        <v>1874</v>
      </c>
      <c r="B22" s="259" t="s">
        <v>1946</v>
      </c>
      <c r="C22" s="76" t="s">
        <v>1875</v>
      </c>
      <c r="D22" s="72" t="s">
        <v>170</v>
      </c>
      <c r="E22" s="70">
        <v>5</v>
      </c>
      <c r="F22" s="165">
        <v>2</v>
      </c>
      <c r="G22" s="165">
        <f t="shared" si="0"/>
        <v>7</v>
      </c>
      <c r="H22" s="157">
        <v>43600</v>
      </c>
      <c r="I22" s="240">
        <v>120</v>
      </c>
      <c r="J22" s="217">
        <f t="shared" si="1"/>
        <v>7</v>
      </c>
    </row>
    <row r="23" spans="1:10" ht="15" hidden="1" outlineLevel="1" thickBot="1" x14ac:dyDescent="0.4">
      <c r="A23" s="165" t="s">
        <v>1874</v>
      </c>
      <c r="B23" s="259" t="s">
        <v>1947</v>
      </c>
      <c r="C23" s="76" t="s">
        <v>1875</v>
      </c>
      <c r="D23" s="72" t="s">
        <v>170</v>
      </c>
      <c r="E23" s="70">
        <v>5</v>
      </c>
      <c r="F23" s="165">
        <v>2</v>
      </c>
      <c r="G23" s="165">
        <f t="shared" si="0"/>
        <v>7</v>
      </c>
      <c r="H23" s="157">
        <v>43600</v>
      </c>
      <c r="I23" s="240">
        <v>700</v>
      </c>
      <c r="J23" s="217">
        <f t="shared" si="1"/>
        <v>7</v>
      </c>
    </row>
    <row r="24" spans="1:10" ht="15" hidden="1" outlineLevel="1" thickBot="1" x14ac:dyDescent="0.4">
      <c r="A24" s="165" t="s">
        <v>1874</v>
      </c>
      <c r="B24" s="259" t="s">
        <v>1948</v>
      </c>
      <c r="C24" s="76" t="s">
        <v>1875</v>
      </c>
      <c r="D24" s="72" t="s">
        <v>170</v>
      </c>
      <c r="E24" s="70">
        <v>7</v>
      </c>
      <c r="F24" s="165">
        <v>3</v>
      </c>
      <c r="G24" s="165">
        <f t="shared" si="0"/>
        <v>10</v>
      </c>
      <c r="H24" s="157">
        <v>43600</v>
      </c>
      <c r="I24" s="240">
        <v>350</v>
      </c>
      <c r="J24" s="217">
        <f t="shared" si="1"/>
        <v>10</v>
      </c>
    </row>
    <row r="25" spans="1:10" ht="15" hidden="1" outlineLevel="1" thickBot="1" x14ac:dyDescent="0.4">
      <c r="A25" s="165" t="s">
        <v>1874</v>
      </c>
      <c r="B25" s="259" t="s">
        <v>1949</v>
      </c>
      <c r="C25" s="76" t="s">
        <v>1875</v>
      </c>
      <c r="D25" s="72" t="s">
        <v>170</v>
      </c>
      <c r="E25" s="70">
        <v>3</v>
      </c>
      <c r="F25" s="165">
        <v>2</v>
      </c>
      <c r="G25" s="165">
        <f t="shared" si="0"/>
        <v>5</v>
      </c>
      <c r="H25" s="157">
        <v>43600</v>
      </c>
      <c r="I25" s="240">
        <v>215</v>
      </c>
      <c r="J25" s="217">
        <f t="shared" si="1"/>
        <v>5</v>
      </c>
    </row>
    <row r="26" spans="1:10" ht="15" hidden="1" outlineLevel="1" thickBot="1" x14ac:dyDescent="0.4">
      <c r="A26" s="165" t="s">
        <v>1874</v>
      </c>
      <c r="B26" s="259" t="s">
        <v>1950</v>
      </c>
      <c r="C26" s="76" t="s">
        <v>1875</v>
      </c>
      <c r="D26" s="72" t="s">
        <v>170</v>
      </c>
      <c r="E26" s="70">
        <v>5</v>
      </c>
      <c r="F26" s="165">
        <v>2</v>
      </c>
      <c r="G26" s="165">
        <f t="shared" si="0"/>
        <v>7</v>
      </c>
      <c r="H26" s="157">
        <v>43600</v>
      </c>
      <c r="I26" s="240">
        <v>140</v>
      </c>
      <c r="J26" s="217">
        <f t="shared" si="1"/>
        <v>7</v>
      </c>
    </row>
    <row r="27" spans="1:10" ht="15" hidden="1" outlineLevel="1" thickBot="1" x14ac:dyDescent="0.4">
      <c r="A27" s="165" t="s">
        <v>1874</v>
      </c>
      <c r="B27" s="259" t="s">
        <v>1951</v>
      </c>
      <c r="C27" s="76" t="s">
        <v>1875</v>
      </c>
      <c r="D27" s="72" t="s">
        <v>170</v>
      </c>
      <c r="E27" s="70">
        <v>8</v>
      </c>
      <c r="F27" s="165">
        <v>5</v>
      </c>
      <c r="G27" s="165">
        <f t="shared" si="0"/>
        <v>13</v>
      </c>
      <c r="H27" s="157">
        <v>43600</v>
      </c>
      <c r="I27" s="240">
        <v>750</v>
      </c>
      <c r="J27" s="217">
        <f t="shared" si="1"/>
        <v>13</v>
      </c>
    </row>
    <row r="28" spans="1:10" ht="15" hidden="1" outlineLevel="1" thickBot="1" x14ac:dyDescent="0.4">
      <c r="A28" s="165" t="s">
        <v>1874</v>
      </c>
      <c r="B28" s="259" t="s">
        <v>1952</v>
      </c>
      <c r="C28" s="76" t="s">
        <v>1875</v>
      </c>
      <c r="D28" s="72" t="s">
        <v>170</v>
      </c>
      <c r="E28" s="70">
        <v>9</v>
      </c>
      <c r="F28" s="165">
        <v>8</v>
      </c>
      <c r="G28" s="165">
        <f t="shared" si="0"/>
        <v>17</v>
      </c>
      <c r="H28" s="157">
        <v>43600</v>
      </c>
      <c r="I28" s="240">
        <v>335</v>
      </c>
      <c r="J28" s="217">
        <f t="shared" si="1"/>
        <v>17</v>
      </c>
    </row>
    <row r="29" spans="1:10" ht="15" hidden="1" outlineLevel="1" thickBot="1" x14ac:dyDescent="0.4">
      <c r="A29" s="165" t="s">
        <v>1874</v>
      </c>
      <c r="B29" s="259" t="s">
        <v>1953</v>
      </c>
      <c r="C29" s="76" t="s">
        <v>1875</v>
      </c>
      <c r="D29" s="72" t="s">
        <v>170</v>
      </c>
      <c r="E29" s="70">
        <v>5</v>
      </c>
      <c r="F29" s="165">
        <v>3</v>
      </c>
      <c r="G29" s="165">
        <f t="shared" si="0"/>
        <v>8</v>
      </c>
      <c r="H29" s="157">
        <v>43600</v>
      </c>
      <c r="I29" s="240">
        <v>175</v>
      </c>
      <c r="J29" s="217">
        <f t="shared" si="1"/>
        <v>8</v>
      </c>
    </row>
    <row r="30" spans="1:10" ht="15" hidden="1" outlineLevel="1" thickBot="1" x14ac:dyDescent="0.4">
      <c r="A30" s="165" t="s">
        <v>1874</v>
      </c>
      <c r="B30" s="259" t="s">
        <v>1954</v>
      </c>
      <c r="C30" s="76" t="s">
        <v>1875</v>
      </c>
      <c r="D30" s="72" t="s">
        <v>170</v>
      </c>
      <c r="E30" s="70">
        <v>3</v>
      </c>
      <c r="F30" s="165">
        <v>2</v>
      </c>
      <c r="G30" s="165">
        <f t="shared" si="0"/>
        <v>5</v>
      </c>
      <c r="H30" s="157">
        <v>43600</v>
      </c>
      <c r="I30" s="240">
        <v>35</v>
      </c>
      <c r="J30" s="217">
        <f t="shared" si="1"/>
        <v>5</v>
      </c>
    </row>
    <row r="31" spans="1:10" ht="15" hidden="1" outlineLevel="1" thickBot="1" x14ac:dyDescent="0.4">
      <c r="A31" s="165" t="s">
        <v>1874</v>
      </c>
      <c r="B31" s="259" t="s">
        <v>1955</v>
      </c>
      <c r="C31" s="76" t="s">
        <v>1875</v>
      </c>
      <c r="D31" s="72" t="s">
        <v>170</v>
      </c>
      <c r="E31" s="70">
        <v>1</v>
      </c>
      <c r="F31" s="165">
        <v>2</v>
      </c>
      <c r="G31" s="165">
        <f t="shared" si="0"/>
        <v>3</v>
      </c>
      <c r="H31" s="157">
        <v>43600</v>
      </c>
      <c r="I31" s="240">
        <v>445</v>
      </c>
      <c r="J31" s="217">
        <f t="shared" si="1"/>
        <v>3</v>
      </c>
    </row>
    <row r="32" spans="1:10" ht="15" hidden="1" outlineLevel="1" thickBot="1" x14ac:dyDescent="0.4">
      <c r="A32" s="165" t="s">
        <v>1874</v>
      </c>
      <c r="B32" s="259" t="s">
        <v>1956</v>
      </c>
      <c r="C32" s="76" t="s">
        <v>1875</v>
      </c>
      <c r="D32" s="72" t="s">
        <v>170</v>
      </c>
      <c r="E32" s="70">
        <v>2</v>
      </c>
      <c r="F32" s="165">
        <v>2</v>
      </c>
      <c r="G32" s="165">
        <f t="shared" si="0"/>
        <v>4</v>
      </c>
      <c r="H32" s="157">
        <v>43600</v>
      </c>
      <c r="I32" s="240">
        <v>160</v>
      </c>
      <c r="J32" s="217">
        <f t="shared" si="1"/>
        <v>4</v>
      </c>
    </row>
    <row r="33" spans="1:10" ht="15" hidden="1" outlineLevel="1" thickBot="1" x14ac:dyDescent="0.4">
      <c r="A33" s="165" t="s">
        <v>1874</v>
      </c>
      <c r="B33" s="259" t="s">
        <v>1957</v>
      </c>
      <c r="C33" s="76" t="s">
        <v>1875</v>
      </c>
      <c r="D33" s="72" t="s">
        <v>170</v>
      </c>
      <c r="E33" s="70">
        <v>1</v>
      </c>
      <c r="F33" s="165">
        <v>2</v>
      </c>
      <c r="G33" s="165">
        <f t="shared" si="0"/>
        <v>3</v>
      </c>
      <c r="H33" s="157">
        <v>43600</v>
      </c>
      <c r="I33" s="240">
        <v>740</v>
      </c>
      <c r="J33" s="217">
        <f t="shared" si="1"/>
        <v>3</v>
      </c>
    </row>
    <row r="34" spans="1:10" ht="15" hidden="1" outlineLevel="1" thickBot="1" x14ac:dyDescent="0.4">
      <c r="A34" s="165" t="s">
        <v>1874</v>
      </c>
      <c r="B34" s="259" t="s">
        <v>1958</v>
      </c>
      <c r="C34" s="76" t="s">
        <v>1875</v>
      </c>
      <c r="D34" s="72" t="s">
        <v>170</v>
      </c>
      <c r="E34" s="70">
        <v>1</v>
      </c>
      <c r="F34" s="165">
        <v>2</v>
      </c>
      <c r="G34" s="165">
        <f t="shared" si="0"/>
        <v>3</v>
      </c>
      <c r="H34" s="157">
        <v>43600</v>
      </c>
      <c r="I34" s="240">
        <v>590</v>
      </c>
      <c r="J34" s="217">
        <f t="shared" si="1"/>
        <v>3</v>
      </c>
    </row>
    <row r="35" spans="1:10" ht="15" hidden="1" outlineLevel="1" thickBot="1" x14ac:dyDescent="0.4">
      <c r="A35" s="165" t="s">
        <v>1874</v>
      </c>
      <c r="B35" s="259" t="s">
        <v>1959</v>
      </c>
      <c r="C35" s="76" t="s">
        <v>1875</v>
      </c>
      <c r="D35" s="72" t="s">
        <v>170</v>
      </c>
      <c r="E35" s="70">
        <v>4</v>
      </c>
      <c r="F35" s="165">
        <v>2</v>
      </c>
      <c r="G35" s="165">
        <f t="shared" si="0"/>
        <v>6</v>
      </c>
      <c r="H35" s="157">
        <v>43600</v>
      </c>
      <c r="I35" s="240">
        <v>85</v>
      </c>
      <c r="J35" s="217">
        <f t="shared" si="1"/>
        <v>6</v>
      </c>
    </row>
    <row r="36" spans="1:10" ht="15" hidden="1" outlineLevel="1" thickBot="1" x14ac:dyDescent="0.4">
      <c r="A36" s="165" t="s">
        <v>1874</v>
      </c>
      <c r="B36" s="259" t="s">
        <v>1960</v>
      </c>
      <c r="C36" s="76" t="s">
        <v>1875</v>
      </c>
      <c r="D36" s="72" t="s">
        <v>170</v>
      </c>
      <c r="E36" s="70">
        <v>3</v>
      </c>
      <c r="F36" s="165">
        <v>2</v>
      </c>
      <c r="G36" s="165">
        <f t="shared" si="0"/>
        <v>5</v>
      </c>
      <c r="H36" s="157">
        <v>43600</v>
      </c>
      <c r="I36" s="240">
        <v>215</v>
      </c>
      <c r="J36" s="217">
        <f t="shared" si="1"/>
        <v>5</v>
      </c>
    </row>
    <row r="37" spans="1:10" ht="15" hidden="1" outlineLevel="1" thickBot="1" x14ac:dyDescent="0.4">
      <c r="A37" s="165" t="s">
        <v>1874</v>
      </c>
      <c r="B37" s="259" t="s">
        <v>1961</v>
      </c>
      <c r="C37" s="76" t="s">
        <v>1875</v>
      </c>
      <c r="D37" s="72" t="s">
        <v>170</v>
      </c>
      <c r="E37" s="70">
        <v>2</v>
      </c>
      <c r="F37" s="165">
        <v>2</v>
      </c>
      <c r="G37" s="165">
        <f t="shared" si="0"/>
        <v>4</v>
      </c>
      <c r="H37" s="157">
        <v>43600</v>
      </c>
      <c r="I37" s="240">
        <v>65</v>
      </c>
      <c r="J37" s="217">
        <f t="shared" si="1"/>
        <v>4</v>
      </c>
    </row>
    <row r="38" spans="1:10" ht="15" hidden="1" outlineLevel="1" thickBot="1" x14ac:dyDescent="0.4">
      <c r="A38" s="165" t="s">
        <v>1874</v>
      </c>
      <c r="B38" s="259" t="s">
        <v>1962</v>
      </c>
      <c r="C38" s="76" t="s">
        <v>1875</v>
      </c>
      <c r="D38" s="72" t="s">
        <v>170</v>
      </c>
      <c r="E38" s="70">
        <v>3</v>
      </c>
      <c r="F38" s="165">
        <v>2</v>
      </c>
      <c r="G38" s="165">
        <f t="shared" si="0"/>
        <v>5</v>
      </c>
      <c r="H38" s="157">
        <v>43600</v>
      </c>
      <c r="I38" s="240">
        <v>118</v>
      </c>
      <c r="J38" s="217">
        <f t="shared" si="1"/>
        <v>5</v>
      </c>
    </row>
    <row r="39" spans="1:10" ht="15" hidden="1" outlineLevel="1" thickBot="1" x14ac:dyDescent="0.4">
      <c r="A39" s="165" t="s">
        <v>1874</v>
      </c>
      <c r="B39" s="259" t="s">
        <v>1963</v>
      </c>
      <c r="C39" s="76" t="s">
        <v>1875</v>
      </c>
      <c r="D39" s="72" t="s">
        <v>170</v>
      </c>
      <c r="E39" s="70">
        <v>0</v>
      </c>
      <c r="F39" s="165">
        <v>2</v>
      </c>
      <c r="G39" s="165">
        <f t="shared" si="0"/>
        <v>2</v>
      </c>
      <c r="H39" s="157">
        <v>43600</v>
      </c>
      <c r="I39" s="240">
        <v>625</v>
      </c>
      <c r="J39" s="217">
        <f t="shared" si="1"/>
        <v>2</v>
      </c>
    </row>
    <row r="40" spans="1:10" ht="15" hidden="1" outlineLevel="1" thickBot="1" x14ac:dyDescent="0.4">
      <c r="A40" s="165" t="s">
        <v>1874</v>
      </c>
      <c r="B40" s="259" t="s">
        <v>1964</v>
      </c>
      <c r="C40" s="76" t="s">
        <v>1875</v>
      </c>
      <c r="D40" s="72" t="s">
        <v>170</v>
      </c>
      <c r="E40" s="70">
        <v>2</v>
      </c>
      <c r="F40" s="165">
        <v>2</v>
      </c>
      <c r="G40" s="165">
        <f t="shared" si="0"/>
        <v>4</v>
      </c>
      <c r="H40" s="157">
        <v>43600</v>
      </c>
      <c r="I40" s="240">
        <v>255</v>
      </c>
      <c r="J40" s="217">
        <f t="shared" si="1"/>
        <v>4</v>
      </c>
    </row>
    <row r="41" spans="1:10" ht="15" hidden="1" outlineLevel="1" thickBot="1" x14ac:dyDescent="0.4">
      <c r="A41" s="165" t="s">
        <v>1874</v>
      </c>
      <c r="B41" s="259" t="s">
        <v>1965</v>
      </c>
      <c r="C41" s="76" t="s">
        <v>1875</v>
      </c>
      <c r="D41" s="72" t="s">
        <v>170</v>
      </c>
      <c r="E41" s="70">
        <v>4</v>
      </c>
      <c r="F41" s="165">
        <v>2</v>
      </c>
      <c r="G41" s="165">
        <f t="shared" si="0"/>
        <v>6</v>
      </c>
      <c r="H41" s="157">
        <v>43600</v>
      </c>
      <c r="I41" s="240">
        <v>55</v>
      </c>
      <c r="J41" s="217">
        <f t="shared" si="1"/>
        <v>6</v>
      </c>
    </row>
    <row r="42" spans="1:10" ht="15" hidden="1" outlineLevel="1" thickBot="1" x14ac:dyDescent="0.4">
      <c r="A42" s="165" t="s">
        <v>1874</v>
      </c>
      <c r="B42" s="259" t="s">
        <v>1966</v>
      </c>
      <c r="C42" s="76" t="s">
        <v>1875</v>
      </c>
      <c r="D42" s="72" t="s">
        <v>170</v>
      </c>
      <c r="E42" s="70">
        <v>2</v>
      </c>
      <c r="F42" s="165">
        <v>2</v>
      </c>
      <c r="G42" s="165">
        <f t="shared" si="0"/>
        <v>4</v>
      </c>
      <c r="H42" s="157">
        <v>43600</v>
      </c>
      <c r="I42" s="240">
        <v>270</v>
      </c>
      <c r="J42" s="217">
        <f t="shared" si="1"/>
        <v>4</v>
      </c>
    </row>
    <row r="43" spans="1:10" ht="15" hidden="1" outlineLevel="1" thickBot="1" x14ac:dyDescent="0.4">
      <c r="A43" s="165" t="s">
        <v>1874</v>
      </c>
      <c r="B43" s="259" t="s">
        <v>1967</v>
      </c>
      <c r="C43" s="76" t="s">
        <v>1875</v>
      </c>
      <c r="D43" s="72" t="s">
        <v>170</v>
      </c>
      <c r="E43" s="70">
        <v>1</v>
      </c>
      <c r="F43" s="165">
        <v>2</v>
      </c>
      <c r="G43" s="165">
        <f t="shared" si="0"/>
        <v>3</v>
      </c>
      <c r="H43" s="157">
        <v>43600</v>
      </c>
      <c r="I43" s="240">
        <v>195</v>
      </c>
      <c r="J43" s="217">
        <f t="shared" si="1"/>
        <v>3</v>
      </c>
    </row>
    <row r="44" spans="1:10" ht="15" hidden="1" outlineLevel="1" thickBot="1" x14ac:dyDescent="0.4">
      <c r="A44" s="165" t="s">
        <v>1874</v>
      </c>
      <c r="B44" s="259" t="s">
        <v>1968</v>
      </c>
      <c r="C44" s="76" t="s">
        <v>1875</v>
      </c>
      <c r="D44" s="72" t="s">
        <v>170</v>
      </c>
      <c r="E44" s="70">
        <v>2</v>
      </c>
      <c r="F44" s="165">
        <v>2</v>
      </c>
      <c r="G44" s="165">
        <f t="shared" si="0"/>
        <v>4</v>
      </c>
      <c r="H44" s="157">
        <v>43600</v>
      </c>
      <c r="I44" s="240">
        <v>45</v>
      </c>
      <c r="J44" s="217">
        <f t="shared" si="1"/>
        <v>4</v>
      </c>
    </row>
    <row r="45" spans="1:10" ht="15" hidden="1" outlineLevel="1" thickBot="1" x14ac:dyDescent="0.4">
      <c r="A45" s="165" t="s">
        <v>1874</v>
      </c>
      <c r="B45" s="259" t="s">
        <v>1969</v>
      </c>
      <c r="C45" s="76" t="s">
        <v>1875</v>
      </c>
      <c r="D45" s="72" t="s">
        <v>170</v>
      </c>
      <c r="E45" s="70">
        <v>1</v>
      </c>
      <c r="F45" s="165">
        <v>2</v>
      </c>
      <c r="G45" s="165">
        <f t="shared" si="0"/>
        <v>3</v>
      </c>
      <c r="H45" s="157">
        <v>43600</v>
      </c>
      <c r="I45" s="240">
        <v>480</v>
      </c>
      <c r="J45" s="217">
        <f t="shared" si="1"/>
        <v>3</v>
      </c>
    </row>
    <row r="46" spans="1:10" ht="15" hidden="1" outlineLevel="1" thickBot="1" x14ac:dyDescent="0.4">
      <c r="A46" s="165" t="s">
        <v>1874</v>
      </c>
      <c r="B46" s="259" t="s">
        <v>1970</v>
      </c>
      <c r="C46" s="76" t="s">
        <v>1875</v>
      </c>
      <c r="D46" s="72" t="s">
        <v>170</v>
      </c>
      <c r="E46" s="70">
        <v>6</v>
      </c>
      <c r="F46" s="165">
        <v>3</v>
      </c>
      <c r="G46" s="165">
        <f t="shared" si="0"/>
        <v>9</v>
      </c>
      <c r="H46" s="157">
        <v>43600</v>
      </c>
      <c r="I46" s="240">
        <v>265</v>
      </c>
      <c r="J46" s="217">
        <f t="shared" si="1"/>
        <v>9</v>
      </c>
    </row>
    <row r="47" spans="1:10" ht="15" hidden="1" outlineLevel="1" thickBot="1" x14ac:dyDescent="0.4">
      <c r="A47" s="165" t="s">
        <v>1874</v>
      </c>
      <c r="B47" s="259" t="s">
        <v>1971</v>
      </c>
      <c r="C47" s="76" t="s">
        <v>1875</v>
      </c>
      <c r="D47" s="72" t="s">
        <v>170</v>
      </c>
      <c r="E47" s="70">
        <v>0</v>
      </c>
      <c r="F47" s="165">
        <v>2</v>
      </c>
      <c r="G47" s="165">
        <f t="shared" si="0"/>
        <v>2</v>
      </c>
      <c r="H47" s="157">
        <v>43600</v>
      </c>
      <c r="I47" s="240">
        <v>100</v>
      </c>
      <c r="J47" s="217">
        <f t="shared" si="1"/>
        <v>2</v>
      </c>
    </row>
    <row r="48" spans="1:10" ht="15" hidden="1" outlineLevel="1" thickBot="1" x14ac:dyDescent="0.4">
      <c r="A48" s="165" t="s">
        <v>1874</v>
      </c>
      <c r="B48" s="259" t="s">
        <v>1972</v>
      </c>
      <c r="C48" s="76" t="s">
        <v>1875</v>
      </c>
      <c r="D48" s="72" t="s">
        <v>170</v>
      </c>
      <c r="E48" s="70">
        <v>1</v>
      </c>
      <c r="F48" s="165">
        <v>2</v>
      </c>
      <c r="G48" s="165">
        <f t="shared" si="0"/>
        <v>3</v>
      </c>
      <c r="H48" s="157">
        <v>43600</v>
      </c>
      <c r="I48" s="240">
        <v>70</v>
      </c>
      <c r="J48" s="217">
        <f t="shared" si="1"/>
        <v>3</v>
      </c>
    </row>
    <row r="49" spans="1:10" ht="15" hidden="1" outlineLevel="1" thickBot="1" x14ac:dyDescent="0.4">
      <c r="A49" s="165" t="s">
        <v>1874</v>
      </c>
      <c r="B49" s="259" t="s">
        <v>1973</v>
      </c>
      <c r="C49" s="76" t="s">
        <v>1875</v>
      </c>
      <c r="D49" s="72" t="s">
        <v>170</v>
      </c>
      <c r="E49" s="70">
        <v>3</v>
      </c>
      <c r="F49" s="165">
        <v>2</v>
      </c>
      <c r="G49" s="165">
        <f t="shared" si="0"/>
        <v>5</v>
      </c>
      <c r="H49" s="157">
        <v>43600</v>
      </c>
      <c r="I49" s="240">
        <v>880</v>
      </c>
      <c r="J49" s="217">
        <f t="shared" si="1"/>
        <v>5</v>
      </c>
    </row>
    <row r="50" spans="1:10" ht="15" hidden="1" outlineLevel="1" thickBot="1" x14ac:dyDescent="0.4">
      <c r="A50" s="165" t="s">
        <v>1874</v>
      </c>
      <c r="B50" s="259" t="s">
        <v>1974</v>
      </c>
      <c r="C50" s="76" t="s">
        <v>1875</v>
      </c>
      <c r="D50" s="72" t="s">
        <v>170</v>
      </c>
      <c r="E50" s="70">
        <v>5</v>
      </c>
      <c r="F50" s="165">
        <v>2</v>
      </c>
      <c r="G50" s="165">
        <f t="shared" si="0"/>
        <v>7</v>
      </c>
      <c r="H50" s="157">
        <v>43600</v>
      </c>
      <c r="I50" s="240">
        <v>625</v>
      </c>
      <c r="J50" s="217">
        <f t="shared" si="1"/>
        <v>7</v>
      </c>
    </row>
    <row r="51" spans="1:10" ht="15" hidden="1" outlineLevel="1" thickBot="1" x14ac:dyDescent="0.4">
      <c r="A51" s="165" t="s">
        <v>1874</v>
      </c>
      <c r="B51" s="259" t="s">
        <v>1975</v>
      </c>
      <c r="C51" s="76" t="s">
        <v>1875</v>
      </c>
      <c r="D51" s="72" t="s">
        <v>170</v>
      </c>
      <c r="E51" s="70">
        <v>2</v>
      </c>
      <c r="F51" s="165">
        <v>2</v>
      </c>
      <c r="G51" s="165">
        <f t="shared" si="0"/>
        <v>4</v>
      </c>
      <c r="H51" s="157">
        <v>43600</v>
      </c>
      <c r="I51" s="240">
        <v>415</v>
      </c>
      <c r="J51" s="217">
        <f t="shared" si="1"/>
        <v>4</v>
      </c>
    </row>
    <row r="52" spans="1:10" ht="15" hidden="1" outlineLevel="1" thickBot="1" x14ac:dyDescent="0.4">
      <c r="A52" s="165" t="s">
        <v>1874</v>
      </c>
      <c r="B52" s="259" t="s">
        <v>1976</v>
      </c>
      <c r="C52" s="76" t="s">
        <v>1875</v>
      </c>
      <c r="D52" s="72" t="s">
        <v>170</v>
      </c>
      <c r="E52" s="70">
        <v>1</v>
      </c>
      <c r="F52" s="165">
        <v>2</v>
      </c>
      <c r="G52" s="165">
        <f t="shared" si="0"/>
        <v>3</v>
      </c>
      <c r="H52" s="157">
        <v>43600</v>
      </c>
      <c r="I52" s="240">
        <v>400</v>
      </c>
      <c r="J52" s="217">
        <f t="shared" si="1"/>
        <v>3</v>
      </c>
    </row>
    <row r="53" spans="1:10" ht="15" hidden="1" outlineLevel="1" thickBot="1" x14ac:dyDescent="0.4">
      <c r="A53" s="165" t="s">
        <v>1874</v>
      </c>
      <c r="B53" s="259" t="s">
        <v>1977</v>
      </c>
      <c r="C53" s="76" t="s">
        <v>1875</v>
      </c>
      <c r="D53" s="72" t="s">
        <v>170</v>
      </c>
      <c r="E53" s="70">
        <v>0</v>
      </c>
      <c r="F53" s="165">
        <v>2</v>
      </c>
      <c r="G53" s="165">
        <f t="shared" si="0"/>
        <v>2</v>
      </c>
      <c r="H53" s="157">
        <v>43600</v>
      </c>
      <c r="I53" s="240">
        <v>480</v>
      </c>
      <c r="J53" s="217">
        <f t="shared" si="1"/>
        <v>2</v>
      </c>
    </row>
    <row r="54" spans="1:10" ht="15" hidden="1" outlineLevel="1" thickBot="1" x14ac:dyDescent="0.4">
      <c r="A54" s="165" t="s">
        <v>1874</v>
      </c>
      <c r="B54" s="259" t="s">
        <v>1978</v>
      </c>
      <c r="C54" s="76" t="s">
        <v>1875</v>
      </c>
      <c r="D54" s="72" t="s">
        <v>170</v>
      </c>
      <c r="E54" s="70">
        <v>1</v>
      </c>
      <c r="F54" s="165">
        <v>2</v>
      </c>
      <c r="G54" s="165">
        <f t="shared" si="0"/>
        <v>3</v>
      </c>
      <c r="H54" s="157">
        <v>43600</v>
      </c>
      <c r="I54" s="240">
        <v>130</v>
      </c>
      <c r="J54" s="217">
        <f t="shared" si="1"/>
        <v>3</v>
      </c>
    </row>
    <row r="55" spans="1:10" ht="15" hidden="1" outlineLevel="1" thickBot="1" x14ac:dyDescent="0.4">
      <c r="A55" s="165" t="s">
        <v>1874</v>
      </c>
      <c r="B55" s="259" t="s">
        <v>1979</v>
      </c>
      <c r="C55" s="76" t="s">
        <v>1875</v>
      </c>
      <c r="D55" s="72" t="s">
        <v>170</v>
      </c>
      <c r="E55" s="70">
        <v>0</v>
      </c>
      <c r="F55" s="165">
        <v>2</v>
      </c>
      <c r="G55" s="165">
        <f t="shared" si="0"/>
        <v>2</v>
      </c>
      <c r="H55" s="157">
        <v>43600</v>
      </c>
      <c r="I55" s="240">
        <v>560</v>
      </c>
      <c r="J55" s="217">
        <f t="shared" si="1"/>
        <v>2</v>
      </c>
    </row>
    <row r="56" spans="1:10" ht="15" hidden="1" outlineLevel="1" thickBot="1" x14ac:dyDescent="0.4">
      <c r="A56" s="165" t="s">
        <v>1874</v>
      </c>
      <c r="B56" s="259" t="s">
        <v>1980</v>
      </c>
      <c r="C56" s="76" t="s">
        <v>1875</v>
      </c>
      <c r="D56" s="72" t="s">
        <v>170</v>
      </c>
      <c r="E56" s="70">
        <v>0</v>
      </c>
      <c r="F56" s="165">
        <v>2</v>
      </c>
      <c r="G56" s="165">
        <f t="shared" si="0"/>
        <v>2</v>
      </c>
      <c r="H56" s="157">
        <v>43600</v>
      </c>
      <c r="I56" s="240">
        <v>145</v>
      </c>
      <c r="J56" s="217">
        <f t="shared" si="1"/>
        <v>2</v>
      </c>
    </row>
    <row r="57" spans="1:10" ht="15" hidden="1" outlineLevel="1" thickBot="1" x14ac:dyDescent="0.4">
      <c r="A57" s="165" t="s">
        <v>1874</v>
      </c>
      <c r="B57" s="259" t="s">
        <v>1981</v>
      </c>
      <c r="C57" s="76" t="s">
        <v>1875</v>
      </c>
      <c r="D57" s="72" t="s">
        <v>170</v>
      </c>
      <c r="E57" s="70">
        <v>1</v>
      </c>
      <c r="F57" s="165">
        <v>2</v>
      </c>
      <c r="G57" s="165">
        <f t="shared" si="0"/>
        <v>3</v>
      </c>
      <c r="H57" s="157">
        <v>43600</v>
      </c>
      <c r="I57" s="240">
        <v>340</v>
      </c>
      <c r="J57" s="217">
        <f t="shared" si="1"/>
        <v>3</v>
      </c>
    </row>
    <row r="58" spans="1:10" ht="15" hidden="1" outlineLevel="1" thickBot="1" x14ac:dyDescent="0.4">
      <c r="A58" s="165" t="s">
        <v>1874</v>
      </c>
      <c r="B58" s="259" t="s">
        <v>1982</v>
      </c>
      <c r="C58" s="76" t="s">
        <v>1875</v>
      </c>
      <c r="D58" s="72" t="s">
        <v>170</v>
      </c>
      <c r="E58" s="70">
        <v>1</v>
      </c>
      <c r="F58" s="165">
        <v>2</v>
      </c>
      <c r="G58" s="165">
        <f t="shared" si="0"/>
        <v>3</v>
      </c>
      <c r="H58" s="157">
        <v>43600</v>
      </c>
      <c r="I58" s="240">
        <v>235</v>
      </c>
      <c r="J58" s="217">
        <f t="shared" si="1"/>
        <v>3</v>
      </c>
    </row>
    <row r="59" spans="1:10" ht="15" hidden="1" outlineLevel="1" thickBot="1" x14ac:dyDescent="0.4">
      <c r="A59" s="165" t="s">
        <v>1874</v>
      </c>
      <c r="B59" s="259" t="s">
        <v>1983</v>
      </c>
      <c r="C59" s="76" t="s">
        <v>1875</v>
      </c>
      <c r="D59" s="72" t="s">
        <v>170</v>
      </c>
      <c r="E59" s="70">
        <v>2</v>
      </c>
      <c r="F59" s="165">
        <v>2</v>
      </c>
      <c r="G59" s="165">
        <f t="shared" si="0"/>
        <v>4</v>
      </c>
      <c r="H59" s="157">
        <v>43600</v>
      </c>
      <c r="I59" s="240">
        <v>115</v>
      </c>
      <c r="J59" s="217">
        <f t="shared" si="1"/>
        <v>4</v>
      </c>
    </row>
    <row r="60" spans="1:10" ht="15" hidden="1" outlineLevel="1" thickBot="1" x14ac:dyDescent="0.4">
      <c r="A60" s="165" t="s">
        <v>1874</v>
      </c>
      <c r="B60" s="259" t="s">
        <v>1984</v>
      </c>
      <c r="C60" s="76" t="s">
        <v>1875</v>
      </c>
      <c r="D60" s="72" t="s">
        <v>170</v>
      </c>
      <c r="E60" s="70">
        <v>3</v>
      </c>
      <c r="F60" s="165">
        <v>2</v>
      </c>
      <c r="G60" s="165">
        <f t="shared" si="0"/>
        <v>5</v>
      </c>
      <c r="H60" s="157">
        <v>43600</v>
      </c>
      <c r="I60" s="240">
        <v>90</v>
      </c>
      <c r="J60" s="217">
        <f t="shared" si="1"/>
        <v>5</v>
      </c>
    </row>
    <row r="61" spans="1:10" ht="15" hidden="1" outlineLevel="1" thickBot="1" x14ac:dyDescent="0.4">
      <c r="A61" s="165" t="s">
        <v>1874</v>
      </c>
      <c r="B61" s="259" t="s">
        <v>1985</v>
      </c>
      <c r="C61" s="76" t="s">
        <v>1875</v>
      </c>
      <c r="D61" s="72" t="s">
        <v>170</v>
      </c>
      <c r="E61" s="70">
        <v>0</v>
      </c>
      <c r="F61" s="165">
        <v>2</v>
      </c>
      <c r="G61" s="165">
        <f t="shared" si="0"/>
        <v>2</v>
      </c>
      <c r="H61" s="157">
        <v>43600</v>
      </c>
      <c r="I61" s="240">
        <v>630</v>
      </c>
      <c r="J61" s="217">
        <f t="shared" si="1"/>
        <v>2</v>
      </c>
    </row>
    <row r="62" spans="1:10" ht="15" hidden="1" outlineLevel="1" thickBot="1" x14ac:dyDescent="0.4">
      <c r="A62" s="165" t="s">
        <v>1874</v>
      </c>
      <c r="B62" s="259" t="s">
        <v>1986</v>
      </c>
      <c r="C62" s="76" t="s">
        <v>1875</v>
      </c>
      <c r="D62" s="72" t="s">
        <v>170</v>
      </c>
      <c r="E62" s="70">
        <v>2</v>
      </c>
      <c r="F62" s="165">
        <v>2</v>
      </c>
      <c r="G62" s="165">
        <f t="shared" si="0"/>
        <v>4</v>
      </c>
      <c r="H62" s="157">
        <v>43600</v>
      </c>
      <c r="I62" s="240">
        <v>800</v>
      </c>
      <c r="J62" s="217">
        <f t="shared" si="1"/>
        <v>4</v>
      </c>
    </row>
    <row r="63" spans="1:10" ht="15" hidden="1" outlineLevel="1" thickBot="1" x14ac:dyDescent="0.4">
      <c r="A63" s="165" t="s">
        <v>1874</v>
      </c>
      <c r="B63" s="259" t="s">
        <v>1987</v>
      </c>
      <c r="C63" s="76" t="s">
        <v>1875</v>
      </c>
      <c r="D63" s="72" t="s">
        <v>170</v>
      </c>
      <c r="E63" s="70">
        <v>1</v>
      </c>
      <c r="F63" s="165">
        <v>2</v>
      </c>
      <c r="G63" s="165">
        <f t="shared" si="0"/>
        <v>3</v>
      </c>
      <c r="H63" s="157">
        <v>43600</v>
      </c>
      <c r="I63" s="240">
        <v>550</v>
      </c>
      <c r="J63" s="217">
        <f t="shared" si="1"/>
        <v>3</v>
      </c>
    </row>
    <row r="64" spans="1:10" ht="15" hidden="1" outlineLevel="1" thickBot="1" x14ac:dyDescent="0.4">
      <c r="A64" s="165" t="s">
        <v>1874</v>
      </c>
      <c r="B64" s="259" t="s">
        <v>1988</v>
      </c>
      <c r="C64" s="76" t="s">
        <v>1875</v>
      </c>
      <c r="D64" s="72" t="s">
        <v>170</v>
      </c>
      <c r="E64" s="70">
        <v>2</v>
      </c>
      <c r="F64" s="165">
        <v>2</v>
      </c>
      <c r="G64" s="165">
        <f t="shared" si="0"/>
        <v>4</v>
      </c>
      <c r="H64" s="157">
        <v>43600</v>
      </c>
      <c r="I64" s="240">
        <v>520</v>
      </c>
      <c r="J64" s="217">
        <f t="shared" si="1"/>
        <v>4</v>
      </c>
    </row>
    <row r="65" spans="1:10" ht="15" hidden="1" outlineLevel="1" thickBot="1" x14ac:dyDescent="0.4">
      <c r="A65" s="165" t="s">
        <v>1874</v>
      </c>
      <c r="B65" s="259" t="s">
        <v>1989</v>
      </c>
      <c r="C65" s="76" t="s">
        <v>1875</v>
      </c>
      <c r="D65" s="72" t="s">
        <v>170</v>
      </c>
      <c r="E65" s="70">
        <v>1</v>
      </c>
      <c r="F65" s="165">
        <v>2</v>
      </c>
      <c r="G65" s="165">
        <f t="shared" si="0"/>
        <v>3</v>
      </c>
      <c r="H65" s="157">
        <v>43600</v>
      </c>
      <c r="I65" s="240">
        <v>670</v>
      </c>
      <c r="J65" s="217">
        <f t="shared" si="1"/>
        <v>3</v>
      </c>
    </row>
    <row r="66" spans="1:10" ht="15" hidden="1" outlineLevel="1" thickBot="1" x14ac:dyDescent="0.4">
      <c r="A66" s="165" t="s">
        <v>1874</v>
      </c>
      <c r="B66" s="259" t="s">
        <v>1990</v>
      </c>
      <c r="C66" s="76" t="s">
        <v>1875</v>
      </c>
      <c r="D66" s="72" t="s">
        <v>170</v>
      </c>
      <c r="E66" s="70">
        <v>1</v>
      </c>
      <c r="F66" s="165">
        <v>2</v>
      </c>
      <c r="G66" s="165">
        <f t="shared" ref="G66:G129" si="2">E66+F66</f>
        <v>3</v>
      </c>
      <c r="H66" s="157">
        <v>43600</v>
      </c>
      <c r="I66" s="240">
        <v>710</v>
      </c>
      <c r="J66" s="217">
        <f t="shared" si="1"/>
        <v>3</v>
      </c>
    </row>
    <row r="67" spans="1:10" ht="15" hidden="1" outlineLevel="1" thickBot="1" x14ac:dyDescent="0.4">
      <c r="A67" s="165" t="s">
        <v>1874</v>
      </c>
      <c r="B67" s="259" t="s">
        <v>1991</v>
      </c>
      <c r="C67" s="76" t="s">
        <v>1875</v>
      </c>
      <c r="D67" s="72" t="s">
        <v>170</v>
      </c>
      <c r="E67" s="70">
        <v>0</v>
      </c>
      <c r="F67" s="165">
        <v>2</v>
      </c>
      <c r="G67" s="165">
        <f t="shared" si="2"/>
        <v>2</v>
      </c>
      <c r="H67" s="157">
        <v>43600</v>
      </c>
      <c r="I67" s="240">
        <v>395</v>
      </c>
      <c r="J67" s="217">
        <f t="shared" ref="J67:J130" si="3">IF(I67&gt;$Q$1,,G67)</f>
        <v>2</v>
      </c>
    </row>
    <row r="68" spans="1:10" ht="15" hidden="1" outlineLevel="1" thickBot="1" x14ac:dyDescent="0.4">
      <c r="A68" s="165" t="s">
        <v>1874</v>
      </c>
      <c r="B68" s="259" t="s">
        <v>1992</v>
      </c>
      <c r="C68" s="76" t="s">
        <v>1875</v>
      </c>
      <c r="D68" s="72" t="s">
        <v>170</v>
      </c>
      <c r="E68" s="70">
        <v>0</v>
      </c>
      <c r="F68" s="165">
        <v>2</v>
      </c>
      <c r="G68" s="165">
        <f t="shared" si="2"/>
        <v>2</v>
      </c>
      <c r="H68" s="157">
        <v>43600</v>
      </c>
      <c r="I68" s="240">
        <v>700</v>
      </c>
      <c r="J68" s="217">
        <f t="shared" si="3"/>
        <v>2</v>
      </c>
    </row>
    <row r="69" spans="1:10" ht="15" hidden="1" outlineLevel="1" thickBot="1" x14ac:dyDescent="0.4">
      <c r="A69" s="165" t="s">
        <v>1874</v>
      </c>
      <c r="B69" s="259" t="s">
        <v>1993</v>
      </c>
      <c r="C69" s="76" t="s">
        <v>1875</v>
      </c>
      <c r="D69" s="72" t="s">
        <v>170</v>
      </c>
      <c r="E69" s="70">
        <v>1</v>
      </c>
      <c r="F69" s="165">
        <v>2</v>
      </c>
      <c r="G69" s="165">
        <f t="shared" si="2"/>
        <v>3</v>
      </c>
      <c r="H69" s="157">
        <v>43600</v>
      </c>
      <c r="I69" s="240">
        <v>850</v>
      </c>
      <c r="J69" s="217">
        <f t="shared" si="3"/>
        <v>3</v>
      </c>
    </row>
    <row r="70" spans="1:10" ht="15" hidden="1" outlineLevel="1" thickBot="1" x14ac:dyDescent="0.4">
      <c r="A70" s="165" t="s">
        <v>1874</v>
      </c>
      <c r="B70" s="259" t="s">
        <v>1994</v>
      </c>
      <c r="C70" s="76" t="s">
        <v>1875</v>
      </c>
      <c r="D70" s="72" t="s">
        <v>170</v>
      </c>
      <c r="E70" s="70">
        <v>1</v>
      </c>
      <c r="F70" s="165">
        <v>2</v>
      </c>
      <c r="G70" s="165">
        <f t="shared" si="2"/>
        <v>3</v>
      </c>
      <c r="H70" s="157">
        <v>43600</v>
      </c>
      <c r="I70" s="240">
        <v>115</v>
      </c>
      <c r="J70" s="217">
        <f t="shared" si="3"/>
        <v>3</v>
      </c>
    </row>
    <row r="71" spans="1:10" ht="15" hidden="1" outlineLevel="1" thickBot="1" x14ac:dyDescent="0.4">
      <c r="A71" s="165" t="s">
        <v>1874</v>
      </c>
      <c r="B71" s="259" t="s">
        <v>1995</v>
      </c>
      <c r="C71" s="76" t="s">
        <v>1875</v>
      </c>
      <c r="D71" s="72" t="s">
        <v>170</v>
      </c>
      <c r="E71" s="70">
        <v>3</v>
      </c>
      <c r="F71" s="165">
        <v>2</v>
      </c>
      <c r="G71" s="165">
        <f t="shared" si="2"/>
        <v>5</v>
      </c>
      <c r="H71" s="157">
        <v>43600</v>
      </c>
      <c r="I71" s="240">
        <v>430</v>
      </c>
      <c r="J71" s="217">
        <f t="shared" si="3"/>
        <v>5</v>
      </c>
    </row>
    <row r="72" spans="1:10" ht="15" hidden="1" outlineLevel="1" thickBot="1" x14ac:dyDescent="0.4">
      <c r="A72" s="165" t="s">
        <v>1874</v>
      </c>
      <c r="B72" s="259" t="s">
        <v>1996</v>
      </c>
      <c r="C72" s="76" t="s">
        <v>1875</v>
      </c>
      <c r="D72" s="72" t="s">
        <v>170</v>
      </c>
      <c r="E72" s="70">
        <v>0</v>
      </c>
      <c r="F72" s="165">
        <v>2</v>
      </c>
      <c r="G72" s="165">
        <f t="shared" si="2"/>
        <v>2</v>
      </c>
      <c r="H72" s="157">
        <v>43600</v>
      </c>
      <c r="I72" s="240">
        <v>750</v>
      </c>
      <c r="J72" s="217">
        <f t="shared" si="3"/>
        <v>2</v>
      </c>
    </row>
    <row r="73" spans="1:10" ht="15" hidden="1" outlineLevel="1" thickBot="1" x14ac:dyDescent="0.4">
      <c r="A73" s="165" t="s">
        <v>1874</v>
      </c>
      <c r="B73" s="259" t="s">
        <v>1997</v>
      </c>
      <c r="C73" s="76" t="s">
        <v>1875</v>
      </c>
      <c r="D73" s="72" t="s">
        <v>170</v>
      </c>
      <c r="E73" s="70">
        <v>2</v>
      </c>
      <c r="F73" s="165">
        <v>2</v>
      </c>
      <c r="G73" s="165">
        <f t="shared" si="2"/>
        <v>4</v>
      </c>
      <c r="H73" s="157">
        <v>43600</v>
      </c>
      <c r="I73" s="240">
        <v>425</v>
      </c>
      <c r="J73" s="217">
        <f t="shared" si="3"/>
        <v>4</v>
      </c>
    </row>
    <row r="74" spans="1:10" ht="15" hidden="1" outlineLevel="1" thickBot="1" x14ac:dyDescent="0.4">
      <c r="A74" s="165" t="s">
        <v>1874</v>
      </c>
      <c r="B74" s="259" t="s">
        <v>1998</v>
      </c>
      <c r="C74" s="76" t="s">
        <v>1875</v>
      </c>
      <c r="D74" s="72" t="s">
        <v>170</v>
      </c>
      <c r="E74" s="165">
        <v>2</v>
      </c>
      <c r="F74" s="165">
        <v>2</v>
      </c>
      <c r="G74" s="165">
        <f t="shared" si="2"/>
        <v>4</v>
      </c>
      <c r="H74" s="157">
        <v>43600</v>
      </c>
      <c r="I74" s="134">
        <v>280</v>
      </c>
      <c r="J74" s="217">
        <f t="shared" si="3"/>
        <v>4</v>
      </c>
    </row>
    <row r="75" spans="1:10" ht="15" hidden="1" outlineLevel="1" thickBot="1" x14ac:dyDescent="0.4">
      <c r="A75" s="165" t="s">
        <v>1874</v>
      </c>
      <c r="B75" s="259" t="s">
        <v>1999</v>
      </c>
      <c r="C75" s="76" t="s">
        <v>1875</v>
      </c>
      <c r="D75" s="72" t="s">
        <v>170</v>
      </c>
      <c r="E75" s="165">
        <v>1</v>
      </c>
      <c r="F75" s="165">
        <v>2</v>
      </c>
      <c r="G75" s="165">
        <f t="shared" si="2"/>
        <v>3</v>
      </c>
      <c r="H75" s="157">
        <v>43600</v>
      </c>
      <c r="I75" s="134">
        <v>340</v>
      </c>
      <c r="J75" s="217">
        <f t="shared" si="3"/>
        <v>3</v>
      </c>
    </row>
    <row r="76" spans="1:10" ht="15" hidden="1" outlineLevel="1" thickBot="1" x14ac:dyDescent="0.4">
      <c r="A76" s="165" t="s">
        <v>1874</v>
      </c>
      <c r="B76" s="259" t="s">
        <v>2000</v>
      </c>
      <c r="C76" s="76" t="s">
        <v>1875</v>
      </c>
      <c r="D76" s="72" t="s">
        <v>170</v>
      </c>
      <c r="E76" s="165">
        <v>3</v>
      </c>
      <c r="F76" s="165">
        <v>2</v>
      </c>
      <c r="G76" s="165">
        <f t="shared" si="2"/>
        <v>5</v>
      </c>
      <c r="H76" s="157">
        <v>43600</v>
      </c>
      <c r="I76" s="134">
        <v>580</v>
      </c>
      <c r="J76" s="217">
        <f t="shared" si="3"/>
        <v>5</v>
      </c>
    </row>
    <row r="77" spans="1:10" hidden="1" outlineLevel="1" x14ac:dyDescent="0.35">
      <c r="A77" s="165" t="s">
        <v>1874</v>
      </c>
      <c r="B77" s="259" t="s">
        <v>2001</v>
      </c>
      <c r="C77" s="76" t="s">
        <v>1875</v>
      </c>
      <c r="D77" s="72" t="s">
        <v>170</v>
      </c>
      <c r="E77" s="165">
        <v>3</v>
      </c>
      <c r="F77" s="165">
        <v>2</v>
      </c>
      <c r="G77" s="165">
        <f t="shared" si="2"/>
        <v>5</v>
      </c>
      <c r="H77" s="157">
        <v>43600</v>
      </c>
      <c r="I77" s="134">
        <v>230</v>
      </c>
      <c r="J77" s="217">
        <f t="shared" si="3"/>
        <v>5</v>
      </c>
    </row>
    <row r="78" spans="1:10" ht="15" collapsed="1" thickBot="1" x14ac:dyDescent="0.4">
      <c r="A78" s="118" t="s">
        <v>1874</v>
      </c>
      <c r="B78" s="260"/>
      <c r="C78" s="80" t="s">
        <v>1875</v>
      </c>
      <c r="D78" s="81">
        <f>COUNTA(D2:D77)</f>
        <v>76</v>
      </c>
      <c r="E78" s="118">
        <f>SUM(E2:E77)</f>
        <v>223</v>
      </c>
      <c r="F78" s="118">
        <f>SUM(F2:F77)</f>
        <v>189</v>
      </c>
      <c r="G78" s="118">
        <f>SUM(G2:G77)</f>
        <v>412</v>
      </c>
      <c r="H78" s="93">
        <v>43600</v>
      </c>
      <c r="I78" s="119">
        <f>AVERAGE(I2:I77)</f>
        <v>347.86842105263156</v>
      </c>
      <c r="J78" s="118">
        <f>SUM(J2:J77)</f>
        <v>412</v>
      </c>
    </row>
    <row r="79" spans="1:10" ht="15" hidden="1" outlineLevel="1" thickBot="1" x14ac:dyDescent="0.4">
      <c r="A79" s="72" t="s">
        <v>1876</v>
      </c>
      <c r="B79" s="261" t="s">
        <v>2002</v>
      </c>
      <c r="C79" s="86" t="s">
        <v>1877</v>
      </c>
      <c r="D79" s="72" t="s">
        <v>170</v>
      </c>
      <c r="E79" s="72">
        <v>2</v>
      </c>
      <c r="F79" s="72">
        <v>4</v>
      </c>
      <c r="G79" s="125">
        <f t="shared" si="2"/>
        <v>6</v>
      </c>
      <c r="H79" s="157">
        <v>43615</v>
      </c>
      <c r="I79" s="239">
        <v>200</v>
      </c>
      <c r="J79" s="217">
        <f t="shared" si="3"/>
        <v>6</v>
      </c>
    </row>
    <row r="80" spans="1:10" ht="15" hidden="1" outlineLevel="1" thickBot="1" x14ac:dyDescent="0.4">
      <c r="A80" s="70" t="s">
        <v>1876</v>
      </c>
      <c r="B80" s="262" t="s">
        <v>2003</v>
      </c>
      <c r="C80" s="79" t="s">
        <v>1877</v>
      </c>
      <c r="D80" s="72" t="s">
        <v>170</v>
      </c>
      <c r="E80" s="70">
        <v>3</v>
      </c>
      <c r="F80" s="70">
        <v>3</v>
      </c>
      <c r="G80" s="165">
        <f t="shared" si="2"/>
        <v>6</v>
      </c>
      <c r="H80" s="157">
        <v>43615</v>
      </c>
      <c r="I80" s="240">
        <v>150</v>
      </c>
      <c r="J80" s="217">
        <f t="shared" si="3"/>
        <v>6</v>
      </c>
    </row>
    <row r="81" spans="1:10" ht="15" hidden="1" outlineLevel="1" thickBot="1" x14ac:dyDescent="0.4">
      <c r="A81" s="70" t="s">
        <v>1876</v>
      </c>
      <c r="B81" s="262" t="s">
        <v>2004</v>
      </c>
      <c r="C81" s="79" t="s">
        <v>1877</v>
      </c>
      <c r="D81" s="72" t="s">
        <v>170</v>
      </c>
      <c r="E81" s="70">
        <v>1</v>
      </c>
      <c r="F81" s="70">
        <v>3</v>
      </c>
      <c r="G81" s="165">
        <f t="shared" si="2"/>
        <v>4</v>
      </c>
      <c r="H81" s="157">
        <v>43615</v>
      </c>
      <c r="I81" s="240">
        <v>300</v>
      </c>
      <c r="J81" s="217">
        <f t="shared" si="3"/>
        <v>4</v>
      </c>
    </row>
    <row r="82" spans="1:10" ht="15" hidden="1" outlineLevel="1" thickBot="1" x14ac:dyDescent="0.4">
      <c r="A82" s="70" t="s">
        <v>1876</v>
      </c>
      <c r="B82" s="262" t="s">
        <v>2005</v>
      </c>
      <c r="C82" s="79" t="s">
        <v>1877</v>
      </c>
      <c r="D82" s="72" t="s">
        <v>170</v>
      </c>
      <c r="E82" s="70">
        <v>1</v>
      </c>
      <c r="F82" s="70">
        <v>2</v>
      </c>
      <c r="G82" s="165">
        <f t="shared" si="2"/>
        <v>3</v>
      </c>
      <c r="H82" s="157">
        <v>43615</v>
      </c>
      <c r="I82" s="240">
        <v>190</v>
      </c>
      <c r="J82" s="217">
        <f t="shared" si="3"/>
        <v>3</v>
      </c>
    </row>
    <row r="83" spans="1:10" ht="15" hidden="1" outlineLevel="1" thickBot="1" x14ac:dyDescent="0.4">
      <c r="A83" s="70" t="s">
        <v>1876</v>
      </c>
      <c r="B83" s="262" t="s">
        <v>2006</v>
      </c>
      <c r="C83" s="79" t="s">
        <v>1877</v>
      </c>
      <c r="D83" s="72" t="s">
        <v>170</v>
      </c>
      <c r="E83" s="70">
        <v>2</v>
      </c>
      <c r="F83" s="70">
        <v>4</v>
      </c>
      <c r="G83" s="165">
        <f t="shared" si="2"/>
        <v>6</v>
      </c>
      <c r="H83" s="157">
        <v>43615</v>
      </c>
      <c r="I83" s="240">
        <v>100</v>
      </c>
      <c r="J83" s="217">
        <f t="shared" si="3"/>
        <v>6</v>
      </c>
    </row>
    <row r="84" spans="1:10" ht="15" hidden="1" outlineLevel="1" thickBot="1" x14ac:dyDescent="0.4">
      <c r="A84" s="70" t="s">
        <v>1876</v>
      </c>
      <c r="B84" s="262" t="s">
        <v>2007</v>
      </c>
      <c r="C84" s="79" t="s">
        <v>1877</v>
      </c>
      <c r="D84" s="72" t="s">
        <v>170</v>
      </c>
      <c r="E84" s="70">
        <v>1</v>
      </c>
      <c r="F84" s="70">
        <v>3</v>
      </c>
      <c r="G84" s="165">
        <f t="shared" si="2"/>
        <v>4</v>
      </c>
      <c r="H84" s="157">
        <v>43615</v>
      </c>
      <c r="I84" s="240">
        <v>320</v>
      </c>
      <c r="J84" s="217">
        <f t="shared" si="3"/>
        <v>4</v>
      </c>
    </row>
    <row r="85" spans="1:10" ht="15" hidden="1" outlineLevel="1" thickBot="1" x14ac:dyDescent="0.4">
      <c r="A85" s="70" t="s">
        <v>1876</v>
      </c>
      <c r="B85" s="262" t="s">
        <v>2008</v>
      </c>
      <c r="C85" s="79" t="s">
        <v>1877</v>
      </c>
      <c r="D85" s="72" t="s">
        <v>170</v>
      </c>
      <c r="E85" s="70">
        <v>2</v>
      </c>
      <c r="F85" s="70">
        <v>5</v>
      </c>
      <c r="G85" s="165">
        <f t="shared" si="2"/>
        <v>7</v>
      </c>
      <c r="H85" s="157">
        <v>43615</v>
      </c>
      <c r="I85" s="240">
        <v>220</v>
      </c>
      <c r="J85" s="217">
        <f t="shared" si="3"/>
        <v>7</v>
      </c>
    </row>
    <row r="86" spans="1:10" ht="15" hidden="1" outlineLevel="1" thickBot="1" x14ac:dyDescent="0.4">
      <c r="A86" s="70" t="s">
        <v>1876</v>
      </c>
      <c r="B86" s="262" t="s">
        <v>2009</v>
      </c>
      <c r="C86" s="79" t="s">
        <v>1877</v>
      </c>
      <c r="D86" s="72" t="s">
        <v>170</v>
      </c>
      <c r="E86" s="70">
        <v>3</v>
      </c>
      <c r="F86" s="70">
        <v>5</v>
      </c>
      <c r="G86" s="165">
        <f t="shared" si="2"/>
        <v>8</v>
      </c>
      <c r="H86" s="157">
        <v>43615</v>
      </c>
      <c r="I86" s="240">
        <v>400</v>
      </c>
      <c r="J86" s="217">
        <f t="shared" si="3"/>
        <v>8</v>
      </c>
    </row>
    <row r="87" spans="1:10" ht="15" hidden="1" outlineLevel="1" thickBot="1" x14ac:dyDescent="0.4">
      <c r="A87" s="70" t="s">
        <v>1876</v>
      </c>
      <c r="B87" s="262" t="s">
        <v>2010</v>
      </c>
      <c r="C87" s="79" t="s">
        <v>1877</v>
      </c>
      <c r="D87" s="72" t="s">
        <v>170</v>
      </c>
      <c r="E87" s="70">
        <v>2</v>
      </c>
      <c r="F87" s="70">
        <v>3</v>
      </c>
      <c r="G87" s="165">
        <f t="shared" si="2"/>
        <v>5</v>
      </c>
      <c r="H87" s="157">
        <v>43615</v>
      </c>
      <c r="I87" s="240">
        <v>300</v>
      </c>
      <c r="J87" s="217">
        <f t="shared" si="3"/>
        <v>5</v>
      </c>
    </row>
    <row r="88" spans="1:10" ht="15" hidden="1" outlineLevel="1" thickBot="1" x14ac:dyDescent="0.4">
      <c r="A88" s="70" t="s">
        <v>1876</v>
      </c>
      <c r="B88" s="262" t="s">
        <v>2011</v>
      </c>
      <c r="C88" s="79" t="s">
        <v>1877</v>
      </c>
      <c r="D88" s="72" t="s">
        <v>170</v>
      </c>
      <c r="E88" s="70">
        <v>3</v>
      </c>
      <c r="F88" s="70">
        <v>5</v>
      </c>
      <c r="G88" s="165">
        <f t="shared" si="2"/>
        <v>8</v>
      </c>
      <c r="H88" s="157">
        <v>43615</v>
      </c>
      <c r="I88" s="240">
        <v>340</v>
      </c>
      <c r="J88" s="217">
        <f t="shared" si="3"/>
        <v>8</v>
      </c>
    </row>
    <row r="89" spans="1:10" ht="15" hidden="1" outlineLevel="1" thickBot="1" x14ac:dyDescent="0.4">
      <c r="A89" s="70" t="s">
        <v>1876</v>
      </c>
      <c r="B89" s="262" t="s">
        <v>2012</v>
      </c>
      <c r="C89" s="79" t="s">
        <v>1877</v>
      </c>
      <c r="D89" s="72" t="s">
        <v>170</v>
      </c>
      <c r="E89" s="70">
        <v>4</v>
      </c>
      <c r="F89" s="70">
        <v>3</v>
      </c>
      <c r="G89" s="165">
        <f t="shared" si="2"/>
        <v>7</v>
      </c>
      <c r="H89" s="157">
        <v>43615</v>
      </c>
      <c r="I89" s="240">
        <v>500</v>
      </c>
      <c r="J89" s="217">
        <f t="shared" si="3"/>
        <v>7</v>
      </c>
    </row>
    <row r="90" spans="1:10" ht="15" hidden="1" outlineLevel="1" thickBot="1" x14ac:dyDescent="0.4">
      <c r="A90" s="70" t="s">
        <v>1876</v>
      </c>
      <c r="B90" s="262" t="s">
        <v>2013</v>
      </c>
      <c r="C90" s="79" t="s">
        <v>1877</v>
      </c>
      <c r="D90" s="72" t="s">
        <v>170</v>
      </c>
      <c r="E90" s="70">
        <v>3</v>
      </c>
      <c r="F90" s="70">
        <v>3</v>
      </c>
      <c r="G90" s="165">
        <f t="shared" si="2"/>
        <v>6</v>
      </c>
      <c r="H90" s="157">
        <v>43615</v>
      </c>
      <c r="I90" s="240">
        <v>220</v>
      </c>
      <c r="J90" s="217">
        <f t="shared" si="3"/>
        <v>6</v>
      </c>
    </row>
    <row r="91" spans="1:10" ht="15" hidden="1" outlineLevel="1" thickBot="1" x14ac:dyDescent="0.4">
      <c r="A91" s="70" t="s">
        <v>1876</v>
      </c>
      <c r="B91" s="262" t="s">
        <v>2014</v>
      </c>
      <c r="C91" s="79" t="s">
        <v>1877</v>
      </c>
      <c r="D91" s="72" t="s">
        <v>170</v>
      </c>
      <c r="E91" s="70">
        <v>4</v>
      </c>
      <c r="F91" s="70">
        <v>3</v>
      </c>
      <c r="G91" s="165">
        <f t="shared" si="2"/>
        <v>7</v>
      </c>
      <c r="H91" s="157">
        <v>43615</v>
      </c>
      <c r="I91" s="240">
        <v>700</v>
      </c>
      <c r="J91" s="217">
        <f t="shared" si="3"/>
        <v>7</v>
      </c>
    </row>
    <row r="92" spans="1:10" ht="15" hidden="1" outlineLevel="1" thickBot="1" x14ac:dyDescent="0.4">
      <c r="A92" s="70" t="s">
        <v>1876</v>
      </c>
      <c r="B92" s="262" t="s">
        <v>2015</v>
      </c>
      <c r="C92" s="79" t="s">
        <v>1877</v>
      </c>
      <c r="D92" s="72" t="s">
        <v>170</v>
      </c>
      <c r="E92" s="70">
        <v>4</v>
      </c>
      <c r="F92" s="70">
        <v>5</v>
      </c>
      <c r="G92" s="165">
        <f t="shared" si="2"/>
        <v>9</v>
      </c>
      <c r="H92" s="157">
        <v>43615</v>
      </c>
      <c r="I92" s="240">
        <v>320</v>
      </c>
      <c r="J92" s="217">
        <f t="shared" si="3"/>
        <v>9</v>
      </c>
    </row>
    <row r="93" spans="1:10" ht="15" hidden="1" outlineLevel="1" thickBot="1" x14ac:dyDescent="0.4">
      <c r="A93" s="70" t="s">
        <v>1876</v>
      </c>
      <c r="B93" s="262" t="s">
        <v>2016</v>
      </c>
      <c r="C93" s="79" t="s">
        <v>1877</v>
      </c>
      <c r="D93" s="72" t="s">
        <v>170</v>
      </c>
      <c r="E93" s="70">
        <v>3</v>
      </c>
      <c r="F93" s="70">
        <v>3</v>
      </c>
      <c r="G93" s="165">
        <f t="shared" si="2"/>
        <v>6</v>
      </c>
      <c r="H93" s="157">
        <v>43615</v>
      </c>
      <c r="I93" s="240">
        <v>430</v>
      </c>
      <c r="J93" s="217">
        <f t="shared" si="3"/>
        <v>6</v>
      </c>
    </row>
    <row r="94" spans="1:10" ht="15" hidden="1" outlineLevel="1" thickBot="1" x14ac:dyDescent="0.4">
      <c r="A94" s="70" t="s">
        <v>1876</v>
      </c>
      <c r="B94" s="262" t="s">
        <v>2017</v>
      </c>
      <c r="C94" s="79" t="s">
        <v>1877</v>
      </c>
      <c r="D94" s="72" t="s">
        <v>170</v>
      </c>
      <c r="E94" s="70">
        <v>3</v>
      </c>
      <c r="F94" s="70">
        <v>5</v>
      </c>
      <c r="G94" s="165">
        <f t="shared" si="2"/>
        <v>8</v>
      </c>
      <c r="H94" s="157">
        <v>43615</v>
      </c>
      <c r="I94" s="240">
        <v>150</v>
      </c>
      <c r="J94" s="217">
        <f t="shared" si="3"/>
        <v>8</v>
      </c>
    </row>
    <row r="95" spans="1:10" ht="15" hidden="1" outlineLevel="1" thickBot="1" x14ac:dyDescent="0.4">
      <c r="A95" s="70" t="s">
        <v>1876</v>
      </c>
      <c r="B95" s="262" t="s">
        <v>2018</v>
      </c>
      <c r="C95" s="79" t="s">
        <v>1877</v>
      </c>
      <c r="D95" s="72" t="s">
        <v>170</v>
      </c>
      <c r="E95" s="70">
        <v>0</v>
      </c>
      <c r="F95" s="70">
        <v>4</v>
      </c>
      <c r="G95" s="165">
        <f t="shared" si="2"/>
        <v>4</v>
      </c>
      <c r="H95" s="157">
        <v>43615</v>
      </c>
      <c r="I95" s="240">
        <v>510</v>
      </c>
      <c r="J95" s="217">
        <f t="shared" si="3"/>
        <v>4</v>
      </c>
    </row>
    <row r="96" spans="1:10" ht="15" hidden="1" outlineLevel="1" thickBot="1" x14ac:dyDescent="0.4">
      <c r="A96" s="70" t="s">
        <v>1876</v>
      </c>
      <c r="B96" s="262" t="s">
        <v>2019</v>
      </c>
      <c r="C96" s="79" t="s">
        <v>1877</v>
      </c>
      <c r="D96" s="72" t="s">
        <v>170</v>
      </c>
      <c r="E96" s="70">
        <v>2</v>
      </c>
      <c r="F96" s="70">
        <v>3</v>
      </c>
      <c r="G96" s="165">
        <f t="shared" si="2"/>
        <v>5</v>
      </c>
      <c r="H96" s="157">
        <v>43615</v>
      </c>
      <c r="I96" s="240">
        <v>440</v>
      </c>
      <c r="J96" s="217">
        <f t="shared" si="3"/>
        <v>5</v>
      </c>
    </row>
    <row r="97" spans="1:10" ht="15" hidden="1" outlineLevel="1" thickBot="1" x14ac:dyDescent="0.4">
      <c r="A97" s="70" t="s">
        <v>1876</v>
      </c>
      <c r="B97" s="262" t="s">
        <v>2020</v>
      </c>
      <c r="C97" s="79" t="s">
        <v>1877</v>
      </c>
      <c r="D97" s="72" t="s">
        <v>170</v>
      </c>
      <c r="E97" s="70">
        <v>2</v>
      </c>
      <c r="F97" s="70">
        <v>2</v>
      </c>
      <c r="G97" s="165">
        <f t="shared" si="2"/>
        <v>4</v>
      </c>
      <c r="H97" s="157">
        <v>43615</v>
      </c>
      <c r="I97" s="240">
        <v>200</v>
      </c>
      <c r="J97" s="217">
        <f t="shared" si="3"/>
        <v>4</v>
      </c>
    </row>
    <row r="98" spans="1:10" ht="15" hidden="1" outlineLevel="1" thickBot="1" x14ac:dyDescent="0.4">
      <c r="A98" s="70" t="s">
        <v>1876</v>
      </c>
      <c r="B98" s="262" t="s">
        <v>2021</v>
      </c>
      <c r="C98" s="79" t="s">
        <v>1877</v>
      </c>
      <c r="D98" s="72" t="s">
        <v>170</v>
      </c>
      <c r="E98" s="70">
        <v>3</v>
      </c>
      <c r="F98" s="70">
        <v>5</v>
      </c>
      <c r="G98" s="165">
        <f t="shared" si="2"/>
        <v>8</v>
      </c>
      <c r="H98" s="157">
        <v>43615</v>
      </c>
      <c r="I98" s="240">
        <v>300</v>
      </c>
      <c r="J98" s="217">
        <f t="shared" si="3"/>
        <v>8</v>
      </c>
    </row>
    <row r="99" spans="1:10" ht="15" hidden="1" outlineLevel="1" thickBot="1" x14ac:dyDescent="0.4">
      <c r="A99" s="70" t="s">
        <v>1876</v>
      </c>
      <c r="B99" s="262" t="s">
        <v>2022</v>
      </c>
      <c r="C99" s="79" t="s">
        <v>1877</v>
      </c>
      <c r="D99" s="72" t="s">
        <v>170</v>
      </c>
      <c r="E99" s="70">
        <v>1</v>
      </c>
      <c r="F99" s="70">
        <v>3</v>
      </c>
      <c r="G99" s="165">
        <f t="shared" si="2"/>
        <v>4</v>
      </c>
      <c r="H99" s="157">
        <v>43615</v>
      </c>
      <c r="I99" s="240">
        <v>100</v>
      </c>
      <c r="J99" s="217">
        <f t="shared" si="3"/>
        <v>4</v>
      </c>
    </row>
    <row r="100" spans="1:10" ht="15" hidden="1" outlineLevel="1" thickBot="1" x14ac:dyDescent="0.4">
      <c r="A100" s="70" t="s">
        <v>1876</v>
      </c>
      <c r="B100" s="262" t="s">
        <v>2023</v>
      </c>
      <c r="C100" s="79" t="s">
        <v>1877</v>
      </c>
      <c r="D100" s="72" t="s">
        <v>170</v>
      </c>
      <c r="E100" s="70">
        <v>2</v>
      </c>
      <c r="F100" s="70">
        <v>3</v>
      </c>
      <c r="G100" s="165">
        <f t="shared" si="2"/>
        <v>5</v>
      </c>
      <c r="H100" s="157">
        <v>43615</v>
      </c>
      <c r="I100" s="240">
        <v>220</v>
      </c>
      <c r="J100" s="217">
        <f t="shared" si="3"/>
        <v>5</v>
      </c>
    </row>
    <row r="101" spans="1:10" ht="15" hidden="1" outlineLevel="1" thickBot="1" x14ac:dyDescent="0.4">
      <c r="A101" s="70" t="s">
        <v>1876</v>
      </c>
      <c r="B101" s="262" t="s">
        <v>2024</v>
      </c>
      <c r="C101" s="79" t="s">
        <v>1877</v>
      </c>
      <c r="D101" s="72" t="s">
        <v>170</v>
      </c>
      <c r="E101" s="70">
        <v>1</v>
      </c>
      <c r="F101" s="70">
        <v>4</v>
      </c>
      <c r="G101" s="165">
        <f t="shared" si="2"/>
        <v>5</v>
      </c>
      <c r="H101" s="157">
        <v>43615</v>
      </c>
      <c r="I101" s="240">
        <v>300</v>
      </c>
      <c r="J101" s="217">
        <f t="shared" si="3"/>
        <v>5</v>
      </c>
    </row>
    <row r="102" spans="1:10" ht="15" hidden="1" outlineLevel="1" thickBot="1" x14ac:dyDescent="0.4">
      <c r="A102" s="70" t="s">
        <v>1876</v>
      </c>
      <c r="B102" s="262" t="s">
        <v>2025</v>
      </c>
      <c r="C102" s="79" t="s">
        <v>1877</v>
      </c>
      <c r="D102" s="72" t="s">
        <v>170</v>
      </c>
      <c r="E102" s="70">
        <v>2</v>
      </c>
      <c r="F102" s="70">
        <v>2</v>
      </c>
      <c r="G102" s="165">
        <f t="shared" si="2"/>
        <v>4</v>
      </c>
      <c r="H102" s="157">
        <v>43615</v>
      </c>
      <c r="I102" s="240">
        <v>200</v>
      </c>
      <c r="J102" s="217">
        <f t="shared" si="3"/>
        <v>4</v>
      </c>
    </row>
    <row r="103" spans="1:10" ht="15" hidden="1" outlineLevel="1" thickBot="1" x14ac:dyDescent="0.4">
      <c r="A103" s="70" t="s">
        <v>1876</v>
      </c>
      <c r="B103" s="262" t="s">
        <v>2026</v>
      </c>
      <c r="C103" s="79" t="s">
        <v>1877</v>
      </c>
      <c r="D103" s="72" t="s">
        <v>170</v>
      </c>
      <c r="E103" s="70">
        <v>4</v>
      </c>
      <c r="F103" s="70">
        <v>5</v>
      </c>
      <c r="G103" s="165">
        <f t="shared" si="2"/>
        <v>9</v>
      </c>
      <c r="H103" s="157">
        <v>43615</v>
      </c>
      <c r="I103" s="240">
        <v>820</v>
      </c>
      <c r="J103" s="217">
        <f t="shared" si="3"/>
        <v>9</v>
      </c>
    </row>
    <row r="104" spans="1:10" ht="15" hidden="1" outlineLevel="1" thickBot="1" x14ac:dyDescent="0.4">
      <c r="A104" s="70" t="s">
        <v>1876</v>
      </c>
      <c r="B104" s="262" t="s">
        <v>2027</v>
      </c>
      <c r="C104" s="79" t="s">
        <v>1877</v>
      </c>
      <c r="D104" s="72" t="s">
        <v>170</v>
      </c>
      <c r="E104" s="70">
        <v>2</v>
      </c>
      <c r="F104" s="70">
        <v>3</v>
      </c>
      <c r="G104" s="165">
        <f t="shared" si="2"/>
        <v>5</v>
      </c>
      <c r="H104" s="157">
        <v>43615</v>
      </c>
      <c r="I104" s="240">
        <v>720</v>
      </c>
      <c r="J104" s="217">
        <f t="shared" si="3"/>
        <v>5</v>
      </c>
    </row>
    <row r="105" spans="1:10" ht="15" hidden="1" outlineLevel="1" thickBot="1" x14ac:dyDescent="0.4">
      <c r="A105" s="70" t="s">
        <v>1876</v>
      </c>
      <c r="B105" s="262" t="s">
        <v>2028</v>
      </c>
      <c r="C105" s="79" t="s">
        <v>1877</v>
      </c>
      <c r="D105" s="72" t="s">
        <v>170</v>
      </c>
      <c r="E105" s="70">
        <v>2</v>
      </c>
      <c r="F105" s="70">
        <v>3</v>
      </c>
      <c r="G105" s="165">
        <f t="shared" si="2"/>
        <v>5</v>
      </c>
      <c r="H105" s="157">
        <v>43615</v>
      </c>
      <c r="I105" s="240">
        <v>440</v>
      </c>
      <c r="J105" s="217">
        <f t="shared" si="3"/>
        <v>5</v>
      </c>
    </row>
    <row r="106" spans="1:10" ht="15" hidden="1" outlineLevel="1" thickBot="1" x14ac:dyDescent="0.4">
      <c r="A106" s="70" t="s">
        <v>1876</v>
      </c>
      <c r="B106" s="262" t="s">
        <v>2029</v>
      </c>
      <c r="C106" s="79" t="s">
        <v>1877</v>
      </c>
      <c r="D106" s="72" t="s">
        <v>170</v>
      </c>
      <c r="E106" s="70">
        <v>1</v>
      </c>
      <c r="F106" s="70">
        <v>3</v>
      </c>
      <c r="G106" s="165">
        <f t="shared" si="2"/>
        <v>4</v>
      </c>
      <c r="H106" s="157">
        <v>43615</v>
      </c>
      <c r="I106" s="240">
        <v>100</v>
      </c>
      <c r="J106" s="217">
        <f t="shared" si="3"/>
        <v>4</v>
      </c>
    </row>
    <row r="107" spans="1:10" ht="15" hidden="1" outlineLevel="1" thickBot="1" x14ac:dyDescent="0.4">
      <c r="A107" s="70" t="s">
        <v>1876</v>
      </c>
      <c r="B107" s="262" t="s">
        <v>2030</v>
      </c>
      <c r="C107" s="79" t="s">
        <v>1877</v>
      </c>
      <c r="D107" s="72" t="s">
        <v>170</v>
      </c>
      <c r="E107" s="70">
        <v>4</v>
      </c>
      <c r="F107" s="70">
        <v>3</v>
      </c>
      <c r="G107" s="165">
        <f t="shared" si="2"/>
        <v>7</v>
      </c>
      <c r="H107" s="157">
        <v>43615</v>
      </c>
      <c r="I107" s="240">
        <v>100</v>
      </c>
      <c r="J107" s="217">
        <f t="shared" si="3"/>
        <v>7</v>
      </c>
    </row>
    <row r="108" spans="1:10" ht="15" hidden="1" outlineLevel="1" thickBot="1" x14ac:dyDescent="0.4">
      <c r="A108" s="70" t="s">
        <v>1876</v>
      </c>
      <c r="B108" s="262" t="s">
        <v>2031</v>
      </c>
      <c r="C108" s="79" t="s">
        <v>1877</v>
      </c>
      <c r="D108" s="72" t="s">
        <v>170</v>
      </c>
      <c r="E108" s="70">
        <v>3</v>
      </c>
      <c r="F108" s="70">
        <v>5</v>
      </c>
      <c r="G108" s="165">
        <f t="shared" si="2"/>
        <v>8</v>
      </c>
      <c r="H108" s="157">
        <v>43615</v>
      </c>
      <c r="I108" s="240">
        <v>210</v>
      </c>
      <c r="J108" s="217">
        <f t="shared" si="3"/>
        <v>8</v>
      </c>
    </row>
    <row r="109" spans="1:10" ht="15" hidden="1" outlineLevel="1" thickBot="1" x14ac:dyDescent="0.4">
      <c r="A109" s="70" t="s">
        <v>1876</v>
      </c>
      <c r="B109" s="262" t="s">
        <v>2032</v>
      </c>
      <c r="C109" s="79" t="s">
        <v>1877</v>
      </c>
      <c r="D109" s="72" t="s">
        <v>170</v>
      </c>
      <c r="E109" s="70">
        <v>1</v>
      </c>
      <c r="F109" s="70">
        <v>2</v>
      </c>
      <c r="G109" s="165">
        <f t="shared" si="2"/>
        <v>3</v>
      </c>
      <c r="H109" s="157">
        <v>43615</v>
      </c>
      <c r="I109" s="240">
        <v>330</v>
      </c>
      <c r="J109" s="217">
        <f t="shared" si="3"/>
        <v>3</v>
      </c>
    </row>
    <row r="110" spans="1:10" ht="15" hidden="1" outlineLevel="1" thickBot="1" x14ac:dyDescent="0.4">
      <c r="A110" s="70" t="s">
        <v>1876</v>
      </c>
      <c r="B110" s="262" t="s">
        <v>2033</v>
      </c>
      <c r="C110" s="79" t="s">
        <v>1877</v>
      </c>
      <c r="D110" s="72" t="s">
        <v>170</v>
      </c>
      <c r="E110" s="70">
        <v>2</v>
      </c>
      <c r="F110" s="70">
        <v>5</v>
      </c>
      <c r="G110" s="165">
        <f t="shared" si="2"/>
        <v>7</v>
      </c>
      <c r="H110" s="157">
        <v>43615</v>
      </c>
      <c r="I110" s="240">
        <v>330</v>
      </c>
      <c r="J110" s="217">
        <f t="shared" si="3"/>
        <v>7</v>
      </c>
    </row>
    <row r="111" spans="1:10" ht="15" hidden="1" outlineLevel="1" thickBot="1" x14ac:dyDescent="0.4">
      <c r="A111" s="70" t="s">
        <v>1876</v>
      </c>
      <c r="B111" s="262" t="s">
        <v>2034</v>
      </c>
      <c r="C111" s="79" t="s">
        <v>1877</v>
      </c>
      <c r="D111" s="72" t="s">
        <v>170</v>
      </c>
      <c r="E111" s="70">
        <v>3</v>
      </c>
      <c r="F111" s="70">
        <v>4</v>
      </c>
      <c r="G111" s="165">
        <f t="shared" si="2"/>
        <v>7</v>
      </c>
      <c r="H111" s="157">
        <v>43615</v>
      </c>
      <c r="I111" s="240">
        <v>440</v>
      </c>
      <c r="J111" s="217">
        <f t="shared" si="3"/>
        <v>7</v>
      </c>
    </row>
    <row r="112" spans="1:10" ht="15" hidden="1" outlineLevel="1" thickBot="1" x14ac:dyDescent="0.4">
      <c r="A112" s="70" t="s">
        <v>1876</v>
      </c>
      <c r="B112" s="262" t="s">
        <v>2035</v>
      </c>
      <c r="C112" s="79" t="s">
        <v>1877</v>
      </c>
      <c r="D112" s="72" t="s">
        <v>170</v>
      </c>
      <c r="E112" s="70">
        <v>0</v>
      </c>
      <c r="F112" s="70">
        <v>2</v>
      </c>
      <c r="G112" s="165">
        <f t="shared" si="2"/>
        <v>2</v>
      </c>
      <c r="H112" s="157">
        <v>43615</v>
      </c>
      <c r="I112" s="240">
        <v>250</v>
      </c>
      <c r="J112" s="217">
        <f t="shared" si="3"/>
        <v>2</v>
      </c>
    </row>
    <row r="113" spans="1:10" ht="15" hidden="1" outlineLevel="1" thickBot="1" x14ac:dyDescent="0.4">
      <c r="A113" s="70" t="s">
        <v>1876</v>
      </c>
      <c r="B113" s="262" t="s">
        <v>2036</v>
      </c>
      <c r="C113" s="79" t="s">
        <v>1877</v>
      </c>
      <c r="D113" s="72" t="s">
        <v>170</v>
      </c>
      <c r="E113" s="70">
        <v>4</v>
      </c>
      <c r="F113" s="70">
        <v>3</v>
      </c>
      <c r="G113" s="165">
        <f t="shared" si="2"/>
        <v>7</v>
      </c>
      <c r="H113" s="157">
        <v>43615</v>
      </c>
      <c r="I113" s="240">
        <v>540</v>
      </c>
      <c r="J113" s="217">
        <f t="shared" si="3"/>
        <v>7</v>
      </c>
    </row>
    <row r="114" spans="1:10" ht="15" hidden="1" outlineLevel="1" thickBot="1" x14ac:dyDescent="0.4">
      <c r="A114" s="70" t="s">
        <v>1876</v>
      </c>
      <c r="B114" s="262" t="s">
        <v>2037</v>
      </c>
      <c r="C114" s="79" t="s">
        <v>1877</v>
      </c>
      <c r="D114" s="72" t="s">
        <v>170</v>
      </c>
      <c r="E114" s="70">
        <v>3</v>
      </c>
      <c r="F114" s="70">
        <v>5</v>
      </c>
      <c r="G114" s="165">
        <f t="shared" si="2"/>
        <v>8</v>
      </c>
      <c r="H114" s="157">
        <v>43615</v>
      </c>
      <c r="I114" s="240">
        <v>600</v>
      </c>
      <c r="J114" s="217">
        <f t="shared" si="3"/>
        <v>8</v>
      </c>
    </row>
    <row r="115" spans="1:10" ht="15" hidden="1" outlineLevel="1" thickBot="1" x14ac:dyDescent="0.4">
      <c r="A115" s="70" t="s">
        <v>1876</v>
      </c>
      <c r="B115" s="262" t="s">
        <v>2038</v>
      </c>
      <c r="C115" s="79" t="s">
        <v>1877</v>
      </c>
      <c r="D115" s="72" t="s">
        <v>170</v>
      </c>
      <c r="E115" s="70">
        <v>1</v>
      </c>
      <c r="F115" s="70">
        <v>3</v>
      </c>
      <c r="G115" s="165">
        <f t="shared" si="2"/>
        <v>4</v>
      </c>
      <c r="H115" s="157">
        <v>43615</v>
      </c>
      <c r="I115" s="240">
        <v>550</v>
      </c>
      <c r="J115" s="217">
        <f t="shared" si="3"/>
        <v>4</v>
      </c>
    </row>
    <row r="116" spans="1:10" ht="15" hidden="1" outlineLevel="1" thickBot="1" x14ac:dyDescent="0.4">
      <c r="A116" s="70" t="s">
        <v>1876</v>
      </c>
      <c r="B116" s="262" t="s">
        <v>2039</v>
      </c>
      <c r="C116" s="79" t="s">
        <v>1877</v>
      </c>
      <c r="D116" s="72" t="s">
        <v>170</v>
      </c>
      <c r="E116" s="70">
        <v>2</v>
      </c>
      <c r="F116" s="70">
        <v>3</v>
      </c>
      <c r="G116" s="165">
        <f t="shared" si="2"/>
        <v>5</v>
      </c>
      <c r="H116" s="157">
        <v>43615</v>
      </c>
      <c r="I116" s="240">
        <v>500</v>
      </c>
      <c r="J116" s="217">
        <f t="shared" si="3"/>
        <v>5</v>
      </c>
    </row>
    <row r="117" spans="1:10" ht="15" hidden="1" outlineLevel="1" thickBot="1" x14ac:dyDescent="0.4">
      <c r="A117" s="70" t="s">
        <v>1876</v>
      </c>
      <c r="B117" s="262" t="s">
        <v>2040</v>
      </c>
      <c r="C117" s="79" t="s">
        <v>1877</v>
      </c>
      <c r="D117" s="72" t="s">
        <v>170</v>
      </c>
      <c r="E117" s="70">
        <v>2</v>
      </c>
      <c r="F117" s="70">
        <v>2</v>
      </c>
      <c r="G117" s="165">
        <f t="shared" si="2"/>
        <v>4</v>
      </c>
      <c r="H117" s="157">
        <v>43615</v>
      </c>
      <c r="I117" s="240">
        <v>620</v>
      </c>
      <c r="J117" s="217">
        <f t="shared" si="3"/>
        <v>4</v>
      </c>
    </row>
    <row r="118" spans="1:10" ht="15" hidden="1" outlineLevel="1" thickBot="1" x14ac:dyDescent="0.4">
      <c r="A118" s="70" t="s">
        <v>1876</v>
      </c>
      <c r="B118" s="262" t="s">
        <v>2041</v>
      </c>
      <c r="C118" s="79" t="s">
        <v>1877</v>
      </c>
      <c r="D118" s="72" t="s">
        <v>170</v>
      </c>
      <c r="E118" s="70">
        <v>4</v>
      </c>
      <c r="F118" s="70">
        <v>5</v>
      </c>
      <c r="G118" s="165">
        <f t="shared" si="2"/>
        <v>9</v>
      </c>
      <c r="H118" s="157">
        <v>43615</v>
      </c>
      <c r="I118" s="240">
        <v>450</v>
      </c>
      <c r="J118" s="217">
        <f t="shared" si="3"/>
        <v>9</v>
      </c>
    </row>
    <row r="119" spans="1:10" ht="15" hidden="1" outlineLevel="1" thickBot="1" x14ac:dyDescent="0.4">
      <c r="A119" s="70" t="s">
        <v>1876</v>
      </c>
      <c r="B119" s="262" t="s">
        <v>2042</v>
      </c>
      <c r="C119" s="79" t="s">
        <v>1877</v>
      </c>
      <c r="D119" s="72" t="s">
        <v>170</v>
      </c>
      <c r="E119" s="70">
        <v>1</v>
      </c>
      <c r="F119" s="70">
        <v>3</v>
      </c>
      <c r="G119" s="165">
        <f t="shared" si="2"/>
        <v>4</v>
      </c>
      <c r="H119" s="157">
        <v>43615</v>
      </c>
      <c r="I119" s="240">
        <v>700</v>
      </c>
      <c r="J119" s="217">
        <f t="shared" si="3"/>
        <v>4</v>
      </c>
    </row>
    <row r="120" spans="1:10" ht="15" hidden="1" outlineLevel="1" thickBot="1" x14ac:dyDescent="0.4">
      <c r="A120" s="70" t="s">
        <v>1876</v>
      </c>
      <c r="B120" s="262" t="s">
        <v>2043</v>
      </c>
      <c r="C120" s="79" t="s">
        <v>1877</v>
      </c>
      <c r="D120" s="72" t="s">
        <v>170</v>
      </c>
      <c r="E120" s="70">
        <v>3</v>
      </c>
      <c r="F120" s="70">
        <v>4</v>
      </c>
      <c r="G120" s="165">
        <f t="shared" si="2"/>
        <v>7</v>
      </c>
      <c r="H120" s="157">
        <v>43615</v>
      </c>
      <c r="I120" s="240">
        <v>200</v>
      </c>
      <c r="J120" s="217">
        <f t="shared" si="3"/>
        <v>7</v>
      </c>
    </row>
    <row r="121" spans="1:10" ht="15" hidden="1" outlineLevel="1" thickBot="1" x14ac:dyDescent="0.4">
      <c r="A121" s="70" t="s">
        <v>1876</v>
      </c>
      <c r="B121" s="262" t="s">
        <v>2044</v>
      </c>
      <c r="C121" s="79" t="s">
        <v>1877</v>
      </c>
      <c r="D121" s="72" t="s">
        <v>170</v>
      </c>
      <c r="E121" s="70">
        <v>2</v>
      </c>
      <c r="F121" s="70">
        <v>4</v>
      </c>
      <c r="G121" s="165">
        <f t="shared" si="2"/>
        <v>6</v>
      </c>
      <c r="H121" s="157">
        <v>43615</v>
      </c>
      <c r="I121" s="240">
        <v>350</v>
      </c>
      <c r="J121" s="217">
        <f t="shared" si="3"/>
        <v>6</v>
      </c>
    </row>
    <row r="122" spans="1:10" ht="15" hidden="1" outlineLevel="1" thickBot="1" x14ac:dyDescent="0.4">
      <c r="A122" s="70" t="s">
        <v>1876</v>
      </c>
      <c r="B122" s="262" t="s">
        <v>2045</v>
      </c>
      <c r="C122" s="79" t="s">
        <v>1877</v>
      </c>
      <c r="D122" s="72" t="s">
        <v>170</v>
      </c>
      <c r="E122" s="70">
        <v>1</v>
      </c>
      <c r="F122" s="70">
        <v>3</v>
      </c>
      <c r="G122" s="165">
        <f t="shared" si="2"/>
        <v>4</v>
      </c>
      <c r="H122" s="157">
        <v>43615</v>
      </c>
      <c r="I122" s="240">
        <v>440</v>
      </c>
      <c r="J122" s="217">
        <f t="shared" si="3"/>
        <v>4</v>
      </c>
    </row>
    <row r="123" spans="1:10" ht="15" hidden="1" outlineLevel="1" thickBot="1" x14ac:dyDescent="0.4">
      <c r="A123" s="70" t="s">
        <v>1876</v>
      </c>
      <c r="B123" s="262" t="s">
        <v>2046</v>
      </c>
      <c r="C123" s="79" t="s">
        <v>1877</v>
      </c>
      <c r="D123" s="72" t="s">
        <v>170</v>
      </c>
      <c r="E123" s="70">
        <v>3</v>
      </c>
      <c r="F123" s="70">
        <v>2</v>
      </c>
      <c r="G123" s="165">
        <f t="shared" si="2"/>
        <v>5</v>
      </c>
      <c r="H123" s="157">
        <v>43615</v>
      </c>
      <c r="I123" s="240">
        <v>440</v>
      </c>
      <c r="J123" s="217">
        <f t="shared" si="3"/>
        <v>5</v>
      </c>
    </row>
    <row r="124" spans="1:10" ht="15" hidden="1" outlineLevel="1" thickBot="1" x14ac:dyDescent="0.4">
      <c r="A124" s="70" t="s">
        <v>1876</v>
      </c>
      <c r="B124" s="262" t="s">
        <v>2047</v>
      </c>
      <c r="C124" s="79" t="s">
        <v>1877</v>
      </c>
      <c r="D124" s="72" t="s">
        <v>170</v>
      </c>
      <c r="E124" s="70">
        <v>4</v>
      </c>
      <c r="F124" s="70">
        <v>4</v>
      </c>
      <c r="G124" s="165">
        <f t="shared" si="2"/>
        <v>8</v>
      </c>
      <c r="H124" s="157">
        <v>43615</v>
      </c>
      <c r="I124" s="240">
        <v>330</v>
      </c>
      <c r="J124" s="217">
        <f t="shared" si="3"/>
        <v>8</v>
      </c>
    </row>
    <row r="125" spans="1:10" ht="15" hidden="1" outlineLevel="1" thickBot="1" x14ac:dyDescent="0.4">
      <c r="A125" s="70" t="s">
        <v>1876</v>
      </c>
      <c r="B125" s="262" t="s">
        <v>2048</v>
      </c>
      <c r="C125" s="79" t="s">
        <v>1877</v>
      </c>
      <c r="D125" s="72" t="s">
        <v>170</v>
      </c>
      <c r="E125" s="70">
        <v>3</v>
      </c>
      <c r="F125" s="70">
        <v>2</v>
      </c>
      <c r="G125" s="165">
        <f t="shared" si="2"/>
        <v>5</v>
      </c>
      <c r="H125" s="157">
        <v>43615</v>
      </c>
      <c r="I125" s="240">
        <v>100</v>
      </c>
      <c r="J125" s="217">
        <f t="shared" si="3"/>
        <v>5</v>
      </c>
    </row>
    <row r="126" spans="1:10" ht="15" hidden="1" outlineLevel="1" thickBot="1" x14ac:dyDescent="0.4">
      <c r="A126" s="70" t="s">
        <v>1876</v>
      </c>
      <c r="B126" s="262" t="s">
        <v>2049</v>
      </c>
      <c r="C126" s="79" t="s">
        <v>1877</v>
      </c>
      <c r="D126" s="72" t="s">
        <v>170</v>
      </c>
      <c r="E126" s="70">
        <v>1</v>
      </c>
      <c r="F126" s="70">
        <v>3</v>
      </c>
      <c r="G126" s="165">
        <f t="shared" si="2"/>
        <v>4</v>
      </c>
      <c r="H126" s="157">
        <v>43615</v>
      </c>
      <c r="I126" s="240">
        <v>600</v>
      </c>
      <c r="J126" s="217">
        <f t="shared" si="3"/>
        <v>4</v>
      </c>
    </row>
    <row r="127" spans="1:10" ht="15" hidden="1" outlineLevel="1" thickBot="1" x14ac:dyDescent="0.4">
      <c r="A127" s="70" t="s">
        <v>1876</v>
      </c>
      <c r="B127" s="262" t="s">
        <v>2050</v>
      </c>
      <c r="C127" s="79" t="s">
        <v>1877</v>
      </c>
      <c r="D127" s="72" t="s">
        <v>170</v>
      </c>
      <c r="E127" s="70">
        <v>2</v>
      </c>
      <c r="F127" s="70">
        <v>6</v>
      </c>
      <c r="G127" s="165">
        <f t="shared" si="2"/>
        <v>8</v>
      </c>
      <c r="H127" s="157">
        <v>43615</v>
      </c>
      <c r="I127" s="240">
        <v>320</v>
      </c>
      <c r="J127" s="217">
        <f t="shared" si="3"/>
        <v>8</v>
      </c>
    </row>
    <row r="128" spans="1:10" ht="15" hidden="1" outlineLevel="1" thickBot="1" x14ac:dyDescent="0.4">
      <c r="A128" s="70" t="s">
        <v>1876</v>
      </c>
      <c r="B128" s="262" t="s">
        <v>2051</v>
      </c>
      <c r="C128" s="79" t="s">
        <v>1877</v>
      </c>
      <c r="D128" s="72" t="s">
        <v>170</v>
      </c>
      <c r="E128" s="70">
        <v>4</v>
      </c>
      <c r="F128" s="70">
        <v>3</v>
      </c>
      <c r="G128" s="165">
        <f t="shared" si="2"/>
        <v>7</v>
      </c>
      <c r="H128" s="157">
        <v>43615</v>
      </c>
      <c r="I128" s="240">
        <v>200</v>
      </c>
      <c r="J128" s="217">
        <f t="shared" si="3"/>
        <v>7</v>
      </c>
    </row>
    <row r="129" spans="1:10" ht="15" hidden="1" outlineLevel="1" thickBot="1" x14ac:dyDescent="0.4">
      <c r="A129" s="70" t="s">
        <v>1876</v>
      </c>
      <c r="B129" s="262" t="s">
        <v>2052</v>
      </c>
      <c r="C129" s="79" t="s">
        <v>1877</v>
      </c>
      <c r="D129" s="72" t="s">
        <v>170</v>
      </c>
      <c r="E129" s="70">
        <v>3</v>
      </c>
      <c r="F129" s="70">
        <v>5</v>
      </c>
      <c r="G129" s="165">
        <f t="shared" si="2"/>
        <v>8</v>
      </c>
      <c r="H129" s="157">
        <v>43615</v>
      </c>
      <c r="I129" s="240">
        <v>300</v>
      </c>
      <c r="J129" s="217">
        <f t="shared" si="3"/>
        <v>8</v>
      </c>
    </row>
    <row r="130" spans="1:10" ht="15" hidden="1" outlineLevel="1" thickBot="1" x14ac:dyDescent="0.4">
      <c r="A130" s="70" t="s">
        <v>1876</v>
      </c>
      <c r="B130" s="262" t="s">
        <v>2053</v>
      </c>
      <c r="C130" s="79" t="s">
        <v>1877</v>
      </c>
      <c r="D130" s="72" t="s">
        <v>170</v>
      </c>
      <c r="E130" s="70">
        <v>1</v>
      </c>
      <c r="F130" s="70">
        <v>3</v>
      </c>
      <c r="G130" s="165">
        <f t="shared" ref="G130:G193" si="4">E130+F130</f>
        <v>4</v>
      </c>
      <c r="H130" s="157">
        <v>43615</v>
      </c>
      <c r="I130" s="240">
        <v>550</v>
      </c>
      <c r="J130" s="217">
        <f t="shared" si="3"/>
        <v>4</v>
      </c>
    </row>
    <row r="131" spans="1:10" ht="15" hidden="1" outlineLevel="1" thickBot="1" x14ac:dyDescent="0.4">
      <c r="A131" s="70" t="s">
        <v>1876</v>
      </c>
      <c r="B131" s="262" t="s">
        <v>2054</v>
      </c>
      <c r="C131" s="79" t="s">
        <v>1877</v>
      </c>
      <c r="D131" s="72" t="s">
        <v>170</v>
      </c>
      <c r="E131" s="70">
        <v>3</v>
      </c>
      <c r="F131" s="70">
        <v>2</v>
      </c>
      <c r="G131" s="165">
        <f t="shared" si="4"/>
        <v>5</v>
      </c>
      <c r="H131" s="157">
        <v>43615</v>
      </c>
      <c r="I131" s="240">
        <v>570</v>
      </c>
      <c r="J131" s="217">
        <f t="shared" ref="J131:J194" si="5">IF(I131&gt;$Q$1,,G131)</f>
        <v>5</v>
      </c>
    </row>
    <row r="132" spans="1:10" ht="15" hidden="1" outlineLevel="1" thickBot="1" x14ac:dyDescent="0.4">
      <c r="A132" s="70" t="s">
        <v>1876</v>
      </c>
      <c r="B132" s="262" t="s">
        <v>2055</v>
      </c>
      <c r="C132" s="79" t="s">
        <v>1877</v>
      </c>
      <c r="D132" s="72" t="s">
        <v>170</v>
      </c>
      <c r="E132" s="70">
        <v>4</v>
      </c>
      <c r="F132" s="70">
        <v>3</v>
      </c>
      <c r="G132" s="165">
        <f t="shared" si="4"/>
        <v>7</v>
      </c>
      <c r="H132" s="157">
        <v>43615</v>
      </c>
      <c r="I132" s="240">
        <v>440</v>
      </c>
      <c r="J132" s="217">
        <f t="shared" si="5"/>
        <v>7</v>
      </c>
    </row>
    <row r="133" spans="1:10" ht="15" hidden="1" outlineLevel="1" thickBot="1" x14ac:dyDescent="0.4">
      <c r="A133" s="70" t="s">
        <v>1876</v>
      </c>
      <c r="B133" s="262" t="s">
        <v>2056</v>
      </c>
      <c r="C133" s="79" t="s">
        <v>1877</v>
      </c>
      <c r="D133" s="72" t="s">
        <v>170</v>
      </c>
      <c r="E133" s="70">
        <v>1</v>
      </c>
      <c r="F133" s="70">
        <v>2</v>
      </c>
      <c r="G133" s="165">
        <f t="shared" si="4"/>
        <v>3</v>
      </c>
      <c r="H133" s="157">
        <v>43615</v>
      </c>
      <c r="I133" s="240">
        <v>340</v>
      </c>
      <c r="J133" s="217">
        <f t="shared" si="5"/>
        <v>3</v>
      </c>
    </row>
    <row r="134" spans="1:10" ht="15" hidden="1" outlineLevel="1" thickBot="1" x14ac:dyDescent="0.4">
      <c r="A134" s="70" t="s">
        <v>1876</v>
      </c>
      <c r="B134" s="262" t="s">
        <v>2057</v>
      </c>
      <c r="C134" s="79" t="s">
        <v>1877</v>
      </c>
      <c r="D134" s="72" t="s">
        <v>170</v>
      </c>
      <c r="E134" s="70">
        <v>4</v>
      </c>
      <c r="F134" s="70">
        <v>5</v>
      </c>
      <c r="G134" s="165">
        <f t="shared" si="4"/>
        <v>9</v>
      </c>
      <c r="H134" s="157">
        <v>43615</v>
      </c>
      <c r="I134" s="240">
        <v>350</v>
      </c>
      <c r="J134" s="217">
        <f t="shared" si="5"/>
        <v>9</v>
      </c>
    </row>
    <row r="135" spans="1:10" ht="15" hidden="1" outlineLevel="1" thickBot="1" x14ac:dyDescent="0.4">
      <c r="A135" s="70" t="s">
        <v>1876</v>
      </c>
      <c r="B135" s="262" t="s">
        <v>2058</v>
      </c>
      <c r="C135" s="79" t="s">
        <v>1877</v>
      </c>
      <c r="D135" s="72" t="s">
        <v>170</v>
      </c>
      <c r="E135" s="70">
        <v>1</v>
      </c>
      <c r="F135" s="70">
        <v>2</v>
      </c>
      <c r="G135" s="165">
        <f t="shared" si="4"/>
        <v>3</v>
      </c>
      <c r="H135" s="157">
        <v>43615</v>
      </c>
      <c r="I135" s="240">
        <v>220</v>
      </c>
      <c r="J135" s="217">
        <f t="shared" si="5"/>
        <v>3</v>
      </c>
    </row>
    <row r="136" spans="1:10" ht="15" hidden="1" outlineLevel="1" thickBot="1" x14ac:dyDescent="0.4">
      <c r="A136" s="70" t="s">
        <v>1876</v>
      </c>
      <c r="B136" s="262" t="s">
        <v>2059</v>
      </c>
      <c r="C136" s="79" t="s">
        <v>1877</v>
      </c>
      <c r="D136" s="72" t="s">
        <v>170</v>
      </c>
      <c r="E136" s="70">
        <v>3</v>
      </c>
      <c r="F136" s="70">
        <v>5</v>
      </c>
      <c r="G136" s="165">
        <f t="shared" si="4"/>
        <v>8</v>
      </c>
      <c r="H136" s="157">
        <v>43615</v>
      </c>
      <c r="I136" s="240">
        <v>720</v>
      </c>
      <c r="J136" s="217">
        <f t="shared" si="5"/>
        <v>8</v>
      </c>
    </row>
    <row r="137" spans="1:10" ht="15" hidden="1" outlineLevel="1" thickBot="1" x14ac:dyDescent="0.4">
      <c r="A137" s="70" t="s">
        <v>1876</v>
      </c>
      <c r="B137" s="262" t="s">
        <v>2060</v>
      </c>
      <c r="C137" s="79" t="s">
        <v>1877</v>
      </c>
      <c r="D137" s="72" t="s">
        <v>170</v>
      </c>
      <c r="E137" s="70">
        <v>2</v>
      </c>
      <c r="F137" s="70">
        <v>2</v>
      </c>
      <c r="G137" s="165">
        <f t="shared" si="4"/>
        <v>4</v>
      </c>
      <c r="H137" s="157">
        <v>43615</v>
      </c>
      <c r="I137" s="240">
        <v>250</v>
      </c>
      <c r="J137" s="217">
        <f t="shared" si="5"/>
        <v>4</v>
      </c>
    </row>
    <row r="138" spans="1:10" ht="15" hidden="1" outlineLevel="1" thickBot="1" x14ac:dyDescent="0.4">
      <c r="A138" s="70" t="s">
        <v>1876</v>
      </c>
      <c r="B138" s="262" t="s">
        <v>2061</v>
      </c>
      <c r="C138" s="79" t="s">
        <v>1877</v>
      </c>
      <c r="D138" s="72" t="s">
        <v>170</v>
      </c>
      <c r="E138" s="70">
        <v>3</v>
      </c>
      <c r="F138" s="70">
        <v>5</v>
      </c>
      <c r="G138" s="165">
        <f t="shared" si="4"/>
        <v>8</v>
      </c>
      <c r="H138" s="157">
        <v>43615</v>
      </c>
      <c r="I138" s="240">
        <v>370</v>
      </c>
      <c r="J138" s="217">
        <f t="shared" si="5"/>
        <v>8</v>
      </c>
    </row>
    <row r="139" spans="1:10" ht="15" hidden="1" outlineLevel="1" thickBot="1" x14ac:dyDescent="0.4">
      <c r="A139" s="70" t="s">
        <v>1876</v>
      </c>
      <c r="B139" s="262" t="s">
        <v>2062</v>
      </c>
      <c r="C139" s="79" t="s">
        <v>1877</v>
      </c>
      <c r="D139" s="72" t="s">
        <v>170</v>
      </c>
      <c r="E139" s="70">
        <v>2</v>
      </c>
      <c r="F139" s="70">
        <v>3</v>
      </c>
      <c r="G139" s="165">
        <f t="shared" si="4"/>
        <v>5</v>
      </c>
      <c r="H139" s="157">
        <v>43615</v>
      </c>
      <c r="I139" s="240">
        <v>200</v>
      </c>
      <c r="J139" s="217">
        <f t="shared" si="5"/>
        <v>5</v>
      </c>
    </row>
    <row r="140" spans="1:10" ht="15" hidden="1" outlineLevel="1" thickBot="1" x14ac:dyDescent="0.4">
      <c r="A140" s="70" t="s">
        <v>1876</v>
      </c>
      <c r="B140" s="262" t="s">
        <v>2063</v>
      </c>
      <c r="C140" s="79" t="s">
        <v>1877</v>
      </c>
      <c r="D140" s="72" t="s">
        <v>170</v>
      </c>
      <c r="E140" s="70">
        <v>4</v>
      </c>
      <c r="F140" s="70">
        <v>3</v>
      </c>
      <c r="G140" s="165">
        <f t="shared" si="4"/>
        <v>7</v>
      </c>
      <c r="H140" s="157">
        <v>43615</v>
      </c>
      <c r="I140" s="240">
        <v>250</v>
      </c>
      <c r="J140" s="217">
        <f t="shared" si="5"/>
        <v>7</v>
      </c>
    </row>
    <row r="141" spans="1:10" ht="15" hidden="1" outlineLevel="1" thickBot="1" x14ac:dyDescent="0.4">
      <c r="A141" s="70" t="s">
        <v>1876</v>
      </c>
      <c r="B141" s="262" t="s">
        <v>2064</v>
      </c>
      <c r="C141" s="79" t="s">
        <v>1877</v>
      </c>
      <c r="D141" s="72" t="s">
        <v>170</v>
      </c>
      <c r="E141" s="70">
        <v>1</v>
      </c>
      <c r="F141" s="70">
        <v>5</v>
      </c>
      <c r="G141" s="165">
        <f t="shared" si="4"/>
        <v>6</v>
      </c>
      <c r="H141" s="157">
        <v>43615</v>
      </c>
      <c r="I141" s="240">
        <v>470</v>
      </c>
      <c r="J141" s="217">
        <f t="shared" si="5"/>
        <v>6</v>
      </c>
    </row>
    <row r="142" spans="1:10" ht="15" hidden="1" outlineLevel="1" thickBot="1" x14ac:dyDescent="0.4">
      <c r="A142" s="70" t="s">
        <v>1876</v>
      </c>
      <c r="B142" s="262" t="s">
        <v>2065</v>
      </c>
      <c r="C142" s="79" t="s">
        <v>1877</v>
      </c>
      <c r="D142" s="72" t="s">
        <v>170</v>
      </c>
      <c r="E142" s="70">
        <v>4</v>
      </c>
      <c r="F142" s="70">
        <v>3</v>
      </c>
      <c r="G142" s="165">
        <f t="shared" si="4"/>
        <v>7</v>
      </c>
      <c r="H142" s="157">
        <v>43615</v>
      </c>
      <c r="I142" s="240">
        <v>310</v>
      </c>
      <c r="J142" s="217">
        <f t="shared" si="5"/>
        <v>7</v>
      </c>
    </row>
    <row r="143" spans="1:10" ht="15" hidden="1" outlineLevel="1" thickBot="1" x14ac:dyDescent="0.4">
      <c r="A143" s="70" t="s">
        <v>1876</v>
      </c>
      <c r="B143" s="262" t="s">
        <v>2066</v>
      </c>
      <c r="C143" s="79" t="s">
        <v>1877</v>
      </c>
      <c r="D143" s="72" t="s">
        <v>170</v>
      </c>
      <c r="E143" s="70">
        <v>1</v>
      </c>
      <c r="F143" s="70">
        <v>2</v>
      </c>
      <c r="G143" s="165">
        <f t="shared" si="4"/>
        <v>3</v>
      </c>
      <c r="H143" s="157">
        <v>43615</v>
      </c>
      <c r="I143" s="240">
        <v>300</v>
      </c>
      <c r="J143" s="217">
        <f t="shared" si="5"/>
        <v>3</v>
      </c>
    </row>
    <row r="144" spans="1:10" ht="15" hidden="1" outlineLevel="1" thickBot="1" x14ac:dyDescent="0.4">
      <c r="A144" s="70" t="s">
        <v>1876</v>
      </c>
      <c r="B144" s="262" t="s">
        <v>2067</v>
      </c>
      <c r="C144" s="79" t="s">
        <v>1877</v>
      </c>
      <c r="D144" s="72" t="s">
        <v>170</v>
      </c>
      <c r="E144" s="70">
        <v>3</v>
      </c>
      <c r="F144" s="70">
        <v>4</v>
      </c>
      <c r="G144" s="165">
        <f t="shared" si="4"/>
        <v>7</v>
      </c>
      <c r="H144" s="157">
        <v>43615</v>
      </c>
      <c r="I144" s="240">
        <v>170</v>
      </c>
      <c r="J144" s="217">
        <f t="shared" si="5"/>
        <v>7</v>
      </c>
    </row>
    <row r="145" spans="1:10" ht="15" hidden="1" outlineLevel="1" thickBot="1" x14ac:dyDescent="0.4">
      <c r="A145" s="70" t="s">
        <v>1876</v>
      </c>
      <c r="B145" s="262" t="s">
        <v>2068</v>
      </c>
      <c r="C145" s="79" t="s">
        <v>1877</v>
      </c>
      <c r="D145" s="72" t="s">
        <v>170</v>
      </c>
      <c r="E145" s="70">
        <v>2</v>
      </c>
      <c r="F145" s="70">
        <v>5</v>
      </c>
      <c r="G145" s="165">
        <f t="shared" si="4"/>
        <v>7</v>
      </c>
      <c r="H145" s="157">
        <v>43615</v>
      </c>
      <c r="I145" s="240">
        <v>320</v>
      </c>
      <c r="J145" s="217">
        <f t="shared" si="5"/>
        <v>7</v>
      </c>
    </row>
    <row r="146" spans="1:10" ht="15" hidden="1" outlineLevel="1" thickBot="1" x14ac:dyDescent="0.4">
      <c r="A146" s="70" t="s">
        <v>1876</v>
      </c>
      <c r="B146" s="262" t="s">
        <v>2069</v>
      </c>
      <c r="C146" s="79" t="s">
        <v>1877</v>
      </c>
      <c r="D146" s="72" t="s">
        <v>170</v>
      </c>
      <c r="E146" s="70">
        <v>1</v>
      </c>
      <c r="F146" s="70">
        <v>2</v>
      </c>
      <c r="G146" s="165">
        <f t="shared" si="4"/>
        <v>3</v>
      </c>
      <c r="H146" s="157">
        <v>43615</v>
      </c>
      <c r="I146" s="240">
        <v>100</v>
      </c>
      <c r="J146" s="217">
        <f t="shared" si="5"/>
        <v>3</v>
      </c>
    </row>
    <row r="147" spans="1:10" ht="15" hidden="1" outlineLevel="1" thickBot="1" x14ac:dyDescent="0.4">
      <c r="A147" s="70" t="s">
        <v>1876</v>
      </c>
      <c r="B147" s="262" t="s">
        <v>2070</v>
      </c>
      <c r="C147" s="79" t="s">
        <v>1877</v>
      </c>
      <c r="D147" s="72" t="s">
        <v>170</v>
      </c>
      <c r="E147" s="70">
        <v>3</v>
      </c>
      <c r="F147" s="70">
        <v>3</v>
      </c>
      <c r="G147" s="165">
        <f t="shared" si="4"/>
        <v>6</v>
      </c>
      <c r="H147" s="157">
        <v>43615</v>
      </c>
      <c r="I147" s="240">
        <v>100</v>
      </c>
      <c r="J147" s="217">
        <f t="shared" si="5"/>
        <v>6</v>
      </c>
    </row>
    <row r="148" spans="1:10" ht="15" hidden="1" outlineLevel="1" thickBot="1" x14ac:dyDescent="0.4">
      <c r="A148" s="70" t="s">
        <v>1876</v>
      </c>
      <c r="B148" s="262" t="s">
        <v>2071</v>
      </c>
      <c r="C148" s="79" t="s">
        <v>1877</v>
      </c>
      <c r="D148" s="72" t="s">
        <v>170</v>
      </c>
      <c r="E148" s="70">
        <v>2</v>
      </c>
      <c r="F148" s="70">
        <v>3</v>
      </c>
      <c r="G148" s="165">
        <f t="shared" si="4"/>
        <v>5</v>
      </c>
      <c r="H148" s="157">
        <v>43615</v>
      </c>
      <c r="I148" s="240">
        <v>190</v>
      </c>
      <c r="J148" s="217">
        <f t="shared" si="5"/>
        <v>5</v>
      </c>
    </row>
    <row r="149" spans="1:10" ht="15" hidden="1" outlineLevel="1" thickBot="1" x14ac:dyDescent="0.4">
      <c r="A149" s="70" t="s">
        <v>1876</v>
      </c>
      <c r="B149" s="262" t="s">
        <v>2072</v>
      </c>
      <c r="C149" s="79" t="s">
        <v>1877</v>
      </c>
      <c r="D149" s="72" t="s">
        <v>170</v>
      </c>
      <c r="E149" s="70">
        <v>1</v>
      </c>
      <c r="F149" s="70">
        <v>3</v>
      </c>
      <c r="G149" s="165">
        <f t="shared" si="4"/>
        <v>4</v>
      </c>
      <c r="H149" s="157">
        <v>43615</v>
      </c>
      <c r="I149" s="240">
        <v>200</v>
      </c>
      <c r="J149" s="217">
        <f t="shared" si="5"/>
        <v>4</v>
      </c>
    </row>
    <row r="150" spans="1:10" ht="15" hidden="1" outlineLevel="1" thickBot="1" x14ac:dyDescent="0.4">
      <c r="A150" s="70" t="s">
        <v>1876</v>
      </c>
      <c r="B150" s="262" t="s">
        <v>2073</v>
      </c>
      <c r="C150" s="79" t="s">
        <v>1877</v>
      </c>
      <c r="D150" s="72" t="s">
        <v>170</v>
      </c>
      <c r="E150" s="70">
        <v>2</v>
      </c>
      <c r="F150" s="70">
        <v>3</v>
      </c>
      <c r="G150" s="165">
        <f t="shared" si="4"/>
        <v>5</v>
      </c>
      <c r="H150" s="157">
        <v>43615</v>
      </c>
      <c r="I150" s="240">
        <v>190</v>
      </c>
      <c r="J150" s="217">
        <f t="shared" si="5"/>
        <v>5</v>
      </c>
    </row>
    <row r="151" spans="1:10" ht="15" hidden="1" outlineLevel="1" thickBot="1" x14ac:dyDescent="0.4">
      <c r="A151" s="70" t="s">
        <v>1876</v>
      </c>
      <c r="B151" s="262" t="s">
        <v>2074</v>
      </c>
      <c r="C151" s="79" t="s">
        <v>1877</v>
      </c>
      <c r="D151" s="72" t="s">
        <v>170</v>
      </c>
      <c r="E151" s="165">
        <v>1</v>
      </c>
      <c r="F151" s="70">
        <v>2</v>
      </c>
      <c r="G151" s="165">
        <f t="shared" si="4"/>
        <v>3</v>
      </c>
      <c r="H151" s="157">
        <v>43615</v>
      </c>
      <c r="I151" s="134">
        <v>330</v>
      </c>
      <c r="J151" s="217">
        <f t="shared" si="5"/>
        <v>3</v>
      </c>
    </row>
    <row r="152" spans="1:10" ht="15" hidden="1" outlineLevel="1" thickBot="1" x14ac:dyDescent="0.4">
      <c r="A152" s="70" t="s">
        <v>1876</v>
      </c>
      <c r="B152" s="262" t="s">
        <v>2075</v>
      </c>
      <c r="C152" s="79" t="s">
        <v>1877</v>
      </c>
      <c r="D152" s="72" t="s">
        <v>170</v>
      </c>
      <c r="E152" s="165">
        <v>0</v>
      </c>
      <c r="F152" s="70">
        <v>3</v>
      </c>
      <c r="G152" s="165">
        <f t="shared" si="4"/>
        <v>3</v>
      </c>
      <c r="H152" s="157">
        <v>43615</v>
      </c>
      <c r="I152" s="134">
        <v>450</v>
      </c>
      <c r="J152" s="217">
        <f t="shared" si="5"/>
        <v>3</v>
      </c>
    </row>
    <row r="153" spans="1:10" ht="15" hidden="1" outlineLevel="1" thickBot="1" x14ac:dyDescent="0.4">
      <c r="A153" s="70" t="s">
        <v>1876</v>
      </c>
      <c r="B153" s="262" t="s">
        <v>2076</v>
      </c>
      <c r="C153" s="79" t="s">
        <v>1877</v>
      </c>
      <c r="D153" s="72" t="s">
        <v>170</v>
      </c>
      <c r="E153" s="165">
        <v>3</v>
      </c>
      <c r="F153" s="70">
        <v>5</v>
      </c>
      <c r="G153" s="165">
        <f t="shared" si="4"/>
        <v>8</v>
      </c>
      <c r="H153" s="157">
        <v>43615</v>
      </c>
      <c r="I153" s="134">
        <v>400</v>
      </c>
      <c r="J153" s="217">
        <f t="shared" si="5"/>
        <v>8</v>
      </c>
    </row>
    <row r="154" spans="1:10" ht="15" hidden="1" outlineLevel="1" thickBot="1" x14ac:dyDescent="0.4">
      <c r="A154" s="70" t="s">
        <v>1876</v>
      </c>
      <c r="B154" s="262" t="s">
        <v>2077</v>
      </c>
      <c r="C154" s="79" t="s">
        <v>1877</v>
      </c>
      <c r="D154" s="72" t="s">
        <v>170</v>
      </c>
      <c r="E154" s="165">
        <v>2</v>
      </c>
      <c r="F154" s="70">
        <v>2</v>
      </c>
      <c r="G154" s="165">
        <f t="shared" si="4"/>
        <v>4</v>
      </c>
      <c r="H154" s="157">
        <v>43615</v>
      </c>
      <c r="I154" s="134">
        <v>140</v>
      </c>
      <c r="J154" s="217">
        <f t="shared" si="5"/>
        <v>4</v>
      </c>
    </row>
    <row r="155" spans="1:10" ht="15" hidden="1" outlineLevel="1" thickBot="1" x14ac:dyDescent="0.4">
      <c r="A155" s="70" t="s">
        <v>1876</v>
      </c>
      <c r="B155" s="262" t="s">
        <v>2078</v>
      </c>
      <c r="C155" s="79" t="s">
        <v>1877</v>
      </c>
      <c r="D155" s="72" t="s">
        <v>170</v>
      </c>
      <c r="E155" s="165">
        <v>1</v>
      </c>
      <c r="F155" s="70">
        <v>3</v>
      </c>
      <c r="G155" s="165">
        <f t="shared" si="4"/>
        <v>4</v>
      </c>
      <c r="H155" s="157">
        <v>43615</v>
      </c>
      <c r="I155" s="134">
        <v>300</v>
      </c>
      <c r="J155" s="217">
        <f t="shared" si="5"/>
        <v>4</v>
      </c>
    </row>
    <row r="156" spans="1:10" ht="15" hidden="1" outlineLevel="1" thickBot="1" x14ac:dyDescent="0.4">
      <c r="A156" s="70" t="s">
        <v>1876</v>
      </c>
      <c r="B156" s="262" t="s">
        <v>2079</v>
      </c>
      <c r="C156" s="79" t="s">
        <v>1877</v>
      </c>
      <c r="D156" s="72" t="s">
        <v>170</v>
      </c>
      <c r="E156" s="165">
        <v>2</v>
      </c>
      <c r="F156" s="70">
        <v>2</v>
      </c>
      <c r="G156" s="165">
        <f t="shared" si="4"/>
        <v>4</v>
      </c>
      <c r="H156" s="157">
        <v>43615</v>
      </c>
      <c r="I156" s="134">
        <v>200</v>
      </c>
      <c r="J156" s="217">
        <f t="shared" si="5"/>
        <v>4</v>
      </c>
    </row>
    <row r="157" spans="1:10" ht="15" hidden="1" outlineLevel="1" thickBot="1" x14ac:dyDescent="0.4">
      <c r="A157" s="70" t="s">
        <v>1876</v>
      </c>
      <c r="B157" s="262" t="s">
        <v>2080</v>
      </c>
      <c r="C157" s="79" t="s">
        <v>1877</v>
      </c>
      <c r="D157" s="72" t="s">
        <v>170</v>
      </c>
      <c r="E157" s="165">
        <v>4</v>
      </c>
      <c r="F157" s="70">
        <v>2</v>
      </c>
      <c r="G157" s="165">
        <f t="shared" si="4"/>
        <v>6</v>
      </c>
      <c r="H157" s="157">
        <v>43615</v>
      </c>
      <c r="I157" s="134">
        <v>200</v>
      </c>
      <c r="J157" s="217">
        <f t="shared" si="5"/>
        <v>6</v>
      </c>
    </row>
    <row r="158" spans="1:10" ht="15" hidden="1" outlineLevel="1" thickBot="1" x14ac:dyDescent="0.4">
      <c r="A158" s="70" t="s">
        <v>1876</v>
      </c>
      <c r="B158" s="262" t="s">
        <v>2081</v>
      </c>
      <c r="C158" s="79" t="s">
        <v>1877</v>
      </c>
      <c r="D158" s="72" t="s">
        <v>170</v>
      </c>
      <c r="E158" s="165">
        <v>2</v>
      </c>
      <c r="F158" s="70">
        <v>3</v>
      </c>
      <c r="G158" s="165">
        <f t="shared" si="4"/>
        <v>5</v>
      </c>
      <c r="H158" s="157">
        <v>43615</v>
      </c>
      <c r="I158" s="134">
        <v>100</v>
      </c>
      <c r="J158" s="217">
        <f t="shared" si="5"/>
        <v>5</v>
      </c>
    </row>
    <row r="159" spans="1:10" ht="15" hidden="1" outlineLevel="1" thickBot="1" x14ac:dyDescent="0.4">
      <c r="A159" s="70" t="s">
        <v>1876</v>
      </c>
      <c r="B159" s="262" t="s">
        <v>2082</v>
      </c>
      <c r="C159" s="79" t="s">
        <v>1877</v>
      </c>
      <c r="D159" s="72" t="s">
        <v>170</v>
      </c>
      <c r="E159" s="165">
        <v>3</v>
      </c>
      <c r="F159" s="70">
        <v>3</v>
      </c>
      <c r="G159" s="165">
        <f t="shared" si="4"/>
        <v>6</v>
      </c>
      <c r="H159" s="157">
        <v>43615</v>
      </c>
      <c r="I159" s="134">
        <v>170</v>
      </c>
      <c r="J159" s="217">
        <f t="shared" si="5"/>
        <v>6</v>
      </c>
    </row>
    <row r="160" spans="1:10" ht="15" hidden="1" outlineLevel="1" thickBot="1" x14ac:dyDescent="0.4">
      <c r="A160" s="70" t="s">
        <v>1876</v>
      </c>
      <c r="B160" s="262" t="s">
        <v>2083</v>
      </c>
      <c r="C160" s="79" t="s">
        <v>1877</v>
      </c>
      <c r="D160" s="72" t="s">
        <v>170</v>
      </c>
      <c r="E160" s="165">
        <v>2</v>
      </c>
      <c r="F160" s="70">
        <v>3</v>
      </c>
      <c r="G160" s="165">
        <f t="shared" si="4"/>
        <v>5</v>
      </c>
      <c r="H160" s="157">
        <v>43615</v>
      </c>
      <c r="I160" s="134">
        <v>350</v>
      </c>
      <c r="J160" s="217">
        <f t="shared" si="5"/>
        <v>5</v>
      </c>
    </row>
    <row r="161" spans="1:10" ht="15" hidden="1" outlineLevel="1" thickBot="1" x14ac:dyDescent="0.4">
      <c r="A161" s="70" t="s">
        <v>1876</v>
      </c>
      <c r="B161" s="262" t="s">
        <v>2084</v>
      </c>
      <c r="C161" s="79" t="s">
        <v>1877</v>
      </c>
      <c r="D161" s="72" t="s">
        <v>170</v>
      </c>
      <c r="E161" s="165">
        <v>1</v>
      </c>
      <c r="F161" s="70">
        <v>3</v>
      </c>
      <c r="G161" s="165">
        <f t="shared" si="4"/>
        <v>4</v>
      </c>
      <c r="H161" s="157">
        <v>43615</v>
      </c>
      <c r="I161" s="134">
        <v>250</v>
      </c>
      <c r="J161" s="217">
        <f t="shared" si="5"/>
        <v>4</v>
      </c>
    </row>
    <row r="162" spans="1:10" ht="15" hidden="1" outlineLevel="1" thickBot="1" x14ac:dyDescent="0.4">
      <c r="A162" s="70" t="s">
        <v>1876</v>
      </c>
      <c r="B162" s="262" t="s">
        <v>2085</v>
      </c>
      <c r="C162" s="79" t="s">
        <v>1877</v>
      </c>
      <c r="D162" s="72" t="s">
        <v>170</v>
      </c>
      <c r="E162" s="165">
        <v>2</v>
      </c>
      <c r="F162" s="70">
        <v>3</v>
      </c>
      <c r="G162" s="165">
        <f t="shared" si="4"/>
        <v>5</v>
      </c>
      <c r="H162" s="157">
        <v>43615</v>
      </c>
      <c r="I162" s="134">
        <v>520</v>
      </c>
      <c r="J162" s="217">
        <f t="shared" si="5"/>
        <v>5</v>
      </c>
    </row>
    <row r="163" spans="1:10" ht="15" hidden="1" outlineLevel="1" thickBot="1" x14ac:dyDescent="0.4">
      <c r="A163" s="70" t="s">
        <v>1876</v>
      </c>
      <c r="B163" s="262" t="s">
        <v>2086</v>
      </c>
      <c r="C163" s="79" t="s">
        <v>1877</v>
      </c>
      <c r="D163" s="72" t="s">
        <v>170</v>
      </c>
      <c r="E163" s="165">
        <v>1</v>
      </c>
      <c r="F163" s="70">
        <v>3</v>
      </c>
      <c r="G163" s="165">
        <f t="shared" si="4"/>
        <v>4</v>
      </c>
      <c r="H163" s="157">
        <v>43615</v>
      </c>
      <c r="I163" s="134">
        <v>220</v>
      </c>
      <c r="J163" s="217">
        <f t="shared" si="5"/>
        <v>4</v>
      </c>
    </row>
    <row r="164" spans="1:10" ht="15" hidden="1" outlineLevel="1" thickBot="1" x14ac:dyDescent="0.4">
      <c r="A164" s="70" t="s">
        <v>1876</v>
      </c>
      <c r="B164" s="262" t="s">
        <v>2087</v>
      </c>
      <c r="C164" s="79" t="s">
        <v>1877</v>
      </c>
      <c r="D164" s="72" t="s">
        <v>170</v>
      </c>
      <c r="E164" s="165">
        <v>2</v>
      </c>
      <c r="F164" s="70">
        <v>4</v>
      </c>
      <c r="G164" s="165">
        <f t="shared" si="4"/>
        <v>6</v>
      </c>
      <c r="H164" s="157">
        <v>43615</v>
      </c>
      <c r="I164" s="134">
        <v>170</v>
      </c>
      <c r="J164" s="217">
        <f t="shared" si="5"/>
        <v>6</v>
      </c>
    </row>
    <row r="165" spans="1:10" ht="15" hidden="1" outlineLevel="1" thickBot="1" x14ac:dyDescent="0.4">
      <c r="A165" s="70" t="s">
        <v>1876</v>
      </c>
      <c r="B165" s="262" t="s">
        <v>2088</v>
      </c>
      <c r="C165" s="79" t="s">
        <v>1877</v>
      </c>
      <c r="D165" s="72" t="s">
        <v>170</v>
      </c>
      <c r="E165" s="165">
        <v>2</v>
      </c>
      <c r="F165" s="70">
        <v>2</v>
      </c>
      <c r="G165" s="165">
        <f t="shared" si="4"/>
        <v>4</v>
      </c>
      <c r="H165" s="157">
        <v>43615</v>
      </c>
      <c r="I165" s="134">
        <v>700</v>
      </c>
      <c r="J165" s="217">
        <f t="shared" si="5"/>
        <v>4</v>
      </c>
    </row>
    <row r="166" spans="1:10" ht="15" hidden="1" outlineLevel="1" thickBot="1" x14ac:dyDescent="0.4">
      <c r="A166" s="70" t="s">
        <v>1876</v>
      </c>
      <c r="B166" s="262" t="s">
        <v>2089</v>
      </c>
      <c r="C166" s="79" t="s">
        <v>1877</v>
      </c>
      <c r="D166" s="72" t="s">
        <v>170</v>
      </c>
      <c r="E166" s="165">
        <v>3</v>
      </c>
      <c r="F166" s="70">
        <v>3</v>
      </c>
      <c r="G166" s="165">
        <f t="shared" si="4"/>
        <v>6</v>
      </c>
      <c r="H166" s="157">
        <v>43615</v>
      </c>
      <c r="I166" s="134">
        <v>450</v>
      </c>
      <c r="J166" s="217">
        <f t="shared" si="5"/>
        <v>6</v>
      </c>
    </row>
    <row r="167" spans="1:10" ht="15" hidden="1" outlineLevel="1" thickBot="1" x14ac:dyDescent="0.4">
      <c r="A167" s="70" t="s">
        <v>1876</v>
      </c>
      <c r="B167" s="262" t="s">
        <v>2090</v>
      </c>
      <c r="C167" s="79" t="s">
        <v>1877</v>
      </c>
      <c r="D167" s="72" t="s">
        <v>170</v>
      </c>
      <c r="E167" s="165">
        <v>2</v>
      </c>
      <c r="F167" s="70">
        <v>3</v>
      </c>
      <c r="G167" s="165">
        <f t="shared" si="4"/>
        <v>5</v>
      </c>
      <c r="H167" s="157">
        <v>43615</v>
      </c>
      <c r="I167" s="134">
        <v>370</v>
      </c>
      <c r="J167" s="217">
        <f t="shared" si="5"/>
        <v>5</v>
      </c>
    </row>
    <row r="168" spans="1:10" ht="15" hidden="1" outlineLevel="1" thickBot="1" x14ac:dyDescent="0.4">
      <c r="A168" s="70" t="s">
        <v>1876</v>
      </c>
      <c r="B168" s="262" t="s">
        <v>2091</v>
      </c>
      <c r="C168" s="79" t="s">
        <v>1877</v>
      </c>
      <c r="D168" s="72" t="s">
        <v>170</v>
      </c>
      <c r="E168" s="165">
        <v>0</v>
      </c>
      <c r="F168" s="70">
        <v>2</v>
      </c>
      <c r="G168" s="165">
        <f t="shared" si="4"/>
        <v>2</v>
      </c>
      <c r="H168" s="157">
        <v>43615</v>
      </c>
      <c r="I168" s="134">
        <v>340</v>
      </c>
      <c r="J168" s="217">
        <f t="shared" si="5"/>
        <v>2</v>
      </c>
    </row>
    <row r="169" spans="1:10" ht="15" hidden="1" outlineLevel="1" thickBot="1" x14ac:dyDescent="0.4">
      <c r="A169" s="70" t="s">
        <v>1876</v>
      </c>
      <c r="B169" s="262" t="s">
        <v>2092</v>
      </c>
      <c r="C169" s="79" t="s">
        <v>1877</v>
      </c>
      <c r="D169" s="72" t="s">
        <v>170</v>
      </c>
      <c r="E169" s="165">
        <v>1</v>
      </c>
      <c r="F169" s="70">
        <v>3</v>
      </c>
      <c r="G169" s="165">
        <f t="shared" si="4"/>
        <v>4</v>
      </c>
      <c r="H169" s="157">
        <v>43615</v>
      </c>
      <c r="I169" s="134">
        <v>720</v>
      </c>
      <c r="J169" s="217">
        <f t="shared" si="5"/>
        <v>4</v>
      </c>
    </row>
    <row r="170" spans="1:10" ht="15" hidden="1" outlineLevel="1" thickBot="1" x14ac:dyDescent="0.4">
      <c r="A170" s="70" t="s">
        <v>1876</v>
      </c>
      <c r="B170" s="262" t="s">
        <v>2093</v>
      </c>
      <c r="C170" s="79" t="s">
        <v>1877</v>
      </c>
      <c r="D170" s="72" t="s">
        <v>170</v>
      </c>
      <c r="E170" s="165">
        <v>2</v>
      </c>
      <c r="F170" s="70">
        <v>2</v>
      </c>
      <c r="G170" s="165">
        <f t="shared" si="4"/>
        <v>4</v>
      </c>
      <c r="H170" s="157">
        <v>43615</v>
      </c>
      <c r="I170" s="134">
        <v>270</v>
      </c>
      <c r="J170" s="217">
        <f t="shared" si="5"/>
        <v>4</v>
      </c>
    </row>
    <row r="171" spans="1:10" hidden="1" outlineLevel="1" x14ac:dyDescent="0.35">
      <c r="A171" s="70" t="s">
        <v>1876</v>
      </c>
      <c r="B171" s="262" t="s">
        <v>2094</v>
      </c>
      <c r="C171" s="79" t="s">
        <v>1877</v>
      </c>
      <c r="D171" s="72" t="s">
        <v>170</v>
      </c>
      <c r="E171" s="165">
        <v>1</v>
      </c>
      <c r="F171" s="70">
        <v>3</v>
      </c>
      <c r="G171" s="165">
        <f t="shared" si="4"/>
        <v>4</v>
      </c>
      <c r="H171" s="157">
        <v>43615</v>
      </c>
      <c r="I171" s="134">
        <v>100</v>
      </c>
      <c r="J171" s="217">
        <f t="shared" si="5"/>
        <v>4</v>
      </c>
    </row>
    <row r="172" spans="1:10" ht="15" collapsed="1" thickBot="1" x14ac:dyDescent="0.4">
      <c r="A172" s="71" t="s">
        <v>1876</v>
      </c>
      <c r="B172" s="74"/>
      <c r="C172" s="80" t="s">
        <v>1877</v>
      </c>
      <c r="D172" s="81">
        <f>COUNTA(D79:D171)</f>
        <v>93</v>
      </c>
      <c r="E172" s="118">
        <f>SUM(E79:E171)</f>
        <v>204</v>
      </c>
      <c r="F172" s="118">
        <f>SUM(F79:F171)</f>
        <v>307</v>
      </c>
      <c r="G172" s="118">
        <f>SUM(G79:G171)</f>
        <v>511</v>
      </c>
      <c r="H172" s="93">
        <v>43615</v>
      </c>
      <c r="I172" s="119">
        <f>AVERAGE(I79:I171)</f>
        <v>338.1720430107527</v>
      </c>
      <c r="J172" s="118">
        <f>SUM(J79:J171)</f>
        <v>511</v>
      </c>
    </row>
    <row r="173" spans="1:10" ht="15" hidden="1" outlineLevel="1" thickBot="1" x14ac:dyDescent="0.4">
      <c r="A173" s="72" t="s">
        <v>1878</v>
      </c>
      <c r="B173" s="261" t="s">
        <v>2095</v>
      </c>
      <c r="C173" s="86" t="s">
        <v>1879</v>
      </c>
      <c r="D173" s="72" t="s">
        <v>170</v>
      </c>
      <c r="E173" s="72">
        <v>3</v>
      </c>
      <c r="F173" s="266">
        <v>3</v>
      </c>
      <c r="G173" s="125">
        <f t="shared" si="4"/>
        <v>6</v>
      </c>
      <c r="H173" s="157">
        <v>43623</v>
      </c>
      <c r="I173" s="265">
        <v>420</v>
      </c>
      <c r="J173" s="217">
        <f t="shared" si="5"/>
        <v>6</v>
      </c>
    </row>
    <row r="174" spans="1:10" ht="15" hidden="1" outlineLevel="1" thickBot="1" x14ac:dyDescent="0.4">
      <c r="A174" s="70" t="s">
        <v>1878</v>
      </c>
      <c r="B174" s="262" t="s">
        <v>2096</v>
      </c>
      <c r="C174" s="79" t="s">
        <v>1879</v>
      </c>
      <c r="D174" s="72" t="s">
        <v>170</v>
      </c>
      <c r="E174" s="70">
        <v>4</v>
      </c>
      <c r="F174" s="249">
        <v>4</v>
      </c>
      <c r="G174" s="165">
        <f t="shared" si="4"/>
        <v>8</v>
      </c>
      <c r="H174" s="157">
        <v>43623</v>
      </c>
      <c r="I174" s="240">
        <v>750</v>
      </c>
      <c r="J174" s="217">
        <f t="shared" si="5"/>
        <v>8</v>
      </c>
    </row>
    <row r="175" spans="1:10" ht="15" hidden="1" outlineLevel="1" thickBot="1" x14ac:dyDescent="0.4">
      <c r="A175" s="70" t="s">
        <v>1878</v>
      </c>
      <c r="B175" s="262" t="s">
        <v>2097</v>
      </c>
      <c r="C175" s="79" t="s">
        <v>1879</v>
      </c>
      <c r="D175" s="72" t="s">
        <v>170</v>
      </c>
      <c r="E175" s="70">
        <v>2</v>
      </c>
      <c r="F175" s="249">
        <v>5</v>
      </c>
      <c r="G175" s="165">
        <f t="shared" si="4"/>
        <v>7</v>
      </c>
      <c r="H175" s="157">
        <v>43623</v>
      </c>
      <c r="I175" s="240">
        <v>80</v>
      </c>
      <c r="J175" s="217">
        <f t="shared" si="5"/>
        <v>7</v>
      </c>
    </row>
    <row r="176" spans="1:10" ht="15" hidden="1" outlineLevel="1" thickBot="1" x14ac:dyDescent="0.4">
      <c r="A176" s="70" t="s">
        <v>1878</v>
      </c>
      <c r="B176" s="262" t="s">
        <v>2098</v>
      </c>
      <c r="C176" s="79" t="s">
        <v>1879</v>
      </c>
      <c r="D176" s="72" t="s">
        <v>170</v>
      </c>
      <c r="E176" s="70">
        <v>15</v>
      </c>
      <c r="F176" s="249">
        <v>5</v>
      </c>
      <c r="G176" s="165">
        <f t="shared" si="4"/>
        <v>20</v>
      </c>
      <c r="H176" s="157">
        <v>43623</v>
      </c>
      <c r="I176" s="240">
        <v>600</v>
      </c>
      <c r="J176" s="217">
        <f t="shared" si="5"/>
        <v>20</v>
      </c>
    </row>
    <row r="177" spans="1:10" ht="15" hidden="1" outlineLevel="1" thickBot="1" x14ac:dyDescent="0.4">
      <c r="A177" s="70" t="s">
        <v>1878</v>
      </c>
      <c r="B177" s="262" t="s">
        <v>2099</v>
      </c>
      <c r="C177" s="79" t="s">
        <v>1879</v>
      </c>
      <c r="D177" s="72" t="s">
        <v>170</v>
      </c>
      <c r="E177" s="70">
        <v>2</v>
      </c>
      <c r="F177" s="249">
        <v>5</v>
      </c>
      <c r="G177" s="165">
        <f t="shared" si="4"/>
        <v>7</v>
      </c>
      <c r="H177" s="157">
        <v>43623</v>
      </c>
      <c r="I177" s="240">
        <v>350</v>
      </c>
      <c r="J177" s="217">
        <f t="shared" si="5"/>
        <v>7</v>
      </c>
    </row>
    <row r="178" spans="1:10" ht="15" hidden="1" outlineLevel="1" thickBot="1" x14ac:dyDescent="0.4">
      <c r="A178" s="70" t="s">
        <v>1878</v>
      </c>
      <c r="B178" s="262" t="s">
        <v>2100</v>
      </c>
      <c r="C178" s="79" t="s">
        <v>1879</v>
      </c>
      <c r="D178" s="72" t="s">
        <v>170</v>
      </c>
      <c r="E178" s="70">
        <v>13</v>
      </c>
      <c r="F178" s="249">
        <v>5</v>
      </c>
      <c r="G178" s="165">
        <f t="shared" si="4"/>
        <v>18</v>
      </c>
      <c r="H178" s="157">
        <v>43623</v>
      </c>
      <c r="I178" s="240">
        <v>200</v>
      </c>
      <c r="J178" s="217">
        <f t="shared" si="5"/>
        <v>18</v>
      </c>
    </row>
    <row r="179" spans="1:10" ht="15" hidden="1" outlineLevel="1" thickBot="1" x14ac:dyDescent="0.4">
      <c r="A179" s="70" t="s">
        <v>1878</v>
      </c>
      <c r="B179" s="262" t="s">
        <v>2101</v>
      </c>
      <c r="C179" s="79" t="s">
        <v>1879</v>
      </c>
      <c r="D179" s="72" t="s">
        <v>170</v>
      </c>
      <c r="E179" s="70">
        <v>1</v>
      </c>
      <c r="F179" s="249">
        <v>3</v>
      </c>
      <c r="G179" s="165">
        <f t="shared" si="4"/>
        <v>4</v>
      </c>
      <c r="H179" s="157">
        <v>43623</v>
      </c>
      <c r="I179" s="240">
        <v>110</v>
      </c>
      <c r="J179" s="217">
        <f t="shared" si="5"/>
        <v>4</v>
      </c>
    </row>
    <row r="180" spans="1:10" ht="15" hidden="1" outlineLevel="1" thickBot="1" x14ac:dyDescent="0.4">
      <c r="A180" s="70" t="s">
        <v>1878</v>
      </c>
      <c r="B180" s="262" t="s">
        <v>2102</v>
      </c>
      <c r="C180" s="79" t="s">
        <v>1879</v>
      </c>
      <c r="D180" s="72" t="s">
        <v>170</v>
      </c>
      <c r="E180" s="70">
        <v>1</v>
      </c>
      <c r="F180" s="249">
        <v>5</v>
      </c>
      <c r="G180" s="165">
        <f t="shared" si="4"/>
        <v>6</v>
      </c>
      <c r="H180" s="157">
        <v>43623</v>
      </c>
      <c r="I180" s="240">
        <v>280</v>
      </c>
      <c r="J180" s="217">
        <f t="shared" si="5"/>
        <v>6</v>
      </c>
    </row>
    <row r="181" spans="1:10" ht="15" hidden="1" outlineLevel="1" thickBot="1" x14ac:dyDescent="0.4">
      <c r="A181" s="70" t="s">
        <v>1878</v>
      </c>
      <c r="B181" s="262" t="s">
        <v>2103</v>
      </c>
      <c r="C181" s="79" t="s">
        <v>1879</v>
      </c>
      <c r="D181" s="72" t="s">
        <v>170</v>
      </c>
      <c r="E181" s="70">
        <v>2</v>
      </c>
      <c r="F181" s="249">
        <v>3</v>
      </c>
      <c r="G181" s="165">
        <f t="shared" si="4"/>
        <v>5</v>
      </c>
      <c r="H181" s="157">
        <v>43623</v>
      </c>
      <c r="I181" s="240">
        <v>190</v>
      </c>
      <c r="J181" s="217">
        <f t="shared" si="5"/>
        <v>5</v>
      </c>
    </row>
    <row r="182" spans="1:10" ht="15" hidden="1" outlineLevel="1" thickBot="1" x14ac:dyDescent="0.4">
      <c r="A182" s="70" t="s">
        <v>1878</v>
      </c>
      <c r="B182" s="262" t="s">
        <v>2104</v>
      </c>
      <c r="C182" s="79" t="s">
        <v>1879</v>
      </c>
      <c r="D182" s="72" t="s">
        <v>170</v>
      </c>
      <c r="E182" s="70">
        <v>2</v>
      </c>
      <c r="F182" s="249">
        <v>2</v>
      </c>
      <c r="G182" s="165">
        <f t="shared" si="4"/>
        <v>4</v>
      </c>
      <c r="H182" s="157">
        <v>43623</v>
      </c>
      <c r="I182" s="240">
        <v>800</v>
      </c>
      <c r="J182" s="217">
        <f t="shared" si="5"/>
        <v>4</v>
      </c>
    </row>
    <row r="183" spans="1:10" ht="15" hidden="1" outlineLevel="1" thickBot="1" x14ac:dyDescent="0.4">
      <c r="A183" s="70" t="s">
        <v>1878</v>
      </c>
      <c r="B183" s="262" t="s">
        <v>2105</v>
      </c>
      <c r="C183" s="79" t="s">
        <v>1879</v>
      </c>
      <c r="D183" s="72" t="s">
        <v>170</v>
      </c>
      <c r="E183" s="70">
        <v>4</v>
      </c>
      <c r="F183" s="249">
        <v>3</v>
      </c>
      <c r="G183" s="165">
        <f t="shared" si="4"/>
        <v>7</v>
      </c>
      <c r="H183" s="157">
        <v>43623</v>
      </c>
      <c r="I183" s="240">
        <v>445</v>
      </c>
      <c r="J183" s="217">
        <f t="shared" si="5"/>
        <v>7</v>
      </c>
    </row>
    <row r="184" spans="1:10" ht="15" hidden="1" outlineLevel="1" thickBot="1" x14ac:dyDescent="0.4">
      <c r="A184" s="70" t="s">
        <v>1878</v>
      </c>
      <c r="B184" s="262" t="s">
        <v>2106</v>
      </c>
      <c r="C184" s="79" t="s">
        <v>1879</v>
      </c>
      <c r="D184" s="72" t="s">
        <v>170</v>
      </c>
      <c r="E184" s="70">
        <v>4</v>
      </c>
      <c r="F184" s="249">
        <v>4</v>
      </c>
      <c r="G184" s="165">
        <f t="shared" si="4"/>
        <v>8</v>
      </c>
      <c r="H184" s="157">
        <v>43623</v>
      </c>
      <c r="I184" s="240">
        <v>320</v>
      </c>
      <c r="J184" s="217">
        <f t="shared" si="5"/>
        <v>8</v>
      </c>
    </row>
    <row r="185" spans="1:10" ht="15" hidden="1" outlineLevel="1" thickBot="1" x14ac:dyDescent="0.4">
      <c r="A185" s="70" t="s">
        <v>1878</v>
      </c>
      <c r="B185" s="262" t="s">
        <v>2107</v>
      </c>
      <c r="C185" s="79" t="s">
        <v>1879</v>
      </c>
      <c r="D185" s="72" t="s">
        <v>170</v>
      </c>
      <c r="E185" s="70">
        <v>2</v>
      </c>
      <c r="F185" s="249">
        <v>4</v>
      </c>
      <c r="G185" s="165">
        <f t="shared" si="4"/>
        <v>6</v>
      </c>
      <c r="H185" s="157">
        <v>43623</v>
      </c>
      <c r="I185" s="240">
        <v>580</v>
      </c>
      <c r="J185" s="217">
        <f t="shared" si="5"/>
        <v>6</v>
      </c>
    </row>
    <row r="186" spans="1:10" ht="15" hidden="1" outlineLevel="1" thickBot="1" x14ac:dyDescent="0.4">
      <c r="A186" s="70" t="s">
        <v>1878</v>
      </c>
      <c r="B186" s="262" t="s">
        <v>2108</v>
      </c>
      <c r="C186" s="79" t="s">
        <v>1879</v>
      </c>
      <c r="D186" s="72" t="s">
        <v>170</v>
      </c>
      <c r="E186" s="70">
        <v>5</v>
      </c>
      <c r="F186" s="249">
        <v>3</v>
      </c>
      <c r="G186" s="165">
        <f t="shared" si="4"/>
        <v>8</v>
      </c>
      <c r="H186" s="157">
        <v>43623</v>
      </c>
      <c r="I186" s="240">
        <v>670</v>
      </c>
      <c r="J186" s="217">
        <f t="shared" si="5"/>
        <v>8</v>
      </c>
    </row>
    <row r="187" spans="1:10" ht="15" hidden="1" outlineLevel="1" thickBot="1" x14ac:dyDescent="0.4">
      <c r="A187" s="70" t="s">
        <v>1878</v>
      </c>
      <c r="B187" s="262" t="s">
        <v>2109</v>
      </c>
      <c r="C187" s="79" t="s">
        <v>1879</v>
      </c>
      <c r="D187" s="72" t="s">
        <v>170</v>
      </c>
      <c r="E187" s="70">
        <v>6</v>
      </c>
      <c r="F187" s="249">
        <v>3</v>
      </c>
      <c r="G187" s="165">
        <f t="shared" si="4"/>
        <v>9</v>
      </c>
      <c r="H187" s="157">
        <v>43623</v>
      </c>
      <c r="I187" s="240">
        <v>940</v>
      </c>
      <c r="J187" s="217">
        <f t="shared" si="5"/>
        <v>9</v>
      </c>
    </row>
    <row r="188" spans="1:10" ht="15" hidden="1" outlineLevel="1" thickBot="1" x14ac:dyDescent="0.4">
      <c r="A188" s="70" t="s">
        <v>1878</v>
      </c>
      <c r="B188" s="262" t="s">
        <v>2110</v>
      </c>
      <c r="C188" s="79" t="s">
        <v>1879</v>
      </c>
      <c r="D188" s="72" t="s">
        <v>170</v>
      </c>
      <c r="E188" s="70">
        <v>4</v>
      </c>
      <c r="F188" s="249">
        <v>3</v>
      </c>
      <c r="G188" s="165">
        <f t="shared" si="4"/>
        <v>7</v>
      </c>
      <c r="H188" s="157">
        <v>43623</v>
      </c>
      <c r="I188" s="240">
        <v>170</v>
      </c>
      <c r="J188" s="217">
        <f t="shared" si="5"/>
        <v>7</v>
      </c>
    </row>
    <row r="189" spans="1:10" ht="15" hidden="1" outlineLevel="1" thickBot="1" x14ac:dyDescent="0.4">
      <c r="A189" s="70" t="s">
        <v>1878</v>
      </c>
      <c r="B189" s="262" t="s">
        <v>2111</v>
      </c>
      <c r="C189" s="79" t="s">
        <v>1879</v>
      </c>
      <c r="D189" s="72" t="s">
        <v>170</v>
      </c>
      <c r="E189" s="70">
        <v>2</v>
      </c>
      <c r="F189" s="249">
        <v>2</v>
      </c>
      <c r="G189" s="165">
        <f t="shared" si="4"/>
        <v>4</v>
      </c>
      <c r="H189" s="157">
        <v>43623</v>
      </c>
      <c r="I189" s="240">
        <v>430</v>
      </c>
      <c r="J189" s="217">
        <f t="shared" si="5"/>
        <v>4</v>
      </c>
    </row>
    <row r="190" spans="1:10" ht="15" hidden="1" outlineLevel="1" thickBot="1" x14ac:dyDescent="0.4">
      <c r="A190" s="70" t="s">
        <v>1878</v>
      </c>
      <c r="B190" s="262" t="s">
        <v>2112</v>
      </c>
      <c r="C190" s="79" t="s">
        <v>1879</v>
      </c>
      <c r="D190" s="72" t="s">
        <v>170</v>
      </c>
      <c r="E190" s="70">
        <v>1</v>
      </c>
      <c r="F190" s="249">
        <v>3</v>
      </c>
      <c r="G190" s="165">
        <f t="shared" si="4"/>
        <v>4</v>
      </c>
      <c r="H190" s="157">
        <v>43623</v>
      </c>
      <c r="I190" s="240">
        <v>80</v>
      </c>
      <c r="J190" s="217">
        <f t="shared" si="5"/>
        <v>4</v>
      </c>
    </row>
    <row r="191" spans="1:10" ht="15" hidden="1" outlineLevel="1" thickBot="1" x14ac:dyDescent="0.4">
      <c r="A191" s="70" t="s">
        <v>1878</v>
      </c>
      <c r="B191" s="262" t="s">
        <v>2113</v>
      </c>
      <c r="C191" s="79" t="s">
        <v>1879</v>
      </c>
      <c r="D191" s="72" t="s">
        <v>170</v>
      </c>
      <c r="E191" s="70">
        <v>3</v>
      </c>
      <c r="F191" s="249">
        <v>3</v>
      </c>
      <c r="G191" s="165">
        <f t="shared" si="4"/>
        <v>6</v>
      </c>
      <c r="H191" s="157">
        <v>43623</v>
      </c>
      <c r="I191" s="240">
        <v>650</v>
      </c>
      <c r="J191" s="217">
        <f t="shared" si="5"/>
        <v>6</v>
      </c>
    </row>
    <row r="192" spans="1:10" ht="15" hidden="1" outlineLevel="1" thickBot="1" x14ac:dyDescent="0.4">
      <c r="A192" s="70" t="s">
        <v>1878</v>
      </c>
      <c r="B192" s="262" t="s">
        <v>2114</v>
      </c>
      <c r="C192" s="79" t="s">
        <v>1879</v>
      </c>
      <c r="D192" s="72" t="s">
        <v>170</v>
      </c>
      <c r="E192" s="70">
        <v>2</v>
      </c>
      <c r="F192" s="249">
        <v>2</v>
      </c>
      <c r="G192" s="165">
        <f t="shared" si="4"/>
        <v>4</v>
      </c>
      <c r="H192" s="157">
        <v>43623</v>
      </c>
      <c r="I192" s="240">
        <v>720</v>
      </c>
      <c r="J192" s="217">
        <f t="shared" si="5"/>
        <v>4</v>
      </c>
    </row>
    <row r="193" spans="1:10" ht="15" hidden="1" outlineLevel="1" thickBot="1" x14ac:dyDescent="0.4">
      <c r="A193" s="70" t="s">
        <v>1878</v>
      </c>
      <c r="B193" s="262" t="s">
        <v>2115</v>
      </c>
      <c r="C193" s="79" t="s">
        <v>1879</v>
      </c>
      <c r="D193" s="72" t="s">
        <v>170</v>
      </c>
      <c r="E193" s="70">
        <v>10</v>
      </c>
      <c r="F193" s="249">
        <v>5</v>
      </c>
      <c r="G193" s="165">
        <f t="shared" si="4"/>
        <v>15</v>
      </c>
      <c r="H193" s="157">
        <v>43623</v>
      </c>
      <c r="I193" s="240">
        <v>80</v>
      </c>
      <c r="J193" s="217">
        <f t="shared" si="5"/>
        <v>15</v>
      </c>
    </row>
    <row r="194" spans="1:10" ht="15" hidden="1" outlineLevel="1" thickBot="1" x14ac:dyDescent="0.4">
      <c r="A194" s="70" t="s">
        <v>1878</v>
      </c>
      <c r="B194" s="262" t="s">
        <v>2116</v>
      </c>
      <c r="C194" s="79" t="s">
        <v>1879</v>
      </c>
      <c r="D194" s="72" t="s">
        <v>170</v>
      </c>
      <c r="E194" s="70">
        <v>2</v>
      </c>
      <c r="F194" s="249">
        <v>3</v>
      </c>
      <c r="G194" s="165">
        <f t="shared" ref="G194:G257" si="6">E194+F194</f>
        <v>5</v>
      </c>
      <c r="H194" s="157">
        <v>43623</v>
      </c>
      <c r="I194" s="240">
        <v>100</v>
      </c>
      <c r="J194" s="217">
        <f t="shared" si="5"/>
        <v>5</v>
      </c>
    </row>
    <row r="195" spans="1:10" ht="15" hidden="1" outlineLevel="1" thickBot="1" x14ac:dyDescent="0.4">
      <c r="A195" s="70" t="s">
        <v>1878</v>
      </c>
      <c r="B195" s="262" t="s">
        <v>2117</v>
      </c>
      <c r="C195" s="79" t="s">
        <v>1879</v>
      </c>
      <c r="D195" s="72" t="s">
        <v>170</v>
      </c>
      <c r="E195" s="70">
        <v>2</v>
      </c>
      <c r="F195" s="249">
        <v>4</v>
      </c>
      <c r="G195" s="165">
        <f t="shared" si="6"/>
        <v>6</v>
      </c>
      <c r="H195" s="157">
        <v>43623</v>
      </c>
      <c r="I195" s="240">
        <v>75</v>
      </c>
      <c r="J195" s="217">
        <f t="shared" ref="J195:J258" si="7">IF(I195&gt;$Q$1,,G195)</f>
        <v>6</v>
      </c>
    </row>
    <row r="196" spans="1:10" ht="15" hidden="1" outlineLevel="1" thickBot="1" x14ac:dyDescent="0.4">
      <c r="A196" s="70" t="s">
        <v>1878</v>
      </c>
      <c r="B196" s="262" t="s">
        <v>2118</v>
      </c>
      <c r="C196" s="79" t="s">
        <v>1879</v>
      </c>
      <c r="D196" s="72" t="s">
        <v>170</v>
      </c>
      <c r="E196" s="70">
        <v>3</v>
      </c>
      <c r="F196" s="249">
        <v>4</v>
      </c>
      <c r="G196" s="165">
        <f t="shared" si="6"/>
        <v>7</v>
      </c>
      <c r="H196" s="157">
        <v>43623</v>
      </c>
      <c r="I196" s="240">
        <v>200</v>
      </c>
      <c r="J196" s="217">
        <f t="shared" si="7"/>
        <v>7</v>
      </c>
    </row>
    <row r="197" spans="1:10" ht="15" hidden="1" outlineLevel="1" thickBot="1" x14ac:dyDescent="0.4">
      <c r="A197" s="70" t="s">
        <v>1878</v>
      </c>
      <c r="B197" s="262" t="s">
        <v>2119</v>
      </c>
      <c r="C197" s="79" t="s">
        <v>1879</v>
      </c>
      <c r="D197" s="72" t="s">
        <v>170</v>
      </c>
      <c r="E197" s="70">
        <v>5</v>
      </c>
      <c r="F197" s="249">
        <v>2</v>
      </c>
      <c r="G197" s="165">
        <f t="shared" si="6"/>
        <v>7</v>
      </c>
      <c r="H197" s="157">
        <v>43623</v>
      </c>
      <c r="I197" s="240">
        <v>260</v>
      </c>
      <c r="J197" s="217">
        <f t="shared" si="7"/>
        <v>7</v>
      </c>
    </row>
    <row r="198" spans="1:10" ht="15" hidden="1" outlineLevel="1" thickBot="1" x14ac:dyDescent="0.4">
      <c r="A198" s="70" t="s">
        <v>1878</v>
      </c>
      <c r="B198" s="262" t="s">
        <v>2120</v>
      </c>
      <c r="C198" s="79" t="s">
        <v>1879</v>
      </c>
      <c r="D198" s="72" t="s">
        <v>170</v>
      </c>
      <c r="E198" s="70">
        <v>11</v>
      </c>
      <c r="F198" s="249">
        <v>2</v>
      </c>
      <c r="G198" s="165">
        <f t="shared" si="6"/>
        <v>13</v>
      </c>
      <c r="H198" s="157">
        <v>43623</v>
      </c>
      <c r="I198" s="240">
        <v>450</v>
      </c>
      <c r="J198" s="217">
        <f t="shared" si="7"/>
        <v>13</v>
      </c>
    </row>
    <row r="199" spans="1:10" ht="15" hidden="1" outlineLevel="1" thickBot="1" x14ac:dyDescent="0.4">
      <c r="A199" s="70" t="s">
        <v>1878</v>
      </c>
      <c r="B199" s="262" t="s">
        <v>2121</v>
      </c>
      <c r="C199" s="79" t="s">
        <v>1879</v>
      </c>
      <c r="D199" s="72" t="s">
        <v>170</v>
      </c>
      <c r="E199" s="70">
        <v>2</v>
      </c>
      <c r="F199" s="249">
        <v>5</v>
      </c>
      <c r="G199" s="165">
        <f t="shared" si="6"/>
        <v>7</v>
      </c>
      <c r="H199" s="157">
        <v>43623</v>
      </c>
      <c r="I199" s="240">
        <v>550</v>
      </c>
      <c r="J199" s="217">
        <f t="shared" si="7"/>
        <v>7</v>
      </c>
    </row>
    <row r="200" spans="1:10" ht="15" hidden="1" outlineLevel="1" thickBot="1" x14ac:dyDescent="0.4">
      <c r="A200" s="70" t="s">
        <v>1878</v>
      </c>
      <c r="B200" s="262" t="s">
        <v>2122</v>
      </c>
      <c r="C200" s="79" t="s">
        <v>1879</v>
      </c>
      <c r="D200" s="72" t="s">
        <v>170</v>
      </c>
      <c r="E200" s="70">
        <v>12</v>
      </c>
      <c r="F200" s="249">
        <v>5</v>
      </c>
      <c r="G200" s="165">
        <f t="shared" si="6"/>
        <v>17</v>
      </c>
      <c r="H200" s="157">
        <v>43623</v>
      </c>
      <c r="I200" s="240">
        <v>150</v>
      </c>
      <c r="J200" s="217">
        <f t="shared" si="7"/>
        <v>17</v>
      </c>
    </row>
    <row r="201" spans="1:10" ht="15" hidden="1" outlineLevel="1" thickBot="1" x14ac:dyDescent="0.4">
      <c r="A201" s="70" t="s">
        <v>1878</v>
      </c>
      <c r="B201" s="262" t="s">
        <v>2123</v>
      </c>
      <c r="C201" s="79" t="s">
        <v>1879</v>
      </c>
      <c r="D201" s="72" t="s">
        <v>170</v>
      </c>
      <c r="E201" s="70">
        <v>7</v>
      </c>
      <c r="F201" s="249">
        <v>4</v>
      </c>
      <c r="G201" s="165">
        <f t="shared" si="6"/>
        <v>11</v>
      </c>
      <c r="H201" s="157">
        <v>43623</v>
      </c>
      <c r="I201" s="240">
        <v>230</v>
      </c>
      <c r="J201" s="217">
        <f t="shared" si="7"/>
        <v>11</v>
      </c>
    </row>
    <row r="202" spans="1:10" ht="15" hidden="1" outlineLevel="1" thickBot="1" x14ac:dyDescent="0.4">
      <c r="A202" s="70" t="s">
        <v>1878</v>
      </c>
      <c r="B202" s="262" t="s">
        <v>2124</v>
      </c>
      <c r="C202" s="79" t="s">
        <v>1879</v>
      </c>
      <c r="D202" s="72" t="s">
        <v>170</v>
      </c>
      <c r="E202" s="70">
        <v>4</v>
      </c>
      <c r="F202" s="249">
        <v>2</v>
      </c>
      <c r="G202" s="165">
        <f t="shared" si="6"/>
        <v>6</v>
      </c>
      <c r="H202" s="157">
        <v>43623</v>
      </c>
      <c r="I202" s="240">
        <v>90</v>
      </c>
      <c r="J202" s="217">
        <f t="shared" si="7"/>
        <v>6</v>
      </c>
    </row>
    <row r="203" spans="1:10" ht="15" hidden="1" outlineLevel="1" thickBot="1" x14ac:dyDescent="0.4">
      <c r="A203" s="70" t="s">
        <v>1878</v>
      </c>
      <c r="B203" s="262" t="s">
        <v>2125</v>
      </c>
      <c r="C203" s="79" t="s">
        <v>1879</v>
      </c>
      <c r="D203" s="72" t="s">
        <v>170</v>
      </c>
      <c r="E203" s="70">
        <v>15</v>
      </c>
      <c r="F203" s="249">
        <v>3</v>
      </c>
      <c r="G203" s="165">
        <f t="shared" si="6"/>
        <v>18</v>
      </c>
      <c r="H203" s="157">
        <v>43623</v>
      </c>
      <c r="I203" s="240">
        <v>810</v>
      </c>
      <c r="J203" s="217">
        <f t="shared" si="7"/>
        <v>18</v>
      </c>
    </row>
    <row r="204" spans="1:10" ht="15" hidden="1" outlineLevel="1" thickBot="1" x14ac:dyDescent="0.4">
      <c r="A204" s="70" t="s">
        <v>1878</v>
      </c>
      <c r="B204" s="262" t="s">
        <v>2126</v>
      </c>
      <c r="C204" s="79" t="s">
        <v>1879</v>
      </c>
      <c r="D204" s="72" t="s">
        <v>170</v>
      </c>
      <c r="E204" s="70">
        <v>2</v>
      </c>
      <c r="F204" s="249">
        <v>4</v>
      </c>
      <c r="G204" s="165">
        <f t="shared" si="6"/>
        <v>6</v>
      </c>
      <c r="H204" s="157">
        <v>43623</v>
      </c>
      <c r="I204" s="240">
        <v>350</v>
      </c>
      <c r="J204" s="217">
        <f t="shared" si="7"/>
        <v>6</v>
      </c>
    </row>
    <row r="205" spans="1:10" ht="15" hidden="1" outlineLevel="1" thickBot="1" x14ac:dyDescent="0.4">
      <c r="A205" s="70" t="s">
        <v>1878</v>
      </c>
      <c r="B205" s="262" t="s">
        <v>2127</v>
      </c>
      <c r="C205" s="79" t="s">
        <v>1879</v>
      </c>
      <c r="D205" s="72" t="s">
        <v>170</v>
      </c>
      <c r="E205" s="70">
        <v>3</v>
      </c>
      <c r="F205" s="249">
        <v>4</v>
      </c>
      <c r="G205" s="165">
        <f t="shared" si="6"/>
        <v>7</v>
      </c>
      <c r="H205" s="157">
        <v>43623</v>
      </c>
      <c r="I205" s="240">
        <v>430</v>
      </c>
      <c r="J205" s="217">
        <f t="shared" si="7"/>
        <v>7</v>
      </c>
    </row>
    <row r="206" spans="1:10" ht="15" hidden="1" outlineLevel="1" thickBot="1" x14ac:dyDescent="0.4">
      <c r="A206" s="70" t="s">
        <v>1878</v>
      </c>
      <c r="B206" s="262" t="s">
        <v>2128</v>
      </c>
      <c r="C206" s="79" t="s">
        <v>1879</v>
      </c>
      <c r="D206" s="72" t="s">
        <v>170</v>
      </c>
      <c r="E206" s="70">
        <v>3</v>
      </c>
      <c r="F206" s="249">
        <v>2</v>
      </c>
      <c r="G206" s="165">
        <f t="shared" si="6"/>
        <v>5</v>
      </c>
      <c r="H206" s="157">
        <v>43623</v>
      </c>
      <c r="I206" s="240">
        <v>845</v>
      </c>
      <c r="J206" s="217">
        <f t="shared" si="7"/>
        <v>5</v>
      </c>
    </row>
    <row r="207" spans="1:10" ht="15" hidden="1" outlineLevel="1" thickBot="1" x14ac:dyDescent="0.4">
      <c r="A207" s="70" t="s">
        <v>1878</v>
      </c>
      <c r="B207" s="262" t="s">
        <v>2129</v>
      </c>
      <c r="C207" s="79" t="s">
        <v>1879</v>
      </c>
      <c r="D207" s="72" t="s">
        <v>170</v>
      </c>
      <c r="E207" s="70">
        <v>9</v>
      </c>
      <c r="F207" s="249">
        <v>4</v>
      </c>
      <c r="G207" s="165">
        <f t="shared" si="6"/>
        <v>13</v>
      </c>
      <c r="H207" s="157">
        <v>43623</v>
      </c>
      <c r="I207" s="240">
        <v>60</v>
      </c>
      <c r="J207" s="217">
        <f t="shared" si="7"/>
        <v>13</v>
      </c>
    </row>
    <row r="208" spans="1:10" ht="15" hidden="1" outlineLevel="1" thickBot="1" x14ac:dyDescent="0.4">
      <c r="A208" s="70" t="s">
        <v>1878</v>
      </c>
      <c r="B208" s="262" t="s">
        <v>2130</v>
      </c>
      <c r="C208" s="79" t="s">
        <v>1879</v>
      </c>
      <c r="D208" s="72" t="s">
        <v>170</v>
      </c>
      <c r="E208" s="70">
        <v>15</v>
      </c>
      <c r="F208" s="249">
        <v>4</v>
      </c>
      <c r="G208" s="165">
        <f t="shared" si="6"/>
        <v>19</v>
      </c>
      <c r="H208" s="157">
        <v>43623</v>
      </c>
      <c r="I208" s="240">
        <v>180</v>
      </c>
      <c r="J208" s="217">
        <f t="shared" si="7"/>
        <v>19</v>
      </c>
    </row>
    <row r="209" spans="1:10" ht="15" hidden="1" outlineLevel="1" thickBot="1" x14ac:dyDescent="0.4">
      <c r="A209" s="70" t="s">
        <v>1878</v>
      </c>
      <c r="B209" s="262" t="s">
        <v>2131</v>
      </c>
      <c r="C209" s="79" t="s">
        <v>1879</v>
      </c>
      <c r="D209" s="72" t="s">
        <v>170</v>
      </c>
      <c r="E209" s="70">
        <v>16</v>
      </c>
      <c r="F209" s="249">
        <v>6</v>
      </c>
      <c r="G209" s="165">
        <f t="shared" si="6"/>
        <v>22</v>
      </c>
      <c r="H209" s="157">
        <v>43623</v>
      </c>
      <c r="I209" s="240">
        <v>315</v>
      </c>
      <c r="J209" s="217">
        <f t="shared" si="7"/>
        <v>22</v>
      </c>
    </row>
    <row r="210" spans="1:10" ht="15" hidden="1" outlineLevel="1" thickBot="1" x14ac:dyDescent="0.4">
      <c r="A210" s="70" t="s">
        <v>1878</v>
      </c>
      <c r="B210" s="262" t="s">
        <v>2132</v>
      </c>
      <c r="C210" s="79" t="s">
        <v>1879</v>
      </c>
      <c r="D210" s="72" t="s">
        <v>170</v>
      </c>
      <c r="E210" s="70">
        <v>7</v>
      </c>
      <c r="F210" s="249">
        <v>3</v>
      </c>
      <c r="G210" s="165">
        <f t="shared" si="6"/>
        <v>10</v>
      </c>
      <c r="H210" s="157">
        <v>43623</v>
      </c>
      <c r="I210" s="240">
        <v>50</v>
      </c>
      <c r="J210" s="217">
        <f t="shared" si="7"/>
        <v>10</v>
      </c>
    </row>
    <row r="211" spans="1:10" ht="15" hidden="1" outlineLevel="1" thickBot="1" x14ac:dyDescent="0.4">
      <c r="A211" s="70" t="s">
        <v>1878</v>
      </c>
      <c r="B211" s="262" t="s">
        <v>2133</v>
      </c>
      <c r="C211" s="79" t="s">
        <v>1879</v>
      </c>
      <c r="D211" s="72" t="s">
        <v>170</v>
      </c>
      <c r="E211" s="70">
        <v>11</v>
      </c>
      <c r="F211" s="249">
        <v>4</v>
      </c>
      <c r="G211" s="165">
        <f t="shared" si="6"/>
        <v>15</v>
      </c>
      <c r="H211" s="157">
        <v>43623</v>
      </c>
      <c r="I211" s="240">
        <v>190</v>
      </c>
      <c r="J211" s="217">
        <f t="shared" si="7"/>
        <v>15</v>
      </c>
    </row>
    <row r="212" spans="1:10" ht="15" hidden="1" outlineLevel="1" thickBot="1" x14ac:dyDescent="0.4">
      <c r="A212" s="70" t="s">
        <v>1878</v>
      </c>
      <c r="B212" s="262" t="s">
        <v>2134</v>
      </c>
      <c r="C212" s="79" t="s">
        <v>1879</v>
      </c>
      <c r="D212" s="72" t="s">
        <v>170</v>
      </c>
      <c r="E212" s="70">
        <v>3</v>
      </c>
      <c r="F212" s="249">
        <v>2</v>
      </c>
      <c r="G212" s="165">
        <f t="shared" si="6"/>
        <v>5</v>
      </c>
      <c r="H212" s="157">
        <v>43623</v>
      </c>
      <c r="I212" s="240">
        <v>280</v>
      </c>
      <c r="J212" s="217">
        <f t="shared" si="7"/>
        <v>5</v>
      </c>
    </row>
    <row r="213" spans="1:10" ht="15" hidden="1" outlineLevel="1" thickBot="1" x14ac:dyDescent="0.4">
      <c r="A213" s="70" t="s">
        <v>1878</v>
      </c>
      <c r="B213" s="262" t="s">
        <v>2135</v>
      </c>
      <c r="C213" s="79" t="s">
        <v>1879</v>
      </c>
      <c r="D213" s="72" t="s">
        <v>170</v>
      </c>
      <c r="E213" s="70">
        <v>14</v>
      </c>
      <c r="F213" s="249">
        <v>7</v>
      </c>
      <c r="G213" s="165">
        <f t="shared" si="6"/>
        <v>21</v>
      </c>
      <c r="H213" s="157">
        <v>43623</v>
      </c>
      <c r="I213" s="240">
        <v>670</v>
      </c>
      <c r="J213" s="217">
        <f t="shared" si="7"/>
        <v>21</v>
      </c>
    </row>
    <row r="214" spans="1:10" ht="15" hidden="1" outlineLevel="1" thickBot="1" x14ac:dyDescent="0.4">
      <c r="A214" s="70" t="s">
        <v>1878</v>
      </c>
      <c r="B214" s="262" t="s">
        <v>2136</v>
      </c>
      <c r="C214" s="79" t="s">
        <v>1879</v>
      </c>
      <c r="D214" s="72" t="s">
        <v>170</v>
      </c>
      <c r="E214" s="70">
        <v>2</v>
      </c>
      <c r="F214" s="249">
        <v>3</v>
      </c>
      <c r="G214" s="165">
        <f t="shared" si="6"/>
        <v>5</v>
      </c>
      <c r="H214" s="157">
        <v>43623</v>
      </c>
      <c r="I214" s="240">
        <v>915</v>
      </c>
      <c r="J214" s="217">
        <f t="shared" si="7"/>
        <v>5</v>
      </c>
    </row>
    <row r="215" spans="1:10" hidden="1" outlineLevel="1" x14ac:dyDescent="0.35">
      <c r="A215" s="70" t="s">
        <v>1878</v>
      </c>
      <c r="B215" s="262" t="s">
        <v>2137</v>
      </c>
      <c r="C215" s="79" t="s">
        <v>1879</v>
      </c>
      <c r="D215" s="72" t="s">
        <v>170</v>
      </c>
      <c r="E215" s="70">
        <v>12</v>
      </c>
      <c r="F215" s="249">
        <v>4</v>
      </c>
      <c r="G215" s="165">
        <f t="shared" si="6"/>
        <v>16</v>
      </c>
      <c r="H215" s="157">
        <v>43623</v>
      </c>
      <c r="I215" s="240">
        <v>110</v>
      </c>
      <c r="J215" s="217">
        <f t="shared" si="7"/>
        <v>16</v>
      </c>
    </row>
    <row r="216" spans="1:10" ht="15" collapsed="1" thickBot="1" x14ac:dyDescent="0.4">
      <c r="A216" s="71" t="s">
        <v>1878</v>
      </c>
      <c r="B216" s="74"/>
      <c r="C216" s="80" t="s">
        <v>1879</v>
      </c>
      <c r="D216" s="81">
        <f>COUNTA(D173:D215)</f>
        <v>43</v>
      </c>
      <c r="E216" s="118">
        <f>SUM(E173:E215)</f>
        <v>248</v>
      </c>
      <c r="F216" s="118">
        <f>SUM(F173:F215)</f>
        <v>156</v>
      </c>
      <c r="G216" s="118">
        <f>SUM(G173:G215)</f>
        <v>404</v>
      </c>
      <c r="H216" s="93">
        <v>43623</v>
      </c>
      <c r="I216" s="119">
        <f>AVERAGE(I173:I215)</f>
        <v>376.16279069767444</v>
      </c>
      <c r="J216" s="118">
        <f>SUM(J173:J215)</f>
        <v>404</v>
      </c>
    </row>
    <row r="217" spans="1:10" ht="15" hidden="1" outlineLevel="1" thickBot="1" x14ac:dyDescent="0.4">
      <c r="A217" s="72" t="s">
        <v>1880</v>
      </c>
      <c r="B217" s="261" t="s">
        <v>2138</v>
      </c>
      <c r="C217" s="86" t="s">
        <v>1881</v>
      </c>
      <c r="D217" s="72" t="s">
        <v>170</v>
      </c>
      <c r="E217" s="266">
        <v>2</v>
      </c>
      <c r="F217" s="266">
        <v>2</v>
      </c>
      <c r="G217" s="125">
        <f t="shared" si="6"/>
        <v>4</v>
      </c>
      <c r="H217" s="264">
        <v>43598</v>
      </c>
      <c r="I217" s="265">
        <v>100</v>
      </c>
      <c r="J217" s="217">
        <f t="shared" si="7"/>
        <v>4</v>
      </c>
    </row>
    <row r="218" spans="1:10" ht="15" hidden="1" outlineLevel="1" thickBot="1" x14ac:dyDescent="0.4">
      <c r="A218" s="70" t="s">
        <v>1880</v>
      </c>
      <c r="B218" s="262" t="s">
        <v>2139</v>
      </c>
      <c r="C218" s="79" t="s">
        <v>1881</v>
      </c>
      <c r="D218" s="72" t="s">
        <v>170</v>
      </c>
      <c r="E218" s="70">
        <v>2</v>
      </c>
      <c r="F218" s="249">
        <v>1</v>
      </c>
      <c r="G218" s="165">
        <f t="shared" si="6"/>
        <v>3</v>
      </c>
      <c r="H218" s="157">
        <v>43598</v>
      </c>
      <c r="I218" s="240">
        <v>120</v>
      </c>
      <c r="J218" s="217">
        <f t="shared" si="7"/>
        <v>3</v>
      </c>
    </row>
    <row r="219" spans="1:10" ht="15" hidden="1" outlineLevel="1" thickBot="1" x14ac:dyDescent="0.4">
      <c r="A219" s="70" t="s">
        <v>1880</v>
      </c>
      <c r="B219" s="262" t="s">
        <v>2140</v>
      </c>
      <c r="C219" s="79" t="s">
        <v>1881</v>
      </c>
      <c r="D219" s="72" t="s">
        <v>170</v>
      </c>
      <c r="E219" s="70">
        <v>1</v>
      </c>
      <c r="F219" s="249">
        <v>2</v>
      </c>
      <c r="G219" s="165">
        <f t="shared" si="6"/>
        <v>3</v>
      </c>
      <c r="H219" s="157">
        <v>43598</v>
      </c>
      <c r="I219" s="240">
        <v>140</v>
      </c>
      <c r="J219" s="217">
        <f t="shared" si="7"/>
        <v>3</v>
      </c>
    </row>
    <row r="220" spans="1:10" ht="15" hidden="1" outlineLevel="1" thickBot="1" x14ac:dyDescent="0.4">
      <c r="A220" s="70" t="s">
        <v>1880</v>
      </c>
      <c r="B220" s="262" t="s">
        <v>2141</v>
      </c>
      <c r="C220" s="79" t="s">
        <v>1881</v>
      </c>
      <c r="D220" s="72" t="s">
        <v>170</v>
      </c>
      <c r="E220" s="70">
        <v>3</v>
      </c>
      <c r="F220" s="249">
        <v>1</v>
      </c>
      <c r="G220" s="165">
        <f t="shared" si="6"/>
        <v>4</v>
      </c>
      <c r="H220" s="157">
        <v>43598</v>
      </c>
      <c r="I220" s="240">
        <v>210</v>
      </c>
      <c r="J220" s="217">
        <f t="shared" si="7"/>
        <v>4</v>
      </c>
    </row>
    <row r="221" spans="1:10" ht="15" hidden="1" outlineLevel="1" thickBot="1" x14ac:dyDescent="0.4">
      <c r="A221" s="70" t="s">
        <v>1880</v>
      </c>
      <c r="B221" s="262" t="s">
        <v>2142</v>
      </c>
      <c r="C221" s="79" t="s">
        <v>1881</v>
      </c>
      <c r="D221" s="72" t="s">
        <v>170</v>
      </c>
      <c r="E221" s="70">
        <v>2</v>
      </c>
      <c r="F221" s="249">
        <v>2</v>
      </c>
      <c r="G221" s="165">
        <f t="shared" si="6"/>
        <v>4</v>
      </c>
      <c r="H221" s="157">
        <v>43598</v>
      </c>
      <c r="I221" s="240">
        <v>215</v>
      </c>
      <c r="J221" s="217">
        <f t="shared" si="7"/>
        <v>4</v>
      </c>
    </row>
    <row r="222" spans="1:10" ht="15" hidden="1" outlineLevel="1" thickBot="1" x14ac:dyDescent="0.4">
      <c r="A222" s="70" t="s">
        <v>1880</v>
      </c>
      <c r="B222" s="262" t="s">
        <v>2143</v>
      </c>
      <c r="C222" s="79" t="s">
        <v>1881</v>
      </c>
      <c r="D222" s="72" t="s">
        <v>170</v>
      </c>
      <c r="E222" s="70">
        <v>1</v>
      </c>
      <c r="F222" s="249">
        <v>1</v>
      </c>
      <c r="G222" s="165">
        <f t="shared" si="6"/>
        <v>2</v>
      </c>
      <c r="H222" s="157">
        <v>43598</v>
      </c>
      <c r="I222" s="240">
        <v>110</v>
      </c>
      <c r="J222" s="217">
        <f t="shared" si="7"/>
        <v>2</v>
      </c>
    </row>
    <row r="223" spans="1:10" ht="15" hidden="1" outlineLevel="1" thickBot="1" x14ac:dyDescent="0.4">
      <c r="A223" s="70" t="s">
        <v>1880</v>
      </c>
      <c r="B223" s="262" t="s">
        <v>2144</v>
      </c>
      <c r="C223" s="79" t="s">
        <v>1881</v>
      </c>
      <c r="D223" s="72" t="s">
        <v>170</v>
      </c>
      <c r="E223" s="70">
        <v>2</v>
      </c>
      <c r="F223" s="249">
        <v>2</v>
      </c>
      <c r="G223" s="165">
        <f t="shared" si="6"/>
        <v>4</v>
      </c>
      <c r="H223" s="157">
        <v>43598</v>
      </c>
      <c r="I223" s="240">
        <v>300</v>
      </c>
      <c r="J223" s="217">
        <f t="shared" si="7"/>
        <v>4</v>
      </c>
    </row>
    <row r="224" spans="1:10" ht="15" hidden="1" outlineLevel="1" thickBot="1" x14ac:dyDescent="0.4">
      <c r="A224" s="70" t="s">
        <v>1880</v>
      </c>
      <c r="B224" s="262" t="s">
        <v>2145</v>
      </c>
      <c r="C224" s="79" t="s">
        <v>1881</v>
      </c>
      <c r="D224" s="72" t="s">
        <v>170</v>
      </c>
      <c r="E224" s="70">
        <v>2</v>
      </c>
      <c r="F224" s="249">
        <v>2</v>
      </c>
      <c r="G224" s="165">
        <f t="shared" si="6"/>
        <v>4</v>
      </c>
      <c r="H224" s="157">
        <v>43598</v>
      </c>
      <c r="I224" s="240">
        <v>180</v>
      </c>
      <c r="J224" s="217">
        <f t="shared" si="7"/>
        <v>4</v>
      </c>
    </row>
    <row r="225" spans="1:10" ht="15" hidden="1" outlineLevel="1" thickBot="1" x14ac:dyDescent="0.4">
      <c r="A225" s="70" t="s">
        <v>1880</v>
      </c>
      <c r="B225" s="262" t="s">
        <v>2146</v>
      </c>
      <c r="C225" s="79" t="s">
        <v>1881</v>
      </c>
      <c r="D225" s="72" t="s">
        <v>170</v>
      </c>
      <c r="E225" s="70">
        <v>1</v>
      </c>
      <c r="F225" s="249">
        <v>2</v>
      </c>
      <c r="G225" s="165">
        <f t="shared" si="6"/>
        <v>3</v>
      </c>
      <c r="H225" s="157">
        <v>43598</v>
      </c>
      <c r="I225" s="240">
        <v>220</v>
      </c>
      <c r="J225" s="217">
        <f t="shared" si="7"/>
        <v>3</v>
      </c>
    </row>
    <row r="226" spans="1:10" ht="15" hidden="1" outlineLevel="1" thickBot="1" x14ac:dyDescent="0.4">
      <c r="A226" s="70" t="s">
        <v>1880</v>
      </c>
      <c r="B226" s="262" t="s">
        <v>2147</v>
      </c>
      <c r="C226" s="79" t="s">
        <v>1881</v>
      </c>
      <c r="D226" s="72" t="s">
        <v>170</v>
      </c>
      <c r="E226" s="70">
        <v>2</v>
      </c>
      <c r="F226" s="249">
        <v>2</v>
      </c>
      <c r="G226" s="165">
        <f t="shared" si="6"/>
        <v>4</v>
      </c>
      <c r="H226" s="157">
        <v>43598</v>
      </c>
      <c r="I226" s="240">
        <v>305</v>
      </c>
      <c r="J226" s="217">
        <f t="shared" si="7"/>
        <v>4</v>
      </c>
    </row>
    <row r="227" spans="1:10" ht="15" hidden="1" outlineLevel="1" thickBot="1" x14ac:dyDescent="0.4">
      <c r="A227" s="70" t="s">
        <v>1880</v>
      </c>
      <c r="B227" s="262" t="s">
        <v>2148</v>
      </c>
      <c r="C227" s="79" t="s">
        <v>1881</v>
      </c>
      <c r="D227" s="72" t="s">
        <v>170</v>
      </c>
      <c r="E227" s="70">
        <v>2</v>
      </c>
      <c r="F227" s="249">
        <v>2</v>
      </c>
      <c r="G227" s="165">
        <f t="shared" si="6"/>
        <v>4</v>
      </c>
      <c r="H227" s="157">
        <v>43598</v>
      </c>
      <c r="I227" s="240">
        <v>240</v>
      </c>
      <c r="J227" s="217">
        <f t="shared" si="7"/>
        <v>4</v>
      </c>
    </row>
    <row r="228" spans="1:10" ht="15" hidden="1" outlineLevel="1" thickBot="1" x14ac:dyDescent="0.4">
      <c r="A228" s="70" t="s">
        <v>1880</v>
      </c>
      <c r="B228" s="262" t="s">
        <v>2149</v>
      </c>
      <c r="C228" s="79" t="s">
        <v>1881</v>
      </c>
      <c r="D228" s="72" t="s">
        <v>170</v>
      </c>
      <c r="E228" s="70">
        <v>2</v>
      </c>
      <c r="F228" s="249">
        <v>2</v>
      </c>
      <c r="G228" s="165">
        <f t="shared" si="6"/>
        <v>4</v>
      </c>
      <c r="H228" s="157">
        <v>43598</v>
      </c>
      <c r="I228" s="240">
        <v>230</v>
      </c>
      <c r="J228" s="217">
        <f t="shared" si="7"/>
        <v>4</v>
      </c>
    </row>
    <row r="229" spans="1:10" ht="15" hidden="1" outlineLevel="1" thickBot="1" x14ac:dyDescent="0.4">
      <c r="A229" s="70" t="s">
        <v>1880</v>
      </c>
      <c r="B229" s="262" t="s">
        <v>2150</v>
      </c>
      <c r="C229" s="79" t="s">
        <v>1881</v>
      </c>
      <c r="D229" s="72" t="s">
        <v>170</v>
      </c>
      <c r="E229" s="70">
        <v>1</v>
      </c>
      <c r="F229" s="249">
        <v>2</v>
      </c>
      <c r="G229" s="165">
        <f t="shared" si="6"/>
        <v>3</v>
      </c>
      <c r="H229" s="157">
        <v>43598</v>
      </c>
      <c r="I229" s="240">
        <v>150</v>
      </c>
      <c r="J229" s="217">
        <f t="shared" si="7"/>
        <v>3</v>
      </c>
    </row>
    <row r="230" spans="1:10" ht="15" hidden="1" outlineLevel="1" thickBot="1" x14ac:dyDescent="0.4">
      <c r="A230" s="70" t="s">
        <v>1880</v>
      </c>
      <c r="B230" s="262" t="s">
        <v>2151</v>
      </c>
      <c r="C230" s="79" t="s">
        <v>1881</v>
      </c>
      <c r="D230" s="72" t="s">
        <v>170</v>
      </c>
      <c r="E230" s="70">
        <v>2</v>
      </c>
      <c r="F230" s="249">
        <v>2</v>
      </c>
      <c r="G230" s="165">
        <f t="shared" si="6"/>
        <v>4</v>
      </c>
      <c r="H230" s="157">
        <v>43598</v>
      </c>
      <c r="I230" s="240">
        <v>130</v>
      </c>
      <c r="J230" s="217">
        <f t="shared" si="7"/>
        <v>4</v>
      </c>
    </row>
    <row r="231" spans="1:10" ht="15" hidden="1" outlineLevel="1" thickBot="1" x14ac:dyDescent="0.4">
      <c r="A231" s="70" t="s">
        <v>1880</v>
      </c>
      <c r="B231" s="262" t="s">
        <v>2152</v>
      </c>
      <c r="C231" s="79" t="s">
        <v>1881</v>
      </c>
      <c r="D231" s="72" t="s">
        <v>170</v>
      </c>
      <c r="E231" s="70">
        <v>2</v>
      </c>
      <c r="F231" s="249">
        <v>1</v>
      </c>
      <c r="G231" s="165">
        <f t="shared" si="6"/>
        <v>3</v>
      </c>
      <c r="H231" s="157">
        <v>43598</v>
      </c>
      <c r="I231" s="240">
        <v>290</v>
      </c>
      <c r="J231" s="217">
        <f t="shared" si="7"/>
        <v>3</v>
      </c>
    </row>
    <row r="232" spans="1:10" ht="15" hidden="1" outlineLevel="1" thickBot="1" x14ac:dyDescent="0.4">
      <c r="A232" s="70" t="s">
        <v>1880</v>
      </c>
      <c r="B232" s="262" t="s">
        <v>2153</v>
      </c>
      <c r="C232" s="79" t="s">
        <v>1881</v>
      </c>
      <c r="D232" s="72" t="s">
        <v>170</v>
      </c>
      <c r="E232" s="70">
        <v>1</v>
      </c>
      <c r="F232" s="249">
        <v>2</v>
      </c>
      <c r="G232" s="165">
        <f t="shared" si="6"/>
        <v>3</v>
      </c>
      <c r="H232" s="157">
        <v>43598</v>
      </c>
      <c r="I232" s="240">
        <v>600</v>
      </c>
      <c r="J232" s="217">
        <f t="shared" si="7"/>
        <v>3</v>
      </c>
    </row>
    <row r="233" spans="1:10" ht="15" hidden="1" outlineLevel="1" thickBot="1" x14ac:dyDescent="0.4">
      <c r="A233" s="70" t="s">
        <v>1880</v>
      </c>
      <c r="B233" s="262" t="s">
        <v>2154</v>
      </c>
      <c r="C233" s="79" t="s">
        <v>1881</v>
      </c>
      <c r="D233" s="72" t="s">
        <v>170</v>
      </c>
      <c r="E233" s="70">
        <v>2</v>
      </c>
      <c r="F233" s="249">
        <v>2</v>
      </c>
      <c r="G233" s="165">
        <f t="shared" si="6"/>
        <v>4</v>
      </c>
      <c r="H233" s="157">
        <v>43598</v>
      </c>
      <c r="I233" s="240">
        <v>510</v>
      </c>
      <c r="J233" s="217">
        <f t="shared" si="7"/>
        <v>4</v>
      </c>
    </row>
    <row r="234" spans="1:10" ht="15" hidden="1" outlineLevel="1" thickBot="1" x14ac:dyDescent="0.4">
      <c r="A234" s="70" t="s">
        <v>1880</v>
      </c>
      <c r="B234" s="262" t="s">
        <v>2155</v>
      </c>
      <c r="C234" s="79" t="s">
        <v>1881</v>
      </c>
      <c r="D234" s="72" t="s">
        <v>170</v>
      </c>
      <c r="E234" s="70">
        <v>2</v>
      </c>
      <c r="F234" s="249">
        <v>1</v>
      </c>
      <c r="G234" s="165">
        <f t="shared" si="6"/>
        <v>3</v>
      </c>
      <c r="H234" s="157">
        <v>43598</v>
      </c>
      <c r="I234" s="240">
        <v>540</v>
      </c>
      <c r="J234" s="217">
        <f t="shared" si="7"/>
        <v>3</v>
      </c>
    </row>
    <row r="235" spans="1:10" ht="15" hidden="1" outlineLevel="1" thickBot="1" x14ac:dyDescent="0.4">
      <c r="A235" s="70" t="s">
        <v>1880</v>
      </c>
      <c r="B235" s="262" t="s">
        <v>2156</v>
      </c>
      <c r="C235" s="79" t="s">
        <v>1881</v>
      </c>
      <c r="D235" s="72" t="s">
        <v>170</v>
      </c>
      <c r="E235" s="70">
        <v>2</v>
      </c>
      <c r="F235" s="249">
        <v>2</v>
      </c>
      <c r="G235" s="165">
        <f t="shared" si="6"/>
        <v>4</v>
      </c>
      <c r="H235" s="157">
        <v>43598</v>
      </c>
      <c r="I235" s="240">
        <v>400</v>
      </c>
      <c r="J235" s="217">
        <f t="shared" si="7"/>
        <v>4</v>
      </c>
    </row>
    <row r="236" spans="1:10" ht="15" hidden="1" outlineLevel="1" thickBot="1" x14ac:dyDescent="0.4">
      <c r="A236" s="70" t="s">
        <v>1880</v>
      </c>
      <c r="B236" s="262" t="s">
        <v>2157</v>
      </c>
      <c r="C236" s="79" t="s">
        <v>1881</v>
      </c>
      <c r="D236" s="72" t="s">
        <v>170</v>
      </c>
      <c r="E236" s="70">
        <v>2</v>
      </c>
      <c r="F236" s="249">
        <v>2</v>
      </c>
      <c r="G236" s="165">
        <f t="shared" si="6"/>
        <v>4</v>
      </c>
      <c r="H236" s="157">
        <v>43598</v>
      </c>
      <c r="I236" s="240">
        <v>240</v>
      </c>
      <c r="J236" s="217">
        <f t="shared" si="7"/>
        <v>4</v>
      </c>
    </row>
    <row r="237" spans="1:10" ht="15" hidden="1" outlineLevel="1" thickBot="1" x14ac:dyDescent="0.4">
      <c r="A237" s="70" t="s">
        <v>1880</v>
      </c>
      <c r="B237" s="262" t="s">
        <v>2158</v>
      </c>
      <c r="C237" s="79" t="s">
        <v>1881</v>
      </c>
      <c r="D237" s="72" t="s">
        <v>170</v>
      </c>
      <c r="E237" s="70">
        <v>3</v>
      </c>
      <c r="F237" s="249">
        <v>1</v>
      </c>
      <c r="G237" s="165">
        <f t="shared" si="6"/>
        <v>4</v>
      </c>
      <c r="H237" s="157">
        <v>43598</v>
      </c>
      <c r="I237" s="240">
        <v>350</v>
      </c>
      <c r="J237" s="217">
        <f t="shared" si="7"/>
        <v>4</v>
      </c>
    </row>
    <row r="238" spans="1:10" ht="15" hidden="1" outlineLevel="1" thickBot="1" x14ac:dyDescent="0.4">
      <c r="A238" s="70" t="s">
        <v>1880</v>
      </c>
      <c r="B238" s="262" t="s">
        <v>2159</v>
      </c>
      <c r="C238" s="79" t="s">
        <v>1881</v>
      </c>
      <c r="D238" s="72" t="s">
        <v>170</v>
      </c>
      <c r="E238" s="70">
        <v>2</v>
      </c>
      <c r="F238" s="249">
        <v>1</v>
      </c>
      <c r="G238" s="165">
        <f t="shared" si="6"/>
        <v>3</v>
      </c>
      <c r="H238" s="157">
        <v>43598</v>
      </c>
      <c r="I238" s="240">
        <v>380</v>
      </c>
      <c r="J238" s="217">
        <f t="shared" si="7"/>
        <v>3</v>
      </c>
    </row>
    <row r="239" spans="1:10" ht="15" hidden="1" outlineLevel="1" thickBot="1" x14ac:dyDescent="0.4">
      <c r="A239" s="70" t="s">
        <v>1880</v>
      </c>
      <c r="B239" s="262" t="s">
        <v>2160</v>
      </c>
      <c r="C239" s="79" t="s">
        <v>1881</v>
      </c>
      <c r="D239" s="72" t="s">
        <v>170</v>
      </c>
      <c r="E239" s="70">
        <v>3</v>
      </c>
      <c r="F239" s="249">
        <v>2</v>
      </c>
      <c r="G239" s="165">
        <f t="shared" si="6"/>
        <v>5</v>
      </c>
      <c r="H239" s="157">
        <v>43598</v>
      </c>
      <c r="I239" s="240">
        <v>310</v>
      </c>
      <c r="J239" s="217">
        <f t="shared" si="7"/>
        <v>5</v>
      </c>
    </row>
    <row r="240" spans="1:10" ht="15" hidden="1" outlineLevel="1" thickBot="1" x14ac:dyDescent="0.4">
      <c r="A240" s="70" t="s">
        <v>1880</v>
      </c>
      <c r="B240" s="262" t="s">
        <v>2161</v>
      </c>
      <c r="C240" s="79" t="s">
        <v>1881</v>
      </c>
      <c r="D240" s="72" t="s">
        <v>170</v>
      </c>
      <c r="E240" s="70">
        <v>3</v>
      </c>
      <c r="F240" s="249">
        <v>1</v>
      </c>
      <c r="G240" s="165">
        <f t="shared" si="6"/>
        <v>4</v>
      </c>
      <c r="H240" s="157">
        <v>43598</v>
      </c>
      <c r="I240" s="240">
        <v>510</v>
      </c>
      <c r="J240" s="217">
        <f t="shared" si="7"/>
        <v>4</v>
      </c>
    </row>
    <row r="241" spans="1:10" ht="15" hidden="1" outlineLevel="1" thickBot="1" x14ac:dyDescent="0.4">
      <c r="A241" s="70" t="s">
        <v>1880</v>
      </c>
      <c r="B241" s="262" t="s">
        <v>2162</v>
      </c>
      <c r="C241" s="79" t="s">
        <v>1881</v>
      </c>
      <c r="D241" s="72" t="s">
        <v>170</v>
      </c>
      <c r="E241" s="70">
        <v>2</v>
      </c>
      <c r="F241" s="249">
        <v>2</v>
      </c>
      <c r="G241" s="165">
        <f t="shared" si="6"/>
        <v>4</v>
      </c>
      <c r="H241" s="157">
        <v>43598</v>
      </c>
      <c r="I241" s="240">
        <v>540</v>
      </c>
      <c r="J241" s="217">
        <f t="shared" si="7"/>
        <v>4</v>
      </c>
    </row>
    <row r="242" spans="1:10" ht="15" hidden="1" outlineLevel="1" thickBot="1" x14ac:dyDescent="0.4">
      <c r="A242" s="70" t="s">
        <v>1880</v>
      </c>
      <c r="B242" s="262" t="s">
        <v>2163</v>
      </c>
      <c r="C242" s="79" t="s">
        <v>1881</v>
      </c>
      <c r="D242" s="72" t="s">
        <v>170</v>
      </c>
      <c r="E242" s="70">
        <v>0</v>
      </c>
      <c r="F242" s="249">
        <v>2</v>
      </c>
      <c r="G242" s="165">
        <f t="shared" si="6"/>
        <v>2</v>
      </c>
      <c r="H242" s="157">
        <v>43598</v>
      </c>
      <c r="I242" s="240">
        <v>600</v>
      </c>
      <c r="J242" s="217">
        <f t="shared" si="7"/>
        <v>2</v>
      </c>
    </row>
    <row r="243" spans="1:10" ht="15" hidden="1" outlineLevel="1" thickBot="1" x14ac:dyDescent="0.4">
      <c r="A243" s="70" t="s">
        <v>1880</v>
      </c>
      <c r="B243" s="262" t="s">
        <v>2164</v>
      </c>
      <c r="C243" s="79" t="s">
        <v>1881</v>
      </c>
      <c r="D243" s="72" t="s">
        <v>170</v>
      </c>
      <c r="E243" s="70">
        <v>2</v>
      </c>
      <c r="F243" s="249">
        <v>2</v>
      </c>
      <c r="G243" s="165">
        <f t="shared" si="6"/>
        <v>4</v>
      </c>
      <c r="H243" s="157">
        <v>43598</v>
      </c>
      <c r="I243" s="240">
        <v>680</v>
      </c>
      <c r="J243" s="217">
        <f t="shared" si="7"/>
        <v>4</v>
      </c>
    </row>
    <row r="244" spans="1:10" ht="15" hidden="1" outlineLevel="1" thickBot="1" x14ac:dyDescent="0.4">
      <c r="A244" s="70" t="s">
        <v>1880</v>
      </c>
      <c r="B244" s="262" t="s">
        <v>2165</v>
      </c>
      <c r="C244" s="79" t="s">
        <v>1881</v>
      </c>
      <c r="D244" s="72" t="s">
        <v>170</v>
      </c>
      <c r="E244" s="70">
        <v>3</v>
      </c>
      <c r="F244" s="249">
        <v>1</v>
      </c>
      <c r="G244" s="165">
        <f t="shared" si="6"/>
        <v>4</v>
      </c>
      <c r="H244" s="157">
        <v>43598</v>
      </c>
      <c r="I244" s="240">
        <v>590</v>
      </c>
      <c r="J244" s="217">
        <f t="shared" si="7"/>
        <v>4</v>
      </c>
    </row>
    <row r="245" spans="1:10" ht="15" hidden="1" outlineLevel="1" thickBot="1" x14ac:dyDescent="0.4">
      <c r="A245" s="70" t="s">
        <v>1880</v>
      </c>
      <c r="B245" s="262" t="s">
        <v>2166</v>
      </c>
      <c r="C245" s="79" t="s">
        <v>1881</v>
      </c>
      <c r="D245" s="72" t="s">
        <v>170</v>
      </c>
      <c r="E245" s="70">
        <v>0</v>
      </c>
      <c r="F245" s="249">
        <v>2</v>
      </c>
      <c r="G245" s="165">
        <f t="shared" si="6"/>
        <v>2</v>
      </c>
      <c r="H245" s="157">
        <v>43598</v>
      </c>
      <c r="I245" s="240">
        <v>630</v>
      </c>
      <c r="J245" s="217">
        <f t="shared" si="7"/>
        <v>2</v>
      </c>
    </row>
    <row r="246" spans="1:10" ht="15" hidden="1" outlineLevel="1" thickBot="1" x14ac:dyDescent="0.4">
      <c r="A246" s="70" t="s">
        <v>1880</v>
      </c>
      <c r="B246" s="262" t="s">
        <v>2167</v>
      </c>
      <c r="C246" s="79" t="s">
        <v>1881</v>
      </c>
      <c r="D246" s="72" t="s">
        <v>170</v>
      </c>
      <c r="E246" s="70">
        <v>2</v>
      </c>
      <c r="F246" s="249">
        <v>2</v>
      </c>
      <c r="G246" s="165">
        <f t="shared" si="6"/>
        <v>4</v>
      </c>
      <c r="H246" s="157">
        <v>43598</v>
      </c>
      <c r="I246" s="240">
        <v>610</v>
      </c>
      <c r="J246" s="217">
        <f t="shared" si="7"/>
        <v>4</v>
      </c>
    </row>
    <row r="247" spans="1:10" ht="15" hidden="1" outlineLevel="1" thickBot="1" x14ac:dyDescent="0.4">
      <c r="A247" s="70" t="s">
        <v>1880</v>
      </c>
      <c r="B247" s="262" t="s">
        <v>2168</v>
      </c>
      <c r="C247" s="79" t="s">
        <v>1881</v>
      </c>
      <c r="D247" s="72" t="s">
        <v>170</v>
      </c>
      <c r="E247" s="70">
        <v>1</v>
      </c>
      <c r="F247" s="249">
        <v>2</v>
      </c>
      <c r="G247" s="165">
        <f t="shared" si="6"/>
        <v>3</v>
      </c>
      <c r="H247" s="157">
        <v>43598</v>
      </c>
      <c r="I247" s="240">
        <v>650</v>
      </c>
      <c r="J247" s="217">
        <f t="shared" si="7"/>
        <v>3</v>
      </c>
    </row>
    <row r="248" spans="1:10" ht="15" hidden="1" outlineLevel="1" thickBot="1" x14ac:dyDescent="0.4">
      <c r="A248" s="70" t="s">
        <v>1880</v>
      </c>
      <c r="B248" s="262" t="s">
        <v>2169</v>
      </c>
      <c r="C248" s="79" t="s">
        <v>1881</v>
      </c>
      <c r="D248" s="72" t="s">
        <v>170</v>
      </c>
      <c r="E248" s="70">
        <v>2</v>
      </c>
      <c r="F248" s="249">
        <v>2</v>
      </c>
      <c r="G248" s="165">
        <f t="shared" si="6"/>
        <v>4</v>
      </c>
      <c r="H248" s="157">
        <v>43598</v>
      </c>
      <c r="I248" s="240">
        <v>300</v>
      </c>
      <c r="J248" s="217">
        <f t="shared" si="7"/>
        <v>4</v>
      </c>
    </row>
    <row r="249" spans="1:10" ht="15" hidden="1" outlineLevel="1" thickBot="1" x14ac:dyDescent="0.4">
      <c r="A249" s="70" t="s">
        <v>1880</v>
      </c>
      <c r="B249" s="262" t="s">
        <v>2170</v>
      </c>
      <c r="C249" s="79" t="s">
        <v>1881</v>
      </c>
      <c r="D249" s="72" t="s">
        <v>170</v>
      </c>
      <c r="E249" s="70">
        <v>0</v>
      </c>
      <c r="F249" s="249">
        <v>2</v>
      </c>
      <c r="G249" s="165">
        <f t="shared" si="6"/>
        <v>2</v>
      </c>
      <c r="H249" s="157">
        <v>43598</v>
      </c>
      <c r="I249" s="240">
        <v>800</v>
      </c>
      <c r="J249" s="217">
        <f t="shared" si="7"/>
        <v>2</v>
      </c>
    </row>
    <row r="250" spans="1:10" ht="15" hidden="1" outlineLevel="1" thickBot="1" x14ac:dyDescent="0.4">
      <c r="A250" s="70" t="s">
        <v>1880</v>
      </c>
      <c r="B250" s="262" t="s">
        <v>2171</v>
      </c>
      <c r="C250" s="79" t="s">
        <v>1881</v>
      </c>
      <c r="D250" s="72" t="s">
        <v>170</v>
      </c>
      <c r="E250" s="70">
        <v>1</v>
      </c>
      <c r="F250" s="249">
        <v>2</v>
      </c>
      <c r="G250" s="165">
        <f t="shared" si="6"/>
        <v>3</v>
      </c>
      <c r="H250" s="157">
        <v>43598</v>
      </c>
      <c r="I250" s="240">
        <v>710</v>
      </c>
      <c r="J250" s="217">
        <f t="shared" si="7"/>
        <v>3</v>
      </c>
    </row>
    <row r="251" spans="1:10" ht="15" hidden="1" outlineLevel="1" thickBot="1" x14ac:dyDescent="0.4">
      <c r="A251" s="70" t="s">
        <v>1880</v>
      </c>
      <c r="B251" s="262" t="s">
        <v>2172</v>
      </c>
      <c r="C251" s="79" t="s">
        <v>1881</v>
      </c>
      <c r="D251" s="72" t="s">
        <v>170</v>
      </c>
      <c r="E251" s="70">
        <v>2</v>
      </c>
      <c r="F251" s="249">
        <v>1</v>
      </c>
      <c r="G251" s="165">
        <f t="shared" si="6"/>
        <v>3</v>
      </c>
      <c r="H251" s="157">
        <v>43598</v>
      </c>
      <c r="I251" s="240">
        <v>750</v>
      </c>
      <c r="J251" s="217">
        <f t="shared" si="7"/>
        <v>3</v>
      </c>
    </row>
    <row r="252" spans="1:10" ht="15" hidden="1" outlineLevel="1" thickBot="1" x14ac:dyDescent="0.4">
      <c r="A252" s="70" t="s">
        <v>1880</v>
      </c>
      <c r="B252" s="262" t="s">
        <v>2173</v>
      </c>
      <c r="C252" s="79" t="s">
        <v>1881</v>
      </c>
      <c r="D252" s="72" t="s">
        <v>170</v>
      </c>
      <c r="E252" s="70">
        <v>1</v>
      </c>
      <c r="F252" s="249">
        <v>2</v>
      </c>
      <c r="G252" s="165">
        <f t="shared" si="6"/>
        <v>3</v>
      </c>
      <c r="H252" s="157">
        <v>43598</v>
      </c>
      <c r="I252" s="240">
        <v>670</v>
      </c>
      <c r="J252" s="217">
        <f t="shared" si="7"/>
        <v>3</v>
      </c>
    </row>
    <row r="253" spans="1:10" ht="15" hidden="1" outlineLevel="1" thickBot="1" x14ac:dyDescent="0.4">
      <c r="A253" s="70" t="s">
        <v>1880</v>
      </c>
      <c r="B253" s="262" t="s">
        <v>2174</v>
      </c>
      <c r="C253" s="79" t="s">
        <v>1881</v>
      </c>
      <c r="D253" s="72" t="s">
        <v>170</v>
      </c>
      <c r="E253" s="70">
        <v>3</v>
      </c>
      <c r="F253" s="249">
        <v>2</v>
      </c>
      <c r="G253" s="165">
        <f t="shared" si="6"/>
        <v>5</v>
      </c>
      <c r="H253" s="157">
        <v>43598</v>
      </c>
      <c r="I253" s="240">
        <v>740</v>
      </c>
      <c r="J253" s="217">
        <f t="shared" si="7"/>
        <v>5</v>
      </c>
    </row>
    <row r="254" spans="1:10" ht="15" hidden="1" outlineLevel="1" thickBot="1" x14ac:dyDescent="0.4">
      <c r="A254" s="70" t="s">
        <v>1880</v>
      </c>
      <c r="B254" s="262" t="s">
        <v>2175</v>
      </c>
      <c r="C254" s="79" t="s">
        <v>1881</v>
      </c>
      <c r="D254" s="72" t="s">
        <v>170</v>
      </c>
      <c r="E254" s="70">
        <v>2</v>
      </c>
      <c r="F254" s="249">
        <v>1</v>
      </c>
      <c r="G254" s="165">
        <f t="shared" si="6"/>
        <v>3</v>
      </c>
      <c r="H254" s="157">
        <v>43598</v>
      </c>
      <c r="I254" s="240">
        <v>820</v>
      </c>
      <c r="J254" s="217">
        <f t="shared" si="7"/>
        <v>3</v>
      </c>
    </row>
    <row r="255" spans="1:10" ht="15" hidden="1" outlineLevel="1" thickBot="1" x14ac:dyDescent="0.4">
      <c r="A255" s="70" t="s">
        <v>1880</v>
      </c>
      <c r="B255" s="262" t="s">
        <v>2176</v>
      </c>
      <c r="C255" s="79" t="s">
        <v>1881</v>
      </c>
      <c r="D255" s="72" t="s">
        <v>170</v>
      </c>
      <c r="E255" s="70">
        <v>1</v>
      </c>
      <c r="F255" s="249">
        <v>2</v>
      </c>
      <c r="G255" s="165">
        <f t="shared" si="6"/>
        <v>3</v>
      </c>
      <c r="H255" s="157">
        <v>43598</v>
      </c>
      <c r="I255" s="240">
        <v>890</v>
      </c>
      <c r="J255" s="217">
        <f t="shared" si="7"/>
        <v>3</v>
      </c>
    </row>
    <row r="256" spans="1:10" ht="15" hidden="1" outlineLevel="1" thickBot="1" x14ac:dyDescent="0.4">
      <c r="A256" s="70" t="s">
        <v>1880</v>
      </c>
      <c r="B256" s="262" t="s">
        <v>2177</v>
      </c>
      <c r="C256" s="79" t="s">
        <v>1881</v>
      </c>
      <c r="D256" s="72" t="s">
        <v>170</v>
      </c>
      <c r="E256" s="70">
        <v>1</v>
      </c>
      <c r="F256" s="249">
        <v>2</v>
      </c>
      <c r="G256" s="165">
        <f t="shared" si="6"/>
        <v>3</v>
      </c>
      <c r="H256" s="157">
        <v>43598</v>
      </c>
      <c r="I256" s="240">
        <v>850</v>
      </c>
      <c r="J256" s="217">
        <f t="shared" si="7"/>
        <v>3</v>
      </c>
    </row>
    <row r="257" spans="1:10" ht="15" hidden="1" outlineLevel="1" thickBot="1" x14ac:dyDescent="0.4">
      <c r="A257" s="70" t="s">
        <v>1880</v>
      </c>
      <c r="B257" s="262" t="s">
        <v>2178</v>
      </c>
      <c r="C257" s="79" t="s">
        <v>1881</v>
      </c>
      <c r="D257" s="72" t="s">
        <v>170</v>
      </c>
      <c r="E257" s="70">
        <v>3</v>
      </c>
      <c r="F257" s="249">
        <v>2</v>
      </c>
      <c r="G257" s="165">
        <f t="shared" si="6"/>
        <v>5</v>
      </c>
      <c r="H257" s="157">
        <v>43598</v>
      </c>
      <c r="I257" s="240">
        <v>310</v>
      </c>
      <c r="J257" s="217">
        <f t="shared" si="7"/>
        <v>5</v>
      </c>
    </row>
    <row r="258" spans="1:10" ht="15" hidden="1" outlineLevel="1" thickBot="1" x14ac:dyDescent="0.4">
      <c r="A258" s="70" t="s">
        <v>1880</v>
      </c>
      <c r="B258" s="262" t="s">
        <v>2179</v>
      </c>
      <c r="C258" s="79" t="s">
        <v>1881</v>
      </c>
      <c r="D258" s="72" t="s">
        <v>170</v>
      </c>
      <c r="E258" s="70">
        <v>2</v>
      </c>
      <c r="F258" s="249">
        <v>1</v>
      </c>
      <c r="G258" s="165">
        <f t="shared" ref="G258:G321" si="8">E258+F258</f>
        <v>3</v>
      </c>
      <c r="H258" s="157">
        <v>43598</v>
      </c>
      <c r="I258" s="240">
        <v>330</v>
      </c>
      <c r="J258" s="217">
        <f t="shared" si="7"/>
        <v>3</v>
      </c>
    </row>
    <row r="259" spans="1:10" ht="15" hidden="1" outlineLevel="1" thickBot="1" x14ac:dyDescent="0.4">
      <c r="A259" s="70" t="s">
        <v>1880</v>
      </c>
      <c r="B259" s="262" t="s">
        <v>2180</v>
      </c>
      <c r="C259" s="79" t="s">
        <v>1881</v>
      </c>
      <c r="D259" s="72" t="s">
        <v>170</v>
      </c>
      <c r="E259" s="70">
        <v>3</v>
      </c>
      <c r="F259" s="249">
        <v>2</v>
      </c>
      <c r="G259" s="165">
        <f t="shared" si="8"/>
        <v>5</v>
      </c>
      <c r="H259" s="157">
        <v>43598</v>
      </c>
      <c r="I259" s="240">
        <v>410</v>
      </c>
      <c r="J259" s="217">
        <f t="shared" ref="J259:J322" si="9">IF(I259&gt;$Q$1,,G259)</f>
        <v>5</v>
      </c>
    </row>
    <row r="260" spans="1:10" ht="15" hidden="1" outlineLevel="1" thickBot="1" x14ac:dyDescent="0.4">
      <c r="A260" s="70" t="s">
        <v>1880</v>
      </c>
      <c r="B260" s="262" t="s">
        <v>2181</v>
      </c>
      <c r="C260" s="79" t="s">
        <v>1881</v>
      </c>
      <c r="D260" s="72" t="s">
        <v>170</v>
      </c>
      <c r="E260" s="70">
        <v>3</v>
      </c>
      <c r="F260" s="249">
        <v>2</v>
      </c>
      <c r="G260" s="165">
        <f t="shared" si="8"/>
        <v>5</v>
      </c>
      <c r="H260" s="157">
        <v>43598</v>
      </c>
      <c r="I260" s="240">
        <v>700</v>
      </c>
      <c r="J260" s="217">
        <f t="shared" si="9"/>
        <v>5</v>
      </c>
    </row>
    <row r="261" spans="1:10" ht="15" hidden="1" outlineLevel="1" thickBot="1" x14ac:dyDescent="0.4">
      <c r="A261" s="70" t="s">
        <v>1880</v>
      </c>
      <c r="B261" s="262" t="s">
        <v>2182</v>
      </c>
      <c r="C261" s="79" t="s">
        <v>1881</v>
      </c>
      <c r="D261" s="72" t="s">
        <v>170</v>
      </c>
      <c r="E261" s="70">
        <v>4</v>
      </c>
      <c r="F261" s="249">
        <v>1</v>
      </c>
      <c r="G261" s="165">
        <f t="shared" si="8"/>
        <v>5</v>
      </c>
      <c r="H261" s="157">
        <v>43598</v>
      </c>
      <c r="I261" s="240">
        <v>710</v>
      </c>
      <c r="J261" s="217">
        <f t="shared" si="9"/>
        <v>5</v>
      </c>
    </row>
    <row r="262" spans="1:10" ht="15" hidden="1" outlineLevel="1" thickBot="1" x14ac:dyDescent="0.4">
      <c r="A262" s="70" t="s">
        <v>1880</v>
      </c>
      <c r="B262" s="262" t="s">
        <v>2183</v>
      </c>
      <c r="C262" s="79" t="s">
        <v>1881</v>
      </c>
      <c r="D262" s="72" t="s">
        <v>170</v>
      </c>
      <c r="E262" s="70">
        <v>2</v>
      </c>
      <c r="F262" s="249">
        <v>1</v>
      </c>
      <c r="G262" s="165">
        <f t="shared" si="8"/>
        <v>3</v>
      </c>
      <c r="H262" s="157">
        <v>43598</v>
      </c>
      <c r="I262" s="240">
        <v>720</v>
      </c>
      <c r="J262" s="217">
        <f t="shared" si="9"/>
        <v>3</v>
      </c>
    </row>
    <row r="263" spans="1:10" ht="15" hidden="1" outlineLevel="1" thickBot="1" x14ac:dyDescent="0.4">
      <c r="A263" s="70" t="s">
        <v>1880</v>
      </c>
      <c r="B263" s="262" t="s">
        <v>2184</v>
      </c>
      <c r="C263" s="79" t="s">
        <v>1881</v>
      </c>
      <c r="D263" s="72" t="s">
        <v>170</v>
      </c>
      <c r="E263" s="70">
        <v>0</v>
      </c>
      <c r="F263" s="249">
        <v>2</v>
      </c>
      <c r="G263" s="165">
        <f t="shared" si="8"/>
        <v>2</v>
      </c>
      <c r="H263" s="157">
        <v>43598</v>
      </c>
      <c r="I263" s="240">
        <v>640</v>
      </c>
      <c r="J263" s="217">
        <f t="shared" si="9"/>
        <v>2</v>
      </c>
    </row>
    <row r="264" spans="1:10" ht="15" hidden="1" outlineLevel="1" thickBot="1" x14ac:dyDescent="0.4">
      <c r="A264" s="70" t="s">
        <v>1880</v>
      </c>
      <c r="B264" s="262" t="s">
        <v>2185</v>
      </c>
      <c r="C264" s="79" t="s">
        <v>1881</v>
      </c>
      <c r="D264" s="72" t="s">
        <v>170</v>
      </c>
      <c r="E264" s="70">
        <v>3</v>
      </c>
      <c r="F264" s="249">
        <v>1</v>
      </c>
      <c r="G264" s="165">
        <f t="shared" si="8"/>
        <v>4</v>
      </c>
      <c r="H264" s="157">
        <v>43598</v>
      </c>
      <c r="I264" s="240">
        <v>805</v>
      </c>
      <c r="J264" s="217">
        <f t="shared" si="9"/>
        <v>4</v>
      </c>
    </row>
    <row r="265" spans="1:10" ht="15" hidden="1" outlineLevel="1" thickBot="1" x14ac:dyDescent="0.4">
      <c r="A265" s="70" t="s">
        <v>1880</v>
      </c>
      <c r="B265" s="262" t="s">
        <v>2186</v>
      </c>
      <c r="C265" s="79" t="s">
        <v>1881</v>
      </c>
      <c r="D265" s="72" t="s">
        <v>170</v>
      </c>
      <c r="E265" s="70">
        <v>2</v>
      </c>
      <c r="F265" s="249">
        <v>2</v>
      </c>
      <c r="G265" s="165">
        <f t="shared" si="8"/>
        <v>4</v>
      </c>
      <c r="H265" s="157">
        <v>43598</v>
      </c>
      <c r="I265" s="240">
        <v>709</v>
      </c>
      <c r="J265" s="217">
        <f t="shared" si="9"/>
        <v>4</v>
      </c>
    </row>
    <row r="266" spans="1:10" ht="15" hidden="1" outlineLevel="1" thickBot="1" x14ac:dyDescent="0.4">
      <c r="A266" s="70" t="s">
        <v>1880</v>
      </c>
      <c r="B266" s="262" t="s">
        <v>2187</v>
      </c>
      <c r="C266" s="79" t="s">
        <v>1881</v>
      </c>
      <c r="D266" s="72" t="s">
        <v>170</v>
      </c>
      <c r="E266" s="70">
        <v>1</v>
      </c>
      <c r="F266" s="249">
        <v>2</v>
      </c>
      <c r="G266" s="165">
        <f t="shared" si="8"/>
        <v>3</v>
      </c>
      <c r="H266" s="157">
        <v>43598</v>
      </c>
      <c r="I266" s="240">
        <v>900</v>
      </c>
      <c r="J266" s="217">
        <f t="shared" si="9"/>
        <v>3</v>
      </c>
    </row>
    <row r="267" spans="1:10" ht="15" hidden="1" outlineLevel="1" thickBot="1" x14ac:dyDescent="0.4">
      <c r="A267" s="70" t="s">
        <v>1880</v>
      </c>
      <c r="B267" s="262" t="s">
        <v>2188</v>
      </c>
      <c r="C267" s="79" t="s">
        <v>1881</v>
      </c>
      <c r="D267" s="72" t="s">
        <v>170</v>
      </c>
      <c r="E267" s="70">
        <v>1</v>
      </c>
      <c r="F267" s="249">
        <v>2</v>
      </c>
      <c r="G267" s="165">
        <f t="shared" si="8"/>
        <v>3</v>
      </c>
      <c r="H267" s="157">
        <v>43598</v>
      </c>
      <c r="I267" s="240">
        <v>740</v>
      </c>
      <c r="J267" s="217">
        <f t="shared" si="9"/>
        <v>3</v>
      </c>
    </row>
    <row r="268" spans="1:10" ht="15" hidden="1" outlineLevel="1" thickBot="1" x14ac:dyDescent="0.4">
      <c r="A268" s="70" t="s">
        <v>1880</v>
      </c>
      <c r="B268" s="262" t="s">
        <v>2189</v>
      </c>
      <c r="C268" s="79" t="s">
        <v>1881</v>
      </c>
      <c r="D268" s="72" t="s">
        <v>170</v>
      </c>
      <c r="E268" s="70">
        <v>2</v>
      </c>
      <c r="F268" s="249">
        <v>2</v>
      </c>
      <c r="G268" s="165">
        <f t="shared" si="8"/>
        <v>4</v>
      </c>
      <c r="H268" s="157">
        <v>43598</v>
      </c>
      <c r="I268" s="240">
        <v>910</v>
      </c>
      <c r="J268" s="217">
        <f t="shared" si="9"/>
        <v>4</v>
      </c>
    </row>
    <row r="269" spans="1:10" ht="15" hidden="1" outlineLevel="1" thickBot="1" x14ac:dyDescent="0.4">
      <c r="A269" s="70" t="s">
        <v>1880</v>
      </c>
      <c r="B269" s="262" t="s">
        <v>2190</v>
      </c>
      <c r="C269" s="79" t="s">
        <v>1881</v>
      </c>
      <c r="D269" s="72" t="s">
        <v>170</v>
      </c>
      <c r="E269" s="70">
        <v>1</v>
      </c>
      <c r="F269" s="249">
        <v>2</v>
      </c>
      <c r="G269" s="165">
        <f t="shared" si="8"/>
        <v>3</v>
      </c>
      <c r="H269" s="157">
        <v>43598</v>
      </c>
      <c r="I269" s="240">
        <v>810</v>
      </c>
      <c r="J269" s="217">
        <f t="shared" si="9"/>
        <v>3</v>
      </c>
    </row>
    <row r="270" spans="1:10" ht="15" hidden="1" outlineLevel="1" thickBot="1" x14ac:dyDescent="0.4">
      <c r="A270" s="70" t="s">
        <v>1880</v>
      </c>
      <c r="B270" s="262" t="s">
        <v>2191</v>
      </c>
      <c r="C270" s="79" t="s">
        <v>1881</v>
      </c>
      <c r="D270" s="72" t="s">
        <v>170</v>
      </c>
      <c r="E270" s="70">
        <v>0</v>
      </c>
      <c r="F270" s="249">
        <v>1</v>
      </c>
      <c r="G270" s="165">
        <f t="shared" si="8"/>
        <v>1</v>
      </c>
      <c r="H270" s="157">
        <v>43598</v>
      </c>
      <c r="I270" s="240">
        <v>950</v>
      </c>
      <c r="J270" s="217">
        <f t="shared" si="9"/>
        <v>1</v>
      </c>
    </row>
    <row r="271" spans="1:10" ht="15" hidden="1" outlineLevel="1" thickBot="1" x14ac:dyDescent="0.4">
      <c r="A271" s="70" t="s">
        <v>1880</v>
      </c>
      <c r="B271" s="262" t="s">
        <v>2192</v>
      </c>
      <c r="C271" s="79" t="s">
        <v>1881</v>
      </c>
      <c r="D271" s="72" t="s">
        <v>170</v>
      </c>
      <c r="E271" s="70">
        <v>0</v>
      </c>
      <c r="F271" s="249">
        <v>2</v>
      </c>
      <c r="G271" s="165">
        <f t="shared" si="8"/>
        <v>2</v>
      </c>
      <c r="H271" s="157">
        <v>43598</v>
      </c>
      <c r="I271" s="240">
        <v>400</v>
      </c>
      <c r="J271" s="217">
        <f t="shared" si="9"/>
        <v>2</v>
      </c>
    </row>
    <row r="272" spans="1:10" ht="15" hidden="1" outlineLevel="1" thickBot="1" x14ac:dyDescent="0.4">
      <c r="A272" s="70" t="s">
        <v>1880</v>
      </c>
      <c r="B272" s="262" t="s">
        <v>2193</v>
      </c>
      <c r="C272" s="79" t="s">
        <v>1881</v>
      </c>
      <c r="D272" s="72" t="s">
        <v>170</v>
      </c>
      <c r="E272" s="70">
        <v>2</v>
      </c>
      <c r="F272" s="249">
        <v>2</v>
      </c>
      <c r="G272" s="165">
        <f t="shared" si="8"/>
        <v>4</v>
      </c>
      <c r="H272" s="157">
        <v>43598</v>
      </c>
      <c r="I272" s="240">
        <v>80</v>
      </c>
      <c r="J272" s="217">
        <f t="shared" si="9"/>
        <v>4</v>
      </c>
    </row>
    <row r="273" spans="1:10" ht="15" hidden="1" outlineLevel="1" thickBot="1" x14ac:dyDescent="0.4">
      <c r="A273" s="70" t="s">
        <v>1880</v>
      </c>
      <c r="B273" s="262" t="s">
        <v>2194</v>
      </c>
      <c r="C273" s="79" t="s">
        <v>1881</v>
      </c>
      <c r="D273" s="72" t="s">
        <v>170</v>
      </c>
      <c r="E273" s="70">
        <v>1</v>
      </c>
      <c r="F273" s="249">
        <v>2</v>
      </c>
      <c r="G273" s="165">
        <f t="shared" si="8"/>
        <v>3</v>
      </c>
      <c r="H273" s="157">
        <v>43598</v>
      </c>
      <c r="I273" s="240">
        <v>780</v>
      </c>
      <c r="J273" s="217">
        <f t="shared" si="9"/>
        <v>3</v>
      </c>
    </row>
    <row r="274" spans="1:10" ht="15" hidden="1" outlineLevel="1" thickBot="1" x14ac:dyDescent="0.4">
      <c r="A274" s="70" t="s">
        <v>1880</v>
      </c>
      <c r="B274" s="262" t="s">
        <v>2195</v>
      </c>
      <c r="C274" s="79" t="s">
        <v>1881</v>
      </c>
      <c r="D274" s="72" t="s">
        <v>170</v>
      </c>
      <c r="E274" s="70">
        <v>1</v>
      </c>
      <c r="F274" s="249">
        <v>2</v>
      </c>
      <c r="G274" s="165">
        <f t="shared" si="8"/>
        <v>3</v>
      </c>
      <c r="H274" s="157">
        <v>43598</v>
      </c>
      <c r="I274" s="240">
        <v>925</v>
      </c>
      <c r="J274" s="217">
        <f t="shared" si="9"/>
        <v>3</v>
      </c>
    </row>
    <row r="275" spans="1:10" ht="15" hidden="1" outlineLevel="1" thickBot="1" x14ac:dyDescent="0.4">
      <c r="A275" s="70" t="s">
        <v>1880</v>
      </c>
      <c r="B275" s="262" t="s">
        <v>2196</v>
      </c>
      <c r="C275" s="79" t="s">
        <v>1881</v>
      </c>
      <c r="D275" s="72" t="s">
        <v>170</v>
      </c>
      <c r="E275" s="70">
        <v>2</v>
      </c>
      <c r="F275" s="249">
        <v>2</v>
      </c>
      <c r="G275" s="165">
        <f t="shared" si="8"/>
        <v>4</v>
      </c>
      <c r="H275" s="157">
        <v>43598</v>
      </c>
      <c r="I275" s="240">
        <v>950</v>
      </c>
      <c r="J275" s="217">
        <f t="shared" si="9"/>
        <v>4</v>
      </c>
    </row>
    <row r="276" spans="1:10" ht="15" hidden="1" outlineLevel="1" thickBot="1" x14ac:dyDescent="0.4">
      <c r="A276" s="70" t="s">
        <v>1880</v>
      </c>
      <c r="B276" s="262" t="s">
        <v>2197</v>
      </c>
      <c r="C276" s="79" t="s">
        <v>1881</v>
      </c>
      <c r="D276" s="72" t="s">
        <v>170</v>
      </c>
      <c r="E276" s="70">
        <v>2</v>
      </c>
      <c r="F276" s="249">
        <v>2</v>
      </c>
      <c r="G276" s="165">
        <f t="shared" si="8"/>
        <v>4</v>
      </c>
      <c r="H276" s="157">
        <v>43598</v>
      </c>
      <c r="I276" s="240">
        <v>530</v>
      </c>
      <c r="J276" s="217">
        <f t="shared" si="9"/>
        <v>4</v>
      </c>
    </row>
    <row r="277" spans="1:10" ht="15" hidden="1" outlineLevel="1" thickBot="1" x14ac:dyDescent="0.4">
      <c r="A277" s="70" t="s">
        <v>1880</v>
      </c>
      <c r="B277" s="262" t="s">
        <v>2198</v>
      </c>
      <c r="C277" s="79" t="s">
        <v>1881</v>
      </c>
      <c r="D277" s="72" t="s">
        <v>170</v>
      </c>
      <c r="E277" s="70">
        <v>0</v>
      </c>
      <c r="F277" s="249">
        <v>1</v>
      </c>
      <c r="G277" s="165">
        <f t="shared" si="8"/>
        <v>1</v>
      </c>
      <c r="H277" s="157">
        <v>43598</v>
      </c>
      <c r="I277" s="240">
        <v>930</v>
      </c>
      <c r="J277" s="217">
        <f t="shared" si="9"/>
        <v>1</v>
      </c>
    </row>
    <row r="278" spans="1:10" ht="15" hidden="1" outlineLevel="1" thickBot="1" x14ac:dyDescent="0.4">
      <c r="A278" s="70" t="s">
        <v>1880</v>
      </c>
      <c r="B278" s="262" t="s">
        <v>2199</v>
      </c>
      <c r="C278" s="79" t="s">
        <v>1881</v>
      </c>
      <c r="D278" s="72" t="s">
        <v>170</v>
      </c>
      <c r="E278" s="70">
        <v>0</v>
      </c>
      <c r="F278" s="249">
        <v>2</v>
      </c>
      <c r="G278" s="165">
        <f t="shared" si="8"/>
        <v>2</v>
      </c>
      <c r="H278" s="157">
        <v>43598</v>
      </c>
      <c r="I278" s="240">
        <v>815</v>
      </c>
      <c r="J278" s="217">
        <f t="shared" si="9"/>
        <v>2</v>
      </c>
    </row>
    <row r="279" spans="1:10" ht="15" hidden="1" outlineLevel="1" thickBot="1" x14ac:dyDescent="0.4">
      <c r="A279" s="70" t="s">
        <v>1880</v>
      </c>
      <c r="B279" s="262" t="s">
        <v>2200</v>
      </c>
      <c r="C279" s="79" t="s">
        <v>1881</v>
      </c>
      <c r="D279" s="72" t="s">
        <v>170</v>
      </c>
      <c r="E279" s="70">
        <v>1</v>
      </c>
      <c r="F279" s="249">
        <v>2</v>
      </c>
      <c r="G279" s="165">
        <f t="shared" si="8"/>
        <v>3</v>
      </c>
      <c r="H279" s="157">
        <v>43598</v>
      </c>
      <c r="I279" s="240">
        <v>50</v>
      </c>
      <c r="J279" s="217">
        <f t="shared" si="9"/>
        <v>3</v>
      </c>
    </row>
    <row r="280" spans="1:10" ht="15" hidden="1" outlineLevel="1" thickBot="1" x14ac:dyDescent="0.4">
      <c r="A280" s="70" t="s">
        <v>1880</v>
      </c>
      <c r="B280" s="262" t="s">
        <v>2201</v>
      </c>
      <c r="C280" s="79" t="s">
        <v>1881</v>
      </c>
      <c r="D280" s="72" t="s">
        <v>170</v>
      </c>
      <c r="E280" s="70">
        <v>3</v>
      </c>
      <c r="F280" s="249">
        <v>2</v>
      </c>
      <c r="G280" s="165">
        <f t="shared" si="8"/>
        <v>5</v>
      </c>
      <c r="H280" s="157">
        <v>43598</v>
      </c>
      <c r="I280" s="240">
        <v>60</v>
      </c>
      <c r="J280" s="217">
        <f t="shared" si="9"/>
        <v>5</v>
      </c>
    </row>
    <row r="281" spans="1:10" ht="15" hidden="1" outlineLevel="1" thickBot="1" x14ac:dyDescent="0.4">
      <c r="A281" s="70" t="s">
        <v>1880</v>
      </c>
      <c r="B281" s="262" t="s">
        <v>2202</v>
      </c>
      <c r="C281" s="79" t="s">
        <v>1881</v>
      </c>
      <c r="D281" s="72" t="s">
        <v>170</v>
      </c>
      <c r="E281" s="70">
        <v>1</v>
      </c>
      <c r="F281" s="249">
        <v>1</v>
      </c>
      <c r="G281" s="165">
        <f t="shared" si="8"/>
        <v>2</v>
      </c>
      <c r="H281" s="157">
        <v>43598</v>
      </c>
      <c r="I281" s="240">
        <v>980</v>
      </c>
      <c r="J281" s="217">
        <f t="shared" si="9"/>
        <v>2</v>
      </c>
    </row>
    <row r="282" spans="1:10" ht="15" hidden="1" outlineLevel="1" thickBot="1" x14ac:dyDescent="0.4">
      <c r="A282" s="70" t="s">
        <v>1880</v>
      </c>
      <c r="B282" s="262" t="s">
        <v>2203</v>
      </c>
      <c r="C282" s="79" t="s">
        <v>1881</v>
      </c>
      <c r="D282" s="72" t="s">
        <v>170</v>
      </c>
      <c r="E282" s="70">
        <v>0</v>
      </c>
      <c r="F282" s="249">
        <v>2</v>
      </c>
      <c r="G282" s="165">
        <f t="shared" si="8"/>
        <v>2</v>
      </c>
      <c r="H282" s="157">
        <v>43598</v>
      </c>
      <c r="I282" s="240">
        <v>920</v>
      </c>
      <c r="J282" s="217">
        <f t="shared" si="9"/>
        <v>2</v>
      </c>
    </row>
    <row r="283" spans="1:10" ht="15" hidden="1" outlineLevel="1" thickBot="1" x14ac:dyDescent="0.4">
      <c r="A283" s="70" t="s">
        <v>1880</v>
      </c>
      <c r="B283" s="262" t="s">
        <v>2204</v>
      </c>
      <c r="C283" s="79" t="s">
        <v>1881</v>
      </c>
      <c r="D283" s="72" t="s">
        <v>170</v>
      </c>
      <c r="E283" s="70">
        <v>4</v>
      </c>
      <c r="F283" s="249">
        <v>2</v>
      </c>
      <c r="G283" s="165">
        <f t="shared" si="8"/>
        <v>6</v>
      </c>
      <c r="H283" s="157">
        <v>43598</v>
      </c>
      <c r="I283" s="240">
        <v>840</v>
      </c>
      <c r="J283" s="217">
        <f t="shared" si="9"/>
        <v>6</v>
      </c>
    </row>
    <row r="284" spans="1:10" ht="15" hidden="1" outlineLevel="1" thickBot="1" x14ac:dyDescent="0.4">
      <c r="A284" s="70" t="s">
        <v>1880</v>
      </c>
      <c r="B284" s="262" t="s">
        <v>2205</v>
      </c>
      <c r="C284" s="79" t="s">
        <v>1881</v>
      </c>
      <c r="D284" s="72" t="s">
        <v>170</v>
      </c>
      <c r="E284" s="70">
        <v>2</v>
      </c>
      <c r="F284" s="249">
        <v>1</v>
      </c>
      <c r="G284" s="165">
        <f t="shared" si="8"/>
        <v>3</v>
      </c>
      <c r="H284" s="157">
        <v>43598</v>
      </c>
      <c r="I284" s="240">
        <v>910</v>
      </c>
      <c r="J284" s="217">
        <f t="shared" si="9"/>
        <v>3</v>
      </c>
    </row>
    <row r="285" spans="1:10" ht="15" hidden="1" outlineLevel="1" thickBot="1" x14ac:dyDescent="0.4">
      <c r="A285" s="70" t="s">
        <v>1880</v>
      </c>
      <c r="B285" s="262" t="s">
        <v>2206</v>
      </c>
      <c r="C285" s="79" t="s">
        <v>1881</v>
      </c>
      <c r="D285" s="72" t="s">
        <v>170</v>
      </c>
      <c r="E285" s="70">
        <v>0</v>
      </c>
      <c r="F285" s="249">
        <v>1</v>
      </c>
      <c r="G285" s="165">
        <f t="shared" si="8"/>
        <v>1</v>
      </c>
      <c r="H285" s="157">
        <v>43598</v>
      </c>
      <c r="I285" s="240">
        <v>310</v>
      </c>
      <c r="J285" s="217">
        <f t="shared" si="9"/>
        <v>1</v>
      </c>
    </row>
    <row r="286" spans="1:10" ht="15" hidden="1" outlineLevel="1" thickBot="1" x14ac:dyDescent="0.4">
      <c r="A286" s="70" t="s">
        <v>1880</v>
      </c>
      <c r="B286" s="262" t="s">
        <v>2207</v>
      </c>
      <c r="C286" s="79" t="s">
        <v>1881</v>
      </c>
      <c r="D286" s="72" t="s">
        <v>170</v>
      </c>
      <c r="E286" s="70">
        <v>2</v>
      </c>
      <c r="F286" s="249">
        <v>2</v>
      </c>
      <c r="G286" s="165">
        <f t="shared" si="8"/>
        <v>4</v>
      </c>
      <c r="H286" s="157">
        <v>43598</v>
      </c>
      <c r="I286" s="240">
        <v>705</v>
      </c>
      <c r="J286" s="217">
        <f t="shared" si="9"/>
        <v>4</v>
      </c>
    </row>
    <row r="287" spans="1:10" ht="15" hidden="1" outlineLevel="1" thickBot="1" x14ac:dyDescent="0.4">
      <c r="A287" s="70" t="s">
        <v>1880</v>
      </c>
      <c r="B287" s="262" t="s">
        <v>2208</v>
      </c>
      <c r="C287" s="79" t="s">
        <v>1881</v>
      </c>
      <c r="D287" s="72" t="s">
        <v>170</v>
      </c>
      <c r="E287" s="70">
        <v>3</v>
      </c>
      <c r="F287" s="249">
        <v>2</v>
      </c>
      <c r="G287" s="165">
        <f t="shared" si="8"/>
        <v>5</v>
      </c>
      <c r="H287" s="157">
        <v>43598</v>
      </c>
      <c r="I287" s="240">
        <v>880</v>
      </c>
      <c r="J287" s="217">
        <f t="shared" si="9"/>
        <v>5</v>
      </c>
    </row>
    <row r="288" spans="1:10" ht="15" hidden="1" outlineLevel="1" thickBot="1" x14ac:dyDescent="0.4">
      <c r="A288" s="70" t="s">
        <v>1880</v>
      </c>
      <c r="B288" s="262" t="s">
        <v>2209</v>
      </c>
      <c r="C288" s="79" t="s">
        <v>1881</v>
      </c>
      <c r="D288" s="72" t="s">
        <v>170</v>
      </c>
      <c r="E288" s="70">
        <v>4</v>
      </c>
      <c r="F288" s="249">
        <v>1</v>
      </c>
      <c r="G288" s="165">
        <f t="shared" si="8"/>
        <v>5</v>
      </c>
      <c r="H288" s="157">
        <v>43598</v>
      </c>
      <c r="I288" s="240">
        <v>860</v>
      </c>
      <c r="J288" s="217">
        <f t="shared" si="9"/>
        <v>5</v>
      </c>
    </row>
    <row r="289" spans="1:10" ht="15" hidden="1" outlineLevel="1" thickBot="1" x14ac:dyDescent="0.4">
      <c r="A289" s="70" t="s">
        <v>1880</v>
      </c>
      <c r="B289" s="262" t="s">
        <v>2210</v>
      </c>
      <c r="C289" s="79" t="s">
        <v>1881</v>
      </c>
      <c r="D289" s="72" t="s">
        <v>170</v>
      </c>
      <c r="E289" s="165">
        <v>2</v>
      </c>
      <c r="F289" s="249">
        <v>1</v>
      </c>
      <c r="G289" s="165">
        <f t="shared" si="8"/>
        <v>3</v>
      </c>
      <c r="H289" s="157">
        <v>43598</v>
      </c>
      <c r="I289" s="134">
        <v>870</v>
      </c>
      <c r="J289" s="217">
        <f t="shared" si="9"/>
        <v>3</v>
      </c>
    </row>
    <row r="290" spans="1:10" ht="15" hidden="1" outlineLevel="1" thickBot="1" x14ac:dyDescent="0.4">
      <c r="A290" s="70" t="s">
        <v>1880</v>
      </c>
      <c r="B290" s="262" t="s">
        <v>2211</v>
      </c>
      <c r="C290" s="79" t="s">
        <v>1881</v>
      </c>
      <c r="D290" s="72" t="s">
        <v>170</v>
      </c>
      <c r="E290" s="165">
        <v>1</v>
      </c>
      <c r="F290" s="249">
        <v>2</v>
      </c>
      <c r="G290" s="165">
        <f t="shared" si="8"/>
        <v>3</v>
      </c>
      <c r="H290" s="157">
        <v>43598</v>
      </c>
      <c r="I290" s="134">
        <v>850</v>
      </c>
      <c r="J290" s="217">
        <f t="shared" si="9"/>
        <v>3</v>
      </c>
    </row>
    <row r="291" spans="1:10" ht="15" hidden="1" outlineLevel="1" thickBot="1" x14ac:dyDescent="0.4">
      <c r="A291" s="70" t="s">
        <v>1880</v>
      </c>
      <c r="B291" s="262" t="s">
        <v>2212</v>
      </c>
      <c r="C291" s="79" t="s">
        <v>1881</v>
      </c>
      <c r="D291" s="72" t="s">
        <v>170</v>
      </c>
      <c r="E291" s="165">
        <v>0</v>
      </c>
      <c r="F291" s="249">
        <v>2</v>
      </c>
      <c r="G291" s="165">
        <f t="shared" si="8"/>
        <v>2</v>
      </c>
      <c r="H291" s="157">
        <v>43598</v>
      </c>
      <c r="I291" s="134">
        <v>584</v>
      </c>
      <c r="J291" s="217">
        <f t="shared" si="9"/>
        <v>2</v>
      </c>
    </row>
    <row r="292" spans="1:10" ht="15" hidden="1" outlineLevel="1" thickBot="1" x14ac:dyDescent="0.4">
      <c r="A292" s="70" t="s">
        <v>1880</v>
      </c>
      <c r="B292" s="262" t="s">
        <v>2213</v>
      </c>
      <c r="C292" s="79" t="s">
        <v>1881</v>
      </c>
      <c r="D292" s="72" t="s">
        <v>170</v>
      </c>
      <c r="E292" s="165">
        <v>4</v>
      </c>
      <c r="F292" s="249">
        <v>1</v>
      </c>
      <c r="G292" s="165">
        <f t="shared" si="8"/>
        <v>5</v>
      </c>
      <c r="H292" s="157">
        <v>43598</v>
      </c>
      <c r="I292" s="134">
        <v>502</v>
      </c>
      <c r="J292" s="217">
        <f t="shared" si="9"/>
        <v>5</v>
      </c>
    </row>
    <row r="293" spans="1:10" ht="15" hidden="1" outlineLevel="1" thickBot="1" x14ac:dyDescent="0.4">
      <c r="A293" s="70" t="s">
        <v>1880</v>
      </c>
      <c r="B293" s="262" t="s">
        <v>2214</v>
      </c>
      <c r="C293" s="79" t="s">
        <v>1881</v>
      </c>
      <c r="D293" s="72" t="s">
        <v>170</v>
      </c>
      <c r="E293" s="165">
        <v>0</v>
      </c>
      <c r="F293" s="249">
        <v>2</v>
      </c>
      <c r="G293" s="165">
        <f t="shared" si="8"/>
        <v>2</v>
      </c>
      <c r="H293" s="157">
        <v>43598</v>
      </c>
      <c r="I293" s="134">
        <v>495</v>
      </c>
      <c r="J293" s="217">
        <f t="shared" si="9"/>
        <v>2</v>
      </c>
    </row>
    <row r="294" spans="1:10" ht="15" hidden="1" outlineLevel="1" thickBot="1" x14ac:dyDescent="0.4">
      <c r="A294" s="70" t="s">
        <v>1880</v>
      </c>
      <c r="B294" s="262" t="s">
        <v>2215</v>
      </c>
      <c r="C294" s="79" t="s">
        <v>1881</v>
      </c>
      <c r="D294" s="72" t="s">
        <v>170</v>
      </c>
      <c r="E294" s="165">
        <v>2</v>
      </c>
      <c r="F294" s="249">
        <v>1</v>
      </c>
      <c r="G294" s="165">
        <f t="shared" si="8"/>
        <v>3</v>
      </c>
      <c r="H294" s="157">
        <v>43598</v>
      </c>
      <c r="I294" s="134">
        <v>315</v>
      </c>
      <c r="J294" s="217">
        <f t="shared" si="9"/>
        <v>3</v>
      </c>
    </row>
    <row r="295" spans="1:10" ht="15" hidden="1" outlineLevel="1" thickBot="1" x14ac:dyDescent="0.4">
      <c r="A295" s="70" t="s">
        <v>1880</v>
      </c>
      <c r="B295" s="262" t="s">
        <v>2216</v>
      </c>
      <c r="C295" s="79" t="s">
        <v>1881</v>
      </c>
      <c r="D295" s="72" t="s">
        <v>170</v>
      </c>
      <c r="E295" s="165">
        <v>1</v>
      </c>
      <c r="F295" s="249">
        <v>1</v>
      </c>
      <c r="G295" s="165">
        <f t="shared" si="8"/>
        <v>2</v>
      </c>
      <c r="H295" s="157">
        <v>43598</v>
      </c>
      <c r="I295" s="134">
        <v>375</v>
      </c>
      <c r="J295" s="217">
        <f t="shared" si="9"/>
        <v>2</v>
      </c>
    </row>
    <row r="296" spans="1:10" ht="15" hidden="1" outlineLevel="1" thickBot="1" x14ac:dyDescent="0.4">
      <c r="A296" s="70" t="s">
        <v>1880</v>
      </c>
      <c r="B296" s="262" t="s">
        <v>2217</v>
      </c>
      <c r="C296" s="79" t="s">
        <v>1881</v>
      </c>
      <c r="D296" s="72" t="s">
        <v>170</v>
      </c>
      <c r="E296" s="165">
        <v>2</v>
      </c>
      <c r="F296" s="249">
        <v>1</v>
      </c>
      <c r="G296" s="165">
        <f t="shared" si="8"/>
        <v>3</v>
      </c>
      <c r="H296" s="157">
        <v>43598</v>
      </c>
      <c r="I296" s="134">
        <v>670</v>
      </c>
      <c r="J296" s="217">
        <f t="shared" si="9"/>
        <v>3</v>
      </c>
    </row>
    <row r="297" spans="1:10" ht="15" hidden="1" outlineLevel="1" thickBot="1" x14ac:dyDescent="0.4">
      <c r="A297" s="70" t="s">
        <v>1880</v>
      </c>
      <c r="B297" s="262" t="s">
        <v>2218</v>
      </c>
      <c r="C297" s="79" t="s">
        <v>1881</v>
      </c>
      <c r="D297" s="72" t="s">
        <v>170</v>
      </c>
      <c r="E297" s="165">
        <v>1</v>
      </c>
      <c r="F297" s="249">
        <v>2</v>
      </c>
      <c r="G297" s="165">
        <f t="shared" si="8"/>
        <v>3</v>
      </c>
      <c r="H297" s="157">
        <v>43598</v>
      </c>
      <c r="I297" s="134">
        <v>540</v>
      </c>
      <c r="J297" s="217">
        <f t="shared" si="9"/>
        <v>3</v>
      </c>
    </row>
    <row r="298" spans="1:10" ht="15" hidden="1" outlineLevel="1" thickBot="1" x14ac:dyDescent="0.4">
      <c r="A298" s="70" t="s">
        <v>1880</v>
      </c>
      <c r="B298" s="262" t="s">
        <v>2219</v>
      </c>
      <c r="C298" s="79" t="s">
        <v>1881</v>
      </c>
      <c r="D298" s="72" t="s">
        <v>170</v>
      </c>
      <c r="E298" s="165">
        <v>4</v>
      </c>
      <c r="F298" s="249">
        <v>1</v>
      </c>
      <c r="G298" s="165">
        <f t="shared" si="8"/>
        <v>5</v>
      </c>
      <c r="H298" s="157">
        <v>43598</v>
      </c>
      <c r="I298" s="134">
        <v>870</v>
      </c>
      <c r="J298" s="217">
        <f t="shared" si="9"/>
        <v>5</v>
      </c>
    </row>
    <row r="299" spans="1:10" hidden="1" outlineLevel="1" x14ac:dyDescent="0.35">
      <c r="A299" s="70" t="s">
        <v>1880</v>
      </c>
      <c r="B299" s="262" t="s">
        <v>2220</v>
      </c>
      <c r="C299" s="79" t="s">
        <v>1881</v>
      </c>
      <c r="D299" s="72" t="s">
        <v>170</v>
      </c>
      <c r="E299" s="165">
        <v>2</v>
      </c>
      <c r="F299" s="249">
        <v>1</v>
      </c>
      <c r="G299" s="165">
        <f t="shared" si="8"/>
        <v>3</v>
      </c>
      <c r="H299" s="157">
        <v>43598</v>
      </c>
      <c r="I299" s="134">
        <v>990</v>
      </c>
      <c r="J299" s="217">
        <f t="shared" si="9"/>
        <v>3</v>
      </c>
    </row>
    <row r="300" spans="1:10" ht="15" collapsed="1" thickBot="1" x14ac:dyDescent="0.4">
      <c r="A300" s="71" t="s">
        <v>1880</v>
      </c>
      <c r="B300" s="74"/>
      <c r="C300" s="80" t="s">
        <v>1881</v>
      </c>
      <c r="D300" s="81">
        <f>COUNTA(D217:D299)</f>
        <v>83</v>
      </c>
      <c r="E300" s="118">
        <f>SUM(E217:E299)</f>
        <v>144</v>
      </c>
      <c r="F300" s="118">
        <f>SUM(F217:F299)</f>
        <v>138</v>
      </c>
      <c r="G300" s="118">
        <f>SUM(G217:G299)</f>
        <v>282</v>
      </c>
      <c r="H300" s="93">
        <v>43598</v>
      </c>
      <c r="I300" s="119">
        <f>AVERAGE(I217:I299)</f>
        <v>557.10843373493981</v>
      </c>
      <c r="J300" s="118">
        <f>SUM(J217:J299)</f>
        <v>282</v>
      </c>
    </row>
    <row r="301" spans="1:10" ht="15" hidden="1" outlineLevel="1" thickBot="1" x14ac:dyDescent="0.4">
      <c r="A301" s="72" t="s">
        <v>1882</v>
      </c>
      <c r="B301" s="261" t="s">
        <v>2221</v>
      </c>
      <c r="C301" s="86" t="s">
        <v>1883</v>
      </c>
      <c r="D301" s="72" t="s">
        <v>170</v>
      </c>
      <c r="E301" s="72">
        <v>5</v>
      </c>
      <c r="F301" s="125">
        <v>5</v>
      </c>
      <c r="G301" s="125">
        <f t="shared" si="8"/>
        <v>10</v>
      </c>
      <c r="H301" s="157">
        <v>43613</v>
      </c>
      <c r="I301" s="135">
        <v>700</v>
      </c>
      <c r="J301" s="217">
        <f t="shared" si="9"/>
        <v>10</v>
      </c>
    </row>
    <row r="302" spans="1:10" ht="15" hidden="1" outlineLevel="1" thickBot="1" x14ac:dyDescent="0.4">
      <c r="A302" s="70" t="s">
        <v>1882</v>
      </c>
      <c r="B302" s="262" t="s">
        <v>2222</v>
      </c>
      <c r="C302" s="79" t="s">
        <v>1883</v>
      </c>
      <c r="D302" s="72" t="s">
        <v>170</v>
      </c>
      <c r="E302" s="70">
        <v>2</v>
      </c>
      <c r="F302" s="165">
        <v>4</v>
      </c>
      <c r="G302" s="165">
        <f t="shared" si="8"/>
        <v>6</v>
      </c>
      <c r="H302" s="157">
        <v>43613</v>
      </c>
      <c r="I302" s="134">
        <v>300</v>
      </c>
      <c r="J302" s="217">
        <f t="shared" si="9"/>
        <v>6</v>
      </c>
    </row>
    <row r="303" spans="1:10" ht="15" hidden="1" outlineLevel="1" thickBot="1" x14ac:dyDescent="0.4">
      <c r="A303" s="70" t="s">
        <v>1882</v>
      </c>
      <c r="B303" s="262" t="s">
        <v>2223</v>
      </c>
      <c r="C303" s="79" t="s">
        <v>1883</v>
      </c>
      <c r="D303" s="72" t="s">
        <v>170</v>
      </c>
      <c r="E303" s="70">
        <v>3</v>
      </c>
      <c r="F303" s="165">
        <v>4</v>
      </c>
      <c r="G303" s="165">
        <f t="shared" si="8"/>
        <v>7</v>
      </c>
      <c r="H303" s="157">
        <v>43613</v>
      </c>
      <c r="I303" s="134">
        <v>200</v>
      </c>
      <c r="J303" s="217">
        <f t="shared" si="9"/>
        <v>7</v>
      </c>
    </row>
    <row r="304" spans="1:10" ht="15" hidden="1" outlineLevel="1" thickBot="1" x14ac:dyDescent="0.4">
      <c r="A304" s="70" t="s">
        <v>1882</v>
      </c>
      <c r="B304" s="262" t="s">
        <v>2224</v>
      </c>
      <c r="C304" s="79" t="s">
        <v>1883</v>
      </c>
      <c r="D304" s="72" t="s">
        <v>170</v>
      </c>
      <c r="E304" s="70">
        <v>4</v>
      </c>
      <c r="F304" s="165">
        <v>6</v>
      </c>
      <c r="G304" s="165">
        <f t="shared" si="8"/>
        <v>10</v>
      </c>
      <c r="H304" s="157">
        <v>43613</v>
      </c>
      <c r="I304" s="134">
        <v>100</v>
      </c>
      <c r="J304" s="217">
        <f t="shared" si="9"/>
        <v>10</v>
      </c>
    </row>
    <row r="305" spans="1:10" ht="15" hidden="1" outlineLevel="1" thickBot="1" x14ac:dyDescent="0.4">
      <c r="A305" s="70" t="s">
        <v>1882</v>
      </c>
      <c r="B305" s="262" t="s">
        <v>2225</v>
      </c>
      <c r="C305" s="79" t="s">
        <v>1883</v>
      </c>
      <c r="D305" s="72" t="s">
        <v>170</v>
      </c>
      <c r="E305" s="70">
        <v>1</v>
      </c>
      <c r="F305" s="165">
        <v>3</v>
      </c>
      <c r="G305" s="165">
        <f t="shared" si="8"/>
        <v>4</v>
      </c>
      <c r="H305" s="157">
        <v>43613</v>
      </c>
      <c r="I305" s="134">
        <v>600</v>
      </c>
      <c r="J305" s="217">
        <f t="shared" si="9"/>
        <v>4</v>
      </c>
    </row>
    <row r="306" spans="1:10" ht="15" hidden="1" outlineLevel="1" thickBot="1" x14ac:dyDescent="0.4">
      <c r="A306" s="70" t="s">
        <v>1882</v>
      </c>
      <c r="B306" s="262" t="s">
        <v>2226</v>
      </c>
      <c r="C306" s="79" t="s">
        <v>1883</v>
      </c>
      <c r="D306" s="72" t="s">
        <v>170</v>
      </c>
      <c r="E306" s="70">
        <v>3</v>
      </c>
      <c r="F306" s="165">
        <v>5</v>
      </c>
      <c r="G306" s="165">
        <f t="shared" si="8"/>
        <v>8</v>
      </c>
      <c r="H306" s="157">
        <v>43613</v>
      </c>
      <c r="I306" s="134">
        <v>570</v>
      </c>
      <c r="J306" s="217">
        <f t="shared" si="9"/>
        <v>8</v>
      </c>
    </row>
    <row r="307" spans="1:10" ht="15" hidden="1" outlineLevel="1" thickBot="1" x14ac:dyDescent="0.4">
      <c r="A307" s="70" t="s">
        <v>1882</v>
      </c>
      <c r="B307" s="262" t="s">
        <v>2227</v>
      </c>
      <c r="C307" s="79" t="s">
        <v>1883</v>
      </c>
      <c r="D307" s="72" t="s">
        <v>170</v>
      </c>
      <c r="E307" s="70">
        <v>2</v>
      </c>
      <c r="F307" s="165">
        <v>3</v>
      </c>
      <c r="G307" s="165">
        <f t="shared" si="8"/>
        <v>5</v>
      </c>
      <c r="H307" s="157">
        <v>43613</v>
      </c>
      <c r="I307" s="134">
        <v>200</v>
      </c>
      <c r="J307" s="217">
        <f t="shared" si="9"/>
        <v>5</v>
      </c>
    </row>
    <row r="308" spans="1:10" ht="15" hidden="1" outlineLevel="1" thickBot="1" x14ac:dyDescent="0.4">
      <c r="A308" s="70" t="s">
        <v>1882</v>
      </c>
      <c r="B308" s="262" t="s">
        <v>2228</v>
      </c>
      <c r="C308" s="79" t="s">
        <v>1883</v>
      </c>
      <c r="D308" s="72" t="s">
        <v>170</v>
      </c>
      <c r="E308" s="70">
        <v>3</v>
      </c>
      <c r="F308" s="165">
        <v>4</v>
      </c>
      <c r="G308" s="165">
        <f t="shared" si="8"/>
        <v>7</v>
      </c>
      <c r="H308" s="157">
        <v>43613</v>
      </c>
      <c r="I308" s="134">
        <v>500</v>
      </c>
      <c r="J308" s="217">
        <f t="shared" si="9"/>
        <v>7</v>
      </c>
    </row>
    <row r="309" spans="1:10" ht="15" hidden="1" outlineLevel="1" thickBot="1" x14ac:dyDescent="0.4">
      <c r="A309" s="70" t="s">
        <v>1882</v>
      </c>
      <c r="B309" s="262" t="s">
        <v>2229</v>
      </c>
      <c r="C309" s="79" t="s">
        <v>1883</v>
      </c>
      <c r="D309" s="72" t="s">
        <v>170</v>
      </c>
      <c r="E309" s="70">
        <v>4</v>
      </c>
      <c r="F309" s="165">
        <v>4</v>
      </c>
      <c r="G309" s="165">
        <f t="shared" si="8"/>
        <v>8</v>
      </c>
      <c r="H309" s="157">
        <v>43613</v>
      </c>
      <c r="I309" s="134">
        <v>300</v>
      </c>
      <c r="J309" s="217">
        <f t="shared" si="9"/>
        <v>8</v>
      </c>
    </row>
    <row r="310" spans="1:10" ht="15" hidden="1" outlineLevel="1" thickBot="1" x14ac:dyDescent="0.4">
      <c r="A310" s="70" t="s">
        <v>1882</v>
      </c>
      <c r="B310" s="262" t="s">
        <v>2230</v>
      </c>
      <c r="C310" s="79" t="s">
        <v>1883</v>
      </c>
      <c r="D310" s="72" t="s">
        <v>170</v>
      </c>
      <c r="E310" s="70">
        <v>5</v>
      </c>
      <c r="F310" s="165">
        <v>6</v>
      </c>
      <c r="G310" s="165">
        <f t="shared" si="8"/>
        <v>11</v>
      </c>
      <c r="H310" s="157">
        <v>43613</v>
      </c>
      <c r="I310" s="134">
        <v>100</v>
      </c>
      <c r="J310" s="217">
        <f t="shared" si="9"/>
        <v>11</v>
      </c>
    </row>
    <row r="311" spans="1:10" ht="15" hidden="1" outlineLevel="1" thickBot="1" x14ac:dyDescent="0.4">
      <c r="A311" s="70" t="s">
        <v>1882</v>
      </c>
      <c r="B311" s="262" t="s">
        <v>2231</v>
      </c>
      <c r="C311" s="79" t="s">
        <v>1883</v>
      </c>
      <c r="D311" s="72" t="s">
        <v>170</v>
      </c>
      <c r="E311" s="70">
        <v>4</v>
      </c>
      <c r="F311" s="165">
        <v>4</v>
      </c>
      <c r="G311" s="165">
        <f t="shared" si="8"/>
        <v>8</v>
      </c>
      <c r="H311" s="157">
        <v>43613</v>
      </c>
      <c r="I311" s="134">
        <v>600</v>
      </c>
      <c r="J311" s="217">
        <f t="shared" si="9"/>
        <v>8</v>
      </c>
    </row>
    <row r="312" spans="1:10" ht="15" hidden="1" outlineLevel="1" thickBot="1" x14ac:dyDescent="0.4">
      <c r="A312" s="70" t="s">
        <v>1882</v>
      </c>
      <c r="B312" s="262" t="s">
        <v>2232</v>
      </c>
      <c r="C312" s="79" t="s">
        <v>1883</v>
      </c>
      <c r="D312" s="72" t="s">
        <v>170</v>
      </c>
      <c r="E312" s="70">
        <v>2</v>
      </c>
      <c r="F312" s="165">
        <v>4</v>
      </c>
      <c r="G312" s="165">
        <f t="shared" si="8"/>
        <v>6</v>
      </c>
      <c r="H312" s="157">
        <v>43613</v>
      </c>
      <c r="I312" s="134">
        <v>250</v>
      </c>
      <c r="J312" s="217">
        <f t="shared" si="9"/>
        <v>6</v>
      </c>
    </row>
    <row r="313" spans="1:10" ht="15" hidden="1" outlineLevel="1" thickBot="1" x14ac:dyDescent="0.4">
      <c r="A313" s="70" t="s">
        <v>1882</v>
      </c>
      <c r="B313" s="262" t="s">
        <v>2233</v>
      </c>
      <c r="C313" s="79" t="s">
        <v>1883</v>
      </c>
      <c r="D313" s="72" t="s">
        <v>170</v>
      </c>
      <c r="E313" s="70">
        <v>3</v>
      </c>
      <c r="F313" s="165">
        <v>5</v>
      </c>
      <c r="G313" s="165">
        <f t="shared" si="8"/>
        <v>8</v>
      </c>
      <c r="H313" s="157">
        <v>43613</v>
      </c>
      <c r="I313" s="134">
        <v>380</v>
      </c>
      <c r="J313" s="217">
        <f t="shared" si="9"/>
        <v>8</v>
      </c>
    </row>
    <row r="314" spans="1:10" ht="15" hidden="1" outlineLevel="1" thickBot="1" x14ac:dyDescent="0.4">
      <c r="A314" s="70" t="s">
        <v>1882</v>
      </c>
      <c r="B314" s="262" t="s">
        <v>2234</v>
      </c>
      <c r="C314" s="79" t="s">
        <v>1883</v>
      </c>
      <c r="D314" s="72" t="s">
        <v>170</v>
      </c>
      <c r="E314" s="70">
        <v>1</v>
      </c>
      <c r="F314" s="165">
        <v>3</v>
      </c>
      <c r="G314" s="165">
        <f t="shared" si="8"/>
        <v>4</v>
      </c>
      <c r="H314" s="157">
        <v>43613</v>
      </c>
      <c r="I314" s="134">
        <v>600</v>
      </c>
      <c r="J314" s="217">
        <f t="shared" si="9"/>
        <v>4</v>
      </c>
    </row>
    <row r="315" spans="1:10" ht="15" hidden="1" outlineLevel="1" thickBot="1" x14ac:dyDescent="0.4">
      <c r="A315" s="70" t="s">
        <v>1882</v>
      </c>
      <c r="B315" s="262" t="s">
        <v>2235</v>
      </c>
      <c r="C315" s="79" t="s">
        <v>1883</v>
      </c>
      <c r="D315" s="72" t="s">
        <v>170</v>
      </c>
      <c r="E315" s="70">
        <v>4</v>
      </c>
      <c r="F315" s="165">
        <v>5</v>
      </c>
      <c r="G315" s="165">
        <f t="shared" si="8"/>
        <v>9</v>
      </c>
      <c r="H315" s="157">
        <v>43613</v>
      </c>
      <c r="I315" s="134">
        <v>100</v>
      </c>
      <c r="J315" s="217">
        <f t="shared" si="9"/>
        <v>9</v>
      </c>
    </row>
    <row r="316" spans="1:10" ht="15" hidden="1" outlineLevel="1" thickBot="1" x14ac:dyDescent="0.4">
      <c r="A316" s="70" t="s">
        <v>1882</v>
      </c>
      <c r="B316" s="262" t="s">
        <v>2236</v>
      </c>
      <c r="C316" s="79" t="s">
        <v>1883</v>
      </c>
      <c r="D316" s="72" t="s">
        <v>170</v>
      </c>
      <c r="E316" s="70">
        <v>3</v>
      </c>
      <c r="F316" s="165">
        <v>3</v>
      </c>
      <c r="G316" s="165">
        <f t="shared" si="8"/>
        <v>6</v>
      </c>
      <c r="H316" s="157">
        <v>43613</v>
      </c>
      <c r="I316" s="134">
        <v>200</v>
      </c>
      <c r="J316" s="217">
        <f t="shared" si="9"/>
        <v>6</v>
      </c>
    </row>
    <row r="317" spans="1:10" ht="15" hidden="1" outlineLevel="1" thickBot="1" x14ac:dyDescent="0.4">
      <c r="A317" s="70" t="s">
        <v>1882</v>
      </c>
      <c r="B317" s="262" t="s">
        <v>2237</v>
      </c>
      <c r="C317" s="79" t="s">
        <v>1883</v>
      </c>
      <c r="D317" s="72" t="s">
        <v>170</v>
      </c>
      <c r="E317" s="70">
        <v>2</v>
      </c>
      <c r="F317" s="165">
        <v>4</v>
      </c>
      <c r="G317" s="165">
        <f t="shared" si="8"/>
        <v>6</v>
      </c>
      <c r="H317" s="157">
        <v>43613</v>
      </c>
      <c r="I317" s="134">
        <v>800</v>
      </c>
      <c r="J317" s="217">
        <f t="shared" si="9"/>
        <v>6</v>
      </c>
    </row>
    <row r="318" spans="1:10" ht="15" hidden="1" outlineLevel="1" thickBot="1" x14ac:dyDescent="0.4">
      <c r="A318" s="70" t="s">
        <v>1882</v>
      </c>
      <c r="B318" s="262" t="s">
        <v>2238</v>
      </c>
      <c r="C318" s="79" t="s">
        <v>1883</v>
      </c>
      <c r="D318" s="72" t="s">
        <v>170</v>
      </c>
      <c r="E318" s="70">
        <v>6</v>
      </c>
      <c r="F318" s="165">
        <v>6</v>
      </c>
      <c r="G318" s="165">
        <f t="shared" si="8"/>
        <v>12</v>
      </c>
      <c r="H318" s="157">
        <v>43613</v>
      </c>
      <c r="I318" s="134">
        <v>400</v>
      </c>
      <c r="J318" s="217">
        <f t="shared" si="9"/>
        <v>12</v>
      </c>
    </row>
    <row r="319" spans="1:10" ht="15" hidden="1" outlineLevel="1" thickBot="1" x14ac:dyDescent="0.4">
      <c r="A319" s="70" t="s">
        <v>1882</v>
      </c>
      <c r="B319" s="262" t="s">
        <v>2239</v>
      </c>
      <c r="C319" s="79" t="s">
        <v>1883</v>
      </c>
      <c r="D319" s="72" t="s">
        <v>170</v>
      </c>
      <c r="E319" s="70">
        <v>4</v>
      </c>
      <c r="F319" s="165">
        <v>6</v>
      </c>
      <c r="G319" s="165">
        <f t="shared" si="8"/>
        <v>10</v>
      </c>
      <c r="H319" s="157">
        <v>43613</v>
      </c>
      <c r="I319" s="134">
        <v>100</v>
      </c>
      <c r="J319" s="217">
        <f t="shared" si="9"/>
        <v>10</v>
      </c>
    </row>
    <row r="320" spans="1:10" ht="15" hidden="1" outlineLevel="1" thickBot="1" x14ac:dyDescent="0.4">
      <c r="A320" s="70" t="s">
        <v>1882</v>
      </c>
      <c r="B320" s="262" t="s">
        <v>2240</v>
      </c>
      <c r="C320" s="79" t="s">
        <v>1883</v>
      </c>
      <c r="D320" s="72" t="s">
        <v>170</v>
      </c>
      <c r="E320" s="70">
        <v>2</v>
      </c>
      <c r="F320" s="165">
        <v>3</v>
      </c>
      <c r="G320" s="165">
        <f t="shared" si="8"/>
        <v>5</v>
      </c>
      <c r="H320" s="157">
        <v>43613</v>
      </c>
      <c r="I320" s="134">
        <v>300</v>
      </c>
      <c r="J320" s="217">
        <f t="shared" si="9"/>
        <v>5</v>
      </c>
    </row>
    <row r="321" spans="1:10" ht="15" hidden="1" outlineLevel="1" thickBot="1" x14ac:dyDescent="0.4">
      <c r="A321" s="70" t="s">
        <v>1882</v>
      </c>
      <c r="B321" s="262" t="s">
        <v>2241</v>
      </c>
      <c r="C321" s="79" t="s">
        <v>1883</v>
      </c>
      <c r="D321" s="72" t="s">
        <v>170</v>
      </c>
      <c r="E321" s="70">
        <v>3</v>
      </c>
      <c r="F321" s="165">
        <v>4</v>
      </c>
      <c r="G321" s="165">
        <f t="shared" si="8"/>
        <v>7</v>
      </c>
      <c r="H321" s="157">
        <v>43613</v>
      </c>
      <c r="I321" s="134">
        <v>500</v>
      </c>
      <c r="J321" s="217">
        <f t="shared" si="9"/>
        <v>7</v>
      </c>
    </row>
    <row r="322" spans="1:10" ht="15" hidden="1" outlineLevel="1" thickBot="1" x14ac:dyDescent="0.4">
      <c r="A322" s="70" t="s">
        <v>1882</v>
      </c>
      <c r="B322" s="262" t="s">
        <v>2242</v>
      </c>
      <c r="C322" s="79" t="s">
        <v>1883</v>
      </c>
      <c r="D322" s="72" t="s">
        <v>170</v>
      </c>
      <c r="E322" s="70">
        <v>5</v>
      </c>
      <c r="F322" s="165">
        <v>5</v>
      </c>
      <c r="G322" s="165">
        <f t="shared" ref="G322:G385" si="10">E322+F322</f>
        <v>10</v>
      </c>
      <c r="H322" s="157">
        <v>43613</v>
      </c>
      <c r="I322" s="134">
        <v>700</v>
      </c>
      <c r="J322" s="217">
        <f t="shared" si="9"/>
        <v>10</v>
      </c>
    </row>
    <row r="323" spans="1:10" ht="15" hidden="1" outlineLevel="1" thickBot="1" x14ac:dyDescent="0.4">
      <c r="A323" s="70" t="s">
        <v>1882</v>
      </c>
      <c r="B323" s="262" t="s">
        <v>2243</v>
      </c>
      <c r="C323" s="79" t="s">
        <v>1883</v>
      </c>
      <c r="D323" s="72" t="s">
        <v>170</v>
      </c>
      <c r="E323" s="70">
        <v>1</v>
      </c>
      <c r="F323" s="165">
        <v>3</v>
      </c>
      <c r="G323" s="165">
        <f t="shared" si="10"/>
        <v>4</v>
      </c>
      <c r="H323" s="157">
        <v>43613</v>
      </c>
      <c r="I323" s="134">
        <v>150</v>
      </c>
      <c r="J323" s="217">
        <f t="shared" ref="J323:J386" si="11">IF(I323&gt;$Q$1,,G323)</f>
        <v>4</v>
      </c>
    </row>
    <row r="324" spans="1:10" ht="15" hidden="1" outlineLevel="1" thickBot="1" x14ac:dyDescent="0.4">
      <c r="A324" s="70" t="s">
        <v>1882</v>
      </c>
      <c r="B324" s="262" t="s">
        <v>2244</v>
      </c>
      <c r="C324" s="79" t="s">
        <v>1883</v>
      </c>
      <c r="D324" s="72" t="s">
        <v>170</v>
      </c>
      <c r="E324" s="70">
        <v>2</v>
      </c>
      <c r="F324" s="165">
        <v>4</v>
      </c>
      <c r="G324" s="165">
        <f t="shared" si="10"/>
        <v>6</v>
      </c>
      <c r="H324" s="157">
        <v>43613</v>
      </c>
      <c r="I324" s="134">
        <v>370</v>
      </c>
      <c r="J324" s="217">
        <f t="shared" si="11"/>
        <v>6</v>
      </c>
    </row>
    <row r="325" spans="1:10" ht="15" hidden="1" outlineLevel="1" thickBot="1" x14ac:dyDescent="0.4">
      <c r="A325" s="70" t="s">
        <v>1882</v>
      </c>
      <c r="B325" s="262" t="s">
        <v>2245</v>
      </c>
      <c r="C325" s="79" t="s">
        <v>1883</v>
      </c>
      <c r="D325" s="72" t="s">
        <v>170</v>
      </c>
      <c r="E325" s="70">
        <v>3</v>
      </c>
      <c r="F325" s="165">
        <v>5</v>
      </c>
      <c r="G325" s="165">
        <f t="shared" si="10"/>
        <v>8</v>
      </c>
      <c r="H325" s="157">
        <v>43613</v>
      </c>
      <c r="I325" s="134">
        <v>550</v>
      </c>
      <c r="J325" s="217">
        <f t="shared" si="11"/>
        <v>8</v>
      </c>
    </row>
    <row r="326" spans="1:10" ht="15" hidden="1" outlineLevel="1" thickBot="1" x14ac:dyDescent="0.4">
      <c r="A326" s="70" t="s">
        <v>1882</v>
      </c>
      <c r="B326" s="262" t="s">
        <v>2246</v>
      </c>
      <c r="C326" s="79" t="s">
        <v>1883</v>
      </c>
      <c r="D326" s="72" t="s">
        <v>170</v>
      </c>
      <c r="E326" s="70">
        <v>2</v>
      </c>
      <c r="F326" s="165">
        <v>4</v>
      </c>
      <c r="G326" s="165">
        <f t="shared" si="10"/>
        <v>6</v>
      </c>
      <c r="H326" s="157">
        <v>43613</v>
      </c>
      <c r="I326" s="134">
        <v>350</v>
      </c>
      <c r="J326" s="217">
        <f t="shared" si="11"/>
        <v>6</v>
      </c>
    </row>
    <row r="327" spans="1:10" ht="15" hidden="1" outlineLevel="1" thickBot="1" x14ac:dyDescent="0.4">
      <c r="A327" s="70" t="s">
        <v>1882</v>
      </c>
      <c r="B327" s="262" t="s">
        <v>2247</v>
      </c>
      <c r="C327" s="79" t="s">
        <v>1883</v>
      </c>
      <c r="D327" s="72" t="s">
        <v>170</v>
      </c>
      <c r="E327" s="70">
        <v>4</v>
      </c>
      <c r="F327" s="165">
        <v>4</v>
      </c>
      <c r="G327" s="165">
        <f t="shared" si="10"/>
        <v>8</v>
      </c>
      <c r="H327" s="157">
        <v>43613</v>
      </c>
      <c r="I327" s="134">
        <v>450</v>
      </c>
      <c r="J327" s="217">
        <f t="shared" si="11"/>
        <v>8</v>
      </c>
    </row>
    <row r="328" spans="1:10" ht="15" hidden="1" outlineLevel="1" thickBot="1" x14ac:dyDescent="0.4">
      <c r="A328" s="70" t="s">
        <v>1882</v>
      </c>
      <c r="B328" s="262" t="s">
        <v>2248</v>
      </c>
      <c r="C328" s="79" t="s">
        <v>1883</v>
      </c>
      <c r="D328" s="72" t="s">
        <v>170</v>
      </c>
      <c r="E328" s="70">
        <v>3</v>
      </c>
      <c r="F328" s="165">
        <v>5</v>
      </c>
      <c r="G328" s="165">
        <f t="shared" si="10"/>
        <v>8</v>
      </c>
      <c r="H328" s="157">
        <v>43613</v>
      </c>
      <c r="I328" s="134">
        <v>150</v>
      </c>
      <c r="J328" s="217">
        <f t="shared" si="11"/>
        <v>8</v>
      </c>
    </row>
    <row r="329" spans="1:10" ht="15" hidden="1" outlineLevel="1" thickBot="1" x14ac:dyDescent="0.4">
      <c r="A329" s="70" t="s">
        <v>1882</v>
      </c>
      <c r="B329" s="262" t="s">
        <v>2249</v>
      </c>
      <c r="C329" s="79" t="s">
        <v>1883</v>
      </c>
      <c r="D329" s="72" t="s">
        <v>170</v>
      </c>
      <c r="E329" s="70">
        <v>5</v>
      </c>
      <c r="F329" s="165">
        <v>4</v>
      </c>
      <c r="G329" s="165">
        <f t="shared" si="10"/>
        <v>9</v>
      </c>
      <c r="H329" s="157">
        <v>43613</v>
      </c>
      <c r="I329" s="134">
        <v>440</v>
      </c>
      <c r="J329" s="217">
        <f t="shared" si="11"/>
        <v>9</v>
      </c>
    </row>
    <row r="330" spans="1:10" ht="15" hidden="1" outlineLevel="1" thickBot="1" x14ac:dyDescent="0.4">
      <c r="A330" s="70" t="s">
        <v>1882</v>
      </c>
      <c r="B330" s="262" t="s">
        <v>2250</v>
      </c>
      <c r="C330" s="79" t="s">
        <v>1883</v>
      </c>
      <c r="D330" s="72" t="s">
        <v>170</v>
      </c>
      <c r="E330" s="70">
        <v>2</v>
      </c>
      <c r="F330" s="165">
        <v>3</v>
      </c>
      <c r="G330" s="165">
        <f t="shared" si="10"/>
        <v>5</v>
      </c>
      <c r="H330" s="157">
        <v>43613</v>
      </c>
      <c r="I330" s="134">
        <v>250</v>
      </c>
      <c r="J330" s="217">
        <f t="shared" si="11"/>
        <v>5</v>
      </c>
    </row>
    <row r="331" spans="1:10" ht="15" hidden="1" outlineLevel="1" thickBot="1" x14ac:dyDescent="0.4">
      <c r="A331" s="70" t="s">
        <v>1882</v>
      </c>
      <c r="B331" s="262" t="s">
        <v>2251</v>
      </c>
      <c r="C331" s="79" t="s">
        <v>1883</v>
      </c>
      <c r="D331" s="72" t="s">
        <v>170</v>
      </c>
      <c r="E331" s="70">
        <v>2</v>
      </c>
      <c r="F331" s="165">
        <v>4</v>
      </c>
      <c r="G331" s="165">
        <f t="shared" si="10"/>
        <v>6</v>
      </c>
      <c r="H331" s="157">
        <v>43613</v>
      </c>
      <c r="I331" s="134">
        <v>500</v>
      </c>
      <c r="J331" s="217">
        <f t="shared" si="11"/>
        <v>6</v>
      </c>
    </row>
    <row r="332" spans="1:10" ht="15" hidden="1" outlineLevel="1" thickBot="1" x14ac:dyDescent="0.4">
      <c r="A332" s="70" t="s">
        <v>1882</v>
      </c>
      <c r="B332" s="262" t="s">
        <v>2252</v>
      </c>
      <c r="C332" s="79" t="s">
        <v>1883</v>
      </c>
      <c r="D332" s="72" t="s">
        <v>170</v>
      </c>
      <c r="E332" s="70">
        <v>2</v>
      </c>
      <c r="F332" s="165">
        <v>3</v>
      </c>
      <c r="G332" s="165">
        <f t="shared" si="10"/>
        <v>5</v>
      </c>
      <c r="H332" s="157">
        <v>43613</v>
      </c>
      <c r="I332" s="134">
        <v>350</v>
      </c>
      <c r="J332" s="217">
        <f t="shared" si="11"/>
        <v>5</v>
      </c>
    </row>
    <row r="333" spans="1:10" ht="15" hidden="1" outlineLevel="1" thickBot="1" x14ac:dyDescent="0.4">
      <c r="A333" s="70" t="s">
        <v>1882</v>
      </c>
      <c r="B333" s="262" t="s">
        <v>2253</v>
      </c>
      <c r="C333" s="79" t="s">
        <v>1883</v>
      </c>
      <c r="D333" s="72" t="s">
        <v>170</v>
      </c>
      <c r="E333" s="70">
        <v>3</v>
      </c>
      <c r="F333" s="165">
        <v>6</v>
      </c>
      <c r="G333" s="165">
        <f t="shared" si="10"/>
        <v>9</v>
      </c>
      <c r="H333" s="157">
        <v>43613</v>
      </c>
      <c r="I333" s="134">
        <v>180</v>
      </c>
      <c r="J333" s="217">
        <f t="shared" si="11"/>
        <v>9</v>
      </c>
    </row>
    <row r="334" spans="1:10" ht="15" hidden="1" outlineLevel="1" thickBot="1" x14ac:dyDescent="0.4">
      <c r="A334" s="70" t="s">
        <v>1882</v>
      </c>
      <c r="B334" s="262" t="s">
        <v>2254</v>
      </c>
      <c r="C334" s="79" t="s">
        <v>1883</v>
      </c>
      <c r="D334" s="72" t="s">
        <v>170</v>
      </c>
      <c r="E334" s="70">
        <v>4</v>
      </c>
      <c r="F334" s="165">
        <v>5</v>
      </c>
      <c r="G334" s="165">
        <f t="shared" si="10"/>
        <v>9</v>
      </c>
      <c r="H334" s="157">
        <v>43613</v>
      </c>
      <c r="I334" s="134">
        <v>200</v>
      </c>
      <c r="J334" s="217">
        <f t="shared" si="11"/>
        <v>9</v>
      </c>
    </row>
    <row r="335" spans="1:10" ht="15" hidden="1" outlineLevel="1" thickBot="1" x14ac:dyDescent="0.4">
      <c r="A335" s="70" t="s">
        <v>1882</v>
      </c>
      <c r="B335" s="262" t="s">
        <v>2255</v>
      </c>
      <c r="C335" s="79" t="s">
        <v>1883</v>
      </c>
      <c r="D335" s="72" t="s">
        <v>170</v>
      </c>
      <c r="E335" s="70">
        <v>1</v>
      </c>
      <c r="F335" s="165">
        <v>3</v>
      </c>
      <c r="G335" s="165">
        <f t="shared" si="10"/>
        <v>4</v>
      </c>
      <c r="H335" s="157">
        <v>43613</v>
      </c>
      <c r="I335" s="134">
        <v>400</v>
      </c>
      <c r="J335" s="217">
        <f t="shared" si="11"/>
        <v>4</v>
      </c>
    </row>
    <row r="336" spans="1:10" ht="15" hidden="1" outlineLevel="1" thickBot="1" x14ac:dyDescent="0.4">
      <c r="A336" s="70" t="s">
        <v>1882</v>
      </c>
      <c r="B336" s="262" t="s">
        <v>2256</v>
      </c>
      <c r="C336" s="79" t="s">
        <v>1883</v>
      </c>
      <c r="D336" s="72" t="s">
        <v>170</v>
      </c>
      <c r="E336" s="70">
        <v>2</v>
      </c>
      <c r="F336" s="165">
        <v>4</v>
      </c>
      <c r="G336" s="165">
        <f t="shared" si="10"/>
        <v>6</v>
      </c>
      <c r="H336" s="157">
        <v>43613</v>
      </c>
      <c r="I336" s="134">
        <v>600</v>
      </c>
      <c r="J336" s="217">
        <f t="shared" si="11"/>
        <v>6</v>
      </c>
    </row>
    <row r="337" spans="1:10" ht="15" hidden="1" outlineLevel="1" thickBot="1" x14ac:dyDescent="0.4">
      <c r="A337" s="70" t="s">
        <v>1882</v>
      </c>
      <c r="B337" s="262" t="s">
        <v>2257</v>
      </c>
      <c r="C337" s="79" t="s">
        <v>1883</v>
      </c>
      <c r="D337" s="72" t="s">
        <v>170</v>
      </c>
      <c r="E337" s="70">
        <v>3</v>
      </c>
      <c r="F337" s="165">
        <v>5</v>
      </c>
      <c r="G337" s="165">
        <f t="shared" si="10"/>
        <v>8</v>
      </c>
      <c r="H337" s="157">
        <v>43613</v>
      </c>
      <c r="I337" s="134">
        <v>800</v>
      </c>
      <c r="J337" s="217">
        <f t="shared" si="11"/>
        <v>8</v>
      </c>
    </row>
    <row r="338" spans="1:10" ht="15" hidden="1" outlineLevel="1" thickBot="1" x14ac:dyDescent="0.4">
      <c r="A338" s="70" t="s">
        <v>1882</v>
      </c>
      <c r="B338" s="262" t="s">
        <v>2258</v>
      </c>
      <c r="C338" s="79" t="s">
        <v>1883</v>
      </c>
      <c r="D338" s="72" t="s">
        <v>170</v>
      </c>
      <c r="E338" s="70">
        <v>4</v>
      </c>
      <c r="F338" s="165">
        <v>3</v>
      </c>
      <c r="G338" s="165">
        <f t="shared" si="10"/>
        <v>7</v>
      </c>
      <c r="H338" s="157">
        <v>43613</v>
      </c>
      <c r="I338" s="134">
        <v>250</v>
      </c>
      <c r="J338" s="217">
        <f t="shared" si="11"/>
        <v>7</v>
      </c>
    </row>
    <row r="339" spans="1:10" ht="15" hidden="1" outlineLevel="1" thickBot="1" x14ac:dyDescent="0.4">
      <c r="A339" s="70" t="s">
        <v>1882</v>
      </c>
      <c r="B339" s="262" t="s">
        <v>2259</v>
      </c>
      <c r="C339" s="79" t="s">
        <v>1883</v>
      </c>
      <c r="D339" s="72" t="s">
        <v>170</v>
      </c>
      <c r="E339" s="70">
        <v>2</v>
      </c>
      <c r="F339" s="165">
        <v>4</v>
      </c>
      <c r="G339" s="165">
        <f t="shared" si="10"/>
        <v>6</v>
      </c>
      <c r="H339" s="157">
        <v>43613</v>
      </c>
      <c r="I339" s="134">
        <v>480</v>
      </c>
      <c r="J339" s="217">
        <f t="shared" si="11"/>
        <v>6</v>
      </c>
    </row>
    <row r="340" spans="1:10" ht="15" hidden="1" outlineLevel="1" thickBot="1" x14ac:dyDescent="0.4">
      <c r="A340" s="70" t="s">
        <v>1882</v>
      </c>
      <c r="B340" s="262" t="s">
        <v>2260</v>
      </c>
      <c r="C340" s="79" t="s">
        <v>1883</v>
      </c>
      <c r="D340" s="72" t="s">
        <v>170</v>
      </c>
      <c r="E340" s="70">
        <v>1</v>
      </c>
      <c r="F340" s="165">
        <v>3</v>
      </c>
      <c r="G340" s="165">
        <f t="shared" si="10"/>
        <v>4</v>
      </c>
      <c r="H340" s="157">
        <v>43613</v>
      </c>
      <c r="I340" s="134">
        <v>820</v>
      </c>
      <c r="J340" s="217">
        <f t="shared" si="11"/>
        <v>4</v>
      </c>
    </row>
    <row r="341" spans="1:10" ht="15" hidden="1" outlineLevel="1" thickBot="1" x14ac:dyDescent="0.4">
      <c r="A341" s="70" t="s">
        <v>1882</v>
      </c>
      <c r="B341" s="262" t="s">
        <v>2261</v>
      </c>
      <c r="C341" s="79" t="s">
        <v>1883</v>
      </c>
      <c r="D341" s="72" t="s">
        <v>170</v>
      </c>
      <c r="E341" s="70">
        <v>5</v>
      </c>
      <c r="F341" s="165">
        <v>4</v>
      </c>
      <c r="G341" s="165">
        <f t="shared" si="10"/>
        <v>9</v>
      </c>
      <c r="H341" s="157">
        <v>43613</v>
      </c>
      <c r="I341" s="134">
        <v>280</v>
      </c>
      <c r="J341" s="217">
        <f t="shared" si="11"/>
        <v>9</v>
      </c>
    </row>
    <row r="342" spans="1:10" ht="15" hidden="1" outlineLevel="1" thickBot="1" x14ac:dyDescent="0.4">
      <c r="A342" s="70" t="s">
        <v>1882</v>
      </c>
      <c r="B342" s="262" t="s">
        <v>2262</v>
      </c>
      <c r="C342" s="79" t="s">
        <v>1883</v>
      </c>
      <c r="D342" s="72" t="s">
        <v>170</v>
      </c>
      <c r="E342" s="70">
        <v>2</v>
      </c>
      <c r="F342" s="165">
        <v>4</v>
      </c>
      <c r="G342" s="165">
        <f t="shared" si="10"/>
        <v>6</v>
      </c>
      <c r="H342" s="157">
        <v>43613</v>
      </c>
      <c r="I342" s="134">
        <v>540</v>
      </c>
      <c r="J342" s="217">
        <f t="shared" si="11"/>
        <v>6</v>
      </c>
    </row>
    <row r="343" spans="1:10" ht="15" hidden="1" outlineLevel="1" thickBot="1" x14ac:dyDescent="0.4">
      <c r="A343" s="70" t="s">
        <v>1882</v>
      </c>
      <c r="B343" s="262" t="s">
        <v>2263</v>
      </c>
      <c r="C343" s="79" t="s">
        <v>1883</v>
      </c>
      <c r="D343" s="72" t="s">
        <v>170</v>
      </c>
      <c r="E343" s="70">
        <v>3</v>
      </c>
      <c r="F343" s="165">
        <v>5</v>
      </c>
      <c r="G343" s="165">
        <f t="shared" si="10"/>
        <v>8</v>
      </c>
      <c r="H343" s="157">
        <v>43613</v>
      </c>
      <c r="I343" s="134">
        <v>100</v>
      </c>
      <c r="J343" s="217">
        <f t="shared" si="11"/>
        <v>8</v>
      </c>
    </row>
    <row r="344" spans="1:10" ht="15" hidden="1" outlineLevel="1" thickBot="1" x14ac:dyDescent="0.4">
      <c r="A344" s="70" t="s">
        <v>1882</v>
      </c>
      <c r="B344" s="262" t="s">
        <v>2264</v>
      </c>
      <c r="C344" s="79" t="s">
        <v>1883</v>
      </c>
      <c r="D344" s="72" t="s">
        <v>170</v>
      </c>
      <c r="E344" s="70">
        <v>4</v>
      </c>
      <c r="F344" s="165">
        <v>4</v>
      </c>
      <c r="G344" s="165">
        <f t="shared" si="10"/>
        <v>8</v>
      </c>
      <c r="H344" s="157">
        <v>43613</v>
      </c>
      <c r="I344" s="134">
        <v>860</v>
      </c>
      <c r="J344" s="217">
        <f t="shared" si="11"/>
        <v>8</v>
      </c>
    </row>
    <row r="345" spans="1:10" ht="15" hidden="1" outlineLevel="1" thickBot="1" x14ac:dyDescent="0.4">
      <c r="A345" s="70" t="s">
        <v>1882</v>
      </c>
      <c r="B345" s="262" t="s">
        <v>2265</v>
      </c>
      <c r="C345" s="79" t="s">
        <v>1883</v>
      </c>
      <c r="D345" s="72" t="s">
        <v>170</v>
      </c>
      <c r="E345" s="70">
        <v>2</v>
      </c>
      <c r="F345" s="165">
        <v>4</v>
      </c>
      <c r="G345" s="165">
        <f t="shared" si="10"/>
        <v>6</v>
      </c>
      <c r="H345" s="157">
        <v>43613</v>
      </c>
      <c r="I345" s="134">
        <v>100</v>
      </c>
      <c r="J345" s="217">
        <f t="shared" si="11"/>
        <v>6</v>
      </c>
    </row>
    <row r="346" spans="1:10" ht="15" hidden="1" outlineLevel="1" thickBot="1" x14ac:dyDescent="0.4">
      <c r="A346" s="70" t="s">
        <v>1882</v>
      </c>
      <c r="B346" s="262" t="s">
        <v>2266</v>
      </c>
      <c r="C346" s="79" t="s">
        <v>1883</v>
      </c>
      <c r="D346" s="72" t="s">
        <v>170</v>
      </c>
      <c r="E346" s="70">
        <v>1</v>
      </c>
      <c r="F346" s="165">
        <v>4</v>
      </c>
      <c r="G346" s="165">
        <f t="shared" si="10"/>
        <v>5</v>
      </c>
      <c r="H346" s="157">
        <v>43613</v>
      </c>
      <c r="I346" s="134">
        <v>400</v>
      </c>
      <c r="J346" s="217">
        <f t="shared" si="11"/>
        <v>5</v>
      </c>
    </row>
    <row r="347" spans="1:10" ht="15" hidden="1" outlineLevel="1" thickBot="1" x14ac:dyDescent="0.4">
      <c r="A347" s="70" t="s">
        <v>1882</v>
      </c>
      <c r="B347" s="262" t="s">
        <v>2267</v>
      </c>
      <c r="C347" s="79" t="s">
        <v>1883</v>
      </c>
      <c r="D347" s="72" t="s">
        <v>170</v>
      </c>
      <c r="E347" s="70">
        <v>3</v>
      </c>
      <c r="F347" s="165">
        <v>4</v>
      </c>
      <c r="G347" s="165">
        <f t="shared" si="10"/>
        <v>7</v>
      </c>
      <c r="H347" s="157">
        <v>43613</v>
      </c>
      <c r="I347" s="134">
        <v>600</v>
      </c>
      <c r="J347" s="217">
        <f t="shared" si="11"/>
        <v>7</v>
      </c>
    </row>
    <row r="348" spans="1:10" ht="15" hidden="1" outlineLevel="1" thickBot="1" x14ac:dyDescent="0.4">
      <c r="A348" s="70" t="s">
        <v>1882</v>
      </c>
      <c r="B348" s="262" t="s">
        <v>2268</v>
      </c>
      <c r="C348" s="79" t="s">
        <v>1883</v>
      </c>
      <c r="D348" s="72" t="s">
        <v>170</v>
      </c>
      <c r="E348" s="70">
        <v>4</v>
      </c>
      <c r="F348" s="165">
        <v>5</v>
      </c>
      <c r="G348" s="165">
        <f t="shared" si="10"/>
        <v>9</v>
      </c>
      <c r="H348" s="157">
        <v>43613</v>
      </c>
      <c r="I348" s="134">
        <v>150</v>
      </c>
      <c r="J348" s="217">
        <f t="shared" si="11"/>
        <v>9</v>
      </c>
    </row>
    <row r="349" spans="1:10" ht="15" hidden="1" outlineLevel="1" thickBot="1" x14ac:dyDescent="0.4">
      <c r="A349" s="70" t="s">
        <v>1882</v>
      </c>
      <c r="B349" s="262" t="s">
        <v>2269</v>
      </c>
      <c r="C349" s="79" t="s">
        <v>1883</v>
      </c>
      <c r="D349" s="72" t="s">
        <v>170</v>
      </c>
      <c r="E349" s="70">
        <v>3</v>
      </c>
      <c r="F349" s="165">
        <v>5</v>
      </c>
      <c r="G349" s="165">
        <f t="shared" si="10"/>
        <v>8</v>
      </c>
      <c r="H349" s="157">
        <v>43613</v>
      </c>
      <c r="I349" s="134">
        <v>350</v>
      </c>
      <c r="J349" s="217">
        <f t="shared" si="11"/>
        <v>8</v>
      </c>
    </row>
    <row r="350" spans="1:10" ht="15" hidden="1" outlineLevel="1" thickBot="1" x14ac:dyDescent="0.4">
      <c r="A350" s="70" t="s">
        <v>1882</v>
      </c>
      <c r="B350" s="262" t="s">
        <v>2270</v>
      </c>
      <c r="C350" s="79" t="s">
        <v>1883</v>
      </c>
      <c r="D350" s="72" t="s">
        <v>170</v>
      </c>
      <c r="E350" s="70">
        <v>2</v>
      </c>
      <c r="F350" s="165">
        <v>4</v>
      </c>
      <c r="G350" s="165">
        <f t="shared" si="10"/>
        <v>6</v>
      </c>
      <c r="H350" s="157">
        <v>43613</v>
      </c>
      <c r="I350" s="134">
        <v>550</v>
      </c>
      <c r="J350" s="217">
        <f t="shared" si="11"/>
        <v>6</v>
      </c>
    </row>
    <row r="351" spans="1:10" ht="15" hidden="1" outlineLevel="1" thickBot="1" x14ac:dyDescent="0.4">
      <c r="A351" s="70" t="s">
        <v>1882</v>
      </c>
      <c r="B351" s="262" t="s">
        <v>2271</v>
      </c>
      <c r="C351" s="79" t="s">
        <v>1883</v>
      </c>
      <c r="D351" s="72" t="s">
        <v>170</v>
      </c>
      <c r="E351" s="70">
        <v>1</v>
      </c>
      <c r="F351" s="165">
        <v>4</v>
      </c>
      <c r="G351" s="165">
        <f t="shared" si="10"/>
        <v>5</v>
      </c>
      <c r="H351" s="157">
        <v>43613</v>
      </c>
      <c r="I351" s="134">
        <v>200</v>
      </c>
      <c r="J351" s="217">
        <f t="shared" si="11"/>
        <v>5</v>
      </c>
    </row>
    <row r="352" spans="1:10" ht="15" hidden="1" outlineLevel="1" thickBot="1" x14ac:dyDescent="0.4">
      <c r="A352" s="70" t="s">
        <v>1882</v>
      </c>
      <c r="B352" s="262" t="s">
        <v>2272</v>
      </c>
      <c r="C352" s="79" t="s">
        <v>1883</v>
      </c>
      <c r="D352" s="72" t="s">
        <v>170</v>
      </c>
      <c r="E352" s="70">
        <v>3</v>
      </c>
      <c r="F352" s="165">
        <v>4</v>
      </c>
      <c r="G352" s="165">
        <f t="shared" si="10"/>
        <v>7</v>
      </c>
      <c r="H352" s="157">
        <v>43613</v>
      </c>
      <c r="I352" s="134">
        <v>450</v>
      </c>
      <c r="J352" s="217">
        <f t="shared" si="11"/>
        <v>7</v>
      </c>
    </row>
    <row r="353" spans="1:10" ht="15" hidden="1" outlineLevel="1" thickBot="1" x14ac:dyDescent="0.4">
      <c r="A353" s="70" t="s">
        <v>1882</v>
      </c>
      <c r="B353" s="262" t="s">
        <v>2273</v>
      </c>
      <c r="C353" s="79" t="s">
        <v>1883</v>
      </c>
      <c r="D353" s="72" t="s">
        <v>170</v>
      </c>
      <c r="E353" s="70">
        <v>5</v>
      </c>
      <c r="F353" s="165">
        <v>5</v>
      </c>
      <c r="G353" s="165">
        <f t="shared" si="10"/>
        <v>10</v>
      </c>
      <c r="H353" s="157">
        <v>43613</v>
      </c>
      <c r="I353" s="134">
        <v>250</v>
      </c>
      <c r="J353" s="217">
        <f t="shared" si="11"/>
        <v>10</v>
      </c>
    </row>
    <row r="354" spans="1:10" ht="15" hidden="1" outlineLevel="1" thickBot="1" x14ac:dyDescent="0.4">
      <c r="A354" s="70" t="s">
        <v>1882</v>
      </c>
      <c r="B354" s="262" t="s">
        <v>2274</v>
      </c>
      <c r="C354" s="79" t="s">
        <v>1883</v>
      </c>
      <c r="D354" s="72" t="s">
        <v>170</v>
      </c>
      <c r="E354" s="70">
        <v>1</v>
      </c>
      <c r="F354" s="165">
        <v>4</v>
      </c>
      <c r="G354" s="165">
        <f t="shared" si="10"/>
        <v>5</v>
      </c>
      <c r="H354" s="157">
        <v>43613</v>
      </c>
      <c r="I354" s="134">
        <v>700</v>
      </c>
      <c r="J354" s="217">
        <f t="shared" si="11"/>
        <v>5</v>
      </c>
    </row>
    <row r="355" spans="1:10" ht="15" hidden="1" outlineLevel="1" thickBot="1" x14ac:dyDescent="0.4">
      <c r="A355" s="70" t="s">
        <v>1882</v>
      </c>
      <c r="B355" s="262" t="s">
        <v>2275</v>
      </c>
      <c r="C355" s="79" t="s">
        <v>1883</v>
      </c>
      <c r="D355" s="72" t="s">
        <v>170</v>
      </c>
      <c r="E355" s="70">
        <v>2</v>
      </c>
      <c r="F355" s="165">
        <v>3</v>
      </c>
      <c r="G355" s="165">
        <f t="shared" si="10"/>
        <v>5</v>
      </c>
      <c r="H355" s="157">
        <v>43613</v>
      </c>
      <c r="I355" s="134">
        <v>500</v>
      </c>
      <c r="J355" s="217">
        <f t="shared" si="11"/>
        <v>5</v>
      </c>
    </row>
    <row r="356" spans="1:10" ht="15" hidden="1" outlineLevel="1" thickBot="1" x14ac:dyDescent="0.4">
      <c r="A356" s="70" t="s">
        <v>1882</v>
      </c>
      <c r="B356" s="262" t="s">
        <v>2276</v>
      </c>
      <c r="C356" s="79" t="s">
        <v>1883</v>
      </c>
      <c r="D356" s="72" t="s">
        <v>170</v>
      </c>
      <c r="E356" s="70">
        <v>3</v>
      </c>
      <c r="F356" s="165">
        <v>5</v>
      </c>
      <c r="G356" s="165">
        <f t="shared" si="10"/>
        <v>8</v>
      </c>
      <c r="H356" s="157">
        <v>43613</v>
      </c>
      <c r="I356" s="134">
        <v>300</v>
      </c>
      <c r="J356" s="217">
        <f t="shared" si="11"/>
        <v>8</v>
      </c>
    </row>
    <row r="357" spans="1:10" ht="15" hidden="1" outlineLevel="1" thickBot="1" x14ac:dyDescent="0.4">
      <c r="A357" s="70" t="s">
        <v>1882</v>
      </c>
      <c r="B357" s="262" t="s">
        <v>2277</v>
      </c>
      <c r="C357" s="79" t="s">
        <v>1883</v>
      </c>
      <c r="D357" s="72" t="s">
        <v>170</v>
      </c>
      <c r="E357" s="70">
        <v>5</v>
      </c>
      <c r="F357" s="165">
        <v>6</v>
      </c>
      <c r="G357" s="165">
        <f t="shared" si="10"/>
        <v>11</v>
      </c>
      <c r="H357" s="157">
        <v>43613</v>
      </c>
      <c r="I357" s="134">
        <v>700</v>
      </c>
      <c r="J357" s="217">
        <f t="shared" si="11"/>
        <v>11</v>
      </c>
    </row>
    <row r="358" spans="1:10" ht="15" hidden="1" outlineLevel="1" thickBot="1" x14ac:dyDescent="0.4">
      <c r="A358" s="70" t="s">
        <v>1882</v>
      </c>
      <c r="B358" s="262" t="s">
        <v>2278</v>
      </c>
      <c r="C358" s="79" t="s">
        <v>1883</v>
      </c>
      <c r="D358" s="72" t="s">
        <v>170</v>
      </c>
      <c r="E358" s="70">
        <v>3</v>
      </c>
      <c r="F358" s="165">
        <v>4</v>
      </c>
      <c r="G358" s="165">
        <f t="shared" si="10"/>
        <v>7</v>
      </c>
      <c r="H358" s="157">
        <v>43613</v>
      </c>
      <c r="I358" s="134">
        <v>150</v>
      </c>
      <c r="J358" s="217">
        <f t="shared" si="11"/>
        <v>7</v>
      </c>
    </row>
    <row r="359" spans="1:10" ht="15" hidden="1" outlineLevel="1" thickBot="1" x14ac:dyDescent="0.4">
      <c r="A359" s="70" t="s">
        <v>1882</v>
      </c>
      <c r="B359" s="262" t="s">
        <v>2279</v>
      </c>
      <c r="C359" s="79" t="s">
        <v>1883</v>
      </c>
      <c r="D359" s="72" t="s">
        <v>170</v>
      </c>
      <c r="E359" s="70">
        <v>4</v>
      </c>
      <c r="F359" s="165">
        <v>5</v>
      </c>
      <c r="G359" s="165">
        <f t="shared" si="10"/>
        <v>9</v>
      </c>
      <c r="H359" s="157">
        <v>43613</v>
      </c>
      <c r="I359" s="134">
        <v>300</v>
      </c>
      <c r="J359" s="217">
        <f t="shared" si="11"/>
        <v>9</v>
      </c>
    </row>
    <row r="360" spans="1:10" ht="15" hidden="1" outlineLevel="1" thickBot="1" x14ac:dyDescent="0.4">
      <c r="A360" s="70" t="s">
        <v>1882</v>
      </c>
      <c r="B360" s="262" t="s">
        <v>2280</v>
      </c>
      <c r="C360" s="79" t="s">
        <v>1883</v>
      </c>
      <c r="D360" s="72" t="s">
        <v>170</v>
      </c>
      <c r="E360" s="70">
        <v>2</v>
      </c>
      <c r="F360" s="165">
        <v>5</v>
      </c>
      <c r="G360" s="165">
        <f t="shared" si="10"/>
        <v>7</v>
      </c>
      <c r="H360" s="157">
        <v>43613</v>
      </c>
      <c r="I360" s="134">
        <v>520</v>
      </c>
      <c r="J360" s="217">
        <f t="shared" si="11"/>
        <v>7</v>
      </c>
    </row>
    <row r="361" spans="1:10" ht="15" hidden="1" outlineLevel="1" thickBot="1" x14ac:dyDescent="0.4">
      <c r="A361" s="70" t="s">
        <v>1882</v>
      </c>
      <c r="B361" s="262" t="s">
        <v>2281</v>
      </c>
      <c r="C361" s="79" t="s">
        <v>1883</v>
      </c>
      <c r="D361" s="72" t="s">
        <v>170</v>
      </c>
      <c r="E361" s="70">
        <v>3</v>
      </c>
      <c r="F361" s="165">
        <v>4</v>
      </c>
      <c r="G361" s="165">
        <f t="shared" si="10"/>
        <v>7</v>
      </c>
      <c r="H361" s="157">
        <v>43613</v>
      </c>
      <c r="I361" s="134">
        <v>620</v>
      </c>
      <c r="J361" s="217">
        <f t="shared" si="11"/>
        <v>7</v>
      </c>
    </row>
    <row r="362" spans="1:10" ht="15" hidden="1" outlineLevel="1" thickBot="1" x14ac:dyDescent="0.4">
      <c r="A362" s="70" t="s">
        <v>1882</v>
      </c>
      <c r="B362" s="262" t="s">
        <v>2282</v>
      </c>
      <c r="C362" s="79" t="s">
        <v>1883</v>
      </c>
      <c r="D362" s="72" t="s">
        <v>170</v>
      </c>
      <c r="E362" s="70">
        <v>2</v>
      </c>
      <c r="F362" s="165">
        <v>3</v>
      </c>
      <c r="G362" s="165">
        <f t="shared" si="10"/>
        <v>5</v>
      </c>
      <c r="H362" s="157">
        <v>43613</v>
      </c>
      <c r="I362" s="134">
        <v>350</v>
      </c>
      <c r="J362" s="217">
        <f t="shared" si="11"/>
        <v>5</v>
      </c>
    </row>
    <row r="363" spans="1:10" ht="15" hidden="1" outlineLevel="1" thickBot="1" x14ac:dyDescent="0.4">
      <c r="A363" s="70" t="s">
        <v>1882</v>
      </c>
      <c r="B363" s="262" t="s">
        <v>2283</v>
      </c>
      <c r="C363" s="79" t="s">
        <v>1883</v>
      </c>
      <c r="D363" s="72" t="s">
        <v>170</v>
      </c>
      <c r="E363" s="70">
        <v>6</v>
      </c>
      <c r="F363" s="165">
        <v>6</v>
      </c>
      <c r="G363" s="165">
        <f t="shared" si="10"/>
        <v>12</v>
      </c>
      <c r="H363" s="157">
        <v>43613</v>
      </c>
      <c r="I363" s="134">
        <v>420</v>
      </c>
      <c r="J363" s="217">
        <f t="shared" si="11"/>
        <v>12</v>
      </c>
    </row>
    <row r="364" spans="1:10" ht="15" hidden="1" outlineLevel="1" thickBot="1" x14ac:dyDescent="0.4">
      <c r="A364" s="70" t="s">
        <v>1882</v>
      </c>
      <c r="B364" s="262" t="s">
        <v>2284</v>
      </c>
      <c r="C364" s="79" t="s">
        <v>1883</v>
      </c>
      <c r="D364" s="72" t="s">
        <v>170</v>
      </c>
      <c r="E364" s="70">
        <v>5</v>
      </c>
      <c r="F364" s="165">
        <v>7</v>
      </c>
      <c r="G364" s="165">
        <f t="shared" si="10"/>
        <v>12</v>
      </c>
      <c r="H364" s="157">
        <v>43613</v>
      </c>
      <c r="I364" s="134">
        <v>470</v>
      </c>
      <c r="J364" s="217">
        <f t="shared" si="11"/>
        <v>12</v>
      </c>
    </row>
    <row r="365" spans="1:10" ht="15" hidden="1" outlineLevel="1" thickBot="1" x14ac:dyDescent="0.4">
      <c r="A365" s="70" t="s">
        <v>1882</v>
      </c>
      <c r="B365" s="262" t="s">
        <v>2285</v>
      </c>
      <c r="C365" s="79" t="s">
        <v>1883</v>
      </c>
      <c r="D365" s="72" t="s">
        <v>170</v>
      </c>
      <c r="E365" s="70">
        <v>5</v>
      </c>
      <c r="F365" s="165">
        <v>5</v>
      </c>
      <c r="G365" s="165">
        <f t="shared" si="10"/>
        <v>10</v>
      </c>
      <c r="H365" s="157">
        <v>43613</v>
      </c>
      <c r="I365" s="134">
        <v>220</v>
      </c>
      <c r="J365" s="217">
        <f t="shared" si="11"/>
        <v>10</v>
      </c>
    </row>
    <row r="366" spans="1:10" ht="15" hidden="1" outlineLevel="1" thickBot="1" x14ac:dyDescent="0.4">
      <c r="A366" s="70" t="s">
        <v>1882</v>
      </c>
      <c r="B366" s="262" t="s">
        <v>2286</v>
      </c>
      <c r="C366" s="79" t="s">
        <v>1883</v>
      </c>
      <c r="D366" s="72" t="s">
        <v>170</v>
      </c>
      <c r="E366" s="70">
        <v>4</v>
      </c>
      <c r="F366" s="165">
        <v>3</v>
      </c>
      <c r="G366" s="165">
        <f t="shared" si="10"/>
        <v>7</v>
      </c>
      <c r="H366" s="157">
        <v>43613</v>
      </c>
      <c r="I366" s="134">
        <v>200</v>
      </c>
      <c r="J366" s="217">
        <f t="shared" si="11"/>
        <v>7</v>
      </c>
    </row>
    <row r="367" spans="1:10" ht="15" hidden="1" outlineLevel="1" thickBot="1" x14ac:dyDescent="0.4">
      <c r="A367" s="70" t="s">
        <v>1882</v>
      </c>
      <c r="B367" s="262" t="s">
        <v>2287</v>
      </c>
      <c r="C367" s="79" t="s">
        <v>1883</v>
      </c>
      <c r="D367" s="72" t="s">
        <v>170</v>
      </c>
      <c r="E367" s="70">
        <v>3</v>
      </c>
      <c r="F367" s="165">
        <v>5</v>
      </c>
      <c r="G367" s="165">
        <f t="shared" si="10"/>
        <v>8</v>
      </c>
      <c r="H367" s="157">
        <v>43613</v>
      </c>
      <c r="I367" s="134">
        <v>190</v>
      </c>
      <c r="J367" s="217">
        <f t="shared" si="11"/>
        <v>8</v>
      </c>
    </row>
    <row r="368" spans="1:10" hidden="1" outlineLevel="1" x14ac:dyDescent="0.35">
      <c r="A368" s="70" t="s">
        <v>1882</v>
      </c>
      <c r="B368" s="262" t="s">
        <v>2288</v>
      </c>
      <c r="C368" s="79" t="s">
        <v>1883</v>
      </c>
      <c r="D368" s="72" t="s">
        <v>170</v>
      </c>
      <c r="E368" s="70">
        <v>4</v>
      </c>
      <c r="F368" s="165">
        <v>5</v>
      </c>
      <c r="G368" s="165">
        <f t="shared" si="10"/>
        <v>9</v>
      </c>
      <c r="H368" s="157">
        <v>43613</v>
      </c>
      <c r="I368" s="134">
        <v>100</v>
      </c>
      <c r="J368" s="217">
        <f t="shared" si="11"/>
        <v>9</v>
      </c>
    </row>
    <row r="369" spans="1:10" ht="15" collapsed="1" thickBot="1" x14ac:dyDescent="0.4">
      <c r="A369" s="71" t="s">
        <v>1882</v>
      </c>
      <c r="B369" s="74"/>
      <c r="C369" s="80" t="s">
        <v>1883</v>
      </c>
      <c r="D369" s="81">
        <f>COUNTA(D301:D368)</f>
        <v>68</v>
      </c>
      <c r="E369" s="118">
        <f>SUM(E301:E368)</f>
        <v>207</v>
      </c>
      <c r="F369" s="118">
        <f>SUM(F301:F368)</f>
        <v>294</v>
      </c>
      <c r="G369" s="118">
        <f>SUM(G301:G368)</f>
        <v>501</v>
      </c>
      <c r="H369" s="93">
        <v>43613</v>
      </c>
      <c r="I369" s="119">
        <f>AVERAGE(I301:I368)</f>
        <v>387.64705882352939</v>
      </c>
      <c r="J369" s="118">
        <f>SUM(J301:J368)</f>
        <v>501</v>
      </c>
    </row>
    <row r="370" spans="1:10" ht="15" hidden="1" outlineLevel="1" thickBot="1" x14ac:dyDescent="0.4">
      <c r="A370" s="72" t="s">
        <v>1884</v>
      </c>
      <c r="B370" s="261" t="s">
        <v>2289</v>
      </c>
      <c r="C370" s="86" t="s">
        <v>1885</v>
      </c>
      <c r="D370" s="72" t="s">
        <v>170</v>
      </c>
      <c r="E370" s="72">
        <v>1</v>
      </c>
      <c r="F370" s="72">
        <v>4</v>
      </c>
      <c r="G370" s="125">
        <f t="shared" si="10"/>
        <v>5</v>
      </c>
      <c r="H370" s="157">
        <v>43564</v>
      </c>
      <c r="I370" s="239">
        <v>70</v>
      </c>
      <c r="J370" s="217">
        <f t="shared" si="11"/>
        <v>5</v>
      </c>
    </row>
    <row r="371" spans="1:10" ht="15" hidden="1" outlineLevel="1" thickBot="1" x14ac:dyDescent="0.4">
      <c r="A371" s="70" t="s">
        <v>1884</v>
      </c>
      <c r="B371" s="262" t="s">
        <v>2290</v>
      </c>
      <c r="C371" s="79" t="s">
        <v>1885</v>
      </c>
      <c r="D371" s="72" t="s">
        <v>170</v>
      </c>
      <c r="E371" s="70">
        <v>3</v>
      </c>
      <c r="F371" s="70">
        <v>2</v>
      </c>
      <c r="G371" s="165">
        <f t="shared" si="10"/>
        <v>5</v>
      </c>
      <c r="H371" s="157">
        <v>43564</v>
      </c>
      <c r="I371" s="240">
        <v>100</v>
      </c>
      <c r="J371" s="217">
        <f t="shared" si="11"/>
        <v>5</v>
      </c>
    </row>
    <row r="372" spans="1:10" ht="15" hidden="1" outlineLevel="1" thickBot="1" x14ac:dyDescent="0.4">
      <c r="A372" s="70" t="s">
        <v>1884</v>
      </c>
      <c r="B372" s="262" t="s">
        <v>2291</v>
      </c>
      <c r="C372" s="79" t="s">
        <v>1885</v>
      </c>
      <c r="D372" s="72" t="s">
        <v>170</v>
      </c>
      <c r="E372" s="70">
        <v>3</v>
      </c>
      <c r="F372" s="70">
        <v>4</v>
      </c>
      <c r="G372" s="165">
        <f t="shared" si="10"/>
        <v>7</v>
      </c>
      <c r="H372" s="157">
        <v>43564</v>
      </c>
      <c r="I372" s="240">
        <v>120</v>
      </c>
      <c r="J372" s="217">
        <f t="shared" si="11"/>
        <v>7</v>
      </c>
    </row>
    <row r="373" spans="1:10" ht="15" hidden="1" outlineLevel="1" thickBot="1" x14ac:dyDescent="0.4">
      <c r="A373" s="70" t="s">
        <v>1884</v>
      </c>
      <c r="B373" s="262" t="s">
        <v>2292</v>
      </c>
      <c r="C373" s="79" t="s">
        <v>1885</v>
      </c>
      <c r="D373" s="72" t="s">
        <v>170</v>
      </c>
      <c r="E373" s="70">
        <v>8</v>
      </c>
      <c r="F373" s="70">
        <v>5</v>
      </c>
      <c r="G373" s="165">
        <f t="shared" si="10"/>
        <v>13</v>
      </c>
      <c r="H373" s="157">
        <v>43564</v>
      </c>
      <c r="I373" s="240">
        <v>200</v>
      </c>
      <c r="J373" s="217">
        <f t="shared" si="11"/>
        <v>13</v>
      </c>
    </row>
    <row r="374" spans="1:10" ht="15" hidden="1" outlineLevel="1" thickBot="1" x14ac:dyDescent="0.4">
      <c r="A374" s="70" t="s">
        <v>1884</v>
      </c>
      <c r="B374" s="262" t="s">
        <v>2293</v>
      </c>
      <c r="C374" s="79" t="s">
        <v>1885</v>
      </c>
      <c r="D374" s="72" t="s">
        <v>170</v>
      </c>
      <c r="E374" s="70">
        <v>6</v>
      </c>
      <c r="F374" s="70">
        <v>1</v>
      </c>
      <c r="G374" s="165">
        <f t="shared" si="10"/>
        <v>7</v>
      </c>
      <c r="H374" s="157">
        <v>43564</v>
      </c>
      <c r="I374" s="240">
        <v>240</v>
      </c>
      <c r="J374" s="217">
        <f t="shared" si="11"/>
        <v>7</v>
      </c>
    </row>
    <row r="375" spans="1:10" ht="15" hidden="1" outlineLevel="1" thickBot="1" x14ac:dyDescent="0.4">
      <c r="A375" s="70" t="s">
        <v>1884</v>
      </c>
      <c r="B375" s="262" t="s">
        <v>2294</v>
      </c>
      <c r="C375" s="79" t="s">
        <v>1885</v>
      </c>
      <c r="D375" s="72" t="s">
        <v>170</v>
      </c>
      <c r="E375" s="70">
        <v>5</v>
      </c>
      <c r="F375" s="70">
        <v>2</v>
      </c>
      <c r="G375" s="165">
        <f t="shared" si="10"/>
        <v>7</v>
      </c>
      <c r="H375" s="157">
        <v>43564</v>
      </c>
      <c r="I375" s="240">
        <v>125</v>
      </c>
      <c r="J375" s="217">
        <f t="shared" si="11"/>
        <v>7</v>
      </c>
    </row>
    <row r="376" spans="1:10" ht="15" hidden="1" outlineLevel="1" thickBot="1" x14ac:dyDescent="0.4">
      <c r="A376" s="70" t="s">
        <v>1884</v>
      </c>
      <c r="B376" s="262" t="s">
        <v>2295</v>
      </c>
      <c r="C376" s="79" t="s">
        <v>1885</v>
      </c>
      <c r="D376" s="72" t="s">
        <v>170</v>
      </c>
      <c r="E376" s="70">
        <v>10</v>
      </c>
      <c r="F376" s="70">
        <v>5</v>
      </c>
      <c r="G376" s="165">
        <f t="shared" si="10"/>
        <v>15</v>
      </c>
      <c r="H376" s="157">
        <v>43564</v>
      </c>
      <c r="I376" s="240">
        <v>50</v>
      </c>
      <c r="J376" s="217">
        <f t="shared" si="11"/>
        <v>15</v>
      </c>
    </row>
    <row r="377" spans="1:10" ht="15" hidden="1" outlineLevel="1" thickBot="1" x14ac:dyDescent="0.4">
      <c r="A377" s="70" t="s">
        <v>1884</v>
      </c>
      <c r="B377" s="262" t="s">
        <v>2296</v>
      </c>
      <c r="C377" s="79" t="s">
        <v>1885</v>
      </c>
      <c r="D377" s="72" t="s">
        <v>170</v>
      </c>
      <c r="E377" s="70">
        <v>2</v>
      </c>
      <c r="F377" s="70">
        <v>2</v>
      </c>
      <c r="G377" s="165">
        <f t="shared" si="10"/>
        <v>4</v>
      </c>
      <c r="H377" s="157">
        <v>43564</v>
      </c>
      <c r="I377" s="240">
        <v>180</v>
      </c>
      <c r="J377" s="217">
        <f t="shared" si="11"/>
        <v>4</v>
      </c>
    </row>
    <row r="378" spans="1:10" ht="15" hidden="1" outlineLevel="1" thickBot="1" x14ac:dyDescent="0.4">
      <c r="A378" s="70" t="s">
        <v>1884</v>
      </c>
      <c r="B378" s="262" t="s">
        <v>2297</v>
      </c>
      <c r="C378" s="79" t="s">
        <v>1885</v>
      </c>
      <c r="D378" s="72" t="s">
        <v>170</v>
      </c>
      <c r="E378" s="70">
        <v>6</v>
      </c>
      <c r="F378" s="70">
        <v>3</v>
      </c>
      <c r="G378" s="165">
        <f t="shared" si="10"/>
        <v>9</v>
      </c>
      <c r="H378" s="157">
        <v>43564</v>
      </c>
      <c r="I378" s="240">
        <v>140</v>
      </c>
      <c r="J378" s="217">
        <f t="shared" si="11"/>
        <v>9</v>
      </c>
    </row>
    <row r="379" spans="1:10" ht="15" hidden="1" outlineLevel="1" thickBot="1" x14ac:dyDescent="0.4">
      <c r="A379" s="70" t="s">
        <v>1884</v>
      </c>
      <c r="B379" s="262" t="s">
        <v>2298</v>
      </c>
      <c r="C379" s="79" t="s">
        <v>1885</v>
      </c>
      <c r="D379" s="72" t="s">
        <v>170</v>
      </c>
      <c r="E379" s="70">
        <v>5</v>
      </c>
      <c r="F379" s="70">
        <v>2</v>
      </c>
      <c r="G379" s="165">
        <f t="shared" si="10"/>
        <v>7</v>
      </c>
      <c r="H379" s="157">
        <v>43564</v>
      </c>
      <c r="I379" s="240">
        <v>80</v>
      </c>
      <c r="J379" s="217">
        <f t="shared" si="11"/>
        <v>7</v>
      </c>
    </row>
    <row r="380" spans="1:10" ht="15" hidden="1" outlineLevel="1" thickBot="1" x14ac:dyDescent="0.4">
      <c r="A380" s="70" t="s">
        <v>1884</v>
      </c>
      <c r="B380" s="262" t="s">
        <v>2299</v>
      </c>
      <c r="C380" s="79" t="s">
        <v>1885</v>
      </c>
      <c r="D380" s="72" t="s">
        <v>170</v>
      </c>
      <c r="E380" s="70">
        <v>3</v>
      </c>
      <c r="F380" s="70">
        <v>2</v>
      </c>
      <c r="G380" s="165">
        <f t="shared" si="10"/>
        <v>5</v>
      </c>
      <c r="H380" s="157">
        <v>43564</v>
      </c>
      <c r="I380" s="240">
        <v>330</v>
      </c>
      <c r="J380" s="217">
        <f t="shared" si="11"/>
        <v>5</v>
      </c>
    </row>
    <row r="381" spans="1:10" ht="15" hidden="1" outlineLevel="1" thickBot="1" x14ac:dyDescent="0.4">
      <c r="A381" s="70" t="s">
        <v>1884</v>
      </c>
      <c r="B381" s="262" t="s">
        <v>2300</v>
      </c>
      <c r="C381" s="79" t="s">
        <v>1885</v>
      </c>
      <c r="D381" s="72" t="s">
        <v>170</v>
      </c>
      <c r="E381" s="70">
        <v>2</v>
      </c>
      <c r="F381" s="70">
        <v>3</v>
      </c>
      <c r="G381" s="165">
        <f t="shared" si="10"/>
        <v>5</v>
      </c>
      <c r="H381" s="157">
        <v>43564</v>
      </c>
      <c r="I381" s="240">
        <v>250</v>
      </c>
      <c r="J381" s="217">
        <f t="shared" si="11"/>
        <v>5</v>
      </c>
    </row>
    <row r="382" spans="1:10" ht="15" hidden="1" outlineLevel="1" thickBot="1" x14ac:dyDescent="0.4">
      <c r="A382" s="70" t="s">
        <v>1884</v>
      </c>
      <c r="B382" s="262" t="s">
        <v>2301</v>
      </c>
      <c r="C382" s="79" t="s">
        <v>1885</v>
      </c>
      <c r="D382" s="72" t="s">
        <v>170</v>
      </c>
      <c r="E382" s="70">
        <v>8</v>
      </c>
      <c r="F382" s="70">
        <v>4</v>
      </c>
      <c r="G382" s="165">
        <f t="shared" si="10"/>
        <v>12</v>
      </c>
      <c r="H382" s="157">
        <v>43564</v>
      </c>
      <c r="I382" s="240">
        <v>300</v>
      </c>
      <c r="J382" s="217">
        <f t="shared" si="11"/>
        <v>12</v>
      </c>
    </row>
    <row r="383" spans="1:10" ht="15" hidden="1" outlineLevel="1" thickBot="1" x14ac:dyDescent="0.4">
      <c r="A383" s="70" t="s">
        <v>1884</v>
      </c>
      <c r="B383" s="262" t="s">
        <v>2302</v>
      </c>
      <c r="C383" s="79" t="s">
        <v>1885</v>
      </c>
      <c r="D383" s="72" t="s">
        <v>170</v>
      </c>
      <c r="E383" s="70">
        <v>5</v>
      </c>
      <c r="F383" s="70">
        <v>7</v>
      </c>
      <c r="G383" s="165">
        <f t="shared" si="10"/>
        <v>12</v>
      </c>
      <c r="H383" s="157">
        <v>43564</v>
      </c>
      <c r="I383" s="240">
        <v>230</v>
      </c>
      <c r="J383" s="217">
        <f t="shared" si="11"/>
        <v>12</v>
      </c>
    </row>
    <row r="384" spans="1:10" ht="15" hidden="1" outlineLevel="1" thickBot="1" x14ac:dyDescent="0.4">
      <c r="A384" s="70" t="s">
        <v>1884</v>
      </c>
      <c r="B384" s="262" t="s">
        <v>2303</v>
      </c>
      <c r="C384" s="79" t="s">
        <v>1885</v>
      </c>
      <c r="D384" s="72" t="s">
        <v>170</v>
      </c>
      <c r="E384" s="70">
        <v>3</v>
      </c>
      <c r="F384" s="70">
        <v>2</v>
      </c>
      <c r="G384" s="165">
        <f t="shared" si="10"/>
        <v>5</v>
      </c>
      <c r="H384" s="157">
        <v>43564</v>
      </c>
      <c r="I384" s="240">
        <v>315</v>
      </c>
      <c r="J384" s="217">
        <f t="shared" si="11"/>
        <v>5</v>
      </c>
    </row>
    <row r="385" spans="1:10" ht="15" hidden="1" outlineLevel="1" thickBot="1" x14ac:dyDescent="0.4">
      <c r="A385" s="70" t="s">
        <v>1884</v>
      </c>
      <c r="B385" s="262" t="s">
        <v>2304</v>
      </c>
      <c r="C385" s="79" t="s">
        <v>1885</v>
      </c>
      <c r="D385" s="72" t="s">
        <v>170</v>
      </c>
      <c r="E385" s="70">
        <v>4</v>
      </c>
      <c r="F385" s="70">
        <v>3</v>
      </c>
      <c r="G385" s="165">
        <f t="shared" si="10"/>
        <v>7</v>
      </c>
      <c r="H385" s="157">
        <v>43564</v>
      </c>
      <c r="I385" s="240">
        <v>40</v>
      </c>
      <c r="J385" s="217">
        <f t="shared" si="11"/>
        <v>7</v>
      </c>
    </row>
    <row r="386" spans="1:10" ht="15" hidden="1" outlineLevel="1" thickBot="1" x14ac:dyDescent="0.4">
      <c r="A386" s="70" t="s">
        <v>1884</v>
      </c>
      <c r="B386" s="262" t="s">
        <v>2305</v>
      </c>
      <c r="C386" s="79" t="s">
        <v>1885</v>
      </c>
      <c r="D386" s="72" t="s">
        <v>170</v>
      </c>
      <c r="E386" s="70">
        <v>4</v>
      </c>
      <c r="F386" s="70">
        <v>3</v>
      </c>
      <c r="G386" s="165">
        <f t="shared" ref="G386:G434" si="12">E386+F386</f>
        <v>7</v>
      </c>
      <c r="H386" s="157">
        <v>43564</v>
      </c>
      <c r="I386" s="240">
        <v>340</v>
      </c>
      <c r="J386" s="217">
        <f t="shared" si="11"/>
        <v>7</v>
      </c>
    </row>
    <row r="387" spans="1:10" ht="15" hidden="1" outlineLevel="1" thickBot="1" x14ac:dyDescent="0.4">
      <c r="A387" s="70" t="s">
        <v>1884</v>
      </c>
      <c r="B387" s="262" t="s">
        <v>2306</v>
      </c>
      <c r="C387" s="79" t="s">
        <v>1885</v>
      </c>
      <c r="D387" s="72" t="s">
        <v>170</v>
      </c>
      <c r="E387" s="70">
        <v>6</v>
      </c>
      <c r="F387" s="70">
        <v>2</v>
      </c>
      <c r="G387" s="165">
        <f t="shared" si="12"/>
        <v>8</v>
      </c>
      <c r="H387" s="157">
        <v>43564</v>
      </c>
      <c r="I387" s="240">
        <v>150</v>
      </c>
      <c r="J387" s="217">
        <f t="shared" ref="J387:J450" si="13">IF(I387&gt;$Q$1,,G387)</f>
        <v>8</v>
      </c>
    </row>
    <row r="388" spans="1:10" ht="15" hidden="1" outlineLevel="1" thickBot="1" x14ac:dyDescent="0.4">
      <c r="A388" s="70" t="s">
        <v>1884</v>
      </c>
      <c r="B388" s="262" t="s">
        <v>2307</v>
      </c>
      <c r="C388" s="79" t="s">
        <v>1885</v>
      </c>
      <c r="D388" s="72" t="s">
        <v>170</v>
      </c>
      <c r="E388" s="70">
        <v>5</v>
      </c>
      <c r="F388" s="70">
        <v>2</v>
      </c>
      <c r="G388" s="165">
        <f t="shared" si="12"/>
        <v>7</v>
      </c>
      <c r="H388" s="157">
        <v>43564</v>
      </c>
      <c r="I388" s="240">
        <v>40</v>
      </c>
      <c r="J388" s="217">
        <f t="shared" si="13"/>
        <v>7</v>
      </c>
    </row>
    <row r="389" spans="1:10" ht="15" hidden="1" outlineLevel="1" thickBot="1" x14ac:dyDescent="0.4">
      <c r="A389" s="70" t="s">
        <v>1884</v>
      </c>
      <c r="B389" s="262" t="s">
        <v>2308</v>
      </c>
      <c r="C389" s="79" t="s">
        <v>1885</v>
      </c>
      <c r="D389" s="72" t="s">
        <v>170</v>
      </c>
      <c r="E389" s="70">
        <v>3</v>
      </c>
      <c r="F389" s="70">
        <v>2</v>
      </c>
      <c r="G389" s="165">
        <f t="shared" si="12"/>
        <v>5</v>
      </c>
      <c r="H389" s="157">
        <v>43564</v>
      </c>
      <c r="I389" s="240">
        <v>150</v>
      </c>
      <c r="J389" s="217">
        <f t="shared" si="13"/>
        <v>5</v>
      </c>
    </row>
    <row r="390" spans="1:10" ht="15" hidden="1" outlineLevel="1" thickBot="1" x14ac:dyDescent="0.4">
      <c r="A390" s="70" t="s">
        <v>1884</v>
      </c>
      <c r="B390" s="262" t="s">
        <v>2309</v>
      </c>
      <c r="C390" s="79" t="s">
        <v>1885</v>
      </c>
      <c r="D390" s="72" t="s">
        <v>170</v>
      </c>
      <c r="E390" s="70">
        <v>4</v>
      </c>
      <c r="F390" s="70">
        <v>3</v>
      </c>
      <c r="G390" s="165">
        <f t="shared" si="12"/>
        <v>7</v>
      </c>
      <c r="H390" s="157">
        <v>43564</v>
      </c>
      <c r="I390" s="240">
        <v>240</v>
      </c>
      <c r="J390" s="217">
        <f t="shared" si="13"/>
        <v>7</v>
      </c>
    </row>
    <row r="391" spans="1:10" ht="15" hidden="1" outlineLevel="1" thickBot="1" x14ac:dyDescent="0.4">
      <c r="A391" s="70" t="s">
        <v>1884</v>
      </c>
      <c r="B391" s="262" t="s">
        <v>2310</v>
      </c>
      <c r="C391" s="79" t="s">
        <v>1885</v>
      </c>
      <c r="D391" s="72" t="s">
        <v>170</v>
      </c>
      <c r="E391" s="70">
        <v>4</v>
      </c>
      <c r="F391" s="70">
        <v>2</v>
      </c>
      <c r="G391" s="165">
        <f t="shared" si="12"/>
        <v>6</v>
      </c>
      <c r="H391" s="157">
        <v>43564</v>
      </c>
      <c r="I391" s="240">
        <v>135</v>
      </c>
      <c r="J391" s="217">
        <f t="shared" si="13"/>
        <v>6</v>
      </c>
    </row>
    <row r="392" spans="1:10" ht="15" hidden="1" outlineLevel="1" thickBot="1" x14ac:dyDescent="0.4">
      <c r="A392" s="70" t="s">
        <v>1884</v>
      </c>
      <c r="B392" s="262" t="s">
        <v>2311</v>
      </c>
      <c r="C392" s="79" t="s">
        <v>1885</v>
      </c>
      <c r="D392" s="72" t="s">
        <v>170</v>
      </c>
      <c r="E392" s="70">
        <v>5</v>
      </c>
      <c r="F392" s="70">
        <v>2</v>
      </c>
      <c r="G392" s="165">
        <f t="shared" si="12"/>
        <v>7</v>
      </c>
      <c r="H392" s="157">
        <v>43564</v>
      </c>
      <c r="I392" s="240">
        <v>310</v>
      </c>
      <c r="J392" s="217">
        <f t="shared" si="13"/>
        <v>7</v>
      </c>
    </row>
    <row r="393" spans="1:10" ht="15" hidden="1" outlineLevel="1" thickBot="1" x14ac:dyDescent="0.4">
      <c r="A393" s="70" t="s">
        <v>1884</v>
      </c>
      <c r="B393" s="262" t="s">
        <v>2312</v>
      </c>
      <c r="C393" s="79" t="s">
        <v>1885</v>
      </c>
      <c r="D393" s="72" t="s">
        <v>170</v>
      </c>
      <c r="E393" s="70">
        <v>6</v>
      </c>
      <c r="F393" s="70">
        <v>2</v>
      </c>
      <c r="G393" s="165">
        <f t="shared" si="12"/>
        <v>8</v>
      </c>
      <c r="H393" s="157">
        <v>43564</v>
      </c>
      <c r="I393" s="240">
        <v>250</v>
      </c>
      <c r="J393" s="217">
        <f t="shared" si="13"/>
        <v>8</v>
      </c>
    </row>
    <row r="394" spans="1:10" ht="15" hidden="1" outlineLevel="1" thickBot="1" x14ac:dyDescent="0.4">
      <c r="A394" s="70" t="s">
        <v>1884</v>
      </c>
      <c r="B394" s="262" t="s">
        <v>2313</v>
      </c>
      <c r="C394" s="79" t="s">
        <v>1885</v>
      </c>
      <c r="D394" s="72" t="s">
        <v>170</v>
      </c>
      <c r="E394" s="70">
        <v>4</v>
      </c>
      <c r="F394" s="70">
        <v>5</v>
      </c>
      <c r="G394" s="165">
        <f t="shared" si="12"/>
        <v>9</v>
      </c>
      <c r="H394" s="157">
        <v>43564</v>
      </c>
      <c r="I394" s="240">
        <v>80</v>
      </c>
      <c r="J394" s="217">
        <f t="shared" si="13"/>
        <v>9</v>
      </c>
    </row>
    <row r="395" spans="1:10" ht="15" hidden="1" outlineLevel="1" thickBot="1" x14ac:dyDescent="0.4">
      <c r="A395" s="70" t="s">
        <v>1884</v>
      </c>
      <c r="B395" s="262" t="s">
        <v>2314</v>
      </c>
      <c r="C395" s="79" t="s">
        <v>1885</v>
      </c>
      <c r="D395" s="72" t="s">
        <v>170</v>
      </c>
      <c r="E395" s="70">
        <v>5</v>
      </c>
      <c r="F395" s="70">
        <v>1</v>
      </c>
      <c r="G395" s="165">
        <f t="shared" si="12"/>
        <v>6</v>
      </c>
      <c r="H395" s="157">
        <v>43564</v>
      </c>
      <c r="I395" s="240">
        <v>420</v>
      </c>
      <c r="J395" s="217">
        <f t="shared" si="13"/>
        <v>6</v>
      </c>
    </row>
    <row r="396" spans="1:10" ht="15" hidden="1" outlineLevel="1" thickBot="1" x14ac:dyDescent="0.4">
      <c r="A396" s="70" t="s">
        <v>1884</v>
      </c>
      <c r="B396" s="262" t="s">
        <v>2315</v>
      </c>
      <c r="C396" s="79" t="s">
        <v>1885</v>
      </c>
      <c r="D396" s="72" t="s">
        <v>170</v>
      </c>
      <c r="E396" s="70">
        <v>4</v>
      </c>
      <c r="F396" s="70">
        <v>3</v>
      </c>
      <c r="G396" s="165">
        <f t="shared" si="12"/>
        <v>7</v>
      </c>
      <c r="H396" s="157">
        <v>43564</v>
      </c>
      <c r="I396" s="240">
        <v>470</v>
      </c>
      <c r="J396" s="217">
        <f t="shared" si="13"/>
        <v>7</v>
      </c>
    </row>
    <row r="397" spans="1:10" ht="15" hidden="1" outlineLevel="1" thickBot="1" x14ac:dyDescent="0.4">
      <c r="A397" s="70" t="s">
        <v>1884</v>
      </c>
      <c r="B397" s="262" t="s">
        <v>2316</v>
      </c>
      <c r="C397" s="79" t="s">
        <v>1885</v>
      </c>
      <c r="D397" s="72" t="s">
        <v>170</v>
      </c>
      <c r="E397" s="70">
        <v>5</v>
      </c>
      <c r="F397" s="70">
        <v>2</v>
      </c>
      <c r="G397" s="165">
        <f t="shared" si="12"/>
        <v>7</v>
      </c>
      <c r="H397" s="157">
        <v>43564</v>
      </c>
      <c r="I397" s="240">
        <v>230</v>
      </c>
      <c r="J397" s="217">
        <f t="shared" si="13"/>
        <v>7</v>
      </c>
    </row>
    <row r="398" spans="1:10" ht="15" hidden="1" outlineLevel="1" thickBot="1" x14ac:dyDescent="0.4">
      <c r="A398" s="70" t="s">
        <v>1884</v>
      </c>
      <c r="B398" s="262" t="s">
        <v>2317</v>
      </c>
      <c r="C398" s="79" t="s">
        <v>1885</v>
      </c>
      <c r="D398" s="72" t="s">
        <v>170</v>
      </c>
      <c r="E398" s="70">
        <v>4</v>
      </c>
      <c r="F398" s="70">
        <v>2</v>
      </c>
      <c r="G398" s="165">
        <f t="shared" si="12"/>
        <v>6</v>
      </c>
      <c r="H398" s="157">
        <v>43564</v>
      </c>
      <c r="I398" s="240">
        <v>450</v>
      </c>
      <c r="J398" s="217">
        <f t="shared" si="13"/>
        <v>6</v>
      </c>
    </row>
    <row r="399" spans="1:10" ht="15" hidden="1" outlineLevel="1" thickBot="1" x14ac:dyDescent="0.4">
      <c r="A399" s="70" t="s">
        <v>1884</v>
      </c>
      <c r="B399" s="262" t="s">
        <v>2318</v>
      </c>
      <c r="C399" s="79" t="s">
        <v>1885</v>
      </c>
      <c r="D399" s="72" t="s">
        <v>170</v>
      </c>
      <c r="E399" s="70">
        <v>5</v>
      </c>
      <c r="F399" s="70">
        <v>3</v>
      </c>
      <c r="G399" s="165">
        <f t="shared" si="12"/>
        <v>8</v>
      </c>
      <c r="H399" s="157">
        <v>43564</v>
      </c>
      <c r="I399" s="240">
        <v>280</v>
      </c>
      <c r="J399" s="217">
        <f t="shared" si="13"/>
        <v>8</v>
      </c>
    </row>
    <row r="400" spans="1:10" ht="15" hidden="1" outlineLevel="1" thickBot="1" x14ac:dyDescent="0.4">
      <c r="A400" s="70" t="s">
        <v>1884</v>
      </c>
      <c r="B400" s="262" t="s">
        <v>2319</v>
      </c>
      <c r="C400" s="79" t="s">
        <v>1885</v>
      </c>
      <c r="D400" s="72" t="s">
        <v>170</v>
      </c>
      <c r="E400" s="70">
        <v>6</v>
      </c>
      <c r="F400" s="70">
        <v>2</v>
      </c>
      <c r="G400" s="165">
        <f t="shared" si="12"/>
        <v>8</v>
      </c>
      <c r="H400" s="157">
        <v>43564</v>
      </c>
      <c r="I400" s="240">
        <v>410</v>
      </c>
      <c r="J400" s="217">
        <f t="shared" si="13"/>
        <v>8</v>
      </c>
    </row>
    <row r="401" spans="1:10" ht="15" hidden="1" outlineLevel="1" thickBot="1" x14ac:dyDescent="0.4">
      <c r="A401" s="70" t="s">
        <v>1884</v>
      </c>
      <c r="B401" s="262" t="s">
        <v>2320</v>
      </c>
      <c r="C401" s="79" t="s">
        <v>1885</v>
      </c>
      <c r="D401" s="72" t="s">
        <v>170</v>
      </c>
      <c r="E401" s="70">
        <v>2</v>
      </c>
      <c r="F401" s="70">
        <v>1</v>
      </c>
      <c r="G401" s="165">
        <f t="shared" si="12"/>
        <v>3</v>
      </c>
      <c r="H401" s="157">
        <v>43564</v>
      </c>
      <c r="I401" s="240">
        <v>90</v>
      </c>
      <c r="J401" s="217">
        <f t="shared" si="13"/>
        <v>3</v>
      </c>
    </row>
    <row r="402" spans="1:10" ht="15" hidden="1" outlineLevel="1" thickBot="1" x14ac:dyDescent="0.4">
      <c r="A402" s="70" t="s">
        <v>1884</v>
      </c>
      <c r="B402" s="262" t="s">
        <v>2321</v>
      </c>
      <c r="C402" s="79" t="s">
        <v>1885</v>
      </c>
      <c r="D402" s="72" t="s">
        <v>170</v>
      </c>
      <c r="E402" s="70">
        <v>5</v>
      </c>
      <c r="F402" s="70">
        <v>2</v>
      </c>
      <c r="G402" s="165">
        <f t="shared" si="12"/>
        <v>7</v>
      </c>
      <c r="H402" s="157">
        <v>43564</v>
      </c>
      <c r="I402" s="240">
        <v>350</v>
      </c>
      <c r="J402" s="217">
        <f t="shared" si="13"/>
        <v>7</v>
      </c>
    </row>
    <row r="403" spans="1:10" ht="15" hidden="1" outlineLevel="1" thickBot="1" x14ac:dyDescent="0.4">
      <c r="A403" s="70" t="s">
        <v>1884</v>
      </c>
      <c r="B403" s="262" t="s">
        <v>2322</v>
      </c>
      <c r="C403" s="79" t="s">
        <v>1885</v>
      </c>
      <c r="D403" s="72" t="s">
        <v>170</v>
      </c>
      <c r="E403" s="70">
        <v>6</v>
      </c>
      <c r="F403" s="70">
        <v>2</v>
      </c>
      <c r="G403" s="165">
        <f t="shared" si="12"/>
        <v>8</v>
      </c>
      <c r="H403" s="157">
        <v>43564</v>
      </c>
      <c r="I403" s="240">
        <v>490</v>
      </c>
      <c r="J403" s="217">
        <f t="shared" si="13"/>
        <v>8</v>
      </c>
    </row>
    <row r="404" spans="1:10" ht="15" hidden="1" outlineLevel="1" thickBot="1" x14ac:dyDescent="0.4">
      <c r="A404" s="70" t="s">
        <v>1884</v>
      </c>
      <c r="B404" s="262" t="s">
        <v>2323</v>
      </c>
      <c r="C404" s="79" t="s">
        <v>1885</v>
      </c>
      <c r="D404" s="72" t="s">
        <v>170</v>
      </c>
      <c r="E404" s="70">
        <v>2</v>
      </c>
      <c r="F404" s="70">
        <v>2</v>
      </c>
      <c r="G404" s="165">
        <f t="shared" si="12"/>
        <v>4</v>
      </c>
      <c r="H404" s="157">
        <v>43564</v>
      </c>
      <c r="I404" s="240">
        <v>200</v>
      </c>
      <c r="J404" s="217">
        <f t="shared" si="13"/>
        <v>4</v>
      </c>
    </row>
    <row r="405" spans="1:10" ht="15" hidden="1" outlineLevel="1" thickBot="1" x14ac:dyDescent="0.4">
      <c r="A405" s="70" t="s">
        <v>1884</v>
      </c>
      <c r="B405" s="262" t="s">
        <v>2324</v>
      </c>
      <c r="C405" s="79" t="s">
        <v>1885</v>
      </c>
      <c r="D405" s="72" t="s">
        <v>170</v>
      </c>
      <c r="E405" s="70">
        <v>5</v>
      </c>
      <c r="F405" s="70">
        <v>2</v>
      </c>
      <c r="G405" s="165">
        <f t="shared" si="12"/>
        <v>7</v>
      </c>
      <c r="H405" s="157">
        <v>43564</v>
      </c>
      <c r="I405" s="240">
        <v>500</v>
      </c>
      <c r="J405" s="217">
        <f t="shared" si="13"/>
        <v>7</v>
      </c>
    </row>
    <row r="406" spans="1:10" ht="15" hidden="1" outlineLevel="1" thickBot="1" x14ac:dyDescent="0.4">
      <c r="A406" s="70" t="s">
        <v>1884</v>
      </c>
      <c r="B406" s="262" t="s">
        <v>2325</v>
      </c>
      <c r="C406" s="79" t="s">
        <v>1885</v>
      </c>
      <c r="D406" s="72" t="s">
        <v>170</v>
      </c>
      <c r="E406" s="70">
        <v>4</v>
      </c>
      <c r="F406" s="70">
        <v>4</v>
      </c>
      <c r="G406" s="165">
        <f t="shared" si="12"/>
        <v>8</v>
      </c>
      <c r="H406" s="157">
        <v>43564</v>
      </c>
      <c r="I406" s="240">
        <v>370</v>
      </c>
      <c r="J406" s="217">
        <f t="shared" si="13"/>
        <v>8</v>
      </c>
    </row>
    <row r="407" spans="1:10" ht="15" hidden="1" outlineLevel="1" thickBot="1" x14ac:dyDescent="0.4">
      <c r="A407" s="70" t="s">
        <v>1884</v>
      </c>
      <c r="B407" s="262" t="s">
        <v>2326</v>
      </c>
      <c r="C407" s="79" t="s">
        <v>1885</v>
      </c>
      <c r="D407" s="72" t="s">
        <v>170</v>
      </c>
      <c r="E407" s="70">
        <v>2</v>
      </c>
      <c r="F407" s="70">
        <v>3</v>
      </c>
      <c r="G407" s="165">
        <f t="shared" si="12"/>
        <v>5</v>
      </c>
      <c r="H407" s="157">
        <v>43564</v>
      </c>
      <c r="I407" s="240">
        <v>510</v>
      </c>
      <c r="J407" s="217">
        <f t="shared" si="13"/>
        <v>5</v>
      </c>
    </row>
    <row r="408" spans="1:10" ht="15" hidden="1" outlineLevel="1" thickBot="1" x14ac:dyDescent="0.4">
      <c r="A408" s="70" t="s">
        <v>1884</v>
      </c>
      <c r="B408" s="262" t="s">
        <v>2327</v>
      </c>
      <c r="C408" s="79" t="s">
        <v>1885</v>
      </c>
      <c r="D408" s="72" t="s">
        <v>170</v>
      </c>
      <c r="E408" s="70">
        <v>4</v>
      </c>
      <c r="F408" s="70">
        <v>2</v>
      </c>
      <c r="G408" s="165">
        <f t="shared" si="12"/>
        <v>6</v>
      </c>
      <c r="H408" s="157">
        <v>43564</v>
      </c>
      <c r="I408" s="240">
        <v>100</v>
      </c>
      <c r="J408" s="217">
        <f t="shared" si="13"/>
        <v>6</v>
      </c>
    </row>
    <row r="409" spans="1:10" ht="15" hidden="1" outlineLevel="1" thickBot="1" x14ac:dyDescent="0.4">
      <c r="A409" s="70" t="s">
        <v>1884</v>
      </c>
      <c r="B409" s="262" t="s">
        <v>2328</v>
      </c>
      <c r="C409" s="79" t="s">
        <v>1885</v>
      </c>
      <c r="D409" s="72" t="s">
        <v>170</v>
      </c>
      <c r="E409" s="70">
        <v>7</v>
      </c>
      <c r="F409" s="70">
        <v>4</v>
      </c>
      <c r="G409" s="165">
        <f t="shared" si="12"/>
        <v>11</v>
      </c>
      <c r="H409" s="157">
        <v>43564</v>
      </c>
      <c r="I409" s="240">
        <v>400</v>
      </c>
      <c r="J409" s="217">
        <f t="shared" si="13"/>
        <v>11</v>
      </c>
    </row>
    <row r="410" spans="1:10" ht="15" hidden="1" outlineLevel="1" thickBot="1" x14ac:dyDescent="0.4">
      <c r="A410" s="70" t="s">
        <v>1884</v>
      </c>
      <c r="B410" s="262" t="s">
        <v>2329</v>
      </c>
      <c r="C410" s="79" t="s">
        <v>1885</v>
      </c>
      <c r="D410" s="72" t="s">
        <v>170</v>
      </c>
      <c r="E410" s="70">
        <v>5</v>
      </c>
      <c r="F410" s="70">
        <v>1</v>
      </c>
      <c r="G410" s="165">
        <f t="shared" si="12"/>
        <v>6</v>
      </c>
      <c r="H410" s="157">
        <v>43564</v>
      </c>
      <c r="I410" s="240">
        <v>380</v>
      </c>
      <c r="J410" s="217">
        <f t="shared" si="13"/>
        <v>6</v>
      </c>
    </row>
    <row r="411" spans="1:10" ht="15" hidden="1" outlineLevel="1" thickBot="1" x14ac:dyDescent="0.4">
      <c r="A411" s="70" t="s">
        <v>1884</v>
      </c>
      <c r="B411" s="262" t="s">
        <v>2330</v>
      </c>
      <c r="C411" s="79" t="s">
        <v>1885</v>
      </c>
      <c r="D411" s="72" t="s">
        <v>170</v>
      </c>
      <c r="E411" s="70">
        <v>4</v>
      </c>
      <c r="F411" s="70">
        <v>2</v>
      </c>
      <c r="G411" s="165">
        <f t="shared" si="12"/>
        <v>6</v>
      </c>
      <c r="H411" s="157">
        <v>43564</v>
      </c>
      <c r="I411" s="240">
        <v>550</v>
      </c>
      <c r="J411" s="217">
        <f t="shared" si="13"/>
        <v>6</v>
      </c>
    </row>
    <row r="412" spans="1:10" ht="15" hidden="1" outlineLevel="1" thickBot="1" x14ac:dyDescent="0.4">
      <c r="A412" s="70" t="s">
        <v>1884</v>
      </c>
      <c r="B412" s="262" t="s">
        <v>2331</v>
      </c>
      <c r="C412" s="79" t="s">
        <v>1885</v>
      </c>
      <c r="D412" s="72" t="s">
        <v>170</v>
      </c>
      <c r="E412" s="70">
        <v>4</v>
      </c>
      <c r="F412" s="70">
        <v>1</v>
      </c>
      <c r="G412" s="165">
        <f t="shared" si="12"/>
        <v>5</v>
      </c>
      <c r="H412" s="157">
        <v>43564</v>
      </c>
      <c r="I412" s="240">
        <v>150</v>
      </c>
      <c r="J412" s="217">
        <f t="shared" si="13"/>
        <v>5</v>
      </c>
    </row>
    <row r="413" spans="1:10" ht="15" hidden="1" outlineLevel="1" thickBot="1" x14ac:dyDescent="0.4">
      <c r="A413" s="70" t="s">
        <v>1884</v>
      </c>
      <c r="B413" s="262" t="s">
        <v>2332</v>
      </c>
      <c r="C413" s="79" t="s">
        <v>1885</v>
      </c>
      <c r="D413" s="72" t="s">
        <v>170</v>
      </c>
      <c r="E413" s="70">
        <v>6</v>
      </c>
      <c r="F413" s="70">
        <v>1</v>
      </c>
      <c r="G413" s="165">
        <f t="shared" si="12"/>
        <v>7</v>
      </c>
      <c r="H413" s="157">
        <v>43564</v>
      </c>
      <c r="I413" s="240">
        <v>700</v>
      </c>
      <c r="J413" s="217">
        <f t="shared" si="13"/>
        <v>7</v>
      </c>
    </row>
    <row r="414" spans="1:10" ht="15" hidden="1" outlineLevel="1" thickBot="1" x14ac:dyDescent="0.4">
      <c r="A414" s="70" t="s">
        <v>1884</v>
      </c>
      <c r="B414" s="262" t="s">
        <v>2333</v>
      </c>
      <c r="C414" s="79" t="s">
        <v>1885</v>
      </c>
      <c r="D414" s="72" t="s">
        <v>170</v>
      </c>
      <c r="E414" s="70">
        <v>4</v>
      </c>
      <c r="F414" s="70">
        <v>4</v>
      </c>
      <c r="G414" s="165">
        <f t="shared" si="12"/>
        <v>8</v>
      </c>
      <c r="H414" s="157">
        <v>43564</v>
      </c>
      <c r="I414" s="240">
        <v>610</v>
      </c>
      <c r="J414" s="217">
        <f t="shared" si="13"/>
        <v>8</v>
      </c>
    </row>
    <row r="415" spans="1:10" ht="15" hidden="1" outlineLevel="1" thickBot="1" x14ac:dyDescent="0.4">
      <c r="A415" s="70" t="s">
        <v>1884</v>
      </c>
      <c r="B415" s="262" t="s">
        <v>2334</v>
      </c>
      <c r="C415" s="79" t="s">
        <v>1885</v>
      </c>
      <c r="D415" s="72" t="s">
        <v>170</v>
      </c>
      <c r="E415" s="70">
        <v>4</v>
      </c>
      <c r="F415" s="70">
        <v>1</v>
      </c>
      <c r="G415" s="165">
        <f t="shared" si="12"/>
        <v>5</v>
      </c>
      <c r="H415" s="157">
        <v>43564</v>
      </c>
      <c r="I415" s="240">
        <v>350</v>
      </c>
      <c r="J415" s="217">
        <f t="shared" si="13"/>
        <v>5</v>
      </c>
    </row>
    <row r="416" spans="1:10" ht="15" hidden="1" outlineLevel="1" thickBot="1" x14ac:dyDescent="0.4">
      <c r="A416" s="70" t="s">
        <v>1884</v>
      </c>
      <c r="B416" s="262" t="s">
        <v>2335</v>
      </c>
      <c r="C416" s="79" t="s">
        <v>1885</v>
      </c>
      <c r="D416" s="72" t="s">
        <v>170</v>
      </c>
      <c r="E416" s="70">
        <v>3</v>
      </c>
      <c r="F416" s="70">
        <v>2</v>
      </c>
      <c r="G416" s="165">
        <f t="shared" si="12"/>
        <v>5</v>
      </c>
      <c r="H416" s="157">
        <v>43564</v>
      </c>
      <c r="I416" s="240">
        <v>840</v>
      </c>
      <c r="J416" s="217">
        <f t="shared" si="13"/>
        <v>5</v>
      </c>
    </row>
    <row r="417" spans="1:10" ht="15" hidden="1" outlineLevel="1" thickBot="1" x14ac:dyDescent="0.4">
      <c r="A417" s="70" t="s">
        <v>1884</v>
      </c>
      <c r="B417" s="262" t="s">
        <v>2336</v>
      </c>
      <c r="C417" s="79" t="s">
        <v>1885</v>
      </c>
      <c r="D417" s="72" t="s">
        <v>170</v>
      </c>
      <c r="E417" s="70">
        <v>3</v>
      </c>
      <c r="F417" s="70">
        <v>2</v>
      </c>
      <c r="G417" s="165">
        <f t="shared" si="12"/>
        <v>5</v>
      </c>
      <c r="H417" s="157">
        <v>43564</v>
      </c>
      <c r="I417" s="240">
        <v>805</v>
      </c>
      <c r="J417" s="217">
        <f t="shared" si="13"/>
        <v>5</v>
      </c>
    </row>
    <row r="418" spans="1:10" ht="15" hidden="1" outlineLevel="1" thickBot="1" x14ac:dyDescent="0.4">
      <c r="A418" s="70" t="s">
        <v>1884</v>
      </c>
      <c r="B418" s="262" t="s">
        <v>2337</v>
      </c>
      <c r="C418" s="79" t="s">
        <v>1885</v>
      </c>
      <c r="D418" s="72" t="s">
        <v>170</v>
      </c>
      <c r="E418" s="70">
        <v>7</v>
      </c>
      <c r="F418" s="70">
        <v>4</v>
      </c>
      <c r="G418" s="165">
        <f t="shared" si="12"/>
        <v>11</v>
      </c>
      <c r="H418" s="157">
        <v>43564</v>
      </c>
      <c r="I418" s="240">
        <v>480</v>
      </c>
      <c r="J418" s="217">
        <f t="shared" si="13"/>
        <v>11</v>
      </c>
    </row>
    <row r="419" spans="1:10" ht="15" hidden="1" outlineLevel="1" thickBot="1" x14ac:dyDescent="0.4">
      <c r="A419" s="70" t="s">
        <v>1884</v>
      </c>
      <c r="B419" s="262" t="s">
        <v>2338</v>
      </c>
      <c r="C419" s="79" t="s">
        <v>1885</v>
      </c>
      <c r="D419" s="72" t="s">
        <v>170</v>
      </c>
      <c r="E419" s="70">
        <v>3</v>
      </c>
      <c r="F419" s="70">
        <v>2</v>
      </c>
      <c r="G419" s="165">
        <f t="shared" si="12"/>
        <v>5</v>
      </c>
      <c r="H419" s="157">
        <v>43564</v>
      </c>
      <c r="I419" s="240">
        <v>810</v>
      </c>
      <c r="J419" s="217">
        <f t="shared" si="13"/>
        <v>5</v>
      </c>
    </row>
    <row r="420" spans="1:10" ht="15" hidden="1" outlineLevel="1" thickBot="1" x14ac:dyDescent="0.4">
      <c r="A420" s="70" t="s">
        <v>1884</v>
      </c>
      <c r="B420" s="262" t="s">
        <v>2339</v>
      </c>
      <c r="C420" s="79" t="s">
        <v>1885</v>
      </c>
      <c r="D420" s="72" t="s">
        <v>170</v>
      </c>
      <c r="E420" s="70">
        <v>7</v>
      </c>
      <c r="F420" s="70">
        <v>2</v>
      </c>
      <c r="G420" s="165">
        <f t="shared" si="12"/>
        <v>9</v>
      </c>
      <c r="H420" s="157">
        <v>43564</v>
      </c>
      <c r="I420" s="240">
        <v>490</v>
      </c>
      <c r="J420" s="217">
        <f t="shared" si="13"/>
        <v>9</v>
      </c>
    </row>
    <row r="421" spans="1:10" ht="15" hidden="1" outlineLevel="1" thickBot="1" x14ac:dyDescent="0.4">
      <c r="A421" s="70" t="s">
        <v>1884</v>
      </c>
      <c r="B421" s="262" t="s">
        <v>2340</v>
      </c>
      <c r="C421" s="79" t="s">
        <v>1885</v>
      </c>
      <c r="D421" s="72" t="s">
        <v>170</v>
      </c>
      <c r="E421" s="70">
        <v>2</v>
      </c>
      <c r="F421" s="70">
        <v>2</v>
      </c>
      <c r="G421" s="165">
        <f t="shared" si="12"/>
        <v>4</v>
      </c>
      <c r="H421" s="157">
        <v>43564</v>
      </c>
      <c r="I421" s="240">
        <v>705</v>
      </c>
      <c r="J421" s="217">
        <f t="shared" si="13"/>
        <v>4</v>
      </c>
    </row>
    <row r="422" spans="1:10" ht="15" hidden="1" outlineLevel="1" thickBot="1" x14ac:dyDescent="0.4">
      <c r="A422" s="70" t="s">
        <v>1884</v>
      </c>
      <c r="B422" s="262" t="s">
        <v>2341</v>
      </c>
      <c r="C422" s="79" t="s">
        <v>1885</v>
      </c>
      <c r="D422" s="72" t="s">
        <v>170</v>
      </c>
      <c r="E422" s="70">
        <v>5</v>
      </c>
      <c r="F422" s="70">
        <v>4</v>
      </c>
      <c r="G422" s="165">
        <f t="shared" si="12"/>
        <v>9</v>
      </c>
      <c r="H422" s="157">
        <v>43564</v>
      </c>
      <c r="I422" s="240">
        <v>760</v>
      </c>
      <c r="J422" s="217">
        <f t="shared" si="13"/>
        <v>9</v>
      </c>
    </row>
    <row r="423" spans="1:10" ht="15" hidden="1" outlineLevel="1" thickBot="1" x14ac:dyDescent="0.4">
      <c r="A423" s="70" t="s">
        <v>1884</v>
      </c>
      <c r="B423" s="262" t="s">
        <v>2342</v>
      </c>
      <c r="C423" s="79" t="s">
        <v>1885</v>
      </c>
      <c r="D423" s="72" t="s">
        <v>170</v>
      </c>
      <c r="E423" s="70">
        <v>6</v>
      </c>
      <c r="F423" s="70">
        <v>1</v>
      </c>
      <c r="G423" s="165">
        <f t="shared" si="12"/>
        <v>7</v>
      </c>
      <c r="H423" s="157">
        <v>43564</v>
      </c>
      <c r="I423" s="240">
        <v>390</v>
      </c>
      <c r="J423" s="217">
        <f t="shared" si="13"/>
        <v>7</v>
      </c>
    </row>
    <row r="424" spans="1:10" ht="15" hidden="1" outlineLevel="1" thickBot="1" x14ac:dyDescent="0.4">
      <c r="A424" s="70" t="s">
        <v>1884</v>
      </c>
      <c r="B424" s="262" t="s">
        <v>2343</v>
      </c>
      <c r="C424" s="79" t="s">
        <v>1885</v>
      </c>
      <c r="D424" s="72" t="s">
        <v>170</v>
      </c>
      <c r="E424" s="70">
        <v>6</v>
      </c>
      <c r="F424" s="70">
        <v>3</v>
      </c>
      <c r="G424" s="165">
        <f t="shared" si="12"/>
        <v>9</v>
      </c>
      <c r="H424" s="157">
        <v>43564</v>
      </c>
      <c r="I424" s="240">
        <v>480</v>
      </c>
      <c r="J424" s="217">
        <f t="shared" si="13"/>
        <v>9</v>
      </c>
    </row>
    <row r="425" spans="1:10" ht="15" hidden="1" outlineLevel="1" thickBot="1" x14ac:dyDescent="0.4">
      <c r="A425" s="70" t="s">
        <v>1884</v>
      </c>
      <c r="B425" s="262" t="s">
        <v>2344</v>
      </c>
      <c r="C425" s="79" t="s">
        <v>1885</v>
      </c>
      <c r="D425" s="72" t="s">
        <v>170</v>
      </c>
      <c r="E425" s="70">
        <v>4</v>
      </c>
      <c r="F425" s="70">
        <v>1</v>
      </c>
      <c r="G425" s="165">
        <f t="shared" si="12"/>
        <v>5</v>
      </c>
      <c r="H425" s="157">
        <v>43564</v>
      </c>
      <c r="I425" s="240">
        <v>800</v>
      </c>
      <c r="J425" s="217">
        <f t="shared" si="13"/>
        <v>5</v>
      </c>
    </row>
    <row r="426" spans="1:10" ht="15" hidden="1" outlineLevel="1" thickBot="1" x14ac:dyDescent="0.4">
      <c r="A426" s="70" t="s">
        <v>1884</v>
      </c>
      <c r="B426" s="262" t="s">
        <v>2345</v>
      </c>
      <c r="C426" s="79" t="s">
        <v>1885</v>
      </c>
      <c r="D426" s="72" t="s">
        <v>170</v>
      </c>
      <c r="E426" s="70">
        <v>5</v>
      </c>
      <c r="F426" s="70">
        <v>1</v>
      </c>
      <c r="G426" s="165">
        <f t="shared" si="12"/>
        <v>6</v>
      </c>
      <c r="H426" s="157">
        <v>43564</v>
      </c>
      <c r="I426" s="240">
        <v>870</v>
      </c>
      <c r="J426" s="217">
        <f t="shared" si="13"/>
        <v>6</v>
      </c>
    </row>
    <row r="427" spans="1:10" ht="15" hidden="1" outlineLevel="1" thickBot="1" x14ac:dyDescent="0.4">
      <c r="A427" s="70" t="s">
        <v>1884</v>
      </c>
      <c r="B427" s="262" t="s">
        <v>2346</v>
      </c>
      <c r="C427" s="79" t="s">
        <v>1885</v>
      </c>
      <c r="D427" s="72" t="s">
        <v>170</v>
      </c>
      <c r="E427" s="70">
        <v>3</v>
      </c>
      <c r="F427" s="70">
        <v>3</v>
      </c>
      <c r="G427" s="165">
        <f t="shared" si="12"/>
        <v>6</v>
      </c>
      <c r="H427" s="157">
        <v>43564</v>
      </c>
      <c r="I427" s="240">
        <v>770</v>
      </c>
      <c r="J427" s="217">
        <f t="shared" si="13"/>
        <v>6</v>
      </c>
    </row>
    <row r="428" spans="1:10" ht="15" hidden="1" outlineLevel="1" thickBot="1" x14ac:dyDescent="0.4">
      <c r="A428" s="70" t="s">
        <v>1884</v>
      </c>
      <c r="B428" s="262" t="s">
        <v>2347</v>
      </c>
      <c r="C428" s="79" t="s">
        <v>1885</v>
      </c>
      <c r="D428" s="72" t="s">
        <v>170</v>
      </c>
      <c r="E428" s="70">
        <v>4</v>
      </c>
      <c r="F428" s="70">
        <v>1</v>
      </c>
      <c r="G428" s="165">
        <f t="shared" si="12"/>
        <v>5</v>
      </c>
      <c r="H428" s="157">
        <v>43564</v>
      </c>
      <c r="I428" s="240">
        <v>870</v>
      </c>
      <c r="J428" s="217">
        <f t="shared" si="13"/>
        <v>5</v>
      </c>
    </row>
    <row r="429" spans="1:10" ht="15" hidden="1" outlineLevel="1" thickBot="1" x14ac:dyDescent="0.4">
      <c r="A429" s="70" t="s">
        <v>1884</v>
      </c>
      <c r="B429" s="262" t="s">
        <v>2348</v>
      </c>
      <c r="C429" s="79" t="s">
        <v>1885</v>
      </c>
      <c r="D429" s="72" t="s">
        <v>170</v>
      </c>
      <c r="E429" s="70">
        <v>4</v>
      </c>
      <c r="F429" s="70">
        <v>2</v>
      </c>
      <c r="G429" s="165">
        <f t="shared" si="12"/>
        <v>6</v>
      </c>
      <c r="H429" s="157">
        <v>43564</v>
      </c>
      <c r="I429" s="240">
        <v>630</v>
      </c>
      <c r="J429" s="217">
        <f t="shared" si="13"/>
        <v>6</v>
      </c>
    </row>
    <row r="430" spans="1:10" ht="15" hidden="1" outlineLevel="1" thickBot="1" x14ac:dyDescent="0.4">
      <c r="A430" s="70" t="s">
        <v>1884</v>
      </c>
      <c r="B430" s="262" t="s">
        <v>2349</v>
      </c>
      <c r="C430" s="79" t="s">
        <v>1885</v>
      </c>
      <c r="D430" s="72" t="s">
        <v>170</v>
      </c>
      <c r="E430" s="70">
        <v>4</v>
      </c>
      <c r="F430" s="70">
        <v>2</v>
      </c>
      <c r="G430" s="165">
        <f t="shared" si="12"/>
        <v>6</v>
      </c>
      <c r="H430" s="157">
        <v>43564</v>
      </c>
      <c r="I430" s="240">
        <v>850</v>
      </c>
      <c r="J430" s="217">
        <f t="shared" si="13"/>
        <v>6</v>
      </c>
    </row>
    <row r="431" spans="1:10" ht="15" hidden="1" outlineLevel="1" thickBot="1" x14ac:dyDescent="0.4">
      <c r="A431" s="70" t="s">
        <v>1884</v>
      </c>
      <c r="B431" s="262" t="s">
        <v>2350</v>
      </c>
      <c r="C431" s="79" t="s">
        <v>1885</v>
      </c>
      <c r="D431" s="72" t="s">
        <v>170</v>
      </c>
      <c r="E431" s="70">
        <v>6</v>
      </c>
      <c r="F431" s="70">
        <v>1</v>
      </c>
      <c r="G431" s="165">
        <f t="shared" si="12"/>
        <v>7</v>
      </c>
      <c r="H431" s="157">
        <v>43564</v>
      </c>
      <c r="I431" s="240">
        <v>305</v>
      </c>
      <c r="J431" s="217">
        <f t="shared" si="13"/>
        <v>7</v>
      </c>
    </row>
    <row r="432" spans="1:10" ht="15" hidden="1" outlineLevel="1" thickBot="1" x14ac:dyDescent="0.4">
      <c r="A432" s="70" t="s">
        <v>1884</v>
      </c>
      <c r="B432" s="262" t="s">
        <v>2351</v>
      </c>
      <c r="C432" s="79" t="s">
        <v>1885</v>
      </c>
      <c r="D432" s="72" t="s">
        <v>170</v>
      </c>
      <c r="E432" s="70">
        <v>3</v>
      </c>
      <c r="F432" s="70">
        <v>3</v>
      </c>
      <c r="G432" s="165">
        <f t="shared" si="12"/>
        <v>6</v>
      </c>
      <c r="H432" s="157">
        <v>43564</v>
      </c>
      <c r="I432" s="240">
        <v>660</v>
      </c>
      <c r="J432" s="217">
        <f t="shared" si="13"/>
        <v>6</v>
      </c>
    </row>
    <row r="433" spans="1:10" ht="15" hidden="1" outlineLevel="1" thickBot="1" x14ac:dyDescent="0.4">
      <c r="A433" s="70" t="s">
        <v>1884</v>
      </c>
      <c r="B433" s="262" t="s">
        <v>2352</v>
      </c>
      <c r="C433" s="79" t="s">
        <v>1885</v>
      </c>
      <c r="D433" s="72" t="s">
        <v>170</v>
      </c>
      <c r="E433" s="70">
        <v>7</v>
      </c>
      <c r="F433" s="70">
        <v>2</v>
      </c>
      <c r="G433" s="165">
        <f t="shared" si="12"/>
        <v>9</v>
      </c>
      <c r="H433" s="157">
        <v>43564</v>
      </c>
      <c r="I433" s="240">
        <v>870</v>
      </c>
      <c r="J433" s="217">
        <f t="shared" si="13"/>
        <v>9</v>
      </c>
    </row>
    <row r="434" spans="1:10" hidden="1" outlineLevel="1" x14ac:dyDescent="0.35">
      <c r="A434" s="70" t="s">
        <v>1884</v>
      </c>
      <c r="B434" s="262" t="s">
        <v>2353</v>
      </c>
      <c r="C434" s="79" t="s">
        <v>1885</v>
      </c>
      <c r="D434" s="72" t="s">
        <v>170</v>
      </c>
      <c r="E434" s="70">
        <v>5</v>
      </c>
      <c r="F434" s="70">
        <v>2</v>
      </c>
      <c r="G434" s="165">
        <f t="shared" si="12"/>
        <v>7</v>
      </c>
      <c r="H434" s="157">
        <v>43564</v>
      </c>
      <c r="I434" s="240">
        <v>600</v>
      </c>
      <c r="J434" s="217">
        <f t="shared" si="13"/>
        <v>7</v>
      </c>
    </row>
    <row r="435" spans="1:10" ht="15" collapsed="1" thickBot="1" x14ac:dyDescent="0.4">
      <c r="A435" s="71" t="s">
        <v>1884</v>
      </c>
      <c r="B435" s="74"/>
      <c r="C435" s="80" t="s">
        <v>1885</v>
      </c>
      <c r="D435" s="81">
        <f>COUNTA(D370:D434)</f>
        <v>65</v>
      </c>
      <c r="E435" s="118">
        <f>SUM(E370:E434)</f>
        <v>295</v>
      </c>
      <c r="F435" s="118">
        <f>SUM(F370:F434)</f>
        <v>159</v>
      </c>
      <c r="G435" s="118">
        <f>SUM(G370:G434)</f>
        <v>454</v>
      </c>
      <c r="H435" s="93">
        <v>43564</v>
      </c>
      <c r="I435" s="119">
        <f>AVERAGE(I370:I434)</f>
        <v>391.69230769230768</v>
      </c>
      <c r="J435" s="118">
        <f>SUM(J370:J434)</f>
        <v>454</v>
      </c>
    </row>
    <row r="436" spans="1:10" ht="15" hidden="1" outlineLevel="1" thickBot="1" x14ac:dyDescent="0.4">
      <c r="A436" s="72" t="s">
        <v>1886</v>
      </c>
      <c r="B436" s="261" t="s">
        <v>2354</v>
      </c>
      <c r="C436" s="86" t="s">
        <v>1887</v>
      </c>
      <c r="D436" s="72" t="s">
        <v>170</v>
      </c>
      <c r="E436" s="72">
        <v>7</v>
      </c>
      <c r="F436" s="72">
        <v>4</v>
      </c>
      <c r="G436" s="125">
        <f t="shared" ref="G436:G467" si="14">E436+F436</f>
        <v>11</v>
      </c>
      <c r="H436" s="157">
        <v>43614</v>
      </c>
      <c r="I436" s="239">
        <v>750</v>
      </c>
      <c r="J436" s="217">
        <f t="shared" si="13"/>
        <v>11</v>
      </c>
    </row>
    <row r="437" spans="1:10" ht="15" hidden="1" outlineLevel="1" thickBot="1" x14ac:dyDescent="0.4">
      <c r="A437" s="70" t="s">
        <v>1886</v>
      </c>
      <c r="B437" s="262" t="s">
        <v>2355</v>
      </c>
      <c r="C437" s="79" t="s">
        <v>1887</v>
      </c>
      <c r="D437" s="72" t="s">
        <v>170</v>
      </c>
      <c r="E437" s="70">
        <v>9</v>
      </c>
      <c r="F437" s="70">
        <v>6</v>
      </c>
      <c r="G437" s="165">
        <f t="shared" si="14"/>
        <v>15</v>
      </c>
      <c r="H437" s="157">
        <v>43614</v>
      </c>
      <c r="I437" s="240">
        <v>100</v>
      </c>
      <c r="J437" s="217">
        <f t="shared" si="13"/>
        <v>15</v>
      </c>
    </row>
    <row r="438" spans="1:10" ht="15" hidden="1" outlineLevel="1" thickBot="1" x14ac:dyDescent="0.4">
      <c r="A438" s="70" t="s">
        <v>1886</v>
      </c>
      <c r="B438" s="262" t="s">
        <v>2356</v>
      </c>
      <c r="C438" s="79" t="s">
        <v>1887</v>
      </c>
      <c r="D438" s="72" t="s">
        <v>170</v>
      </c>
      <c r="E438" s="70">
        <v>8</v>
      </c>
      <c r="F438" s="70">
        <v>3</v>
      </c>
      <c r="G438" s="165">
        <f t="shared" si="14"/>
        <v>11</v>
      </c>
      <c r="H438" s="157">
        <v>43614</v>
      </c>
      <c r="I438" s="240">
        <v>300</v>
      </c>
      <c r="J438" s="217">
        <f t="shared" si="13"/>
        <v>11</v>
      </c>
    </row>
    <row r="439" spans="1:10" ht="15" hidden="1" outlineLevel="1" thickBot="1" x14ac:dyDescent="0.4">
      <c r="A439" s="70" t="s">
        <v>1886</v>
      </c>
      <c r="B439" s="262" t="s">
        <v>2357</v>
      </c>
      <c r="C439" s="79" t="s">
        <v>1887</v>
      </c>
      <c r="D439" s="72" t="s">
        <v>170</v>
      </c>
      <c r="E439" s="70">
        <v>4</v>
      </c>
      <c r="F439" s="70">
        <v>4</v>
      </c>
      <c r="G439" s="165">
        <f t="shared" si="14"/>
        <v>8</v>
      </c>
      <c r="H439" s="157">
        <v>43614</v>
      </c>
      <c r="I439" s="240">
        <v>410</v>
      </c>
      <c r="J439" s="217">
        <f t="shared" si="13"/>
        <v>8</v>
      </c>
    </row>
    <row r="440" spans="1:10" ht="15" hidden="1" outlineLevel="1" thickBot="1" x14ac:dyDescent="0.4">
      <c r="A440" s="70" t="s">
        <v>1886</v>
      </c>
      <c r="B440" s="262" t="s">
        <v>2358</v>
      </c>
      <c r="C440" s="79" t="s">
        <v>1887</v>
      </c>
      <c r="D440" s="72" t="s">
        <v>170</v>
      </c>
      <c r="E440" s="70">
        <v>10</v>
      </c>
      <c r="F440" s="70">
        <v>5</v>
      </c>
      <c r="G440" s="165">
        <f t="shared" si="14"/>
        <v>15</v>
      </c>
      <c r="H440" s="157">
        <v>43614</v>
      </c>
      <c r="I440" s="240">
        <v>850</v>
      </c>
      <c r="J440" s="217">
        <f t="shared" si="13"/>
        <v>15</v>
      </c>
    </row>
    <row r="441" spans="1:10" ht="15" hidden="1" outlineLevel="1" thickBot="1" x14ac:dyDescent="0.4">
      <c r="A441" s="70" t="s">
        <v>1886</v>
      </c>
      <c r="B441" s="262" t="s">
        <v>2359</v>
      </c>
      <c r="C441" s="79" t="s">
        <v>1887</v>
      </c>
      <c r="D441" s="72" t="s">
        <v>170</v>
      </c>
      <c r="E441" s="70">
        <v>6</v>
      </c>
      <c r="F441" s="70">
        <v>3</v>
      </c>
      <c r="G441" s="165">
        <f t="shared" si="14"/>
        <v>9</v>
      </c>
      <c r="H441" s="157">
        <v>43614</v>
      </c>
      <c r="I441" s="240">
        <v>600</v>
      </c>
      <c r="J441" s="217">
        <f t="shared" si="13"/>
        <v>9</v>
      </c>
    </row>
    <row r="442" spans="1:10" ht="15" hidden="1" outlineLevel="1" thickBot="1" x14ac:dyDescent="0.4">
      <c r="A442" s="70" t="s">
        <v>1886</v>
      </c>
      <c r="B442" s="262" t="s">
        <v>2360</v>
      </c>
      <c r="C442" s="79" t="s">
        <v>1887</v>
      </c>
      <c r="D442" s="72" t="s">
        <v>170</v>
      </c>
      <c r="E442" s="70">
        <v>10</v>
      </c>
      <c r="F442" s="70">
        <v>4</v>
      </c>
      <c r="G442" s="165">
        <f t="shared" si="14"/>
        <v>14</v>
      </c>
      <c r="H442" s="157">
        <v>43614</v>
      </c>
      <c r="I442" s="240">
        <v>90</v>
      </c>
      <c r="J442" s="217">
        <f t="shared" si="13"/>
        <v>14</v>
      </c>
    </row>
    <row r="443" spans="1:10" ht="15" hidden="1" outlineLevel="1" thickBot="1" x14ac:dyDescent="0.4">
      <c r="A443" s="70" t="s">
        <v>1886</v>
      </c>
      <c r="B443" s="262" t="s">
        <v>2361</v>
      </c>
      <c r="C443" s="79" t="s">
        <v>1887</v>
      </c>
      <c r="D443" s="72" t="s">
        <v>170</v>
      </c>
      <c r="E443" s="70">
        <v>5</v>
      </c>
      <c r="F443" s="70">
        <v>3</v>
      </c>
      <c r="G443" s="165">
        <f t="shared" si="14"/>
        <v>8</v>
      </c>
      <c r="H443" s="157">
        <v>43614</v>
      </c>
      <c r="I443" s="240">
        <v>550</v>
      </c>
      <c r="J443" s="217">
        <f t="shared" si="13"/>
        <v>8</v>
      </c>
    </row>
    <row r="444" spans="1:10" ht="15" hidden="1" outlineLevel="1" thickBot="1" x14ac:dyDescent="0.4">
      <c r="A444" s="70" t="s">
        <v>1886</v>
      </c>
      <c r="B444" s="262" t="s">
        <v>2362</v>
      </c>
      <c r="C444" s="79" t="s">
        <v>1887</v>
      </c>
      <c r="D444" s="72" t="s">
        <v>170</v>
      </c>
      <c r="E444" s="70">
        <v>12</v>
      </c>
      <c r="F444" s="70">
        <v>5</v>
      </c>
      <c r="G444" s="165">
        <f t="shared" si="14"/>
        <v>17</v>
      </c>
      <c r="H444" s="157">
        <v>43614</v>
      </c>
      <c r="I444" s="240">
        <v>180</v>
      </c>
      <c r="J444" s="217">
        <f t="shared" si="13"/>
        <v>17</v>
      </c>
    </row>
    <row r="445" spans="1:10" ht="15" hidden="1" outlineLevel="1" thickBot="1" x14ac:dyDescent="0.4">
      <c r="A445" s="70" t="s">
        <v>1886</v>
      </c>
      <c r="B445" s="262" t="s">
        <v>2363</v>
      </c>
      <c r="C445" s="79" t="s">
        <v>1887</v>
      </c>
      <c r="D445" s="72" t="s">
        <v>170</v>
      </c>
      <c r="E445" s="70">
        <v>9</v>
      </c>
      <c r="F445" s="70">
        <v>3</v>
      </c>
      <c r="G445" s="165">
        <f t="shared" si="14"/>
        <v>12</v>
      </c>
      <c r="H445" s="157">
        <v>43614</v>
      </c>
      <c r="I445" s="240">
        <v>900</v>
      </c>
      <c r="J445" s="217">
        <f t="shared" si="13"/>
        <v>12</v>
      </c>
    </row>
    <row r="446" spans="1:10" ht="15" hidden="1" outlineLevel="1" thickBot="1" x14ac:dyDescent="0.4">
      <c r="A446" s="70" t="s">
        <v>1886</v>
      </c>
      <c r="B446" s="262" t="s">
        <v>2364</v>
      </c>
      <c r="C446" s="79" t="s">
        <v>1887</v>
      </c>
      <c r="D446" s="72" t="s">
        <v>170</v>
      </c>
      <c r="E446" s="70">
        <v>3</v>
      </c>
      <c r="F446" s="70">
        <v>2</v>
      </c>
      <c r="G446" s="165">
        <f t="shared" si="14"/>
        <v>5</v>
      </c>
      <c r="H446" s="157">
        <v>43614</v>
      </c>
      <c r="I446" s="240">
        <v>700</v>
      </c>
      <c r="J446" s="217">
        <f t="shared" si="13"/>
        <v>5</v>
      </c>
    </row>
    <row r="447" spans="1:10" ht="15" hidden="1" outlineLevel="1" thickBot="1" x14ac:dyDescent="0.4">
      <c r="A447" s="70" t="s">
        <v>1886</v>
      </c>
      <c r="B447" s="262" t="s">
        <v>2365</v>
      </c>
      <c r="C447" s="79" t="s">
        <v>1887</v>
      </c>
      <c r="D447" s="72" t="s">
        <v>170</v>
      </c>
      <c r="E447" s="70">
        <v>7</v>
      </c>
      <c r="F447" s="70">
        <v>2</v>
      </c>
      <c r="G447" s="165">
        <f t="shared" si="14"/>
        <v>9</v>
      </c>
      <c r="H447" s="157">
        <v>43614</v>
      </c>
      <c r="I447" s="240">
        <v>400</v>
      </c>
      <c r="J447" s="217">
        <f t="shared" si="13"/>
        <v>9</v>
      </c>
    </row>
    <row r="448" spans="1:10" ht="15" hidden="1" outlineLevel="1" thickBot="1" x14ac:dyDescent="0.4">
      <c r="A448" s="70" t="s">
        <v>1886</v>
      </c>
      <c r="B448" s="262" t="s">
        <v>2366</v>
      </c>
      <c r="C448" s="79" t="s">
        <v>1887</v>
      </c>
      <c r="D448" s="72" t="s">
        <v>170</v>
      </c>
      <c r="E448" s="70">
        <v>9</v>
      </c>
      <c r="F448" s="70">
        <v>4</v>
      </c>
      <c r="G448" s="165">
        <f t="shared" si="14"/>
        <v>13</v>
      </c>
      <c r="H448" s="157">
        <v>43614</v>
      </c>
      <c r="I448" s="240">
        <v>325</v>
      </c>
      <c r="J448" s="217">
        <f t="shared" si="13"/>
        <v>13</v>
      </c>
    </row>
    <row r="449" spans="1:10" ht="15" hidden="1" outlineLevel="1" thickBot="1" x14ac:dyDescent="0.4">
      <c r="A449" s="70" t="s">
        <v>1886</v>
      </c>
      <c r="B449" s="262" t="s">
        <v>2367</v>
      </c>
      <c r="C449" s="79" t="s">
        <v>1887</v>
      </c>
      <c r="D449" s="72" t="s">
        <v>170</v>
      </c>
      <c r="E449" s="70">
        <v>12</v>
      </c>
      <c r="F449" s="70">
        <v>5</v>
      </c>
      <c r="G449" s="165">
        <f t="shared" si="14"/>
        <v>17</v>
      </c>
      <c r="H449" s="157">
        <v>43614</v>
      </c>
      <c r="I449" s="240">
        <v>450</v>
      </c>
      <c r="J449" s="217">
        <f t="shared" si="13"/>
        <v>17</v>
      </c>
    </row>
    <row r="450" spans="1:10" ht="15" hidden="1" outlineLevel="1" thickBot="1" x14ac:dyDescent="0.4">
      <c r="A450" s="70" t="s">
        <v>1886</v>
      </c>
      <c r="B450" s="262" t="s">
        <v>2368</v>
      </c>
      <c r="C450" s="79" t="s">
        <v>1887</v>
      </c>
      <c r="D450" s="72" t="s">
        <v>170</v>
      </c>
      <c r="E450" s="70">
        <v>5</v>
      </c>
      <c r="F450" s="70">
        <v>2</v>
      </c>
      <c r="G450" s="165">
        <f t="shared" si="14"/>
        <v>7</v>
      </c>
      <c r="H450" s="157">
        <v>43614</v>
      </c>
      <c r="I450" s="240">
        <v>650</v>
      </c>
      <c r="J450" s="217">
        <f t="shared" si="13"/>
        <v>7</v>
      </c>
    </row>
    <row r="451" spans="1:10" ht="15" hidden="1" outlineLevel="1" thickBot="1" x14ac:dyDescent="0.4">
      <c r="A451" s="70" t="s">
        <v>1886</v>
      </c>
      <c r="B451" s="262" t="s">
        <v>2369</v>
      </c>
      <c r="C451" s="79" t="s">
        <v>1887</v>
      </c>
      <c r="D451" s="72" t="s">
        <v>170</v>
      </c>
      <c r="E451" s="70">
        <v>3</v>
      </c>
      <c r="F451" s="70">
        <v>4</v>
      </c>
      <c r="G451" s="165">
        <f t="shared" si="14"/>
        <v>7</v>
      </c>
      <c r="H451" s="157">
        <v>43614</v>
      </c>
      <c r="I451" s="240">
        <v>775</v>
      </c>
      <c r="J451" s="217">
        <f t="shared" ref="J451:J514" si="15">IF(I451&gt;$Q$1,,G451)</f>
        <v>7</v>
      </c>
    </row>
    <row r="452" spans="1:10" ht="15" hidden="1" outlineLevel="1" thickBot="1" x14ac:dyDescent="0.4">
      <c r="A452" s="70" t="s">
        <v>1886</v>
      </c>
      <c r="B452" s="262" t="s">
        <v>2370</v>
      </c>
      <c r="C452" s="79" t="s">
        <v>1887</v>
      </c>
      <c r="D452" s="72" t="s">
        <v>170</v>
      </c>
      <c r="E452" s="70">
        <v>4</v>
      </c>
      <c r="F452" s="70">
        <v>2</v>
      </c>
      <c r="G452" s="165">
        <f t="shared" si="14"/>
        <v>6</v>
      </c>
      <c r="H452" s="157">
        <v>43614</v>
      </c>
      <c r="I452" s="240">
        <v>80</v>
      </c>
      <c r="J452" s="217">
        <f t="shared" si="15"/>
        <v>6</v>
      </c>
    </row>
    <row r="453" spans="1:10" ht="15" hidden="1" outlineLevel="1" thickBot="1" x14ac:dyDescent="0.4">
      <c r="A453" s="70" t="s">
        <v>1886</v>
      </c>
      <c r="B453" s="262" t="s">
        <v>2371</v>
      </c>
      <c r="C453" s="79" t="s">
        <v>1887</v>
      </c>
      <c r="D453" s="72" t="s">
        <v>170</v>
      </c>
      <c r="E453" s="70">
        <v>10</v>
      </c>
      <c r="F453" s="70">
        <v>5</v>
      </c>
      <c r="G453" s="165">
        <f t="shared" si="14"/>
        <v>15</v>
      </c>
      <c r="H453" s="157">
        <v>43614</v>
      </c>
      <c r="I453" s="240">
        <v>120</v>
      </c>
      <c r="J453" s="217">
        <f t="shared" si="15"/>
        <v>15</v>
      </c>
    </row>
    <row r="454" spans="1:10" ht="15" hidden="1" outlineLevel="1" thickBot="1" x14ac:dyDescent="0.4">
      <c r="A454" s="70" t="s">
        <v>1886</v>
      </c>
      <c r="B454" s="262" t="s">
        <v>2372</v>
      </c>
      <c r="C454" s="79" t="s">
        <v>1887</v>
      </c>
      <c r="D454" s="72" t="s">
        <v>170</v>
      </c>
      <c r="E454" s="70">
        <v>2</v>
      </c>
      <c r="F454" s="70">
        <v>4</v>
      </c>
      <c r="G454" s="165">
        <f t="shared" si="14"/>
        <v>6</v>
      </c>
      <c r="H454" s="157">
        <v>43614</v>
      </c>
      <c r="I454" s="240">
        <v>920</v>
      </c>
      <c r="J454" s="217">
        <f t="shared" si="15"/>
        <v>6</v>
      </c>
    </row>
    <row r="455" spans="1:10" ht="15" hidden="1" outlineLevel="1" thickBot="1" x14ac:dyDescent="0.4">
      <c r="A455" s="70" t="s">
        <v>1886</v>
      </c>
      <c r="B455" s="262" t="s">
        <v>2373</v>
      </c>
      <c r="C455" s="79" t="s">
        <v>1887</v>
      </c>
      <c r="D455" s="72" t="s">
        <v>170</v>
      </c>
      <c r="E455" s="70">
        <v>1</v>
      </c>
      <c r="F455" s="70">
        <v>4</v>
      </c>
      <c r="G455" s="165">
        <f t="shared" si="14"/>
        <v>5</v>
      </c>
      <c r="H455" s="157">
        <v>43614</v>
      </c>
      <c r="I455" s="240">
        <v>570</v>
      </c>
      <c r="J455" s="217">
        <f t="shared" si="15"/>
        <v>5</v>
      </c>
    </row>
    <row r="456" spans="1:10" ht="15" hidden="1" outlineLevel="1" thickBot="1" x14ac:dyDescent="0.4">
      <c r="A456" s="70" t="s">
        <v>1886</v>
      </c>
      <c r="B456" s="262" t="s">
        <v>2374</v>
      </c>
      <c r="C456" s="79" t="s">
        <v>1887</v>
      </c>
      <c r="D456" s="72" t="s">
        <v>170</v>
      </c>
      <c r="E456" s="70">
        <v>2</v>
      </c>
      <c r="F456" s="70">
        <v>2</v>
      </c>
      <c r="G456" s="165">
        <f t="shared" si="14"/>
        <v>4</v>
      </c>
      <c r="H456" s="157">
        <v>43614</v>
      </c>
      <c r="I456" s="240">
        <v>50</v>
      </c>
      <c r="J456" s="217">
        <f t="shared" si="15"/>
        <v>4</v>
      </c>
    </row>
    <row r="457" spans="1:10" ht="15" hidden="1" outlineLevel="1" thickBot="1" x14ac:dyDescent="0.4">
      <c r="A457" s="70" t="s">
        <v>1886</v>
      </c>
      <c r="B457" s="262" t="s">
        <v>2375</v>
      </c>
      <c r="C457" s="79" t="s">
        <v>1887</v>
      </c>
      <c r="D457" s="72" t="s">
        <v>170</v>
      </c>
      <c r="E457" s="70">
        <v>2</v>
      </c>
      <c r="F457" s="70">
        <v>2</v>
      </c>
      <c r="G457" s="165">
        <f t="shared" si="14"/>
        <v>4</v>
      </c>
      <c r="H457" s="157">
        <v>43614</v>
      </c>
      <c r="I457" s="240">
        <v>800</v>
      </c>
      <c r="J457" s="217">
        <f t="shared" si="15"/>
        <v>4</v>
      </c>
    </row>
    <row r="458" spans="1:10" ht="15" hidden="1" outlineLevel="1" thickBot="1" x14ac:dyDescent="0.4">
      <c r="A458" s="70" t="s">
        <v>1886</v>
      </c>
      <c r="B458" s="262" t="s">
        <v>2376</v>
      </c>
      <c r="C458" s="79" t="s">
        <v>1887</v>
      </c>
      <c r="D458" s="72" t="s">
        <v>170</v>
      </c>
      <c r="E458" s="70">
        <v>1</v>
      </c>
      <c r="F458" s="70">
        <v>3</v>
      </c>
      <c r="G458" s="165">
        <f t="shared" si="14"/>
        <v>4</v>
      </c>
      <c r="H458" s="157">
        <v>43614</v>
      </c>
      <c r="I458" s="240">
        <v>65</v>
      </c>
      <c r="J458" s="217">
        <f t="shared" si="15"/>
        <v>4</v>
      </c>
    </row>
    <row r="459" spans="1:10" ht="15" hidden="1" outlineLevel="1" thickBot="1" x14ac:dyDescent="0.4">
      <c r="A459" s="70" t="s">
        <v>1886</v>
      </c>
      <c r="B459" s="262" t="s">
        <v>2377</v>
      </c>
      <c r="C459" s="79" t="s">
        <v>1887</v>
      </c>
      <c r="D459" s="72" t="s">
        <v>170</v>
      </c>
      <c r="E459" s="70">
        <v>1</v>
      </c>
      <c r="F459" s="70">
        <v>4</v>
      </c>
      <c r="G459" s="165">
        <f t="shared" si="14"/>
        <v>5</v>
      </c>
      <c r="H459" s="157">
        <v>43614</v>
      </c>
      <c r="I459" s="240">
        <v>130</v>
      </c>
      <c r="J459" s="217">
        <f t="shared" si="15"/>
        <v>5</v>
      </c>
    </row>
    <row r="460" spans="1:10" ht="15" hidden="1" outlineLevel="1" thickBot="1" x14ac:dyDescent="0.4">
      <c r="A460" s="70" t="s">
        <v>1886</v>
      </c>
      <c r="B460" s="262" t="s">
        <v>2378</v>
      </c>
      <c r="C460" s="79" t="s">
        <v>1887</v>
      </c>
      <c r="D460" s="72" t="s">
        <v>170</v>
      </c>
      <c r="E460" s="70">
        <v>2</v>
      </c>
      <c r="F460" s="70">
        <v>5</v>
      </c>
      <c r="G460" s="165">
        <f t="shared" si="14"/>
        <v>7</v>
      </c>
      <c r="H460" s="157">
        <v>43614</v>
      </c>
      <c r="I460" s="240">
        <v>240</v>
      </c>
      <c r="J460" s="217">
        <f t="shared" si="15"/>
        <v>7</v>
      </c>
    </row>
    <row r="461" spans="1:10" ht="15" hidden="1" outlineLevel="1" thickBot="1" x14ac:dyDescent="0.4">
      <c r="A461" s="70" t="s">
        <v>1886</v>
      </c>
      <c r="B461" s="262" t="s">
        <v>2379</v>
      </c>
      <c r="C461" s="79" t="s">
        <v>1887</v>
      </c>
      <c r="D461" s="72" t="s">
        <v>170</v>
      </c>
      <c r="E461" s="70">
        <v>3</v>
      </c>
      <c r="F461" s="70">
        <v>2</v>
      </c>
      <c r="G461" s="165">
        <f t="shared" si="14"/>
        <v>5</v>
      </c>
      <c r="H461" s="157">
        <v>43614</v>
      </c>
      <c r="I461" s="240">
        <v>280</v>
      </c>
      <c r="J461" s="217">
        <f t="shared" si="15"/>
        <v>5</v>
      </c>
    </row>
    <row r="462" spans="1:10" ht="15" hidden="1" outlineLevel="1" thickBot="1" x14ac:dyDescent="0.4">
      <c r="A462" s="70" t="s">
        <v>1886</v>
      </c>
      <c r="B462" s="262" t="s">
        <v>2380</v>
      </c>
      <c r="C462" s="79" t="s">
        <v>1887</v>
      </c>
      <c r="D462" s="72" t="s">
        <v>170</v>
      </c>
      <c r="E462" s="70">
        <v>2</v>
      </c>
      <c r="F462" s="70">
        <v>3</v>
      </c>
      <c r="G462" s="165">
        <f t="shared" si="14"/>
        <v>5</v>
      </c>
      <c r="H462" s="157">
        <v>43614</v>
      </c>
      <c r="I462" s="240">
        <v>480</v>
      </c>
      <c r="J462" s="217">
        <f t="shared" si="15"/>
        <v>5</v>
      </c>
    </row>
    <row r="463" spans="1:10" ht="15" hidden="1" outlineLevel="1" thickBot="1" x14ac:dyDescent="0.4">
      <c r="A463" s="70" t="s">
        <v>1886</v>
      </c>
      <c r="B463" s="262" t="s">
        <v>2381</v>
      </c>
      <c r="C463" s="79" t="s">
        <v>1887</v>
      </c>
      <c r="D463" s="72" t="s">
        <v>170</v>
      </c>
      <c r="E463" s="70">
        <v>1</v>
      </c>
      <c r="F463" s="70">
        <v>3</v>
      </c>
      <c r="G463" s="165">
        <f t="shared" si="14"/>
        <v>4</v>
      </c>
      <c r="H463" s="157">
        <v>43614</v>
      </c>
      <c r="I463" s="240">
        <v>310</v>
      </c>
      <c r="J463" s="217">
        <f t="shared" si="15"/>
        <v>4</v>
      </c>
    </row>
    <row r="464" spans="1:10" ht="15" hidden="1" outlineLevel="1" thickBot="1" x14ac:dyDescent="0.4">
      <c r="A464" s="70" t="s">
        <v>1886</v>
      </c>
      <c r="B464" s="262" t="s">
        <v>2382</v>
      </c>
      <c r="C464" s="79" t="s">
        <v>1887</v>
      </c>
      <c r="D464" s="72" t="s">
        <v>170</v>
      </c>
      <c r="E464" s="70">
        <v>1</v>
      </c>
      <c r="F464" s="70">
        <v>4</v>
      </c>
      <c r="G464" s="165">
        <f t="shared" si="14"/>
        <v>5</v>
      </c>
      <c r="H464" s="157">
        <v>43614</v>
      </c>
      <c r="I464" s="240">
        <v>950</v>
      </c>
      <c r="J464" s="217">
        <f t="shared" si="15"/>
        <v>5</v>
      </c>
    </row>
    <row r="465" spans="1:10" ht="15" hidden="1" outlineLevel="1" thickBot="1" x14ac:dyDescent="0.4">
      <c r="A465" s="70" t="s">
        <v>1886</v>
      </c>
      <c r="B465" s="262" t="s">
        <v>2383</v>
      </c>
      <c r="C465" s="79" t="s">
        <v>1887</v>
      </c>
      <c r="D465" s="72" t="s">
        <v>170</v>
      </c>
      <c r="E465" s="70">
        <v>2</v>
      </c>
      <c r="F465" s="70">
        <v>3</v>
      </c>
      <c r="G465" s="165">
        <f t="shared" si="14"/>
        <v>5</v>
      </c>
      <c r="H465" s="157">
        <v>43614</v>
      </c>
      <c r="I465" s="240">
        <v>775</v>
      </c>
      <c r="J465" s="217">
        <f t="shared" si="15"/>
        <v>5</v>
      </c>
    </row>
    <row r="466" spans="1:10" ht="15" hidden="1" outlineLevel="1" thickBot="1" x14ac:dyDescent="0.4">
      <c r="A466" s="70" t="s">
        <v>1886</v>
      </c>
      <c r="B466" s="262" t="s">
        <v>2384</v>
      </c>
      <c r="C466" s="79" t="s">
        <v>1887</v>
      </c>
      <c r="D466" s="72" t="s">
        <v>170</v>
      </c>
      <c r="E466" s="70">
        <v>2</v>
      </c>
      <c r="F466" s="70">
        <v>2</v>
      </c>
      <c r="G466" s="165">
        <f t="shared" si="14"/>
        <v>4</v>
      </c>
      <c r="H466" s="157">
        <v>43614</v>
      </c>
      <c r="I466" s="240">
        <v>525</v>
      </c>
      <c r="J466" s="217">
        <f t="shared" si="15"/>
        <v>4</v>
      </c>
    </row>
    <row r="467" spans="1:10" ht="15" hidden="1" outlineLevel="1" thickBot="1" x14ac:dyDescent="0.4">
      <c r="A467" s="70" t="s">
        <v>1886</v>
      </c>
      <c r="B467" s="262" t="s">
        <v>2385</v>
      </c>
      <c r="C467" s="79" t="s">
        <v>1887</v>
      </c>
      <c r="D467" s="72" t="s">
        <v>170</v>
      </c>
      <c r="E467" s="70">
        <v>1</v>
      </c>
      <c r="F467" s="70">
        <v>4</v>
      </c>
      <c r="G467" s="165">
        <f t="shared" si="14"/>
        <v>5</v>
      </c>
      <c r="H467" s="157">
        <v>43614</v>
      </c>
      <c r="I467" s="240">
        <v>830</v>
      </c>
      <c r="J467" s="217">
        <f t="shared" si="15"/>
        <v>5</v>
      </c>
    </row>
    <row r="468" spans="1:10" ht="15" hidden="1" outlineLevel="1" thickBot="1" x14ac:dyDescent="0.4">
      <c r="A468" s="70" t="s">
        <v>1886</v>
      </c>
      <c r="B468" s="262" t="s">
        <v>2386</v>
      </c>
      <c r="C468" s="79" t="s">
        <v>1887</v>
      </c>
      <c r="D468" s="72" t="s">
        <v>170</v>
      </c>
      <c r="E468" s="70">
        <v>1</v>
      </c>
      <c r="F468" s="70">
        <v>2</v>
      </c>
      <c r="G468" s="165">
        <f t="shared" ref="G468:G499" si="16">E468+F468</f>
        <v>3</v>
      </c>
      <c r="H468" s="157">
        <v>43614</v>
      </c>
      <c r="I468" s="240">
        <v>150</v>
      </c>
      <c r="J468" s="217">
        <f t="shared" si="15"/>
        <v>3</v>
      </c>
    </row>
    <row r="469" spans="1:10" ht="15" hidden="1" outlineLevel="1" thickBot="1" x14ac:dyDescent="0.4">
      <c r="A469" s="70" t="s">
        <v>1886</v>
      </c>
      <c r="B469" s="262" t="s">
        <v>2387</v>
      </c>
      <c r="C469" s="79" t="s">
        <v>1887</v>
      </c>
      <c r="D469" s="72" t="s">
        <v>170</v>
      </c>
      <c r="E469" s="70">
        <v>3</v>
      </c>
      <c r="F469" s="70">
        <v>2</v>
      </c>
      <c r="G469" s="165">
        <f t="shared" si="16"/>
        <v>5</v>
      </c>
      <c r="H469" s="157">
        <v>43614</v>
      </c>
      <c r="I469" s="240">
        <v>170</v>
      </c>
      <c r="J469" s="217">
        <f t="shared" si="15"/>
        <v>5</v>
      </c>
    </row>
    <row r="470" spans="1:10" ht="15" hidden="1" outlineLevel="1" thickBot="1" x14ac:dyDescent="0.4">
      <c r="A470" s="70" t="s">
        <v>1886</v>
      </c>
      <c r="B470" s="262" t="s">
        <v>2388</v>
      </c>
      <c r="C470" s="79" t="s">
        <v>1887</v>
      </c>
      <c r="D470" s="72" t="s">
        <v>170</v>
      </c>
      <c r="E470" s="70">
        <v>4</v>
      </c>
      <c r="F470" s="70">
        <v>4</v>
      </c>
      <c r="G470" s="165">
        <f t="shared" si="16"/>
        <v>8</v>
      </c>
      <c r="H470" s="157">
        <v>43614</v>
      </c>
      <c r="I470" s="240">
        <v>260</v>
      </c>
      <c r="J470" s="217">
        <f t="shared" si="15"/>
        <v>8</v>
      </c>
    </row>
    <row r="471" spans="1:10" ht="15" hidden="1" outlineLevel="1" thickBot="1" x14ac:dyDescent="0.4">
      <c r="A471" s="70" t="s">
        <v>1886</v>
      </c>
      <c r="B471" s="262" t="s">
        <v>2389</v>
      </c>
      <c r="C471" s="79" t="s">
        <v>1887</v>
      </c>
      <c r="D471" s="72" t="s">
        <v>170</v>
      </c>
      <c r="E471" s="70">
        <v>1</v>
      </c>
      <c r="F471" s="70">
        <v>4</v>
      </c>
      <c r="G471" s="165">
        <f t="shared" si="16"/>
        <v>5</v>
      </c>
      <c r="H471" s="157">
        <v>43614</v>
      </c>
      <c r="I471" s="240">
        <v>290</v>
      </c>
      <c r="J471" s="217">
        <f t="shared" si="15"/>
        <v>5</v>
      </c>
    </row>
    <row r="472" spans="1:10" ht="15" hidden="1" outlineLevel="1" thickBot="1" x14ac:dyDescent="0.4">
      <c r="A472" s="70" t="s">
        <v>1886</v>
      </c>
      <c r="B472" s="262" t="s">
        <v>2390</v>
      </c>
      <c r="C472" s="79" t="s">
        <v>1887</v>
      </c>
      <c r="D472" s="72" t="s">
        <v>170</v>
      </c>
      <c r="E472" s="70">
        <v>1</v>
      </c>
      <c r="F472" s="70">
        <v>4</v>
      </c>
      <c r="G472" s="165">
        <f t="shared" si="16"/>
        <v>5</v>
      </c>
      <c r="H472" s="157">
        <v>43614</v>
      </c>
      <c r="I472" s="240">
        <v>430</v>
      </c>
      <c r="J472" s="217">
        <f t="shared" si="15"/>
        <v>5</v>
      </c>
    </row>
    <row r="473" spans="1:10" ht="15" hidden="1" outlineLevel="1" thickBot="1" x14ac:dyDescent="0.4">
      <c r="A473" s="70" t="s">
        <v>1886</v>
      </c>
      <c r="B473" s="262" t="s">
        <v>2391</v>
      </c>
      <c r="C473" s="79" t="s">
        <v>1887</v>
      </c>
      <c r="D473" s="72" t="s">
        <v>170</v>
      </c>
      <c r="E473" s="70">
        <v>2</v>
      </c>
      <c r="F473" s="70">
        <v>2</v>
      </c>
      <c r="G473" s="165">
        <f t="shared" si="16"/>
        <v>4</v>
      </c>
      <c r="H473" s="157">
        <v>43614</v>
      </c>
      <c r="I473" s="240">
        <v>480</v>
      </c>
      <c r="J473" s="217">
        <f t="shared" si="15"/>
        <v>4</v>
      </c>
    </row>
    <row r="474" spans="1:10" ht="15" hidden="1" outlineLevel="1" thickBot="1" x14ac:dyDescent="0.4">
      <c r="A474" s="70" t="s">
        <v>1886</v>
      </c>
      <c r="B474" s="262" t="s">
        <v>2392</v>
      </c>
      <c r="C474" s="79" t="s">
        <v>1887</v>
      </c>
      <c r="D474" s="72" t="s">
        <v>170</v>
      </c>
      <c r="E474" s="70">
        <v>1</v>
      </c>
      <c r="F474" s="70">
        <v>4</v>
      </c>
      <c r="G474" s="165">
        <f t="shared" si="16"/>
        <v>5</v>
      </c>
      <c r="H474" s="157">
        <v>43614</v>
      </c>
      <c r="I474" s="240">
        <v>670</v>
      </c>
      <c r="J474" s="217">
        <f t="shared" si="15"/>
        <v>5</v>
      </c>
    </row>
    <row r="475" spans="1:10" ht="15" hidden="1" outlineLevel="1" thickBot="1" x14ac:dyDescent="0.4">
      <c r="A475" s="70" t="s">
        <v>1886</v>
      </c>
      <c r="B475" s="262" t="s">
        <v>2393</v>
      </c>
      <c r="C475" s="79" t="s">
        <v>1887</v>
      </c>
      <c r="D475" s="72" t="s">
        <v>170</v>
      </c>
      <c r="E475" s="70">
        <v>1</v>
      </c>
      <c r="F475" s="70">
        <v>1</v>
      </c>
      <c r="G475" s="165">
        <f t="shared" si="16"/>
        <v>2</v>
      </c>
      <c r="H475" s="157">
        <v>43614</v>
      </c>
      <c r="I475" s="240">
        <v>690</v>
      </c>
      <c r="J475" s="217">
        <f t="shared" si="15"/>
        <v>2</v>
      </c>
    </row>
    <row r="476" spans="1:10" ht="15" hidden="1" outlineLevel="1" thickBot="1" x14ac:dyDescent="0.4">
      <c r="A476" s="70" t="s">
        <v>1886</v>
      </c>
      <c r="B476" s="262" t="s">
        <v>2394</v>
      </c>
      <c r="C476" s="79" t="s">
        <v>1887</v>
      </c>
      <c r="D476" s="72" t="s">
        <v>170</v>
      </c>
      <c r="E476" s="70">
        <v>1</v>
      </c>
      <c r="F476" s="70">
        <v>3</v>
      </c>
      <c r="G476" s="165">
        <f t="shared" si="16"/>
        <v>4</v>
      </c>
      <c r="H476" s="157">
        <v>43614</v>
      </c>
      <c r="I476" s="240">
        <v>370</v>
      </c>
      <c r="J476" s="217">
        <f t="shared" si="15"/>
        <v>4</v>
      </c>
    </row>
    <row r="477" spans="1:10" ht="15" hidden="1" outlineLevel="1" thickBot="1" x14ac:dyDescent="0.4">
      <c r="A477" s="70" t="s">
        <v>1886</v>
      </c>
      <c r="B477" s="262" t="s">
        <v>2395</v>
      </c>
      <c r="C477" s="79" t="s">
        <v>1887</v>
      </c>
      <c r="D477" s="72" t="s">
        <v>170</v>
      </c>
      <c r="E477" s="70">
        <v>1</v>
      </c>
      <c r="F477" s="70">
        <v>3</v>
      </c>
      <c r="G477" s="165">
        <f t="shared" si="16"/>
        <v>4</v>
      </c>
      <c r="H477" s="157">
        <v>43614</v>
      </c>
      <c r="I477" s="240">
        <v>455</v>
      </c>
      <c r="J477" s="217">
        <f t="shared" si="15"/>
        <v>4</v>
      </c>
    </row>
    <row r="478" spans="1:10" ht="15" hidden="1" outlineLevel="1" thickBot="1" x14ac:dyDescent="0.4">
      <c r="A478" s="70" t="s">
        <v>1886</v>
      </c>
      <c r="B478" s="262" t="s">
        <v>2396</v>
      </c>
      <c r="C478" s="79" t="s">
        <v>1887</v>
      </c>
      <c r="D478" s="72" t="s">
        <v>170</v>
      </c>
      <c r="E478" s="70">
        <v>1</v>
      </c>
      <c r="F478" s="70">
        <v>3</v>
      </c>
      <c r="G478" s="165">
        <f t="shared" si="16"/>
        <v>4</v>
      </c>
      <c r="H478" s="157">
        <v>43614</v>
      </c>
      <c r="I478" s="240">
        <v>870</v>
      </c>
      <c r="J478" s="217">
        <f t="shared" si="15"/>
        <v>4</v>
      </c>
    </row>
    <row r="479" spans="1:10" ht="15" hidden="1" outlineLevel="1" thickBot="1" x14ac:dyDescent="0.4">
      <c r="A479" s="70" t="s">
        <v>1886</v>
      </c>
      <c r="B479" s="262" t="s">
        <v>2397</v>
      </c>
      <c r="C479" s="79" t="s">
        <v>1887</v>
      </c>
      <c r="D479" s="72" t="s">
        <v>170</v>
      </c>
      <c r="E479" s="70">
        <v>2</v>
      </c>
      <c r="F479" s="70">
        <v>3</v>
      </c>
      <c r="G479" s="165">
        <f t="shared" si="16"/>
        <v>5</v>
      </c>
      <c r="H479" s="157">
        <v>43614</v>
      </c>
      <c r="I479" s="240">
        <v>350</v>
      </c>
      <c r="J479" s="217">
        <f t="shared" si="15"/>
        <v>5</v>
      </c>
    </row>
    <row r="480" spans="1:10" ht="15" hidden="1" outlineLevel="1" thickBot="1" x14ac:dyDescent="0.4">
      <c r="A480" s="70" t="s">
        <v>1886</v>
      </c>
      <c r="B480" s="262" t="s">
        <v>2398</v>
      </c>
      <c r="C480" s="79" t="s">
        <v>1887</v>
      </c>
      <c r="D480" s="72" t="s">
        <v>170</v>
      </c>
      <c r="E480" s="70">
        <v>1</v>
      </c>
      <c r="F480" s="70">
        <v>3</v>
      </c>
      <c r="G480" s="165">
        <f t="shared" si="16"/>
        <v>4</v>
      </c>
      <c r="H480" s="157">
        <v>43614</v>
      </c>
      <c r="I480" s="240">
        <v>250</v>
      </c>
      <c r="J480" s="217">
        <f t="shared" si="15"/>
        <v>4</v>
      </c>
    </row>
    <row r="481" spans="1:10" ht="15" hidden="1" outlineLevel="1" thickBot="1" x14ac:dyDescent="0.4">
      <c r="A481" s="70" t="s">
        <v>1886</v>
      </c>
      <c r="B481" s="262" t="s">
        <v>2399</v>
      </c>
      <c r="C481" s="79" t="s">
        <v>1887</v>
      </c>
      <c r="D481" s="72" t="s">
        <v>170</v>
      </c>
      <c r="E481" s="70">
        <v>2</v>
      </c>
      <c r="F481" s="70">
        <v>4</v>
      </c>
      <c r="G481" s="165">
        <f t="shared" si="16"/>
        <v>6</v>
      </c>
      <c r="H481" s="157">
        <v>43614</v>
      </c>
      <c r="I481" s="240">
        <v>870</v>
      </c>
      <c r="J481" s="217">
        <f t="shared" si="15"/>
        <v>6</v>
      </c>
    </row>
    <row r="482" spans="1:10" ht="15" hidden="1" outlineLevel="1" thickBot="1" x14ac:dyDescent="0.4">
      <c r="A482" s="70" t="s">
        <v>1886</v>
      </c>
      <c r="B482" s="262" t="s">
        <v>2400</v>
      </c>
      <c r="C482" s="79" t="s">
        <v>1887</v>
      </c>
      <c r="D482" s="72" t="s">
        <v>170</v>
      </c>
      <c r="E482" s="70">
        <v>1</v>
      </c>
      <c r="F482" s="70">
        <v>2</v>
      </c>
      <c r="G482" s="165">
        <f t="shared" si="16"/>
        <v>3</v>
      </c>
      <c r="H482" s="157">
        <v>43614</v>
      </c>
      <c r="I482" s="240">
        <v>210</v>
      </c>
      <c r="J482" s="217">
        <f t="shared" si="15"/>
        <v>3</v>
      </c>
    </row>
    <row r="483" spans="1:10" ht="15" hidden="1" outlineLevel="1" thickBot="1" x14ac:dyDescent="0.4">
      <c r="A483" s="70" t="s">
        <v>1886</v>
      </c>
      <c r="B483" s="262" t="s">
        <v>2401</v>
      </c>
      <c r="C483" s="79" t="s">
        <v>1887</v>
      </c>
      <c r="D483" s="72" t="s">
        <v>170</v>
      </c>
      <c r="E483" s="70">
        <v>1</v>
      </c>
      <c r="F483" s="70">
        <v>3</v>
      </c>
      <c r="G483" s="165">
        <f t="shared" si="16"/>
        <v>4</v>
      </c>
      <c r="H483" s="157">
        <v>43614</v>
      </c>
      <c r="I483" s="240">
        <v>115</v>
      </c>
      <c r="J483" s="217">
        <f t="shared" si="15"/>
        <v>4</v>
      </c>
    </row>
    <row r="484" spans="1:10" ht="15" hidden="1" outlineLevel="1" thickBot="1" x14ac:dyDescent="0.4">
      <c r="A484" s="70" t="s">
        <v>1886</v>
      </c>
      <c r="B484" s="262" t="s">
        <v>2402</v>
      </c>
      <c r="C484" s="79" t="s">
        <v>1887</v>
      </c>
      <c r="D484" s="72" t="s">
        <v>170</v>
      </c>
      <c r="E484" s="70">
        <v>2</v>
      </c>
      <c r="F484" s="70">
        <v>2</v>
      </c>
      <c r="G484" s="165">
        <f t="shared" si="16"/>
        <v>4</v>
      </c>
      <c r="H484" s="157">
        <v>43614</v>
      </c>
      <c r="I484" s="240">
        <v>125</v>
      </c>
      <c r="J484" s="217">
        <f t="shared" si="15"/>
        <v>4</v>
      </c>
    </row>
    <row r="485" spans="1:10" ht="15" hidden="1" outlineLevel="1" thickBot="1" x14ac:dyDescent="0.4">
      <c r="A485" s="70" t="s">
        <v>1886</v>
      </c>
      <c r="B485" s="262" t="s">
        <v>2403</v>
      </c>
      <c r="C485" s="79" t="s">
        <v>1887</v>
      </c>
      <c r="D485" s="72" t="s">
        <v>170</v>
      </c>
      <c r="E485" s="70">
        <v>1</v>
      </c>
      <c r="F485" s="70">
        <v>4</v>
      </c>
      <c r="G485" s="165">
        <f t="shared" si="16"/>
        <v>5</v>
      </c>
      <c r="H485" s="157">
        <v>43614</v>
      </c>
      <c r="I485" s="240">
        <v>365</v>
      </c>
      <c r="J485" s="217">
        <f t="shared" si="15"/>
        <v>5</v>
      </c>
    </row>
    <row r="486" spans="1:10" ht="15" hidden="1" outlineLevel="1" thickBot="1" x14ac:dyDescent="0.4">
      <c r="A486" s="70" t="s">
        <v>1886</v>
      </c>
      <c r="B486" s="262" t="s">
        <v>2404</v>
      </c>
      <c r="C486" s="79" t="s">
        <v>1887</v>
      </c>
      <c r="D486" s="72" t="s">
        <v>170</v>
      </c>
      <c r="E486" s="70">
        <v>1</v>
      </c>
      <c r="F486" s="70">
        <v>3</v>
      </c>
      <c r="G486" s="165">
        <f t="shared" si="16"/>
        <v>4</v>
      </c>
      <c r="H486" s="157">
        <v>43614</v>
      </c>
      <c r="I486" s="240">
        <v>860</v>
      </c>
      <c r="J486" s="217">
        <f t="shared" si="15"/>
        <v>4</v>
      </c>
    </row>
    <row r="487" spans="1:10" ht="15" hidden="1" outlineLevel="1" thickBot="1" x14ac:dyDescent="0.4">
      <c r="A487" s="70" t="s">
        <v>1886</v>
      </c>
      <c r="B487" s="262" t="s">
        <v>2405</v>
      </c>
      <c r="C487" s="79" t="s">
        <v>1887</v>
      </c>
      <c r="D487" s="72" t="s">
        <v>170</v>
      </c>
      <c r="E487" s="70">
        <v>1</v>
      </c>
      <c r="F487" s="70">
        <v>1</v>
      </c>
      <c r="G487" s="165">
        <f t="shared" si="16"/>
        <v>2</v>
      </c>
      <c r="H487" s="157">
        <v>43614</v>
      </c>
      <c r="I487" s="240">
        <v>740</v>
      </c>
      <c r="J487" s="217">
        <f t="shared" si="15"/>
        <v>2</v>
      </c>
    </row>
    <row r="488" spans="1:10" ht="15" hidden="1" outlineLevel="1" thickBot="1" x14ac:dyDescent="0.4">
      <c r="A488" s="70" t="s">
        <v>1886</v>
      </c>
      <c r="B488" s="262" t="s">
        <v>2406</v>
      </c>
      <c r="C488" s="79" t="s">
        <v>1887</v>
      </c>
      <c r="D488" s="72" t="s">
        <v>170</v>
      </c>
      <c r="E488" s="70">
        <v>2</v>
      </c>
      <c r="F488" s="70">
        <v>3</v>
      </c>
      <c r="G488" s="165">
        <f t="shared" si="16"/>
        <v>5</v>
      </c>
      <c r="H488" s="157">
        <v>43614</v>
      </c>
      <c r="I488" s="240">
        <v>155</v>
      </c>
      <c r="J488" s="217">
        <f t="shared" si="15"/>
        <v>5</v>
      </c>
    </row>
    <row r="489" spans="1:10" ht="15" hidden="1" outlineLevel="1" thickBot="1" x14ac:dyDescent="0.4">
      <c r="A489" s="70" t="s">
        <v>1886</v>
      </c>
      <c r="B489" s="262" t="s">
        <v>2407</v>
      </c>
      <c r="C489" s="79" t="s">
        <v>1887</v>
      </c>
      <c r="D489" s="72" t="s">
        <v>170</v>
      </c>
      <c r="E489" s="70">
        <v>1</v>
      </c>
      <c r="F489" s="70">
        <v>4</v>
      </c>
      <c r="G489" s="165">
        <f t="shared" si="16"/>
        <v>5</v>
      </c>
      <c r="H489" s="157">
        <v>43614</v>
      </c>
      <c r="I489" s="240">
        <v>185</v>
      </c>
      <c r="J489" s="217">
        <f t="shared" si="15"/>
        <v>5</v>
      </c>
    </row>
    <row r="490" spans="1:10" ht="15" hidden="1" outlineLevel="1" thickBot="1" x14ac:dyDescent="0.4">
      <c r="A490" s="70" t="s">
        <v>1886</v>
      </c>
      <c r="B490" s="262" t="s">
        <v>2408</v>
      </c>
      <c r="C490" s="79" t="s">
        <v>1887</v>
      </c>
      <c r="D490" s="72" t="s">
        <v>170</v>
      </c>
      <c r="E490" s="70">
        <v>1</v>
      </c>
      <c r="F490" s="70">
        <v>3</v>
      </c>
      <c r="G490" s="165">
        <f t="shared" si="16"/>
        <v>4</v>
      </c>
      <c r="H490" s="157">
        <v>43614</v>
      </c>
      <c r="I490" s="240">
        <v>115</v>
      </c>
      <c r="J490" s="217">
        <f t="shared" si="15"/>
        <v>4</v>
      </c>
    </row>
    <row r="491" spans="1:10" ht="15" hidden="1" outlineLevel="1" thickBot="1" x14ac:dyDescent="0.4">
      <c r="A491" s="70" t="s">
        <v>1886</v>
      </c>
      <c r="B491" s="262" t="s">
        <v>2409</v>
      </c>
      <c r="C491" s="79" t="s">
        <v>1887</v>
      </c>
      <c r="D491" s="72" t="s">
        <v>170</v>
      </c>
      <c r="E491" s="70">
        <v>2</v>
      </c>
      <c r="F491" s="70">
        <v>3</v>
      </c>
      <c r="G491" s="165">
        <f t="shared" si="16"/>
        <v>5</v>
      </c>
      <c r="H491" s="157">
        <v>43614</v>
      </c>
      <c r="I491" s="240">
        <v>910</v>
      </c>
      <c r="J491" s="217">
        <f t="shared" si="15"/>
        <v>5</v>
      </c>
    </row>
    <row r="492" spans="1:10" ht="15" hidden="1" outlineLevel="1" thickBot="1" x14ac:dyDescent="0.4">
      <c r="A492" s="70" t="s">
        <v>1886</v>
      </c>
      <c r="B492" s="262" t="s">
        <v>2410</v>
      </c>
      <c r="C492" s="79" t="s">
        <v>1887</v>
      </c>
      <c r="D492" s="72" t="s">
        <v>170</v>
      </c>
      <c r="E492" s="70">
        <v>1</v>
      </c>
      <c r="F492" s="70">
        <v>2</v>
      </c>
      <c r="G492" s="165">
        <f t="shared" si="16"/>
        <v>3</v>
      </c>
      <c r="H492" s="157">
        <v>43614</v>
      </c>
      <c r="I492" s="240">
        <v>620</v>
      </c>
      <c r="J492" s="217">
        <f t="shared" si="15"/>
        <v>3</v>
      </c>
    </row>
    <row r="493" spans="1:10" ht="15" hidden="1" outlineLevel="1" thickBot="1" x14ac:dyDescent="0.4">
      <c r="A493" s="70" t="s">
        <v>1886</v>
      </c>
      <c r="B493" s="262" t="s">
        <v>2411</v>
      </c>
      <c r="C493" s="79" t="s">
        <v>1887</v>
      </c>
      <c r="D493" s="72" t="s">
        <v>170</v>
      </c>
      <c r="E493" s="70">
        <v>1</v>
      </c>
      <c r="F493" s="70">
        <v>3</v>
      </c>
      <c r="G493" s="165">
        <f t="shared" si="16"/>
        <v>4</v>
      </c>
      <c r="H493" s="157">
        <v>43614</v>
      </c>
      <c r="I493" s="240">
        <v>645</v>
      </c>
      <c r="J493" s="217">
        <f t="shared" si="15"/>
        <v>4</v>
      </c>
    </row>
    <row r="494" spans="1:10" ht="15" hidden="1" outlineLevel="1" thickBot="1" x14ac:dyDescent="0.4">
      <c r="A494" s="70" t="s">
        <v>1886</v>
      </c>
      <c r="B494" s="262" t="s">
        <v>2412</v>
      </c>
      <c r="C494" s="79" t="s">
        <v>1887</v>
      </c>
      <c r="D494" s="72" t="s">
        <v>170</v>
      </c>
      <c r="E494" s="70">
        <v>1</v>
      </c>
      <c r="F494" s="70">
        <v>4</v>
      </c>
      <c r="G494" s="165">
        <f t="shared" si="16"/>
        <v>5</v>
      </c>
      <c r="H494" s="157">
        <v>43614</v>
      </c>
      <c r="I494" s="240">
        <v>735</v>
      </c>
      <c r="J494" s="217">
        <f t="shared" si="15"/>
        <v>5</v>
      </c>
    </row>
    <row r="495" spans="1:10" ht="15" hidden="1" outlineLevel="1" thickBot="1" x14ac:dyDescent="0.4">
      <c r="A495" s="70" t="s">
        <v>1886</v>
      </c>
      <c r="B495" s="262" t="s">
        <v>2413</v>
      </c>
      <c r="C495" s="79" t="s">
        <v>1887</v>
      </c>
      <c r="D495" s="72" t="s">
        <v>170</v>
      </c>
      <c r="E495" s="70">
        <v>1</v>
      </c>
      <c r="F495" s="70">
        <v>3</v>
      </c>
      <c r="G495" s="165">
        <f t="shared" si="16"/>
        <v>4</v>
      </c>
      <c r="H495" s="157">
        <v>43614</v>
      </c>
      <c r="I495" s="240">
        <v>60</v>
      </c>
      <c r="J495" s="217">
        <f t="shared" si="15"/>
        <v>4</v>
      </c>
    </row>
    <row r="496" spans="1:10" ht="15" hidden="1" outlineLevel="1" thickBot="1" x14ac:dyDescent="0.4">
      <c r="A496" s="70" t="s">
        <v>1886</v>
      </c>
      <c r="B496" s="262" t="s">
        <v>2414</v>
      </c>
      <c r="C496" s="79" t="s">
        <v>1887</v>
      </c>
      <c r="D496" s="72" t="s">
        <v>170</v>
      </c>
      <c r="E496" s="70">
        <v>2</v>
      </c>
      <c r="F496" s="70">
        <v>4</v>
      </c>
      <c r="G496" s="165">
        <f t="shared" si="16"/>
        <v>6</v>
      </c>
      <c r="H496" s="157">
        <v>43614</v>
      </c>
      <c r="I496" s="240">
        <v>145</v>
      </c>
      <c r="J496" s="217">
        <f t="shared" si="15"/>
        <v>6</v>
      </c>
    </row>
    <row r="497" spans="1:10" ht="15" hidden="1" outlineLevel="1" thickBot="1" x14ac:dyDescent="0.4">
      <c r="A497" s="70" t="s">
        <v>1886</v>
      </c>
      <c r="B497" s="262" t="s">
        <v>2415</v>
      </c>
      <c r="C497" s="79" t="s">
        <v>1887</v>
      </c>
      <c r="D497" s="72" t="s">
        <v>170</v>
      </c>
      <c r="E497" s="70">
        <v>1</v>
      </c>
      <c r="F497" s="70">
        <v>3</v>
      </c>
      <c r="G497" s="165">
        <f t="shared" si="16"/>
        <v>4</v>
      </c>
      <c r="H497" s="157">
        <v>43614</v>
      </c>
      <c r="I497" s="240">
        <v>70</v>
      </c>
      <c r="J497" s="217">
        <f t="shared" si="15"/>
        <v>4</v>
      </c>
    </row>
    <row r="498" spans="1:10" ht="15" hidden="1" outlineLevel="1" thickBot="1" x14ac:dyDescent="0.4">
      <c r="A498" s="70" t="s">
        <v>1886</v>
      </c>
      <c r="B498" s="262" t="s">
        <v>2416</v>
      </c>
      <c r="C498" s="79" t="s">
        <v>1887</v>
      </c>
      <c r="D498" s="72" t="s">
        <v>170</v>
      </c>
      <c r="E498" s="70">
        <v>1</v>
      </c>
      <c r="F498" s="70">
        <v>2</v>
      </c>
      <c r="G498" s="165">
        <f t="shared" si="16"/>
        <v>3</v>
      </c>
      <c r="H498" s="157">
        <v>43614</v>
      </c>
      <c r="I498" s="240">
        <v>185</v>
      </c>
      <c r="J498" s="217">
        <f t="shared" si="15"/>
        <v>3</v>
      </c>
    </row>
    <row r="499" spans="1:10" ht="15" hidden="1" outlineLevel="1" thickBot="1" x14ac:dyDescent="0.4">
      <c r="A499" s="70" t="s">
        <v>1886</v>
      </c>
      <c r="B499" s="262" t="s">
        <v>2417</v>
      </c>
      <c r="C499" s="79" t="s">
        <v>1887</v>
      </c>
      <c r="D499" s="72" t="s">
        <v>170</v>
      </c>
      <c r="E499" s="70">
        <v>1</v>
      </c>
      <c r="F499" s="70">
        <v>3</v>
      </c>
      <c r="G499" s="165">
        <f t="shared" si="16"/>
        <v>4</v>
      </c>
      <c r="H499" s="157">
        <v>43614</v>
      </c>
      <c r="I499" s="240">
        <v>595</v>
      </c>
      <c r="J499" s="217">
        <f t="shared" si="15"/>
        <v>4</v>
      </c>
    </row>
    <row r="500" spans="1:10" ht="15" hidden="1" outlineLevel="1" thickBot="1" x14ac:dyDescent="0.4">
      <c r="A500" s="70" t="s">
        <v>1886</v>
      </c>
      <c r="B500" s="262" t="s">
        <v>2418</v>
      </c>
      <c r="C500" s="79" t="s">
        <v>1887</v>
      </c>
      <c r="D500" s="72" t="s">
        <v>170</v>
      </c>
      <c r="E500" s="70">
        <v>1</v>
      </c>
      <c r="F500" s="70">
        <v>2</v>
      </c>
      <c r="G500" s="165">
        <f t="shared" ref="G500:G528" si="17">E500+F500</f>
        <v>3</v>
      </c>
      <c r="H500" s="157">
        <v>43614</v>
      </c>
      <c r="I500" s="240">
        <v>58</v>
      </c>
      <c r="J500" s="217">
        <f t="shared" si="15"/>
        <v>3</v>
      </c>
    </row>
    <row r="501" spans="1:10" ht="15" hidden="1" outlineLevel="1" thickBot="1" x14ac:dyDescent="0.4">
      <c r="A501" s="70" t="s">
        <v>1886</v>
      </c>
      <c r="B501" s="262" t="s">
        <v>2419</v>
      </c>
      <c r="C501" s="79" t="s">
        <v>1887</v>
      </c>
      <c r="D501" s="72" t="s">
        <v>170</v>
      </c>
      <c r="E501" s="70">
        <v>2</v>
      </c>
      <c r="F501" s="70">
        <v>2</v>
      </c>
      <c r="G501" s="165">
        <f t="shared" si="17"/>
        <v>4</v>
      </c>
      <c r="H501" s="157">
        <v>43614</v>
      </c>
      <c r="I501" s="240">
        <v>310</v>
      </c>
      <c r="J501" s="217">
        <f t="shared" si="15"/>
        <v>4</v>
      </c>
    </row>
    <row r="502" spans="1:10" ht="15" hidden="1" outlineLevel="1" thickBot="1" x14ac:dyDescent="0.4">
      <c r="A502" s="70" t="s">
        <v>1886</v>
      </c>
      <c r="B502" s="262" t="s">
        <v>2420</v>
      </c>
      <c r="C502" s="79" t="s">
        <v>1887</v>
      </c>
      <c r="D502" s="72" t="s">
        <v>170</v>
      </c>
      <c r="E502" s="70">
        <v>1</v>
      </c>
      <c r="F502" s="70">
        <v>3</v>
      </c>
      <c r="G502" s="165">
        <f t="shared" si="17"/>
        <v>4</v>
      </c>
      <c r="H502" s="157">
        <v>43614</v>
      </c>
      <c r="I502" s="240">
        <v>355</v>
      </c>
      <c r="J502" s="217">
        <f t="shared" si="15"/>
        <v>4</v>
      </c>
    </row>
    <row r="503" spans="1:10" ht="15" hidden="1" outlineLevel="1" thickBot="1" x14ac:dyDescent="0.4">
      <c r="A503" s="70" t="s">
        <v>1886</v>
      </c>
      <c r="B503" s="262" t="s">
        <v>2421</v>
      </c>
      <c r="C503" s="79" t="s">
        <v>1887</v>
      </c>
      <c r="D503" s="72" t="s">
        <v>170</v>
      </c>
      <c r="E503" s="70">
        <v>1</v>
      </c>
      <c r="F503" s="70">
        <v>2</v>
      </c>
      <c r="G503" s="165">
        <f t="shared" si="17"/>
        <v>3</v>
      </c>
      <c r="H503" s="157">
        <v>43614</v>
      </c>
      <c r="I503" s="240">
        <v>70</v>
      </c>
      <c r="J503" s="217">
        <f t="shared" si="15"/>
        <v>3</v>
      </c>
    </row>
    <row r="504" spans="1:10" ht="15" hidden="1" outlineLevel="1" thickBot="1" x14ac:dyDescent="0.4">
      <c r="A504" s="70" t="s">
        <v>1886</v>
      </c>
      <c r="B504" s="262" t="s">
        <v>2422</v>
      </c>
      <c r="C504" s="79" t="s">
        <v>1887</v>
      </c>
      <c r="D504" s="72" t="s">
        <v>170</v>
      </c>
      <c r="E504" s="70">
        <v>1</v>
      </c>
      <c r="F504" s="70">
        <v>3</v>
      </c>
      <c r="G504" s="165">
        <f t="shared" si="17"/>
        <v>4</v>
      </c>
      <c r="H504" s="157">
        <v>43614</v>
      </c>
      <c r="I504" s="240">
        <v>80</v>
      </c>
      <c r="J504" s="217">
        <f t="shared" si="15"/>
        <v>4</v>
      </c>
    </row>
    <row r="505" spans="1:10" ht="15" hidden="1" outlineLevel="1" thickBot="1" x14ac:dyDescent="0.4">
      <c r="A505" s="70" t="s">
        <v>1886</v>
      </c>
      <c r="B505" s="262" t="s">
        <v>2423</v>
      </c>
      <c r="C505" s="79" t="s">
        <v>1887</v>
      </c>
      <c r="D505" s="72" t="s">
        <v>170</v>
      </c>
      <c r="E505" s="70">
        <v>1</v>
      </c>
      <c r="F505" s="70">
        <v>3</v>
      </c>
      <c r="G505" s="165">
        <f t="shared" si="17"/>
        <v>4</v>
      </c>
      <c r="H505" s="157">
        <v>43614</v>
      </c>
      <c r="I505" s="240">
        <v>440</v>
      </c>
      <c r="J505" s="217">
        <f t="shared" si="15"/>
        <v>4</v>
      </c>
    </row>
    <row r="506" spans="1:10" ht="15" hidden="1" outlineLevel="1" thickBot="1" x14ac:dyDescent="0.4">
      <c r="A506" s="70" t="s">
        <v>1886</v>
      </c>
      <c r="B506" s="262" t="s">
        <v>2424</v>
      </c>
      <c r="C506" s="79" t="s">
        <v>1887</v>
      </c>
      <c r="D506" s="72" t="s">
        <v>170</v>
      </c>
      <c r="E506" s="70">
        <v>2</v>
      </c>
      <c r="F506" s="70">
        <v>2</v>
      </c>
      <c r="G506" s="165">
        <f t="shared" si="17"/>
        <v>4</v>
      </c>
      <c r="H506" s="157">
        <v>43614</v>
      </c>
      <c r="I506" s="240">
        <v>630</v>
      </c>
      <c r="J506" s="217">
        <f t="shared" si="15"/>
        <v>4</v>
      </c>
    </row>
    <row r="507" spans="1:10" ht="15" hidden="1" outlineLevel="1" thickBot="1" x14ac:dyDescent="0.4">
      <c r="A507" s="70" t="s">
        <v>1886</v>
      </c>
      <c r="B507" s="262" t="s">
        <v>2425</v>
      </c>
      <c r="C507" s="79" t="s">
        <v>1887</v>
      </c>
      <c r="D507" s="72" t="s">
        <v>170</v>
      </c>
      <c r="E507" s="70">
        <v>1</v>
      </c>
      <c r="F507" s="70">
        <v>2</v>
      </c>
      <c r="G507" s="165">
        <f t="shared" si="17"/>
        <v>3</v>
      </c>
      <c r="H507" s="157">
        <v>43614</v>
      </c>
      <c r="I507" s="240">
        <v>770</v>
      </c>
      <c r="J507" s="217">
        <f t="shared" si="15"/>
        <v>3</v>
      </c>
    </row>
    <row r="508" spans="1:10" ht="15" hidden="1" outlineLevel="1" thickBot="1" x14ac:dyDescent="0.4">
      <c r="A508" s="70" t="s">
        <v>1886</v>
      </c>
      <c r="B508" s="262" t="s">
        <v>2426</v>
      </c>
      <c r="C508" s="79" t="s">
        <v>1887</v>
      </c>
      <c r="D508" s="72" t="s">
        <v>170</v>
      </c>
      <c r="E508" s="165">
        <v>1</v>
      </c>
      <c r="F508" s="70">
        <v>2</v>
      </c>
      <c r="G508" s="165">
        <f t="shared" si="17"/>
        <v>3</v>
      </c>
      <c r="H508" s="157">
        <v>43614</v>
      </c>
      <c r="I508" s="134">
        <v>820</v>
      </c>
      <c r="J508" s="217">
        <f t="shared" si="15"/>
        <v>3</v>
      </c>
    </row>
    <row r="509" spans="1:10" ht="15" hidden="1" outlineLevel="1" thickBot="1" x14ac:dyDescent="0.4">
      <c r="A509" s="70" t="s">
        <v>1886</v>
      </c>
      <c r="B509" s="262" t="s">
        <v>2427</v>
      </c>
      <c r="C509" s="79" t="s">
        <v>1887</v>
      </c>
      <c r="D509" s="72" t="s">
        <v>170</v>
      </c>
      <c r="E509" s="165">
        <v>2</v>
      </c>
      <c r="F509" s="70">
        <v>3</v>
      </c>
      <c r="G509" s="165">
        <f t="shared" si="17"/>
        <v>5</v>
      </c>
      <c r="H509" s="157">
        <v>43614</v>
      </c>
      <c r="I509" s="134">
        <v>940</v>
      </c>
      <c r="J509" s="217">
        <f t="shared" si="15"/>
        <v>5</v>
      </c>
    </row>
    <row r="510" spans="1:10" ht="15" hidden="1" outlineLevel="1" thickBot="1" x14ac:dyDescent="0.4">
      <c r="A510" s="70" t="s">
        <v>1886</v>
      </c>
      <c r="B510" s="262" t="s">
        <v>2428</v>
      </c>
      <c r="C510" s="79" t="s">
        <v>1887</v>
      </c>
      <c r="D510" s="72" t="s">
        <v>170</v>
      </c>
      <c r="E510" s="165">
        <v>1</v>
      </c>
      <c r="F510" s="70">
        <v>2</v>
      </c>
      <c r="G510" s="165">
        <f t="shared" si="17"/>
        <v>3</v>
      </c>
      <c r="H510" s="157">
        <v>43614</v>
      </c>
      <c r="I510" s="240">
        <v>80</v>
      </c>
      <c r="J510" s="217">
        <f t="shared" si="15"/>
        <v>3</v>
      </c>
    </row>
    <row r="511" spans="1:10" ht="15" hidden="1" outlineLevel="1" thickBot="1" x14ac:dyDescent="0.4">
      <c r="A511" s="70" t="s">
        <v>1886</v>
      </c>
      <c r="B511" s="262" t="s">
        <v>2429</v>
      </c>
      <c r="C511" s="79" t="s">
        <v>1887</v>
      </c>
      <c r="D511" s="72" t="s">
        <v>170</v>
      </c>
      <c r="E511" s="165">
        <v>1</v>
      </c>
      <c r="F511" s="70">
        <v>3</v>
      </c>
      <c r="G511" s="165">
        <f t="shared" si="17"/>
        <v>4</v>
      </c>
      <c r="H511" s="157">
        <v>43614</v>
      </c>
      <c r="I511" s="134">
        <v>180</v>
      </c>
      <c r="J511" s="217">
        <f t="shared" si="15"/>
        <v>4</v>
      </c>
    </row>
    <row r="512" spans="1:10" ht="15" hidden="1" outlineLevel="1" thickBot="1" x14ac:dyDescent="0.4">
      <c r="A512" s="70" t="s">
        <v>1886</v>
      </c>
      <c r="B512" s="262" t="s">
        <v>2430</v>
      </c>
      <c r="C512" s="79" t="s">
        <v>1887</v>
      </c>
      <c r="D512" s="72" t="s">
        <v>170</v>
      </c>
      <c r="E512" s="165">
        <v>1</v>
      </c>
      <c r="F512" s="70">
        <v>3</v>
      </c>
      <c r="G512" s="165">
        <f t="shared" si="17"/>
        <v>4</v>
      </c>
      <c r="H512" s="157">
        <v>43614</v>
      </c>
      <c r="I512" s="134">
        <v>270</v>
      </c>
      <c r="J512" s="217">
        <f t="shared" si="15"/>
        <v>4</v>
      </c>
    </row>
    <row r="513" spans="1:10" ht="15" hidden="1" outlineLevel="1" thickBot="1" x14ac:dyDescent="0.4">
      <c r="A513" s="70" t="s">
        <v>1886</v>
      </c>
      <c r="B513" s="262" t="s">
        <v>2431</v>
      </c>
      <c r="C513" s="79" t="s">
        <v>1887</v>
      </c>
      <c r="D513" s="72" t="s">
        <v>170</v>
      </c>
      <c r="E513" s="165">
        <v>1</v>
      </c>
      <c r="F513" s="70">
        <v>2</v>
      </c>
      <c r="G513" s="165">
        <f t="shared" si="17"/>
        <v>3</v>
      </c>
      <c r="H513" s="157">
        <v>43614</v>
      </c>
      <c r="I513" s="134">
        <v>380</v>
      </c>
      <c r="J513" s="217">
        <f t="shared" si="15"/>
        <v>3</v>
      </c>
    </row>
    <row r="514" spans="1:10" ht="15" hidden="1" outlineLevel="1" thickBot="1" x14ac:dyDescent="0.4">
      <c r="A514" s="70" t="s">
        <v>1886</v>
      </c>
      <c r="B514" s="262" t="s">
        <v>2432</v>
      </c>
      <c r="C514" s="79" t="s">
        <v>1887</v>
      </c>
      <c r="D514" s="72" t="s">
        <v>170</v>
      </c>
      <c r="E514" s="165">
        <v>1</v>
      </c>
      <c r="F514" s="70">
        <v>2</v>
      </c>
      <c r="G514" s="165">
        <f t="shared" si="17"/>
        <v>3</v>
      </c>
      <c r="H514" s="157">
        <v>43614</v>
      </c>
      <c r="I514" s="134">
        <v>560</v>
      </c>
      <c r="J514" s="217">
        <f t="shared" si="15"/>
        <v>3</v>
      </c>
    </row>
    <row r="515" spans="1:10" ht="15" hidden="1" outlineLevel="1" thickBot="1" x14ac:dyDescent="0.4">
      <c r="A515" s="70" t="s">
        <v>1886</v>
      </c>
      <c r="B515" s="262" t="s">
        <v>2433</v>
      </c>
      <c r="C515" s="79" t="s">
        <v>1887</v>
      </c>
      <c r="D515" s="72" t="s">
        <v>170</v>
      </c>
      <c r="E515" s="165">
        <v>1</v>
      </c>
      <c r="F515" s="70">
        <v>2</v>
      </c>
      <c r="G515" s="165">
        <f t="shared" si="17"/>
        <v>3</v>
      </c>
      <c r="H515" s="157">
        <v>43614</v>
      </c>
      <c r="I515" s="134">
        <v>620</v>
      </c>
      <c r="J515" s="217">
        <f t="shared" ref="J515:J578" si="18">IF(I515&gt;$Q$1,,G515)</f>
        <v>3</v>
      </c>
    </row>
    <row r="516" spans="1:10" ht="15" hidden="1" outlineLevel="1" thickBot="1" x14ac:dyDescent="0.4">
      <c r="A516" s="70" t="s">
        <v>1886</v>
      </c>
      <c r="B516" s="262" t="s">
        <v>2434</v>
      </c>
      <c r="C516" s="79" t="s">
        <v>1887</v>
      </c>
      <c r="D516" s="72" t="s">
        <v>170</v>
      </c>
      <c r="E516" s="165">
        <v>2</v>
      </c>
      <c r="F516" s="70">
        <v>3</v>
      </c>
      <c r="G516" s="165">
        <f t="shared" si="17"/>
        <v>5</v>
      </c>
      <c r="H516" s="157">
        <v>43614</v>
      </c>
      <c r="I516" s="134">
        <v>165</v>
      </c>
      <c r="J516" s="217">
        <f t="shared" si="18"/>
        <v>5</v>
      </c>
    </row>
    <row r="517" spans="1:10" ht="15" hidden="1" outlineLevel="1" thickBot="1" x14ac:dyDescent="0.4">
      <c r="A517" s="70" t="s">
        <v>1886</v>
      </c>
      <c r="B517" s="262" t="s">
        <v>2435</v>
      </c>
      <c r="C517" s="79" t="s">
        <v>1887</v>
      </c>
      <c r="D517" s="72" t="s">
        <v>170</v>
      </c>
      <c r="E517" s="165">
        <v>1</v>
      </c>
      <c r="F517" s="70">
        <v>2</v>
      </c>
      <c r="G517" s="165">
        <f t="shared" si="17"/>
        <v>3</v>
      </c>
      <c r="H517" s="157">
        <v>43614</v>
      </c>
      <c r="I517" s="134">
        <v>690</v>
      </c>
      <c r="J517" s="217">
        <f t="shared" si="18"/>
        <v>3</v>
      </c>
    </row>
    <row r="518" spans="1:10" ht="15" hidden="1" outlineLevel="1" thickBot="1" x14ac:dyDescent="0.4">
      <c r="A518" s="70" t="s">
        <v>1886</v>
      </c>
      <c r="B518" s="262" t="s">
        <v>2436</v>
      </c>
      <c r="C518" s="79" t="s">
        <v>1887</v>
      </c>
      <c r="D518" s="72" t="s">
        <v>170</v>
      </c>
      <c r="E518" s="165">
        <v>2</v>
      </c>
      <c r="F518" s="70">
        <v>2</v>
      </c>
      <c r="G518" s="165">
        <f t="shared" si="17"/>
        <v>4</v>
      </c>
      <c r="H518" s="157">
        <v>43614</v>
      </c>
      <c r="I518" s="134">
        <v>175</v>
      </c>
      <c r="J518" s="217">
        <f t="shared" si="18"/>
        <v>4</v>
      </c>
    </row>
    <row r="519" spans="1:10" ht="15" hidden="1" outlineLevel="1" thickBot="1" x14ac:dyDescent="0.4">
      <c r="A519" s="70" t="s">
        <v>1886</v>
      </c>
      <c r="B519" s="262" t="s">
        <v>2437</v>
      </c>
      <c r="C519" s="79" t="s">
        <v>1887</v>
      </c>
      <c r="D519" s="72" t="s">
        <v>170</v>
      </c>
      <c r="E519" s="165">
        <v>1</v>
      </c>
      <c r="F519" s="70">
        <v>3</v>
      </c>
      <c r="G519" s="165">
        <f t="shared" si="17"/>
        <v>4</v>
      </c>
      <c r="H519" s="157">
        <v>43614</v>
      </c>
      <c r="I519" s="134">
        <v>615</v>
      </c>
      <c r="J519" s="217">
        <f t="shared" si="18"/>
        <v>4</v>
      </c>
    </row>
    <row r="520" spans="1:10" ht="15" hidden="1" outlineLevel="1" thickBot="1" x14ac:dyDescent="0.4">
      <c r="A520" s="70" t="s">
        <v>1886</v>
      </c>
      <c r="B520" s="262" t="s">
        <v>2438</v>
      </c>
      <c r="C520" s="79" t="s">
        <v>1887</v>
      </c>
      <c r="D520" s="72" t="s">
        <v>170</v>
      </c>
      <c r="E520" s="165">
        <v>1</v>
      </c>
      <c r="F520" s="70">
        <v>2</v>
      </c>
      <c r="G520" s="165">
        <f t="shared" si="17"/>
        <v>3</v>
      </c>
      <c r="H520" s="157">
        <v>43614</v>
      </c>
      <c r="I520" s="134">
        <v>90</v>
      </c>
      <c r="J520" s="217">
        <f t="shared" si="18"/>
        <v>3</v>
      </c>
    </row>
    <row r="521" spans="1:10" ht="15" hidden="1" outlineLevel="1" thickBot="1" x14ac:dyDescent="0.4">
      <c r="A521" s="70" t="s">
        <v>1886</v>
      </c>
      <c r="B521" s="262" t="s">
        <v>2439</v>
      </c>
      <c r="C521" s="79" t="s">
        <v>1887</v>
      </c>
      <c r="D521" s="72" t="s">
        <v>170</v>
      </c>
      <c r="E521" s="165">
        <v>1</v>
      </c>
      <c r="F521" s="70">
        <v>3</v>
      </c>
      <c r="G521" s="165">
        <f t="shared" si="17"/>
        <v>4</v>
      </c>
      <c r="H521" s="157">
        <v>43614</v>
      </c>
      <c r="I521" s="134">
        <v>130</v>
      </c>
      <c r="J521" s="217">
        <f t="shared" si="18"/>
        <v>4</v>
      </c>
    </row>
    <row r="522" spans="1:10" ht="15" hidden="1" outlineLevel="1" thickBot="1" x14ac:dyDescent="0.4">
      <c r="A522" s="70" t="s">
        <v>1886</v>
      </c>
      <c r="B522" s="262" t="s">
        <v>2440</v>
      </c>
      <c r="C522" s="79" t="s">
        <v>1887</v>
      </c>
      <c r="D522" s="72" t="s">
        <v>170</v>
      </c>
      <c r="E522" s="165">
        <v>1</v>
      </c>
      <c r="F522" s="70">
        <v>1</v>
      </c>
      <c r="G522" s="165">
        <f t="shared" si="17"/>
        <v>2</v>
      </c>
      <c r="H522" s="157">
        <v>43614</v>
      </c>
      <c r="I522" s="134">
        <v>170</v>
      </c>
      <c r="J522" s="217">
        <f t="shared" si="18"/>
        <v>2</v>
      </c>
    </row>
    <row r="523" spans="1:10" ht="15" hidden="1" outlineLevel="1" thickBot="1" x14ac:dyDescent="0.4">
      <c r="A523" s="70" t="s">
        <v>1886</v>
      </c>
      <c r="B523" s="262" t="s">
        <v>2441</v>
      </c>
      <c r="C523" s="79" t="s">
        <v>1887</v>
      </c>
      <c r="D523" s="72" t="s">
        <v>170</v>
      </c>
      <c r="E523" s="165">
        <v>1</v>
      </c>
      <c r="F523" s="70">
        <v>3</v>
      </c>
      <c r="G523" s="165">
        <f t="shared" si="17"/>
        <v>4</v>
      </c>
      <c r="H523" s="157">
        <v>43614</v>
      </c>
      <c r="I523" s="134">
        <v>280</v>
      </c>
      <c r="J523" s="217">
        <f t="shared" si="18"/>
        <v>4</v>
      </c>
    </row>
    <row r="524" spans="1:10" ht="15" hidden="1" outlineLevel="1" thickBot="1" x14ac:dyDescent="0.4">
      <c r="A524" s="70" t="s">
        <v>1886</v>
      </c>
      <c r="B524" s="262" t="s">
        <v>2442</v>
      </c>
      <c r="C524" s="79" t="s">
        <v>1887</v>
      </c>
      <c r="D524" s="72" t="s">
        <v>170</v>
      </c>
      <c r="E524" s="165">
        <v>1</v>
      </c>
      <c r="F524" s="70">
        <v>2</v>
      </c>
      <c r="G524" s="165">
        <f t="shared" si="17"/>
        <v>3</v>
      </c>
      <c r="H524" s="157">
        <v>43614</v>
      </c>
      <c r="I524" s="134">
        <v>860</v>
      </c>
      <c r="J524" s="217">
        <f t="shared" si="18"/>
        <v>3</v>
      </c>
    </row>
    <row r="525" spans="1:10" ht="15" hidden="1" outlineLevel="1" thickBot="1" x14ac:dyDescent="0.4">
      <c r="A525" s="70" t="s">
        <v>1886</v>
      </c>
      <c r="B525" s="262" t="s">
        <v>2443</v>
      </c>
      <c r="C525" s="79" t="s">
        <v>1887</v>
      </c>
      <c r="D525" s="72" t="s">
        <v>170</v>
      </c>
      <c r="E525" s="165">
        <v>1</v>
      </c>
      <c r="F525" s="70">
        <v>2</v>
      </c>
      <c r="G525" s="165">
        <f t="shared" si="17"/>
        <v>3</v>
      </c>
      <c r="H525" s="157">
        <v>43614</v>
      </c>
      <c r="I525" s="134">
        <v>880</v>
      </c>
      <c r="J525" s="217">
        <f t="shared" si="18"/>
        <v>3</v>
      </c>
    </row>
    <row r="526" spans="1:10" ht="15" hidden="1" outlineLevel="1" thickBot="1" x14ac:dyDescent="0.4">
      <c r="A526" s="70" t="s">
        <v>1886</v>
      </c>
      <c r="B526" s="262" t="s">
        <v>2444</v>
      </c>
      <c r="C526" s="79" t="s">
        <v>1887</v>
      </c>
      <c r="D526" s="72" t="s">
        <v>170</v>
      </c>
      <c r="E526" s="165">
        <v>1</v>
      </c>
      <c r="F526" s="70">
        <v>2</v>
      </c>
      <c r="G526" s="165">
        <f t="shared" si="17"/>
        <v>3</v>
      </c>
      <c r="H526" s="157">
        <v>43614</v>
      </c>
      <c r="I526" s="134">
        <v>750</v>
      </c>
      <c r="J526" s="217">
        <f t="shared" si="18"/>
        <v>3</v>
      </c>
    </row>
    <row r="527" spans="1:10" ht="15" hidden="1" outlineLevel="1" thickBot="1" x14ac:dyDescent="0.4">
      <c r="A527" s="70" t="s">
        <v>1886</v>
      </c>
      <c r="B527" s="262" t="s">
        <v>2445</v>
      </c>
      <c r="C527" s="79" t="s">
        <v>1887</v>
      </c>
      <c r="D527" s="72" t="s">
        <v>170</v>
      </c>
      <c r="E527" s="165">
        <v>1</v>
      </c>
      <c r="F527" s="70">
        <v>2</v>
      </c>
      <c r="G527" s="165">
        <f t="shared" si="17"/>
        <v>3</v>
      </c>
      <c r="H527" s="157">
        <v>43614</v>
      </c>
      <c r="I527" s="134">
        <v>660</v>
      </c>
      <c r="J527" s="217">
        <f t="shared" si="18"/>
        <v>3</v>
      </c>
    </row>
    <row r="528" spans="1:10" hidden="1" outlineLevel="1" x14ac:dyDescent="0.35">
      <c r="A528" s="70" t="s">
        <v>1886</v>
      </c>
      <c r="B528" s="262" t="s">
        <v>2446</v>
      </c>
      <c r="C528" s="79" t="s">
        <v>1887</v>
      </c>
      <c r="D528" s="72" t="s">
        <v>170</v>
      </c>
      <c r="E528" s="165">
        <v>1</v>
      </c>
      <c r="F528" s="70">
        <v>2</v>
      </c>
      <c r="G528" s="165">
        <f t="shared" si="17"/>
        <v>3</v>
      </c>
      <c r="H528" s="157">
        <v>43614</v>
      </c>
      <c r="I528" s="134">
        <v>900</v>
      </c>
      <c r="J528" s="217">
        <f t="shared" si="18"/>
        <v>3</v>
      </c>
    </row>
    <row r="529" spans="1:10" ht="15" collapsed="1" thickBot="1" x14ac:dyDescent="0.4">
      <c r="A529" s="71" t="s">
        <v>1886</v>
      </c>
      <c r="B529" s="263"/>
      <c r="C529" s="80" t="s">
        <v>1887</v>
      </c>
      <c r="D529" s="81">
        <f>COUNTA(D436:D528)</f>
        <v>93</v>
      </c>
      <c r="E529" s="118">
        <f>SUM(E436:E528)</f>
        <v>234</v>
      </c>
      <c r="F529" s="118">
        <f>SUM(F436:F528)</f>
        <v>272</v>
      </c>
      <c r="G529" s="118">
        <f>SUM(G436:G528)</f>
        <v>506</v>
      </c>
      <c r="H529" s="93">
        <v>43614</v>
      </c>
      <c r="I529" s="119">
        <f>AVERAGE(I436:I528)</f>
        <v>443.25806451612902</v>
      </c>
      <c r="J529" s="118">
        <f>SUM(J436:J528)</f>
        <v>506</v>
      </c>
    </row>
    <row r="530" spans="1:10" ht="15" hidden="1" outlineLevel="1" thickBot="1" x14ac:dyDescent="0.4">
      <c r="A530" s="72" t="s">
        <v>1888</v>
      </c>
      <c r="B530" s="261" t="s">
        <v>2447</v>
      </c>
      <c r="C530" s="86" t="s">
        <v>1889</v>
      </c>
      <c r="D530" s="72" t="s">
        <v>170</v>
      </c>
      <c r="E530" s="72">
        <v>5</v>
      </c>
      <c r="F530" s="72">
        <v>3</v>
      </c>
      <c r="G530" s="125">
        <f t="shared" ref="G530:G561" si="19">E530+F530</f>
        <v>8</v>
      </c>
      <c r="H530" s="157">
        <v>43707</v>
      </c>
      <c r="I530" s="239">
        <v>150</v>
      </c>
      <c r="J530" s="217">
        <f t="shared" si="18"/>
        <v>8</v>
      </c>
    </row>
    <row r="531" spans="1:10" ht="15" hidden="1" outlineLevel="1" thickBot="1" x14ac:dyDescent="0.4">
      <c r="A531" s="70" t="s">
        <v>1888</v>
      </c>
      <c r="B531" s="262" t="s">
        <v>2448</v>
      </c>
      <c r="C531" s="79" t="s">
        <v>1889</v>
      </c>
      <c r="D531" s="72" t="s">
        <v>170</v>
      </c>
      <c r="E531" s="70">
        <v>3</v>
      </c>
      <c r="F531" s="70">
        <v>6</v>
      </c>
      <c r="G531" s="165">
        <f t="shared" si="19"/>
        <v>9</v>
      </c>
      <c r="H531" s="157">
        <v>43707</v>
      </c>
      <c r="I531" s="240">
        <v>200</v>
      </c>
      <c r="J531" s="217">
        <f t="shared" si="18"/>
        <v>9</v>
      </c>
    </row>
    <row r="532" spans="1:10" ht="15" hidden="1" outlineLevel="1" thickBot="1" x14ac:dyDescent="0.4">
      <c r="A532" s="70" t="s">
        <v>1888</v>
      </c>
      <c r="B532" s="262" t="s">
        <v>2449</v>
      </c>
      <c r="C532" s="79" t="s">
        <v>1889</v>
      </c>
      <c r="D532" s="72" t="s">
        <v>170</v>
      </c>
      <c r="E532" s="70">
        <v>5</v>
      </c>
      <c r="F532" s="70">
        <v>2</v>
      </c>
      <c r="G532" s="165">
        <f t="shared" si="19"/>
        <v>7</v>
      </c>
      <c r="H532" s="157">
        <v>43707</v>
      </c>
      <c r="I532" s="240">
        <v>600</v>
      </c>
      <c r="J532" s="217">
        <f t="shared" si="18"/>
        <v>7</v>
      </c>
    </row>
    <row r="533" spans="1:10" ht="15" hidden="1" outlineLevel="1" thickBot="1" x14ac:dyDescent="0.4">
      <c r="A533" s="70" t="s">
        <v>1888</v>
      </c>
      <c r="B533" s="262" t="s">
        <v>2450</v>
      </c>
      <c r="C533" s="79" t="s">
        <v>1889</v>
      </c>
      <c r="D533" s="72" t="s">
        <v>170</v>
      </c>
      <c r="E533" s="70">
        <v>1</v>
      </c>
      <c r="F533" s="70">
        <v>1</v>
      </c>
      <c r="G533" s="165">
        <f t="shared" si="19"/>
        <v>2</v>
      </c>
      <c r="H533" s="157">
        <v>43707</v>
      </c>
      <c r="I533" s="240">
        <v>600</v>
      </c>
      <c r="J533" s="217">
        <f t="shared" si="18"/>
        <v>2</v>
      </c>
    </row>
    <row r="534" spans="1:10" ht="15" hidden="1" outlineLevel="1" thickBot="1" x14ac:dyDescent="0.4">
      <c r="A534" s="70" t="s">
        <v>1888</v>
      </c>
      <c r="B534" s="262" t="s">
        <v>2451</v>
      </c>
      <c r="C534" s="79" t="s">
        <v>1889</v>
      </c>
      <c r="D534" s="72" t="s">
        <v>170</v>
      </c>
      <c r="E534" s="70">
        <v>2</v>
      </c>
      <c r="F534" s="70">
        <v>2</v>
      </c>
      <c r="G534" s="165">
        <f t="shared" si="19"/>
        <v>4</v>
      </c>
      <c r="H534" s="157">
        <v>43707</v>
      </c>
      <c r="I534" s="240">
        <v>600</v>
      </c>
      <c r="J534" s="217">
        <f t="shared" si="18"/>
        <v>4</v>
      </c>
    </row>
    <row r="535" spans="1:10" ht="15" hidden="1" outlineLevel="1" thickBot="1" x14ac:dyDescent="0.4">
      <c r="A535" s="70" t="s">
        <v>1888</v>
      </c>
      <c r="B535" s="262" t="s">
        <v>2452</v>
      </c>
      <c r="C535" s="79" t="s">
        <v>1889</v>
      </c>
      <c r="D535" s="72" t="s">
        <v>170</v>
      </c>
      <c r="E535" s="70">
        <v>0</v>
      </c>
      <c r="F535" s="70">
        <v>3</v>
      </c>
      <c r="G535" s="165">
        <f t="shared" si="19"/>
        <v>3</v>
      </c>
      <c r="H535" s="157">
        <v>43707</v>
      </c>
      <c r="I535" s="240">
        <v>500</v>
      </c>
      <c r="J535" s="217">
        <f t="shared" si="18"/>
        <v>3</v>
      </c>
    </row>
    <row r="536" spans="1:10" ht="15" hidden="1" outlineLevel="1" thickBot="1" x14ac:dyDescent="0.4">
      <c r="A536" s="70" t="s">
        <v>1888</v>
      </c>
      <c r="B536" s="262" t="s">
        <v>2453</v>
      </c>
      <c r="C536" s="79" t="s">
        <v>1889</v>
      </c>
      <c r="D536" s="72" t="s">
        <v>170</v>
      </c>
      <c r="E536" s="70">
        <v>6</v>
      </c>
      <c r="F536" s="70">
        <v>2</v>
      </c>
      <c r="G536" s="165">
        <f t="shared" si="19"/>
        <v>8</v>
      </c>
      <c r="H536" s="157">
        <v>43707</v>
      </c>
      <c r="I536" s="240">
        <v>400</v>
      </c>
      <c r="J536" s="217">
        <f t="shared" si="18"/>
        <v>8</v>
      </c>
    </row>
    <row r="537" spans="1:10" ht="15" hidden="1" outlineLevel="1" thickBot="1" x14ac:dyDescent="0.4">
      <c r="A537" s="70" t="s">
        <v>1888</v>
      </c>
      <c r="B537" s="262" t="s">
        <v>2454</v>
      </c>
      <c r="C537" s="79" t="s">
        <v>1889</v>
      </c>
      <c r="D537" s="72" t="s">
        <v>170</v>
      </c>
      <c r="E537" s="70">
        <v>4</v>
      </c>
      <c r="F537" s="70">
        <v>2</v>
      </c>
      <c r="G537" s="165">
        <f t="shared" si="19"/>
        <v>6</v>
      </c>
      <c r="H537" s="157">
        <v>43707</v>
      </c>
      <c r="I537" s="240">
        <v>400</v>
      </c>
      <c r="J537" s="217">
        <f t="shared" si="18"/>
        <v>6</v>
      </c>
    </row>
    <row r="538" spans="1:10" ht="15" hidden="1" outlineLevel="1" thickBot="1" x14ac:dyDescent="0.4">
      <c r="A538" s="70" t="s">
        <v>1888</v>
      </c>
      <c r="B538" s="262" t="s">
        <v>2455</v>
      </c>
      <c r="C538" s="79" t="s">
        <v>1889</v>
      </c>
      <c r="D538" s="72" t="s">
        <v>170</v>
      </c>
      <c r="E538" s="70">
        <v>3</v>
      </c>
      <c r="F538" s="70">
        <v>2</v>
      </c>
      <c r="G538" s="165">
        <f t="shared" si="19"/>
        <v>5</v>
      </c>
      <c r="H538" s="157">
        <v>43707</v>
      </c>
      <c r="I538" s="240">
        <v>400</v>
      </c>
      <c r="J538" s="217">
        <f t="shared" si="18"/>
        <v>5</v>
      </c>
    </row>
    <row r="539" spans="1:10" ht="15" hidden="1" outlineLevel="1" thickBot="1" x14ac:dyDescent="0.4">
      <c r="A539" s="70" t="s">
        <v>1888</v>
      </c>
      <c r="B539" s="262" t="s">
        <v>2456</v>
      </c>
      <c r="C539" s="79" t="s">
        <v>1889</v>
      </c>
      <c r="D539" s="72" t="s">
        <v>170</v>
      </c>
      <c r="E539" s="70">
        <v>6</v>
      </c>
      <c r="F539" s="70">
        <v>2</v>
      </c>
      <c r="G539" s="165">
        <f t="shared" si="19"/>
        <v>8</v>
      </c>
      <c r="H539" s="157">
        <v>43707</v>
      </c>
      <c r="I539" s="240">
        <v>300</v>
      </c>
      <c r="J539" s="217">
        <f t="shared" si="18"/>
        <v>8</v>
      </c>
    </row>
    <row r="540" spans="1:10" ht="15" hidden="1" outlineLevel="1" thickBot="1" x14ac:dyDescent="0.4">
      <c r="A540" s="70" t="s">
        <v>1888</v>
      </c>
      <c r="B540" s="262" t="s">
        <v>2457</v>
      </c>
      <c r="C540" s="79" t="s">
        <v>1889</v>
      </c>
      <c r="D540" s="72" t="s">
        <v>170</v>
      </c>
      <c r="E540" s="70">
        <v>1</v>
      </c>
      <c r="F540" s="70">
        <v>1</v>
      </c>
      <c r="G540" s="165">
        <f t="shared" si="19"/>
        <v>2</v>
      </c>
      <c r="H540" s="157">
        <v>43707</v>
      </c>
      <c r="I540" s="240">
        <v>300</v>
      </c>
      <c r="J540" s="217">
        <f t="shared" si="18"/>
        <v>2</v>
      </c>
    </row>
    <row r="541" spans="1:10" ht="15" hidden="1" outlineLevel="1" thickBot="1" x14ac:dyDescent="0.4">
      <c r="A541" s="70" t="s">
        <v>1888</v>
      </c>
      <c r="B541" s="262" t="s">
        <v>2458</v>
      </c>
      <c r="C541" s="79" t="s">
        <v>1889</v>
      </c>
      <c r="D541" s="72" t="s">
        <v>170</v>
      </c>
      <c r="E541" s="70">
        <v>5</v>
      </c>
      <c r="F541" s="70">
        <v>3</v>
      </c>
      <c r="G541" s="165">
        <f t="shared" si="19"/>
        <v>8</v>
      </c>
      <c r="H541" s="157">
        <v>43707</v>
      </c>
      <c r="I541" s="240">
        <v>300</v>
      </c>
      <c r="J541" s="217">
        <f t="shared" si="18"/>
        <v>8</v>
      </c>
    </row>
    <row r="542" spans="1:10" ht="15" hidden="1" outlineLevel="1" thickBot="1" x14ac:dyDescent="0.4">
      <c r="A542" s="70" t="s">
        <v>1888</v>
      </c>
      <c r="B542" s="262" t="s">
        <v>2459</v>
      </c>
      <c r="C542" s="79" t="s">
        <v>1889</v>
      </c>
      <c r="D542" s="72" t="s">
        <v>170</v>
      </c>
      <c r="E542" s="70">
        <v>5</v>
      </c>
      <c r="F542" s="70">
        <v>1</v>
      </c>
      <c r="G542" s="165">
        <f t="shared" si="19"/>
        <v>6</v>
      </c>
      <c r="H542" s="157">
        <v>43707</v>
      </c>
      <c r="I542" s="240">
        <v>300</v>
      </c>
      <c r="J542" s="217">
        <f t="shared" si="18"/>
        <v>6</v>
      </c>
    </row>
    <row r="543" spans="1:10" ht="15" hidden="1" outlineLevel="1" thickBot="1" x14ac:dyDescent="0.4">
      <c r="A543" s="70" t="s">
        <v>1888</v>
      </c>
      <c r="B543" s="262" t="s">
        <v>2460</v>
      </c>
      <c r="C543" s="79" t="s">
        <v>1889</v>
      </c>
      <c r="D543" s="72" t="s">
        <v>170</v>
      </c>
      <c r="E543" s="70">
        <v>1</v>
      </c>
      <c r="F543" s="70">
        <v>1</v>
      </c>
      <c r="G543" s="165">
        <f t="shared" si="19"/>
        <v>2</v>
      </c>
      <c r="H543" s="157">
        <v>43707</v>
      </c>
      <c r="I543" s="240">
        <v>300</v>
      </c>
      <c r="J543" s="217">
        <f t="shared" si="18"/>
        <v>2</v>
      </c>
    </row>
    <row r="544" spans="1:10" ht="15" hidden="1" outlineLevel="1" thickBot="1" x14ac:dyDescent="0.4">
      <c r="A544" s="70" t="s">
        <v>1888</v>
      </c>
      <c r="B544" s="262" t="s">
        <v>2461</v>
      </c>
      <c r="C544" s="79" t="s">
        <v>1889</v>
      </c>
      <c r="D544" s="72" t="s">
        <v>170</v>
      </c>
      <c r="E544" s="70">
        <v>1</v>
      </c>
      <c r="F544" s="70">
        <v>2</v>
      </c>
      <c r="G544" s="165">
        <f t="shared" si="19"/>
        <v>3</v>
      </c>
      <c r="H544" s="157">
        <v>43707</v>
      </c>
      <c r="I544" s="240">
        <v>300</v>
      </c>
      <c r="J544" s="217">
        <f t="shared" si="18"/>
        <v>3</v>
      </c>
    </row>
    <row r="545" spans="1:10" ht="15" hidden="1" outlineLevel="1" thickBot="1" x14ac:dyDescent="0.4">
      <c r="A545" s="70" t="s">
        <v>1888</v>
      </c>
      <c r="B545" s="262" t="s">
        <v>2462</v>
      </c>
      <c r="C545" s="79" t="s">
        <v>1889</v>
      </c>
      <c r="D545" s="72" t="s">
        <v>170</v>
      </c>
      <c r="E545" s="70">
        <v>4</v>
      </c>
      <c r="F545" s="70">
        <v>1</v>
      </c>
      <c r="G545" s="165">
        <f t="shared" si="19"/>
        <v>5</v>
      </c>
      <c r="H545" s="157">
        <v>43707</v>
      </c>
      <c r="I545" s="240">
        <v>300</v>
      </c>
      <c r="J545" s="217">
        <f t="shared" si="18"/>
        <v>5</v>
      </c>
    </row>
    <row r="546" spans="1:10" ht="15" hidden="1" outlineLevel="1" thickBot="1" x14ac:dyDescent="0.4">
      <c r="A546" s="70" t="s">
        <v>1888</v>
      </c>
      <c r="B546" s="262" t="s">
        <v>2463</v>
      </c>
      <c r="C546" s="79" t="s">
        <v>1889</v>
      </c>
      <c r="D546" s="72" t="s">
        <v>170</v>
      </c>
      <c r="E546" s="70">
        <v>2</v>
      </c>
      <c r="F546" s="70">
        <v>1</v>
      </c>
      <c r="G546" s="165">
        <f t="shared" si="19"/>
        <v>3</v>
      </c>
      <c r="H546" s="157">
        <v>43707</v>
      </c>
      <c r="I546" s="240">
        <v>300</v>
      </c>
      <c r="J546" s="217">
        <f t="shared" si="18"/>
        <v>3</v>
      </c>
    </row>
    <row r="547" spans="1:10" ht="15" hidden="1" outlineLevel="1" thickBot="1" x14ac:dyDescent="0.4">
      <c r="A547" s="70" t="s">
        <v>1888</v>
      </c>
      <c r="B547" s="262" t="s">
        <v>2464</v>
      </c>
      <c r="C547" s="79" t="s">
        <v>1889</v>
      </c>
      <c r="D547" s="72" t="s">
        <v>170</v>
      </c>
      <c r="E547" s="70">
        <v>5</v>
      </c>
      <c r="F547" s="70">
        <v>2</v>
      </c>
      <c r="G547" s="165">
        <f t="shared" si="19"/>
        <v>7</v>
      </c>
      <c r="H547" s="157">
        <v>43707</v>
      </c>
      <c r="I547" s="240">
        <v>300</v>
      </c>
      <c r="J547" s="217">
        <f t="shared" si="18"/>
        <v>7</v>
      </c>
    </row>
    <row r="548" spans="1:10" ht="15" hidden="1" outlineLevel="1" thickBot="1" x14ac:dyDescent="0.4">
      <c r="A548" s="70" t="s">
        <v>1888</v>
      </c>
      <c r="B548" s="262" t="s">
        <v>2465</v>
      </c>
      <c r="C548" s="79" t="s">
        <v>1889</v>
      </c>
      <c r="D548" s="72" t="s">
        <v>170</v>
      </c>
      <c r="E548" s="70">
        <v>0</v>
      </c>
      <c r="F548" s="70">
        <v>1</v>
      </c>
      <c r="G548" s="165">
        <f t="shared" si="19"/>
        <v>1</v>
      </c>
      <c r="H548" s="157">
        <v>43707</v>
      </c>
      <c r="I548" s="240">
        <v>200</v>
      </c>
      <c r="J548" s="217">
        <f t="shared" si="18"/>
        <v>1</v>
      </c>
    </row>
    <row r="549" spans="1:10" ht="15" hidden="1" outlineLevel="1" thickBot="1" x14ac:dyDescent="0.4">
      <c r="A549" s="70" t="s">
        <v>1888</v>
      </c>
      <c r="B549" s="262" t="s">
        <v>2466</v>
      </c>
      <c r="C549" s="79" t="s">
        <v>1889</v>
      </c>
      <c r="D549" s="72" t="s">
        <v>170</v>
      </c>
      <c r="E549" s="70">
        <v>0</v>
      </c>
      <c r="F549" s="70">
        <v>2</v>
      </c>
      <c r="G549" s="165">
        <f t="shared" si="19"/>
        <v>2</v>
      </c>
      <c r="H549" s="157">
        <v>43707</v>
      </c>
      <c r="I549" s="240">
        <v>400</v>
      </c>
      <c r="J549" s="217">
        <f t="shared" si="18"/>
        <v>2</v>
      </c>
    </row>
    <row r="550" spans="1:10" ht="15" hidden="1" outlineLevel="1" thickBot="1" x14ac:dyDescent="0.4">
      <c r="A550" s="70" t="s">
        <v>1888</v>
      </c>
      <c r="B550" s="262" t="s">
        <v>2467</v>
      </c>
      <c r="C550" s="79" t="s">
        <v>1889</v>
      </c>
      <c r="D550" s="72" t="s">
        <v>170</v>
      </c>
      <c r="E550" s="70">
        <v>0</v>
      </c>
      <c r="F550" s="70">
        <v>1</v>
      </c>
      <c r="G550" s="165">
        <f t="shared" si="19"/>
        <v>1</v>
      </c>
      <c r="H550" s="157">
        <v>43707</v>
      </c>
      <c r="I550" s="240">
        <v>200</v>
      </c>
      <c r="J550" s="217">
        <f t="shared" si="18"/>
        <v>1</v>
      </c>
    </row>
    <row r="551" spans="1:10" ht="15" hidden="1" outlineLevel="1" thickBot="1" x14ac:dyDescent="0.4">
      <c r="A551" s="70" t="s">
        <v>1888</v>
      </c>
      <c r="B551" s="262" t="s">
        <v>2468</v>
      </c>
      <c r="C551" s="79" t="s">
        <v>1889</v>
      </c>
      <c r="D551" s="72" t="s">
        <v>170</v>
      </c>
      <c r="E551" s="70">
        <v>2</v>
      </c>
      <c r="F551" s="70">
        <v>2</v>
      </c>
      <c r="G551" s="165">
        <f t="shared" si="19"/>
        <v>4</v>
      </c>
      <c r="H551" s="157">
        <v>43707</v>
      </c>
      <c r="I551" s="240">
        <v>100</v>
      </c>
      <c r="J551" s="217">
        <f t="shared" si="18"/>
        <v>4</v>
      </c>
    </row>
    <row r="552" spans="1:10" ht="15" hidden="1" outlineLevel="1" thickBot="1" x14ac:dyDescent="0.4">
      <c r="A552" s="70" t="s">
        <v>1888</v>
      </c>
      <c r="B552" s="262" t="s">
        <v>2469</v>
      </c>
      <c r="C552" s="79" t="s">
        <v>1889</v>
      </c>
      <c r="D552" s="72" t="s">
        <v>170</v>
      </c>
      <c r="E552" s="70">
        <v>0</v>
      </c>
      <c r="F552" s="70">
        <v>3</v>
      </c>
      <c r="G552" s="165">
        <f t="shared" si="19"/>
        <v>3</v>
      </c>
      <c r="H552" s="157">
        <v>43707</v>
      </c>
      <c r="I552" s="240">
        <v>100</v>
      </c>
      <c r="J552" s="217">
        <f t="shared" si="18"/>
        <v>3</v>
      </c>
    </row>
    <row r="553" spans="1:10" ht="15" hidden="1" outlineLevel="1" thickBot="1" x14ac:dyDescent="0.4">
      <c r="A553" s="70" t="s">
        <v>1888</v>
      </c>
      <c r="B553" s="262" t="s">
        <v>2470</v>
      </c>
      <c r="C553" s="79" t="s">
        <v>1889</v>
      </c>
      <c r="D553" s="72" t="s">
        <v>170</v>
      </c>
      <c r="E553" s="70">
        <v>1</v>
      </c>
      <c r="F553" s="70">
        <v>1</v>
      </c>
      <c r="G553" s="165">
        <f t="shared" si="19"/>
        <v>2</v>
      </c>
      <c r="H553" s="157">
        <v>43707</v>
      </c>
      <c r="I553" s="240">
        <v>50</v>
      </c>
      <c r="J553" s="217">
        <f t="shared" si="18"/>
        <v>2</v>
      </c>
    </row>
    <row r="554" spans="1:10" ht="15" hidden="1" outlineLevel="1" thickBot="1" x14ac:dyDescent="0.4">
      <c r="A554" s="70" t="s">
        <v>1888</v>
      </c>
      <c r="B554" s="262" t="s">
        <v>2471</v>
      </c>
      <c r="C554" s="79" t="s">
        <v>1889</v>
      </c>
      <c r="D554" s="72" t="s">
        <v>170</v>
      </c>
      <c r="E554" s="70">
        <v>1</v>
      </c>
      <c r="F554" s="70">
        <v>1</v>
      </c>
      <c r="G554" s="165">
        <f t="shared" si="19"/>
        <v>2</v>
      </c>
      <c r="H554" s="157">
        <v>43707</v>
      </c>
      <c r="I554" s="240">
        <v>100</v>
      </c>
      <c r="J554" s="217">
        <f t="shared" si="18"/>
        <v>2</v>
      </c>
    </row>
    <row r="555" spans="1:10" ht="15" hidden="1" outlineLevel="1" thickBot="1" x14ac:dyDescent="0.4">
      <c r="A555" s="70" t="s">
        <v>1888</v>
      </c>
      <c r="B555" s="262" t="s">
        <v>2472</v>
      </c>
      <c r="C555" s="79" t="s">
        <v>1889</v>
      </c>
      <c r="D555" s="72" t="s">
        <v>170</v>
      </c>
      <c r="E555" s="70">
        <v>0</v>
      </c>
      <c r="F555" s="70">
        <v>1</v>
      </c>
      <c r="G555" s="165">
        <f t="shared" si="19"/>
        <v>1</v>
      </c>
      <c r="H555" s="157">
        <v>43707</v>
      </c>
      <c r="I555" s="240">
        <v>200</v>
      </c>
      <c r="J555" s="217">
        <f t="shared" si="18"/>
        <v>1</v>
      </c>
    </row>
    <row r="556" spans="1:10" ht="15" hidden="1" outlineLevel="1" thickBot="1" x14ac:dyDescent="0.4">
      <c r="A556" s="70" t="s">
        <v>1888</v>
      </c>
      <c r="B556" s="262" t="s">
        <v>2473</v>
      </c>
      <c r="C556" s="79" t="s">
        <v>1889</v>
      </c>
      <c r="D556" s="72" t="s">
        <v>170</v>
      </c>
      <c r="E556" s="70">
        <v>1</v>
      </c>
      <c r="F556" s="70">
        <v>2</v>
      </c>
      <c r="G556" s="165">
        <f t="shared" si="19"/>
        <v>3</v>
      </c>
      <c r="H556" s="157">
        <v>43707</v>
      </c>
      <c r="I556" s="240">
        <v>200</v>
      </c>
      <c r="J556" s="217">
        <f t="shared" si="18"/>
        <v>3</v>
      </c>
    </row>
    <row r="557" spans="1:10" ht="15" hidden="1" outlineLevel="1" thickBot="1" x14ac:dyDescent="0.4">
      <c r="A557" s="70" t="s">
        <v>1888</v>
      </c>
      <c r="B557" s="262" t="s">
        <v>2474</v>
      </c>
      <c r="C557" s="79" t="s">
        <v>1889</v>
      </c>
      <c r="D557" s="72" t="s">
        <v>170</v>
      </c>
      <c r="E557" s="70">
        <v>2</v>
      </c>
      <c r="F557" s="70">
        <v>4</v>
      </c>
      <c r="G557" s="165">
        <f t="shared" si="19"/>
        <v>6</v>
      </c>
      <c r="H557" s="157">
        <v>43707</v>
      </c>
      <c r="I557" s="240">
        <v>200</v>
      </c>
      <c r="J557" s="217">
        <f t="shared" si="18"/>
        <v>6</v>
      </c>
    </row>
    <row r="558" spans="1:10" ht="15" hidden="1" outlineLevel="1" thickBot="1" x14ac:dyDescent="0.4">
      <c r="A558" s="70" t="s">
        <v>1888</v>
      </c>
      <c r="B558" s="262" t="s">
        <v>2475</v>
      </c>
      <c r="C558" s="79" t="s">
        <v>1889</v>
      </c>
      <c r="D558" s="72" t="s">
        <v>170</v>
      </c>
      <c r="E558" s="70">
        <v>0</v>
      </c>
      <c r="F558" s="70">
        <v>3</v>
      </c>
      <c r="G558" s="165">
        <f t="shared" si="19"/>
        <v>3</v>
      </c>
      <c r="H558" s="157">
        <v>43707</v>
      </c>
      <c r="I558" s="240">
        <v>300</v>
      </c>
      <c r="J558" s="217">
        <f t="shared" si="18"/>
        <v>3</v>
      </c>
    </row>
    <row r="559" spans="1:10" ht="15" hidden="1" outlineLevel="1" thickBot="1" x14ac:dyDescent="0.4">
      <c r="A559" s="70" t="s">
        <v>1888</v>
      </c>
      <c r="B559" s="262" t="s">
        <v>2476</v>
      </c>
      <c r="C559" s="79" t="s">
        <v>1889</v>
      </c>
      <c r="D559" s="72" t="s">
        <v>170</v>
      </c>
      <c r="E559" s="70">
        <v>3</v>
      </c>
      <c r="F559" s="70">
        <v>2</v>
      </c>
      <c r="G559" s="165">
        <f t="shared" si="19"/>
        <v>5</v>
      </c>
      <c r="H559" s="157">
        <v>43707</v>
      </c>
      <c r="I559" s="240">
        <v>500</v>
      </c>
      <c r="J559" s="217">
        <f t="shared" si="18"/>
        <v>5</v>
      </c>
    </row>
    <row r="560" spans="1:10" ht="15" hidden="1" outlineLevel="1" thickBot="1" x14ac:dyDescent="0.4">
      <c r="A560" s="70" t="s">
        <v>1888</v>
      </c>
      <c r="B560" s="262" t="s">
        <v>2477</v>
      </c>
      <c r="C560" s="79" t="s">
        <v>1889</v>
      </c>
      <c r="D560" s="72" t="s">
        <v>170</v>
      </c>
      <c r="E560" s="70">
        <v>6</v>
      </c>
      <c r="F560" s="70">
        <v>2</v>
      </c>
      <c r="G560" s="165">
        <f t="shared" si="19"/>
        <v>8</v>
      </c>
      <c r="H560" s="157">
        <v>43707</v>
      </c>
      <c r="I560" s="240">
        <v>500</v>
      </c>
      <c r="J560" s="217">
        <f t="shared" si="18"/>
        <v>8</v>
      </c>
    </row>
    <row r="561" spans="1:10" ht="15" hidden="1" outlineLevel="1" thickBot="1" x14ac:dyDescent="0.4">
      <c r="A561" s="70" t="s">
        <v>1888</v>
      </c>
      <c r="B561" s="262" t="s">
        <v>2478</v>
      </c>
      <c r="C561" s="79" t="s">
        <v>1889</v>
      </c>
      <c r="D561" s="72" t="s">
        <v>170</v>
      </c>
      <c r="E561" s="70">
        <v>8</v>
      </c>
      <c r="F561" s="70">
        <v>3</v>
      </c>
      <c r="G561" s="165">
        <f t="shared" si="19"/>
        <v>11</v>
      </c>
      <c r="H561" s="157">
        <v>43707</v>
      </c>
      <c r="I561" s="240">
        <v>400</v>
      </c>
      <c r="J561" s="217">
        <f t="shared" si="18"/>
        <v>11</v>
      </c>
    </row>
    <row r="562" spans="1:10" ht="15" hidden="1" outlineLevel="1" thickBot="1" x14ac:dyDescent="0.4">
      <c r="A562" s="70" t="s">
        <v>1888</v>
      </c>
      <c r="B562" s="262" t="s">
        <v>2479</v>
      </c>
      <c r="C562" s="79" t="s">
        <v>1889</v>
      </c>
      <c r="D562" s="72" t="s">
        <v>170</v>
      </c>
      <c r="E562" s="70">
        <v>3</v>
      </c>
      <c r="F562" s="70">
        <v>1</v>
      </c>
      <c r="G562" s="165">
        <f t="shared" ref="G562:G593" si="20">E562+F562</f>
        <v>4</v>
      </c>
      <c r="H562" s="157">
        <v>43707</v>
      </c>
      <c r="I562" s="240">
        <v>400</v>
      </c>
      <c r="J562" s="217">
        <f t="shared" si="18"/>
        <v>4</v>
      </c>
    </row>
    <row r="563" spans="1:10" ht="15" hidden="1" outlineLevel="1" thickBot="1" x14ac:dyDescent="0.4">
      <c r="A563" s="70" t="s">
        <v>1888</v>
      </c>
      <c r="B563" s="262" t="s">
        <v>2480</v>
      </c>
      <c r="C563" s="79" t="s">
        <v>1889</v>
      </c>
      <c r="D563" s="72" t="s">
        <v>170</v>
      </c>
      <c r="E563" s="70">
        <v>5</v>
      </c>
      <c r="F563" s="70">
        <v>2</v>
      </c>
      <c r="G563" s="165">
        <f t="shared" si="20"/>
        <v>7</v>
      </c>
      <c r="H563" s="157">
        <v>43707</v>
      </c>
      <c r="I563" s="240">
        <v>400</v>
      </c>
      <c r="J563" s="217">
        <f t="shared" si="18"/>
        <v>7</v>
      </c>
    </row>
    <row r="564" spans="1:10" ht="15" hidden="1" outlineLevel="1" thickBot="1" x14ac:dyDescent="0.4">
      <c r="A564" s="70" t="s">
        <v>1888</v>
      </c>
      <c r="B564" s="262" t="s">
        <v>2481</v>
      </c>
      <c r="C564" s="79" t="s">
        <v>1889</v>
      </c>
      <c r="D564" s="72" t="s">
        <v>170</v>
      </c>
      <c r="E564" s="70">
        <v>5</v>
      </c>
      <c r="F564" s="70">
        <v>1</v>
      </c>
      <c r="G564" s="165">
        <f t="shared" si="20"/>
        <v>6</v>
      </c>
      <c r="H564" s="157">
        <v>43707</v>
      </c>
      <c r="I564" s="240">
        <v>400</v>
      </c>
      <c r="J564" s="217">
        <f t="shared" si="18"/>
        <v>6</v>
      </c>
    </row>
    <row r="565" spans="1:10" ht="15" hidden="1" outlineLevel="1" thickBot="1" x14ac:dyDescent="0.4">
      <c r="A565" s="70" t="s">
        <v>1888</v>
      </c>
      <c r="B565" s="262" t="s">
        <v>2482</v>
      </c>
      <c r="C565" s="79" t="s">
        <v>1889</v>
      </c>
      <c r="D565" s="72" t="s">
        <v>170</v>
      </c>
      <c r="E565" s="70">
        <v>6</v>
      </c>
      <c r="F565" s="70">
        <v>2</v>
      </c>
      <c r="G565" s="165">
        <f t="shared" si="20"/>
        <v>8</v>
      </c>
      <c r="H565" s="157">
        <v>43707</v>
      </c>
      <c r="I565" s="240">
        <v>400</v>
      </c>
      <c r="J565" s="217">
        <f t="shared" si="18"/>
        <v>8</v>
      </c>
    </row>
    <row r="566" spans="1:10" ht="15" hidden="1" outlineLevel="1" thickBot="1" x14ac:dyDescent="0.4">
      <c r="A566" s="70" t="s">
        <v>1888</v>
      </c>
      <c r="B566" s="262" t="s">
        <v>2483</v>
      </c>
      <c r="C566" s="79" t="s">
        <v>1889</v>
      </c>
      <c r="D566" s="72" t="s">
        <v>170</v>
      </c>
      <c r="E566" s="70">
        <v>5</v>
      </c>
      <c r="F566" s="70">
        <v>1</v>
      </c>
      <c r="G566" s="165">
        <f t="shared" si="20"/>
        <v>6</v>
      </c>
      <c r="H566" s="157">
        <v>43707</v>
      </c>
      <c r="I566" s="240">
        <v>400</v>
      </c>
      <c r="J566" s="217">
        <f t="shared" si="18"/>
        <v>6</v>
      </c>
    </row>
    <row r="567" spans="1:10" ht="15" hidden="1" outlineLevel="1" thickBot="1" x14ac:dyDescent="0.4">
      <c r="A567" s="70" t="s">
        <v>1888</v>
      </c>
      <c r="B567" s="262" t="s">
        <v>2484</v>
      </c>
      <c r="C567" s="79" t="s">
        <v>1889</v>
      </c>
      <c r="D567" s="72" t="s">
        <v>170</v>
      </c>
      <c r="E567" s="70">
        <v>4</v>
      </c>
      <c r="F567" s="70">
        <v>1</v>
      </c>
      <c r="G567" s="165">
        <f t="shared" si="20"/>
        <v>5</v>
      </c>
      <c r="H567" s="157">
        <v>43707</v>
      </c>
      <c r="I567" s="240">
        <v>400</v>
      </c>
      <c r="J567" s="217">
        <f t="shared" si="18"/>
        <v>5</v>
      </c>
    </row>
    <row r="568" spans="1:10" ht="15" hidden="1" outlineLevel="1" thickBot="1" x14ac:dyDescent="0.4">
      <c r="A568" s="70" t="s">
        <v>1888</v>
      </c>
      <c r="B568" s="262" t="s">
        <v>2485</v>
      </c>
      <c r="C568" s="79" t="s">
        <v>1889</v>
      </c>
      <c r="D568" s="72" t="s">
        <v>170</v>
      </c>
      <c r="E568" s="70">
        <v>0</v>
      </c>
      <c r="F568" s="70">
        <v>2</v>
      </c>
      <c r="G568" s="165">
        <f t="shared" si="20"/>
        <v>2</v>
      </c>
      <c r="H568" s="157">
        <v>43707</v>
      </c>
      <c r="I568" s="240">
        <v>400</v>
      </c>
      <c r="J568" s="217">
        <f t="shared" si="18"/>
        <v>2</v>
      </c>
    </row>
    <row r="569" spans="1:10" ht="15" hidden="1" outlineLevel="1" thickBot="1" x14ac:dyDescent="0.4">
      <c r="A569" s="70" t="s">
        <v>1888</v>
      </c>
      <c r="B569" s="262" t="s">
        <v>2486</v>
      </c>
      <c r="C569" s="79" t="s">
        <v>1889</v>
      </c>
      <c r="D569" s="72" t="s">
        <v>170</v>
      </c>
      <c r="E569" s="70">
        <v>0</v>
      </c>
      <c r="F569" s="70">
        <v>2</v>
      </c>
      <c r="G569" s="165">
        <f t="shared" si="20"/>
        <v>2</v>
      </c>
      <c r="H569" s="157">
        <v>43707</v>
      </c>
      <c r="I569" s="240">
        <v>400</v>
      </c>
      <c r="J569" s="217">
        <f t="shared" si="18"/>
        <v>2</v>
      </c>
    </row>
    <row r="570" spans="1:10" ht="15" hidden="1" outlineLevel="1" thickBot="1" x14ac:dyDescent="0.4">
      <c r="A570" s="70" t="s">
        <v>1888</v>
      </c>
      <c r="B570" s="262" t="s">
        <v>2487</v>
      </c>
      <c r="C570" s="79" t="s">
        <v>1889</v>
      </c>
      <c r="D570" s="72" t="s">
        <v>170</v>
      </c>
      <c r="E570" s="70">
        <v>0</v>
      </c>
      <c r="F570" s="70">
        <v>1</v>
      </c>
      <c r="G570" s="165">
        <f t="shared" si="20"/>
        <v>1</v>
      </c>
      <c r="H570" s="157">
        <v>43707</v>
      </c>
      <c r="I570" s="240">
        <v>400</v>
      </c>
      <c r="J570" s="217">
        <f t="shared" si="18"/>
        <v>1</v>
      </c>
    </row>
    <row r="571" spans="1:10" ht="15" hidden="1" outlineLevel="1" thickBot="1" x14ac:dyDescent="0.4">
      <c r="A571" s="70" t="s">
        <v>1888</v>
      </c>
      <c r="B571" s="262" t="s">
        <v>2488</v>
      </c>
      <c r="C571" s="79" t="s">
        <v>1889</v>
      </c>
      <c r="D571" s="72" t="s">
        <v>170</v>
      </c>
      <c r="E571" s="70">
        <v>3</v>
      </c>
      <c r="F571" s="70">
        <v>2</v>
      </c>
      <c r="G571" s="165">
        <f t="shared" si="20"/>
        <v>5</v>
      </c>
      <c r="H571" s="157">
        <v>43707</v>
      </c>
      <c r="I571" s="240">
        <v>400</v>
      </c>
      <c r="J571" s="217">
        <f t="shared" si="18"/>
        <v>5</v>
      </c>
    </row>
    <row r="572" spans="1:10" ht="15" hidden="1" outlineLevel="1" thickBot="1" x14ac:dyDescent="0.4">
      <c r="A572" s="70" t="s">
        <v>1888</v>
      </c>
      <c r="B572" s="262" t="s">
        <v>2489</v>
      </c>
      <c r="C572" s="79" t="s">
        <v>1889</v>
      </c>
      <c r="D572" s="72" t="s">
        <v>170</v>
      </c>
      <c r="E572" s="70">
        <v>0</v>
      </c>
      <c r="F572" s="70">
        <v>3</v>
      </c>
      <c r="G572" s="165">
        <f t="shared" si="20"/>
        <v>3</v>
      </c>
      <c r="H572" s="157">
        <v>43707</v>
      </c>
      <c r="I572" s="240">
        <v>400</v>
      </c>
      <c r="J572" s="217">
        <f t="shared" si="18"/>
        <v>3</v>
      </c>
    </row>
    <row r="573" spans="1:10" ht="15" hidden="1" outlineLevel="1" thickBot="1" x14ac:dyDescent="0.4">
      <c r="A573" s="70" t="s">
        <v>1888</v>
      </c>
      <c r="B573" s="262" t="s">
        <v>2490</v>
      </c>
      <c r="C573" s="79" t="s">
        <v>1889</v>
      </c>
      <c r="D573" s="72" t="s">
        <v>170</v>
      </c>
      <c r="E573" s="70">
        <v>4</v>
      </c>
      <c r="F573" s="70">
        <v>2</v>
      </c>
      <c r="G573" s="165">
        <f t="shared" si="20"/>
        <v>6</v>
      </c>
      <c r="H573" s="157">
        <v>43707</v>
      </c>
      <c r="I573" s="240">
        <v>300</v>
      </c>
      <c r="J573" s="217">
        <f t="shared" si="18"/>
        <v>6</v>
      </c>
    </row>
    <row r="574" spans="1:10" ht="15" hidden="1" outlineLevel="1" thickBot="1" x14ac:dyDescent="0.4">
      <c r="A574" s="70" t="s">
        <v>1888</v>
      </c>
      <c r="B574" s="262" t="s">
        <v>2491</v>
      </c>
      <c r="C574" s="79" t="s">
        <v>1889</v>
      </c>
      <c r="D574" s="72" t="s">
        <v>170</v>
      </c>
      <c r="E574" s="70">
        <v>5</v>
      </c>
      <c r="F574" s="70">
        <v>2</v>
      </c>
      <c r="G574" s="165">
        <f t="shared" si="20"/>
        <v>7</v>
      </c>
      <c r="H574" s="157">
        <v>43707</v>
      </c>
      <c r="I574" s="240">
        <v>300</v>
      </c>
      <c r="J574" s="217">
        <f t="shared" si="18"/>
        <v>7</v>
      </c>
    </row>
    <row r="575" spans="1:10" ht="15" hidden="1" outlineLevel="1" thickBot="1" x14ac:dyDescent="0.4">
      <c r="A575" s="70" t="s">
        <v>1888</v>
      </c>
      <c r="B575" s="262" t="s">
        <v>2492</v>
      </c>
      <c r="C575" s="79" t="s">
        <v>1889</v>
      </c>
      <c r="D575" s="72" t="s">
        <v>170</v>
      </c>
      <c r="E575" s="70">
        <v>3</v>
      </c>
      <c r="F575" s="70">
        <v>6</v>
      </c>
      <c r="G575" s="165">
        <f t="shared" si="20"/>
        <v>9</v>
      </c>
      <c r="H575" s="157">
        <v>43707</v>
      </c>
      <c r="I575" s="240">
        <v>300</v>
      </c>
      <c r="J575" s="217">
        <f t="shared" si="18"/>
        <v>9</v>
      </c>
    </row>
    <row r="576" spans="1:10" ht="15" hidden="1" outlineLevel="1" thickBot="1" x14ac:dyDescent="0.4">
      <c r="A576" s="70" t="s">
        <v>1888</v>
      </c>
      <c r="B576" s="262" t="s">
        <v>2493</v>
      </c>
      <c r="C576" s="79" t="s">
        <v>1889</v>
      </c>
      <c r="D576" s="72" t="s">
        <v>170</v>
      </c>
      <c r="E576" s="70">
        <v>4</v>
      </c>
      <c r="F576" s="70">
        <v>3</v>
      </c>
      <c r="G576" s="165">
        <f t="shared" si="20"/>
        <v>7</v>
      </c>
      <c r="H576" s="157">
        <v>43707</v>
      </c>
      <c r="I576" s="240">
        <v>300</v>
      </c>
      <c r="J576" s="217">
        <f t="shared" si="18"/>
        <v>7</v>
      </c>
    </row>
    <row r="577" spans="1:10" ht="15" hidden="1" outlineLevel="1" thickBot="1" x14ac:dyDescent="0.4">
      <c r="A577" s="70" t="s">
        <v>1888</v>
      </c>
      <c r="B577" s="262" t="s">
        <v>2494</v>
      </c>
      <c r="C577" s="79" t="s">
        <v>1889</v>
      </c>
      <c r="D577" s="72" t="s">
        <v>170</v>
      </c>
      <c r="E577" s="70">
        <v>3</v>
      </c>
      <c r="F577" s="70">
        <v>1</v>
      </c>
      <c r="G577" s="165">
        <f t="shared" si="20"/>
        <v>4</v>
      </c>
      <c r="H577" s="157">
        <v>43707</v>
      </c>
      <c r="I577" s="240">
        <v>300</v>
      </c>
      <c r="J577" s="217">
        <f t="shared" si="18"/>
        <v>4</v>
      </c>
    </row>
    <row r="578" spans="1:10" ht="15" hidden="1" outlineLevel="1" thickBot="1" x14ac:dyDescent="0.4">
      <c r="A578" s="70" t="s">
        <v>1888</v>
      </c>
      <c r="B578" s="262" t="s">
        <v>2495</v>
      </c>
      <c r="C578" s="79" t="s">
        <v>1889</v>
      </c>
      <c r="D578" s="72" t="s">
        <v>170</v>
      </c>
      <c r="E578" s="70">
        <v>2</v>
      </c>
      <c r="F578" s="70">
        <v>2</v>
      </c>
      <c r="G578" s="165">
        <f t="shared" si="20"/>
        <v>4</v>
      </c>
      <c r="H578" s="157">
        <v>43707</v>
      </c>
      <c r="I578" s="240">
        <v>300</v>
      </c>
      <c r="J578" s="217">
        <f t="shared" si="18"/>
        <v>4</v>
      </c>
    </row>
    <row r="579" spans="1:10" ht="15" hidden="1" outlineLevel="1" thickBot="1" x14ac:dyDescent="0.4">
      <c r="A579" s="70" t="s">
        <v>1888</v>
      </c>
      <c r="B579" s="262" t="s">
        <v>2496</v>
      </c>
      <c r="C579" s="79" t="s">
        <v>1889</v>
      </c>
      <c r="D579" s="72" t="s">
        <v>170</v>
      </c>
      <c r="E579" s="70">
        <v>3</v>
      </c>
      <c r="F579" s="70">
        <v>1</v>
      </c>
      <c r="G579" s="165">
        <f t="shared" si="20"/>
        <v>4</v>
      </c>
      <c r="H579" s="157">
        <v>43707</v>
      </c>
      <c r="I579" s="240">
        <v>300</v>
      </c>
      <c r="J579" s="217">
        <f t="shared" ref="J579:J642" si="21">IF(I579&gt;$Q$1,,G579)</f>
        <v>4</v>
      </c>
    </row>
    <row r="580" spans="1:10" ht="15" hidden="1" outlineLevel="1" thickBot="1" x14ac:dyDescent="0.4">
      <c r="A580" s="70" t="s">
        <v>1888</v>
      </c>
      <c r="B580" s="262" t="s">
        <v>2497</v>
      </c>
      <c r="C580" s="79" t="s">
        <v>1889</v>
      </c>
      <c r="D580" s="72" t="s">
        <v>170</v>
      </c>
      <c r="E580" s="70">
        <v>4</v>
      </c>
      <c r="F580" s="70">
        <v>3</v>
      </c>
      <c r="G580" s="165">
        <f t="shared" si="20"/>
        <v>7</v>
      </c>
      <c r="H580" s="157">
        <v>43707</v>
      </c>
      <c r="I580" s="240">
        <v>150</v>
      </c>
      <c r="J580" s="217">
        <f t="shared" si="21"/>
        <v>7</v>
      </c>
    </row>
    <row r="581" spans="1:10" ht="15" hidden="1" outlineLevel="1" thickBot="1" x14ac:dyDescent="0.4">
      <c r="A581" s="70" t="s">
        <v>1888</v>
      </c>
      <c r="B581" s="262" t="s">
        <v>2498</v>
      </c>
      <c r="C581" s="79" t="s">
        <v>1889</v>
      </c>
      <c r="D581" s="72" t="s">
        <v>170</v>
      </c>
      <c r="E581" s="70">
        <v>0</v>
      </c>
      <c r="F581" s="70">
        <v>2</v>
      </c>
      <c r="G581" s="165">
        <f t="shared" si="20"/>
        <v>2</v>
      </c>
      <c r="H581" s="157">
        <v>43707</v>
      </c>
      <c r="I581" s="240">
        <v>100</v>
      </c>
      <c r="J581" s="217">
        <f t="shared" si="21"/>
        <v>2</v>
      </c>
    </row>
    <row r="582" spans="1:10" ht="15" hidden="1" outlineLevel="1" thickBot="1" x14ac:dyDescent="0.4">
      <c r="A582" s="70" t="s">
        <v>1888</v>
      </c>
      <c r="B582" s="262" t="s">
        <v>2499</v>
      </c>
      <c r="C582" s="79" t="s">
        <v>1889</v>
      </c>
      <c r="D582" s="72" t="s">
        <v>170</v>
      </c>
      <c r="E582" s="70">
        <v>5</v>
      </c>
      <c r="F582" s="70">
        <v>3</v>
      </c>
      <c r="G582" s="165">
        <f t="shared" si="20"/>
        <v>8</v>
      </c>
      <c r="H582" s="157">
        <v>43707</v>
      </c>
      <c r="I582" s="240">
        <v>100</v>
      </c>
      <c r="J582" s="217">
        <f t="shared" si="21"/>
        <v>8</v>
      </c>
    </row>
    <row r="583" spans="1:10" ht="15" hidden="1" outlineLevel="1" thickBot="1" x14ac:dyDescent="0.4">
      <c r="A583" s="70" t="s">
        <v>1888</v>
      </c>
      <c r="B583" s="262" t="s">
        <v>2500</v>
      </c>
      <c r="C583" s="79" t="s">
        <v>1889</v>
      </c>
      <c r="D583" s="72" t="s">
        <v>170</v>
      </c>
      <c r="E583" s="70">
        <v>2</v>
      </c>
      <c r="F583" s="70">
        <v>1</v>
      </c>
      <c r="G583" s="165">
        <f t="shared" si="20"/>
        <v>3</v>
      </c>
      <c r="H583" s="157">
        <v>43707</v>
      </c>
      <c r="I583" s="240">
        <v>150</v>
      </c>
      <c r="J583" s="217">
        <f t="shared" si="21"/>
        <v>3</v>
      </c>
    </row>
    <row r="584" spans="1:10" ht="15" hidden="1" outlineLevel="1" thickBot="1" x14ac:dyDescent="0.4">
      <c r="A584" s="70" t="s">
        <v>1888</v>
      </c>
      <c r="B584" s="262" t="s">
        <v>2501</v>
      </c>
      <c r="C584" s="79" t="s">
        <v>1889</v>
      </c>
      <c r="D584" s="72" t="s">
        <v>170</v>
      </c>
      <c r="E584" s="70">
        <v>0</v>
      </c>
      <c r="F584" s="70">
        <v>2</v>
      </c>
      <c r="G584" s="165">
        <f t="shared" si="20"/>
        <v>2</v>
      </c>
      <c r="H584" s="157">
        <v>43707</v>
      </c>
      <c r="I584" s="240">
        <v>150</v>
      </c>
      <c r="J584" s="217">
        <f t="shared" si="21"/>
        <v>2</v>
      </c>
    </row>
    <row r="585" spans="1:10" ht="15" hidden="1" outlineLevel="1" thickBot="1" x14ac:dyDescent="0.4">
      <c r="A585" s="70" t="s">
        <v>1888</v>
      </c>
      <c r="B585" s="262" t="s">
        <v>2502</v>
      </c>
      <c r="C585" s="79" t="s">
        <v>1889</v>
      </c>
      <c r="D585" s="72" t="s">
        <v>170</v>
      </c>
      <c r="E585" s="70">
        <v>0</v>
      </c>
      <c r="F585" s="70">
        <v>3</v>
      </c>
      <c r="G585" s="165">
        <f t="shared" si="20"/>
        <v>3</v>
      </c>
      <c r="H585" s="157">
        <v>43707</v>
      </c>
      <c r="I585" s="240">
        <v>150</v>
      </c>
      <c r="J585" s="217">
        <f t="shared" si="21"/>
        <v>3</v>
      </c>
    </row>
    <row r="586" spans="1:10" ht="15" hidden="1" outlineLevel="1" thickBot="1" x14ac:dyDescent="0.4">
      <c r="A586" s="70" t="s">
        <v>1888</v>
      </c>
      <c r="B586" s="262" t="s">
        <v>2503</v>
      </c>
      <c r="C586" s="79" t="s">
        <v>1889</v>
      </c>
      <c r="D586" s="72" t="s">
        <v>170</v>
      </c>
      <c r="E586" s="70">
        <v>0</v>
      </c>
      <c r="F586" s="70">
        <v>1</v>
      </c>
      <c r="G586" s="165">
        <f t="shared" si="20"/>
        <v>1</v>
      </c>
      <c r="H586" s="157">
        <v>43707</v>
      </c>
      <c r="I586" s="240">
        <v>100</v>
      </c>
      <c r="J586" s="217">
        <f t="shared" si="21"/>
        <v>1</v>
      </c>
    </row>
    <row r="587" spans="1:10" ht="15" hidden="1" outlineLevel="1" thickBot="1" x14ac:dyDescent="0.4">
      <c r="A587" s="70" t="s">
        <v>1888</v>
      </c>
      <c r="B587" s="262" t="s">
        <v>2504</v>
      </c>
      <c r="C587" s="79" t="s">
        <v>1889</v>
      </c>
      <c r="D587" s="72" t="s">
        <v>170</v>
      </c>
      <c r="E587" s="70">
        <v>0</v>
      </c>
      <c r="F587" s="70">
        <v>2</v>
      </c>
      <c r="G587" s="165">
        <f t="shared" si="20"/>
        <v>2</v>
      </c>
      <c r="H587" s="157">
        <v>43707</v>
      </c>
      <c r="I587" s="240">
        <v>150</v>
      </c>
      <c r="J587" s="217">
        <f t="shared" si="21"/>
        <v>2</v>
      </c>
    </row>
    <row r="588" spans="1:10" ht="15" hidden="1" outlineLevel="1" thickBot="1" x14ac:dyDescent="0.4">
      <c r="A588" s="70" t="s">
        <v>1888</v>
      </c>
      <c r="B588" s="262" t="s">
        <v>2505</v>
      </c>
      <c r="C588" s="79" t="s">
        <v>1889</v>
      </c>
      <c r="D588" s="72" t="s">
        <v>170</v>
      </c>
      <c r="E588" s="70">
        <v>1</v>
      </c>
      <c r="F588" s="70">
        <v>3</v>
      </c>
      <c r="G588" s="165">
        <f t="shared" si="20"/>
        <v>4</v>
      </c>
      <c r="H588" s="157">
        <v>43707</v>
      </c>
      <c r="I588" s="240">
        <v>100</v>
      </c>
      <c r="J588" s="217">
        <f t="shared" si="21"/>
        <v>4</v>
      </c>
    </row>
    <row r="589" spans="1:10" ht="15" hidden="1" outlineLevel="1" thickBot="1" x14ac:dyDescent="0.4">
      <c r="A589" s="70" t="s">
        <v>1888</v>
      </c>
      <c r="B589" s="262" t="s">
        <v>2506</v>
      </c>
      <c r="C589" s="79" t="s">
        <v>1889</v>
      </c>
      <c r="D589" s="72" t="s">
        <v>170</v>
      </c>
      <c r="E589" s="70">
        <v>2</v>
      </c>
      <c r="F589" s="70">
        <v>1</v>
      </c>
      <c r="G589" s="165">
        <f t="shared" si="20"/>
        <v>3</v>
      </c>
      <c r="H589" s="157">
        <v>43707</v>
      </c>
      <c r="I589" s="240">
        <v>100</v>
      </c>
      <c r="J589" s="217">
        <f t="shared" si="21"/>
        <v>3</v>
      </c>
    </row>
    <row r="590" spans="1:10" ht="15" hidden="1" outlineLevel="1" thickBot="1" x14ac:dyDescent="0.4">
      <c r="A590" s="70" t="s">
        <v>1888</v>
      </c>
      <c r="B590" s="262" t="s">
        <v>2507</v>
      </c>
      <c r="C590" s="79" t="s">
        <v>1889</v>
      </c>
      <c r="D590" s="72" t="s">
        <v>170</v>
      </c>
      <c r="E590" s="70">
        <v>4</v>
      </c>
      <c r="F590" s="70">
        <v>1</v>
      </c>
      <c r="G590" s="165">
        <f t="shared" si="20"/>
        <v>5</v>
      </c>
      <c r="H590" s="157">
        <v>43707</v>
      </c>
      <c r="I590" s="240">
        <v>100</v>
      </c>
      <c r="J590" s="217">
        <f t="shared" si="21"/>
        <v>5</v>
      </c>
    </row>
    <row r="591" spans="1:10" ht="15" hidden="1" outlineLevel="1" thickBot="1" x14ac:dyDescent="0.4">
      <c r="A591" s="70" t="s">
        <v>1888</v>
      </c>
      <c r="B591" s="262" t="s">
        <v>2508</v>
      </c>
      <c r="C591" s="79" t="s">
        <v>1889</v>
      </c>
      <c r="D591" s="72" t="s">
        <v>170</v>
      </c>
      <c r="E591" s="70">
        <v>1</v>
      </c>
      <c r="F591" s="70">
        <v>1</v>
      </c>
      <c r="G591" s="165">
        <f t="shared" si="20"/>
        <v>2</v>
      </c>
      <c r="H591" s="157">
        <v>43707</v>
      </c>
      <c r="I591" s="240">
        <v>100</v>
      </c>
      <c r="J591" s="217">
        <f t="shared" si="21"/>
        <v>2</v>
      </c>
    </row>
    <row r="592" spans="1:10" ht="15" hidden="1" outlineLevel="1" thickBot="1" x14ac:dyDescent="0.4">
      <c r="A592" s="70" t="s">
        <v>1888</v>
      </c>
      <c r="B592" s="262" t="s">
        <v>2509</v>
      </c>
      <c r="C592" s="79" t="s">
        <v>1889</v>
      </c>
      <c r="D592" s="72" t="s">
        <v>170</v>
      </c>
      <c r="E592" s="70">
        <v>6</v>
      </c>
      <c r="F592" s="70">
        <v>2</v>
      </c>
      <c r="G592" s="165">
        <f t="shared" si="20"/>
        <v>8</v>
      </c>
      <c r="H592" s="157">
        <v>43707</v>
      </c>
      <c r="I592" s="240">
        <v>50</v>
      </c>
      <c r="J592" s="217">
        <f t="shared" si="21"/>
        <v>8</v>
      </c>
    </row>
    <row r="593" spans="1:10" ht="15" hidden="1" outlineLevel="1" thickBot="1" x14ac:dyDescent="0.4">
      <c r="A593" s="70" t="s">
        <v>1888</v>
      </c>
      <c r="B593" s="262" t="s">
        <v>2510</v>
      </c>
      <c r="C593" s="79" t="s">
        <v>1889</v>
      </c>
      <c r="D593" s="72" t="s">
        <v>170</v>
      </c>
      <c r="E593" s="70">
        <v>6</v>
      </c>
      <c r="F593" s="70">
        <v>2</v>
      </c>
      <c r="G593" s="165">
        <f t="shared" si="20"/>
        <v>8</v>
      </c>
      <c r="H593" s="157">
        <v>43707</v>
      </c>
      <c r="I593" s="240">
        <v>50</v>
      </c>
      <c r="J593" s="217">
        <f t="shared" si="21"/>
        <v>8</v>
      </c>
    </row>
    <row r="594" spans="1:10" ht="15" hidden="1" outlineLevel="1" thickBot="1" x14ac:dyDescent="0.4">
      <c r="A594" s="70" t="s">
        <v>1888</v>
      </c>
      <c r="B594" s="262" t="s">
        <v>2511</v>
      </c>
      <c r="C594" s="79" t="s">
        <v>1889</v>
      </c>
      <c r="D594" s="72" t="s">
        <v>170</v>
      </c>
      <c r="E594" s="70">
        <v>2</v>
      </c>
      <c r="F594" s="70">
        <v>2</v>
      </c>
      <c r="G594" s="165">
        <f t="shared" ref="G594:G622" si="22">E594+F594</f>
        <v>4</v>
      </c>
      <c r="H594" s="157">
        <v>43707</v>
      </c>
      <c r="I594" s="240">
        <v>50</v>
      </c>
      <c r="J594" s="217">
        <f t="shared" si="21"/>
        <v>4</v>
      </c>
    </row>
    <row r="595" spans="1:10" ht="15" hidden="1" outlineLevel="1" thickBot="1" x14ac:dyDescent="0.4">
      <c r="A595" s="70" t="s">
        <v>1888</v>
      </c>
      <c r="B595" s="262" t="s">
        <v>2512</v>
      </c>
      <c r="C595" s="79" t="s">
        <v>1889</v>
      </c>
      <c r="D595" s="72" t="s">
        <v>170</v>
      </c>
      <c r="E595" s="70">
        <v>6</v>
      </c>
      <c r="F595" s="70">
        <v>2</v>
      </c>
      <c r="G595" s="165">
        <f t="shared" si="22"/>
        <v>8</v>
      </c>
      <c r="H595" s="157">
        <v>43707</v>
      </c>
      <c r="I595" s="240">
        <v>50</v>
      </c>
      <c r="J595" s="217">
        <f t="shared" si="21"/>
        <v>8</v>
      </c>
    </row>
    <row r="596" spans="1:10" ht="15" hidden="1" outlineLevel="1" thickBot="1" x14ac:dyDescent="0.4">
      <c r="A596" s="70" t="s">
        <v>1888</v>
      </c>
      <c r="B596" s="262" t="s">
        <v>2513</v>
      </c>
      <c r="C596" s="79" t="s">
        <v>1889</v>
      </c>
      <c r="D596" s="72" t="s">
        <v>170</v>
      </c>
      <c r="E596" s="70">
        <v>4</v>
      </c>
      <c r="F596" s="70">
        <v>2</v>
      </c>
      <c r="G596" s="165">
        <f t="shared" si="22"/>
        <v>6</v>
      </c>
      <c r="H596" s="157">
        <v>43707</v>
      </c>
      <c r="I596" s="240">
        <v>50</v>
      </c>
      <c r="J596" s="217">
        <f t="shared" si="21"/>
        <v>6</v>
      </c>
    </row>
    <row r="597" spans="1:10" ht="15" hidden="1" outlineLevel="1" thickBot="1" x14ac:dyDescent="0.4">
      <c r="A597" s="70" t="s">
        <v>1888</v>
      </c>
      <c r="B597" s="262" t="s">
        <v>2514</v>
      </c>
      <c r="C597" s="79" t="s">
        <v>1889</v>
      </c>
      <c r="D597" s="72" t="s">
        <v>170</v>
      </c>
      <c r="E597" s="70">
        <v>2</v>
      </c>
      <c r="F597" s="70">
        <v>1</v>
      </c>
      <c r="G597" s="165">
        <f t="shared" si="22"/>
        <v>3</v>
      </c>
      <c r="H597" s="157">
        <v>43707</v>
      </c>
      <c r="I597" s="240">
        <v>20</v>
      </c>
      <c r="J597" s="217">
        <f t="shared" si="21"/>
        <v>3</v>
      </c>
    </row>
    <row r="598" spans="1:10" ht="15" hidden="1" outlineLevel="1" thickBot="1" x14ac:dyDescent="0.4">
      <c r="A598" s="70" t="s">
        <v>1888</v>
      </c>
      <c r="B598" s="262" t="s">
        <v>2515</v>
      </c>
      <c r="C598" s="79" t="s">
        <v>1889</v>
      </c>
      <c r="D598" s="72" t="s">
        <v>170</v>
      </c>
      <c r="E598" s="70">
        <v>1</v>
      </c>
      <c r="F598" s="70">
        <v>2</v>
      </c>
      <c r="G598" s="165">
        <f t="shared" si="22"/>
        <v>3</v>
      </c>
      <c r="H598" s="157">
        <v>43707</v>
      </c>
      <c r="I598" s="240">
        <v>50</v>
      </c>
      <c r="J598" s="217">
        <f t="shared" si="21"/>
        <v>3</v>
      </c>
    </row>
    <row r="599" spans="1:10" ht="15" hidden="1" outlineLevel="1" thickBot="1" x14ac:dyDescent="0.4">
      <c r="A599" s="70" t="s">
        <v>1888</v>
      </c>
      <c r="B599" s="262" t="s">
        <v>2516</v>
      </c>
      <c r="C599" s="79" t="s">
        <v>1889</v>
      </c>
      <c r="D599" s="72" t="s">
        <v>170</v>
      </c>
      <c r="E599" s="70">
        <v>3</v>
      </c>
      <c r="F599" s="70">
        <v>1</v>
      </c>
      <c r="G599" s="165">
        <f t="shared" si="22"/>
        <v>4</v>
      </c>
      <c r="H599" s="157">
        <v>43707</v>
      </c>
      <c r="I599" s="240">
        <v>50</v>
      </c>
      <c r="J599" s="217">
        <f t="shared" si="21"/>
        <v>4</v>
      </c>
    </row>
    <row r="600" spans="1:10" ht="15" hidden="1" outlineLevel="1" thickBot="1" x14ac:dyDescent="0.4">
      <c r="A600" s="70" t="s">
        <v>1888</v>
      </c>
      <c r="B600" s="262" t="s">
        <v>2517</v>
      </c>
      <c r="C600" s="79" t="s">
        <v>1889</v>
      </c>
      <c r="D600" s="72" t="s">
        <v>170</v>
      </c>
      <c r="E600" s="70">
        <v>0</v>
      </c>
      <c r="F600" s="70">
        <v>2</v>
      </c>
      <c r="G600" s="165">
        <f t="shared" si="22"/>
        <v>2</v>
      </c>
      <c r="H600" s="157">
        <v>43707</v>
      </c>
      <c r="I600" s="240">
        <v>50</v>
      </c>
      <c r="J600" s="217">
        <f t="shared" si="21"/>
        <v>2</v>
      </c>
    </row>
    <row r="601" spans="1:10" ht="15" hidden="1" outlineLevel="1" thickBot="1" x14ac:dyDescent="0.4">
      <c r="A601" s="70" t="s">
        <v>1888</v>
      </c>
      <c r="B601" s="262" t="s">
        <v>2518</v>
      </c>
      <c r="C601" s="79" t="s">
        <v>1889</v>
      </c>
      <c r="D601" s="72" t="s">
        <v>170</v>
      </c>
      <c r="E601" s="165">
        <v>6</v>
      </c>
      <c r="F601" s="70">
        <v>1</v>
      </c>
      <c r="G601" s="165">
        <f t="shared" si="22"/>
        <v>7</v>
      </c>
      <c r="H601" s="157">
        <v>43707</v>
      </c>
      <c r="I601" s="134">
        <v>50</v>
      </c>
      <c r="J601" s="217">
        <f t="shared" si="21"/>
        <v>7</v>
      </c>
    </row>
    <row r="602" spans="1:10" ht="15" hidden="1" outlineLevel="1" thickBot="1" x14ac:dyDescent="0.4">
      <c r="A602" s="70" t="s">
        <v>1888</v>
      </c>
      <c r="B602" s="262" t="s">
        <v>2519</v>
      </c>
      <c r="C602" s="79" t="s">
        <v>1889</v>
      </c>
      <c r="D602" s="72" t="s">
        <v>170</v>
      </c>
      <c r="E602" s="165">
        <v>0</v>
      </c>
      <c r="F602" s="70">
        <v>1</v>
      </c>
      <c r="G602" s="165">
        <f t="shared" si="22"/>
        <v>1</v>
      </c>
      <c r="H602" s="157">
        <v>43707</v>
      </c>
      <c r="I602" s="134">
        <v>50</v>
      </c>
      <c r="J602" s="217">
        <f t="shared" si="21"/>
        <v>1</v>
      </c>
    </row>
    <row r="603" spans="1:10" ht="15" hidden="1" outlineLevel="1" thickBot="1" x14ac:dyDescent="0.4">
      <c r="A603" s="70" t="s">
        <v>1888</v>
      </c>
      <c r="B603" s="262" t="s">
        <v>2520</v>
      </c>
      <c r="C603" s="79" t="s">
        <v>1889</v>
      </c>
      <c r="D603" s="72" t="s">
        <v>170</v>
      </c>
      <c r="E603" s="165">
        <v>2</v>
      </c>
      <c r="F603" s="70">
        <v>1</v>
      </c>
      <c r="G603" s="165">
        <f t="shared" si="22"/>
        <v>3</v>
      </c>
      <c r="H603" s="157">
        <v>43707</v>
      </c>
      <c r="I603" s="134">
        <v>50</v>
      </c>
      <c r="J603" s="217">
        <f t="shared" si="21"/>
        <v>3</v>
      </c>
    </row>
    <row r="604" spans="1:10" ht="15" hidden="1" outlineLevel="1" thickBot="1" x14ac:dyDescent="0.4">
      <c r="A604" s="70" t="s">
        <v>1888</v>
      </c>
      <c r="B604" s="262" t="s">
        <v>2521</v>
      </c>
      <c r="C604" s="79" t="s">
        <v>1889</v>
      </c>
      <c r="D604" s="72" t="s">
        <v>170</v>
      </c>
      <c r="E604" s="165">
        <v>2</v>
      </c>
      <c r="F604" s="70">
        <v>2</v>
      </c>
      <c r="G604" s="165">
        <f t="shared" si="22"/>
        <v>4</v>
      </c>
      <c r="H604" s="157">
        <v>43707</v>
      </c>
      <c r="I604" s="134">
        <v>60</v>
      </c>
      <c r="J604" s="217">
        <f t="shared" si="21"/>
        <v>4</v>
      </c>
    </row>
    <row r="605" spans="1:10" ht="15" hidden="1" outlineLevel="1" thickBot="1" x14ac:dyDescent="0.4">
      <c r="A605" s="70" t="s">
        <v>1888</v>
      </c>
      <c r="B605" s="262" t="s">
        <v>2522</v>
      </c>
      <c r="C605" s="79" t="s">
        <v>1889</v>
      </c>
      <c r="D605" s="72" t="s">
        <v>170</v>
      </c>
      <c r="E605" s="165">
        <v>3</v>
      </c>
      <c r="F605" s="70">
        <v>2</v>
      </c>
      <c r="G605" s="165">
        <f t="shared" si="22"/>
        <v>5</v>
      </c>
      <c r="H605" s="157">
        <v>43707</v>
      </c>
      <c r="I605" s="134">
        <v>100</v>
      </c>
      <c r="J605" s="217">
        <f t="shared" si="21"/>
        <v>5</v>
      </c>
    </row>
    <row r="606" spans="1:10" ht="15" hidden="1" outlineLevel="1" thickBot="1" x14ac:dyDescent="0.4">
      <c r="A606" s="70" t="s">
        <v>1888</v>
      </c>
      <c r="B606" s="262" t="s">
        <v>2523</v>
      </c>
      <c r="C606" s="79" t="s">
        <v>1889</v>
      </c>
      <c r="D606" s="72" t="s">
        <v>170</v>
      </c>
      <c r="E606" s="165">
        <v>1</v>
      </c>
      <c r="F606" s="70">
        <v>2</v>
      </c>
      <c r="G606" s="165">
        <f t="shared" si="22"/>
        <v>3</v>
      </c>
      <c r="H606" s="157">
        <v>43707</v>
      </c>
      <c r="I606" s="134">
        <v>100</v>
      </c>
      <c r="J606" s="217">
        <f t="shared" si="21"/>
        <v>3</v>
      </c>
    </row>
    <row r="607" spans="1:10" ht="15" hidden="1" outlineLevel="1" thickBot="1" x14ac:dyDescent="0.4">
      <c r="A607" s="70" t="s">
        <v>1888</v>
      </c>
      <c r="B607" s="262" t="s">
        <v>2524</v>
      </c>
      <c r="C607" s="79" t="s">
        <v>1889</v>
      </c>
      <c r="D607" s="72" t="s">
        <v>170</v>
      </c>
      <c r="E607" s="165">
        <v>3</v>
      </c>
      <c r="F607" s="70">
        <v>1</v>
      </c>
      <c r="G607" s="165">
        <f t="shared" si="22"/>
        <v>4</v>
      </c>
      <c r="H607" s="157">
        <v>43707</v>
      </c>
      <c r="I607" s="134">
        <v>300</v>
      </c>
      <c r="J607" s="217">
        <f t="shared" si="21"/>
        <v>4</v>
      </c>
    </row>
    <row r="608" spans="1:10" ht="15" hidden="1" outlineLevel="1" thickBot="1" x14ac:dyDescent="0.4">
      <c r="A608" s="70" t="s">
        <v>1888</v>
      </c>
      <c r="B608" s="262" t="s">
        <v>2525</v>
      </c>
      <c r="C608" s="79" t="s">
        <v>1889</v>
      </c>
      <c r="D608" s="72" t="s">
        <v>170</v>
      </c>
      <c r="E608" s="165">
        <v>3</v>
      </c>
      <c r="F608" s="70">
        <v>2</v>
      </c>
      <c r="G608" s="165">
        <f t="shared" si="22"/>
        <v>5</v>
      </c>
      <c r="H608" s="157">
        <v>43707</v>
      </c>
      <c r="I608" s="134">
        <v>300</v>
      </c>
      <c r="J608" s="217">
        <f t="shared" si="21"/>
        <v>5</v>
      </c>
    </row>
    <row r="609" spans="1:10" ht="15" hidden="1" outlineLevel="1" thickBot="1" x14ac:dyDescent="0.4">
      <c r="A609" s="70" t="s">
        <v>1888</v>
      </c>
      <c r="B609" s="262" t="s">
        <v>2526</v>
      </c>
      <c r="C609" s="79" t="s">
        <v>1889</v>
      </c>
      <c r="D609" s="72" t="s">
        <v>170</v>
      </c>
      <c r="E609" s="165">
        <v>0</v>
      </c>
      <c r="F609" s="70">
        <v>2</v>
      </c>
      <c r="G609" s="165">
        <f t="shared" si="22"/>
        <v>2</v>
      </c>
      <c r="H609" s="157">
        <v>43707</v>
      </c>
      <c r="I609" s="134">
        <v>300</v>
      </c>
      <c r="J609" s="217">
        <f t="shared" si="21"/>
        <v>2</v>
      </c>
    </row>
    <row r="610" spans="1:10" ht="15" hidden="1" outlineLevel="1" thickBot="1" x14ac:dyDescent="0.4">
      <c r="A610" s="70" t="s">
        <v>1888</v>
      </c>
      <c r="B610" s="262" t="s">
        <v>2527</v>
      </c>
      <c r="C610" s="79" t="s">
        <v>1889</v>
      </c>
      <c r="D610" s="72" t="s">
        <v>170</v>
      </c>
      <c r="E610" s="165">
        <v>6</v>
      </c>
      <c r="F610" s="70">
        <v>2</v>
      </c>
      <c r="G610" s="165">
        <f t="shared" si="22"/>
        <v>8</v>
      </c>
      <c r="H610" s="157">
        <v>43707</v>
      </c>
      <c r="I610" s="134">
        <v>400</v>
      </c>
      <c r="J610" s="217">
        <f t="shared" si="21"/>
        <v>8</v>
      </c>
    </row>
    <row r="611" spans="1:10" ht="15" hidden="1" outlineLevel="1" thickBot="1" x14ac:dyDescent="0.4">
      <c r="A611" s="70" t="s">
        <v>1888</v>
      </c>
      <c r="B611" s="262" t="s">
        <v>2528</v>
      </c>
      <c r="C611" s="79" t="s">
        <v>1889</v>
      </c>
      <c r="D611" s="72" t="s">
        <v>170</v>
      </c>
      <c r="E611" s="165">
        <v>1</v>
      </c>
      <c r="F611" s="70">
        <v>2</v>
      </c>
      <c r="G611" s="165">
        <f t="shared" si="22"/>
        <v>3</v>
      </c>
      <c r="H611" s="157">
        <v>43707</v>
      </c>
      <c r="I611" s="134">
        <v>400</v>
      </c>
      <c r="J611" s="217">
        <f t="shared" si="21"/>
        <v>3</v>
      </c>
    </row>
    <row r="612" spans="1:10" ht="15" hidden="1" outlineLevel="1" thickBot="1" x14ac:dyDescent="0.4">
      <c r="A612" s="70" t="s">
        <v>1888</v>
      </c>
      <c r="B612" s="262" t="s">
        <v>2529</v>
      </c>
      <c r="C612" s="79" t="s">
        <v>1889</v>
      </c>
      <c r="D612" s="72" t="s">
        <v>170</v>
      </c>
      <c r="E612" s="165">
        <v>3</v>
      </c>
      <c r="F612" s="70">
        <v>1</v>
      </c>
      <c r="G612" s="165">
        <f t="shared" si="22"/>
        <v>4</v>
      </c>
      <c r="H612" s="157">
        <v>43707</v>
      </c>
      <c r="I612" s="134">
        <v>500</v>
      </c>
      <c r="J612" s="217">
        <f t="shared" si="21"/>
        <v>4</v>
      </c>
    </row>
    <row r="613" spans="1:10" ht="15" hidden="1" outlineLevel="1" thickBot="1" x14ac:dyDescent="0.4">
      <c r="A613" s="70" t="s">
        <v>1888</v>
      </c>
      <c r="B613" s="262" t="s">
        <v>2530</v>
      </c>
      <c r="C613" s="79" t="s">
        <v>1889</v>
      </c>
      <c r="D613" s="72" t="s">
        <v>170</v>
      </c>
      <c r="E613" s="165">
        <v>4</v>
      </c>
      <c r="F613" s="70">
        <v>2</v>
      </c>
      <c r="G613" s="165">
        <f t="shared" si="22"/>
        <v>6</v>
      </c>
      <c r="H613" s="157">
        <v>43707</v>
      </c>
      <c r="I613" s="134">
        <v>500</v>
      </c>
      <c r="J613" s="217">
        <f t="shared" si="21"/>
        <v>6</v>
      </c>
    </row>
    <row r="614" spans="1:10" ht="15" hidden="1" outlineLevel="1" thickBot="1" x14ac:dyDescent="0.4">
      <c r="A614" s="70" t="s">
        <v>1888</v>
      </c>
      <c r="B614" s="262" t="s">
        <v>2531</v>
      </c>
      <c r="C614" s="79" t="s">
        <v>1889</v>
      </c>
      <c r="D614" s="72" t="s">
        <v>170</v>
      </c>
      <c r="E614" s="165">
        <v>0</v>
      </c>
      <c r="F614" s="70">
        <v>1</v>
      </c>
      <c r="G614" s="165">
        <f t="shared" si="22"/>
        <v>1</v>
      </c>
      <c r="H614" s="157">
        <v>43707</v>
      </c>
      <c r="I614" s="134">
        <v>500</v>
      </c>
      <c r="J614" s="217">
        <f t="shared" si="21"/>
        <v>1</v>
      </c>
    </row>
    <row r="615" spans="1:10" ht="15" hidden="1" outlineLevel="1" thickBot="1" x14ac:dyDescent="0.4">
      <c r="A615" s="70" t="s">
        <v>1888</v>
      </c>
      <c r="B615" s="262" t="s">
        <v>2532</v>
      </c>
      <c r="C615" s="79" t="s">
        <v>1889</v>
      </c>
      <c r="D615" s="72" t="s">
        <v>170</v>
      </c>
      <c r="E615" s="165">
        <v>6</v>
      </c>
      <c r="F615" s="70">
        <v>2</v>
      </c>
      <c r="G615" s="165">
        <f t="shared" si="22"/>
        <v>8</v>
      </c>
      <c r="H615" s="157">
        <v>43707</v>
      </c>
      <c r="I615" s="134">
        <v>500</v>
      </c>
      <c r="J615" s="217">
        <f t="shared" si="21"/>
        <v>8</v>
      </c>
    </row>
    <row r="616" spans="1:10" ht="15" hidden="1" outlineLevel="1" thickBot="1" x14ac:dyDescent="0.4">
      <c r="A616" s="70" t="s">
        <v>1888</v>
      </c>
      <c r="B616" s="262" t="s">
        <v>2533</v>
      </c>
      <c r="C616" s="79" t="s">
        <v>1889</v>
      </c>
      <c r="D616" s="72" t="s">
        <v>170</v>
      </c>
      <c r="E616" s="165">
        <v>2</v>
      </c>
      <c r="F616" s="70">
        <v>2</v>
      </c>
      <c r="G616" s="165">
        <f t="shared" si="22"/>
        <v>4</v>
      </c>
      <c r="H616" s="157">
        <v>43707</v>
      </c>
      <c r="I616" s="134">
        <v>500</v>
      </c>
      <c r="J616" s="217">
        <f t="shared" si="21"/>
        <v>4</v>
      </c>
    </row>
    <row r="617" spans="1:10" ht="15" hidden="1" outlineLevel="1" thickBot="1" x14ac:dyDescent="0.4">
      <c r="A617" s="70" t="s">
        <v>1888</v>
      </c>
      <c r="B617" s="262" t="s">
        <v>2534</v>
      </c>
      <c r="C617" s="79" t="s">
        <v>1889</v>
      </c>
      <c r="D617" s="72" t="s">
        <v>170</v>
      </c>
      <c r="E617" s="165">
        <v>4</v>
      </c>
      <c r="F617" s="70">
        <v>2</v>
      </c>
      <c r="G617" s="165">
        <f t="shared" si="22"/>
        <v>6</v>
      </c>
      <c r="H617" s="157">
        <v>43707</v>
      </c>
      <c r="I617" s="134">
        <v>100</v>
      </c>
      <c r="J617" s="217">
        <f t="shared" si="21"/>
        <v>6</v>
      </c>
    </row>
    <row r="618" spans="1:10" ht="15" hidden="1" outlineLevel="1" thickBot="1" x14ac:dyDescent="0.4">
      <c r="A618" s="70" t="s">
        <v>1888</v>
      </c>
      <c r="B618" s="262" t="s">
        <v>2535</v>
      </c>
      <c r="C618" s="79" t="s">
        <v>1889</v>
      </c>
      <c r="D618" s="72" t="s">
        <v>170</v>
      </c>
      <c r="E618" s="165">
        <v>2</v>
      </c>
      <c r="F618" s="70">
        <v>2</v>
      </c>
      <c r="G618" s="165">
        <f t="shared" si="22"/>
        <v>4</v>
      </c>
      <c r="H618" s="157">
        <v>43707</v>
      </c>
      <c r="I618" s="134">
        <v>600</v>
      </c>
      <c r="J618" s="217">
        <f t="shared" si="21"/>
        <v>4</v>
      </c>
    </row>
    <row r="619" spans="1:10" ht="15" hidden="1" outlineLevel="1" thickBot="1" x14ac:dyDescent="0.4">
      <c r="A619" s="70" t="s">
        <v>1888</v>
      </c>
      <c r="B619" s="262" t="s">
        <v>2536</v>
      </c>
      <c r="C619" s="79" t="s">
        <v>1889</v>
      </c>
      <c r="D619" s="72" t="s">
        <v>170</v>
      </c>
      <c r="E619" s="165">
        <v>3</v>
      </c>
      <c r="F619" s="70">
        <v>2</v>
      </c>
      <c r="G619" s="165">
        <f t="shared" si="22"/>
        <v>5</v>
      </c>
      <c r="H619" s="157">
        <v>43707</v>
      </c>
      <c r="I619" s="134">
        <v>500</v>
      </c>
      <c r="J619" s="217">
        <f t="shared" si="21"/>
        <v>5</v>
      </c>
    </row>
    <row r="620" spans="1:10" ht="15" hidden="1" outlineLevel="1" thickBot="1" x14ac:dyDescent="0.4">
      <c r="A620" s="70" t="s">
        <v>1888</v>
      </c>
      <c r="B620" s="262" t="s">
        <v>2537</v>
      </c>
      <c r="C620" s="79" t="s">
        <v>1889</v>
      </c>
      <c r="D620" s="72" t="s">
        <v>170</v>
      </c>
      <c r="E620" s="165">
        <v>4</v>
      </c>
      <c r="F620" s="70">
        <v>1</v>
      </c>
      <c r="G620" s="165">
        <f t="shared" si="22"/>
        <v>5</v>
      </c>
      <c r="H620" s="157">
        <v>43707</v>
      </c>
      <c r="I620" s="134">
        <v>300</v>
      </c>
      <c r="J620" s="217">
        <f t="shared" si="21"/>
        <v>5</v>
      </c>
    </row>
    <row r="621" spans="1:10" ht="15" hidden="1" outlineLevel="1" thickBot="1" x14ac:dyDescent="0.4">
      <c r="A621" s="70" t="s">
        <v>1888</v>
      </c>
      <c r="B621" s="262" t="s">
        <v>2538</v>
      </c>
      <c r="C621" s="79" t="s">
        <v>1889</v>
      </c>
      <c r="D621" s="72" t="s">
        <v>170</v>
      </c>
      <c r="E621" s="165">
        <v>3</v>
      </c>
      <c r="F621" s="70">
        <v>2</v>
      </c>
      <c r="G621" s="165">
        <f t="shared" si="22"/>
        <v>5</v>
      </c>
      <c r="H621" s="157">
        <v>43707</v>
      </c>
      <c r="I621" s="134">
        <v>300</v>
      </c>
      <c r="J621" s="217">
        <f t="shared" si="21"/>
        <v>5</v>
      </c>
    </row>
    <row r="622" spans="1:10" hidden="1" outlineLevel="1" x14ac:dyDescent="0.35">
      <c r="A622" s="70" t="s">
        <v>1888</v>
      </c>
      <c r="B622" s="262" t="s">
        <v>2539</v>
      </c>
      <c r="C622" s="79" t="s">
        <v>1889</v>
      </c>
      <c r="D622" s="72" t="s">
        <v>170</v>
      </c>
      <c r="E622" s="165">
        <v>3</v>
      </c>
      <c r="F622" s="70">
        <v>2</v>
      </c>
      <c r="G622" s="165">
        <f t="shared" si="22"/>
        <v>5</v>
      </c>
      <c r="H622" s="157">
        <v>43707</v>
      </c>
      <c r="I622" s="134">
        <v>300</v>
      </c>
      <c r="J622" s="217">
        <f t="shared" si="21"/>
        <v>5</v>
      </c>
    </row>
    <row r="623" spans="1:10" ht="15" collapsed="1" thickBot="1" x14ac:dyDescent="0.4">
      <c r="A623" s="71" t="s">
        <v>1888</v>
      </c>
      <c r="B623" s="74"/>
      <c r="C623" s="80" t="s">
        <v>1889</v>
      </c>
      <c r="D623" s="118">
        <f>COUNTA(D530:D622)</f>
        <v>93</v>
      </c>
      <c r="E623" s="118">
        <f>SUM(E530:E622)</f>
        <v>248</v>
      </c>
      <c r="F623" s="118">
        <f>SUM(F530:F622)</f>
        <v>176</v>
      </c>
      <c r="G623" s="118">
        <f>SUM(G530:G622)</f>
        <v>424</v>
      </c>
      <c r="H623" s="93">
        <v>43707</v>
      </c>
      <c r="I623" s="119">
        <f>AVERAGE(I530:I622)</f>
        <v>269.67741935483872</v>
      </c>
      <c r="J623" s="118">
        <f>SUM(J530:J622)</f>
        <v>424</v>
      </c>
    </row>
    <row r="624" spans="1:10" ht="14.5" hidden="1" customHeight="1" outlineLevel="1" x14ac:dyDescent="0.35">
      <c r="A624" s="210" t="s">
        <v>1237</v>
      </c>
      <c r="B624" s="196">
        <v>1</v>
      </c>
      <c r="C624" s="210" t="s">
        <v>1238</v>
      </c>
      <c r="D624" s="210" t="s">
        <v>170</v>
      </c>
      <c r="E624" s="196">
        <v>7</v>
      </c>
      <c r="F624" s="196">
        <v>3</v>
      </c>
      <c r="G624" s="196">
        <v>10</v>
      </c>
      <c r="H624" s="215">
        <v>44623</v>
      </c>
      <c r="I624" s="196">
        <v>100</v>
      </c>
      <c r="J624" s="217">
        <f t="shared" si="21"/>
        <v>10</v>
      </c>
    </row>
    <row r="625" spans="1:10" ht="14.5" hidden="1" customHeight="1" outlineLevel="1" x14ac:dyDescent="0.35">
      <c r="A625" s="210" t="s">
        <v>1237</v>
      </c>
      <c r="B625" s="196">
        <v>2</v>
      </c>
      <c r="C625" s="210" t="s">
        <v>1238</v>
      </c>
      <c r="D625" s="210" t="s">
        <v>170</v>
      </c>
      <c r="E625" s="196">
        <v>0</v>
      </c>
      <c r="F625" s="196">
        <v>1</v>
      </c>
      <c r="G625" s="196">
        <v>1</v>
      </c>
      <c r="H625" s="215">
        <v>44623</v>
      </c>
      <c r="I625" s="196">
        <v>600</v>
      </c>
      <c r="J625" s="217">
        <f t="shared" si="21"/>
        <v>1</v>
      </c>
    </row>
    <row r="626" spans="1:10" ht="14.5" hidden="1" customHeight="1" outlineLevel="1" x14ac:dyDescent="0.35">
      <c r="A626" s="210" t="s">
        <v>1237</v>
      </c>
      <c r="B626" s="196">
        <v>3</v>
      </c>
      <c r="C626" s="210" t="s">
        <v>1238</v>
      </c>
      <c r="D626" s="210" t="s">
        <v>170</v>
      </c>
      <c r="E626" s="196">
        <v>0</v>
      </c>
      <c r="F626" s="196">
        <v>2</v>
      </c>
      <c r="G626" s="196">
        <v>2</v>
      </c>
      <c r="H626" s="215">
        <v>44623</v>
      </c>
      <c r="I626" s="196">
        <v>200</v>
      </c>
      <c r="J626" s="217">
        <f t="shared" si="21"/>
        <v>2</v>
      </c>
    </row>
    <row r="627" spans="1:10" ht="14.5" hidden="1" customHeight="1" outlineLevel="1" x14ac:dyDescent="0.35">
      <c r="A627" s="210" t="s">
        <v>1237</v>
      </c>
      <c r="B627" s="196">
        <v>4</v>
      </c>
      <c r="C627" s="210" t="s">
        <v>1238</v>
      </c>
      <c r="D627" s="210" t="s">
        <v>170</v>
      </c>
      <c r="E627" s="196">
        <v>1</v>
      </c>
      <c r="F627" s="196">
        <v>2</v>
      </c>
      <c r="G627" s="196">
        <v>3</v>
      </c>
      <c r="H627" s="215">
        <v>44623</v>
      </c>
      <c r="I627" s="196">
        <v>300</v>
      </c>
      <c r="J627" s="217">
        <f t="shared" si="21"/>
        <v>3</v>
      </c>
    </row>
    <row r="628" spans="1:10" ht="14.5" hidden="1" customHeight="1" outlineLevel="1" x14ac:dyDescent="0.35">
      <c r="A628" s="210" t="s">
        <v>1237</v>
      </c>
      <c r="B628" s="196">
        <v>5</v>
      </c>
      <c r="C628" s="210" t="s">
        <v>1238</v>
      </c>
      <c r="D628" s="210" t="s">
        <v>170</v>
      </c>
      <c r="E628" s="196">
        <v>1</v>
      </c>
      <c r="F628" s="196">
        <v>2</v>
      </c>
      <c r="G628" s="196">
        <v>3</v>
      </c>
      <c r="H628" s="215">
        <v>44623</v>
      </c>
      <c r="I628" s="196">
        <v>300</v>
      </c>
      <c r="J628" s="217">
        <f t="shared" si="21"/>
        <v>3</v>
      </c>
    </row>
    <row r="629" spans="1:10" ht="14.5" hidden="1" customHeight="1" outlineLevel="1" x14ac:dyDescent="0.35">
      <c r="A629" s="210" t="s">
        <v>1237</v>
      </c>
      <c r="B629" s="196">
        <v>26</v>
      </c>
      <c r="C629" s="210" t="s">
        <v>1238</v>
      </c>
      <c r="D629" s="210" t="s">
        <v>170</v>
      </c>
      <c r="E629" s="196">
        <v>4</v>
      </c>
      <c r="F629" s="196">
        <v>2</v>
      </c>
      <c r="G629" s="196">
        <v>6</v>
      </c>
      <c r="H629" s="215">
        <v>44623</v>
      </c>
      <c r="I629" s="196">
        <v>400</v>
      </c>
      <c r="J629" s="217">
        <f t="shared" si="21"/>
        <v>6</v>
      </c>
    </row>
    <row r="630" spans="1:10" ht="14.5" hidden="1" customHeight="1" outlineLevel="1" x14ac:dyDescent="0.35">
      <c r="A630" s="210" t="s">
        <v>1237</v>
      </c>
      <c r="B630" s="196">
        <v>6</v>
      </c>
      <c r="C630" s="210" t="s">
        <v>1238</v>
      </c>
      <c r="D630" s="210" t="s">
        <v>170</v>
      </c>
      <c r="E630" s="196">
        <v>2</v>
      </c>
      <c r="F630" s="196">
        <v>2</v>
      </c>
      <c r="G630" s="196">
        <v>4</v>
      </c>
      <c r="H630" s="215">
        <v>44623</v>
      </c>
      <c r="I630" s="196">
        <v>300</v>
      </c>
      <c r="J630" s="217">
        <f t="shared" si="21"/>
        <v>4</v>
      </c>
    </row>
    <row r="631" spans="1:10" ht="14.5" hidden="1" customHeight="1" outlineLevel="1" x14ac:dyDescent="0.35">
      <c r="A631" s="210" t="s">
        <v>1237</v>
      </c>
      <c r="B631" s="196">
        <v>7</v>
      </c>
      <c r="C631" s="210" t="s">
        <v>1238</v>
      </c>
      <c r="D631" s="210" t="s">
        <v>170</v>
      </c>
      <c r="E631" s="196">
        <v>4</v>
      </c>
      <c r="F631" s="196">
        <v>4</v>
      </c>
      <c r="G631" s="196">
        <v>8</v>
      </c>
      <c r="H631" s="215">
        <v>44623</v>
      </c>
      <c r="I631" s="196">
        <v>150</v>
      </c>
      <c r="J631" s="217">
        <f t="shared" si="21"/>
        <v>8</v>
      </c>
    </row>
    <row r="632" spans="1:10" ht="14.5" hidden="1" customHeight="1" outlineLevel="1" x14ac:dyDescent="0.35">
      <c r="A632" s="210" t="s">
        <v>1237</v>
      </c>
      <c r="B632" s="196">
        <v>8</v>
      </c>
      <c r="C632" s="210" t="s">
        <v>1238</v>
      </c>
      <c r="D632" s="210" t="s">
        <v>170</v>
      </c>
      <c r="E632" s="196">
        <v>5</v>
      </c>
      <c r="F632" s="196">
        <v>2</v>
      </c>
      <c r="G632" s="196">
        <v>7</v>
      </c>
      <c r="H632" s="215">
        <v>44623</v>
      </c>
      <c r="I632" s="196">
        <v>350</v>
      </c>
      <c r="J632" s="217">
        <f t="shared" si="21"/>
        <v>7</v>
      </c>
    </row>
    <row r="633" spans="1:10" ht="14.5" hidden="1" customHeight="1" outlineLevel="1" x14ac:dyDescent="0.35">
      <c r="A633" s="210" t="s">
        <v>1237</v>
      </c>
      <c r="B633" s="196">
        <v>9</v>
      </c>
      <c r="C633" s="210" t="s">
        <v>1238</v>
      </c>
      <c r="D633" s="210" t="s">
        <v>170</v>
      </c>
      <c r="E633" s="196">
        <v>2</v>
      </c>
      <c r="F633" s="196">
        <v>2</v>
      </c>
      <c r="G633" s="196">
        <v>4</v>
      </c>
      <c r="H633" s="215">
        <v>44623</v>
      </c>
      <c r="I633" s="196">
        <v>200</v>
      </c>
      <c r="J633" s="217">
        <f t="shared" si="21"/>
        <v>4</v>
      </c>
    </row>
    <row r="634" spans="1:10" ht="14.5" hidden="1" customHeight="1" outlineLevel="1" x14ac:dyDescent="0.35">
      <c r="A634" s="210" t="s">
        <v>1237</v>
      </c>
      <c r="B634" s="196">
        <v>10</v>
      </c>
      <c r="C634" s="210" t="s">
        <v>1238</v>
      </c>
      <c r="D634" s="210" t="s">
        <v>170</v>
      </c>
      <c r="E634" s="196">
        <v>7</v>
      </c>
      <c r="F634" s="196">
        <v>2</v>
      </c>
      <c r="G634" s="196">
        <v>9</v>
      </c>
      <c r="H634" s="215">
        <v>44623</v>
      </c>
      <c r="I634" s="196">
        <v>180</v>
      </c>
      <c r="J634" s="217">
        <f t="shared" si="21"/>
        <v>9</v>
      </c>
    </row>
    <row r="635" spans="1:10" ht="14.5" hidden="1" customHeight="1" outlineLevel="1" x14ac:dyDescent="0.35">
      <c r="A635" s="210" t="s">
        <v>1237</v>
      </c>
      <c r="B635" s="196">
        <v>11</v>
      </c>
      <c r="C635" s="210" t="s">
        <v>1238</v>
      </c>
      <c r="D635" s="210" t="s">
        <v>170</v>
      </c>
      <c r="E635" s="196">
        <v>3</v>
      </c>
      <c r="F635" s="196">
        <v>2</v>
      </c>
      <c r="G635" s="196">
        <v>5</v>
      </c>
      <c r="H635" s="215">
        <v>44623</v>
      </c>
      <c r="I635" s="196">
        <v>200</v>
      </c>
      <c r="J635" s="217">
        <f t="shared" si="21"/>
        <v>5</v>
      </c>
    </row>
    <row r="636" spans="1:10" ht="14.5" hidden="1" customHeight="1" outlineLevel="1" x14ac:dyDescent="0.35">
      <c r="A636" s="210" t="s">
        <v>1237</v>
      </c>
      <c r="B636" s="196">
        <v>34</v>
      </c>
      <c r="C636" s="210" t="s">
        <v>1238</v>
      </c>
      <c r="D636" s="210" t="s">
        <v>170</v>
      </c>
      <c r="E636" s="196">
        <v>3</v>
      </c>
      <c r="F636" s="196">
        <v>2</v>
      </c>
      <c r="G636" s="196">
        <v>5</v>
      </c>
      <c r="H636" s="215">
        <v>44623</v>
      </c>
      <c r="I636" s="196">
        <v>410</v>
      </c>
      <c r="J636" s="217">
        <f t="shared" si="21"/>
        <v>5</v>
      </c>
    </row>
    <row r="637" spans="1:10" ht="14.5" hidden="1" customHeight="1" outlineLevel="1" x14ac:dyDescent="0.35">
      <c r="A637" s="210" t="s">
        <v>1237</v>
      </c>
      <c r="B637" s="196">
        <v>12</v>
      </c>
      <c r="C637" s="210" t="s">
        <v>1238</v>
      </c>
      <c r="D637" s="210" t="s">
        <v>170</v>
      </c>
      <c r="E637" s="196">
        <v>5</v>
      </c>
      <c r="F637" s="196">
        <v>2</v>
      </c>
      <c r="G637" s="196">
        <v>7</v>
      </c>
      <c r="H637" s="215">
        <v>44623</v>
      </c>
      <c r="I637" s="196">
        <v>400</v>
      </c>
      <c r="J637" s="217">
        <f t="shared" si="21"/>
        <v>7</v>
      </c>
    </row>
    <row r="638" spans="1:10" ht="14.5" hidden="1" customHeight="1" outlineLevel="1" x14ac:dyDescent="0.35">
      <c r="A638" s="210" t="s">
        <v>1237</v>
      </c>
      <c r="B638" s="196">
        <v>24</v>
      </c>
      <c r="C638" s="210" t="s">
        <v>1238</v>
      </c>
      <c r="D638" s="210" t="s">
        <v>170</v>
      </c>
      <c r="E638" s="196">
        <v>5</v>
      </c>
      <c r="F638" s="196">
        <v>2</v>
      </c>
      <c r="G638" s="196">
        <v>7</v>
      </c>
      <c r="H638" s="215">
        <v>44623</v>
      </c>
      <c r="I638" s="196">
        <v>120</v>
      </c>
      <c r="J638" s="217">
        <f t="shared" si="21"/>
        <v>7</v>
      </c>
    </row>
    <row r="639" spans="1:10" ht="14.5" hidden="1" customHeight="1" outlineLevel="1" x14ac:dyDescent="0.35">
      <c r="A639" s="210" t="s">
        <v>1237</v>
      </c>
      <c r="B639" s="196">
        <v>25</v>
      </c>
      <c r="C639" s="210" t="s">
        <v>1238</v>
      </c>
      <c r="D639" s="210" t="s">
        <v>170</v>
      </c>
      <c r="E639" s="196">
        <v>8</v>
      </c>
      <c r="F639" s="196">
        <v>2</v>
      </c>
      <c r="G639" s="196">
        <v>10</v>
      </c>
      <c r="H639" s="215">
        <v>44623</v>
      </c>
      <c r="I639" s="196">
        <v>100</v>
      </c>
      <c r="J639" s="217">
        <f t="shared" si="21"/>
        <v>10</v>
      </c>
    </row>
    <row r="640" spans="1:10" ht="14.5" hidden="1" customHeight="1" outlineLevel="1" x14ac:dyDescent="0.35">
      <c r="A640" s="210" t="s">
        <v>1237</v>
      </c>
      <c r="B640" s="196">
        <v>13</v>
      </c>
      <c r="C640" s="210" t="s">
        <v>1238</v>
      </c>
      <c r="D640" s="210" t="s">
        <v>170</v>
      </c>
      <c r="E640" s="196">
        <v>0</v>
      </c>
      <c r="F640" s="196">
        <v>2</v>
      </c>
      <c r="G640" s="196">
        <v>2</v>
      </c>
      <c r="H640" s="215">
        <v>44623</v>
      </c>
      <c r="I640" s="196">
        <v>280</v>
      </c>
      <c r="J640" s="217">
        <f t="shared" si="21"/>
        <v>2</v>
      </c>
    </row>
    <row r="641" spans="1:10" ht="14.5" hidden="1" customHeight="1" outlineLevel="1" x14ac:dyDescent="0.35">
      <c r="A641" s="210" t="s">
        <v>1237</v>
      </c>
      <c r="B641" s="196">
        <v>14</v>
      </c>
      <c r="C641" s="210" t="s">
        <v>1238</v>
      </c>
      <c r="D641" s="210" t="s">
        <v>170</v>
      </c>
      <c r="E641" s="196">
        <v>1</v>
      </c>
      <c r="F641" s="196">
        <v>2</v>
      </c>
      <c r="G641" s="196">
        <v>3</v>
      </c>
      <c r="H641" s="215">
        <v>44623</v>
      </c>
      <c r="I641" s="196">
        <v>280</v>
      </c>
      <c r="J641" s="217">
        <f t="shared" si="21"/>
        <v>3</v>
      </c>
    </row>
    <row r="642" spans="1:10" ht="14.5" hidden="1" customHeight="1" outlineLevel="1" x14ac:dyDescent="0.35">
      <c r="A642" s="210" t="s">
        <v>1237</v>
      </c>
      <c r="B642" s="196">
        <v>15</v>
      </c>
      <c r="C642" s="210" t="s">
        <v>1238</v>
      </c>
      <c r="D642" s="210" t="s">
        <v>170</v>
      </c>
      <c r="E642" s="196">
        <v>5</v>
      </c>
      <c r="F642" s="196">
        <v>2</v>
      </c>
      <c r="G642" s="196">
        <v>7</v>
      </c>
      <c r="H642" s="215">
        <v>44623</v>
      </c>
      <c r="I642" s="196">
        <v>300</v>
      </c>
      <c r="J642" s="217">
        <f t="shared" si="21"/>
        <v>7</v>
      </c>
    </row>
    <row r="643" spans="1:10" ht="14.5" hidden="1" customHeight="1" outlineLevel="1" x14ac:dyDescent="0.35">
      <c r="A643" s="210" t="s">
        <v>1237</v>
      </c>
      <c r="B643" s="196">
        <v>16</v>
      </c>
      <c r="C643" s="210" t="s">
        <v>1238</v>
      </c>
      <c r="D643" s="210" t="s">
        <v>170</v>
      </c>
      <c r="E643" s="196">
        <v>6</v>
      </c>
      <c r="F643" s="196">
        <v>2</v>
      </c>
      <c r="G643" s="196">
        <v>8</v>
      </c>
      <c r="H643" s="215">
        <v>44623</v>
      </c>
      <c r="I643" s="196">
        <v>100</v>
      </c>
      <c r="J643" s="217">
        <f t="shared" ref="J643:J706" si="23">IF(I643&gt;$Q$1,,G643)</f>
        <v>8</v>
      </c>
    </row>
    <row r="644" spans="1:10" ht="14.5" hidden="1" customHeight="1" outlineLevel="1" x14ac:dyDescent="0.35">
      <c r="A644" s="210" t="s">
        <v>1237</v>
      </c>
      <c r="B644" s="196">
        <v>33</v>
      </c>
      <c r="C644" s="210" t="s">
        <v>1238</v>
      </c>
      <c r="D644" s="210" t="s">
        <v>170</v>
      </c>
      <c r="E644" s="196">
        <v>2</v>
      </c>
      <c r="F644" s="196">
        <v>2</v>
      </c>
      <c r="G644" s="196">
        <v>4</v>
      </c>
      <c r="H644" s="215">
        <v>44623</v>
      </c>
      <c r="I644" s="196">
        <v>100</v>
      </c>
      <c r="J644" s="217">
        <f t="shared" si="23"/>
        <v>4</v>
      </c>
    </row>
    <row r="645" spans="1:10" ht="14.5" hidden="1" customHeight="1" outlineLevel="1" x14ac:dyDescent="0.35">
      <c r="A645" s="210" t="s">
        <v>1237</v>
      </c>
      <c r="B645" s="196">
        <v>40</v>
      </c>
      <c r="C645" s="210" t="s">
        <v>1238</v>
      </c>
      <c r="D645" s="210" t="s">
        <v>170</v>
      </c>
      <c r="E645" s="196">
        <v>2</v>
      </c>
      <c r="F645" s="196">
        <v>2</v>
      </c>
      <c r="G645" s="196">
        <v>4</v>
      </c>
      <c r="H645" s="215">
        <v>44623</v>
      </c>
      <c r="I645" s="196">
        <v>460</v>
      </c>
      <c r="J645" s="217">
        <f t="shared" si="23"/>
        <v>4</v>
      </c>
    </row>
    <row r="646" spans="1:10" ht="14.5" hidden="1" customHeight="1" outlineLevel="1" x14ac:dyDescent="0.35">
      <c r="A646" s="210" t="s">
        <v>1237</v>
      </c>
      <c r="B646" s="196">
        <v>17</v>
      </c>
      <c r="C646" s="210" t="s">
        <v>1238</v>
      </c>
      <c r="D646" s="210" t="s">
        <v>170</v>
      </c>
      <c r="E646" s="196">
        <v>5</v>
      </c>
      <c r="F646" s="196">
        <v>4</v>
      </c>
      <c r="G646" s="196">
        <v>9</v>
      </c>
      <c r="H646" s="215">
        <v>44623</v>
      </c>
      <c r="I646" s="196">
        <v>100</v>
      </c>
      <c r="J646" s="217">
        <f t="shared" si="23"/>
        <v>9</v>
      </c>
    </row>
    <row r="647" spans="1:10" ht="14.5" hidden="1" customHeight="1" outlineLevel="1" x14ac:dyDescent="0.35">
      <c r="A647" s="210" t="s">
        <v>1237</v>
      </c>
      <c r="B647" s="196">
        <v>42</v>
      </c>
      <c r="C647" s="210" t="s">
        <v>1238</v>
      </c>
      <c r="D647" s="210" t="s">
        <v>170</v>
      </c>
      <c r="E647" s="196">
        <v>4</v>
      </c>
      <c r="F647" s="196">
        <v>2</v>
      </c>
      <c r="G647" s="196">
        <v>6</v>
      </c>
      <c r="H647" s="215">
        <v>44623</v>
      </c>
      <c r="I647" s="196">
        <v>300</v>
      </c>
      <c r="J647" s="217">
        <f t="shared" si="23"/>
        <v>6</v>
      </c>
    </row>
    <row r="648" spans="1:10" ht="14.5" hidden="1" customHeight="1" outlineLevel="1" x14ac:dyDescent="0.35">
      <c r="A648" s="210" t="s">
        <v>1237</v>
      </c>
      <c r="B648" s="196">
        <v>18</v>
      </c>
      <c r="C648" s="210" t="s">
        <v>1238</v>
      </c>
      <c r="D648" s="210" t="s">
        <v>170</v>
      </c>
      <c r="E648" s="196">
        <v>1</v>
      </c>
      <c r="F648" s="196">
        <v>4</v>
      </c>
      <c r="G648" s="196">
        <v>5</v>
      </c>
      <c r="H648" s="215">
        <v>44623</v>
      </c>
      <c r="I648" s="196">
        <v>120</v>
      </c>
      <c r="J648" s="217">
        <f t="shared" si="23"/>
        <v>5</v>
      </c>
    </row>
    <row r="649" spans="1:10" ht="14.5" hidden="1" customHeight="1" outlineLevel="1" x14ac:dyDescent="0.35">
      <c r="A649" s="210" t="s">
        <v>1237</v>
      </c>
      <c r="B649" s="196">
        <v>19</v>
      </c>
      <c r="C649" s="210" t="s">
        <v>1238</v>
      </c>
      <c r="D649" s="210" t="s">
        <v>170</v>
      </c>
      <c r="E649" s="196">
        <v>3</v>
      </c>
      <c r="F649" s="196">
        <v>2</v>
      </c>
      <c r="G649" s="196">
        <v>5</v>
      </c>
      <c r="H649" s="215">
        <v>44623</v>
      </c>
      <c r="I649" s="196">
        <v>400</v>
      </c>
      <c r="J649" s="217">
        <f t="shared" si="23"/>
        <v>5</v>
      </c>
    </row>
    <row r="650" spans="1:10" ht="14.5" hidden="1" customHeight="1" outlineLevel="1" x14ac:dyDescent="0.35">
      <c r="A650" s="210" t="s">
        <v>1237</v>
      </c>
      <c r="B650" s="196">
        <v>20</v>
      </c>
      <c r="C650" s="210" t="s">
        <v>1238</v>
      </c>
      <c r="D650" s="210" t="s">
        <v>170</v>
      </c>
      <c r="E650" s="196">
        <v>2</v>
      </c>
      <c r="F650" s="196">
        <v>2</v>
      </c>
      <c r="G650" s="196">
        <v>4</v>
      </c>
      <c r="H650" s="215">
        <v>44623</v>
      </c>
      <c r="I650" s="196">
        <v>400</v>
      </c>
      <c r="J650" s="217">
        <f t="shared" si="23"/>
        <v>4</v>
      </c>
    </row>
    <row r="651" spans="1:10" ht="14.5" hidden="1" customHeight="1" outlineLevel="1" x14ac:dyDescent="0.35">
      <c r="A651" s="210" t="s">
        <v>1237</v>
      </c>
      <c r="B651" s="196">
        <v>21</v>
      </c>
      <c r="C651" s="210" t="s">
        <v>1238</v>
      </c>
      <c r="D651" s="210" t="s">
        <v>170</v>
      </c>
      <c r="E651" s="196">
        <v>3</v>
      </c>
      <c r="F651" s="196">
        <v>2</v>
      </c>
      <c r="G651" s="196">
        <v>5</v>
      </c>
      <c r="H651" s="215">
        <v>44623</v>
      </c>
      <c r="I651" s="196">
        <v>400</v>
      </c>
      <c r="J651" s="217">
        <f t="shared" si="23"/>
        <v>5</v>
      </c>
    </row>
    <row r="652" spans="1:10" ht="14.5" hidden="1" customHeight="1" outlineLevel="1" x14ac:dyDescent="0.35">
      <c r="A652" s="210" t="s">
        <v>1237</v>
      </c>
      <c r="B652" s="196">
        <v>22</v>
      </c>
      <c r="C652" s="210" t="s">
        <v>1238</v>
      </c>
      <c r="D652" s="210" t="s">
        <v>170</v>
      </c>
      <c r="E652" s="196">
        <v>6</v>
      </c>
      <c r="F652" s="196">
        <v>1</v>
      </c>
      <c r="G652" s="196">
        <v>7</v>
      </c>
      <c r="H652" s="215">
        <v>44623</v>
      </c>
      <c r="I652" s="196">
        <v>120</v>
      </c>
      <c r="J652" s="217">
        <f t="shared" si="23"/>
        <v>7</v>
      </c>
    </row>
    <row r="653" spans="1:10" ht="14.5" hidden="1" customHeight="1" outlineLevel="1" x14ac:dyDescent="0.35">
      <c r="A653" s="210" t="s">
        <v>1237</v>
      </c>
      <c r="B653" s="196">
        <v>23</v>
      </c>
      <c r="C653" s="210" t="s">
        <v>1238</v>
      </c>
      <c r="D653" s="210" t="s">
        <v>170</v>
      </c>
      <c r="E653" s="196">
        <v>3</v>
      </c>
      <c r="F653" s="196">
        <v>2</v>
      </c>
      <c r="G653" s="196">
        <v>5</v>
      </c>
      <c r="H653" s="215">
        <v>44623</v>
      </c>
      <c r="I653" s="196">
        <v>360</v>
      </c>
      <c r="J653" s="217">
        <f t="shared" si="23"/>
        <v>5</v>
      </c>
    </row>
    <row r="654" spans="1:10" ht="14.5" hidden="1" customHeight="1" outlineLevel="1" x14ac:dyDescent="0.35">
      <c r="A654" s="210" t="s">
        <v>1237</v>
      </c>
      <c r="B654" s="196">
        <v>27</v>
      </c>
      <c r="C654" s="210" t="s">
        <v>1238</v>
      </c>
      <c r="D654" s="210" t="s">
        <v>170</v>
      </c>
      <c r="E654" s="196">
        <v>4</v>
      </c>
      <c r="F654" s="196">
        <v>3</v>
      </c>
      <c r="G654" s="196">
        <v>7</v>
      </c>
      <c r="H654" s="215">
        <v>44623</v>
      </c>
      <c r="I654" s="196">
        <v>150</v>
      </c>
      <c r="J654" s="217">
        <f t="shared" si="23"/>
        <v>7</v>
      </c>
    </row>
    <row r="655" spans="1:10" ht="14.5" hidden="1" customHeight="1" outlineLevel="1" x14ac:dyDescent="0.35">
      <c r="A655" s="210" t="s">
        <v>1237</v>
      </c>
      <c r="B655" s="196">
        <v>35</v>
      </c>
      <c r="C655" s="210" t="s">
        <v>1238</v>
      </c>
      <c r="D655" s="210" t="s">
        <v>170</v>
      </c>
      <c r="E655" s="196">
        <v>1</v>
      </c>
      <c r="F655" s="196">
        <v>2</v>
      </c>
      <c r="G655" s="196">
        <v>3</v>
      </c>
      <c r="H655" s="215">
        <v>44623</v>
      </c>
      <c r="I655" s="196">
        <v>380</v>
      </c>
      <c r="J655" s="217">
        <f t="shared" si="23"/>
        <v>3</v>
      </c>
    </row>
    <row r="656" spans="1:10" ht="14.5" hidden="1" customHeight="1" outlineLevel="1" x14ac:dyDescent="0.35">
      <c r="A656" s="210" t="s">
        <v>1237</v>
      </c>
      <c r="B656" s="196">
        <v>28</v>
      </c>
      <c r="C656" s="210" t="s">
        <v>1238</v>
      </c>
      <c r="D656" s="210" t="s">
        <v>170</v>
      </c>
      <c r="E656" s="196">
        <v>7</v>
      </c>
      <c r="F656" s="196">
        <v>4</v>
      </c>
      <c r="G656" s="196">
        <v>11</v>
      </c>
      <c r="H656" s="215">
        <v>44623</v>
      </c>
      <c r="I656" s="196">
        <v>250</v>
      </c>
      <c r="J656" s="217">
        <f t="shared" si="23"/>
        <v>11</v>
      </c>
    </row>
    <row r="657" spans="1:10" ht="14.5" hidden="1" customHeight="1" outlineLevel="1" x14ac:dyDescent="0.35">
      <c r="A657" s="210" t="s">
        <v>1237</v>
      </c>
      <c r="B657" s="196">
        <v>29</v>
      </c>
      <c r="C657" s="210" t="s">
        <v>1238</v>
      </c>
      <c r="D657" s="210" t="s">
        <v>170</v>
      </c>
      <c r="E657" s="196">
        <v>2</v>
      </c>
      <c r="F657" s="196">
        <v>2</v>
      </c>
      <c r="G657" s="196">
        <v>4</v>
      </c>
      <c r="H657" s="215">
        <v>44623</v>
      </c>
      <c r="I657" s="196">
        <v>700</v>
      </c>
      <c r="J657" s="217">
        <f t="shared" si="23"/>
        <v>4</v>
      </c>
    </row>
    <row r="658" spans="1:10" ht="14.5" hidden="1" customHeight="1" outlineLevel="1" x14ac:dyDescent="0.35">
      <c r="A658" s="210" t="s">
        <v>1237</v>
      </c>
      <c r="B658" s="196">
        <v>30</v>
      </c>
      <c r="C658" s="210" t="s">
        <v>1238</v>
      </c>
      <c r="D658" s="210" t="s">
        <v>170</v>
      </c>
      <c r="E658" s="196">
        <v>5</v>
      </c>
      <c r="F658" s="196">
        <v>1</v>
      </c>
      <c r="G658" s="196">
        <v>6</v>
      </c>
      <c r="H658" s="215">
        <v>44623</v>
      </c>
      <c r="I658" s="196">
        <v>80</v>
      </c>
      <c r="J658" s="217">
        <f t="shared" si="23"/>
        <v>6</v>
      </c>
    </row>
    <row r="659" spans="1:10" ht="14.5" hidden="1" customHeight="1" outlineLevel="1" x14ac:dyDescent="0.35">
      <c r="A659" s="210" t="s">
        <v>1237</v>
      </c>
      <c r="B659" s="196">
        <v>31</v>
      </c>
      <c r="C659" s="210" t="s">
        <v>1238</v>
      </c>
      <c r="D659" s="210" t="s">
        <v>170</v>
      </c>
      <c r="E659" s="196">
        <v>3</v>
      </c>
      <c r="F659" s="196">
        <v>2</v>
      </c>
      <c r="G659" s="196">
        <v>5</v>
      </c>
      <c r="H659" s="215">
        <v>44623</v>
      </c>
      <c r="I659" s="196">
        <v>700</v>
      </c>
      <c r="J659" s="217">
        <f t="shared" si="23"/>
        <v>5</v>
      </c>
    </row>
    <row r="660" spans="1:10" ht="14.5" hidden="1" customHeight="1" outlineLevel="1" x14ac:dyDescent="0.35">
      <c r="A660" s="210" t="s">
        <v>1237</v>
      </c>
      <c r="B660" s="196">
        <v>50</v>
      </c>
      <c r="C660" s="210" t="s">
        <v>1238</v>
      </c>
      <c r="D660" s="210" t="s">
        <v>170</v>
      </c>
      <c r="E660" s="196">
        <v>10</v>
      </c>
      <c r="F660" s="196">
        <v>5</v>
      </c>
      <c r="G660" s="196">
        <v>15</v>
      </c>
      <c r="H660" s="215">
        <v>44623</v>
      </c>
      <c r="I660" s="196">
        <v>120</v>
      </c>
      <c r="J660" s="217">
        <f t="shared" si="23"/>
        <v>15</v>
      </c>
    </row>
    <row r="661" spans="1:10" ht="14.5" hidden="1" customHeight="1" outlineLevel="1" x14ac:dyDescent="0.35">
      <c r="A661" s="210" t="s">
        <v>1237</v>
      </c>
      <c r="B661" s="196">
        <v>32</v>
      </c>
      <c r="C661" s="210" t="s">
        <v>1238</v>
      </c>
      <c r="D661" s="210" t="s">
        <v>170</v>
      </c>
      <c r="E661" s="196">
        <v>6</v>
      </c>
      <c r="F661" s="196">
        <v>2</v>
      </c>
      <c r="G661" s="196">
        <v>8</v>
      </c>
      <c r="H661" s="215">
        <v>44623</v>
      </c>
      <c r="I661" s="196">
        <v>360</v>
      </c>
      <c r="J661" s="217">
        <f t="shared" si="23"/>
        <v>8</v>
      </c>
    </row>
    <row r="662" spans="1:10" ht="14.5" hidden="1" customHeight="1" outlineLevel="1" x14ac:dyDescent="0.35">
      <c r="A662" s="210" t="s">
        <v>1237</v>
      </c>
      <c r="B662" s="196">
        <v>38</v>
      </c>
      <c r="C662" s="210" t="s">
        <v>1238</v>
      </c>
      <c r="D662" s="210" t="s">
        <v>170</v>
      </c>
      <c r="E662" s="196">
        <v>5</v>
      </c>
      <c r="F662" s="196">
        <v>2</v>
      </c>
      <c r="G662" s="196">
        <v>7</v>
      </c>
      <c r="H662" s="215">
        <v>44623</v>
      </c>
      <c r="I662" s="196">
        <v>402</v>
      </c>
      <c r="J662" s="217">
        <f t="shared" si="23"/>
        <v>7</v>
      </c>
    </row>
    <row r="663" spans="1:10" ht="14.5" hidden="1" customHeight="1" outlineLevel="1" x14ac:dyDescent="0.35">
      <c r="A663" s="210" t="s">
        <v>1237</v>
      </c>
      <c r="B663" s="196">
        <v>39</v>
      </c>
      <c r="C663" s="210" t="s">
        <v>1238</v>
      </c>
      <c r="D663" s="210" t="s">
        <v>170</v>
      </c>
      <c r="E663" s="196">
        <v>7</v>
      </c>
      <c r="F663" s="196">
        <v>3</v>
      </c>
      <c r="G663" s="196">
        <v>10</v>
      </c>
      <c r="H663" s="215">
        <v>44623</v>
      </c>
      <c r="I663" s="196">
        <v>300</v>
      </c>
      <c r="J663" s="217">
        <f t="shared" si="23"/>
        <v>10</v>
      </c>
    </row>
    <row r="664" spans="1:10" ht="14.5" hidden="1" customHeight="1" outlineLevel="1" x14ac:dyDescent="0.35">
      <c r="A664" s="210" t="s">
        <v>1237</v>
      </c>
      <c r="B664" s="196">
        <v>36</v>
      </c>
      <c r="C664" s="210" t="s">
        <v>1238</v>
      </c>
      <c r="D664" s="210" t="s">
        <v>170</v>
      </c>
      <c r="E664" s="196">
        <v>3</v>
      </c>
      <c r="F664" s="196">
        <v>2</v>
      </c>
      <c r="G664" s="196">
        <v>5</v>
      </c>
      <c r="H664" s="215">
        <v>44623</v>
      </c>
      <c r="I664" s="196">
        <v>290</v>
      </c>
      <c r="J664" s="217">
        <f t="shared" si="23"/>
        <v>5</v>
      </c>
    </row>
    <row r="665" spans="1:10" ht="14.5" hidden="1" customHeight="1" outlineLevel="1" x14ac:dyDescent="0.35">
      <c r="A665" s="210" t="s">
        <v>1237</v>
      </c>
      <c r="B665" s="196">
        <v>37</v>
      </c>
      <c r="C665" s="210" t="s">
        <v>1238</v>
      </c>
      <c r="D665" s="210" t="s">
        <v>170</v>
      </c>
      <c r="E665" s="196">
        <v>4</v>
      </c>
      <c r="F665" s="196">
        <v>2</v>
      </c>
      <c r="G665" s="196">
        <v>6</v>
      </c>
      <c r="H665" s="215">
        <v>44623</v>
      </c>
      <c r="I665" s="196">
        <v>370</v>
      </c>
      <c r="J665" s="217">
        <f t="shared" si="23"/>
        <v>6</v>
      </c>
    </row>
    <row r="666" spans="1:10" ht="14.5" hidden="1" customHeight="1" outlineLevel="1" x14ac:dyDescent="0.35">
      <c r="A666" s="210" t="s">
        <v>1237</v>
      </c>
      <c r="B666" s="196">
        <v>43</v>
      </c>
      <c r="C666" s="210" t="s">
        <v>1238</v>
      </c>
      <c r="D666" s="210" t="s">
        <v>170</v>
      </c>
      <c r="E666" s="196">
        <v>3</v>
      </c>
      <c r="F666" s="196">
        <v>1</v>
      </c>
      <c r="G666" s="196">
        <v>4</v>
      </c>
      <c r="H666" s="215">
        <v>44623</v>
      </c>
      <c r="I666" s="196">
        <v>180</v>
      </c>
      <c r="J666" s="217">
        <f t="shared" si="23"/>
        <v>4</v>
      </c>
    </row>
    <row r="667" spans="1:10" ht="14.5" hidden="1" customHeight="1" outlineLevel="1" x14ac:dyDescent="0.35">
      <c r="A667" s="210" t="s">
        <v>1237</v>
      </c>
      <c r="B667" s="196">
        <v>41</v>
      </c>
      <c r="C667" s="210" t="s">
        <v>1238</v>
      </c>
      <c r="D667" s="210" t="s">
        <v>170</v>
      </c>
      <c r="E667" s="196">
        <v>6</v>
      </c>
      <c r="F667" s="196">
        <v>2</v>
      </c>
      <c r="G667" s="196">
        <v>8</v>
      </c>
      <c r="H667" s="215">
        <v>44623</v>
      </c>
      <c r="I667" s="196">
        <v>508</v>
      </c>
      <c r="J667" s="217">
        <f t="shared" si="23"/>
        <v>8</v>
      </c>
    </row>
    <row r="668" spans="1:10" ht="14.5" hidden="1" customHeight="1" outlineLevel="1" x14ac:dyDescent="0.35">
      <c r="A668" s="210" t="s">
        <v>1237</v>
      </c>
      <c r="B668" s="196">
        <v>44</v>
      </c>
      <c r="C668" s="210" t="s">
        <v>1238</v>
      </c>
      <c r="D668" s="210" t="s">
        <v>170</v>
      </c>
      <c r="E668" s="196">
        <v>8</v>
      </c>
      <c r="F668" s="196">
        <v>2</v>
      </c>
      <c r="G668" s="196">
        <v>10</v>
      </c>
      <c r="H668" s="215">
        <v>44623</v>
      </c>
      <c r="I668" s="196">
        <v>800</v>
      </c>
      <c r="J668" s="217">
        <f t="shared" si="23"/>
        <v>10</v>
      </c>
    </row>
    <row r="669" spans="1:10" ht="14.5" hidden="1" customHeight="1" outlineLevel="1" x14ac:dyDescent="0.35">
      <c r="A669" s="210" t="s">
        <v>1237</v>
      </c>
      <c r="B669" s="196">
        <v>45</v>
      </c>
      <c r="C669" s="210" t="s">
        <v>1238</v>
      </c>
      <c r="D669" s="210" t="s">
        <v>170</v>
      </c>
      <c r="E669" s="196">
        <v>3</v>
      </c>
      <c r="F669" s="196">
        <v>2</v>
      </c>
      <c r="G669" s="196">
        <v>5</v>
      </c>
      <c r="H669" s="215">
        <v>44623</v>
      </c>
      <c r="I669" s="196">
        <v>130</v>
      </c>
      <c r="J669" s="217">
        <f t="shared" si="23"/>
        <v>5</v>
      </c>
    </row>
    <row r="670" spans="1:10" ht="14.5" hidden="1" customHeight="1" outlineLevel="1" x14ac:dyDescent="0.35">
      <c r="A670" s="210" t="s">
        <v>1237</v>
      </c>
      <c r="B670" s="196">
        <v>46</v>
      </c>
      <c r="C670" s="210" t="s">
        <v>1238</v>
      </c>
      <c r="D670" s="210" t="s">
        <v>170</v>
      </c>
      <c r="E670" s="196">
        <v>7</v>
      </c>
      <c r="F670" s="196">
        <v>2</v>
      </c>
      <c r="G670" s="196">
        <v>9</v>
      </c>
      <c r="H670" s="215">
        <v>44623</v>
      </c>
      <c r="I670" s="196">
        <v>100</v>
      </c>
      <c r="J670" s="217">
        <f t="shared" si="23"/>
        <v>9</v>
      </c>
    </row>
    <row r="671" spans="1:10" ht="14.5" hidden="1" customHeight="1" outlineLevel="1" x14ac:dyDescent="0.35">
      <c r="A671" s="210" t="s">
        <v>1237</v>
      </c>
      <c r="B671" s="196">
        <v>47</v>
      </c>
      <c r="C671" s="210" t="s">
        <v>1238</v>
      </c>
      <c r="D671" s="210" t="s">
        <v>170</v>
      </c>
      <c r="E671" s="196">
        <v>5</v>
      </c>
      <c r="F671" s="196">
        <v>1</v>
      </c>
      <c r="G671" s="196">
        <v>6</v>
      </c>
      <c r="H671" s="215">
        <v>44623</v>
      </c>
      <c r="I671" s="196">
        <v>120</v>
      </c>
      <c r="J671" s="217">
        <f t="shared" si="23"/>
        <v>6</v>
      </c>
    </row>
    <row r="672" spans="1:10" ht="14.5" hidden="1" customHeight="1" outlineLevel="1" x14ac:dyDescent="0.35">
      <c r="A672" s="210" t="s">
        <v>1237</v>
      </c>
      <c r="B672" s="196">
        <v>48</v>
      </c>
      <c r="C672" s="210" t="s">
        <v>1238</v>
      </c>
      <c r="D672" s="210" t="s">
        <v>170</v>
      </c>
      <c r="E672" s="196">
        <v>2</v>
      </c>
      <c r="F672" s="196">
        <v>2</v>
      </c>
      <c r="G672" s="196">
        <v>4</v>
      </c>
      <c r="H672" s="215">
        <v>44623</v>
      </c>
      <c r="I672" s="196">
        <v>220</v>
      </c>
      <c r="J672" s="217">
        <f t="shared" si="23"/>
        <v>4</v>
      </c>
    </row>
    <row r="673" spans="1:10" ht="14.5" hidden="1" customHeight="1" outlineLevel="1" x14ac:dyDescent="0.35">
      <c r="A673" s="210" t="s">
        <v>1237</v>
      </c>
      <c r="B673" s="196">
        <v>49</v>
      </c>
      <c r="C673" s="210" t="s">
        <v>1238</v>
      </c>
      <c r="D673" s="210" t="s">
        <v>170</v>
      </c>
      <c r="E673" s="196">
        <v>2</v>
      </c>
      <c r="F673" s="196">
        <v>2</v>
      </c>
      <c r="G673" s="196">
        <v>4</v>
      </c>
      <c r="H673" s="215">
        <v>44623</v>
      </c>
      <c r="I673" s="196">
        <v>600</v>
      </c>
      <c r="J673" s="217">
        <f t="shared" si="23"/>
        <v>4</v>
      </c>
    </row>
    <row r="674" spans="1:10" ht="14.5" hidden="1" customHeight="1" outlineLevel="1" x14ac:dyDescent="0.35">
      <c r="A674" s="210" t="s">
        <v>1237</v>
      </c>
      <c r="B674" s="196">
        <v>51</v>
      </c>
      <c r="C674" s="210" t="s">
        <v>1238</v>
      </c>
      <c r="D674" s="210" t="s">
        <v>170</v>
      </c>
      <c r="E674" s="196">
        <v>3</v>
      </c>
      <c r="F674" s="196">
        <v>3</v>
      </c>
      <c r="G674" s="196">
        <v>6</v>
      </c>
      <c r="H674" s="215">
        <v>44623</v>
      </c>
      <c r="I674" s="196">
        <v>120</v>
      </c>
      <c r="J674" s="217">
        <f t="shared" si="23"/>
        <v>6</v>
      </c>
    </row>
    <row r="675" spans="1:10" ht="14.5" hidden="1" customHeight="1" outlineLevel="1" x14ac:dyDescent="0.35">
      <c r="A675" s="210" t="s">
        <v>1237</v>
      </c>
      <c r="B675" s="196">
        <v>52</v>
      </c>
      <c r="C675" s="210" t="s">
        <v>1238</v>
      </c>
      <c r="D675" s="210" t="s">
        <v>170</v>
      </c>
      <c r="E675" s="196">
        <v>1</v>
      </c>
      <c r="F675" s="196">
        <v>2</v>
      </c>
      <c r="G675" s="196">
        <v>3</v>
      </c>
      <c r="H675" s="215">
        <v>44623</v>
      </c>
      <c r="I675" s="196">
        <v>130</v>
      </c>
      <c r="J675" s="217">
        <f t="shared" si="23"/>
        <v>3</v>
      </c>
    </row>
    <row r="676" spans="1:10" ht="14.5" hidden="1" customHeight="1" outlineLevel="1" x14ac:dyDescent="0.35">
      <c r="A676" s="210" t="s">
        <v>1237</v>
      </c>
      <c r="B676" s="196">
        <v>53</v>
      </c>
      <c r="C676" s="210" t="s">
        <v>1238</v>
      </c>
      <c r="D676" s="210" t="s">
        <v>170</v>
      </c>
      <c r="E676" s="196">
        <v>5</v>
      </c>
      <c r="F676" s="196">
        <v>2</v>
      </c>
      <c r="G676" s="196">
        <v>7</v>
      </c>
      <c r="H676" s="215">
        <v>44623</v>
      </c>
      <c r="I676" s="196">
        <v>300</v>
      </c>
      <c r="J676" s="217">
        <f t="shared" si="23"/>
        <v>7</v>
      </c>
    </row>
    <row r="677" spans="1:10" ht="14.5" customHeight="1" collapsed="1" thickBot="1" x14ac:dyDescent="0.4">
      <c r="A677" s="211" t="s">
        <v>1237</v>
      </c>
      <c r="B677" s="212"/>
      <c r="C677" s="213" t="s">
        <v>1238</v>
      </c>
      <c r="D677" s="214">
        <f>COUNTA(D624:D676)</f>
        <v>53</v>
      </c>
      <c r="E677" s="214">
        <f>SUM(E624:E676)</f>
        <v>202</v>
      </c>
      <c r="F677" s="214">
        <f>SUM(F624:F676)</f>
        <v>116</v>
      </c>
      <c r="G677" s="214">
        <f>SUM(G624:G676)</f>
        <v>318</v>
      </c>
      <c r="H677" s="238">
        <v>44623</v>
      </c>
      <c r="I677" s="242">
        <f>AVERAGE(I624:I676)</f>
        <v>289.43396226415092</v>
      </c>
      <c r="J677" s="214">
        <f>SUM(J624:J676)</f>
        <v>318</v>
      </c>
    </row>
    <row r="678" spans="1:10" ht="14.5" hidden="1" customHeight="1" outlineLevel="1" x14ac:dyDescent="0.35">
      <c r="A678" s="210" t="s">
        <v>1239</v>
      </c>
      <c r="B678" s="196">
        <v>1</v>
      </c>
      <c r="C678" s="210" t="s">
        <v>1240</v>
      </c>
      <c r="D678" s="210" t="s">
        <v>170</v>
      </c>
      <c r="E678" s="196">
        <v>3</v>
      </c>
      <c r="F678" s="196">
        <v>5</v>
      </c>
      <c r="G678" s="196">
        <v>8</v>
      </c>
      <c r="H678" s="215">
        <v>44623</v>
      </c>
      <c r="I678" s="196">
        <v>120</v>
      </c>
      <c r="J678" s="217">
        <f t="shared" si="23"/>
        <v>8</v>
      </c>
    </row>
    <row r="679" spans="1:10" ht="14.5" hidden="1" customHeight="1" outlineLevel="1" x14ac:dyDescent="0.35">
      <c r="A679" s="210" t="s">
        <v>1239</v>
      </c>
      <c r="B679" s="196">
        <v>2</v>
      </c>
      <c r="C679" s="210" t="s">
        <v>1240</v>
      </c>
      <c r="D679" s="210" t="s">
        <v>170</v>
      </c>
      <c r="E679" s="196">
        <v>4</v>
      </c>
      <c r="F679" s="196">
        <v>2</v>
      </c>
      <c r="G679" s="196">
        <v>6</v>
      </c>
      <c r="H679" s="215">
        <v>44623</v>
      </c>
      <c r="I679" s="196">
        <v>120</v>
      </c>
      <c r="J679" s="217">
        <f t="shared" si="23"/>
        <v>6</v>
      </c>
    </row>
    <row r="680" spans="1:10" ht="14.5" hidden="1" customHeight="1" outlineLevel="1" x14ac:dyDescent="0.35">
      <c r="A680" s="210" t="s">
        <v>1239</v>
      </c>
      <c r="B680" s="196">
        <v>30</v>
      </c>
      <c r="C680" s="210" t="s">
        <v>1240</v>
      </c>
      <c r="D680" s="210" t="s">
        <v>170</v>
      </c>
      <c r="E680" s="196">
        <v>4</v>
      </c>
      <c r="F680" s="196">
        <v>6</v>
      </c>
      <c r="G680" s="196">
        <v>10</v>
      </c>
      <c r="H680" s="215">
        <v>44623</v>
      </c>
      <c r="I680" s="196">
        <v>380</v>
      </c>
      <c r="J680" s="217">
        <f t="shared" si="23"/>
        <v>10</v>
      </c>
    </row>
    <row r="681" spans="1:10" ht="14.5" hidden="1" customHeight="1" outlineLevel="1" x14ac:dyDescent="0.35">
      <c r="A681" s="210" t="s">
        <v>1239</v>
      </c>
      <c r="B681" s="196">
        <v>3</v>
      </c>
      <c r="C681" s="210" t="s">
        <v>1240</v>
      </c>
      <c r="D681" s="210" t="s">
        <v>170</v>
      </c>
      <c r="E681" s="196">
        <v>2</v>
      </c>
      <c r="F681" s="196">
        <v>5</v>
      </c>
      <c r="G681" s="196">
        <v>7</v>
      </c>
      <c r="H681" s="215">
        <v>44623</v>
      </c>
      <c r="I681" s="196">
        <v>100</v>
      </c>
      <c r="J681" s="217">
        <f t="shared" si="23"/>
        <v>7</v>
      </c>
    </row>
    <row r="682" spans="1:10" ht="14.5" hidden="1" customHeight="1" outlineLevel="1" x14ac:dyDescent="0.35">
      <c r="A682" s="210" t="s">
        <v>1239</v>
      </c>
      <c r="B682" s="196">
        <v>4</v>
      </c>
      <c r="C682" s="210" t="s">
        <v>1240</v>
      </c>
      <c r="D682" s="210" t="s">
        <v>170</v>
      </c>
      <c r="E682" s="196">
        <v>2</v>
      </c>
      <c r="F682" s="196">
        <v>6</v>
      </c>
      <c r="G682" s="196">
        <v>8</v>
      </c>
      <c r="H682" s="215">
        <v>44623</v>
      </c>
      <c r="I682" s="196">
        <v>120</v>
      </c>
      <c r="J682" s="217">
        <f t="shared" si="23"/>
        <v>8</v>
      </c>
    </row>
    <row r="683" spans="1:10" ht="14.5" hidden="1" customHeight="1" outlineLevel="1" x14ac:dyDescent="0.35">
      <c r="A683" s="210" t="s">
        <v>1239</v>
      </c>
      <c r="B683" s="196">
        <v>5</v>
      </c>
      <c r="C683" s="210" t="s">
        <v>1240</v>
      </c>
      <c r="D683" s="210" t="s">
        <v>170</v>
      </c>
      <c r="E683" s="196">
        <v>5</v>
      </c>
      <c r="F683" s="196">
        <v>4</v>
      </c>
      <c r="G683" s="196">
        <v>9</v>
      </c>
      <c r="H683" s="215">
        <v>44623</v>
      </c>
      <c r="I683" s="196">
        <v>120</v>
      </c>
      <c r="J683" s="217">
        <f t="shared" si="23"/>
        <v>9</v>
      </c>
    </row>
    <row r="684" spans="1:10" ht="14.5" hidden="1" customHeight="1" outlineLevel="1" x14ac:dyDescent="0.35">
      <c r="A684" s="210" t="s">
        <v>1239</v>
      </c>
      <c r="B684" s="196">
        <v>6</v>
      </c>
      <c r="C684" s="210" t="s">
        <v>1240</v>
      </c>
      <c r="D684" s="210" t="s">
        <v>170</v>
      </c>
      <c r="E684" s="196">
        <v>5</v>
      </c>
      <c r="F684" s="196">
        <v>5</v>
      </c>
      <c r="G684" s="196">
        <v>10</v>
      </c>
      <c r="H684" s="215">
        <v>44623</v>
      </c>
      <c r="I684" s="196">
        <v>100</v>
      </c>
      <c r="J684" s="217">
        <f t="shared" si="23"/>
        <v>10</v>
      </c>
    </row>
    <row r="685" spans="1:10" ht="14.5" hidden="1" customHeight="1" outlineLevel="1" x14ac:dyDescent="0.35">
      <c r="A685" s="210" t="s">
        <v>1239</v>
      </c>
      <c r="B685" s="196">
        <v>7</v>
      </c>
      <c r="C685" s="210" t="s">
        <v>1240</v>
      </c>
      <c r="D685" s="210" t="s">
        <v>170</v>
      </c>
      <c r="E685" s="196">
        <v>4</v>
      </c>
      <c r="F685" s="196">
        <v>2</v>
      </c>
      <c r="G685" s="196">
        <v>6</v>
      </c>
      <c r="H685" s="215">
        <v>44623</v>
      </c>
      <c r="I685" s="196">
        <v>100</v>
      </c>
      <c r="J685" s="217">
        <f t="shared" si="23"/>
        <v>6</v>
      </c>
    </row>
    <row r="686" spans="1:10" ht="14.5" hidden="1" customHeight="1" outlineLevel="1" x14ac:dyDescent="0.35">
      <c r="A686" s="210" t="s">
        <v>1239</v>
      </c>
      <c r="B686" s="196">
        <v>38</v>
      </c>
      <c r="C686" s="210" t="s">
        <v>1240</v>
      </c>
      <c r="D686" s="210" t="s">
        <v>170</v>
      </c>
      <c r="E686" s="196">
        <v>4</v>
      </c>
      <c r="F686" s="196">
        <v>6</v>
      </c>
      <c r="G686" s="196">
        <v>10</v>
      </c>
      <c r="H686" s="215">
        <v>44623</v>
      </c>
      <c r="I686" s="196">
        <v>150</v>
      </c>
      <c r="J686" s="217">
        <f t="shared" si="23"/>
        <v>10</v>
      </c>
    </row>
    <row r="687" spans="1:10" ht="14.5" hidden="1" customHeight="1" outlineLevel="1" x14ac:dyDescent="0.35">
      <c r="A687" s="210" t="s">
        <v>1239</v>
      </c>
      <c r="B687" s="196">
        <v>8</v>
      </c>
      <c r="C687" s="210" t="s">
        <v>1240</v>
      </c>
      <c r="D687" s="210" t="s">
        <v>170</v>
      </c>
      <c r="E687" s="196">
        <v>3</v>
      </c>
      <c r="F687" s="196">
        <v>4</v>
      </c>
      <c r="G687" s="196">
        <v>7</v>
      </c>
      <c r="H687" s="215">
        <v>44623</v>
      </c>
      <c r="I687" s="196">
        <v>200</v>
      </c>
      <c r="J687" s="217">
        <f t="shared" si="23"/>
        <v>7</v>
      </c>
    </row>
    <row r="688" spans="1:10" ht="14.5" hidden="1" customHeight="1" outlineLevel="1" x14ac:dyDescent="0.35">
      <c r="A688" s="210" t="s">
        <v>1239</v>
      </c>
      <c r="B688" s="196">
        <v>9</v>
      </c>
      <c r="C688" s="210" t="s">
        <v>1240</v>
      </c>
      <c r="D688" s="210" t="s">
        <v>170</v>
      </c>
      <c r="E688" s="196">
        <v>4</v>
      </c>
      <c r="F688" s="196">
        <v>2</v>
      </c>
      <c r="G688" s="196">
        <v>6</v>
      </c>
      <c r="H688" s="215">
        <v>44623</v>
      </c>
      <c r="I688" s="196">
        <v>290</v>
      </c>
      <c r="J688" s="217">
        <f t="shared" si="23"/>
        <v>6</v>
      </c>
    </row>
    <row r="689" spans="1:10" ht="14.5" hidden="1" customHeight="1" outlineLevel="1" x14ac:dyDescent="0.35">
      <c r="A689" s="210" t="s">
        <v>1239</v>
      </c>
      <c r="B689" s="196">
        <v>10</v>
      </c>
      <c r="C689" s="210" t="s">
        <v>1240</v>
      </c>
      <c r="D689" s="210" t="s">
        <v>170</v>
      </c>
      <c r="E689" s="196">
        <v>4</v>
      </c>
      <c r="F689" s="196">
        <v>7</v>
      </c>
      <c r="G689" s="196">
        <v>11</v>
      </c>
      <c r="H689" s="215">
        <v>44623</v>
      </c>
      <c r="I689" s="196">
        <v>140</v>
      </c>
      <c r="J689" s="217">
        <f t="shared" si="23"/>
        <v>11</v>
      </c>
    </row>
    <row r="690" spans="1:10" ht="14.5" hidden="1" customHeight="1" outlineLevel="1" x14ac:dyDescent="0.35">
      <c r="A690" s="210" t="s">
        <v>1239</v>
      </c>
      <c r="B690" s="196">
        <v>11</v>
      </c>
      <c r="C690" s="210" t="s">
        <v>1240</v>
      </c>
      <c r="D690" s="210" t="s">
        <v>170</v>
      </c>
      <c r="E690" s="196">
        <v>3</v>
      </c>
      <c r="F690" s="196">
        <v>3</v>
      </c>
      <c r="G690" s="196">
        <v>6</v>
      </c>
      <c r="H690" s="215">
        <v>44623</v>
      </c>
      <c r="I690" s="196">
        <v>130</v>
      </c>
      <c r="J690" s="217">
        <f t="shared" si="23"/>
        <v>6</v>
      </c>
    </row>
    <row r="691" spans="1:10" ht="14.5" hidden="1" customHeight="1" outlineLevel="1" x14ac:dyDescent="0.35">
      <c r="A691" s="210" t="s">
        <v>1239</v>
      </c>
      <c r="B691" s="196">
        <v>22</v>
      </c>
      <c r="C691" s="210" t="s">
        <v>1240</v>
      </c>
      <c r="D691" s="210" t="s">
        <v>170</v>
      </c>
      <c r="E691" s="196">
        <v>2</v>
      </c>
      <c r="F691" s="196">
        <v>6</v>
      </c>
      <c r="G691" s="196">
        <v>8</v>
      </c>
      <c r="H691" s="215">
        <v>44623</v>
      </c>
      <c r="I691" s="196">
        <v>150</v>
      </c>
      <c r="J691" s="217">
        <f t="shared" si="23"/>
        <v>8</v>
      </c>
    </row>
    <row r="692" spans="1:10" ht="14.5" hidden="1" customHeight="1" outlineLevel="1" x14ac:dyDescent="0.35">
      <c r="A692" s="210" t="s">
        <v>1239</v>
      </c>
      <c r="B692" s="196">
        <v>12</v>
      </c>
      <c r="C692" s="210" t="s">
        <v>1240</v>
      </c>
      <c r="D692" s="210" t="s">
        <v>170</v>
      </c>
      <c r="E692" s="196">
        <v>1</v>
      </c>
      <c r="F692" s="196">
        <v>4</v>
      </c>
      <c r="G692" s="196">
        <v>5</v>
      </c>
      <c r="H692" s="215">
        <v>44623</v>
      </c>
      <c r="I692" s="196">
        <v>200</v>
      </c>
      <c r="J692" s="217">
        <f t="shared" si="23"/>
        <v>5</v>
      </c>
    </row>
    <row r="693" spans="1:10" ht="14.5" hidden="1" customHeight="1" outlineLevel="1" x14ac:dyDescent="0.35">
      <c r="A693" s="210" t="s">
        <v>1239</v>
      </c>
      <c r="B693" s="196">
        <v>13</v>
      </c>
      <c r="C693" s="210" t="s">
        <v>1240</v>
      </c>
      <c r="D693" s="210" t="s">
        <v>170</v>
      </c>
      <c r="E693" s="196">
        <v>2</v>
      </c>
      <c r="F693" s="196">
        <v>5</v>
      </c>
      <c r="G693" s="196">
        <v>7</v>
      </c>
      <c r="H693" s="215">
        <v>44623</v>
      </c>
      <c r="I693" s="196">
        <v>200</v>
      </c>
      <c r="J693" s="217">
        <f t="shared" si="23"/>
        <v>7</v>
      </c>
    </row>
    <row r="694" spans="1:10" ht="14.5" hidden="1" customHeight="1" outlineLevel="1" x14ac:dyDescent="0.35">
      <c r="A694" s="210" t="s">
        <v>1239</v>
      </c>
      <c r="B694" s="196">
        <v>14</v>
      </c>
      <c r="C694" s="210" t="s">
        <v>1240</v>
      </c>
      <c r="D694" s="210" t="s">
        <v>170</v>
      </c>
      <c r="E694" s="196">
        <v>3</v>
      </c>
      <c r="F694" s="196">
        <v>2</v>
      </c>
      <c r="G694" s="196">
        <v>5</v>
      </c>
      <c r="H694" s="215">
        <v>44623</v>
      </c>
      <c r="I694" s="196">
        <v>200</v>
      </c>
      <c r="J694" s="217">
        <f t="shared" si="23"/>
        <v>5</v>
      </c>
    </row>
    <row r="695" spans="1:10" ht="14.5" hidden="1" customHeight="1" outlineLevel="1" x14ac:dyDescent="0.35">
      <c r="A695" s="210" t="s">
        <v>1239</v>
      </c>
      <c r="B695" s="196">
        <v>15</v>
      </c>
      <c r="C695" s="210" t="s">
        <v>1240</v>
      </c>
      <c r="D695" s="210" t="s">
        <v>170</v>
      </c>
      <c r="E695" s="196">
        <v>1</v>
      </c>
      <c r="F695" s="196">
        <v>4</v>
      </c>
      <c r="G695" s="196">
        <v>5</v>
      </c>
      <c r="H695" s="215">
        <v>44623</v>
      </c>
      <c r="I695" s="196">
        <v>170</v>
      </c>
      <c r="J695" s="217">
        <f t="shared" si="23"/>
        <v>5</v>
      </c>
    </row>
    <row r="696" spans="1:10" ht="14.5" hidden="1" customHeight="1" outlineLevel="1" x14ac:dyDescent="0.35">
      <c r="A696" s="210" t="s">
        <v>1239</v>
      </c>
      <c r="B696" s="196">
        <v>16</v>
      </c>
      <c r="C696" s="210" t="s">
        <v>1240</v>
      </c>
      <c r="D696" s="210" t="s">
        <v>170</v>
      </c>
      <c r="E696" s="196">
        <v>6</v>
      </c>
      <c r="F696" s="196">
        <v>3</v>
      </c>
      <c r="G696" s="196">
        <v>9</v>
      </c>
      <c r="H696" s="215">
        <v>44623</v>
      </c>
      <c r="I696" s="196">
        <v>210</v>
      </c>
      <c r="J696" s="217">
        <f t="shared" si="23"/>
        <v>9</v>
      </c>
    </row>
    <row r="697" spans="1:10" ht="14.5" hidden="1" customHeight="1" outlineLevel="1" x14ac:dyDescent="0.35">
      <c r="A697" s="210" t="s">
        <v>1239</v>
      </c>
      <c r="B697" s="196">
        <v>17</v>
      </c>
      <c r="C697" s="210" t="s">
        <v>1240</v>
      </c>
      <c r="D697" s="210" t="s">
        <v>170</v>
      </c>
      <c r="E697" s="196">
        <v>4</v>
      </c>
      <c r="F697" s="196">
        <v>3</v>
      </c>
      <c r="G697" s="196">
        <v>7</v>
      </c>
      <c r="H697" s="215">
        <v>44623</v>
      </c>
      <c r="I697" s="196">
        <v>130</v>
      </c>
      <c r="J697" s="217">
        <f t="shared" si="23"/>
        <v>7</v>
      </c>
    </row>
    <row r="698" spans="1:10" ht="14.5" hidden="1" customHeight="1" outlineLevel="1" x14ac:dyDescent="0.35">
      <c r="A698" s="210" t="s">
        <v>1239</v>
      </c>
      <c r="B698" s="196">
        <v>18</v>
      </c>
      <c r="C698" s="210" t="s">
        <v>1240</v>
      </c>
      <c r="D698" s="210" t="s">
        <v>170</v>
      </c>
      <c r="E698" s="196">
        <v>1</v>
      </c>
      <c r="F698" s="196">
        <v>4</v>
      </c>
      <c r="G698" s="196">
        <v>5</v>
      </c>
      <c r="H698" s="215">
        <v>44623</v>
      </c>
      <c r="I698" s="196">
        <v>150</v>
      </c>
      <c r="J698" s="217">
        <f t="shared" si="23"/>
        <v>5</v>
      </c>
    </row>
    <row r="699" spans="1:10" ht="14.5" hidden="1" customHeight="1" outlineLevel="1" x14ac:dyDescent="0.35">
      <c r="A699" s="210" t="s">
        <v>1239</v>
      </c>
      <c r="B699" s="196">
        <v>19</v>
      </c>
      <c r="C699" s="210" t="s">
        <v>1240</v>
      </c>
      <c r="D699" s="210" t="s">
        <v>170</v>
      </c>
      <c r="E699" s="196">
        <v>2</v>
      </c>
      <c r="F699" s="196">
        <v>5</v>
      </c>
      <c r="G699" s="196">
        <v>7</v>
      </c>
      <c r="H699" s="215">
        <v>44623</v>
      </c>
      <c r="I699" s="196">
        <v>210</v>
      </c>
      <c r="J699" s="217">
        <f t="shared" si="23"/>
        <v>7</v>
      </c>
    </row>
    <row r="700" spans="1:10" ht="14.5" hidden="1" customHeight="1" outlineLevel="1" x14ac:dyDescent="0.35">
      <c r="A700" s="210" t="s">
        <v>1239</v>
      </c>
      <c r="B700" s="196">
        <v>20</v>
      </c>
      <c r="C700" s="210" t="s">
        <v>1240</v>
      </c>
      <c r="D700" s="210" t="s">
        <v>170</v>
      </c>
      <c r="E700" s="196">
        <v>3</v>
      </c>
      <c r="F700" s="196">
        <v>2</v>
      </c>
      <c r="G700" s="196">
        <v>5</v>
      </c>
      <c r="H700" s="215">
        <v>44623</v>
      </c>
      <c r="I700" s="196">
        <v>100</v>
      </c>
      <c r="J700" s="217">
        <f t="shared" si="23"/>
        <v>5</v>
      </c>
    </row>
    <row r="701" spans="1:10" ht="14.5" hidden="1" customHeight="1" outlineLevel="1" x14ac:dyDescent="0.35">
      <c r="A701" s="210" t="s">
        <v>1239</v>
      </c>
      <c r="B701" s="196">
        <v>21</v>
      </c>
      <c r="C701" s="210" t="s">
        <v>1240</v>
      </c>
      <c r="D701" s="210" t="s">
        <v>170</v>
      </c>
      <c r="E701" s="196">
        <v>1</v>
      </c>
      <c r="F701" s="196">
        <v>4</v>
      </c>
      <c r="G701" s="196">
        <v>5</v>
      </c>
      <c r="H701" s="215">
        <v>44623</v>
      </c>
      <c r="I701" s="196">
        <v>250</v>
      </c>
      <c r="J701" s="217">
        <f t="shared" si="23"/>
        <v>5</v>
      </c>
    </row>
    <row r="702" spans="1:10" ht="14.5" hidden="1" customHeight="1" outlineLevel="1" x14ac:dyDescent="0.35">
      <c r="A702" s="210" t="s">
        <v>1239</v>
      </c>
      <c r="B702" s="196">
        <v>23</v>
      </c>
      <c r="C702" s="210" t="s">
        <v>1240</v>
      </c>
      <c r="D702" s="210" t="s">
        <v>170</v>
      </c>
      <c r="E702" s="196">
        <v>0</v>
      </c>
      <c r="F702" s="196">
        <v>3</v>
      </c>
      <c r="G702" s="196">
        <v>3</v>
      </c>
      <c r="H702" s="215">
        <v>44623</v>
      </c>
      <c r="I702" s="196">
        <v>150</v>
      </c>
      <c r="J702" s="217">
        <f t="shared" si="23"/>
        <v>3</v>
      </c>
    </row>
    <row r="703" spans="1:10" ht="14.5" hidden="1" customHeight="1" outlineLevel="1" x14ac:dyDescent="0.35">
      <c r="A703" s="210" t="s">
        <v>1239</v>
      </c>
      <c r="B703" s="196">
        <v>24</v>
      </c>
      <c r="C703" s="210" t="s">
        <v>1240</v>
      </c>
      <c r="D703" s="210" t="s">
        <v>170</v>
      </c>
      <c r="E703" s="196">
        <v>3</v>
      </c>
      <c r="F703" s="196">
        <v>2</v>
      </c>
      <c r="G703" s="196">
        <v>5</v>
      </c>
      <c r="H703" s="215">
        <v>44623</v>
      </c>
      <c r="I703" s="196">
        <v>100</v>
      </c>
      <c r="J703" s="217">
        <f t="shared" si="23"/>
        <v>5</v>
      </c>
    </row>
    <row r="704" spans="1:10" ht="14.5" hidden="1" customHeight="1" outlineLevel="1" x14ac:dyDescent="0.35">
      <c r="A704" s="210" t="s">
        <v>1239</v>
      </c>
      <c r="B704" s="196">
        <v>25</v>
      </c>
      <c r="C704" s="210" t="s">
        <v>1240</v>
      </c>
      <c r="D704" s="210" t="s">
        <v>170</v>
      </c>
      <c r="E704" s="196">
        <v>2</v>
      </c>
      <c r="F704" s="196">
        <v>5</v>
      </c>
      <c r="G704" s="196">
        <v>7</v>
      </c>
      <c r="H704" s="215">
        <v>44623</v>
      </c>
      <c r="I704" s="196">
        <v>350</v>
      </c>
      <c r="J704" s="217">
        <f t="shared" si="23"/>
        <v>7</v>
      </c>
    </row>
    <row r="705" spans="1:10" ht="14.5" hidden="1" customHeight="1" outlineLevel="1" x14ac:dyDescent="0.35">
      <c r="A705" s="210" t="s">
        <v>1239</v>
      </c>
      <c r="B705" s="196">
        <v>26</v>
      </c>
      <c r="C705" s="210" t="s">
        <v>1240</v>
      </c>
      <c r="D705" s="210" t="s">
        <v>170</v>
      </c>
      <c r="E705" s="196">
        <v>3</v>
      </c>
      <c r="F705" s="196">
        <v>2</v>
      </c>
      <c r="G705" s="196">
        <v>5</v>
      </c>
      <c r="H705" s="215">
        <v>44623</v>
      </c>
      <c r="I705" s="196">
        <v>350</v>
      </c>
      <c r="J705" s="217">
        <f t="shared" si="23"/>
        <v>5</v>
      </c>
    </row>
    <row r="706" spans="1:10" ht="14.5" hidden="1" customHeight="1" outlineLevel="1" x14ac:dyDescent="0.35">
      <c r="A706" s="210" t="s">
        <v>1239</v>
      </c>
      <c r="B706" s="196">
        <v>27</v>
      </c>
      <c r="C706" s="210" t="s">
        <v>1240</v>
      </c>
      <c r="D706" s="210" t="s">
        <v>170</v>
      </c>
      <c r="E706" s="196">
        <v>7</v>
      </c>
      <c r="F706" s="196">
        <v>6</v>
      </c>
      <c r="G706" s="196">
        <v>13</v>
      </c>
      <c r="H706" s="215">
        <v>44623</v>
      </c>
      <c r="I706" s="196">
        <v>350</v>
      </c>
      <c r="J706" s="217">
        <f t="shared" si="23"/>
        <v>13</v>
      </c>
    </row>
    <row r="707" spans="1:10" ht="14.5" hidden="1" customHeight="1" outlineLevel="1" x14ac:dyDescent="0.35">
      <c r="A707" s="210" t="s">
        <v>1239</v>
      </c>
      <c r="B707" s="196">
        <v>28</v>
      </c>
      <c r="C707" s="210" t="s">
        <v>1240</v>
      </c>
      <c r="D707" s="210" t="s">
        <v>170</v>
      </c>
      <c r="E707" s="196">
        <v>2</v>
      </c>
      <c r="F707" s="196">
        <v>3</v>
      </c>
      <c r="G707" s="196">
        <v>5</v>
      </c>
      <c r="H707" s="215">
        <v>44623</v>
      </c>
      <c r="I707" s="196">
        <v>400</v>
      </c>
      <c r="J707" s="217">
        <f t="shared" ref="J707:J770" si="24">IF(I707&gt;$Q$1,,G707)</f>
        <v>5</v>
      </c>
    </row>
    <row r="708" spans="1:10" ht="14.5" hidden="1" customHeight="1" outlineLevel="1" x14ac:dyDescent="0.35">
      <c r="A708" s="210" t="s">
        <v>1239</v>
      </c>
      <c r="B708" s="196">
        <v>29</v>
      </c>
      <c r="C708" s="210" t="s">
        <v>1240</v>
      </c>
      <c r="D708" s="210" t="s">
        <v>170</v>
      </c>
      <c r="E708" s="196">
        <v>4</v>
      </c>
      <c r="F708" s="196">
        <v>10</v>
      </c>
      <c r="G708" s="196">
        <v>14</v>
      </c>
      <c r="H708" s="215">
        <v>44623</v>
      </c>
      <c r="I708" s="196">
        <v>300</v>
      </c>
      <c r="J708" s="217">
        <f t="shared" si="24"/>
        <v>14</v>
      </c>
    </row>
    <row r="709" spans="1:10" ht="14.5" hidden="1" customHeight="1" outlineLevel="1" x14ac:dyDescent="0.35">
      <c r="A709" s="210" t="s">
        <v>1239</v>
      </c>
      <c r="B709" s="196">
        <v>31</v>
      </c>
      <c r="C709" s="210" t="s">
        <v>1240</v>
      </c>
      <c r="D709" s="210" t="s">
        <v>170</v>
      </c>
      <c r="E709" s="196">
        <v>0</v>
      </c>
      <c r="F709" s="196">
        <v>4</v>
      </c>
      <c r="G709" s="196">
        <v>4</v>
      </c>
      <c r="H709" s="215">
        <v>44623</v>
      </c>
      <c r="I709" s="196">
        <v>400</v>
      </c>
      <c r="J709" s="217">
        <f t="shared" si="24"/>
        <v>4</v>
      </c>
    </row>
    <row r="710" spans="1:10" ht="14.5" hidden="1" customHeight="1" outlineLevel="1" x14ac:dyDescent="0.35">
      <c r="A710" s="210" t="s">
        <v>1239</v>
      </c>
      <c r="B710" s="196">
        <v>32</v>
      </c>
      <c r="C710" s="210" t="s">
        <v>1240</v>
      </c>
      <c r="D710" s="210" t="s">
        <v>170</v>
      </c>
      <c r="E710" s="196">
        <v>2</v>
      </c>
      <c r="F710" s="196">
        <v>2</v>
      </c>
      <c r="G710" s="196">
        <v>4</v>
      </c>
      <c r="H710" s="215">
        <v>44623</v>
      </c>
      <c r="I710" s="196">
        <v>380</v>
      </c>
      <c r="J710" s="217">
        <f t="shared" si="24"/>
        <v>4</v>
      </c>
    </row>
    <row r="711" spans="1:10" ht="14.5" hidden="1" customHeight="1" outlineLevel="1" x14ac:dyDescent="0.35">
      <c r="A711" s="210" t="s">
        <v>1239</v>
      </c>
      <c r="B711" s="196">
        <v>33</v>
      </c>
      <c r="C711" s="210" t="s">
        <v>1240</v>
      </c>
      <c r="D711" s="210" t="s">
        <v>170</v>
      </c>
      <c r="E711" s="196">
        <v>7</v>
      </c>
      <c r="F711" s="196">
        <v>5</v>
      </c>
      <c r="G711" s="196">
        <v>12</v>
      </c>
      <c r="H711" s="215">
        <v>44623</v>
      </c>
      <c r="I711" s="196">
        <v>390</v>
      </c>
      <c r="J711" s="217">
        <f t="shared" si="24"/>
        <v>12</v>
      </c>
    </row>
    <row r="712" spans="1:10" ht="14.5" hidden="1" customHeight="1" outlineLevel="1" x14ac:dyDescent="0.35">
      <c r="A712" s="210" t="s">
        <v>1239</v>
      </c>
      <c r="B712" s="196">
        <v>34</v>
      </c>
      <c r="C712" s="210" t="s">
        <v>1240</v>
      </c>
      <c r="D712" s="210" t="s">
        <v>170</v>
      </c>
      <c r="E712" s="196">
        <v>2</v>
      </c>
      <c r="F712" s="196">
        <v>5</v>
      </c>
      <c r="G712" s="196">
        <v>7</v>
      </c>
      <c r="H712" s="215">
        <v>44623</v>
      </c>
      <c r="I712" s="196">
        <v>300</v>
      </c>
      <c r="J712" s="217">
        <f t="shared" si="24"/>
        <v>7</v>
      </c>
    </row>
    <row r="713" spans="1:10" ht="14.5" hidden="1" customHeight="1" outlineLevel="1" x14ac:dyDescent="0.35">
      <c r="A713" s="210" t="s">
        <v>1239</v>
      </c>
      <c r="B713" s="196">
        <v>35</v>
      </c>
      <c r="C713" s="210" t="s">
        <v>1240</v>
      </c>
      <c r="D713" s="210" t="s">
        <v>170</v>
      </c>
      <c r="E713" s="196">
        <v>2</v>
      </c>
      <c r="F713" s="196">
        <v>3</v>
      </c>
      <c r="G713" s="196">
        <v>5</v>
      </c>
      <c r="H713" s="215">
        <v>44623</v>
      </c>
      <c r="I713" s="196">
        <v>300</v>
      </c>
      <c r="J713" s="217">
        <f t="shared" si="24"/>
        <v>5</v>
      </c>
    </row>
    <row r="714" spans="1:10" ht="14.5" hidden="1" customHeight="1" outlineLevel="1" x14ac:dyDescent="0.35">
      <c r="A714" s="210" t="s">
        <v>1239</v>
      </c>
      <c r="B714" s="196">
        <v>36</v>
      </c>
      <c r="C714" s="210" t="s">
        <v>1240</v>
      </c>
      <c r="D714" s="210" t="s">
        <v>170</v>
      </c>
      <c r="E714" s="196">
        <v>6</v>
      </c>
      <c r="F714" s="196">
        <v>6</v>
      </c>
      <c r="G714" s="196">
        <v>12</v>
      </c>
      <c r="H714" s="215">
        <v>44623</v>
      </c>
      <c r="I714" s="196">
        <v>120</v>
      </c>
      <c r="J714" s="217">
        <f t="shared" si="24"/>
        <v>12</v>
      </c>
    </row>
    <row r="715" spans="1:10" ht="14.5" hidden="1" customHeight="1" outlineLevel="1" x14ac:dyDescent="0.35">
      <c r="A715" s="210" t="s">
        <v>1239</v>
      </c>
      <c r="B715" s="196">
        <v>37</v>
      </c>
      <c r="C715" s="210" t="s">
        <v>1240</v>
      </c>
      <c r="D715" s="210" t="s">
        <v>170</v>
      </c>
      <c r="E715" s="196">
        <v>2</v>
      </c>
      <c r="F715" s="196">
        <v>6</v>
      </c>
      <c r="G715" s="196">
        <v>8</v>
      </c>
      <c r="H715" s="215">
        <v>44623</v>
      </c>
      <c r="I715" s="196">
        <v>200</v>
      </c>
      <c r="J715" s="217">
        <f t="shared" si="24"/>
        <v>8</v>
      </c>
    </row>
    <row r="716" spans="1:10" ht="14.5" hidden="1" customHeight="1" outlineLevel="1" x14ac:dyDescent="0.35">
      <c r="A716" s="210" t="s">
        <v>1239</v>
      </c>
      <c r="B716" s="196">
        <v>42</v>
      </c>
      <c r="C716" s="210" t="s">
        <v>1240</v>
      </c>
      <c r="D716" s="210" t="s">
        <v>170</v>
      </c>
      <c r="E716" s="196">
        <v>2</v>
      </c>
      <c r="F716" s="196">
        <v>2</v>
      </c>
      <c r="G716" s="196">
        <v>4</v>
      </c>
      <c r="H716" s="215">
        <v>44623</v>
      </c>
      <c r="I716" s="196">
        <v>210</v>
      </c>
      <c r="J716" s="217">
        <f t="shared" si="24"/>
        <v>4</v>
      </c>
    </row>
    <row r="717" spans="1:10" ht="14.5" hidden="1" customHeight="1" outlineLevel="1" x14ac:dyDescent="0.35">
      <c r="A717" s="210" t="s">
        <v>1239</v>
      </c>
      <c r="B717" s="196">
        <v>39</v>
      </c>
      <c r="C717" s="210" t="s">
        <v>1240</v>
      </c>
      <c r="D717" s="210" t="s">
        <v>170</v>
      </c>
      <c r="E717" s="196">
        <v>1</v>
      </c>
      <c r="F717" s="196">
        <v>8</v>
      </c>
      <c r="G717" s="196">
        <v>9</v>
      </c>
      <c r="H717" s="215">
        <v>44623</v>
      </c>
      <c r="I717" s="196">
        <v>210</v>
      </c>
      <c r="J717" s="217">
        <f t="shared" si="24"/>
        <v>9</v>
      </c>
    </row>
    <row r="718" spans="1:10" ht="14.5" hidden="1" customHeight="1" outlineLevel="1" x14ac:dyDescent="0.35">
      <c r="A718" s="210" t="s">
        <v>1239</v>
      </c>
      <c r="B718" s="196">
        <v>40</v>
      </c>
      <c r="C718" s="210" t="s">
        <v>1240</v>
      </c>
      <c r="D718" s="210" t="s">
        <v>170</v>
      </c>
      <c r="E718" s="196">
        <v>4</v>
      </c>
      <c r="F718" s="196">
        <v>4</v>
      </c>
      <c r="G718" s="196">
        <v>8</v>
      </c>
      <c r="H718" s="215">
        <v>44623</v>
      </c>
      <c r="I718" s="196">
        <v>210</v>
      </c>
      <c r="J718" s="217">
        <f t="shared" si="24"/>
        <v>8</v>
      </c>
    </row>
    <row r="719" spans="1:10" ht="14.5" hidden="1" customHeight="1" outlineLevel="1" x14ac:dyDescent="0.35">
      <c r="A719" s="210" t="s">
        <v>1239</v>
      </c>
      <c r="B719" s="196">
        <v>41</v>
      </c>
      <c r="C719" s="210" t="s">
        <v>1240</v>
      </c>
      <c r="D719" s="210" t="s">
        <v>170</v>
      </c>
      <c r="E719" s="196">
        <v>2</v>
      </c>
      <c r="F719" s="196">
        <v>4</v>
      </c>
      <c r="G719" s="196">
        <v>6</v>
      </c>
      <c r="H719" s="215">
        <v>44623</v>
      </c>
      <c r="I719" s="196">
        <v>280</v>
      </c>
      <c r="J719" s="217">
        <f t="shared" si="24"/>
        <v>6</v>
      </c>
    </row>
    <row r="720" spans="1:10" ht="14.5" customHeight="1" collapsed="1" thickBot="1" x14ac:dyDescent="0.4">
      <c r="A720" s="211" t="s">
        <v>1239</v>
      </c>
      <c r="B720" s="212"/>
      <c r="C720" s="213" t="s">
        <v>1240</v>
      </c>
      <c r="D720" s="214">
        <f>COUNTA(D678:D719)</f>
        <v>42</v>
      </c>
      <c r="E720" s="214">
        <f>SUM(E678:E719)</f>
        <v>124</v>
      </c>
      <c r="F720" s="214">
        <f>SUM(F678:F719)</f>
        <v>179</v>
      </c>
      <c r="G720" s="214">
        <f>SUM(G678:G719)</f>
        <v>303</v>
      </c>
      <c r="H720" s="238">
        <v>44623</v>
      </c>
      <c r="I720" s="242">
        <f>AVERAGE(I678:I719)</f>
        <v>215.23809523809524</v>
      </c>
      <c r="J720" s="214">
        <f>SUM(J678:J719)</f>
        <v>303</v>
      </c>
    </row>
    <row r="721" spans="1:10" ht="14.5" hidden="1" customHeight="1" outlineLevel="1" x14ac:dyDescent="0.35">
      <c r="A721" s="210" t="s">
        <v>1241</v>
      </c>
      <c r="B721" s="196">
        <v>70</v>
      </c>
      <c r="C721" s="210" t="s">
        <v>1242</v>
      </c>
      <c r="D721" s="210" t="s">
        <v>170</v>
      </c>
      <c r="E721" s="196">
        <v>1</v>
      </c>
      <c r="F721" s="196">
        <v>2</v>
      </c>
      <c r="G721" s="196">
        <v>3</v>
      </c>
      <c r="H721" s="215">
        <v>44623</v>
      </c>
      <c r="I721" s="196">
        <v>780</v>
      </c>
      <c r="J721" s="217">
        <f t="shared" si="24"/>
        <v>3</v>
      </c>
    </row>
    <row r="722" spans="1:10" ht="14.5" hidden="1" customHeight="1" outlineLevel="1" x14ac:dyDescent="0.35">
      <c r="A722" s="210" t="s">
        <v>1241</v>
      </c>
      <c r="B722" s="196">
        <v>34</v>
      </c>
      <c r="C722" s="210" t="s">
        <v>1242</v>
      </c>
      <c r="D722" s="210" t="s">
        <v>170</v>
      </c>
      <c r="E722" s="196">
        <v>2</v>
      </c>
      <c r="F722" s="196">
        <v>4</v>
      </c>
      <c r="G722" s="196">
        <v>6</v>
      </c>
      <c r="H722" s="215">
        <v>44623</v>
      </c>
      <c r="I722" s="196">
        <v>600</v>
      </c>
      <c r="J722" s="217">
        <f t="shared" si="24"/>
        <v>6</v>
      </c>
    </row>
    <row r="723" spans="1:10" ht="14.5" hidden="1" customHeight="1" outlineLevel="1" x14ac:dyDescent="0.35">
      <c r="A723" s="210" t="s">
        <v>1241</v>
      </c>
      <c r="B723" s="196">
        <v>29</v>
      </c>
      <c r="C723" s="210" t="s">
        <v>1242</v>
      </c>
      <c r="D723" s="210" t="s">
        <v>170</v>
      </c>
      <c r="E723" s="196">
        <v>4</v>
      </c>
      <c r="F723" s="196">
        <v>2</v>
      </c>
      <c r="G723" s="196">
        <v>6</v>
      </c>
      <c r="H723" s="215">
        <v>44623</v>
      </c>
      <c r="I723" s="196">
        <v>500</v>
      </c>
      <c r="J723" s="217">
        <f t="shared" si="24"/>
        <v>6</v>
      </c>
    </row>
    <row r="724" spans="1:10" ht="14.5" hidden="1" customHeight="1" outlineLevel="1" x14ac:dyDescent="0.35">
      <c r="A724" s="210" t="s">
        <v>1241</v>
      </c>
      <c r="B724" s="196">
        <v>20</v>
      </c>
      <c r="C724" s="210" t="s">
        <v>1242</v>
      </c>
      <c r="D724" s="210" t="s">
        <v>170</v>
      </c>
      <c r="E724" s="196">
        <v>3</v>
      </c>
      <c r="F724" s="196">
        <v>3</v>
      </c>
      <c r="G724" s="196">
        <v>6</v>
      </c>
      <c r="H724" s="215">
        <v>44623</v>
      </c>
      <c r="I724" s="196">
        <v>600</v>
      </c>
      <c r="J724" s="217">
        <f t="shared" si="24"/>
        <v>6</v>
      </c>
    </row>
    <row r="725" spans="1:10" ht="14.5" hidden="1" customHeight="1" outlineLevel="1" x14ac:dyDescent="0.35">
      <c r="A725" s="210" t="s">
        <v>1241</v>
      </c>
      <c r="B725" s="196">
        <v>65</v>
      </c>
      <c r="C725" s="210" t="s">
        <v>1242</v>
      </c>
      <c r="D725" s="210" t="s">
        <v>170</v>
      </c>
      <c r="E725" s="196">
        <v>7</v>
      </c>
      <c r="F725" s="196">
        <v>2</v>
      </c>
      <c r="G725" s="196">
        <v>9</v>
      </c>
      <c r="H725" s="215">
        <v>44623</v>
      </c>
      <c r="I725" s="196">
        <v>400</v>
      </c>
      <c r="J725" s="217">
        <f t="shared" si="24"/>
        <v>9</v>
      </c>
    </row>
    <row r="726" spans="1:10" ht="14.5" hidden="1" customHeight="1" outlineLevel="1" x14ac:dyDescent="0.35">
      <c r="A726" s="210" t="s">
        <v>1241</v>
      </c>
      <c r="B726" s="196">
        <v>52</v>
      </c>
      <c r="C726" s="210" t="s">
        <v>1242</v>
      </c>
      <c r="D726" s="210" t="s">
        <v>170</v>
      </c>
      <c r="E726" s="196">
        <v>6</v>
      </c>
      <c r="F726" s="196">
        <v>2</v>
      </c>
      <c r="G726" s="196">
        <v>8</v>
      </c>
      <c r="H726" s="215">
        <v>44623</v>
      </c>
      <c r="I726" s="196">
        <v>700</v>
      </c>
      <c r="J726" s="217">
        <f t="shared" si="24"/>
        <v>8</v>
      </c>
    </row>
    <row r="727" spans="1:10" ht="14.5" hidden="1" customHeight="1" outlineLevel="1" x14ac:dyDescent="0.35">
      <c r="A727" s="210" t="s">
        <v>1241</v>
      </c>
      <c r="B727" s="196">
        <v>1</v>
      </c>
      <c r="C727" s="210" t="s">
        <v>1242</v>
      </c>
      <c r="D727" s="210" t="s">
        <v>170</v>
      </c>
      <c r="E727" s="196">
        <v>3</v>
      </c>
      <c r="F727" s="196">
        <v>2</v>
      </c>
      <c r="G727" s="196">
        <v>5</v>
      </c>
      <c r="H727" s="215">
        <v>44623</v>
      </c>
      <c r="I727" s="196">
        <v>300</v>
      </c>
      <c r="J727" s="217">
        <f t="shared" si="24"/>
        <v>5</v>
      </c>
    </row>
    <row r="728" spans="1:10" ht="14.5" hidden="1" customHeight="1" outlineLevel="1" x14ac:dyDescent="0.35">
      <c r="A728" s="210" t="s">
        <v>1241</v>
      </c>
      <c r="B728" s="196">
        <v>62</v>
      </c>
      <c r="C728" s="210" t="s">
        <v>1242</v>
      </c>
      <c r="D728" s="210" t="s">
        <v>170</v>
      </c>
      <c r="E728" s="196">
        <v>3</v>
      </c>
      <c r="F728" s="196">
        <v>2</v>
      </c>
      <c r="G728" s="196">
        <v>5</v>
      </c>
      <c r="H728" s="215">
        <v>44623</v>
      </c>
      <c r="I728" s="196">
        <v>200</v>
      </c>
      <c r="J728" s="217">
        <f t="shared" si="24"/>
        <v>5</v>
      </c>
    </row>
    <row r="729" spans="1:10" ht="14.5" hidden="1" customHeight="1" outlineLevel="1" x14ac:dyDescent="0.35">
      <c r="A729" s="210" t="s">
        <v>1241</v>
      </c>
      <c r="B729" s="196">
        <v>2</v>
      </c>
      <c r="C729" s="210" t="s">
        <v>1242</v>
      </c>
      <c r="D729" s="210" t="s">
        <v>170</v>
      </c>
      <c r="E729" s="196">
        <v>7</v>
      </c>
      <c r="F729" s="196">
        <v>4</v>
      </c>
      <c r="G729" s="196">
        <v>11</v>
      </c>
      <c r="H729" s="215">
        <v>44623</v>
      </c>
      <c r="I729" s="196">
        <v>500</v>
      </c>
      <c r="J729" s="217">
        <f t="shared" si="24"/>
        <v>11</v>
      </c>
    </row>
    <row r="730" spans="1:10" ht="14.5" hidden="1" customHeight="1" outlineLevel="1" x14ac:dyDescent="0.35">
      <c r="A730" s="210" t="s">
        <v>1241</v>
      </c>
      <c r="B730" s="196">
        <v>3</v>
      </c>
      <c r="C730" s="210" t="s">
        <v>1242</v>
      </c>
      <c r="D730" s="210" t="s">
        <v>170</v>
      </c>
      <c r="E730" s="196">
        <v>3</v>
      </c>
      <c r="F730" s="196">
        <v>5</v>
      </c>
      <c r="G730" s="196">
        <v>8</v>
      </c>
      <c r="H730" s="215">
        <v>44623</v>
      </c>
      <c r="I730" s="196">
        <v>800</v>
      </c>
      <c r="J730" s="217">
        <f t="shared" si="24"/>
        <v>8</v>
      </c>
    </row>
    <row r="731" spans="1:10" ht="14.5" hidden="1" customHeight="1" outlineLevel="1" x14ac:dyDescent="0.35">
      <c r="A731" s="210" t="s">
        <v>1241</v>
      </c>
      <c r="B731" s="196">
        <v>4</v>
      </c>
      <c r="C731" s="210" t="s">
        <v>1242</v>
      </c>
      <c r="D731" s="210" t="s">
        <v>170</v>
      </c>
      <c r="E731" s="196">
        <v>1</v>
      </c>
      <c r="F731" s="196">
        <v>5</v>
      </c>
      <c r="G731" s="196">
        <v>6</v>
      </c>
      <c r="H731" s="215">
        <v>44623</v>
      </c>
      <c r="I731" s="196">
        <v>100</v>
      </c>
      <c r="J731" s="217">
        <f t="shared" si="24"/>
        <v>6</v>
      </c>
    </row>
    <row r="732" spans="1:10" ht="14.5" hidden="1" customHeight="1" outlineLevel="1" x14ac:dyDescent="0.35">
      <c r="A732" s="210" t="s">
        <v>1241</v>
      </c>
      <c r="B732" s="196">
        <v>18</v>
      </c>
      <c r="C732" s="210" t="s">
        <v>1242</v>
      </c>
      <c r="D732" s="210" t="s">
        <v>170</v>
      </c>
      <c r="E732" s="196">
        <v>3</v>
      </c>
      <c r="F732" s="196">
        <v>2</v>
      </c>
      <c r="G732" s="196">
        <v>5</v>
      </c>
      <c r="H732" s="215">
        <v>44623</v>
      </c>
      <c r="I732" s="196">
        <v>380</v>
      </c>
      <c r="J732" s="217">
        <f t="shared" si="24"/>
        <v>5</v>
      </c>
    </row>
    <row r="733" spans="1:10" ht="14.5" hidden="1" customHeight="1" outlineLevel="1" x14ac:dyDescent="0.35">
      <c r="A733" s="210" t="s">
        <v>1241</v>
      </c>
      <c r="B733" s="196">
        <v>5</v>
      </c>
      <c r="C733" s="210" t="s">
        <v>1242</v>
      </c>
      <c r="D733" s="210" t="s">
        <v>170</v>
      </c>
      <c r="E733" s="196">
        <v>1</v>
      </c>
      <c r="F733" s="196">
        <v>2</v>
      </c>
      <c r="G733" s="196">
        <v>3</v>
      </c>
      <c r="H733" s="215">
        <v>44623</v>
      </c>
      <c r="I733" s="196">
        <v>180</v>
      </c>
      <c r="J733" s="217">
        <f t="shared" si="24"/>
        <v>3</v>
      </c>
    </row>
    <row r="734" spans="1:10" ht="14.5" hidden="1" customHeight="1" outlineLevel="1" x14ac:dyDescent="0.35">
      <c r="A734" s="210" t="s">
        <v>1241</v>
      </c>
      <c r="B734" s="196">
        <v>6</v>
      </c>
      <c r="C734" s="210" t="s">
        <v>1242</v>
      </c>
      <c r="D734" s="210" t="s">
        <v>170</v>
      </c>
      <c r="E734" s="196">
        <v>3</v>
      </c>
      <c r="F734" s="196">
        <v>3</v>
      </c>
      <c r="G734" s="196">
        <v>6</v>
      </c>
      <c r="H734" s="215">
        <v>44623</v>
      </c>
      <c r="I734" s="196">
        <v>200</v>
      </c>
      <c r="J734" s="217">
        <f t="shared" si="24"/>
        <v>6</v>
      </c>
    </row>
    <row r="735" spans="1:10" ht="14.5" hidden="1" customHeight="1" outlineLevel="1" x14ac:dyDescent="0.35">
      <c r="A735" s="210" t="s">
        <v>1241</v>
      </c>
      <c r="B735" s="196">
        <v>7</v>
      </c>
      <c r="C735" s="210" t="s">
        <v>1242</v>
      </c>
      <c r="D735" s="210" t="s">
        <v>170</v>
      </c>
      <c r="E735" s="196">
        <v>3</v>
      </c>
      <c r="F735" s="196">
        <v>2</v>
      </c>
      <c r="G735" s="196">
        <v>5</v>
      </c>
      <c r="H735" s="215">
        <v>44623</v>
      </c>
      <c r="I735" s="196">
        <v>370</v>
      </c>
      <c r="J735" s="217">
        <f t="shared" si="24"/>
        <v>5</v>
      </c>
    </row>
    <row r="736" spans="1:10" ht="14.5" hidden="1" customHeight="1" outlineLevel="1" x14ac:dyDescent="0.35">
      <c r="A736" s="210" t="s">
        <v>1241</v>
      </c>
      <c r="B736" s="196">
        <v>8</v>
      </c>
      <c r="C736" s="210" t="s">
        <v>1242</v>
      </c>
      <c r="D736" s="210" t="s">
        <v>170</v>
      </c>
      <c r="E736" s="196">
        <v>1</v>
      </c>
      <c r="F736" s="196">
        <v>2</v>
      </c>
      <c r="G736" s="196">
        <v>3</v>
      </c>
      <c r="H736" s="215">
        <v>44623</v>
      </c>
      <c r="I736" s="196">
        <v>400</v>
      </c>
      <c r="J736" s="217">
        <f t="shared" si="24"/>
        <v>3</v>
      </c>
    </row>
    <row r="737" spans="1:10" ht="14.5" hidden="1" customHeight="1" outlineLevel="1" x14ac:dyDescent="0.35">
      <c r="A737" s="210" t="s">
        <v>1241</v>
      </c>
      <c r="B737" s="196">
        <v>37</v>
      </c>
      <c r="C737" s="210" t="s">
        <v>1242</v>
      </c>
      <c r="D737" s="210" t="s">
        <v>170</v>
      </c>
      <c r="E737" s="196">
        <v>1</v>
      </c>
      <c r="F737" s="196">
        <v>2</v>
      </c>
      <c r="G737" s="196">
        <v>3</v>
      </c>
      <c r="H737" s="215">
        <v>44623</v>
      </c>
      <c r="I737" s="196">
        <v>600</v>
      </c>
      <c r="J737" s="217">
        <f t="shared" si="24"/>
        <v>3</v>
      </c>
    </row>
    <row r="738" spans="1:10" ht="14.5" hidden="1" customHeight="1" outlineLevel="1" x14ac:dyDescent="0.35">
      <c r="A738" s="210" t="s">
        <v>1241</v>
      </c>
      <c r="B738" s="196">
        <v>9</v>
      </c>
      <c r="C738" s="210" t="s">
        <v>1242</v>
      </c>
      <c r="D738" s="210" t="s">
        <v>170</v>
      </c>
      <c r="E738" s="196">
        <v>4</v>
      </c>
      <c r="F738" s="196">
        <v>2</v>
      </c>
      <c r="G738" s="196">
        <v>6</v>
      </c>
      <c r="H738" s="215">
        <v>44623</v>
      </c>
      <c r="I738" s="196">
        <v>580</v>
      </c>
      <c r="J738" s="217">
        <f t="shared" si="24"/>
        <v>6</v>
      </c>
    </row>
    <row r="739" spans="1:10" ht="14.5" hidden="1" customHeight="1" outlineLevel="1" x14ac:dyDescent="0.35">
      <c r="A739" s="210" t="s">
        <v>1241</v>
      </c>
      <c r="B739" s="196">
        <v>10</v>
      </c>
      <c r="C739" s="210" t="s">
        <v>1242</v>
      </c>
      <c r="D739" s="210" t="s">
        <v>170</v>
      </c>
      <c r="E739" s="196">
        <v>4</v>
      </c>
      <c r="F739" s="196">
        <v>4</v>
      </c>
      <c r="G739" s="196">
        <v>8</v>
      </c>
      <c r="H739" s="215">
        <v>44623</v>
      </c>
      <c r="I739" s="196">
        <v>600</v>
      </c>
      <c r="J739" s="217">
        <f t="shared" si="24"/>
        <v>8</v>
      </c>
    </row>
    <row r="740" spans="1:10" ht="14.5" hidden="1" customHeight="1" outlineLevel="1" x14ac:dyDescent="0.35">
      <c r="A740" s="210" t="s">
        <v>1241</v>
      </c>
      <c r="B740" s="196">
        <v>21</v>
      </c>
      <c r="C740" s="210" t="s">
        <v>1242</v>
      </c>
      <c r="D740" s="210" t="s">
        <v>170</v>
      </c>
      <c r="E740" s="196">
        <v>1</v>
      </c>
      <c r="F740" s="196">
        <v>3</v>
      </c>
      <c r="G740" s="196">
        <v>4</v>
      </c>
      <c r="H740" s="215">
        <v>44623</v>
      </c>
      <c r="I740" s="196">
        <v>900</v>
      </c>
      <c r="J740" s="217">
        <f t="shared" si="24"/>
        <v>4</v>
      </c>
    </row>
    <row r="741" spans="1:10" ht="14.5" hidden="1" customHeight="1" outlineLevel="1" x14ac:dyDescent="0.35">
      <c r="A741" s="210" t="s">
        <v>1241</v>
      </c>
      <c r="B741" s="196">
        <v>11</v>
      </c>
      <c r="C741" s="210" t="s">
        <v>1242</v>
      </c>
      <c r="D741" s="210" t="s">
        <v>170</v>
      </c>
      <c r="E741" s="196">
        <v>2</v>
      </c>
      <c r="F741" s="196">
        <v>2</v>
      </c>
      <c r="G741" s="196">
        <v>4</v>
      </c>
      <c r="H741" s="215">
        <v>44623</v>
      </c>
      <c r="I741" s="196">
        <v>700</v>
      </c>
      <c r="J741" s="217">
        <f t="shared" si="24"/>
        <v>4</v>
      </c>
    </row>
    <row r="742" spans="1:10" ht="14.5" hidden="1" customHeight="1" outlineLevel="1" x14ac:dyDescent="0.35">
      <c r="A742" s="210" t="s">
        <v>1241</v>
      </c>
      <c r="B742" s="196">
        <v>12</v>
      </c>
      <c r="C742" s="210" t="s">
        <v>1242</v>
      </c>
      <c r="D742" s="210" t="s">
        <v>170</v>
      </c>
      <c r="E742" s="196">
        <v>1</v>
      </c>
      <c r="F742" s="196">
        <v>3</v>
      </c>
      <c r="G742" s="196">
        <v>4</v>
      </c>
      <c r="H742" s="215">
        <v>44623</v>
      </c>
      <c r="I742" s="196">
        <v>630</v>
      </c>
      <c r="J742" s="217">
        <f t="shared" si="24"/>
        <v>4</v>
      </c>
    </row>
    <row r="743" spans="1:10" ht="14.5" hidden="1" customHeight="1" outlineLevel="1" x14ac:dyDescent="0.35">
      <c r="A743" s="210" t="s">
        <v>1241</v>
      </c>
      <c r="B743" s="196">
        <v>13</v>
      </c>
      <c r="C743" s="210" t="s">
        <v>1242</v>
      </c>
      <c r="D743" s="210" t="s">
        <v>170</v>
      </c>
      <c r="E743" s="196">
        <v>3</v>
      </c>
      <c r="F743" s="196">
        <v>2</v>
      </c>
      <c r="G743" s="196">
        <v>5</v>
      </c>
      <c r="H743" s="215">
        <v>44623</v>
      </c>
      <c r="I743" s="196">
        <v>800</v>
      </c>
      <c r="J743" s="217">
        <f t="shared" si="24"/>
        <v>5</v>
      </c>
    </row>
    <row r="744" spans="1:10" ht="14.5" hidden="1" customHeight="1" outlineLevel="1" x14ac:dyDescent="0.35">
      <c r="A744" s="210" t="s">
        <v>1241</v>
      </c>
      <c r="B744" s="196">
        <v>14</v>
      </c>
      <c r="C744" s="210" t="s">
        <v>1242</v>
      </c>
      <c r="D744" s="210" t="s">
        <v>170</v>
      </c>
      <c r="E744" s="196">
        <v>3</v>
      </c>
      <c r="F744" s="196">
        <v>2</v>
      </c>
      <c r="G744" s="196">
        <v>5</v>
      </c>
      <c r="H744" s="215">
        <v>44623</v>
      </c>
      <c r="I744" s="196">
        <v>820</v>
      </c>
      <c r="J744" s="217">
        <f t="shared" si="24"/>
        <v>5</v>
      </c>
    </row>
    <row r="745" spans="1:10" ht="14.5" hidden="1" customHeight="1" outlineLevel="1" x14ac:dyDescent="0.35">
      <c r="A745" s="210" t="s">
        <v>1241</v>
      </c>
      <c r="B745" s="196">
        <v>61</v>
      </c>
      <c r="C745" s="210" t="s">
        <v>1242</v>
      </c>
      <c r="D745" s="210" t="s">
        <v>170</v>
      </c>
      <c r="E745" s="196">
        <v>5</v>
      </c>
      <c r="F745" s="196">
        <v>5</v>
      </c>
      <c r="G745" s="196">
        <v>10</v>
      </c>
      <c r="H745" s="215">
        <v>44623</v>
      </c>
      <c r="I745" s="196">
        <v>600</v>
      </c>
      <c r="J745" s="217">
        <f t="shared" si="24"/>
        <v>10</v>
      </c>
    </row>
    <row r="746" spans="1:10" ht="14.5" hidden="1" customHeight="1" outlineLevel="1" x14ac:dyDescent="0.35">
      <c r="A746" s="210" t="s">
        <v>1241</v>
      </c>
      <c r="B746" s="196">
        <v>15</v>
      </c>
      <c r="C746" s="210" t="s">
        <v>1242</v>
      </c>
      <c r="D746" s="210" t="s">
        <v>170</v>
      </c>
      <c r="E746" s="196">
        <v>4</v>
      </c>
      <c r="F746" s="196">
        <v>2</v>
      </c>
      <c r="G746" s="196">
        <v>6</v>
      </c>
      <c r="H746" s="215">
        <v>44623</v>
      </c>
      <c r="I746" s="196">
        <v>600</v>
      </c>
      <c r="J746" s="217">
        <f t="shared" si="24"/>
        <v>6</v>
      </c>
    </row>
    <row r="747" spans="1:10" ht="14.5" hidden="1" customHeight="1" outlineLevel="1" x14ac:dyDescent="0.35">
      <c r="A747" s="210" t="s">
        <v>1241</v>
      </c>
      <c r="B747" s="196">
        <v>16</v>
      </c>
      <c r="C747" s="210" t="s">
        <v>1242</v>
      </c>
      <c r="D747" s="210" t="s">
        <v>170</v>
      </c>
      <c r="E747" s="196">
        <v>2</v>
      </c>
      <c r="F747" s="196">
        <v>2</v>
      </c>
      <c r="G747" s="196">
        <v>4</v>
      </c>
      <c r="H747" s="215">
        <v>44623</v>
      </c>
      <c r="I747" s="196">
        <v>500</v>
      </c>
      <c r="J747" s="217">
        <f t="shared" si="24"/>
        <v>4</v>
      </c>
    </row>
    <row r="748" spans="1:10" ht="14.5" hidden="1" customHeight="1" outlineLevel="1" x14ac:dyDescent="0.35">
      <c r="A748" s="210" t="s">
        <v>1241</v>
      </c>
      <c r="B748" s="196">
        <v>51</v>
      </c>
      <c r="C748" s="210" t="s">
        <v>1242</v>
      </c>
      <c r="D748" s="210" t="s">
        <v>170</v>
      </c>
      <c r="E748" s="196">
        <v>3</v>
      </c>
      <c r="F748" s="196">
        <v>2</v>
      </c>
      <c r="G748" s="196">
        <v>5</v>
      </c>
      <c r="H748" s="215">
        <v>44623</v>
      </c>
      <c r="I748" s="196">
        <v>600</v>
      </c>
      <c r="J748" s="217">
        <f t="shared" si="24"/>
        <v>5</v>
      </c>
    </row>
    <row r="749" spans="1:10" ht="14.5" hidden="1" customHeight="1" outlineLevel="1" x14ac:dyDescent="0.35">
      <c r="A749" s="210" t="s">
        <v>1241</v>
      </c>
      <c r="B749" s="196">
        <v>17</v>
      </c>
      <c r="C749" s="210" t="s">
        <v>1242</v>
      </c>
      <c r="D749" s="210" t="s">
        <v>170</v>
      </c>
      <c r="E749" s="196">
        <v>2</v>
      </c>
      <c r="F749" s="196">
        <v>4</v>
      </c>
      <c r="G749" s="196">
        <v>6</v>
      </c>
      <c r="H749" s="215">
        <v>44623</v>
      </c>
      <c r="I749" s="196">
        <v>480</v>
      </c>
      <c r="J749" s="217">
        <f t="shared" si="24"/>
        <v>6</v>
      </c>
    </row>
    <row r="750" spans="1:10" ht="14.5" hidden="1" customHeight="1" outlineLevel="1" x14ac:dyDescent="0.35">
      <c r="A750" s="210" t="s">
        <v>1241</v>
      </c>
      <c r="B750" s="196">
        <v>69</v>
      </c>
      <c r="C750" s="210" t="s">
        <v>1242</v>
      </c>
      <c r="D750" s="210" t="s">
        <v>170</v>
      </c>
      <c r="E750" s="196">
        <v>3</v>
      </c>
      <c r="F750" s="196">
        <v>2</v>
      </c>
      <c r="G750" s="196">
        <v>5</v>
      </c>
      <c r="H750" s="215">
        <v>44623</v>
      </c>
      <c r="I750" s="196">
        <v>850</v>
      </c>
      <c r="J750" s="217">
        <f t="shared" si="24"/>
        <v>5</v>
      </c>
    </row>
    <row r="751" spans="1:10" ht="14.5" hidden="1" customHeight="1" outlineLevel="1" x14ac:dyDescent="0.35">
      <c r="A751" s="210" t="s">
        <v>1241</v>
      </c>
      <c r="B751" s="196">
        <v>19</v>
      </c>
      <c r="C751" s="210" t="s">
        <v>1242</v>
      </c>
      <c r="D751" s="210" t="s">
        <v>170</v>
      </c>
      <c r="E751" s="196">
        <v>3</v>
      </c>
      <c r="F751" s="196">
        <v>5</v>
      </c>
      <c r="G751" s="196">
        <v>8</v>
      </c>
      <c r="H751" s="215">
        <v>44623</v>
      </c>
      <c r="I751" s="196">
        <v>380</v>
      </c>
      <c r="J751" s="217">
        <f t="shared" si="24"/>
        <v>8</v>
      </c>
    </row>
    <row r="752" spans="1:10" ht="14.5" hidden="1" customHeight="1" outlineLevel="1" x14ac:dyDescent="0.35">
      <c r="A752" s="210" t="s">
        <v>1241</v>
      </c>
      <c r="B752" s="196">
        <v>22</v>
      </c>
      <c r="C752" s="210" t="s">
        <v>1242</v>
      </c>
      <c r="D752" s="210" t="s">
        <v>170</v>
      </c>
      <c r="E752" s="196">
        <v>4</v>
      </c>
      <c r="F752" s="196">
        <v>4</v>
      </c>
      <c r="G752" s="196">
        <v>8</v>
      </c>
      <c r="H752" s="215">
        <v>44623</v>
      </c>
      <c r="I752" s="196">
        <v>100</v>
      </c>
      <c r="J752" s="217">
        <f t="shared" si="24"/>
        <v>8</v>
      </c>
    </row>
    <row r="753" spans="1:10" ht="14.5" hidden="1" customHeight="1" outlineLevel="1" x14ac:dyDescent="0.35">
      <c r="A753" s="210" t="s">
        <v>1241</v>
      </c>
      <c r="B753" s="196">
        <v>38</v>
      </c>
      <c r="C753" s="210" t="s">
        <v>1242</v>
      </c>
      <c r="D753" s="210" t="s">
        <v>170</v>
      </c>
      <c r="E753" s="196">
        <v>2</v>
      </c>
      <c r="F753" s="196">
        <v>2</v>
      </c>
      <c r="G753" s="196">
        <v>4</v>
      </c>
      <c r="H753" s="215">
        <v>44623</v>
      </c>
      <c r="I753" s="196">
        <v>610</v>
      </c>
      <c r="J753" s="217">
        <f t="shared" si="24"/>
        <v>4</v>
      </c>
    </row>
    <row r="754" spans="1:10" ht="14.5" hidden="1" customHeight="1" outlineLevel="1" x14ac:dyDescent="0.35">
      <c r="A754" s="210" t="s">
        <v>1241</v>
      </c>
      <c r="B754" s="196">
        <v>23</v>
      </c>
      <c r="C754" s="210" t="s">
        <v>1242</v>
      </c>
      <c r="D754" s="210" t="s">
        <v>170</v>
      </c>
      <c r="E754" s="196">
        <v>5</v>
      </c>
      <c r="F754" s="196">
        <v>3</v>
      </c>
      <c r="G754" s="196">
        <v>8</v>
      </c>
      <c r="H754" s="215">
        <v>44623</v>
      </c>
      <c r="I754" s="196">
        <v>400</v>
      </c>
      <c r="J754" s="217">
        <f t="shared" si="24"/>
        <v>8</v>
      </c>
    </row>
    <row r="755" spans="1:10" ht="14.5" hidden="1" customHeight="1" outlineLevel="1" x14ac:dyDescent="0.35">
      <c r="A755" s="210" t="s">
        <v>1241</v>
      </c>
      <c r="B755" s="196">
        <v>24</v>
      </c>
      <c r="C755" s="210" t="s">
        <v>1242</v>
      </c>
      <c r="D755" s="210" t="s">
        <v>170</v>
      </c>
      <c r="E755" s="196">
        <v>6</v>
      </c>
      <c r="F755" s="196">
        <v>3</v>
      </c>
      <c r="G755" s="196">
        <v>9</v>
      </c>
      <c r="H755" s="215">
        <v>44623</v>
      </c>
      <c r="I755" s="196">
        <v>500</v>
      </c>
      <c r="J755" s="217">
        <f t="shared" si="24"/>
        <v>9</v>
      </c>
    </row>
    <row r="756" spans="1:10" ht="14.5" hidden="1" customHeight="1" outlineLevel="1" x14ac:dyDescent="0.35">
      <c r="A756" s="210" t="s">
        <v>1241</v>
      </c>
      <c r="B756" s="196">
        <v>25</v>
      </c>
      <c r="C756" s="210" t="s">
        <v>1242</v>
      </c>
      <c r="D756" s="210" t="s">
        <v>170</v>
      </c>
      <c r="E756" s="196">
        <v>2</v>
      </c>
      <c r="F756" s="196">
        <v>2</v>
      </c>
      <c r="G756" s="196">
        <v>4</v>
      </c>
      <c r="H756" s="215">
        <v>44623</v>
      </c>
      <c r="I756" s="196">
        <v>600</v>
      </c>
      <c r="J756" s="217">
        <f t="shared" si="24"/>
        <v>4</v>
      </c>
    </row>
    <row r="757" spans="1:10" ht="14.5" hidden="1" customHeight="1" outlineLevel="1" x14ac:dyDescent="0.35">
      <c r="A757" s="210" t="s">
        <v>1241</v>
      </c>
      <c r="B757" s="196">
        <v>26</v>
      </c>
      <c r="C757" s="210" t="s">
        <v>1242</v>
      </c>
      <c r="D757" s="210" t="s">
        <v>170</v>
      </c>
      <c r="E757" s="196">
        <v>3</v>
      </c>
      <c r="F757" s="196">
        <v>2</v>
      </c>
      <c r="G757" s="196">
        <v>5</v>
      </c>
      <c r="H757" s="215">
        <v>44623</v>
      </c>
      <c r="I757" s="196">
        <v>700</v>
      </c>
      <c r="J757" s="217">
        <f t="shared" si="24"/>
        <v>5</v>
      </c>
    </row>
    <row r="758" spans="1:10" ht="14.5" hidden="1" customHeight="1" outlineLevel="1" x14ac:dyDescent="0.35">
      <c r="A758" s="210" t="s">
        <v>1241</v>
      </c>
      <c r="B758" s="196">
        <v>27</v>
      </c>
      <c r="C758" s="210" t="s">
        <v>1242</v>
      </c>
      <c r="D758" s="210" t="s">
        <v>170</v>
      </c>
      <c r="E758" s="196">
        <v>3</v>
      </c>
      <c r="F758" s="196">
        <v>2</v>
      </c>
      <c r="G758" s="196">
        <v>5</v>
      </c>
      <c r="H758" s="215">
        <v>44623</v>
      </c>
      <c r="I758" s="196">
        <v>800</v>
      </c>
      <c r="J758" s="217">
        <f t="shared" si="24"/>
        <v>5</v>
      </c>
    </row>
    <row r="759" spans="1:10" ht="14.5" hidden="1" customHeight="1" outlineLevel="1" x14ac:dyDescent="0.35">
      <c r="A759" s="210" t="s">
        <v>1241</v>
      </c>
      <c r="B759" s="196">
        <v>28</v>
      </c>
      <c r="C759" s="210" t="s">
        <v>1242</v>
      </c>
      <c r="D759" s="210" t="s">
        <v>170</v>
      </c>
      <c r="E759" s="196">
        <v>4</v>
      </c>
      <c r="F759" s="196">
        <v>2</v>
      </c>
      <c r="G759" s="196">
        <v>6</v>
      </c>
      <c r="H759" s="215">
        <v>44623</v>
      </c>
      <c r="I759" s="196">
        <v>600</v>
      </c>
      <c r="J759" s="217">
        <f t="shared" si="24"/>
        <v>6</v>
      </c>
    </row>
    <row r="760" spans="1:10" ht="14.5" hidden="1" customHeight="1" outlineLevel="1" x14ac:dyDescent="0.35">
      <c r="A760" s="210" t="s">
        <v>1241</v>
      </c>
      <c r="B760" s="196">
        <v>30</v>
      </c>
      <c r="C760" s="210" t="s">
        <v>1242</v>
      </c>
      <c r="D760" s="210" t="s">
        <v>170</v>
      </c>
      <c r="E760" s="196">
        <v>7</v>
      </c>
      <c r="F760" s="196">
        <v>5</v>
      </c>
      <c r="G760" s="196">
        <v>12</v>
      </c>
      <c r="H760" s="215">
        <v>44623</v>
      </c>
      <c r="I760" s="196">
        <v>480</v>
      </c>
      <c r="J760" s="217">
        <f t="shared" si="24"/>
        <v>12</v>
      </c>
    </row>
    <row r="761" spans="1:10" ht="14.5" hidden="1" customHeight="1" outlineLevel="1" x14ac:dyDescent="0.35">
      <c r="A761" s="210" t="s">
        <v>1241</v>
      </c>
      <c r="B761" s="196">
        <v>31</v>
      </c>
      <c r="C761" s="210" t="s">
        <v>1242</v>
      </c>
      <c r="D761" s="210" t="s">
        <v>170</v>
      </c>
      <c r="E761" s="196">
        <v>3</v>
      </c>
      <c r="F761" s="196">
        <v>3</v>
      </c>
      <c r="G761" s="196">
        <v>6</v>
      </c>
      <c r="H761" s="215">
        <v>44623</v>
      </c>
      <c r="I761" s="196">
        <v>130</v>
      </c>
      <c r="J761" s="217">
        <f t="shared" si="24"/>
        <v>6</v>
      </c>
    </row>
    <row r="762" spans="1:10" ht="14.5" hidden="1" customHeight="1" outlineLevel="1" x14ac:dyDescent="0.35">
      <c r="A762" s="210" t="s">
        <v>1241</v>
      </c>
      <c r="B762" s="196">
        <v>32</v>
      </c>
      <c r="C762" s="210" t="s">
        <v>1242</v>
      </c>
      <c r="D762" s="210" t="s">
        <v>170</v>
      </c>
      <c r="E762" s="196">
        <v>3</v>
      </c>
      <c r="F762" s="196">
        <v>2</v>
      </c>
      <c r="G762" s="196">
        <v>5</v>
      </c>
      <c r="H762" s="215">
        <v>44623</v>
      </c>
      <c r="I762" s="196">
        <v>280</v>
      </c>
      <c r="J762" s="217">
        <f t="shared" si="24"/>
        <v>5</v>
      </c>
    </row>
    <row r="763" spans="1:10" ht="14.5" hidden="1" customHeight="1" outlineLevel="1" x14ac:dyDescent="0.35">
      <c r="A763" s="210" t="s">
        <v>1241</v>
      </c>
      <c r="B763" s="196">
        <v>49</v>
      </c>
      <c r="C763" s="210" t="s">
        <v>1242</v>
      </c>
      <c r="D763" s="210" t="s">
        <v>170</v>
      </c>
      <c r="E763" s="196">
        <v>6</v>
      </c>
      <c r="F763" s="196">
        <v>2</v>
      </c>
      <c r="G763" s="196">
        <v>8</v>
      </c>
      <c r="H763" s="215">
        <v>44623</v>
      </c>
      <c r="I763" s="196">
        <v>300</v>
      </c>
      <c r="J763" s="217">
        <f t="shared" si="24"/>
        <v>8</v>
      </c>
    </row>
    <row r="764" spans="1:10" ht="14.5" hidden="1" customHeight="1" outlineLevel="1" x14ac:dyDescent="0.35">
      <c r="A764" s="210" t="s">
        <v>1241</v>
      </c>
      <c r="B764" s="196">
        <v>74</v>
      </c>
      <c r="C764" s="210" t="s">
        <v>1242</v>
      </c>
      <c r="D764" s="210" t="s">
        <v>170</v>
      </c>
      <c r="E764" s="196">
        <v>2</v>
      </c>
      <c r="F764" s="196">
        <v>2</v>
      </c>
      <c r="G764" s="196">
        <v>4</v>
      </c>
      <c r="H764" s="215">
        <v>44623</v>
      </c>
      <c r="I764" s="196">
        <v>570</v>
      </c>
      <c r="J764" s="217">
        <f t="shared" si="24"/>
        <v>4</v>
      </c>
    </row>
    <row r="765" spans="1:10" ht="14.5" hidden="1" customHeight="1" outlineLevel="1" x14ac:dyDescent="0.35">
      <c r="A765" s="210" t="s">
        <v>1241</v>
      </c>
      <c r="B765" s="196">
        <v>33</v>
      </c>
      <c r="C765" s="210" t="s">
        <v>1242</v>
      </c>
      <c r="D765" s="210" t="s">
        <v>170</v>
      </c>
      <c r="E765" s="196">
        <v>4</v>
      </c>
      <c r="F765" s="196">
        <v>2</v>
      </c>
      <c r="G765" s="196">
        <v>6</v>
      </c>
      <c r="H765" s="215">
        <v>44623</v>
      </c>
      <c r="I765" s="196">
        <v>400</v>
      </c>
      <c r="J765" s="217">
        <f t="shared" si="24"/>
        <v>6</v>
      </c>
    </row>
    <row r="766" spans="1:10" ht="14.5" hidden="1" customHeight="1" outlineLevel="1" x14ac:dyDescent="0.35">
      <c r="A766" s="210" t="s">
        <v>1241</v>
      </c>
      <c r="B766" s="196">
        <v>35</v>
      </c>
      <c r="C766" s="210" t="s">
        <v>1242</v>
      </c>
      <c r="D766" s="210" t="s">
        <v>170</v>
      </c>
      <c r="E766" s="196">
        <v>5</v>
      </c>
      <c r="F766" s="196">
        <v>2</v>
      </c>
      <c r="G766" s="196">
        <v>7</v>
      </c>
      <c r="H766" s="215">
        <v>44623</v>
      </c>
      <c r="I766" s="196">
        <v>500</v>
      </c>
      <c r="J766" s="217">
        <f t="shared" si="24"/>
        <v>7</v>
      </c>
    </row>
    <row r="767" spans="1:10" ht="14.5" hidden="1" customHeight="1" outlineLevel="1" x14ac:dyDescent="0.35">
      <c r="A767" s="210" t="s">
        <v>1241</v>
      </c>
      <c r="B767" s="196">
        <v>36</v>
      </c>
      <c r="C767" s="210" t="s">
        <v>1242</v>
      </c>
      <c r="D767" s="210" t="s">
        <v>170</v>
      </c>
      <c r="E767" s="196">
        <v>2</v>
      </c>
      <c r="F767" s="196">
        <v>2</v>
      </c>
      <c r="G767" s="196">
        <v>4</v>
      </c>
      <c r="H767" s="215">
        <v>44623</v>
      </c>
      <c r="I767" s="196">
        <v>520</v>
      </c>
      <c r="J767" s="217">
        <f t="shared" si="24"/>
        <v>4</v>
      </c>
    </row>
    <row r="768" spans="1:10" ht="14.5" hidden="1" customHeight="1" outlineLevel="1" x14ac:dyDescent="0.35">
      <c r="A768" s="210" t="s">
        <v>1241</v>
      </c>
      <c r="B768" s="196">
        <v>39</v>
      </c>
      <c r="C768" s="210" t="s">
        <v>1242</v>
      </c>
      <c r="D768" s="210" t="s">
        <v>170</v>
      </c>
      <c r="E768" s="196">
        <v>4</v>
      </c>
      <c r="F768" s="196">
        <v>2</v>
      </c>
      <c r="G768" s="196">
        <v>6</v>
      </c>
      <c r="H768" s="215">
        <v>44623</v>
      </c>
      <c r="I768" s="196">
        <v>670</v>
      </c>
      <c r="J768" s="217">
        <f t="shared" si="24"/>
        <v>6</v>
      </c>
    </row>
    <row r="769" spans="1:10" ht="14.5" hidden="1" customHeight="1" outlineLevel="1" x14ac:dyDescent="0.35">
      <c r="A769" s="210" t="s">
        <v>1241</v>
      </c>
      <c r="B769" s="196">
        <v>40</v>
      </c>
      <c r="C769" s="210" t="s">
        <v>1242</v>
      </c>
      <c r="D769" s="210" t="s">
        <v>170</v>
      </c>
      <c r="E769" s="196">
        <v>1</v>
      </c>
      <c r="F769" s="196">
        <v>3</v>
      </c>
      <c r="G769" s="196">
        <v>4</v>
      </c>
      <c r="H769" s="215">
        <v>44623</v>
      </c>
      <c r="I769" s="196">
        <v>300</v>
      </c>
      <c r="J769" s="217">
        <f t="shared" si="24"/>
        <v>4</v>
      </c>
    </row>
    <row r="770" spans="1:10" ht="14.5" hidden="1" customHeight="1" outlineLevel="1" x14ac:dyDescent="0.35">
      <c r="A770" s="210" t="s">
        <v>1241</v>
      </c>
      <c r="B770" s="196">
        <v>41</v>
      </c>
      <c r="C770" s="210" t="s">
        <v>1242</v>
      </c>
      <c r="D770" s="210" t="s">
        <v>170</v>
      </c>
      <c r="E770" s="196">
        <v>5</v>
      </c>
      <c r="F770" s="196">
        <v>2</v>
      </c>
      <c r="G770" s="196">
        <v>7</v>
      </c>
      <c r="H770" s="215">
        <v>44623</v>
      </c>
      <c r="I770" s="196">
        <v>400</v>
      </c>
      <c r="J770" s="217">
        <f t="shared" si="24"/>
        <v>7</v>
      </c>
    </row>
    <row r="771" spans="1:10" ht="14.5" hidden="1" customHeight="1" outlineLevel="1" x14ac:dyDescent="0.35">
      <c r="A771" s="210" t="s">
        <v>1241</v>
      </c>
      <c r="B771" s="196">
        <v>42</v>
      </c>
      <c r="C771" s="210" t="s">
        <v>1242</v>
      </c>
      <c r="D771" s="210" t="s">
        <v>170</v>
      </c>
      <c r="E771" s="196">
        <v>4</v>
      </c>
      <c r="F771" s="196">
        <v>4</v>
      </c>
      <c r="G771" s="196">
        <v>8</v>
      </c>
      <c r="H771" s="215">
        <v>44623</v>
      </c>
      <c r="I771" s="196">
        <v>300</v>
      </c>
      <c r="J771" s="217">
        <f t="shared" ref="J771:J834" si="25">IF(I771&gt;$Q$1,,G771)</f>
        <v>8</v>
      </c>
    </row>
    <row r="772" spans="1:10" ht="14.5" hidden="1" customHeight="1" outlineLevel="1" x14ac:dyDescent="0.35">
      <c r="A772" s="210" t="s">
        <v>1241</v>
      </c>
      <c r="B772" s="196">
        <v>59</v>
      </c>
      <c r="C772" s="210" t="s">
        <v>1242</v>
      </c>
      <c r="D772" s="210" t="s">
        <v>170</v>
      </c>
      <c r="E772" s="196">
        <v>4</v>
      </c>
      <c r="F772" s="196">
        <v>2</v>
      </c>
      <c r="G772" s="196">
        <v>6</v>
      </c>
      <c r="H772" s="215">
        <v>44623</v>
      </c>
      <c r="I772" s="196">
        <v>420</v>
      </c>
      <c r="J772" s="217">
        <f t="shared" si="25"/>
        <v>6</v>
      </c>
    </row>
    <row r="773" spans="1:10" ht="14.5" hidden="1" customHeight="1" outlineLevel="1" x14ac:dyDescent="0.35">
      <c r="A773" s="210" t="s">
        <v>1241</v>
      </c>
      <c r="B773" s="196">
        <v>43</v>
      </c>
      <c r="C773" s="210" t="s">
        <v>1242</v>
      </c>
      <c r="D773" s="210" t="s">
        <v>170</v>
      </c>
      <c r="E773" s="196">
        <v>2</v>
      </c>
      <c r="F773" s="196">
        <v>2</v>
      </c>
      <c r="G773" s="196">
        <v>4</v>
      </c>
      <c r="H773" s="215">
        <v>44623</v>
      </c>
      <c r="I773" s="196">
        <v>280</v>
      </c>
      <c r="J773" s="217">
        <f t="shared" si="25"/>
        <v>4</v>
      </c>
    </row>
    <row r="774" spans="1:10" ht="14.5" hidden="1" customHeight="1" outlineLevel="1" x14ac:dyDescent="0.35">
      <c r="A774" s="210" t="s">
        <v>1241</v>
      </c>
      <c r="B774" s="196">
        <v>44</v>
      </c>
      <c r="C774" s="210" t="s">
        <v>1242</v>
      </c>
      <c r="D774" s="210" t="s">
        <v>170</v>
      </c>
      <c r="E774" s="196">
        <v>6</v>
      </c>
      <c r="F774" s="196">
        <v>2</v>
      </c>
      <c r="G774" s="196">
        <v>8</v>
      </c>
      <c r="H774" s="215">
        <v>44623</v>
      </c>
      <c r="I774" s="196">
        <v>500</v>
      </c>
      <c r="J774" s="217">
        <f t="shared" si="25"/>
        <v>8</v>
      </c>
    </row>
    <row r="775" spans="1:10" ht="14.5" hidden="1" customHeight="1" outlineLevel="1" x14ac:dyDescent="0.35">
      <c r="A775" s="210" t="s">
        <v>1241</v>
      </c>
      <c r="B775" s="196">
        <v>45</v>
      </c>
      <c r="C775" s="210" t="s">
        <v>1242</v>
      </c>
      <c r="D775" s="210" t="s">
        <v>170</v>
      </c>
      <c r="E775" s="196">
        <v>5</v>
      </c>
      <c r="F775" s="196">
        <v>2</v>
      </c>
      <c r="G775" s="196">
        <v>7</v>
      </c>
      <c r="H775" s="215">
        <v>44623</v>
      </c>
      <c r="I775" s="196">
        <v>600</v>
      </c>
      <c r="J775" s="217">
        <f t="shared" si="25"/>
        <v>7</v>
      </c>
    </row>
    <row r="776" spans="1:10" ht="14.5" hidden="1" customHeight="1" outlineLevel="1" x14ac:dyDescent="0.35">
      <c r="A776" s="210" t="s">
        <v>1241</v>
      </c>
      <c r="B776" s="196">
        <v>46</v>
      </c>
      <c r="C776" s="210" t="s">
        <v>1242</v>
      </c>
      <c r="D776" s="210" t="s">
        <v>170</v>
      </c>
      <c r="E776" s="196">
        <v>2</v>
      </c>
      <c r="F776" s="196">
        <v>2</v>
      </c>
      <c r="G776" s="196">
        <v>4</v>
      </c>
      <c r="H776" s="215">
        <v>44623</v>
      </c>
      <c r="I776" s="196">
        <v>700</v>
      </c>
      <c r="J776" s="217">
        <f t="shared" si="25"/>
        <v>4</v>
      </c>
    </row>
    <row r="777" spans="1:10" ht="14.5" hidden="1" customHeight="1" outlineLevel="1" x14ac:dyDescent="0.35">
      <c r="A777" s="210" t="s">
        <v>1241</v>
      </c>
      <c r="B777" s="196">
        <v>47</v>
      </c>
      <c r="C777" s="210" t="s">
        <v>1242</v>
      </c>
      <c r="D777" s="210" t="s">
        <v>170</v>
      </c>
      <c r="E777" s="196">
        <v>3</v>
      </c>
      <c r="F777" s="196">
        <v>3</v>
      </c>
      <c r="G777" s="196">
        <v>6</v>
      </c>
      <c r="H777" s="215">
        <v>44623</v>
      </c>
      <c r="I777" s="196">
        <v>800</v>
      </c>
      <c r="J777" s="217">
        <f t="shared" si="25"/>
        <v>6</v>
      </c>
    </row>
    <row r="778" spans="1:10" ht="14.5" hidden="1" customHeight="1" outlineLevel="1" x14ac:dyDescent="0.35">
      <c r="A778" s="210" t="s">
        <v>1241</v>
      </c>
      <c r="B778" s="196">
        <v>48</v>
      </c>
      <c r="C778" s="210" t="s">
        <v>1242</v>
      </c>
      <c r="D778" s="210" t="s">
        <v>170</v>
      </c>
      <c r="E778" s="196">
        <v>1</v>
      </c>
      <c r="F778" s="196">
        <v>2</v>
      </c>
      <c r="G778" s="196">
        <v>3</v>
      </c>
      <c r="H778" s="215">
        <v>44623</v>
      </c>
      <c r="I778" s="196">
        <v>720</v>
      </c>
      <c r="J778" s="217">
        <f t="shared" si="25"/>
        <v>3</v>
      </c>
    </row>
    <row r="779" spans="1:10" ht="14.5" hidden="1" customHeight="1" outlineLevel="1" x14ac:dyDescent="0.35">
      <c r="A779" s="210" t="s">
        <v>1241</v>
      </c>
      <c r="B779" s="196">
        <v>50</v>
      </c>
      <c r="C779" s="210" t="s">
        <v>1242</v>
      </c>
      <c r="D779" s="210" t="s">
        <v>170</v>
      </c>
      <c r="E779" s="196">
        <v>1</v>
      </c>
      <c r="F779" s="196">
        <v>2</v>
      </c>
      <c r="G779" s="196">
        <v>3</v>
      </c>
      <c r="H779" s="215">
        <v>44623</v>
      </c>
      <c r="I779" s="196">
        <v>400</v>
      </c>
      <c r="J779" s="217">
        <f t="shared" si="25"/>
        <v>3</v>
      </c>
    </row>
    <row r="780" spans="1:10" ht="14.5" hidden="1" customHeight="1" outlineLevel="1" x14ac:dyDescent="0.35">
      <c r="A780" s="210" t="s">
        <v>1241</v>
      </c>
      <c r="B780" s="196">
        <v>53</v>
      </c>
      <c r="C780" s="210" t="s">
        <v>1242</v>
      </c>
      <c r="D780" s="210" t="s">
        <v>170</v>
      </c>
      <c r="E780" s="196">
        <v>8</v>
      </c>
      <c r="F780" s="196">
        <v>2</v>
      </c>
      <c r="G780" s="196">
        <v>10</v>
      </c>
      <c r="H780" s="215">
        <v>44623</v>
      </c>
      <c r="I780" s="196">
        <v>680</v>
      </c>
      <c r="J780" s="217">
        <f t="shared" si="25"/>
        <v>10</v>
      </c>
    </row>
    <row r="781" spans="1:10" ht="14.5" hidden="1" customHeight="1" outlineLevel="1" x14ac:dyDescent="0.35">
      <c r="A781" s="210" t="s">
        <v>1241</v>
      </c>
      <c r="B781" s="196">
        <v>54</v>
      </c>
      <c r="C781" s="210" t="s">
        <v>1242</v>
      </c>
      <c r="D781" s="210" t="s">
        <v>170</v>
      </c>
      <c r="E781" s="196">
        <v>3</v>
      </c>
      <c r="F781" s="196">
        <v>2</v>
      </c>
      <c r="G781" s="196">
        <v>5</v>
      </c>
      <c r="H781" s="215">
        <v>44623</v>
      </c>
      <c r="I781" s="196">
        <v>500</v>
      </c>
      <c r="J781" s="217">
        <f t="shared" si="25"/>
        <v>5</v>
      </c>
    </row>
    <row r="782" spans="1:10" ht="14.5" hidden="1" customHeight="1" outlineLevel="1" x14ac:dyDescent="0.35">
      <c r="A782" s="210" t="s">
        <v>1241</v>
      </c>
      <c r="B782" s="196">
        <v>55</v>
      </c>
      <c r="C782" s="210" t="s">
        <v>1242</v>
      </c>
      <c r="D782" s="210" t="s">
        <v>170</v>
      </c>
      <c r="E782" s="196">
        <v>5</v>
      </c>
      <c r="F782" s="196">
        <v>2</v>
      </c>
      <c r="G782" s="196">
        <v>7</v>
      </c>
      <c r="H782" s="215">
        <v>44623</v>
      </c>
      <c r="I782" s="196">
        <v>480</v>
      </c>
      <c r="J782" s="217">
        <f t="shared" si="25"/>
        <v>7</v>
      </c>
    </row>
    <row r="783" spans="1:10" ht="14.5" hidden="1" customHeight="1" outlineLevel="1" x14ac:dyDescent="0.35">
      <c r="A783" s="210" t="s">
        <v>1241</v>
      </c>
      <c r="B783" s="196">
        <v>56</v>
      </c>
      <c r="C783" s="210" t="s">
        <v>1242</v>
      </c>
      <c r="D783" s="210" t="s">
        <v>170</v>
      </c>
      <c r="E783" s="196">
        <v>5</v>
      </c>
      <c r="F783" s="196">
        <v>2</v>
      </c>
      <c r="G783" s="196">
        <v>7</v>
      </c>
      <c r="H783" s="215">
        <v>44623</v>
      </c>
      <c r="I783" s="196">
        <v>310</v>
      </c>
      <c r="J783" s="217">
        <f t="shared" si="25"/>
        <v>7</v>
      </c>
    </row>
    <row r="784" spans="1:10" ht="14.5" hidden="1" customHeight="1" outlineLevel="1" x14ac:dyDescent="0.35">
      <c r="A784" s="210" t="s">
        <v>1241</v>
      </c>
      <c r="B784" s="196">
        <v>57</v>
      </c>
      <c r="C784" s="210" t="s">
        <v>1242</v>
      </c>
      <c r="D784" s="210" t="s">
        <v>170</v>
      </c>
      <c r="E784" s="196">
        <v>2</v>
      </c>
      <c r="F784" s="196">
        <v>2</v>
      </c>
      <c r="G784" s="196">
        <v>4</v>
      </c>
      <c r="H784" s="215">
        <v>44623</v>
      </c>
      <c r="I784" s="196">
        <v>800</v>
      </c>
      <c r="J784" s="217">
        <f t="shared" si="25"/>
        <v>4</v>
      </c>
    </row>
    <row r="785" spans="1:10" ht="14.5" hidden="1" customHeight="1" outlineLevel="1" x14ac:dyDescent="0.35">
      <c r="A785" s="210" t="s">
        <v>1241</v>
      </c>
      <c r="B785" s="196">
        <v>58</v>
      </c>
      <c r="C785" s="210" t="s">
        <v>1242</v>
      </c>
      <c r="D785" s="210" t="s">
        <v>170</v>
      </c>
      <c r="E785" s="196">
        <v>1</v>
      </c>
      <c r="F785" s="196">
        <v>2</v>
      </c>
      <c r="G785" s="196">
        <v>3</v>
      </c>
      <c r="H785" s="215">
        <v>44623</v>
      </c>
      <c r="I785" s="196">
        <v>300</v>
      </c>
      <c r="J785" s="217">
        <f t="shared" si="25"/>
        <v>3</v>
      </c>
    </row>
    <row r="786" spans="1:10" ht="14.5" hidden="1" customHeight="1" outlineLevel="1" x14ac:dyDescent="0.35">
      <c r="A786" s="210" t="s">
        <v>1241</v>
      </c>
      <c r="B786" s="196">
        <v>60</v>
      </c>
      <c r="C786" s="210" t="s">
        <v>1242</v>
      </c>
      <c r="D786" s="210" t="s">
        <v>170</v>
      </c>
      <c r="E786" s="196">
        <v>3</v>
      </c>
      <c r="F786" s="196">
        <v>3</v>
      </c>
      <c r="G786" s="196">
        <v>6</v>
      </c>
      <c r="H786" s="215">
        <v>44623</v>
      </c>
      <c r="I786" s="196">
        <v>300</v>
      </c>
      <c r="J786" s="217">
        <f t="shared" si="25"/>
        <v>6</v>
      </c>
    </row>
    <row r="787" spans="1:10" ht="14.5" hidden="1" customHeight="1" outlineLevel="1" x14ac:dyDescent="0.35">
      <c r="A787" s="210" t="s">
        <v>1241</v>
      </c>
      <c r="B787" s="196">
        <v>63</v>
      </c>
      <c r="C787" s="210" t="s">
        <v>1242</v>
      </c>
      <c r="D787" s="210" t="s">
        <v>170</v>
      </c>
      <c r="E787" s="196">
        <v>2</v>
      </c>
      <c r="F787" s="196">
        <v>4</v>
      </c>
      <c r="G787" s="196">
        <v>6</v>
      </c>
      <c r="H787" s="215">
        <v>44623</v>
      </c>
      <c r="I787" s="196">
        <v>370</v>
      </c>
      <c r="J787" s="217">
        <f t="shared" si="25"/>
        <v>6</v>
      </c>
    </row>
    <row r="788" spans="1:10" ht="14.5" hidden="1" customHeight="1" outlineLevel="1" x14ac:dyDescent="0.35">
      <c r="A788" s="210" t="s">
        <v>1241</v>
      </c>
      <c r="B788" s="196">
        <v>64</v>
      </c>
      <c r="C788" s="210" t="s">
        <v>1242</v>
      </c>
      <c r="D788" s="210" t="s">
        <v>170</v>
      </c>
      <c r="E788" s="196">
        <v>4</v>
      </c>
      <c r="F788" s="196">
        <v>2</v>
      </c>
      <c r="G788" s="196">
        <v>6</v>
      </c>
      <c r="H788" s="215">
        <v>44623</v>
      </c>
      <c r="I788" s="196">
        <v>180</v>
      </c>
      <c r="J788" s="217">
        <f t="shared" si="25"/>
        <v>6</v>
      </c>
    </row>
    <row r="789" spans="1:10" ht="14.5" hidden="1" customHeight="1" outlineLevel="1" x14ac:dyDescent="0.35">
      <c r="A789" s="210" t="s">
        <v>1241</v>
      </c>
      <c r="B789" s="196">
        <v>66</v>
      </c>
      <c r="C789" s="210" t="s">
        <v>1242</v>
      </c>
      <c r="D789" s="210" t="s">
        <v>170</v>
      </c>
      <c r="E789" s="196">
        <v>1</v>
      </c>
      <c r="F789" s="196">
        <v>2</v>
      </c>
      <c r="G789" s="196">
        <v>3</v>
      </c>
      <c r="H789" s="215">
        <v>44623</v>
      </c>
      <c r="I789" s="196">
        <v>820</v>
      </c>
      <c r="J789" s="217">
        <f t="shared" si="25"/>
        <v>3</v>
      </c>
    </row>
    <row r="790" spans="1:10" ht="14.5" hidden="1" customHeight="1" outlineLevel="1" x14ac:dyDescent="0.35">
      <c r="A790" s="210" t="s">
        <v>1241</v>
      </c>
      <c r="B790" s="196">
        <v>67</v>
      </c>
      <c r="C790" s="210" t="s">
        <v>1242</v>
      </c>
      <c r="D790" s="210" t="s">
        <v>170</v>
      </c>
      <c r="E790" s="196">
        <v>1</v>
      </c>
      <c r="F790" s="196">
        <v>2</v>
      </c>
      <c r="G790" s="196">
        <v>3</v>
      </c>
      <c r="H790" s="215">
        <v>44623</v>
      </c>
      <c r="I790" s="196">
        <v>900</v>
      </c>
      <c r="J790" s="217">
        <f t="shared" si="25"/>
        <v>3</v>
      </c>
    </row>
    <row r="791" spans="1:10" ht="14.5" hidden="1" customHeight="1" outlineLevel="1" x14ac:dyDescent="0.35">
      <c r="A791" s="210" t="s">
        <v>1241</v>
      </c>
      <c r="B791" s="196">
        <v>68</v>
      </c>
      <c r="C791" s="210" t="s">
        <v>1242</v>
      </c>
      <c r="D791" s="210" t="s">
        <v>170</v>
      </c>
      <c r="E791" s="196">
        <v>3</v>
      </c>
      <c r="F791" s="196">
        <v>2</v>
      </c>
      <c r="G791" s="196">
        <v>5</v>
      </c>
      <c r="H791" s="215">
        <v>44623</v>
      </c>
      <c r="I791" s="196">
        <v>800</v>
      </c>
      <c r="J791" s="217">
        <f t="shared" si="25"/>
        <v>5</v>
      </c>
    </row>
    <row r="792" spans="1:10" ht="14.5" hidden="1" customHeight="1" outlineLevel="1" x14ac:dyDescent="0.35">
      <c r="A792" s="210" t="s">
        <v>1241</v>
      </c>
      <c r="B792" s="196">
        <v>71</v>
      </c>
      <c r="C792" s="210" t="s">
        <v>1242</v>
      </c>
      <c r="D792" s="210" t="s">
        <v>170</v>
      </c>
      <c r="E792" s="196">
        <v>1</v>
      </c>
      <c r="F792" s="196">
        <v>2</v>
      </c>
      <c r="G792" s="196">
        <v>3</v>
      </c>
      <c r="H792" s="215">
        <v>44623</v>
      </c>
      <c r="I792" s="196">
        <v>785</v>
      </c>
      <c r="J792" s="217">
        <f t="shared" si="25"/>
        <v>3</v>
      </c>
    </row>
    <row r="793" spans="1:10" ht="14.5" hidden="1" customHeight="1" outlineLevel="1" x14ac:dyDescent="0.35">
      <c r="A793" s="210" t="s">
        <v>1241</v>
      </c>
      <c r="B793" s="196">
        <v>72</v>
      </c>
      <c r="C793" s="210" t="s">
        <v>1242</v>
      </c>
      <c r="D793" s="210" t="s">
        <v>170</v>
      </c>
      <c r="E793" s="196">
        <v>1</v>
      </c>
      <c r="F793" s="196">
        <v>2</v>
      </c>
      <c r="G793" s="196">
        <v>3</v>
      </c>
      <c r="H793" s="215">
        <v>44623</v>
      </c>
      <c r="I793" s="196">
        <v>800</v>
      </c>
      <c r="J793" s="217">
        <f t="shared" si="25"/>
        <v>3</v>
      </c>
    </row>
    <row r="794" spans="1:10" ht="14.5" hidden="1" customHeight="1" outlineLevel="1" x14ac:dyDescent="0.35">
      <c r="A794" s="210" t="s">
        <v>1241</v>
      </c>
      <c r="B794" s="196">
        <v>73</v>
      </c>
      <c r="C794" s="210" t="s">
        <v>1242</v>
      </c>
      <c r="D794" s="210" t="s">
        <v>170</v>
      </c>
      <c r="E794" s="196">
        <v>3</v>
      </c>
      <c r="F794" s="196">
        <v>2</v>
      </c>
      <c r="G794" s="196">
        <v>5</v>
      </c>
      <c r="H794" s="215">
        <v>44623</v>
      </c>
      <c r="I794" s="196">
        <v>600</v>
      </c>
      <c r="J794" s="217">
        <f t="shared" si="25"/>
        <v>5</v>
      </c>
    </row>
    <row r="795" spans="1:10" ht="14.5" hidden="1" customHeight="1" outlineLevel="1" x14ac:dyDescent="0.35">
      <c r="A795" s="210" t="s">
        <v>1241</v>
      </c>
      <c r="B795" s="196">
        <v>75</v>
      </c>
      <c r="C795" s="210" t="s">
        <v>1242</v>
      </c>
      <c r="D795" s="210" t="s">
        <v>170</v>
      </c>
      <c r="E795" s="196">
        <v>4</v>
      </c>
      <c r="F795" s="196">
        <v>2</v>
      </c>
      <c r="G795" s="196">
        <v>6</v>
      </c>
      <c r="H795" s="215">
        <v>44623</v>
      </c>
      <c r="I795" s="196">
        <v>380</v>
      </c>
      <c r="J795" s="217">
        <f t="shared" si="25"/>
        <v>6</v>
      </c>
    </row>
    <row r="796" spans="1:10" ht="14.5" hidden="1" customHeight="1" outlineLevel="1" x14ac:dyDescent="0.35">
      <c r="A796" s="210" t="s">
        <v>1241</v>
      </c>
      <c r="B796" s="196">
        <v>76</v>
      </c>
      <c r="C796" s="210" t="s">
        <v>1242</v>
      </c>
      <c r="D796" s="210" t="s">
        <v>170</v>
      </c>
      <c r="E796" s="196">
        <v>5</v>
      </c>
      <c r="F796" s="196">
        <v>2</v>
      </c>
      <c r="G796" s="196">
        <v>7</v>
      </c>
      <c r="H796" s="215">
        <v>44623</v>
      </c>
      <c r="I796" s="196">
        <v>400</v>
      </c>
      <c r="J796" s="217">
        <f t="shared" si="25"/>
        <v>7</v>
      </c>
    </row>
    <row r="797" spans="1:10" ht="14.5" hidden="1" customHeight="1" outlineLevel="1" x14ac:dyDescent="0.35">
      <c r="A797" s="210" t="s">
        <v>1241</v>
      </c>
      <c r="B797" s="196">
        <v>77</v>
      </c>
      <c r="C797" s="210" t="s">
        <v>1242</v>
      </c>
      <c r="D797" s="210" t="s">
        <v>170</v>
      </c>
      <c r="E797" s="196">
        <v>6</v>
      </c>
      <c r="F797" s="196">
        <v>2</v>
      </c>
      <c r="G797" s="196">
        <v>8</v>
      </c>
      <c r="H797" s="215">
        <v>44623</v>
      </c>
      <c r="I797" s="196">
        <v>500</v>
      </c>
      <c r="J797" s="217">
        <f t="shared" si="25"/>
        <v>8</v>
      </c>
    </row>
    <row r="798" spans="1:10" ht="14.5" hidden="1" customHeight="1" outlineLevel="1" x14ac:dyDescent="0.35">
      <c r="A798" s="210" t="s">
        <v>1241</v>
      </c>
      <c r="B798" s="196">
        <v>78</v>
      </c>
      <c r="C798" s="210" t="s">
        <v>1242</v>
      </c>
      <c r="D798" s="210" t="s">
        <v>170</v>
      </c>
      <c r="E798" s="196">
        <v>3</v>
      </c>
      <c r="F798" s="196">
        <v>2</v>
      </c>
      <c r="G798" s="196">
        <v>5</v>
      </c>
      <c r="H798" s="215">
        <v>44623</v>
      </c>
      <c r="I798" s="196">
        <v>600</v>
      </c>
      <c r="J798" s="217">
        <f t="shared" si="25"/>
        <v>5</v>
      </c>
    </row>
    <row r="799" spans="1:10" ht="14.5" customHeight="1" collapsed="1" thickBot="1" x14ac:dyDescent="0.4">
      <c r="A799" s="211" t="s">
        <v>1241</v>
      </c>
      <c r="B799" s="212"/>
      <c r="C799" s="213" t="s">
        <v>1242</v>
      </c>
      <c r="D799" s="214">
        <f>COUNTA(D721:D798)</f>
        <v>78</v>
      </c>
      <c r="E799" s="214">
        <f>SUM(E721:E798)</f>
        <v>252</v>
      </c>
      <c r="F799" s="214">
        <f>SUM(F721:F798)</f>
        <v>195</v>
      </c>
      <c r="G799" s="214">
        <f>SUM(G721:G798)</f>
        <v>447</v>
      </c>
      <c r="H799" s="238">
        <v>44623</v>
      </c>
      <c r="I799" s="242">
        <f>AVERAGE(I721:I798)</f>
        <v>522.24358974358972</v>
      </c>
      <c r="J799" s="214">
        <f>SUM(J721:J798)</f>
        <v>447</v>
      </c>
    </row>
    <row r="800" spans="1:10" ht="14.5" hidden="1" customHeight="1" outlineLevel="1" x14ac:dyDescent="0.35">
      <c r="A800" s="210" t="s">
        <v>1243</v>
      </c>
      <c r="B800" s="196">
        <v>14</v>
      </c>
      <c r="C800" s="210" t="s">
        <v>1244</v>
      </c>
      <c r="D800" s="210" t="s">
        <v>170</v>
      </c>
      <c r="E800" s="196">
        <v>5</v>
      </c>
      <c r="F800" s="196">
        <v>2</v>
      </c>
      <c r="G800" s="196">
        <v>7</v>
      </c>
      <c r="H800" s="215">
        <v>44623</v>
      </c>
      <c r="I800" s="196">
        <v>700</v>
      </c>
      <c r="J800" s="217">
        <f t="shared" si="25"/>
        <v>7</v>
      </c>
    </row>
    <row r="801" spans="1:10" ht="14.5" hidden="1" customHeight="1" outlineLevel="1" x14ac:dyDescent="0.35">
      <c r="A801" s="210" t="s">
        <v>1243</v>
      </c>
      <c r="B801" s="196">
        <v>27</v>
      </c>
      <c r="C801" s="210" t="s">
        <v>1244</v>
      </c>
      <c r="D801" s="210" t="s">
        <v>170</v>
      </c>
      <c r="E801" s="196">
        <v>7</v>
      </c>
      <c r="F801" s="196">
        <v>1</v>
      </c>
      <c r="G801" s="196">
        <v>8</v>
      </c>
      <c r="H801" s="215">
        <v>44623</v>
      </c>
      <c r="I801" s="196">
        <v>150</v>
      </c>
      <c r="J801" s="217">
        <f t="shared" si="25"/>
        <v>8</v>
      </c>
    </row>
    <row r="802" spans="1:10" ht="14.5" hidden="1" customHeight="1" outlineLevel="1" x14ac:dyDescent="0.35">
      <c r="A802" s="210" t="s">
        <v>1243</v>
      </c>
      <c r="B802" s="196">
        <v>17</v>
      </c>
      <c r="C802" s="210" t="s">
        <v>1244</v>
      </c>
      <c r="D802" s="210" t="s">
        <v>170</v>
      </c>
      <c r="E802" s="196">
        <v>6</v>
      </c>
      <c r="F802" s="196">
        <v>2</v>
      </c>
      <c r="G802" s="196">
        <v>8</v>
      </c>
      <c r="H802" s="215">
        <v>44623</v>
      </c>
      <c r="I802" s="196">
        <v>110</v>
      </c>
      <c r="J802" s="217">
        <f t="shared" si="25"/>
        <v>8</v>
      </c>
    </row>
    <row r="803" spans="1:10" ht="14.5" hidden="1" customHeight="1" outlineLevel="1" x14ac:dyDescent="0.35">
      <c r="A803" s="210" t="s">
        <v>1243</v>
      </c>
      <c r="B803" s="196">
        <v>21</v>
      </c>
      <c r="C803" s="210" t="s">
        <v>1244</v>
      </c>
      <c r="D803" s="210" t="s">
        <v>170</v>
      </c>
      <c r="E803" s="196">
        <v>4</v>
      </c>
      <c r="F803" s="196">
        <v>2</v>
      </c>
      <c r="G803" s="196">
        <v>6</v>
      </c>
      <c r="H803" s="215">
        <v>44623</v>
      </c>
      <c r="I803" s="196">
        <v>600</v>
      </c>
      <c r="J803" s="217">
        <f t="shared" si="25"/>
        <v>6</v>
      </c>
    </row>
    <row r="804" spans="1:10" ht="14.5" hidden="1" customHeight="1" outlineLevel="1" x14ac:dyDescent="0.35">
      <c r="A804" s="210" t="s">
        <v>1243</v>
      </c>
      <c r="B804" s="196">
        <v>4</v>
      </c>
      <c r="C804" s="210" t="s">
        <v>1244</v>
      </c>
      <c r="D804" s="210" t="s">
        <v>170</v>
      </c>
      <c r="E804" s="196">
        <v>4</v>
      </c>
      <c r="F804" s="196">
        <v>3</v>
      </c>
      <c r="G804" s="196">
        <v>7</v>
      </c>
      <c r="H804" s="215">
        <v>44623</v>
      </c>
      <c r="I804" s="196">
        <v>130</v>
      </c>
      <c r="J804" s="217">
        <f t="shared" si="25"/>
        <v>7</v>
      </c>
    </row>
    <row r="805" spans="1:10" ht="14.5" hidden="1" customHeight="1" outlineLevel="1" x14ac:dyDescent="0.35">
      <c r="A805" s="210" t="s">
        <v>1243</v>
      </c>
      <c r="B805" s="196">
        <v>25</v>
      </c>
      <c r="C805" s="210" t="s">
        <v>1244</v>
      </c>
      <c r="D805" s="210" t="s">
        <v>170</v>
      </c>
      <c r="E805" s="196">
        <v>2</v>
      </c>
      <c r="F805" s="196">
        <v>2</v>
      </c>
      <c r="G805" s="196">
        <v>4</v>
      </c>
      <c r="H805" s="215">
        <v>44623</v>
      </c>
      <c r="I805" s="196">
        <v>170</v>
      </c>
      <c r="J805" s="217">
        <f t="shared" si="25"/>
        <v>4</v>
      </c>
    </row>
    <row r="806" spans="1:10" ht="14.5" hidden="1" customHeight="1" outlineLevel="1" x14ac:dyDescent="0.35">
      <c r="A806" s="210" t="s">
        <v>1243</v>
      </c>
      <c r="B806" s="196">
        <v>15</v>
      </c>
      <c r="C806" s="210" t="s">
        <v>1244</v>
      </c>
      <c r="D806" s="210" t="s">
        <v>170</v>
      </c>
      <c r="E806" s="196">
        <v>1</v>
      </c>
      <c r="F806" s="196">
        <v>2</v>
      </c>
      <c r="G806" s="196">
        <v>3</v>
      </c>
      <c r="H806" s="215">
        <v>44623</v>
      </c>
      <c r="I806" s="196">
        <v>110</v>
      </c>
      <c r="J806" s="217">
        <f t="shared" si="25"/>
        <v>3</v>
      </c>
    </row>
    <row r="807" spans="1:10" ht="14.5" hidden="1" customHeight="1" outlineLevel="1" x14ac:dyDescent="0.35">
      <c r="A807" s="210" t="s">
        <v>1243</v>
      </c>
      <c r="B807" s="196">
        <v>18</v>
      </c>
      <c r="C807" s="210" t="s">
        <v>1244</v>
      </c>
      <c r="D807" s="210" t="s">
        <v>170</v>
      </c>
      <c r="E807" s="196">
        <v>5</v>
      </c>
      <c r="F807" s="196">
        <v>2</v>
      </c>
      <c r="G807" s="196">
        <v>7</v>
      </c>
      <c r="H807" s="215">
        <v>44623</v>
      </c>
      <c r="I807" s="196">
        <v>900</v>
      </c>
      <c r="J807" s="217">
        <f t="shared" si="25"/>
        <v>7</v>
      </c>
    </row>
    <row r="808" spans="1:10" ht="14.5" hidden="1" customHeight="1" outlineLevel="1" x14ac:dyDescent="0.35">
      <c r="A808" s="210" t="s">
        <v>1243</v>
      </c>
      <c r="B808" s="196">
        <v>26</v>
      </c>
      <c r="C808" s="210" t="s">
        <v>1244</v>
      </c>
      <c r="D808" s="210" t="s">
        <v>170</v>
      </c>
      <c r="E808" s="196">
        <v>6</v>
      </c>
      <c r="F808" s="196">
        <v>2</v>
      </c>
      <c r="G808" s="196">
        <v>8</v>
      </c>
      <c r="H808" s="215">
        <v>44623</v>
      </c>
      <c r="I808" s="196">
        <v>150</v>
      </c>
      <c r="J808" s="217">
        <f t="shared" si="25"/>
        <v>8</v>
      </c>
    </row>
    <row r="809" spans="1:10" ht="14.5" hidden="1" customHeight="1" outlineLevel="1" x14ac:dyDescent="0.35">
      <c r="A809" s="210" t="s">
        <v>1243</v>
      </c>
      <c r="B809" s="196">
        <v>32</v>
      </c>
      <c r="C809" s="210" t="s">
        <v>1244</v>
      </c>
      <c r="D809" s="210" t="s">
        <v>170</v>
      </c>
      <c r="E809" s="196">
        <v>5</v>
      </c>
      <c r="F809" s="196">
        <v>2</v>
      </c>
      <c r="G809" s="196">
        <v>7</v>
      </c>
      <c r="H809" s="215">
        <v>44623</v>
      </c>
      <c r="I809" s="196">
        <v>200</v>
      </c>
      <c r="J809" s="217">
        <f t="shared" si="25"/>
        <v>7</v>
      </c>
    </row>
    <row r="810" spans="1:10" ht="14.5" hidden="1" customHeight="1" outlineLevel="1" x14ac:dyDescent="0.35">
      <c r="A810" s="210" t="s">
        <v>1243</v>
      </c>
      <c r="B810" s="196">
        <v>3</v>
      </c>
      <c r="C810" s="210" t="s">
        <v>1244</v>
      </c>
      <c r="D810" s="210" t="s">
        <v>170</v>
      </c>
      <c r="E810" s="196">
        <v>5</v>
      </c>
      <c r="F810" s="196">
        <v>3</v>
      </c>
      <c r="G810" s="196">
        <v>8</v>
      </c>
      <c r="H810" s="215">
        <v>44623</v>
      </c>
      <c r="I810" s="196">
        <v>400</v>
      </c>
      <c r="J810" s="217">
        <f t="shared" si="25"/>
        <v>8</v>
      </c>
    </row>
    <row r="811" spans="1:10" ht="14.5" hidden="1" customHeight="1" outlineLevel="1" x14ac:dyDescent="0.35">
      <c r="A811" s="210" t="s">
        <v>1243</v>
      </c>
      <c r="B811" s="196">
        <v>44</v>
      </c>
      <c r="C811" s="210" t="s">
        <v>1244</v>
      </c>
      <c r="D811" s="210" t="s">
        <v>170</v>
      </c>
      <c r="E811" s="196">
        <v>2</v>
      </c>
      <c r="F811" s="196">
        <v>4</v>
      </c>
      <c r="G811" s="196">
        <v>6</v>
      </c>
      <c r="H811" s="215">
        <v>44623</v>
      </c>
      <c r="I811" s="196">
        <v>100</v>
      </c>
      <c r="J811" s="217">
        <f t="shared" si="25"/>
        <v>6</v>
      </c>
    </row>
    <row r="812" spans="1:10" ht="14.5" hidden="1" customHeight="1" outlineLevel="1" x14ac:dyDescent="0.35">
      <c r="A812" s="210" t="s">
        <v>1243</v>
      </c>
      <c r="B812" s="196">
        <v>29</v>
      </c>
      <c r="C812" s="210" t="s">
        <v>1244</v>
      </c>
      <c r="D812" s="210" t="s">
        <v>170</v>
      </c>
      <c r="E812" s="196">
        <v>5</v>
      </c>
      <c r="F812" s="196">
        <v>3</v>
      </c>
      <c r="G812" s="196">
        <v>8</v>
      </c>
      <c r="H812" s="215">
        <v>44623</v>
      </c>
      <c r="I812" s="196">
        <v>190</v>
      </c>
      <c r="J812" s="217">
        <f t="shared" si="25"/>
        <v>8</v>
      </c>
    </row>
    <row r="813" spans="1:10" ht="14.5" hidden="1" customHeight="1" outlineLevel="1" x14ac:dyDescent="0.35">
      <c r="A813" s="210" t="s">
        <v>1243</v>
      </c>
      <c r="B813" s="196">
        <v>1</v>
      </c>
      <c r="C813" s="210" t="s">
        <v>1244</v>
      </c>
      <c r="D813" s="210" t="s">
        <v>170</v>
      </c>
      <c r="E813" s="196">
        <v>3</v>
      </c>
      <c r="F813" s="196">
        <v>2</v>
      </c>
      <c r="G813" s="196">
        <v>5</v>
      </c>
      <c r="H813" s="215">
        <v>44623</v>
      </c>
      <c r="I813" s="196">
        <v>150</v>
      </c>
      <c r="J813" s="217">
        <f t="shared" si="25"/>
        <v>5</v>
      </c>
    </row>
    <row r="814" spans="1:10" ht="14.5" hidden="1" customHeight="1" outlineLevel="1" x14ac:dyDescent="0.35">
      <c r="A814" s="210" t="s">
        <v>1243</v>
      </c>
      <c r="B814" s="196">
        <v>2</v>
      </c>
      <c r="C814" s="210" t="s">
        <v>1244</v>
      </c>
      <c r="D814" s="210" t="s">
        <v>170</v>
      </c>
      <c r="E814" s="196">
        <v>3</v>
      </c>
      <c r="F814" s="196">
        <v>2</v>
      </c>
      <c r="G814" s="196">
        <v>5</v>
      </c>
      <c r="H814" s="215">
        <v>44623</v>
      </c>
      <c r="I814" s="196">
        <v>400</v>
      </c>
      <c r="J814" s="217">
        <f t="shared" si="25"/>
        <v>5</v>
      </c>
    </row>
    <row r="815" spans="1:10" ht="14.5" hidden="1" customHeight="1" outlineLevel="1" x14ac:dyDescent="0.35">
      <c r="A815" s="210" t="s">
        <v>1243</v>
      </c>
      <c r="B815" s="196">
        <v>5</v>
      </c>
      <c r="C815" s="210" t="s">
        <v>1244</v>
      </c>
      <c r="D815" s="210" t="s">
        <v>170</v>
      </c>
      <c r="E815" s="196">
        <v>5</v>
      </c>
      <c r="F815" s="196">
        <v>2</v>
      </c>
      <c r="G815" s="196">
        <v>7</v>
      </c>
      <c r="H815" s="215">
        <v>44623</v>
      </c>
      <c r="I815" s="196">
        <v>160</v>
      </c>
      <c r="J815" s="217">
        <f t="shared" si="25"/>
        <v>7</v>
      </c>
    </row>
    <row r="816" spans="1:10" ht="14.5" hidden="1" customHeight="1" outlineLevel="1" x14ac:dyDescent="0.35">
      <c r="A816" s="210" t="s">
        <v>1243</v>
      </c>
      <c r="B816" s="196">
        <v>6</v>
      </c>
      <c r="C816" s="210" t="s">
        <v>1244</v>
      </c>
      <c r="D816" s="210" t="s">
        <v>170</v>
      </c>
      <c r="E816" s="196">
        <v>3</v>
      </c>
      <c r="F816" s="196">
        <v>2</v>
      </c>
      <c r="G816" s="196">
        <v>5</v>
      </c>
      <c r="H816" s="215">
        <v>44623</v>
      </c>
      <c r="I816" s="196">
        <v>150</v>
      </c>
      <c r="J816" s="217">
        <f t="shared" si="25"/>
        <v>5</v>
      </c>
    </row>
    <row r="817" spans="1:10" ht="14.5" hidden="1" customHeight="1" outlineLevel="1" x14ac:dyDescent="0.35">
      <c r="A817" s="210" t="s">
        <v>1243</v>
      </c>
      <c r="B817" s="196">
        <v>7</v>
      </c>
      <c r="C817" s="210" t="s">
        <v>1244</v>
      </c>
      <c r="D817" s="210" t="s">
        <v>170</v>
      </c>
      <c r="E817" s="196">
        <v>0</v>
      </c>
      <c r="F817" s="196">
        <v>1</v>
      </c>
      <c r="G817" s="196">
        <v>1</v>
      </c>
      <c r="H817" s="215">
        <v>44623</v>
      </c>
      <c r="I817" s="196">
        <v>600</v>
      </c>
      <c r="J817" s="217">
        <f t="shared" si="25"/>
        <v>1</v>
      </c>
    </row>
    <row r="818" spans="1:10" ht="14.5" hidden="1" customHeight="1" outlineLevel="1" x14ac:dyDescent="0.35">
      <c r="A818" s="210" t="s">
        <v>1243</v>
      </c>
      <c r="B818" s="196">
        <v>8</v>
      </c>
      <c r="C818" s="210" t="s">
        <v>1244</v>
      </c>
      <c r="D818" s="210" t="s">
        <v>170</v>
      </c>
      <c r="E818" s="196">
        <v>0</v>
      </c>
      <c r="F818" s="196">
        <v>1</v>
      </c>
      <c r="G818" s="196">
        <v>1</v>
      </c>
      <c r="H818" s="215">
        <v>44623</v>
      </c>
      <c r="I818" s="196">
        <v>600</v>
      </c>
      <c r="J818" s="217">
        <f t="shared" si="25"/>
        <v>1</v>
      </c>
    </row>
    <row r="819" spans="1:10" ht="14.5" hidden="1" customHeight="1" outlineLevel="1" x14ac:dyDescent="0.35">
      <c r="A819" s="210" t="s">
        <v>1243</v>
      </c>
      <c r="B819" s="196">
        <v>9</v>
      </c>
      <c r="C819" s="210" t="s">
        <v>1244</v>
      </c>
      <c r="D819" s="210" t="s">
        <v>170</v>
      </c>
      <c r="E819" s="196">
        <v>4</v>
      </c>
      <c r="F819" s="196">
        <v>2</v>
      </c>
      <c r="G819" s="196">
        <v>6</v>
      </c>
      <c r="H819" s="215">
        <v>44623</v>
      </c>
      <c r="I819" s="196">
        <v>150</v>
      </c>
      <c r="J819" s="217">
        <f t="shared" si="25"/>
        <v>6</v>
      </c>
    </row>
    <row r="820" spans="1:10" ht="14.5" hidden="1" customHeight="1" outlineLevel="1" x14ac:dyDescent="0.35">
      <c r="A820" s="210" t="s">
        <v>1243</v>
      </c>
      <c r="B820" s="196">
        <v>10</v>
      </c>
      <c r="C820" s="210" t="s">
        <v>1244</v>
      </c>
      <c r="D820" s="210" t="s">
        <v>170</v>
      </c>
      <c r="E820" s="196">
        <v>2</v>
      </c>
      <c r="F820" s="196">
        <v>1</v>
      </c>
      <c r="G820" s="196">
        <v>3</v>
      </c>
      <c r="H820" s="215">
        <v>44623</v>
      </c>
      <c r="I820" s="196">
        <v>800</v>
      </c>
      <c r="J820" s="217">
        <f t="shared" si="25"/>
        <v>3</v>
      </c>
    </row>
    <row r="821" spans="1:10" ht="14.5" hidden="1" customHeight="1" outlineLevel="1" x14ac:dyDescent="0.35">
      <c r="A821" s="210" t="s">
        <v>1243</v>
      </c>
      <c r="B821" s="196">
        <v>11</v>
      </c>
      <c r="C821" s="210" t="s">
        <v>1244</v>
      </c>
      <c r="D821" s="210" t="s">
        <v>170</v>
      </c>
      <c r="E821" s="196">
        <v>5</v>
      </c>
      <c r="F821" s="196">
        <v>2</v>
      </c>
      <c r="G821" s="196">
        <v>7</v>
      </c>
      <c r="H821" s="215">
        <v>44623</v>
      </c>
      <c r="I821" s="196">
        <v>100</v>
      </c>
      <c r="J821" s="217">
        <f t="shared" si="25"/>
        <v>7</v>
      </c>
    </row>
    <row r="822" spans="1:10" ht="14.5" hidden="1" customHeight="1" outlineLevel="1" x14ac:dyDescent="0.35">
      <c r="A822" s="210" t="s">
        <v>1243</v>
      </c>
      <c r="B822" s="196">
        <v>12</v>
      </c>
      <c r="C822" s="210" t="s">
        <v>1244</v>
      </c>
      <c r="D822" s="210" t="s">
        <v>170</v>
      </c>
      <c r="E822" s="196">
        <v>3</v>
      </c>
      <c r="F822" s="196">
        <v>2</v>
      </c>
      <c r="G822" s="196">
        <v>5</v>
      </c>
      <c r="H822" s="215">
        <v>44623</v>
      </c>
      <c r="I822" s="196">
        <v>700</v>
      </c>
      <c r="J822" s="217">
        <f t="shared" si="25"/>
        <v>5</v>
      </c>
    </row>
    <row r="823" spans="1:10" ht="14.5" hidden="1" customHeight="1" outlineLevel="1" x14ac:dyDescent="0.35">
      <c r="A823" s="210" t="s">
        <v>1243</v>
      </c>
      <c r="B823" s="196">
        <v>13</v>
      </c>
      <c r="C823" s="210" t="s">
        <v>1244</v>
      </c>
      <c r="D823" s="210" t="s">
        <v>170</v>
      </c>
      <c r="E823" s="196">
        <v>3</v>
      </c>
      <c r="F823" s="196">
        <v>1</v>
      </c>
      <c r="G823" s="196">
        <v>4</v>
      </c>
      <c r="H823" s="215">
        <v>44623</v>
      </c>
      <c r="I823" s="196">
        <v>900</v>
      </c>
      <c r="J823" s="217">
        <f t="shared" si="25"/>
        <v>4</v>
      </c>
    </row>
    <row r="824" spans="1:10" ht="14.5" hidden="1" customHeight="1" outlineLevel="1" x14ac:dyDescent="0.35">
      <c r="A824" s="210" t="s">
        <v>1243</v>
      </c>
      <c r="B824" s="196">
        <v>16</v>
      </c>
      <c r="C824" s="210" t="s">
        <v>1244</v>
      </c>
      <c r="D824" s="210" t="s">
        <v>170</v>
      </c>
      <c r="E824" s="196">
        <v>1</v>
      </c>
      <c r="F824" s="196">
        <v>2</v>
      </c>
      <c r="G824" s="196">
        <v>3</v>
      </c>
      <c r="H824" s="215">
        <v>44623</v>
      </c>
      <c r="I824" s="196">
        <v>110</v>
      </c>
      <c r="J824" s="217">
        <f t="shared" si="25"/>
        <v>3</v>
      </c>
    </row>
    <row r="825" spans="1:10" ht="14.5" hidden="1" customHeight="1" outlineLevel="1" x14ac:dyDescent="0.35">
      <c r="A825" s="210" t="s">
        <v>1243</v>
      </c>
      <c r="B825" s="196">
        <v>19</v>
      </c>
      <c r="C825" s="210" t="s">
        <v>1244</v>
      </c>
      <c r="D825" s="210" t="s">
        <v>170</v>
      </c>
      <c r="E825" s="196">
        <v>1</v>
      </c>
      <c r="F825" s="196">
        <v>2</v>
      </c>
      <c r="G825" s="196">
        <v>3</v>
      </c>
      <c r="H825" s="215">
        <v>44623</v>
      </c>
      <c r="I825" s="196">
        <v>800</v>
      </c>
      <c r="J825" s="217">
        <f t="shared" si="25"/>
        <v>3</v>
      </c>
    </row>
    <row r="826" spans="1:10" ht="14.5" hidden="1" customHeight="1" outlineLevel="1" x14ac:dyDescent="0.35">
      <c r="A826" s="210" t="s">
        <v>1243</v>
      </c>
      <c r="B826" s="196">
        <v>20</v>
      </c>
      <c r="C826" s="210" t="s">
        <v>1244</v>
      </c>
      <c r="D826" s="210" t="s">
        <v>170</v>
      </c>
      <c r="E826" s="196">
        <v>4</v>
      </c>
      <c r="F826" s="196">
        <v>2</v>
      </c>
      <c r="G826" s="196">
        <v>6</v>
      </c>
      <c r="H826" s="215">
        <v>44623</v>
      </c>
      <c r="I826" s="196">
        <v>700</v>
      </c>
      <c r="J826" s="217">
        <f t="shared" si="25"/>
        <v>6</v>
      </c>
    </row>
    <row r="827" spans="1:10" ht="14.5" hidden="1" customHeight="1" outlineLevel="1" x14ac:dyDescent="0.35">
      <c r="A827" s="210" t="s">
        <v>1243</v>
      </c>
      <c r="B827" s="196">
        <v>22</v>
      </c>
      <c r="C827" s="210" t="s">
        <v>1244</v>
      </c>
      <c r="D827" s="210" t="s">
        <v>170</v>
      </c>
      <c r="E827" s="196">
        <v>0</v>
      </c>
      <c r="F827" s="196">
        <v>1</v>
      </c>
      <c r="G827" s="196">
        <v>1</v>
      </c>
      <c r="H827" s="215">
        <v>44623</v>
      </c>
      <c r="I827" s="196">
        <v>150</v>
      </c>
      <c r="J827" s="217">
        <f t="shared" si="25"/>
        <v>1</v>
      </c>
    </row>
    <row r="828" spans="1:10" ht="14.5" hidden="1" customHeight="1" outlineLevel="1" x14ac:dyDescent="0.35">
      <c r="A828" s="210" t="s">
        <v>1243</v>
      </c>
      <c r="B828" s="196">
        <v>23</v>
      </c>
      <c r="C828" s="210" t="s">
        <v>1244</v>
      </c>
      <c r="D828" s="210" t="s">
        <v>170</v>
      </c>
      <c r="E828" s="196">
        <v>9</v>
      </c>
      <c r="F828" s="196">
        <v>4</v>
      </c>
      <c r="G828" s="196">
        <v>13</v>
      </c>
      <c r="H828" s="215">
        <v>44623</v>
      </c>
      <c r="I828" s="196">
        <v>180</v>
      </c>
      <c r="J828" s="217">
        <f t="shared" si="25"/>
        <v>13</v>
      </c>
    </row>
    <row r="829" spans="1:10" ht="14.5" hidden="1" customHeight="1" outlineLevel="1" x14ac:dyDescent="0.35">
      <c r="A829" s="210" t="s">
        <v>1243</v>
      </c>
      <c r="B829" s="196">
        <v>24</v>
      </c>
      <c r="C829" s="210" t="s">
        <v>1244</v>
      </c>
      <c r="D829" s="210" t="s">
        <v>170</v>
      </c>
      <c r="E829" s="196">
        <v>2</v>
      </c>
      <c r="F829" s="196">
        <v>2</v>
      </c>
      <c r="G829" s="196">
        <v>4</v>
      </c>
      <c r="H829" s="215">
        <v>44623</v>
      </c>
      <c r="I829" s="196">
        <v>150</v>
      </c>
      <c r="J829" s="217">
        <f t="shared" si="25"/>
        <v>4</v>
      </c>
    </row>
    <row r="830" spans="1:10" ht="14.5" hidden="1" customHeight="1" outlineLevel="1" x14ac:dyDescent="0.35">
      <c r="A830" s="210" t="s">
        <v>1243</v>
      </c>
      <c r="B830" s="196">
        <v>28</v>
      </c>
      <c r="C830" s="210" t="s">
        <v>1244</v>
      </c>
      <c r="D830" s="210" t="s">
        <v>170</v>
      </c>
      <c r="E830" s="196">
        <v>3</v>
      </c>
      <c r="F830" s="196">
        <v>2</v>
      </c>
      <c r="G830" s="196">
        <v>5</v>
      </c>
      <c r="H830" s="215">
        <v>44623</v>
      </c>
      <c r="I830" s="196">
        <v>170</v>
      </c>
      <c r="J830" s="217">
        <f t="shared" si="25"/>
        <v>5</v>
      </c>
    </row>
    <row r="831" spans="1:10" ht="14.5" hidden="1" customHeight="1" outlineLevel="1" x14ac:dyDescent="0.35">
      <c r="A831" s="210" t="s">
        <v>1243</v>
      </c>
      <c r="B831" s="196">
        <v>30</v>
      </c>
      <c r="C831" s="210" t="s">
        <v>1244</v>
      </c>
      <c r="D831" s="210" t="s">
        <v>170</v>
      </c>
      <c r="E831" s="196">
        <v>9</v>
      </c>
      <c r="F831" s="196">
        <v>2</v>
      </c>
      <c r="G831" s="196">
        <v>11</v>
      </c>
      <c r="H831" s="215">
        <v>44623</v>
      </c>
      <c r="I831" s="196">
        <v>165</v>
      </c>
      <c r="J831" s="217">
        <f t="shared" si="25"/>
        <v>11</v>
      </c>
    </row>
    <row r="832" spans="1:10" ht="14.5" hidden="1" customHeight="1" outlineLevel="1" x14ac:dyDescent="0.35">
      <c r="A832" s="210" t="s">
        <v>1243</v>
      </c>
      <c r="B832" s="196">
        <v>35</v>
      </c>
      <c r="C832" s="210" t="s">
        <v>1244</v>
      </c>
      <c r="D832" s="210" t="s">
        <v>170</v>
      </c>
      <c r="E832" s="196">
        <v>5</v>
      </c>
      <c r="F832" s="196">
        <v>2</v>
      </c>
      <c r="G832" s="196">
        <v>7</v>
      </c>
      <c r="H832" s="215">
        <v>44623</v>
      </c>
      <c r="I832" s="196">
        <v>150</v>
      </c>
      <c r="J832" s="217">
        <f t="shared" si="25"/>
        <v>7</v>
      </c>
    </row>
    <row r="833" spans="1:10" ht="14.5" hidden="1" customHeight="1" outlineLevel="1" x14ac:dyDescent="0.35">
      <c r="A833" s="210" t="s">
        <v>1243</v>
      </c>
      <c r="B833" s="196">
        <v>31</v>
      </c>
      <c r="C833" s="210" t="s">
        <v>1244</v>
      </c>
      <c r="D833" s="210" t="s">
        <v>170</v>
      </c>
      <c r="E833" s="196">
        <v>3</v>
      </c>
      <c r="F833" s="196">
        <v>2</v>
      </c>
      <c r="G833" s="196">
        <v>5</v>
      </c>
      <c r="H833" s="215">
        <v>44623</v>
      </c>
      <c r="I833" s="196">
        <v>100</v>
      </c>
      <c r="J833" s="217">
        <f t="shared" si="25"/>
        <v>5</v>
      </c>
    </row>
    <row r="834" spans="1:10" ht="14.5" hidden="1" customHeight="1" outlineLevel="1" x14ac:dyDescent="0.35">
      <c r="A834" s="210" t="s">
        <v>1243</v>
      </c>
      <c r="B834" s="196">
        <v>33</v>
      </c>
      <c r="C834" s="210" t="s">
        <v>1244</v>
      </c>
      <c r="D834" s="210" t="s">
        <v>170</v>
      </c>
      <c r="E834" s="196">
        <v>4</v>
      </c>
      <c r="F834" s="196">
        <v>2</v>
      </c>
      <c r="G834" s="196">
        <v>6</v>
      </c>
      <c r="H834" s="215">
        <v>44623</v>
      </c>
      <c r="I834" s="196">
        <v>270</v>
      </c>
      <c r="J834" s="217">
        <f t="shared" si="25"/>
        <v>6</v>
      </c>
    </row>
    <row r="835" spans="1:10" ht="14.5" hidden="1" customHeight="1" outlineLevel="1" x14ac:dyDescent="0.35">
      <c r="A835" s="210" t="s">
        <v>1243</v>
      </c>
      <c r="B835" s="196">
        <v>34</v>
      </c>
      <c r="C835" s="210" t="s">
        <v>1244</v>
      </c>
      <c r="D835" s="210" t="s">
        <v>170</v>
      </c>
      <c r="E835" s="196">
        <v>8</v>
      </c>
      <c r="F835" s="196">
        <v>3</v>
      </c>
      <c r="G835" s="196">
        <v>11</v>
      </c>
      <c r="H835" s="215">
        <v>44623</v>
      </c>
      <c r="I835" s="196">
        <v>700</v>
      </c>
      <c r="J835" s="217">
        <f t="shared" ref="J835:J898" si="26">IF(I835&gt;$Q$1,,G835)</f>
        <v>11</v>
      </c>
    </row>
    <row r="836" spans="1:10" ht="14.5" hidden="1" customHeight="1" outlineLevel="1" x14ac:dyDescent="0.35">
      <c r="A836" s="210" t="s">
        <v>1243</v>
      </c>
      <c r="B836" s="196">
        <v>36</v>
      </c>
      <c r="C836" s="210" t="s">
        <v>1244</v>
      </c>
      <c r="D836" s="210" t="s">
        <v>170</v>
      </c>
      <c r="E836" s="196">
        <v>6</v>
      </c>
      <c r="F836" s="196">
        <v>2</v>
      </c>
      <c r="G836" s="196">
        <v>8</v>
      </c>
      <c r="H836" s="215">
        <v>44623</v>
      </c>
      <c r="I836" s="196">
        <v>180</v>
      </c>
      <c r="J836" s="217">
        <f t="shared" si="26"/>
        <v>8</v>
      </c>
    </row>
    <row r="837" spans="1:10" ht="14.5" hidden="1" customHeight="1" outlineLevel="1" x14ac:dyDescent="0.35">
      <c r="A837" s="210" t="s">
        <v>1243</v>
      </c>
      <c r="B837" s="196">
        <v>37</v>
      </c>
      <c r="C837" s="210" t="s">
        <v>1244</v>
      </c>
      <c r="D837" s="210" t="s">
        <v>170</v>
      </c>
      <c r="E837" s="196">
        <v>3</v>
      </c>
      <c r="F837" s="196">
        <v>2</v>
      </c>
      <c r="G837" s="196">
        <v>5</v>
      </c>
      <c r="H837" s="215">
        <v>44623</v>
      </c>
      <c r="I837" s="196">
        <v>110</v>
      </c>
      <c r="J837" s="217">
        <f t="shared" si="26"/>
        <v>5</v>
      </c>
    </row>
    <row r="838" spans="1:10" ht="14.5" hidden="1" customHeight="1" outlineLevel="1" x14ac:dyDescent="0.35">
      <c r="A838" s="210" t="s">
        <v>1243</v>
      </c>
      <c r="B838" s="196">
        <v>38</v>
      </c>
      <c r="C838" s="210" t="s">
        <v>1244</v>
      </c>
      <c r="D838" s="210" t="s">
        <v>170</v>
      </c>
      <c r="E838" s="196">
        <v>3</v>
      </c>
      <c r="F838" s="196">
        <v>2</v>
      </c>
      <c r="G838" s="196">
        <v>5</v>
      </c>
      <c r="H838" s="215">
        <v>44623</v>
      </c>
      <c r="I838" s="196">
        <v>130</v>
      </c>
      <c r="J838" s="217">
        <f t="shared" si="26"/>
        <v>5</v>
      </c>
    </row>
    <row r="839" spans="1:10" ht="14.5" hidden="1" customHeight="1" outlineLevel="1" x14ac:dyDescent="0.35">
      <c r="A839" s="210" t="s">
        <v>1243</v>
      </c>
      <c r="B839" s="196">
        <v>47</v>
      </c>
      <c r="C839" s="210" t="s">
        <v>1244</v>
      </c>
      <c r="D839" s="210" t="s">
        <v>170</v>
      </c>
      <c r="E839" s="196">
        <v>2</v>
      </c>
      <c r="F839" s="196">
        <v>2</v>
      </c>
      <c r="G839" s="196">
        <v>4</v>
      </c>
      <c r="H839" s="215">
        <v>44623</v>
      </c>
      <c r="I839" s="196">
        <v>150</v>
      </c>
      <c r="J839" s="217">
        <f t="shared" si="26"/>
        <v>4</v>
      </c>
    </row>
    <row r="840" spans="1:10" ht="14.5" hidden="1" customHeight="1" outlineLevel="1" x14ac:dyDescent="0.35">
      <c r="A840" s="210" t="s">
        <v>1243</v>
      </c>
      <c r="B840" s="196">
        <v>39</v>
      </c>
      <c r="C840" s="210" t="s">
        <v>1244</v>
      </c>
      <c r="D840" s="210" t="s">
        <v>170</v>
      </c>
      <c r="E840" s="196">
        <v>3</v>
      </c>
      <c r="F840" s="196">
        <v>4</v>
      </c>
      <c r="G840" s="196">
        <v>7</v>
      </c>
      <c r="H840" s="215">
        <v>44623</v>
      </c>
      <c r="I840" s="196">
        <v>150</v>
      </c>
      <c r="J840" s="217">
        <f t="shared" si="26"/>
        <v>7</v>
      </c>
    </row>
    <row r="841" spans="1:10" ht="14.5" hidden="1" customHeight="1" outlineLevel="1" x14ac:dyDescent="0.35">
      <c r="A841" s="210" t="s">
        <v>1243</v>
      </c>
      <c r="B841" s="196">
        <v>40</v>
      </c>
      <c r="C841" s="210" t="s">
        <v>1244</v>
      </c>
      <c r="D841" s="210" t="s">
        <v>170</v>
      </c>
      <c r="E841" s="196">
        <v>7</v>
      </c>
      <c r="F841" s="196">
        <v>3</v>
      </c>
      <c r="G841" s="196">
        <v>10</v>
      </c>
      <c r="H841" s="215">
        <v>44623</v>
      </c>
      <c r="I841" s="196">
        <v>180</v>
      </c>
      <c r="J841" s="217">
        <f t="shared" si="26"/>
        <v>10</v>
      </c>
    </row>
    <row r="842" spans="1:10" ht="14.5" hidden="1" customHeight="1" outlineLevel="1" x14ac:dyDescent="0.35">
      <c r="A842" s="210" t="s">
        <v>1243</v>
      </c>
      <c r="B842" s="196">
        <v>41</v>
      </c>
      <c r="C842" s="210" t="s">
        <v>1244</v>
      </c>
      <c r="D842" s="210" t="s">
        <v>170</v>
      </c>
      <c r="E842" s="196">
        <v>3</v>
      </c>
      <c r="F842" s="196">
        <v>1</v>
      </c>
      <c r="G842" s="196">
        <v>4</v>
      </c>
      <c r="H842" s="215">
        <v>44623</v>
      </c>
      <c r="I842" s="196">
        <v>900</v>
      </c>
      <c r="J842" s="217">
        <f t="shared" si="26"/>
        <v>4</v>
      </c>
    </row>
    <row r="843" spans="1:10" ht="14.5" hidden="1" customHeight="1" outlineLevel="1" x14ac:dyDescent="0.35">
      <c r="A843" s="210" t="s">
        <v>1243</v>
      </c>
      <c r="B843" s="196">
        <v>42</v>
      </c>
      <c r="C843" s="210" t="s">
        <v>1244</v>
      </c>
      <c r="D843" s="210" t="s">
        <v>170</v>
      </c>
      <c r="E843" s="196">
        <v>3</v>
      </c>
      <c r="F843" s="196">
        <v>2</v>
      </c>
      <c r="G843" s="196">
        <v>5</v>
      </c>
      <c r="H843" s="215">
        <v>44623</v>
      </c>
      <c r="I843" s="196">
        <v>175</v>
      </c>
      <c r="J843" s="217">
        <f t="shared" si="26"/>
        <v>5</v>
      </c>
    </row>
    <row r="844" spans="1:10" ht="14.5" hidden="1" customHeight="1" outlineLevel="1" x14ac:dyDescent="0.35">
      <c r="A844" s="210" t="s">
        <v>1243</v>
      </c>
      <c r="B844" s="196">
        <v>50</v>
      </c>
      <c r="C844" s="210" t="s">
        <v>1244</v>
      </c>
      <c r="D844" s="210" t="s">
        <v>170</v>
      </c>
      <c r="E844" s="196">
        <v>4</v>
      </c>
      <c r="F844" s="196">
        <v>2</v>
      </c>
      <c r="G844" s="196">
        <v>6</v>
      </c>
      <c r="H844" s="215">
        <v>44623</v>
      </c>
      <c r="I844" s="196">
        <v>200</v>
      </c>
      <c r="J844" s="217">
        <f t="shared" si="26"/>
        <v>6</v>
      </c>
    </row>
    <row r="845" spans="1:10" ht="14.5" hidden="1" customHeight="1" outlineLevel="1" x14ac:dyDescent="0.35">
      <c r="A845" s="210" t="s">
        <v>1243</v>
      </c>
      <c r="B845" s="196">
        <v>43</v>
      </c>
      <c r="C845" s="210" t="s">
        <v>1244</v>
      </c>
      <c r="D845" s="210" t="s">
        <v>170</v>
      </c>
      <c r="E845" s="196">
        <v>3</v>
      </c>
      <c r="F845" s="196">
        <v>5</v>
      </c>
      <c r="G845" s="196">
        <v>8</v>
      </c>
      <c r="H845" s="215">
        <v>44623</v>
      </c>
      <c r="I845" s="196">
        <v>900</v>
      </c>
      <c r="J845" s="217">
        <f t="shared" si="26"/>
        <v>8</v>
      </c>
    </row>
    <row r="846" spans="1:10" ht="14.5" hidden="1" customHeight="1" outlineLevel="1" x14ac:dyDescent="0.35">
      <c r="A846" s="210" t="s">
        <v>1243</v>
      </c>
      <c r="B846" s="196">
        <v>45</v>
      </c>
      <c r="C846" s="210" t="s">
        <v>1244</v>
      </c>
      <c r="D846" s="210" t="s">
        <v>170</v>
      </c>
      <c r="E846" s="196">
        <v>5</v>
      </c>
      <c r="F846" s="196">
        <v>4</v>
      </c>
      <c r="G846" s="196">
        <v>9</v>
      </c>
      <c r="H846" s="215">
        <v>44623</v>
      </c>
      <c r="I846" s="196">
        <v>120</v>
      </c>
      <c r="J846" s="217">
        <f t="shared" si="26"/>
        <v>9</v>
      </c>
    </row>
    <row r="847" spans="1:10" ht="14.5" hidden="1" customHeight="1" outlineLevel="1" x14ac:dyDescent="0.35">
      <c r="A847" s="210" t="s">
        <v>1243</v>
      </c>
      <c r="B847" s="196">
        <v>46</v>
      </c>
      <c r="C847" s="210" t="s">
        <v>1244</v>
      </c>
      <c r="D847" s="210" t="s">
        <v>170</v>
      </c>
      <c r="E847" s="196">
        <v>3</v>
      </c>
      <c r="F847" s="196">
        <v>4</v>
      </c>
      <c r="G847" s="196">
        <v>7</v>
      </c>
      <c r="H847" s="215">
        <v>44623</v>
      </c>
      <c r="I847" s="196">
        <v>100</v>
      </c>
      <c r="J847" s="217">
        <f t="shared" si="26"/>
        <v>7</v>
      </c>
    </row>
    <row r="848" spans="1:10" ht="14.5" hidden="1" customHeight="1" outlineLevel="1" x14ac:dyDescent="0.35">
      <c r="A848" s="210" t="s">
        <v>1243</v>
      </c>
      <c r="B848" s="196">
        <v>48</v>
      </c>
      <c r="C848" s="210" t="s">
        <v>1244</v>
      </c>
      <c r="D848" s="210" t="s">
        <v>170</v>
      </c>
      <c r="E848" s="196">
        <v>4</v>
      </c>
      <c r="F848" s="196">
        <v>4</v>
      </c>
      <c r="G848" s="196">
        <v>8</v>
      </c>
      <c r="H848" s="215">
        <v>44623</v>
      </c>
      <c r="I848" s="196">
        <v>220</v>
      </c>
      <c r="J848" s="217">
        <f t="shared" si="26"/>
        <v>8</v>
      </c>
    </row>
    <row r="849" spans="1:10" ht="14.5" hidden="1" customHeight="1" outlineLevel="1" x14ac:dyDescent="0.35">
      <c r="A849" s="210" t="s">
        <v>1243</v>
      </c>
      <c r="B849" s="196">
        <v>49</v>
      </c>
      <c r="C849" s="210" t="s">
        <v>1244</v>
      </c>
      <c r="D849" s="210" t="s">
        <v>170</v>
      </c>
      <c r="E849" s="196">
        <v>5</v>
      </c>
      <c r="F849" s="196">
        <v>2</v>
      </c>
      <c r="G849" s="196">
        <v>7</v>
      </c>
      <c r="H849" s="215">
        <v>44623</v>
      </c>
      <c r="I849" s="196">
        <v>230</v>
      </c>
      <c r="J849" s="217">
        <f t="shared" si="26"/>
        <v>7</v>
      </c>
    </row>
    <row r="850" spans="1:10" ht="14.5" hidden="1" customHeight="1" outlineLevel="1" x14ac:dyDescent="0.35">
      <c r="A850" s="210" t="s">
        <v>1243</v>
      </c>
      <c r="B850" s="196">
        <v>51</v>
      </c>
      <c r="C850" s="210" t="s">
        <v>1244</v>
      </c>
      <c r="D850" s="210" t="s">
        <v>170</v>
      </c>
      <c r="E850" s="196">
        <v>3</v>
      </c>
      <c r="F850" s="196">
        <v>2</v>
      </c>
      <c r="G850" s="196">
        <v>5</v>
      </c>
      <c r="H850" s="215">
        <v>44623</v>
      </c>
      <c r="I850" s="196">
        <v>180</v>
      </c>
      <c r="J850" s="217">
        <f t="shared" si="26"/>
        <v>5</v>
      </c>
    </row>
    <row r="851" spans="1:10" ht="14.5" hidden="1" customHeight="1" outlineLevel="1" x14ac:dyDescent="0.35">
      <c r="A851" s="210" t="s">
        <v>1243</v>
      </c>
      <c r="B851" s="196">
        <v>52</v>
      </c>
      <c r="C851" s="210" t="s">
        <v>1244</v>
      </c>
      <c r="D851" s="210" t="s">
        <v>170</v>
      </c>
      <c r="E851" s="196">
        <v>1</v>
      </c>
      <c r="F851" s="196">
        <v>2</v>
      </c>
      <c r="G851" s="196">
        <v>3</v>
      </c>
      <c r="H851" s="215">
        <v>44623</v>
      </c>
      <c r="I851" s="196">
        <v>180</v>
      </c>
      <c r="J851" s="217">
        <f t="shared" si="26"/>
        <v>3</v>
      </c>
    </row>
    <row r="852" spans="1:10" ht="14.5" hidden="1" customHeight="1" outlineLevel="1" x14ac:dyDescent="0.35">
      <c r="A852" s="210" t="s">
        <v>1243</v>
      </c>
      <c r="B852" s="196">
        <v>53</v>
      </c>
      <c r="C852" s="210" t="s">
        <v>1244</v>
      </c>
      <c r="D852" s="210" t="s">
        <v>170</v>
      </c>
      <c r="E852" s="196">
        <v>4</v>
      </c>
      <c r="F852" s="196">
        <v>5</v>
      </c>
      <c r="G852" s="196">
        <v>9</v>
      </c>
      <c r="H852" s="215">
        <v>44623</v>
      </c>
      <c r="I852" s="196">
        <v>700</v>
      </c>
      <c r="J852" s="217">
        <f t="shared" si="26"/>
        <v>9</v>
      </c>
    </row>
    <row r="853" spans="1:10" ht="14.5" customHeight="1" collapsed="1" thickBot="1" x14ac:dyDescent="0.4">
      <c r="A853" s="211" t="s">
        <v>1243</v>
      </c>
      <c r="B853" s="212"/>
      <c r="C853" s="213" t="s">
        <v>1244</v>
      </c>
      <c r="D853" s="214">
        <f>COUNTA(D800:D852)</f>
        <v>53</v>
      </c>
      <c r="E853" s="214">
        <f>SUM(E800:E852)</f>
        <v>199</v>
      </c>
      <c r="F853" s="214">
        <f>SUM(F800:F852)</f>
        <v>122</v>
      </c>
      <c r="G853" s="214">
        <f>SUM(G800:G852)</f>
        <v>321</v>
      </c>
      <c r="H853" s="238">
        <v>44623</v>
      </c>
      <c r="I853" s="242">
        <f>AVERAGE(I800:I852)</f>
        <v>322.07547169811323</v>
      </c>
      <c r="J853" s="214">
        <f>SUM(J800:J852)</f>
        <v>321</v>
      </c>
    </row>
    <row r="854" spans="1:10" ht="14.5" hidden="1" customHeight="1" outlineLevel="1" x14ac:dyDescent="0.35">
      <c r="A854" s="210" t="s">
        <v>1245</v>
      </c>
      <c r="B854" s="196">
        <v>1</v>
      </c>
      <c r="C854" s="210" t="s">
        <v>1246</v>
      </c>
      <c r="D854" s="210" t="s">
        <v>170</v>
      </c>
      <c r="E854" s="196">
        <v>1</v>
      </c>
      <c r="F854" s="196">
        <v>2</v>
      </c>
      <c r="G854" s="196">
        <v>3</v>
      </c>
      <c r="H854" s="215">
        <v>44624</v>
      </c>
      <c r="I854" s="196">
        <v>180</v>
      </c>
      <c r="J854" s="217">
        <f t="shared" si="26"/>
        <v>3</v>
      </c>
    </row>
    <row r="855" spans="1:10" ht="14.5" hidden="1" customHeight="1" outlineLevel="1" x14ac:dyDescent="0.35">
      <c r="A855" s="210" t="s">
        <v>1245</v>
      </c>
      <c r="B855" s="196">
        <v>2</v>
      </c>
      <c r="C855" s="210" t="s">
        <v>1246</v>
      </c>
      <c r="D855" s="210" t="s">
        <v>170</v>
      </c>
      <c r="E855" s="196">
        <v>2</v>
      </c>
      <c r="F855" s="196">
        <v>7</v>
      </c>
      <c r="G855" s="196">
        <v>9</v>
      </c>
      <c r="H855" s="215">
        <v>44624</v>
      </c>
      <c r="I855" s="196">
        <v>323</v>
      </c>
      <c r="J855" s="217">
        <f t="shared" si="26"/>
        <v>9</v>
      </c>
    </row>
    <row r="856" spans="1:10" ht="14.5" hidden="1" customHeight="1" outlineLevel="1" x14ac:dyDescent="0.35">
      <c r="A856" s="210" t="s">
        <v>1245</v>
      </c>
      <c r="B856" s="196">
        <v>3</v>
      </c>
      <c r="C856" s="210" t="s">
        <v>1246</v>
      </c>
      <c r="D856" s="210" t="s">
        <v>170</v>
      </c>
      <c r="E856" s="196">
        <v>6</v>
      </c>
      <c r="F856" s="196">
        <v>3</v>
      </c>
      <c r="G856" s="196">
        <v>9</v>
      </c>
      <c r="H856" s="215">
        <v>44624</v>
      </c>
      <c r="I856" s="196">
        <v>620</v>
      </c>
      <c r="J856" s="217">
        <f t="shared" si="26"/>
        <v>9</v>
      </c>
    </row>
    <row r="857" spans="1:10" ht="14.5" hidden="1" customHeight="1" outlineLevel="1" x14ac:dyDescent="0.35">
      <c r="A857" s="210" t="s">
        <v>1245</v>
      </c>
      <c r="B857" s="196">
        <v>4</v>
      </c>
      <c r="C857" s="210" t="s">
        <v>1246</v>
      </c>
      <c r="D857" s="210" t="s">
        <v>170</v>
      </c>
      <c r="E857" s="196">
        <v>7</v>
      </c>
      <c r="F857" s="196">
        <v>6</v>
      </c>
      <c r="G857" s="196">
        <v>13</v>
      </c>
      <c r="H857" s="215">
        <v>44624</v>
      </c>
      <c r="I857" s="196">
        <v>740</v>
      </c>
      <c r="J857" s="217">
        <f t="shared" si="26"/>
        <v>13</v>
      </c>
    </row>
    <row r="858" spans="1:10" ht="14.5" hidden="1" customHeight="1" outlineLevel="1" x14ac:dyDescent="0.35">
      <c r="A858" s="210" t="s">
        <v>1245</v>
      </c>
      <c r="B858" s="196">
        <v>5</v>
      </c>
      <c r="C858" s="210" t="s">
        <v>1246</v>
      </c>
      <c r="D858" s="210" t="s">
        <v>170</v>
      </c>
      <c r="E858" s="196">
        <v>1</v>
      </c>
      <c r="F858" s="196">
        <v>5</v>
      </c>
      <c r="G858" s="196">
        <v>6</v>
      </c>
      <c r="H858" s="215">
        <v>44624</v>
      </c>
      <c r="I858" s="196">
        <v>152</v>
      </c>
      <c r="J858" s="217">
        <f t="shared" si="26"/>
        <v>6</v>
      </c>
    </row>
    <row r="859" spans="1:10" ht="14.5" hidden="1" customHeight="1" outlineLevel="1" x14ac:dyDescent="0.35">
      <c r="A859" s="210" t="s">
        <v>1245</v>
      </c>
      <c r="B859" s="196">
        <v>6</v>
      </c>
      <c r="C859" s="210" t="s">
        <v>1246</v>
      </c>
      <c r="D859" s="210" t="s">
        <v>170</v>
      </c>
      <c r="E859" s="196">
        <v>3</v>
      </c>
      <c r="F859" s="196">
        <v>6</v>
      </c>
      <c r="G859" s="196">
        <v>9</v>
      </c>
      <c r="H859" s="215">
        <v>44624</v>
      </c>
      <c r="I859" s="196">
        <v>212</v>
      </c>
      <c r="J859" s="217">
        <f t="shared" si="26"/>
        <v>9</v>
      </c>
    </row>
    <row r="860" spans="1:10" ht="14.5" hidden="1" customHeight="1" outlineLevel="1" x14ac:dyDescent="0.35">
      <c r="A860" s="210" t="s">
        <v>1245</v>
      </c>
      <c r="B860" s="196">
        <v>7</v>
      </c>
      <c r="C860" s="210" t="s">
        <v>1246</v>
      </c>
      <c r="D860" s="210" t="s">
        <v>170</v>
      </c>
      <c r="E860" s="196">
        <v>6</v>
      </c>
      <c r="F860" s="196">
        <v>3</v>
      </c>
      <c r="G860" s="196">
        <v>9</v>
      </c>
      <c r="H860" s="215">
        <v>44624</v>
      </c>
      <c r="I860" s="196">
        <v>168</v>
      </c>
      <c r="J860" s="217">
        <f t="shared" si="26"/>
        <v>9</v>
      </c>
    </row>
    <row r="861" spans="1:10" ht="14.5" hidden="1" customHeight="1" outlineLevel="1" x14ac:dyDescent="0.35">
      <c r="A861" s="210" t="s">
        <v>1245</v>
      </c>
      <c r="B861" s="196">
        <v>8</v>
      </c>
      <c r="C861" s="210" t="s">
        <v>1246</v>
      </c>
      <c r="D861" s="210" t="s">
        <v>170</v>
      </c>
      <c r="E861" s="196">
        <v>1</v>
      </c>
      <c r="F861" s="196">
        <v>5</v>
      </c>
      <c r="G861" s="196">
        <v>6</v>
      </c>
      <c r="H861" s="215">
        <v>44624</v>
      </c>
      <c r="I861" s="196">
        <v>313</v>
      </c>
      <c r="J861" s="217">
        <f t="shared" si="26"/>
        <v>6</v>
      </c>
    </row>
    <row r="862" spans="1:10" ht="14.5" hidden="1" customHeight="1" outlineLevel="1" x14ac:dyDescent="0.35">
      <c r="A862" s="210" t="s">
        <v>1245</v>
      </c>
      <c r="B862" s="196">
        <v>9</v>
      </c>
      <c r="C862" s="210" t="s">
        <v>1246</v>
      </c>
      <c r="D862" s="210" t="s">
        <v>170</v>
      </c>
      <c r="E862" s="196">
        <v>4</v>
      </c>
      <c r="F862" s="196">
        <v>3</v>
      </c>
      <c r="G862" s="196">
        <v>7</v>
      </c>
      <c r="H862" s="215">
        <v>44624</v>
      </c>
      <c r="I862" s="196">
        <v>410</v>
      </c>
      <c r="J862" s="217">
        <f t="shared" si="26"/>
        <v>7</v>
      </c>
    </row>
    <row r="863" spans="1:10" ht="14.5" hidden="1" customHeight="1" outlineLevel="1" x14ac:dyDescent="0.35">
      <c r="A863" s="210" t="s">
        <v>1245</v>
      </c>
      <c r="B863" s="196">
        <v>10</v>
      </c>
      <c r="C863" s="210" t="s">
        <v>1246</v>
      </c>
      <c r="D863" s="210" t="s">
        <v>170</v>
      </c>
      <c r="E863" s="196">
        <v>1</v>
      </c>
      <c r="F863" s="196">
        <v>5</v>
      </c>
      <c r="G863" s="196">
        <v>6</v>
      </c>
      <c r="H863" s="215">
        <v>44624</v>
      </c>
      <c r="I863" s="196">
        <v>560</v>
      </c>
      <c r="J863" s="217">
        <f t="shared" si="26"/>
        <v>6</v>
      </c>
    </row>
    <row r="864" spans="1:10" ht="14.5" hidden="1" customHeight="1" outlineLevel="1" x14ac:dyDescent="0.35">
      <c r="A864" s="210" t="s">
        <v>1245</v>
      </c>
      <c r="B864" s="196">
        <v>11</v>
      </c>
      <c r="C864" s="210" t="s">
        <v>1246</v>
      </c>
      <c r="D864" s="210" t="s">
        <v>170</v>
      </c>
      <c r="E864" s="196">
        <v>7</v>
      </c>
      <c r="F864" s="196">
        <v>2</v>
      </c>
      <c r="G864" s="196">
        <v>9</v>
      </c>
      <c r="H864" s="215">
        <v>44624</v>
      </c>
      <c r="I864" s="196">
        <v>170</v>
      </c>
      <c r="J864" s="217">
        <f t="shared" si="26"/>
        <v>9</v>
      </c>
    </row>
    <row r="865" spans="1:10" ht="14.5" hidden="1" customHeight="1" outlineLevel="1" x14ac:dyDescent="0.35">
      <c r="A865" s="210" t="s">
        <v>1245</v>
      </c>
      <c r="B865" s="196">
        <v>12</v>
      </c>
      <c r="C865" s="210" t="s">
        <v>1246</v>
      </c>
      <c r="D865" s="210" t="s">
        <v>170</v>
      </c>
      <c r="E865" s="196">
        <v>2</v>
      </c>
      <c r="F865" s="196">
        <v>3</v>
      </c>
      <c r="G865" s="196">
        <v>5</v>
      </c>
      <c r="H865" s="215">
        <v>44624</v>
      </c>
      <c r="I865" s="196">
        <v>212</v>
      </c>
      <c r="J865" s="217">
        <f t="shared" si="26"/>
        <v>5</v>
      </c>
    </row>
    <row r="866" spans="1:10" ht="14.5" hidden="1" customHeight="1" outlineLevel="1" x14ac:dyDescent="0.35">
      <c r="A866" s="210" t="s">
        <v>1245</v>
      </c>
      <c r="B866" s="196">
        <v>13</v>
      </c>
      <c r="C866" s="210" t="s">
        <v>1246</v>
      </c>
      <c r="D866" s="210" t="s">
        <v>170</v>
      </c>
      <c r="E866" s="196">
        <v>3</v>
      </c>
      <c r="F866" s="196">
        <v>5</v>
      </c>
      <c r="G866" s="196">
        <v>8</v>
      </c>
      <c r="H866" s="215">
        <v>44624</v>
      </c>
      <c r="I866" s="196">
        <v>132</v>
      </c>
      <c r="J866" s="217">
        <f t="shared" si="26"/>
        <v>8</v>
      </c>
    </row>
    <row r="867" spans="1:10" ht="14.5" hidden="1" customHeight="1" outlineLevel="1" x14ac:dyDescent="0.35">
      <c r="A867" s="210" t="s">
        <v>1245</v>
      </c>
      <c r="B867" s="196">
        <v>14</v>
      </c>
      <c r="C867" s="210" t="s">
        <v>1246</v>
      </c>
      <c r="D867" s="210" t="s">
        <v>170</v>
      </c>
      <c r="E867" s="196">
        <v>4</v>
      </c>
      <c r="F867" s="196">
        <v>3</v>
      </c>
      <c r="G867" s="196">
        <v>7</v>
      </c>
      <c r="H867" s="215">
        <v>44624</v>
      </c>
      <c r="I867" s="196">
        <v>341</v>
      </c>
      <c r="J867" s="217">
        <f t="shared" si="26"/>
        <v>7</v>
      </c>
    </row>
    <row r="868" spans="1:10" ht="14.5" hidden="1" customHeight="1" outlineLevel="1" x14ac:dyDescent="0.35">
      <c r="A868" s="210" t="s">
        <v>1245</v>
      </c>
      <c r="B868" s="196">
        <v>15</v>
      </c>
      <c r="C868" s="210" t="s">
        <v>1246</v>
      </c>
      <c r="D868" s="210" t="s">
        <v>170</v>
      </c>
      <c r="E868" s="196">
        <v>6</v>
      </c>
      <c r="F868" s="196">
        <v>4</v>
      </c>
      <c r="G868" s="196">
        <v>10</v>
      </c>
      <c r="H868" s="215">
        <v>44624</v>
      </c>
      <c r="I868" s="196">
        <v>262</v>
      </c>
      <c r="J868" s="217">
        <f t="shared" si="26"/>
        <v>10</v>
      </c>
    </row>
    <row r="869" spans="1:10" ht="14.5" hidden="1" customHeight="1" outlineLevel="1" x14ac:dyDescent="0.35">
      <c r="A869" s="210" t="s">
        <v>1245</v>
      </c>
      <c r="B869" s="196">
        <v>16</v>
      </c>
      <c r="C869" s="210" t="s">
        <v>1246</v>
      </c>
      <c r="D869" s="210" t="s">
        <v>170</v>
      </c>
      <c r="E869" s="196">
        <v>2</v>
      </c>
      <c r="F869" s="196">
        <v>6</v>
      </c>
      <c r="G869" s="196">
        <v>8</v>
      </c>
      <c r="H869" s="215">
        <v>44624</v>
      </c>
      <c r="I869" s="196">
        <v>408</v>
      </c>
      <c r="J869" s="217">
        <f t="shared" si="26"/>
        <v>8</v>
      </c>
    </row>
    <row r="870" spans="1:10" ht="14.5" hidden="1" customHeight="1" outlineLevel="1" x14ac:dyDescent="0.35">
      <c r="A870" s="210" t="s">
        <v>1245</v>
      </c>
      <c r="B870" s="196">
        <v>17</v>
      </c>
      <c r="C870" s="210" t="s">
        <v>1246</v>
      </c>
      <c r="D870" s="210" t="s">
        <v>170</v>
      </c>
      <c r="E870" s="196">
        <v>3</v>
      </c>
      <c r="F870" s="196">
        <v>6</v>
      </c>
      <c r="G870" s="196">
        <v>9</v>
      </c>
      <c r="H870" s="215">
        <v>44624</v>
      </c>
      <c r="I870" s="196">
        <v>215</v>
      </c>
      <c r="J870" s="217">
        <f t="shared" si="26"/>
        <v>9</v>
      </c>
    </row>
    <row r="871" spans="1:10" ht="14.5" hidden="1" customHeight="1" outlineLevel="1" x14ac:dyDescent="0.35">
      <c r="A871" s="210" t="s">
        <v>1245</v>
      </c>
      <c r="B871" s="196">
        <v>18</v>
      </c>
      <c r="C871" s="210" t="s">
        <v>1246</v>
      </c>
      <c r="D871" s="210" t="s">
        <v>170</v>
      </c>
      <c r="E871" s="196">
        <v>1</v>
      </c>
      <c r="F871" s="196">
        <v>5</v>
      </c>
      <c r="G871" s="196">
        <v>6</v>
      </c>
      <c r="H871" s="215">
        <v>44624</v>
      </c>
      <c r="I871" s="196">
        <v>320</v>
      </c>
      <c r="J871" s="217">
        <f t="shared" si="26"/>
        <v>6</v>
      </c>
    </row>
    <row r="872" spans="1:10" ht="14.5" hidden="1" customHeight="1" outlineLevel="1" x14ac:dyDescent="0.35">
      <c r="A872" s="210" t="s">
        <v>1245</v>
      </c>
      <c r="B872" s="196">
        <v>19</v>
      </c>
      <c r="C872" s="210" t="s">
        <v>1246</v>
      </c>
      <c r="D872" s="210" t="s">
        <v>170</v>
      </c>
      <c r="E872" s="196">
        <v>5</v>
      </c>
      <c r="F872" s="196">
        <v>3</v>
      </c>
      <c r="G872" s="196">
        <v>8</v>
      </c>
      <c r="H872" s="215">
        <v>44624</v>
      </c>
      <c r="I872" s="196">
        <v>320</v>
      </c>
      <c r="J872" s="217">
        <f t="shared" si="26"/>
        <v>8</v>
      </c>
    </row>
    <row r="873" spans="1:10" ht="14.5" hidden="1" customHeight="1" outlineLevel="1" x14ac:dyDescent="0.35">
      <c r="A873" s="210" t="s">
        <v>1245</v>
      </c>
      <c r="B873" s="196">
        <v>20</v>
      </c>
      <c r="C873" s="210" t="s">
        <v>1246</v>
      </c>
      <c r="D873" s="210" t="s">
        <v>170</v>
      </c>
      <c r="E873" s="196">
        <v>4</v>
      </c>
      <c r="F873" s="196">
        <v>3</v>
      </c>
      <c r="G873" s="196">
        <v>7</v>
      </c>
      <c r="H873" s="215">
        <v>44624</v>
      </c>
      <c r="I873" s="196">
        <v>411</v>
      </c>
      <c r="J873" s="217">
        <f t="shared" si="26"/>
        <v>7</v>
      </c>
    </row>
    <row r="874" spans="1:10" ht="14.5" hidden="1" customHeight="1" outlineLevel="1" x14ac:dyDescent="0.35">
      <c r="A874" s="210" t="s">
        <v>1245</v>
      </c>
      <c r="B874" s="196">
        <v>21</v>
      </c>
      <c r="C874" s="210" t="s">
        <v>1246</v>
      </c>
      <c r="D874" s="210" t="s">
        <v>170</v>
      </c>
      <c r="E874" s="196">
        <v>4</v>
      </c>
      <c r="F874" s="196">
        <v>3</v>
      </c>
      <c r="G874" s="196">
        <v>7</v>
      </c>
      <c r="H874" s="215">
        <v>44624</v>
      </c>
      <c r="I874" s="196">
        <v>248</v>
      </c>
      <c r="J874" s="217">
        <f t="shared" si="26"/>
        <v>7</v>
      </c>
    </row>
    <row r="875" spans="1:10" ht="14.5" hidden="1" customHeight="1" outlineLevel="1" x14ac:dyDescent="0.35">
      <c r="A875" s="210" t="s">
        <v>1245</v>
      </c>
      <c r="B875" s="196">
        <v>22</v>
      </c>
      <c r="C875" s="210" t="s">
        <v>1246</v>
      </c>
      <c r="D875" s="210" t="s">
        <v>170</v>
      </c>
      <c r="E875" s="196">
        <v>4</v>
      </c>
      <c r="F875" s="196">
        <v>6</v>
      </c>
      <c r="G875" s="196">
        <v>10</v>
      </c>
      <c r="H875" s="215">
        <v>44624</v>
      </c>
      <c r="I875" s="196">
        <v>343</v>
      </c>
      <c r="J875" s="217">
        <f t="shared" si="26"/>
        <v>10</v>
      </c>
    </row>
    <row r="876" spans="1:10" ht="14.5" hidden="1" customHeight="1" outlineLevel="1" x14ac:dyDescent="0.35">
      <c r="A876" s="210" t="s">
        <v>1245</v>
      </c>
      <c r="B876" s="196">
        <v>23</v>
      </c>
      <c r="C876" s="210" t="s">
        <v>1246</v>
      </c>
      <c r="D876" s="210" t="s">
        <v>170</v>
      </c>
      <c r="E876" s="196">
        <v>1</v>
      </c>
      <c r="F876" s="196">
        <v>2</v>
      </c>
      <c r="G876" s="196">
        <v>3</v>
      </c>
      <c r="H876" s="215">
        <v>44624</v>
      </c>
      <c r="I876" s="196">
        <v>170</v>
      </c>
      <c r="J876" s="217">
        <f t="shared" si="26"/>
        <v>3</v>
      </c>
    </row>
    <row r="877" spans="1:10" ht="14.5" hidden="1" customHeight="1" outlineLevel="1" x14ac:dyDescent="0.35">
      <c r="A877" s="210" t="s">
        <v>1245</v>
      </c>
      <c r="B877" s="196">
        <v>28</v>
      </c>
      <c r="C877" s="210" t="s">
        <v>1246</v>
      </c>
      <c r="D877" s="210" t="s">
        <v>170</v>
      </c>
      <c r="E877" s="196">
        <v>5</v>
      </c>
      <c r="F877" s="196">
        <v>4</v>
      </c>
      <c r="G877" s="196">
        <v>9</v>
      </c>
      <c r="H877" s="215">
        <v>44624</v>
      </c>
      <c r="I877" s="196">
        <v>522</v>
      </c>
      <c r="J877" s="217">
        <f t="shared" si="26"/>
        <v>9</v>
      </c>
    </row>
    <row r="878" spans="1:10" ht="14.5" hidden="1" customHeight="1" outlineLevel="1" x14ac:dyDescent="0.35">
      <c r="A878" s="210" t="s">
        <v>1245</v>
      </c>
      <c r="B878" s="196">
        <v>24</v>
      </c>
      <c r="C878" s="210" t="s">
        <v>1246</v>
      </c>
      <c r="D878" s="210" t="s">
        <v>170</v>
      </c>
      <c r="E878" s="196">
        <v>3</v>
      </c>
      <c r="F878" s="196">
        <v>3</v>
      </c>
      <c r="G878" s="196">
        <v>6</v>
      </c>
      <c r="H878" s="215">
        <v>44624</v>
      </c>
      <c r="I878" s="196">
        <v>312</v>
      </c>
      <c r="J878" s="217">
        <f t="shared" si="26"/>
        <v>6</v>
      </c>
    </row>
    <row r="879" spans="1:10" ht="14.5" hidden="1" customHeight="1" outlineLevel="1" x14ac:dyDescent="0.35">
      <c r="A879" s="210" t="s">
        <v>1245</v>
      </c>
      <c r="B879" s="196">
        <v>34</v>
      </c>
      <c r="C879" s="210" t="s">
        <v>1246</v>
      </c>
      <c r="D879" s="210" t="s">
        <v>170</v>
      </c>
      <c r="E879" s="196">
        <v>1</v>
      </c>
      <c r="F879" s="196">
        <v>5</v>
      </c>
      <c r="G879" s="196">
        <v>6</v>
      </c>
      <c r="H879" s="215">
        <v>44624</v>
      </c>
      <c r="I879" s="196">
        <v>235</v>
      </c>
      <c r="J879" s="217">
        <f t="shared" si="26"/>
        <v>6</v>
      </c>
    </row>
    <row r="880" spans="1:10" ht="14.5" hidden="1" customHeight="1" outlineLevel="1" x14ac:dyDescent="0.35">
      <c r="A880" s="210" t="s">
        <v>1245</v>
      </c>
      <c r="B880" s="196">
        <v>25</v>
      </c>
      <c r="C880" s="210" t="s">
        <v>1246</v>
      </c>
      <c r="D880" s="210" t="s">
        <v>170</v>
      </c>
      <c r="E880" s="196">
        <v>4</v>
      </c>
      <c r="F880" s="196">
        <v>6</v>
      </c>
      <c r="G880" s="196">
        <v>10</v>
      </c>
      <c r="H880" s="215">
        <v>44624</v>
      </c>
      <c r="I880" s="196">
        <v>406</v>
      </c>
      <c r="J880" s="217">
        <f t="shared" si="26"/>
        <v>10</v>
      </c>
    </row>
    <row r="881" spans="1:10" ht="14.5" hidden="1" customHeight="1" outlineLevel="1" x14ac:dyDescent="0.35">
      <c r="A881" s="210" t="s">
        <v>1245</v>
      </c>
      <c r="B881" s="196">
        <v>26</v>
      </c>
      <c r="C881" s="210" t="s">
        <v>1246</v>
      </c>
      <c r="D881" s="210" t="s">
        <v>170</v>
      </c>
      <c r="E881" s="196">
        <v>4</v>
      </c>
      <c r="F881" s="196">
        <v>6</v>
      </c>
      <c r="G881" s="196">
        <v>10</v>
      </c>
      <c r="H881" s="215">
        <v>44624</v>
      </c>
      <c r="I881" s="196">
        <v>240</v>
      </c>
      <c r="J881" s="217">
        <f t="shared" si="26"/>
        <v>10</v>
      </c>
    </row>
    <row r="882" spans="1:10" ht="14.5" hidden="1" customHeight="1" outlineLevel="1" x14ac:dyDescent="0.35">
      <c r="A882" s="210" t="s">
        <v>1245</v>
      </c>
      <c r="B882" s="196">
        <v>27</v>
      </c>
      <c r="C882" s="210" t="s">
        <v>1246</v>
      </c>
      <c r="D882" s="210" t="s">
        <v>170</v>
      </c>
      <c r="E882" s="196">
        <v>6</v>
      </c>
      <c r="F882" s="196">
        <v>3</v>
      </c>
      <c r="G882" s="196">
        <v>9</v>
      </c>
      <c r="H882" s="215">
        <v>44624</v>
      </c>
      <c r="I882" s="196">
        <v>161</v>
      </c>
      <c r="J882" s="217">
        <f t="shared" si="26"/>
        <v>9</v>
      </c>
    </row>
    <row r="883" spans="1:10" ht="14.5" hidden="1" customHeight="1" outlineLevel="1" x14ac:dyDescent="0.35">
      <c r="A883" s="210" t="s">
        <v>1245</v>
      </c>
      <c r="B883" s="196">
        <v>29</v>
      </c>
      <c r="C883" s="210" t="s">
        <v>1246</v>
      </c>
      <c r="D883" s="210" t="s">
        <v>170</v>
      </c>
      <c r="E883" s="196">
        <v>3</v>
      </c>
      <c r="F883" s="196">
        <v>6</v>
      </c>
      <c r="G883" s="196">
        <v>9</v>
      </c>
      <c r="H883" s="215">
        <v>44624</v>
      </c>
      <c r="I883" s="196">
        <v>340</v>
      </c>
      <c r="J883" s="217">
        <f t="shared" si="26"/>
        <v>9</v>
      </c>
    </row>
    <row r="884" spans="1:10" ht="14.5" hidden="1" customHeight="1" outlineLevel="1" x14ac:dyDescent="0.35">
      <c r="A884" s="210" t="s">
        <v>1245</v>
      </c>
      <c r="B884" s="196">
        <v>30</v>
      </c>
      <c r="C884" s="210" t="s">
        <v>1246</v>
      </c>
      <c r="D884" s="210" t="s">
        <v>170</v>
      </c>
      <c r="E884" s="196">
        <v>5</v>
      </c>
      <c r="F884" s="196">
        <v>9</v>
      </c>
      <c r="G884" s="196">
        <v>14</v>
      </c>
      <c r="H884" s="215">
        <v>44624</v>
      </c>
      <c r="I884" s="196">
        <v>622</v>
      </c>
      <c r="J884" s="217">
        <f t="shared" si="26"/>
        <v>14</v>
      </c>
    </row>
    <row r="885" spans="1:10" ht="14.5" hidden="1" customHeight="1" outlineLevel="1" x14ac:dyDescent="0.35">
      <c r="A885" s="210" t="s">
        <v>1245</v>
      </c>
      <c r="B885" s="196">
        <v>31</v>
      </c>
      <c r="C885" s="210" t="s">
        <v>1246</v>
      </c>
      <c r="D885" s="210" t="s">
        <v>170</v>
      </c>
      <c r="E885" s="196">
        <v>6</v>
      </c>
      <c r="F885" s="196">
        <v>4</v>
      </c>
      <c r="G885" s="196">
        <v>10</v>
      </c>
      <c r="H885" s="215">
        <v>44624</v>
      </c>
      <c r="I885" s="196">
        <v>245</v>
      </c>
      <c r="J885" s="217">
        <f t="shared" si="26"/>
        <v>10</v>
      </c>
    </row>
    <row r="886" spans="1:10" ht="14.5" hidden="1" customHeight="1" outlineLevel="1" x14ac:dyDescent="0.35">
      <c r="A886" s="210" t="s">
        <v>1245</v>
      </c>
      <c r="B886" s="196">
        <v>32</v>
      </c>
      <c r="C886" s="210" t="s">
        <v>1246</v>
      </c>
      <c r="D886" s="210" t="s">
        <v>170</v>
      </c>
      <c r="E886" s="196">
        <v>7</v>
      </c>
      <c r="F886" s="196">
        <v>5</v>
      </c>
      <c r="G886" s="196">
        <v>12</v>
      </c>
      <c r="H886" s="215">
        <v>44624</v>
      </c>
      <c r="I886" s="196">
        <v>731</v>
      </c>
      <c r="J886" s="217">
        <f t="shared" si="26"/>
        <v>12</v>
      </c>
    </row>
    <row r="887" spans="1:10" ht="14.5" hidden="1" customHeight="1" outlineLevel="1" x14ac:dyDescent="0.35">
      <c r="A887" s="210" t="s">
        <v>1245</v>
      </c>
      <c r="B887" s="196">
        <v>33</v>
      </c>
      <c r="C887" s="210" t="s">
        <v>1246</v>
      </c>
      <c r="D887" s="210" t="s">
        <v>170</v>
      </c>
      <c r="E887" s="196">
        <v>2</v>
      </c>
      <c r="F887" s="196">
        <v>5</v>
      </c>
      <c r="G887" s="196">
        <v>7</v>
      </c>
      <c r="H887" s="215">
        <v>44624</v>
      </c>
      <c r="I887" s="196">
        <v>214</v>
      </c>
      <c r="J887" s="217">
        <f t="shared" si="26"/>
        <v>7</v>
      </c>
    </row>
    <row r="888" spans="1:10" ht="14.5" hidden="1" customHeight="1" outlineLevel="1" x14ac:dyDescent="0.35">
      <c r="A888" s="210" t="s">
        <v>1245</v>
      </c>
      <c r="B888" s="196">
        <v>35</v>
      </c>
      <c r="C888" s="210" t="s">
        <v>1246</v>
      </c>
      <c r="D888" s="210" t="s">
        <v>170</v>
      </c>
      <c r="E888" s="196">
        <v>4</v>
      </c>
      <c r="F888" s="196">
        <v>5</v>
      </c>
      <c r="G888" s="196">
        <v>9</v>
      </c>
      <c r="H888" s="215">
        <v>44624</v>
      </c>
      <c r="I888" s="196">
        <v>430</v>
      </c>
      <c r="J888" s="217">
        <f t="shared" si="26"/>
        <v>9</v>
      </c>
    </row>
    <row r="889" spans="1:10" ht="14.5" hidden="1" customHeight="1" outlineLevel="1" x14ac:dyDescent="0.35">
      <c r="A889" s="210" t="s">
        <v>1245</v>
      </c>
      <c r="B889" s="196">
        <v>36</v>
      </c>
      <c r="C889" s="210" t="s">
        <v>1246</v>
      </c>
      <c r="D889" s="210" t="s">
        <v>170</v>
      </c>
      <c r="E889" s="196">
        <v>2</v>
      </c>
      <c r="F889" s="196">
        <v>5</v>
      </c>
      <c r="G889" s="196">
        <v>7</v>
      </c>
      <c r="H889" s="215">
        <v>44624</v>
      </c>
      <c r="I889" s="196">
        <v>280</v>
      </c>
      <c r="J889" s="217">
        <f t="shared" si="26"/>
        <v>7</v>
      </c>
    </row>
    <row r="890" spans="1:10" ht="14.5" hidden="1" customHeight="1" outlineLevel="1" x14ac:dyDescent="0.35">
      <c r="A890" s="210" t="s">
        <v>1245</v>
      </c>
      <c r="B890" s="196">
        <v>37</v>
      </c>
      <c r="C890" s="210" t="s">
        <v>1246</v>
      </c>
      <c r="D890" s="210" t="s">
        <v>170</v>
      </c>
      <c r="E890" s="196">
        <v>5</v>
      </c>
      <c r="F890" s="196">
        <v>4</v>
      </c>
      <c r="G890" s="196">
        <v>9</v>
      </c>
      <c r="H890" s="215">
        <v>44624</v>
      </c>
      <c r="I890" s="196">
        <v>531</v>
      </c>
      <c r="J890" s="217">
        <f t="shared" si="26"/>
        <v>9</v>
      </c>
    </row>
    <row r="891" spans="1:10" ht="14.5" customHeight="1" collapsed="1" thickBot="1" x14ac:dyDescent="0.4">
      <c r="A891" s="211" t="s">
        <v>1245</v>
      </c>
      <c r="B891" s="212"/>
      <c r="C891" s="213" t="s">
        <v>1246</v>
      </c>
      <c r="D891" s="214">
        <f>COUNTA(D854:D890)</f>
        <v>37</v>
      </c>
      <c r="E891" s="214">
        <f>SUM(E854:E890)</f>
        <v>135</v>
      </c>
      <c r="F891" s="214">
        <f>SUM(F854:F890)</f>
        <v>166</v>
      </c>
      <c r="G891" s="214">
        <f>SUM(G854:G890)</f>
        <v>301</v>
      </c>
      <c r="H891" s="238">
        <v>44624</v>
      </c>
      <c r="I891" s="242">
        <f>AVERAGE(I854:I890)</f>
        <v>337.81081081081084</v>
      </c>
      <c r="J891" s="214">
        <f>SUM(J854:J890)</f>
        <v>301</v>
      </c>
    </row>
    <row r="892" spans="1:10" ht="14.5" hidden="1" customHeight="1" outlineLevel="1" x14ac:dyDescent="0.35">
      <c r="A892" s="210" t="s">
        <v>1247</v>
      </c>
      <c r="B892" s="196">
        <v>1</v>
      </c>
      <c r="C892" s="210" t="s">
        <v>1248</v>
      </c>
      <c r="D892" s="210" t="s">
        <v>170</v>
      </c>
      <c r="E892" s="196">
        <v>3</v>
      </c>
      <c r="F892" s="196">
        <v>3</v>
      </c>
      <c r="G892" s="196">
        <v>6</v>
      </c>
      <c r="H892" s="215">
        <v>44624</v>
      </c>
      <c r="I892" s="196">
        <v>800</v>
      </c>
      <c r="J892" s="217">
        <f t="shared" si="26"/>
        <v>6</v>
      </c>
    </row>
    <row r="893" spans="1:10" ht="14.5" hidden="1" customHeight="1" outlineLevel="1" x14ac:dyDescent="0.35">
      <c r="A893" s="210" t="s">
        <v>1247</v>
      </c>
      <c r="B893" s="196">
        <v>2</v>
      </c>
      <c r="C893" s="210" t="s">
        <v>1248</v>
      </c>
      <c r="D893" s="210" t="s">
        <v>170</v>
      </c>
      <c r="E893" s="196">
        <v>1</v>
      </c>
      <c r="F893" s="196">
        <v>2</v>
      </c>
      <c r="G893" s="196">
        <v>3</v>
      </c>
      <c r="H893" s="215">
        <v>44624</v>
      </c>
      <c r="I893" s="196">
        <v>150</v>
      </c>
      <c r="J893" s="217">
        <f t="shared" si="26"/>
        <v>3</v>
      </c>
    </row>
    <row r="894" spans="1:10" ht="14.5" hidden="1" customHeight="1" outlineLevel="1" x14ac:dyDescent="0.35">
      <c r="A894" s="210" t="s">
        <v>1247</v>
      </c>
      <c r="B894" s="196">
        <v>3</v>
      </c>
      <c r="C894" s="210" t="s">
        <v>1248</v>
      </c>
      <c r="D894" s="210" t="s">
        <v>170</v>
      </c>
      <c r="E894" s="196">
        <v>2</v>
      </c>
      <c r="F894" s="196">
        <v>2</v>
      </c>
      <c r="G894" s="196">
        <v>4</v>
      </c>
      <c r="H894" s="215">
        <v>44624</v>
      </c>
      <c r="I894" s="196">
        <v>380</v>
      </c>
      <c r="J894" s="217">
        <f t="shared" si="26"/>
        <v>4</v>
      </c>
    </row>
    <row r="895" spans="1:10" ht="14.5" hidden="1" customHeight="1" outlineLevel="1" x14ac:dyDescent="0.35">
      <c r="A895" s="210" t="s">
        <v>1247</v>
      </c>
      <c r="B895" s="196">
        <v>4</v>
      </c>
      <c r="C895" s="210" t="s">
        <v>1248</v>
      </c>
      <c r="D895" s="210" t="s">
        <v>170</v>
      </c>
      <c r="E895" s="196">
        <v>5</v>
      </c>
      <c r="F895" s="196">
        <v>3</v>
      </c>
      <c r="G895" s="196">
        <v>8</v>
      </c>
      <c r="H895" s="215">
        <v>44624</v>
      </c>
      <c r="I895" s="196">
        <v>320</v>
      </c>
      <c r="J895" s="217">
        <f t="shared" si="26"/>
        <v>8</v>
      </c>
    </row>
    <row r="896" spans="1:10" ht="14.5" hidden="1" customHeight="1" outlineLevel="1" x14ac:dyDescent="0.35">
      <c r="A896" s="210" t="s">
        <v>1247</v>
      </c>
      <c r="B896" s="196">
        <v>5</v>
      </c>
      <c r="C896" s="210" t="s">
        <v>1248</v>
      </c>
      <c r="D896" s="210" t="s">
        <v>170</v>
      </c>
      <c r="E896" s="196">
        <v>1</v>
      </c>
      <c r="F896" s="196">
        <v>3</v>
      </c>
      <c r="G896" s="196">
        <v>4</v>
      </c>
      <c r="H896" s="215">
        <v>44624</v>
      </c>
      <c r="I896" s="196">
        <v>570</v>
      </c>
      <c r="J896" s="217">
        <f t="shared" si="26"/>
        <v>4</v>
      </c>
    </row>
    <row r="897" spans="1:10" ht="14.5" hidden="1" customHeight="1" outlineLevel="1" x14ac:dyDescent="0.35">
      <c r="A897" s="210" t="s">
        <v>1247</v>
      </c>
      <c r="B897" s="196">
        <v>6</v>
      </c>
      <c r="C897" s="210" t="s">
        <v>1248</v>
      </c>
      <c r="D897" s="210" t="s">
        <v>170</v>
      </c>
      <c r="E897" s="196">
        <v>5</v>
      </c>
      <c r="F897" s="196">
        <v>3</v>
      </c>
      <c r="G897" s="196">
        <v>8</v>
      </c>
      <c r="H897" s="215">
        <v>44624</v>
      </c>
      <c r="I897" s="196">
        <v>430</v>
      </c>
      <c r="J897" s="217">
        <f t="shared" si="26"/>
        <v>8</v>
      </c>
    </row>
    <row r="898" spans="1:10" ht="14.5" hidden="1" customHeight="1" outlineLevel="1" x14ac:dyDescent="0.35">
      <c r="A898" s="210" t="s">
        <v>1247</v>
      </c>
      <c r="B898" s="196">
        <v>7</v>
      </c>
      <c r="C898" s="210" t="s">
        <v>1248</v>
      </c>
      <c r="D898" s="210" t="s">
        <v>170</v>
      </c>
      <c r="E898" s="196">
        <v>4</v>
      </c>
      <c r="F898" s="196">
        <v>2</v>
      </c>
      <c r="G898" s="196">
        <v>6</v>
      </c>
      <c r="H898" s="215">
        <v>44624</v>
      </c>
      <c r="I898" s="196">
        <v>330</v>
      </c>
      <c r="J898" s="217">
        <f t="shared" si="26"/>
        <v>6</v>
      </c>
    </row>
    <row r="899" spans="1:10" ht="14.5" hidden="1" customHeight="1" outlineLevel="1" x14ac:dyDescent="0.35">
      <c r="A899" s="210" t="s">
        <v>1247</v>
      </c>
      <c r="B899" s="196">
        <v>8</v>
      </c>
      <c r="C899" s="210" t="s">
        <v>1248</v>
      </c>
      <c r="D899" s="210" t="s">
        <v>170</v>
      </c>
      <c r="E899" s="196">
        <v>3</v>
      </c>
      <c r="F899" s="196">
        <v>2</v>
      </c>
      <c r="G899" s="196">
        <v>5</v>
      </c>
      <c r="H899" s="215">
        <v>44624</v>
      </c>
      <c r="I899" s="196">
        <v>600</v>
      </c>
      <c r="J899" s="217">
        <f t="shared" ref="J899:J962" si="27">IF(I899&gt;$Q$1,,G899)</f>
        <v>5</v>
      </c>
    </row>
    <row r="900" spans="1:10" ht="14.5" hidden="1" customHeight="1" outlineLevel="1" x14ac:dyDescent="0.35">
      <c r="A900" s="210" t="s">
        <v>1247</v>
      </c>
      <c r="B900" s="196">
        <v>9</v>
      </c>
      <c r="C900" s="210" t="s">
        <v>1248</v>
      </c>
      <c r="D900" s="210" t="s">
        <v>170</v>
      </c>
      <c r="E900" s="196">
        <v>2</v>
      </c>
      <c r="F900" s="196">
        <v>3</v>
      </c>
      <c r="G900" s="196">
        <v>5</v>
      </c>
      <c r="H900" s="215">
        <v>44624</v>
      </c>
      <c r="I900" s="196">
        <v>740</v>
      </c>
      <c r="J900" s="217">
        <f t="shared" si="27"/>
        <v>5</v>
      </c>
    </row>
    <row r="901" spans="1:10" ht="14.5" hidden="1" customHeight="1" outlineLevel="1" x14ac:dyDescent="0.35">
      <c r="A901" s="210" t="s">
        <v>1247</v>
      </c>
      <c r="B901" s="196">
        <v>10</v>
      </c>
      <c r="C901" s="210" t="s">
        <v>1248</v>
      </c>
      <c r="D901" s="210" t="s">
        <v>170</v>
      </c>
      <c r="E901" s="196">
        <v>2</v>
      </c>
      <c r="F901" s="196">
        <v>3</v>
      </c>
      <c r="G901" s="196">
        <v>5</v>
      </c>
      <c r="H901" s="215">
        <v>44624</v>
      </c>
      <c r="I901" s="196">
        <v>200</v>
      </c>
      <c r="J901" s="217">
        <f t="shared" si="27"/>
        <v>5</v>
      </c>
    </row>
    <row r="902" spans="1:10" ht="14.5" hidden="1" customHeight="1" outlineLevel="1" x14ac:dyDescent="0.35">
      <c r="A902" s="210" t="s">
        <v>1247</v>
      </c>
      <c r="B902" s="196">
        <v>11</v>
      </c>
      <c r="C902" s="210" t="s">
        <v>1248</v>
      </c>
      <c r="D902" s="210" t="s">
        <v>170</v>
      </c>
      <c r="E902" s="196">
        <v>3</v>
      </c>
      <c r="F902" s="196">
        <v>3</v>
      </c>
      <c r="G902" s="196">
        <v>6</v>
      </c>
      <c r="H902" s="215">
        <v>44624</v>
      </c>
      <c r="I902" s="196">
        <v>400</v>
      </c>
      <c r="J902" s="217">
        <f t="shared" si="27"/>
        <v>6</v>
      </c>
    </row>
    <row r="903" spans="1:10" ht="14.5" hidden="1" customHeight="1" outlineLevel="1" x14ac:dyDescent="0.35">
      <c r="A903" s="210" t="s">
        <v>1247</v>
      </c>
      <c r="B903" s="196">
        <v>12</v>
      </c>
      <c r="C903" s="210" t="s">
        <v>1248</v>
      </c>
      <c r="D903" s="210" t="s">
        <v>170</v>
      </c>
      <c r="E903" s="196">
        <v>2</v>
      </c>
      <c r="F903" s="196">
        <v>2</v>
      </c>
      <c r="G903" s="196">
        <v>4</v>
      </c>
      <c r="H903" s="215">
        <v>44624</v>
      </c>
      <c r="I903" s="196">
        <v>340</v>
      </c>
      <c r="J903" s="217">
        <f t="shared" si="27"/>
        <v>4</v>
      </c>
    </row>
    <row r="904" spans="1:10" ht="14.5" hidden="1" customHeight="1" outlineLevel="1" x14ac:dyDescent="0.35">
      <c r="A904" s="210" t="s">
        <v>1247</v>
      </c>
      <c r="B904" s="196">
        <v>13</v>
      </c>
      <c r="C904" s="210" t="s">
        <v>1248</v>
      </c>
      <c r="D904" s="210" t="s">
        <v>170</v>
      </c>
      <c r="E904" s="196">
        <v>1</v>
      </c>
      <c r="F904" s="196">
        <v>3</v>
      </c>
      <c r="G904" s="196">
        <v>4</v>
      </c>
      <c r="H904" s="215">
        <v>44624</v>
      </c>
      <c r="I904" s="196">
        <v>610</v>
      </c>
      <c r="J904" s="217">
        <f t="shared" si="27"/>
        <v>4</v>
      </c>
    </row>
    <row r="905" spans="1:10" ht="14.5" hidden="1" customHeight="1" outlineLevel="1" x14ac:dyDescent="0.35">
      <c r="A905" s="210" t="s">
        <v>1247</v>
      </c>
      <c r="B905" s="196">
        <v>14</v>
      </c>
      <c r="C905" s="210" t="s">
        <v>1248</v>
      </c>
      <c r="D905" s="210" t="s">
        <v>170</v>
      </c>
      <c r="E905" s="196">
        <v>3</v>
      </c>
      <c r="F905" s="196">
        <v>2</v>
      </c>
      <c r="G905" s="196">
        <v>5</v>
      </c>
      <c r="H905" s="215">
        <v>44624</v>
      </c>
      <c r="I905" s="196">
        <v>290</v>
      </c>
      <c r="J905" s="217">
        <f t="shared" si="27"/>
        <v>5</v>
      </c>
    </row>
    <row r="906" spans="1:10" ht="14.5" hidden="1" customHeight="1" outlineLevel="1" x14ac:dyDescent="0.35">
      <c r="A906" s="210" t="s">
        <v>1247</v>
      </c>
      <c r="B906" s="196">
        <v>15</v>
      </c>
      <c r="C906" s="210" t="s">
        <v>1248</v>
      </c>
      <c r="D906" s="210" t="s">
        <v>170</v>
      </c>
      <c r="E906" s="196">
        <v>1</v>
      </c>
      <c r="F906" s="196">
        <v>6</v>
      </c>
      <c r="G906" s="196">
        <v>7</v>
      </c>
      <c r="H906" s="215">
        <v>44624</v>
      </c>
      <c r="I906" s="196">
        <v>400</v>
      </c>
      <c r="J906" s="217">
        <f t="shared" si="27"/>
        <v>7</v>
      </c>
    </row>
    <row r="907" spans="1:10" ht="14.5" hidden="1" customHeight="1" outlineLevel="1" x14ac:dyDescent="0.35">
      <c r="A907" s="210" t="s">
        <v>1247</v>
      </c>
      <c r="B907" s="196">
        <v>16</v>
      </c>
      <c r="C907" s="210" t="s">
        <v>1248</v>
      </c>
      <c r="D907" s="210" t="s">
        <v>170</v>
      </c>
      <c r="E907" s="196">
        <v>1</v>
      </c>
      <c r="F907" s="196">
        <v>2</v>
      </c>
      <c r="G907" s="196">
        <v>3</v>
      </c>
      <c r="H907" s="215">
        <v>44624</v>
      </c>
      <c r="I907" s="196">
        <v>380</v>
      </c>
      <c r="J907" s="217">
        <f t="shared" si="27"/>
        <v>3</v>
      </c>
    </row>
    <row r="908" spans="1:10" ht="14.5" hidden="1" customHeight="1" outlineLevel="1" x14ac:dyDescent="0.35">
      <c r="A908" s="210" t="s">
        <v>1247</v>
      </c>
      <c r="B908" s="196">
        <v>17</v>
      </c>
      <c r="C908" s="210" t="s">
        <v>1248</v>
      </c>
      <c r="D908" s="210" t="s">
        <v>170</v>
      </c>
      <c r="E908" s="196">
        <v>4</v>
      </c>
      <c r="F908" s="196">
        <v>2</v>
      </c>
      <c r="G908" s="196">
        <v>6</v>
      </c>
      <c r="H908" s="215">
        <v>44624</v>
      </c>
      <c r="I908" s="196">
        <v>510</v>
      </c>
      <c r="J908" s="217">
        <f t="shared" si="27"/>
        <v>6</v>
      </c>
    </row>
    <row r="909" spans="1:10" ht="14.5" hidden="1" customHeight="1" outlineLevel="1" x14ac:dyDescent="0.35">
      <c r="A909" s="210" t="s">
        <v>1247</v>
      </c>
      <c r="B909" s="196">
        <v>26</v>
      </c>
      <c r="C909" s="210" t="s">
        <v>1248</v>
      </c>
      <c r="D909" s="210" t="s">
        <v>170</v>
      </c>
      <c r="E909" s="196">
        <v>6</v>
      </c>
      <c r="F909" s="196">
        <v>2</v>
      </c>
      <c r="G909" s="196">
        <v>8</v>
      </c>
      <c r="H909" s="215">
        <v>44624</v>
      </c>
      <c r="I909" s="196">
        <v>970</v>
      </c>
      <c r="J909" s="217">
        <f t="shared" si="27"/>
        <v>8</v>
      </c>
    </row>
    <row r="910" spans="1:10" ht="14.5" hidden="1" customHeight="1" outlineLevel="1" x14ac:dyDescent="0.35">
      <c r="A910" s="210" t="s">
        <v>1247</v>
      </c>
      <c r="B910" s="196">
        <v>29</v>
      </c>
      <c r="C910" s="210" t="s">
        <v>1248</v>
      </c>
      <c r="D910" s="210" t="s">
        <v>170</v>
      </c>
      <c r="E910" s="196">
        <v>2</v>
      </c>
      <c r="F910" s="196">
        <v>2</v>
      </c>
      <c r="G910" s="196">
        <v>4</v>
      </c>
      <c r="H910" s="215">
        <v>44624</v>
      </c>
      <c r="I910" s="196">
        <v>780</v>
      </c>
      <c r="J910" s="217">
        <f t="shared" si="27"/>
        <v>4</v>
      </c>
    </row>
    <row r="911" spans="1:10" ht="14.5" hidden="1" customHeight="1" outlineLevel="1" x14ac:dyDescent="0.35">
      <c r="A911" s="210" t="s">
        <v>1247</v>
      </c>
      <c r="B911" s="196">
        <v>37</v>
      </c>
      <c r="C911" s="210" t="s">
        <v>1248</v>
      </c>
      <c r="D911" s="210" t="s">
        <v>170</v>
      </c>
      <c r="E911" s="196">
        <v>1</v>
      </c>
      <c r="F911" s="196">
        <v>2</v>
      </c>
      <c r="G911" s="196">
        <v>3</v>
      </c>
      <c r="H911" s="215">
        <v>44624</v>
      </c>
      <c r="I911" s="196">
        <v>800</v>
      </c>
      <c r="J911" s="217">
        <f t="shared" si="27"/>
        <v>3</v>
      </c>
    </row>
    <row r="912" spans="1:10" ht="14.5" hidden="1" customHeight="1" outlineLevel="1" x14ac:dyDescent="0.35">
      <c r="A912" s="210" t="s">
        <v>1247</v>
      </c>
      <c r="B912" s="196">
        <v>18</v>
      </c>
      <c r="C912" s="210" t="s">
        <v>1248</v>
      </c>
      <c r="D912" s="210" t="s">
        <v>170</v>
      </c>
      <c r="E912" s="196">
        <v>6</v>
      </c>
      <c r="F912" s="196">
        <v>3</v>
      </c>
      <c r="G912" s="196">
        <v>9</v>
      </c>
      <c r="H912" s="215">
        <v>44624</v>
      </c>
      <c r="I912" s="196">
        <v>550</v>
      </c>
      <c r="J912" s="217">
        <f t="shared" si="27"/>
        <v>9</v>
      </c>
    </row>
    <row r="913" spans="1:10" ht="14.5" hidden="1" customHeight="1" outlineLevel="1" x14ac:dyDescent="0.35">
      <c r="A913" s="210" t="s">
        <v>1247</v>
      </c>
      <c r="B913" s="196">
        <v>19</v>
      </c>
      <c r="C913" s="210" t="s">
        <v>1248</v>
      </c>
      <c r="D913" s="210" t="s">
        <v>170</v>
      </c>
      <c r="E913" s="196">
        <v>1</v>
      </c>
      <c r="F913" s="196">
        <v>4</v>
      </c>
      <c r="G913" s="196">
        <v>5</v>
      </c>
      <c r="H913" s="215">
        <v>44624</v>
      </c>
      <c r="I913" s="196">
        <v>300</v>
      </c>
      <c r="J913" s="217">
        <f t="shared" si="27"/>
        <v>5</v>
      </c>
    </row>
    <row r="914" spans="1:10" ht="14.5" hidden="1" customHeight="1" outlineLevel="1" x14ac:dyDescent="0.35">
      <c r="A914" s="210" t="s">
        <v>1247</v>
      </c>
      <c r="B914" s="196">
        <v>20</v>
      </c>
      <c r="C914" s="210" t="s">
        <v>1248</v>
      </c>
      <c r="D914" s="210" t="s">
        <v>170</v>
      </c>
      <c r="E914" s="196">
        <v>1</v>
      </c>
      <c r="F914" s="196">
        <v>3</v>
      </c>
      <c r="G914" s="196">
        <v>4</v>
      </c>
      <c r="H914" s="215">
        <v>44624</v>
      </c>
      <c r="I914" s="196">
        <v>720</v>
      </c>
      <c r="J914" s="217">
        <f t="shared" si="27"/>
        <v>4</v>
      </c>
    </row>
    <row r="915" spans="1:10" ht="14.5" hidden="1" customHeight="1" outlineLevel="1" x14ac:dyDescent="0.35">
      <c r="A915" s="210" t="s">
        <v>1247</v>
      </c>
      <c r="B915" s="196">
        <v>28</v>
      </c>
      <c r="C915" s="210" t="s">
        <v>1248</v>
      </c>
      <c r="D915" s="210" t="s">
        <v>170</v>
      </c>
      <c r="E915" s="196">
        <v>1</v>
      </c>
      <c r="F915" s="196">
        <v>3</v>
      </c>
      <c r="G915" s="196">
        <v>4</v>
      </c>
      <c r="H915" s="215">
        <v>44624</v>
      </c>
      <c r="I915" s="196">
        <v>540</v>
      </c>
      <c r="J915" s="217">
        <f t="shared" si="27"/>
        <v>4</v>
      </c>
    </row>
    <row r="916" spans="1:10" ht="14.5" hidden="1" customHeight="1" outlineLevel="1" x14ac:dyDescent="0.35">
      <c r="A916" s="210" t="s">
        <v>1247</v>
      </c>
      <c r="B916" s="196">
        <v>21</v>
      </c>
      <c r="C916" s="210" t="s">
        <v>1248</v>
      </c>
      <c r="D916" s="210" t="s">
        <v>170</v>
      </c>
      <c r="E916" s="196">
        <v>7</v>
      </c>
      <c r="F916" s="196">
        <v>5</v>
      </c>
      <c r="G916" s="196">
        <v>12</v>
      </c>
      <c r="H916" s="215">
        <v>44624</v>
      </c>
      <c r="I916" s="196">
        <v>420</v>
      </c>
      <c r="J916" s="217">
        <f t="shared" si="27"/>
        <v>12</v>
      </c>
    </row>
    <row r="917" spans="1:10" ht="14.5" hidden="1" customHeight="1" outlineLevel="1" x14ac:dyDescent="0.35">
      <c r="A917" s="210" t="s">
        <v>1247</v>
      </c>
      <c r="B917" s="196">
        <v>74</v>
      </c>
      <c r="C917" s="210" t="s">
        <v>1248</v>
      </c>
      <c r="D917" s="210" t="s">
        <v>170</v>
      </c>
      <c r="E917" s="196">
        <v>3</v>
      </c>
      <c r="F917" s="196">
        <v>2</v>
      </c>
      <c r="G917" s="196">
        <v>5</v>
      </c>
      <c r="H917" s="215">
        <v>44624</v>
      </c>
      <c r="I917" s="196">
        <v>420</v>
      </c>
      <c r="J917" s="217">
        <f t="shared" si="27"/>
        <v>5</v>
      </c>
    </row>
    <row r="918" spans="1:10" ht="14.5" hidden="1" customHeight="1" outlineLevel="1" x14ac:dyDescent="0.35">
      <c r="A918" s="210" t="s">
        <v>1247</v>
      </c>
      <c r="B918" s="196">
        <v>22</v>
      </c>
      <c r="C918" s="210" t="s">
        <v>1248</v>
      </c>
      <c r="D918" s="210" t="s">
        <v>170</v>
      </c>
      <c r="E918" s="196">
        <v>2</v>
      </c>
      <c r="F918" s="196">
        <v>2</v>
      </c>
      <c r="G918" s="196">
        <v>4</v>
      </c>
      <c r="H918" s="215">
        <v>44624</v>
      </c>
      <c r="I918" s="196">
        <v>340</v>
      </c>
      <c r="J918" s="217">
        <f t="shared" si="27"/>
        <v>4</v>
      </c>
    </row>
    <row r="919" spans="1:10" ht="14.5" hidden="1" customHeight="1" outlineLevel="1" x14ac:dyDescent="0.35">
      <c r="A919" s="210" t="s">
        <v>1247</v>
      </c>
      <c r="B919" s="196">
        <v>23</v>
      </c>
      <c r="C919" s="210" t="s">
        <v>1248</v>
      </c>
      <c r="D919" s="210" t="s">
        <v>170</v>
      </c>
      <c r="E919" s="196">
        <v>3</v>
      </c>
      <c r="F919" s="196">
        <v>2</v>
      </c>
      <c r="G919" s="196">
        <v>5</v>
      </c>
      <c r="H919" s="215">
        <v>44624</v>
      </c>
      <c r="I919" s="196">
        <v>220</v>
      </c>
      <c r="J919" s="217">
        <f t="shared" si="27"/>
        <v>5</v>
      </c>
    </row>
    <row r="920" spans="1:10" ht="14.5" hidden="1" customHeight="1" outlineLevel="1" x14ac:dyDescent="0.35">
      <c r="A920" s="210" t="s">
        <v>1247</v>
      </c>
      <c r="B920" s="196">
        <v>24</v>
      </c>
      <c r="C920" s="210" t="s">
        <v>1248</v>
      </c>
      <c r="D920" s="210" t="s">
        <v>170</v>
      </c>
      <c r="E920" s="196">
        <v>5</v>
      </c>
      <c r="F920" s="196">
        <v>2</v>
      </c>
      <c r="G920" s="196">
        <v>7</v>
      </c>
      <c r="H920" s="215">
        <v>44624</v>
      </c>
      <c r="I920" s="196">
        <v>490</v>
      </c>
      <c r="J920" s="217">
        <f t="shared" si="27"/>
        <v>7</v>
      </c>
    </row>
    <row r="921" spans="1:10" ht="14.5" hidden="1" customHeight="1" outlineLevel="1" x14ac:dyDescent="0.35">
      <c r="A921" s="210" t="s">
        <v>1247</v>
      </c>
      <c r="B921" s="196">
        <v>25</v>
      </c>
      <c r="C921" s="210" t="s">
        <v>1248</v>
      </c>
      <c r="D921" s="210" t="s">
        <v>170</v>
      </c>
      <c r="E921" s="196">
        <v>4</v>
      </c>
      <c r="F921" s="196">
        <v>2</v>
      </c>
      <c r="G921" s="196">
        <v>6</v>
      </c>
      <c r="H921" s="215">
        <v>44624</v>
      </c>
      <c r="I921" s="196">
        <v>340</v>
      </c>
      <c r="J921" s="217">
        <f t="shared" si="27"/>
        <v>6</v>
      </c>
    </row>
    <row r="922" spans="1:10" ht="14.5" hidden="1" customHeight="1" outlineLevel="1" x14ac:dyDescent="0.35">
      <c r="A922" s="210" t="s">
        <v>1247</v>
      </c>
      <c r="B922" s="196">
        <v>27</v>
      </c>
      <c r="C922" s="210" t="s">
        <v>1248</v>
      </c>
      <c r="D922" s="210" t="s">
        <v>170</v>
      </c>
      <c r="E922" s="196">
        <v>1</v>
      </c>
      <c r="F922" s="196">
        <v>3</v>
      </c>
      <c r="G922" s="196">
        <v>4</v>
      </c>
      <c r="H922" s="215">
        <v>44624</v>
      </c>
      <c r="I922" s="196">
        <v>470</v>
      </c>
      <c r="J922" s="217">
        <f t="shared" si="27"/>
        <v>4</v>
      </c>
    </row>
    <row r="923" spans="1:10" ht="14.5" hidden="1" customHeight="1" outlineLevel="1" x14ac:dyDescent="0.35">
      <c r="A923" s="210" t="s">
        <v>1247</v>
      </c>
      <c r="B923" s="196">
        <v>30</v>
      </c>
      <c r="C923" s="210" t="s">
        <v>1248</v>
      </c>
      <c r="D923" s="210" t="s">
        <v>170</v>
      </c>
      <c r="E923" s="196">
        <v>8</v>
      </c>
      <c r="F923" s="196">
        <v>3</v>
      </c>
      <c r="G923" s="196">
        <v>11</v>
      </c>
      <c r="H923" s="215">
        <v>44624</v>
      </c>
      <c r="I923" s="196">
        <v>550</v>
      </c>
      <c r="J923" s="217">
        <f t="shared" si="27"/>
        <v>11</v>
      </c>
    </row>
    <row r="924" spans="1:10" ht="14.5" hidden="1" customHeight="1" outlineLevel="1" x14ac:dyDescent="0.35">
      <c r="A924" s="210" t="s">
        <v>1247</v>
      </c>
      <c r="B924" s="196">
        <v>31</v>
      </c>
      <c r="C924" s="210" t="s">
        <v>1248</v>
      </c>
      <c r="D924" s="210" t="s">
        <v>170</v>
      </c>
      <c r="E924" s="196">
        <v>4</v>
      </c>
      <c r="F924" s="196">
        <v>2</v>
      </c>
      <c r="G924" s="196">
        <v>6</v>
      </c>
      <c r="H924" s="215">
        <v>44624</v>
      </c>
      <c r="I924" s="196">
        <v>500</v>
      </c>
      <c r="J924" s="217">
        <f t="shared" si="27"/>
        <v>6</v>
      </c>
    </row>
    <row r="925" spans="1:10" ht="14.5" hidden="1" customHeight="1" outlineLevel="1" x14ac:dyDescent="0.35">
      <c r="A925" s="210" t="s">
        <v>1247</v>
      </c>
      <c r="B925" s="196">
        <v>32</v>
      </c>
      <c r="C925" s="210" t="s">
        <v>1248</v>
      </c>
      <c r="D925" s="210" t="s">
        <v>170</v>
      </c>
      <c r="E925" s="196">
        <v>4</v>
      </c>
      <c r="F925" s="196">
        <v>2</v>
      </c>
      <c r="G925" s="196">
        <v>6</v>
      </c>
      <c r="H925" s="215">
        <v>44624</v>
      </c>
      <c r="I925" s="196">
        <v>230</v>
      </c>
      <c r="J925" s="217">
        <f t="shared" si="27"/>
        <v>6</v>
      </c>
    </row>
    <row r="926" spans="1:10" ht="14.5" hidden="1" customHeight="1" outlineLevel="1" x14ac:dyDescent="0.35">
      <c r="A926" s="210" t="s">
        <v>1247</v>
      </c>
      <c r="B926" s="196">
        <v>33</v>
      </c>
      <c r="C926" s="210" t="s">
        <v>1248</v>
      </c>
      <c r="D926" s="210" t="s">
        <v>170</v>
      </c>
      <c r="E926" s="196">
        <v>1</v>
      </c>
      <c r="F926" s="196">
        <v>3</v>
      </c>
      <c r="G926" s="196">
        <v>4</v>
      </c>
      <c r="H926" s="215">
        <v>44624</v>
      </c>
      <c r="I926" s="196">
        <v>700</v>
      </c>
      <c r="J926" s="217">
        <f t="shared" si="27"/>
        <v>4</v>
      </c>
    </row>
    <row r="927" spans="1:10" ht="14.5" hidden="1" customHeight="1" outlineLevel="1" x14ac:dyDescent="0.35">
      <c r="A927" s="210" t="s">
        <v>1247</v>
      </c>
      <c r="B927" s="196">
        <v>36</v>
      </c>
      <c r="C927" s="210" t="s">
        <v>1248</v>
      </c>
      <c r="D927" s="210" t="s">
        <v>170</v>
      </c>
      <c r="E927" s="196">
        <v>2</v>
      </c>
      <c r="F927" s="196">
        <v>3</v>
      </c>
      <c r="G927" s="196">
        <v>5</v>
      </c>
      <c r="H927" s="215">
        <v>44624</v>
      </c>
      <c r="I927" s="196">
        <v>380</v>
      </c>
      <c r="J927" s="217">
        <f t="shared" si="27"/>
        <v>5</v>
      </c>
    </row>
    <row r="928" spans="1:10" ht="14.5" hidden="1" customHeight="1" outlineLevel="1" x14ac:dyDescent="0.35">
      <c r="A928" s="210" t="s">
        <v>1247</v>
      </c>
      <c r="B928" s="196">
        <v>34</v>
      </c>
      <c r="C928" s="210" t="s">
        <v>1248</v>
      </c>
      <c r="D928" s="210" t="s">
        <v>170</v>
      </c>
      <c r="E928" s="196">
        <v>3</v>
      </c>
      <c r="F928" s="196">
        <v>2</v>
      </c>
      <c r="G928" s="196">
        <v>5</v>
      </c>
      <c r="H928" s="215">
        <v>44624</v>
      </c>
      <c r="I928" s="196">
        <v>400</v>
      </c>
      <c r="J928" s="217">
        <f t="shared" si="27"/>
        <v>5</v>
      </c>
    </row>
    <row r="929" spans="1:10" ht="14.5" hidden="1" customHeight="1" outlineLevel="1" x14ac:dyDescent="0.35">
      <c r="A929" s="210" t="s">
        <v>1247</v>
      </c>
      <c r="B929" s="196">
        <v>35</v>
      </c>
      <c r="C929" s="210" t="s">
        <v>1248</v>
      </c>
      <c r="D929" s="210" t="s">
        <v>170</v>
      </c>
      <c r="E929" s="196">
        <v>5</v>
      </c>
      <c r="F929" s="196">
        <v>5</v>
      </c>
      <c r="G929" s="196">
        <v>10</v>
      </c>
      <c r="H929" s="215">
        <v>44624</v>
      </c>
      <c r="I929" s="196">
        <v>600</v>
      </c>
      <c r="J929" s="217">
        <f t="shared" si="27"/>
        <v>10</v>
      </c>
    </row>
    <row r="930" spans="1:10" ht="14.5" hidden="1" customHeight="1" outlineLevel="1" x14ac:dyDescent="0.35">
      <c r="A930" s="210" t="s">
        <v>1247</v>
      </c>
      <c r="B930" s="196">
        <v>38</v>
      </c>
      <c r="C930" s="210" t="s">
        <v>1248</v>
      </c>
      <c r="D930" s="210" t="s">
        <v>170</v>
      </c>
      <c r="E930" s="196">
        <v>6</v>
      </c>
      <c r="F930" s="196">
        <v>6</v>
      </c>
      <c r="G930" s="196">
        <v>12</v>
      </c>
      <c r="H930" s="215">
        <v>44624</v>
      </c>
      <c r="I930" s="196">
        <v>290</v>
      </c>
      <c r="J930" s="217">
        <f t="shared" si="27"/>
        <v>12</v>
      </c>
    </row>
    <row r="931" spans="1:10" ht="14.5" hidden="1" customHeight="1" outlineLevel="1" x14ac:dyDescent="0.35">
      <c r="A931" s="210" t="s">
        <v>1247</v>
      </c>
      <c r="B931" s="196">
        <v>39</v>
      </c>
      <c r="C931" s="210" t="s">
        <v>1248</v>
      </c>
      <c r="D931" s="210" t="s">
        <v>170</v>
      </c>
      <c r="E931" s="196">
        <v>2</v>
      </c>
      <c r="F931" s="196">
        <v>4</v>
      </c>
      <c r="G931" s="196">
        <v>6</v>
      </c>
      <c r="H931" s="215">
        <v>44624</v>
      </c>
      <c r="I931" s="196">
        <v>240</v>
      </c>
      <c r="J931" s="217">
        <f t="shared" si="27"/>
        <v>6</v>
      </c>
    </row>
    <row r="932" spans="1:10" ht="14.5" hidden="1" customHeight="1" outlineLevel="1" x14ac:dyDescent="0.35">
      <c r="A932" s="210" t="s">
        <v>1247</v>
      </c>
      <c r="B932" s="196">
        <v>40</v>
      </c>
      <c r="C932" s="210" t="s">
        <v>1248</v>
      </c>
      <c r="D932" s="210" t="s">
        <v>170</v>
      </c>
      <c r="E932" s="196">
        <v>2</v>
      </c>
      <c r="F932" s="196">
        <v>2</v>
      </c>
      <c r="G932" s="196">
        <v>4</v>
      </c>
      <c r="H932" s="215">
        <v>44624</v>
      </c>
      <c r="I932" s="196">
        <v>670</v>
      </c>
      <c r="J932" s="217">
        <f t="shared" si="27"/>
        <v>4</v>
      </c>
    </row>
    <row r="933" spans="1:10" ht="14.5" hidden="1" customHeight="1" outlineLevel="1" x14ac:dyDescent="0.35">
      <c r="A933" s="210" t="s">
        <v>1247</v>
      </c>
      <c r="B933" s="196">
        <v>41</v>
      </c>
      <c r="C933" s="210" t="s">
        <v>1248</v>
      </c>
      <c r="D933" s="210" t="s">
        <v>170</v>
      </c>
      <c r="E933" s="196">
        <v>5</v>
      </c>
      <c r="F933" s="196">
        <v>5</v>
      </c>
      <c r="G933" s="196">
        <v>10</v>
      </c>
      <c r="H933" s="215">
        <v>44624</v>
      </c>
      <c r="I933" s="196">
        <v>320</v>
      </c>
      <c r="J933" s="217">
        <f t="shared" si="27"/>
        <v>10</v>
      </c>
    </row>
    <row r="934" spans="1:10" ht="14.5" hidden="1" customHeight="1" outlineLevel="1" x14ac:dyDescent="0.35">
      <c r="A934" s="210" t="s">
        <v>1247</v>
      </c>
      <c r="B934" s="196">
        <v>42</v>
      </c>
      <c r="C934" s="210" t="s">
        <v>1248</v>
      </c>
      <c r="D934" s="210" t="s">
        <v>170</v>
      </c>
      <c r="E934" s="196">
        <v>3</v>
      </c>
      <c r="F934" s="196">
        <v>6</v>
      </c>
      <c r="G934" s="196">
        <v>9</v>
      </c>
      <c r="H934" s="215">
        <v>44624</v>
      </c>
      <c r="I934" s="196">
        <v>240</v>
      </c>
      <c r="J934" s="217">
        <f t="shared" si="27"/>
        <v>9</v>
      </c>
    </row>
    <row r="935" spans="1:10" ht="14.5" hidden="1" customHeight="1" outlineLevel="1" x14ac:dyDescent="0.35">
      <c r="A935" s="210" t="s">
        <v>1247</v>
      </c>
      <c r="B935" s="196">
        <v>43</v>
      </c>
      <c r="C935" s="210" t="s">
        <v>1248</v>
      </c>
      <c r="D935" s="210" t="s">
        <v>170</v>
      </c>
      <c r="E935" s="196">
        <v>3</v>
      </c>
      <c r="F935" s="196">
        <v>2</v>
      </c>
      <c r="G935" s="196">
        <v>5</v>
      </c>
      <c r="H935" s="215">
        <v>44624</v>
      </c>
      <c r="I935" s="196">
        <v>410</v>
      </c>
      <c r="J935" s="217">
        <f t="shared" si="27"/>
        <v>5</v>
      </c>
    </row>
    <row r="936" spans="1:10" ht="14.5" hidden="1" customHeight="1" outlineLevel="1" x14ac:dyDescent="0.35">
      <c r="A936" s="210" t="s">
        <v>1247</v>
      </c>
      <c r="B936" s="196">
        <v>45</v>
      </c>
      <c r="C936" s="210" t="s">
        <v>1248</v>
      </c>
      <c r="D936" s="210" t="s">
        <v>170</v>
      </c>
      <c r="E936" s="196">
        <v>3</v>
      </c>
      <c r="F936" s="196">
        <v>3</v>
      </c>
      <c r="G936" s="196">
        <v>6</v>
      </c>
      <c r="H936" s="215">
        <v>44624</v>
      </c>
      <c r="I936" s="196">
        <v>370</v>
      </c>
      <c r="J936" s="217">
        <f t="shared" si="27"/>
        <v>6</v>
      </c>
    </row>
    <row r="937" spans="1:10" ht="14.5" hidden="1" customHeight="1" outlineLevel="1" x14ac:dyDescent="0.35">
      <c r="A937" s="210" t="s">
        <v>1247</v>
      </c>
      <c r="B937" s="196">
        <v>49</v>
      </c>
      <c r="C937" s="210" t="s">
        <v>1248</v>
      </c>
      <c r="D937" s="210" t="s">
        <v>170</v>
      </c>
      <c r="E937" s="196">
        <v>3</v>
      </c>
      <c r="F937" s="196">
        <v>3</v>
      </c>
      <c r="G937" s="196">
        <v>6</v>
      </c>
      <c r="H937" s="215">
        <v>44624</v>
      </c>
      <c r="I937" s="196">
        <v>500</v>
      </c>
      <c r="J937" s="217">
        <f t="shared" si="27"/>
        <v>6</v>
      </c>
    </row>
    <row r="938" spans="1:10" ht="14.5" hidden="1" customHeight="1" outlineLevel="1" x14ac:dyDescent="0.35">
      <c r="A938" s="210" t="s">
        <v>1247</v>
      </c>
      <c r="B938" s="196">
        <v>50</v>
      </c>
      <c r="C938" s="210" t="s">
        <v>1248</v>
      </c>
      <c r="D938" s="210" t="s">
        <v>170</v>
      </c>
      <c r="E938" s="196">
        <v>3</v>
      </c>
      <c r="F938" s="196">
        <v>3</v>
      </c>
      <c r="G938" s="196">
        <v>6</v>
      </c>
      <c r="H938" s="215">
        <v>44624</v>
      </c>
      <c r="I938" s="196">
        <v>900</v>
      </c>
      <c r="J938" s="217">
        <f t="shared" si="27"/>
        <v>6</v>
      </c>
    </row>
    <row r="939" spans="1:10" ht="14.5" hidden="1" customHeight="1" outlineLevel="1" x14ac:dyDescent="0.35">
      <c r="A939" s="210" t="s">
        <v>1247</v>
      </c>
      <c r="B939" s="196">
        <v>53</v>
      </c>
      <c r="C939" s="210" t="s">
        <v>1248</v>
      </c>
      <c r="D939" s="210" t="s">
        <v>170</v>
      </c>
      <c r="E939" s="196">
        <v>9</v>
      </c>
      <c r="F939" s="196">
        <v>2</v>
      </c>
      <c r="G939" s="196">
        <v>11</v>
      </c>
      <c r="H939" s="215">
        <v>44624</v>
      </c>
      <c r="I939" s="196">
        <v>340</v>
      </c>
      <c r="J939" s="217">
        <f t="shared" si="27"/>
        <v>11</v>
      </c>
    </row>
    <row r="940" spans="1:10" ht="14.5" hidden="1" customHeight="1" outlineLevel="1" x14ac:dyDescent="0.35">
      <c r="A940" s="210" t="s">
        <v>1247</v>
      </c>
      <c r="B940" s="196">
        <v>54</v>
      </c>
      <c r="C940" s="210" t="s">
        <v>1248</v>
      </c>
      <c r="D940" s="210" t="s">
        <v>170</v>
      </c>
      <c r="E940" s="196">
        <v>2</v>
      </c>
      <c r="F940" s="196">
        <v>2</v>
      </c>
      <c r="G940" s="196">
        <v>4</v>
      </c>
      <c r="H940" s="215">
        <v>44624</v>
      </c>
      <c r="I940" s="196">
        <v>370</v>
      </c>
      <c r="J940" s="217">
        <f t="shared" si="27"/>
        <v>4</v>
      </c>
    </row>
    <row r="941" spans="1:10" ht="14.5" hidden="1" customHeight="1" outlineLevel="1" x14ac:dyDescent="0.35">
      <c r="A941" s="210" t="s">
        <v>1247</v>
      </c>
      <c r="B941" s="196">
        <v>55</v>
      </c>
      <c r="C941" s="210" t="s">
        <v>1248</v>
      </c>
      <c r="D941" s="210" t="s">
        <v>170</v>
      </c>
      <c r="E941" s="196">
        <v>1</v>
      </c>
      <c r="F941" s="196">
        <v>2</v>
      </c>
      <c r="G941" s="196">
        <v>3</v>
      </c>
      <c r="H941" s="215">
        <v>44624</v>
      </c>
      <c r="I941" s="196">
        <v>410</v>
      </c>
      <c r="J941" s="217">
        <f t="shared" si="27"/>
        <v>3</v>
      </c>
    </row>
    <row r="942" spans="1:10" ht="14.5" hidden="1" customHeight="1" outlineLevel="1" x14ac:dyDescent="0.35">
      <c r="A942" s="210" t="s">
        <v>1247</v>
      </c>
      <c r="B942" s="196">
        <v>56</v>
      </c>
      <c r="C942" s="210" t="s">
        <v>1248</v>
      </c>
      <c r="D942" s="210" t="s">
        <v>170</v>
      </c>
      <c r="E942" s="196">
        <v>2</v>
      </c>
      <c r="F942" s="196">
        <v>6</v>
      </c>
      <c r="G942" s="196">
        <v>8</v>
      </c>
      <c r="H942" s="215">
        <v>44624</v>
      </c>
      <c r="I942" s="196">
        <v>280</v>
      </c>
      <c r="J942" s="217">
        <f t="shared" si="27"/>
        <v>8</v>
      </c>
    </row>
    <row r="943" spans="1:10" ht="14.5" hidden="1" customHeight="1" outlineLevel="1" x14ac:dyDescent="0.35">
      <c r="A943" s="210" t="s">
        <v>1247</v>
      </c>
      <c r="B943" s="196">
        <v>57</v>
      </c>
      <c r="C943" s="210" t="s">
        <v>1248</v>
      </c>
      <c r="D943" s="210" t="s">
        <v>170</v>
      </c>
      <c r="E943" s="196">
        <v>1</v>
      </c>
      <c r="F943" s="196">
        <v>6</v>
      </c>
      <c r="G943" s="196">
        <v>7</v>
      </c>
      <c r="H943" s="215">
        <v>44624</v>
      </c>
      <c r="I943" s="196">
        <v>800</v>
      </c>
      <c r="J943" s="217">
        <f t="shared" si="27"/>
        <v>7</v>
      </c>
    </row>
    <row r="944" spans="1:10" ht="14.5" hidden="1" customHeight="1" outlineLevel="1" x14ac:dyDescent="0.35">
      <c r="A944" s="210" t="s">
        <v>1247</v>
      </c>
      <c r="B944" s="196">
        <v>62</v>
      </c>
      <c r="C944" s="210" t="s">
        <v>1248</v>
      </c>
      <c r="D944" s="210" t="s">
        <v>170</v>
      </c>
      <c r="E944" s="196">
        <v>2</v>
      </c>
      <c r="F944" s="196">
        <v>2</v>
      </c>
      <c r="G944" s="196">
        <v>4</v>
      </c>
      <c r="H944" s="215">
        <v>44624</v>
      </c>
      <c r="I944" s="196">
        <v>670</v>
      </c>
      <c r="J944" s="217">
        <f t="shared" si="27"/>
        <v>4</v>
      </c>
    </row>
    <row r="945" spans="1:10" ht="14.5" hidden="1" customHeight="1" outlineLevel="1" x14ac:dyDescent="0.35">
      <c r="A945" s="210" t="s">
        <v>1247</v>
      </c>
      <c r="B945" s="196">
        <v>48</v>
      </c>
      <c r="C945" s="210" t="s">
        <v>1248</v>
      </c>
      <c r="D945" s="210" t="s">
        <v>170</v>
      </c>
      <c r="E945" s="196">
        <v>6</v>
      </c>
      <c r="F945" s="196">
        <v>2</v>
      </c>
      <c r="G945" s="196">
        <v>8</v>
      </c>
      <c r="H945" s="215">
        <v>44624</v>
      </c>
      <c r="I945" s="196">
        <v>610</v>
      </c>
      <c r="J945" s="217">
        <f t="shared" si="27"/>
        <v>8</v>
      </c>
    </row>
    <row r="946" spans="1:10" ht="14.5" hidden="1" customHeight="1" outlineLevel="1" x14ac:dyDescent="0.35">
      <c r="A946" s="210" t="s">
        <v>1247</v>
      </c>
      <c r="B946" s="196">
        <v>67</v>
      </c>
      <c r="C946" s="210" t="s">
        <v>1248</v>
      </c>
      <c r="D946" s="210" t="s">
        <v>170</v>
      </c>
      <c r="E946" s="196">
        <v>3</v>
      </c>
      <c r="F946" s="196">
        <v>3</v>
      </c>
      <c r="G946" s="196">
        <v>6</v>
      </c>
      <c r="H946" s="215">
        <v>44624</v>
      </c>
      <c r="I946" s="196">
        <v>650</v>
      </c>
      <c r="J946" s="217">
        <f t="shared" si="27"/>
        <v>6</v>
      </c>
    </row>
    <row r="947" spans="1:10" ht="14.5" hidden="1" customHeight="1" outlineLevel="1" x14ac:dyDescent="0.35">
      <c r="A947" s="210" t="s">
        <v>1247</v>
      </c>
      <c r="B947" s="196">
        <v>44</v>
      </c>
      <c r="C947" s="210" t="s">
        <v>1248</v>
      </c>
      <c r="D947" s="210" t="s">
        <v>170</v>
      </c>
      <c r="E947" s="196">
        <v>3</v>
      </c>
      <c r="F947" s="196">
        <v>3</v>
      </c>
      <c r="G947" s="196">
        <v>6</v>
      </c>
      <c r="H947" s="215">
        <v>44624</v>
      </c>
      <c r="I947" s="196">
        <v>470</v>
      </c>
      <c r="J947" s="217">
        <f t="shared" si="27"/>
        <v>6</v>
      </c>
    </row>
    <row r="948" spans="1:10" ht="14.5" hidden="1" customHeight="1" outlineLevel="1" x14ac:dyDescent="0.35">
      <c r="A948" s="210" t="s">
        <v>1247</v>
      </c>
      <c r="B948" s="196">
        <v>46</v>
      </c>
      <c r="C948" s="210" t="s">
        <v>1248</v>
      </c>
      <c r="D948" s="210" t="s">
        <v>170</v>
      </c>
      <c r="E948" s="196">
        <v>1</v>
      </c>
      <c r="F948" s="196">
        <v>4</v>
      </c>
      <c r="G948" s="196">
        <v>5</v>
      </c>
      <c r="H948" s="215">
        <v>44624</v>
      </c>
      <c r="I948" s="196">
        <v>370</v>
      </c>
      <c r="J948" s="217">
        <f t="shared" si="27"/>
        <v>5</v>
      </c>
    </row>
    <row r="949" spans="1:10" ht="14.5" hidden="1" customHeight="1" outlineLevel="1" x14ac:dyDescent="0.35">
      <c r="A949" s="210" t="s">
        <v>1247</v>
      </c>
      <c r="B949" s="196">
        <v>47</v>
      </c>
      <c r="C949" s="210" t="s">
        <v>1248</v>
      </c>
      <c r="D949" s="210" t="s">
        <v>170</v>
      </c>
      <c r="E949" s="196">
        <v>2</v>
      </c>
      <c r="F949" s="196">
        <v>2</v>
      </c>
      <c r="G949" s="196">
        <v>4</v>
      </c>
      <c r="H949" s="215">
        <v>44624</v>
      </c>
      <c r="I949" s="196">
        <v>400</v>
      </c>
      <c r="J949" s="217">
        <f t="shared" si="27"/>
        <v>4</v>
      </c>
    </row>
    <row r="950" spans="1:10" ht="14.5" hidden="1" customHeight="1" outlineLevel="1" x14ac:dyDescent="0.35">
      <c r="A950" s="210" t="s">
        <v>1247</v>
      </c>
      <c r="B950" s="196">
        <v>51</v>
      </c>
      <c r="C950" s="210" t="s">
        <v>1248</v>
      </c>
      <c r="D950" s="210" t="s">
        <v>170</v>
      </c>
      <c r="E950" s="196">
        <v>3</v>
      </c>
      <c r="F950" s="196">
        <v>3</v>
      </c>
      <c r="G950" s="196">
        <v>6</v>
      </c>
      <c r="H950" s="215">
        <v>44624</v>
      </c>
      <c r="I950" s="196">
        <v>700</v>
      </c>
      <c r="J950" s="217">
        <f t="shared" si="27"/>
        <v>6</v>
      </c>
    </row>
    <row r="951" spans="1:10" ht="14.5" hidden="1" customHeight="1" outlineLevel="1" x14ac:dyDescent="0.35">
      <c r="A951" s="210" t="s">
        <v>1247</v>
      </c>
      <c r="B951" s="196">
        <v>52</v>
      </c>
      <c r="C951" s="210" t="s">
        <v>1248</v>
      </c>
      <c r="D951" s="210" t="s">
        <v>170</v>
      </c>
      <c r="E951" s="196">
        <v>6</v>
      </c>
      <c r="F951" s="196">
        <v>6</v>
      </c>
      <c r="G951" s="196">
        <v>12</v>
      </c>
      <c r="H951" s="215">
        <v>44624</v>
      </c>
      <c r="I951" s="196">
        <v>390</v>
      </c>
      <c r="J951" s="217">
        <f t="shared" si="27"/>
        <v>12</v>
      </c>
    </row>
    <row r="952" spans="1:10" ht="14.5" hidden="1" customHeight="1" outlineLevel="1" x14ac:dyDescent="0.35">
      <c r="A952" s="210" t="s">
        <v>1247</v>
      </c>
      <c r="B952" s="196">
        <v>58</v>
      </c>
      <c r="C952" s="210" t="s">
        <v>1248</v>
      </c>
      <c r="D952" s="210" t="s">
        <v>170</v>
      </c>
      <c r="E952" s="196">
        <v>1</v>
      </c>
      <c r="F952" s="196">
        <v>2</v>
      </c>
      <c r="G952" s="196">
        <v>3</v>
      </c>
      <c r="H952" s="215">
        <v>44624</v>
      </c>
      <c r="I952" s="196">
        <v>200</v>
      </c>
      <c r="J952" s="217">
        <f t="shared" si="27"/>
        <v>3</v>
      </c>
    </row>
    <row r="953" spans="1:10" ht="14.5" hidden="1" customHeight="1" outlineLevel="1" x14ac:dyDescent="0.35">
      <c r="A953" s="210" t="s">
        <v>1247</v>
      </c>
      <c r="B953" s="196">
        <v>59</v>
      </c>
      <c r="C953" s="210" t="s">
        <v>1248</v>
      </c>
      <c r="D953" s="210" t="s">
        <v>170</v>
      </c>
      <c r="E953" s="196">
        <v>4</v>
      </c>
      <c r="F953" s="196">
        <v>4</v>
      </c>
      <c r="G953" s="196">
        <v>8</v>
      </c>
      <c r="H953" s="215">
        <v>44624</v>
      </c>
      <c r="I953" s="196">
        <v>900</v>
      </c>
      <c r="J953" s="217">
        <f t="shared" si="27"/>
        <v>8</v>
      </c>
    </row>
    <row r="954" spans="1:10" ht="14.5" hidden="1" customHeight="1" outlineLevel="1" x14ac:dyDescent="0.35">
      <c r="A954" s="210" t="s">
        <v>1247</v>
      </c>
      <c r="B954" s="196">
        <v>60</v>
      </c>
      <c r="C954" s="210" t="s">
        <v>1248</v>
      </c>
      <c r="D954" s="210" t="s">
        <v>170</v>
      </c>
      <c r="E954" s="196">
        <v>3</v>
      </c>
      <c r="F954" s="196">
        <v>3</v>
      </c>
      <c r="G954" s="196">
        <v>6</v>
      </c>
      <c r="H954" s="215">
        <v>44624</v>
      </c>
      <c r="I954" s="196">
        <v>400</v>
      </c>
      <c r="J954" s="217">
        <f t="shared" si="27"/>
        <v>6</v>
      </c>
    </row>
    <row r="955" spans="1:10" ht="14.5" hidden="1" customHeight="1" outlineLevel="1" x14ac:dyDescent="0.35">
      <c r="A955" s="210" t="s">
        <v>1247</v>
      </c>
      <c r="B955" s="196">
        <v>61</v>
      </c>
      <c r="C955" s="210" t="s">
        <v>1248</v>
      </c>
      <c r="D955" s="210" t="s">
        <v>170</v>
      </c>
      <c r="E955" s="196">
        <v>1</v>
      </c>
      <c r="F955" s="196">
        <v>2</v>
      </c>
      <c r="G955" s="196">
        <v>3</v>
      </c>
      <c r="H955" s="215">
        <v>44624</v>
      </c>
      <c r="I955" s="196">
        <v>790</v>
      </c>
      <c r="J955" s="217">
        <f t="shared" si="27"/>
        <v>3</v>
      </c>
    </row>
    <row r="956" spans="1:10" ht="14.5" hidden="1" customHeight="1" outlineLevel="1" x14ac:dyDescent="0.35">
      <c r="A956" s="210" t="s">
        <v>1247</v>
      </c>
      <c r="B956" s="196">
        <v>63</v>
      </c>
      <c r="C956" s="210" t="s">
        <v>1248</v>
      </c>
      <c r="D956" s="210" t="s">
        <v>170</v>
      </c>
      <c r="E956" s="196">
        <v>5</v>
      </c>
      <c r="F956" s="196">
        <v>5</v>
      </c>
      <c r="G956" s="196">
        <v>10</v>
      </c>
      <c r="H956" s="215">
        <v>44624</v>
      </c>
      <c r="I956" s="196">
        <v>410</v>
      </c>
      <c r="J956" s="217">
        <f t="shared" si="27"/>
        <v>10</v>
      </c>
    </row>
    <row r="957" spans="1:10" ht="14.5" hidden="1" customHeight="1" outlineLevel="1" x14ac:dyDescent="0.35">
      <c r="A957" s="210" t="s">
        <v>1247</v>
      </c>
      <c r="B957" s="196">
        <v>64</v>
      </c>
      <c r="C957" s="210" t="s">
        <v>1248</v>
      </c>
      <c r="D957" s="210" t="s">
        <v>170</v>
      </c>
      <c r="E957" s="196">
        <v>4</v>
      </c>
      <c r="F957" s="196">
        <v>2</v>
      </c>
      <c r="G957" s="196">
        <v>6</v>
      </c>
      <c r="H957" s="215">
        <v>44624</v>
      </c>
      <c r="I957" s="196">
        <v>810</v>
      </c>
      <c r="J957" s="217">
        <f t="shared" si="27"/>
        <v>6</v>
      </c>
    </row>
    <row r="958" spans="1:10" ht="14.5" hidden="1" customHeight="1" outlineLevel="1" x14ac:dyDescent="0.35">
      <c r="A958" s="210" t="s">
        <v>1247</v>
      </c>
      <c r="B958" s="196">
        <v>65</v>
      </c>
      <c r="C958" s="210" t="s">
        <v>1248</v>
      </c>
      <c r="D958" s="210" t="s">
        <v>170</v>
      </c>
      <c r="E958" s="196">
        <v>2</v>
      </c>
      <c r="F958" s="196">
        <v>2</v>
      </c>
      <c r="G958" s="196">
        <v>4</v>
      </c>
      <c r="H958" s="215">
        <v>44624</v>
      </c>
      <c r="I958" s="196">
        <v>480</v>
      </c>
      <c r="J958" s="217">
        <f t="shared" si="27"/>
        <v>4</v>
      </c>
    </row>
    <row r="959" spans="1:10" ht="14.5" hidden="1" customHeight="1" outlineLevel="1" x14ac:dyDescent="0.35">
      <c r="A959" s="210" t="s">
        <v>1247</v>
      </c>
      <c r="B959" s="196">
        <v>66</v>
      </c>
      <c r="C959" s="210" t="s">
        <v>1248</v>
      </c>
      <c r="D959" s="210" t="s">
        <v>170</v>
      </c>
      <c r="E959" s="196">
        <v>2</v>
      </c>
      <c r="F959" s="196">
        <v>4</v>
      </c>
      <c r="G959" s="196">
        <v>6</v>
      </c>
      <c r="H959" s="215">
        <v>44624</v>
      </c>
      <c r="I959" s="196">
        <v>570</v>
      </c>
      <c r="J959" s="217">
        <f t="shared" si="27"/>
        <v>6</v>
      </c>
    </row>
    <row r="960" spans="1:10" ht="14.5" hidden="1" customHeight="1" outlineLevel="1" x14ac:dyDescent="0.35">
      <c r="A960" s="210" t="s">
        <v>1247</v>
      </c>
      <c r="B960" s="196">
        <v>68</v>
      </c>
      <c r="C960" s="210" t="s">
        <v>1248</v>
      </c>
      <c r="D960" s="210" t="s">
        <v>170</v>
      </c>
      <c r="E960" s="196">
        <v>3</v>
      </c>
      <c r="F960" s="196">
        <v>3</v>
      </c>
      <c r="G960" s="196">
        <v>6</v>
      </c>
      <c r="H960" s="215">
        <v>44624</v>
      </c>
      <c r="I960" s="196">
        <v>490</v>
      </c>
      <c r="J960" s="217">
        <f t="shared" si="27"/>
        <v>6</v>
      </c>
    </row>
    <row r="961" spans="1:10" ht="14.5" hidden="1" customHeight="1" outlineLevel="1" x14ac:dyDescent="0.35">
      <c r="A961" s="210" t="s">
        <v>1247</v>
      </c>
      <c r="B961" s="196">
        <v>69</v>
      </c>
      <c r="C961" s="210" t="s">
        <v>1248</v>
      </c>
      <c r="D961" s="210" t="s">
        <v>170</v>
      </c>
      <c r="E961" s="196">
        <v>1</v>
      </c>
      <c r="F961" s="196">
        <v>2</v>
      </c>
      <c r="G961" s="196">
        <v>3</v>
      </c>
      <c r="H961" s="215">
        <v>44624</v>
      </c>
      <c r="I961" s="196">
        <v>500</v>
      </c>
      <c r="J961" s="217">
        <f t="shared" si="27"/>
        <v>3</v>
      </c>
    </row>
    <row r="962" spans="1:10" ht="14.5" hidden="1" customHeight="1" outlineLevel="1" x14ac:dyDescent="0.35">
      <c r="A962" s="210" t="s">
        <v>1247</v>
      </c>
      <c r="B962" s="196">
        <v>70</v>
      </c>
      <c r="C962" s="210" t="s">
        <v>1248</v>
      </c>
      <c r="D962" s="210" t="s">
        <v>170</v>
      </c>
      <c r="E962" s="196">
        <v>6</v>
      </c>
      <c r="F962" s="196">
        <v>3</v>
      </c>
      <c r="G962" s="196">
        <v>9</v>
      </c>
      <c r="H962" s="215">
        <v>44624</v>
      </c>
      <c r="I962" s="196">
        <v>470</v>
      </c>
      <c r="J962" s="217">
        <f t="shared" si="27"/>
        <v>9</v>
      </c>
    </row>
    <row r="963" spans="1:10" ht="14.5" hidden="1" customHeight="1" outlineLevel="1" x14ac:dyDescent="0.35">
      <c r="A963" s="210" t="s">
        <v>1247</v>
      </c>
      <c r="B963" s="196">
        <v>71</v>
      </c>
      <c r="C963" s="210" t="s">
        <v>1248</v>
      </c>
      <c r="D963" s="210" t="s">
        <v>170</v>
      </c>
      <c r="E963" s="196">
        <v>3</v>
      </c>
      <c r="F963" s="196">
        <v>5</v>
      </c>
      <c r="G963" s="196">
        <v>8</v>
      </c>
      <c r="H963" s="215">
        <v>44624</v>
      </c>
      <c r="I963" s="196">
        <v>340</v>
      </c>
      <c r="J963" s="217">
        <f t="shared" ref="J963:J1026" si="28">IF(I963&gt;$Q$1,,G963)</f>
        <v>8</v>
      </c>
    </row>
    <row r="964" spans="1:10" ht="14.5" hidden="1" customHeight="1" outlineLevel="1" x14ac:dyDescent="0.35">
      <c r="A964" s="210" t="s">
        <v>1247</v>
      </c>
      <c r="B964" s="196">
        <v>72</v>
      </c>
      <c r="C964" s="210" t="s">
        <v>1248</v>
      </c>
      <c r="D964" s="210" t="s">
        <v>170</v>
      </c>
      <c r="E964" s="196">
        <v>4</v>
      </c>
      <c r="F964" s="196">
        <v>4</v>
      </c>
      <c r="G964" s="196">
        <v>8</v>
      </c>
      <c r="H964" s="215">
        <v>44624</v>
      </c>
      <c r="I964" s="196">
        <v>370</v>
      </c>
      <c r="J964" s="217">
        <f t="shared" si="28"/>
        <v>8</v>
      </c>
    </row>
    <row r="965" spans="1:10" ht="14.5" hidden="1" customHeight="1" outlineLevel="1" x14ac:dyDescent="0.35">
      <c r="A965" s="210" t="s">
        <v>1247</v>
      </c>
      <c r="B965" s="196">
        <v>73</v>
      </c>
      <c r="C965" s="210" t="s">
        <v>1248</v>
      </c>
      <c r="D965" s="210" t="s">
        <v>170</v>
      </c>
      <c r="E965" s="196">
        <v>5</v>
      </c>
      <c r="F965" s="196">
        <v>5</v>
      </c>
      <c r="G965" s="196">
        <v>10</v>
      </c>
      <c r="H965" s="215">
        <v>44624</v>
      </c>
      <c r="I965" s="196">
        <v>740</v>
      </c>
      <c r="J965" s="217">
        <f t="shared" si="28"/>
        <v>10</v>
      </c>
    </row>
    <row r="966" spans="1:10" ht="14.5" hidden="1" customHeight="1" outlineLevel="1" x14ac:dyDescent="0.35">
      <c r="A966" s="210" t="s">
        <v>1247</v>
      </c>
      <c r="B966" s="196">
        <v>75</v>
      </c>
      <c r="C966" s="210" t="s">
        <v>1248</v>
      </c>
      <c r="D966" s="210" t="s">
        <v>170</v>
      </c>
      <c r="E966" s="196">
        <v>2</v>
      </c>
      <c r="F966" s="196">
        <v>3</v>
      </c>
      <c r="G966" s="196">
        <v>5</v>
      </c>
      <c r="H966" s="215">
        <v>44624</v>
      </c>
      <c r="I966" s="196">
        <v>370</v>
      </c>
      <c r="J966" s="217">
        <f t="shared" si="28"/>
        <v>5</v>
      </c>
    </row>
    <row r="967" spans="1:10" ht="14.5" hidden="1" customHeight="1" outlineLevel="1" x14ac:dyDescent="0.35">
      <c r="A967" s="210" t="s">
        <v>1247</v>
      </c>
      <c r="B967" s="196">
        <v>76</v>
      </c>
      <c r="C967" s="210" t="s">
        <v>1248</v>
      </c>
      <c r="D967" s="210" t="s">
        <v>170</v>
      </c>
      <c r="E967" s="196">
        <v>5</v>
      </c>
      <c r="F967" s="196">
        <v>5</v>
      </c>
      <c r="G967" s="196">
        <v>10</v>
      </c>
      <c r="H967" s="215">
        <v>44624</v>
      </c>
      <c r="I967" s="196">
        <v>650</v>
      </c>
      <c r="J967" s="217">
        <f t="shared" si="28"/>
        <v>10</v>
      </c>
    </row>
    <row r="968" spans="1:10" ht="14.5" customHeight="1" collapsed="1" thickBot="1" x14ac:dyDescent="0.4">
      <c r="A968" s="211" t="s">
        <v>1247</v>
      </c>
      <c r="B968" s="212"/>
      <c r="C968" s="213" t="s">
        <v>1248</v>
      </c>
      <c r="D968" s="214">
        <f>COUNTA(D892:D967)</f>
        <v>76</v>
      </c>
      <c r="E968" s="214">
        <f>SUM(E892:E967)</f>
        <v>235</v>
      </c>
      <c r="F968" s="214">
        <f>SUM(F892:F967)</f>
        <v>234</v>
      </c>
      <c r="G968" s="214">
        <f>SUM(G892:G967)</f>
        <v>469</v>
      </c>
      <c r="H968" s="238">
        <v>44624</v>
      </c>
      <c r="I968" s="242">
        <f>AVERAGE(I892:I967)</f>
        <v>487.63157894736844</v>
      </c>
      <c r="J968" s="214">
        <f>SUM(J892:J967)</f>
        <v>469</v>
      </c>
    </row>
    <row r="969" spans="1:10" ht="14.5" hidden="1" customHeight="1" outlineLevel="1" x14ac:dyDescent="0.35">
      <c r="A969" s="210" t="s">
        <v>1890</v>
      </c>
      <c r="B969" s="196">
        <v>1</v>
      </c>
      <c r="C969" s="210" t="s">
        <v>1891</v>
      </c>
      <c r="D969" s="210" t="s">
        <v>170</v>
      </c>
      <c r="E969" s="196">
        <v>7</v>
      </c>
      <c r="F969" s="196">
        <v>5</v>
      </c>
      <c r="G969" s="196">
        <v>12</v>
      </c>
      <c r="H969" s="215">
        <v>44624</v>
      </c>
      <c r="I969" s="196">
        <v>300</v>
      </c>
      <c r="J969" s="217">
        <f t="shared" si="28"/>
        <v>12</v>
      </c>
    </row>
    <row r="970" spans="1:10" ht="14.5" hidden="1" customHeight="1" outlineLevel="1" x14ac:dyDescent="0.35">
      <c r="A970" s="210" t="s">
        <v>1890</v>
      </c>
      <c r="B970" s="196">
        <v>2</v>
      </c>
      <c r="C970" s="210" t="s">
        <v>1891</v>
      </c>
      <c r="D970" s="210" t="s">
        <v>170</v>
      </c>
      <c r="E970" s="196">
        <v>6</v>
      </c>
      <c r="F970" s="196">
        <v>2</v>
      </c>
      <c r="G970" s="196">
        <v>8</v>
      </c>
      <c r="H970" s="215">
        <v>44624</v>
      </c>
      <c r="I970" s="196">
        <v>260</v>
      </c>
      <c r="J970" s="217">
        <f t="shared" si="28"/>
        <v>8</v>
      </c>
    </row>
    <row r="971" spans="1:10" ht="14.5" hidden="1" customHeight="1" outlineLevel="1" x14ac:dyDescent="0.35">
      <c r="A971" s="210" t="s">
        <v>1890</v>
      </c>
      <c r="B971" s="196">
        <v>3</v>
      </c>
      <c r="C971" s="210" t="s">
        <v>1891</v>
      </c>
      <c r="D971" s="210" t="s">
        <v>170</v>
      </c>
      <c r="E971" s="196">
        <v>7</v>
      </c>
      <c r="F971" s="196">
        <v>4</v>
      </c>
      <c r="G971" s="196">
        <v>11</v>
      </c>
      <c r="H971" s="215">
        <v>44624</v>
      </c>
      <c r="I971" s="196">
        <v>120</v>
      </c>
      <c r="J971" s="217">
        <f t="shared" si="28"/>
        <v>11</v>
      </c>
    </row>
    <row r="972" spans="1:10" ht="14.5" hidden="1" customHeight="1" outlineLevel="1" x14ac:dyDescent="0.35">
      <c r="A972" s="210" t="s">
        <v>1890</v>
      </c>
      <c r="B972" s="196">
        <v>28</v>
      </c>
      <c r="C972" s="210" t="s">
        <v>1891</v>
      </c>
      <c r="D972" s="210" t="s">
        <v>170</v>
      </c>
      <c r="E972" s="196">
        <v>12</v>
      </c>
      <c r="F972" s="196">
        <v>6</v>
      </c>
      <c r="G972" s="196">
        <v>18</v>
      </c>
      <c r="H972" s="215">
        <v>44624</v>
      </c>
      <c r="I972" s="196">
        <v>200</v>
      </c>
      <c r="J972" s="217">
        <f t="shared" si="28"/>
        <v>18</v>
      </c>
    </row>
    <row r="973" spans="1:10" ht="14.5" hidden="1" customHeight="1" outlineLevel="1" x14ac:dyDescent="0.35">
      <c r="A973" s="210" t="s">
        <v>1890</v>
      </c>
      <c r="B973" s="196">
        <v>4</v>
      </c>
      <c r="C973" s="210" t="s">
        <v>1891</v>
      </c>
      <c r="D973" s="210" t="s">
        <v>170</v>
      </c>
      <c r="E973" s="196">
        <v>9</v>
      </c>
      <c r="F973" s="196">
        <v>3</v>
      </c>
      <c r="G973" s="196">
        <v>12</v>
      </c>
      <c r="H973" s="215">
        <v>44624</v>
      </c>
      <c r="I973" s="196">
        <v>200</v>
      </c>
      <c r="J973" s="217">
        <f t="shared" si="28"/>
        <v>12</v>
      </c>
    </row>
    <row r="974" spans="1:10" ht="14.5" hidden="1" customHeight="1" outlineLevel="1" x14ac:dyDescent="0.35">
      <c r="A974" s="210" t="s">
        <v>1890</v>
      </c>
      <c r="B974" s="196">
        <v>5</v>
      </c>
      <c r="C974" s="210" t="s">
        <v>1891</v>
      </c>
      <c r="D974" s="210" t="s">
        <v>170</v>
      </c>
      <c r="E974" s="196">
        <v>6</v>
      </c>
      <c r="F974" s="196">
        <v>5</v>
      </c>
      <c r="G974" s="196">
        <v>11</v>
      </c>
      <c r="H974" s="215">
        <v>44624</v>
      </c>
      <c r="I974" s="196">
        <v>370</v>
      </c>
      <c r="J974" s="217">
        <f t="shared" si="28"/>
        <v>11</v>
      </c>
    </row>
    <row r="975" spans="1:10" ht="14.5" hidden="1" customHeight="1" outlineLevel="1" x14ac:dyDescent="0.35">
      <c r="A975" s="210" t="s">
        <v>1890</v>
      </c>
      <c r="B975" s="196">
        <v>6</v>
      </c>
      <c r="C975" s="210" t="s">
        <v>1891</v>
      </c>
      <c r="D975" s="210" t="s">
        <v>170</v>
      </c>
      <c r="E975" s="196">
        <v>12</v>
      </c>
      <c r="F975" s="196">
        <v>3</v>
      </c>
      <c r="G975" s="196">
        <v>15</v>
      </c>
      <c r="H975" s="215">
        <v>44624</v>
      </c>
      <c r="I975" s="196">
        <v>250</v>
      </c>
      <c r="J975" s="217">
        <f t="shared" si="28"/>
        <v>15</v>
      </c>
    </row>
    <row r="976" spans="1:10" ht="14.5" hidden="1" customHeight="1" outlineLevel="1" x14ac:dyDescent="0.35">
      <c r="A976" s="210" t="s">
        <v>1890</v>
      </c>
      <c r="B976" s="196">
        <v>7</v>
      </c>
      <c r="C976" s="210" t="s">
        <v>1891</v>
      </c>
      <c r="D976" s="210" t="s">
        <v>170</v>
      </c>
      <c r="E976" s="196">
        <v>10</v>
      </c>
      <c r="F976" s="196">
        <v>3</v>
      </c>
      <c r="G976" s="196">
        <v>13</v>
      </c>
      <c r="H976" s="215">
        <v>44624</v>
      </c>
      <c r="I976" s="196">
        <v>270</v>
      </c>
      <c r="J976" s="217">
        <f t="shared" si="28"/>
        <v>13</v>
      </c>
    </row>
    <row r="977" spans="1:10" ht="14.5" hidden="1" customHeight="1" outlineLevel="1" x14ac:dyDescent="0.35">
      <c r="A977" s="210" t="s">
        <v>1890</v>
      </c>
      <c r="B977" s="196">
        <v>8</v>
      </c>
      <c r="C977" s="210" t="s">
        <v>1891</v>
      </c>
      <c r="D977" s="210" t="s">
        <v>170</v>
      </c>
      <c r="E977" s="196">
        <v>9</v>
      </c>
      <c r="F977" s="196">
        <v>3</v>
      </c>
      <c r="G977" s="196">
        <v>12</v>
      </c>
      <c r="H977" s="215">
        <v>44624</v>
      </c>
      <c r="I977" s="196">
        <v>150</v>
      </c>
      <c r="J977" s="217">
        <f t="shared" si="28"/>
        <v>12</v>
      </c>
    </row>
    <row r="978" spans="1:10" ht="14.5" hidden="1" customHeight="1" outlineLevel="1" x14ac:dyDescent="0.35">
      <c r="A978" s="210" t="s">
        <v>1890</v>
      </c>
      <c r="B978" s="196">
        <v>9</v>
      </c>
      <c r="C978" s="210" t="s">
        <v>1891</v>
      </c>
      <c r="D978" s="210" t="s">
        <v>170</v>
      </c>
      <c r="E978" s="196">
        <v>6</v>
      </c>
      <c r="F978" s="196">
        <v>7</v>
      </c>
      <c r="G978" s="196">
        <v>13</v>
      </c>
      <c r="H978" s="215">
        <v>44624</v>
      </c>
      <c r="I978" s="196">
        <v>540</v>
      </c>
      <c r="J978" s="217">
        <f t="shared" si="28"/>
        <v>13</v>
      </c>
    </row>
    <row r="979" spans="1:10" ht="14.5" hidden="1" customHeight="1" outlineLevel="1" x14ac:dyDescent="0.35">
      <c r="A979" s="210" t="s">
        <v>1890</v>
      </c>
      <c r="B979" s="196">
        <v>10</v>
      </c>
      <c r="C979" s="210" t="s">
        <v>1891</v>
      </c>
      <c r="D979" s="210" t="s">
        <v>170</v>
      </c>
      <c r="E979" s="196">
        <v>7</v>
      </c>
      <c r="F979" s="196">
        <v>3</v>
      </c>
      <c r="G979" s="196">
        <v>10</v>
      </c>
      <c r="H979" s="215">
        <v>44624</v>
      </c>
      <c r="I979" s="196">
        <v>112</v>
      </c>
      <c r="J979" s="217">
        <f t="shared" si="28"/>
        <v>10</v>
      </c>
    </row>
    <row r="980" spans="1:10" ht="14.5" hidden="1" customHeight="1" outlineLevel="1" x14ac:dyDescent="0.35">
      <c r="A980" s="210" t="s">
        <v>1890</v>
      </c>
      <c r="B980" s="196">
        <v>11</v>
      </c>
      <c r="C980" s="210" t="s">
        <v>1891</v>
      </c>
      <c r="D980" s="210" t="s">
        <v>170</v>
      </c>
      <c r="E980" s="196">
        <v>4</v>
      </c>
      <c r="F980" s="196">
        <v>2</v>
      </c>
      <c r="G980" s="196">
        <v>6</v>
      </c>
      <c r="H980" s="215">
        <v>44624</v>
      </c>
      <c r="I980" s="196">
        <v>300</v>
      </c>
      <c r="J980" s="217">
        <f t="shared" si="28"/>
        <v>6</v>
      </c>
    </row>
    <row r="981" spans="1:10" ht="14.5" hidden="1" customHeight="1" outlineLevel="1" x14ac:dyDescent="0.35">
      <c r="A981" s="210" t="s">
        <v>1890</v>
      </c>
      <c r="B981" s="196">
        <v>12</v>
      </c>
      <c r="C981" s="210" t="s">
        <v>1891</v>
      </c>
      <c r="D981" s="210" t="s">
        <v>170</v>
      </c>
      <c r="E981" s="196">
        <v>5</v>
      </c>
      <c r="F981" s="196">
        <v>4</v>
      </c>
      <c r="G981" s="196">
        <v>9</v>
      </c>
      <c r="H981" s="215">
        <v>44624</v>
      </c>
      <c r="I981" s="196">
        <v>500</v>
      </c>
      <c r="J981" s="217">
        <f t="shared" si="28"/>
        <v>9</v>
      </c>
    </row>
    <row r="982" spans="1:10" ht="14.5" hidden="1" customHeight="1" outlineLevel="1" x14ac:dyDescent="0.35">
      <c r="A982" s="210" t="s">
        <v>1890</v>
      </c>
      <c r="B982" s="196">
        <v>13</v>
      </c>
      <c r="C982" s="210" t="s">
        <v>1891</v>
      </c>
      <c r="D982" s="210" t="s">
        <v>170</v>
      </c>
      <c r="E982" s="196">
        <v>10</v>
      </c>
      <c r="F982" s="196">
        <v>2</v>
      </c>
      <c r="G982" s="196">
        <v>12</v>
      </c>
      <c r="H982" s="215">
        <v>44624</v>
      </c>
      <c r="I982" s="196">
        <v>250</v>
      </c>
      <c r="J982" s="217">
        <f t="shared" si="28"/>
        <v>12</v>
      </c>
    </row>
    <row r="983" spans="1:10" ht="14.5" hidden="1" customHeight="1" outlineLevel="1" x14ac:dyDescent="0.35">
      <c r="A983" s="210" t="s">
        <v>1890</v>
      </c>
      <c r="B983" s="196">
        <v>25</v>
      </c>
      <c r="C983" s="210" t="s">
        <v>1891</v>
      </c>
      <c r="D983" s="210" t="s">
        <v>170</v>
      </c>
      <c r="E983" s="196">
        <v>8</v>
      </c>
      <c r="F983" s="196">
        <v>4</v>
      </c>
      <c r="G983" s="196">
        <v>12</v>
      </c>
      <c r="H983" s="215">
        <v>44624</v>
      </c>
      <c r="I983" s="196">
        <v>120</v>
      </c>
      <c r="J983" s="217">
        <f t="shared" si="28"/>
        <v>12</v>
      </c>
    </row>
    <row r="984" spans="1:10" ht="14.5" hidden="1" customHeight="1" outlineLevel="1" x14ac:dyDescent="0.35">
      <c r="A984" s="210" t="s">
        <v>1890</v>
      </c>
      <c r="B984" s="196">
        <v>14</v>
      </c>
      <c r="C984" s="210" t="s">
        <v>1891</v>
      </c>
      <c r="D984" s="210" t="s">
        <v>170</v>
      </c>
      <c r="E984" s="196">
        <v>7</v>
      </c>
      <c r="F984" s="196">
        <v>5</v>
      </c>
      <c r="G984" s="196">
        <v>12</v>
      </c>
      <c r="H984" s="215">
        <v>44624</v>
      </c>
      <c r="I984" s="196">
        <v>400</v>
      </c>
      <c r="J984" s="217">
        <f t="shared" si="28"/>
        <v>12</v>
      </c>
    </row>
    <row r="985" spans="1:10" ht="14.5" hidden="1" customHeight="1" outlineLevel="1" x14ac:dyDescent="0.35">
      <c r="A985" s="210" t="s">
        <v>1890</v>
      </c>
      <c r="B985" s="196">
        <v>15</v>
      </c>
      <c r="C985" s="210" t="s">
        <v>1891</v>
      </c>
      <c r="D985" s="210" t="s">
        <v>170</v>
      </c>
      <c r="E985" s="196">
        <v>12</v>
      </c>
      <c r="F985" s="196">
        <v>6</v>
      </c>
      <c r="G985" s="196">
        <v>18</v>
      </c>
      <c r="H985" s="215">
        <v>44624</v>
      </c>
      <c r="I985" s="196">
        <v>350</v>
      </c>
      <c r="J985" s="217">
        <f t="shared" si="28"/>
        <v>18</v>
      </c>
    </row>
    <row r="986" spans="1:10" ht="14.5" hidden="1" customHeight="1" outlineLevel="1" x14ac:dyDescent="0.35">
      <c r="A986" s="210" t="s">
        <v>1890</v>
      </c>
      <c r="B986" s="196">
        <v>16</v>
      </c>
      <c r="C986" s="210" t="s">
        <v>1891</v>
      </c>
      <c r="D986" s="210" t="s">
        <v>170</v>
      </c>
      <c r="E986" s="196">
        <v>4</v>
      </c>
      <c r="F986" s="196">
        <v>3</v>
      </c>
      <c r="G986" s="196">
        <v>7</v>
      </c>
      <c r="H986" s="215">
        <v>44624</v>
      </c>
      <c r="I986" s="196">
        <v>350</v>
      </c>
      <c r="J986" s="217">
        <f t="shared" si="28"/>
        <v>7</v>
      </c>
    </row>
    <row r="987" spans="1:10" ht="14.5" hidden="1" customHeight="1" outlineLevel="1" x14ac:dyDescent="0.35">
      <c r="A987" s="210" t="s">
        <v>1890</v>
      </c>
      <c r="B987" s="196">
        <v>17</v>
      </c>
      <c r="C987" s="210" t="s">
        <v>1891</v>
      </c>
      <c r="D987" s="210" t="s">
        <v>170</v>
      </c>
      <c r="E987" s="196">
        <v>8</v>
      </c>
      <c r="F987" s="196">
        <v>7</v>
      </c>
      <c r="G987" s="196">
        <v>15</v>
      </c>
      <c r="H987" s="215">
        <v>44624</v>
      </c>
      <c r="I987" s="196">
        <v>420</v>
      </c>
      <c r="J987" s="217">
        <f t="shared" si="28"/>
        <v>15</v>
      </c>
    </row>
    <row r="988" spans="1:10" ht="14.5" hidden="1" customHeight="1" outlineLevel="1" x14ac:dyDescent="0.35">
      <c r="A988" s="210" t="s">
        <v>1890</v>
      </c>
      <c r="B988" s="196">
        <v>26</v>
      </c>
      <c r="C988" s="210" t="s">
        <v>1891</v>
      </c>
      <c r="D988" s="210" t="s">
        <v>170</v>
      </c>
      <c r="E988" s="196">
        <v>11</v>
      </c>
      <c r="F988" s="196">
        <v>5</v>
      </c>
      <c r="G988" s="196">
        <v>16</v>
      </c>
      <c r="H988" s="215">
        <v>44624</v>
      </c>
      <c r="I988" s="196">
        <v>350</v>
      </c>
      <c r="J988" s="217">
        <f t="shared" si="28"/>
        <v>16</v>
      </c>
    </row>
    <row r="989" spans="1:10" ht="14.5" hidden="1" customHeight="1" outlineLevel="1" x14ac:dyDescent="0.35">
      <c r="A989" s="210" t="s">
        <v>1890</v>
      </c>
      <c r="B989" s="196">
        <v>18</v>
      </c>
      <c r="C989" s="210" t="s">
        <v>1891</v>
      </c>
      <c r="D989" s="210" t="s">
        <v>170</v>
      </c>
      <c r="E989" s="196">
        <v>7</v>
      </c>
      <c r="F989" s="196">
        <v>5</v>
      </c>
      <c r="G989" s="196">
        <v>12</v>
      </c>
      <c r="H989" s="215">
        <v>44624</v>
      </c>
      <c r="I989" s="196">
        <v>300</v>
      </c>
      <c r="J989" s="217">
        <f t="shared" si="28"/>
        <v>12</v>
      </c>
    </row>
    <row r="990" spans="1:10" ht="14.5" hidden="1" customHeight="1" outlineLevel="1" x14ac:dyDescent="0.35">
      <c r="A990" s="210" t="s">
        <v>1890</v>
      </c>
      <c r="B990" s="196">
        <v>19</v>
      </c>
      <c r="C990" s="210" t="s">
        <v>1891</v>
      </c>
      <c r="D990" s="210" t="s">
        <v>170</v>
      </c>
      <c r="E990" s="196">
        <v>12</v>
      </c>
      <c r="F990" s="196">
        <v>3</v>
      </c>
      <c r="G990" s="196">
        <v>15</v>
      </c>
      <c r="H990" s="215">
        <v>44624</v>
      </c>
      <c r="I990" s="196">
        <v>750</v>
      </c>
      <c r="J990" s="217">
        <f t="shared" si="28"/>
        <v>15</v>
      </c>
    </row>
    <row r="991" spans="1:10" ht="14.5" hidden="1" customHeight="1" outlineLevel="1" x14ac:dyDescent="0.35">
      <c r="A991" s="210" t="s">
        <v>1890</v>
      </c>
      <c r="B991" s="196">
        <v>20</v>
      </c>
      <c r="C991" s="210" t="s">
        <v>1891</v>
      </c>
      <c r="D991" s="210" t="s">
        <v>170</v>
      </c>
      <c r="E991" s="196">
        <v>8</v>
      </c>
      <c r="F991" s="196">
        <v>7</v>
      </c>
      <c r="G991" s="196">
        <v>15</v>
      </c>
      <c r="H991" s="215">
        <v>44624</v>
      </c>
      <c r="I991" s="196">
        <v>350</v>
      </c>
      <c r="J991" s="217">
        <f t="shared" si="28"/>
        <v>15</v>
      </c>
    </row>
    <row r="992" spans="1:10" ht="14.5" hidden="1" customHeight="1" outlineLevel="1" x14ac:dyDescent="0.35">
      <c r="A992" s="210" t="s">
        <v>1890</v>
      </c>
      <c r="B992" s="196">
        <v>21</v>
      </c>
      <c r="C992" s="210" t="s">
        <v>1891</v>
      </c>
      <c r="D992" s="210" t="s">
        <v>170</v>
      </c>
      <c r="E992" s="196">
        <v>6</v>
      </c>
      <c r="F992" s="196">
        <v>3</v>
      </c>
      <c r="G992" s="196">
        <v>9</v>
      </c>
      <c r="H992" s="215">
        <v>44624</v>
      </c>
      <c r="I992" s="196">
        <v>350</v>
      </c>
      <c r="J992" s="217">
        <f t="shared" si="28"/>
        <v>9</v>
      </c>
    </row>
    <row r="993" spans="1:10" ht="14.5" hidden="1" customHeight="1" outlineLevel="1" x14ac:dyDescent="0.35">
      <c r="A993" s="210" t="s">
        <v>1890</v>
      </c>
      <c r="B993" s="196">
        <v>22</v>
      </c>
      <c r="C993" s="210" t="s">
        <v>1891</v>
      </c>
      <c r="D993" s="210" t="s">
        <v>170</v>
      </c>
      <c r="E993" s="196">
        <v>5</v>
      </c>
      <c r="F993" s="196">
        <v>11</v>
      </c>
      <c r="G993" s="196">
        <v>16</v>
      </c>
      <c r="H993" s="215">
        <v>44624</v>
      </c>
      <c r="I993" s="196">
        <v>470</v>
      </c>
      <c r="J993" s="217">
        <f t="shared" si="28"/>
        <v>16</v>
      </c>
    </row>
    <row r="994" spans="1:10" ht="14.5" hidden="1" customHeight="1" outlineLevel="1" x14ac:dyDescent="0.35">
      <c r="A994" s="210" t="s">
        <v>1890</v>
      </c>
      <c r="B994" s="196">
        <v>23</v>
      </c>
      <c r="C994" s="210" t="s">
        <v>1891</v>
      </c>
      <c r="D994" s="210" t="s">
        <v>170</v>
      </c>
      <c r="E994" s="196">
        <v>9</v>
      </c>
      <c r="F994" s="196">
        <v>7</v>
      </c>
      <c r="G994" s="196">
        <v>16</v>
      </c>
      <c r="H994" s="215">
        <v>44624</v>
      </c>
      <c r="I994" s="196">
        <v>100</v>
      </c>
      <c r="J994" s="217">
        <f t="shared" si="28"/>
        <v>16</v>
      </c>
    </row>
    <row r="995" spans="1:10" ht="14.5" hidden="1" customHeight="1" outlineLevel="1" x14ac:dyDescent="0.35">
      <c r="A995" s="210" t="s">
        <v>1890</v>
      </c>
      <c r="B995" s="196">
        <v>24</v>
      </c>
      <c r="C995" s="210" t="s">
        <v>1891</v>
      </c>
      <c r="D995" s="210" t="s">
        <v>170</v>
      </c>
      <c r="E995" s="196">
        <v>10</v>
      </c>
      <c r="F995" s="196">
        <v>5</v>
      </c>
      <c r="G995" s="196">
        <v>15</v>
      </c>
      <c r="H995" s="215">
        <v>44624</v>
      </c>
      <c r="I995" s="196">
        <v>750</v>
      </c>
      <c r="J995" s="217">
        <f t="shared" si="28"/>
        <v>15</v>
      </c>
    </row>
    <row r="996" spans="1:10" ht="14.5" hidden="1" customHeight="1" outlineLevel="1" x14ac:dyDescent="0.35">
      <c r="A996" s="210" t="s">
        <v>1890</v>
      </c>
      <c r="B996" s="196">
        <v>27</v>
      </c>
      <c r="C996" s="210" t="s">
        <v>1891</v>
      </c>
      <c r="D996" s="210" t="s">
        <v>170</v>
      </c>
      <c r="E996" s="196">
        <v>7</v>
      </c>
      <c r="F996" s="196">
        <v>4</v>
      </c>
      <c r="G996" s="196">
        <v>11</v>
      </c>
      <c r="H996" s="215">
        <v>44624</v>
      </c>
      <c r="I996" s="196">
        <v>200</v>
      </c>
      <c r="J996" s="217">
        <f t="shared" si="28"/>
        <v>11</v>
      </c>
    </row>
    <row r="997" spans="1:10" ht="14.5" hidden="1" customHeight="1" outlineLevel="1" x14ac:dyDescent="0.35">
      <c r="A997" s="210" t="s">
        <v>1890</v>
      </c>
      <c r="B997" s="196">
        <v>29</v>
      </c>
      <c r="C997" s="210" t="s">
        <v>1891</v>
      </c>
      <c r="D997" s="210" t="s">
        <v>170</v>
      </c>
      <c r="E997" s="196">
        <v>5</v>
      </c>
      <c r="F997" s="196">
        <v>5</v>
      </c>
      <c r="G997" s="196">
        <v>10</v>
      </c>
      <c r="H997" s="215">
        <v>44624</v>
      </c>
      <c r="I997" s="196">
        <v>200</v>
      </c>
      <c r="J997" s="217">
        <f t="shared" si="28"/>
        <v>10</v>
      </c>
    </row>
    <row r="998" spans="1:10" ht="14.5" hidden="1" customHeight="1" outlineLevel="1" x14ac:dyDescent="0.35">
      <c r="A998" s="210" t="s">
        <v>1890</v>
      </c>
      <c r="B998" s="196">
        <v>30</v>
      </c>
      <c r="C998" s="210" t="s">
        <v>1891</v>
      </c>
      <c r="D998" s="210" t="s">
        <v>170</v>
      </c>
      <c r="E998" s="196">
        <v>9</v>
      </c>
      <c r="F998" s="196">
        <v>2</v>
      </c>
      <c r="G998" s="196">
        <v>11</v>
      </c>
      <c r="H998" s="215">
        <v>44624</v>
      </c>
      <c r="I998" s="196">
        <v>835</v>
      </c>
      <c r="J998" s="217">
        <f t="shared" si="28"/>
        <v>11</v>
      </c>
    </row>
    <row r="999" spans="1:10" ht="14.5" hidden="1" customHeight="1" outlineLevel="1" x14ac:dyDescent="0.35">
      <c r="A999" s="210" t="s">
        <v>1890</v>
      </c>
      <c r="B999" s="196">
        <v>31</v>
      </c>
      <c r="C999" s="210" t="s">
        <v>1891</v>
      </c>
      <c r="D999" s="210" t="s">
        <v>170</v>
      </c>
      <c r="E999" s="196">
        <v>8</v>
      </c>
      <c r="F999" s="196">
        <v>5</v>
      </c>
      <c r="G999" s="196">
        <v>13</v>
      </c>
      <c r="H999" s="215">
        <v>44624</v>
      </c>
      <c r="I999" s="196">
        <v>200</v>
      </c>
      <c r="J999" s="217">
        <f t="shared" si="28"/>
        <v>13</v>
      </c>
    </row>
    <row r="1000" spans="1:10" ht="14.5" hidden="1" customHeight="1" outlineLevel="1" x14ac:dyDescent="0.35">
      <c r="A1000" s="210" t="s">
        <v>1890</v>
      </c>
      <c r="B1000" s="196">
        <v>32</v>
      </c>
      <c r="C1000" s="210" t="s">
        <v>1891</v>
      </c>
      <c r="D1000" s="210" t="s">
        <v>170</v>
      </c>
      <c r="E1000" s="196">
        <v>8</v>
      </c>
      <c r="F1000" s="196">
        <v>2</v>
      </c>
      <c r="G1000" s="196">
        <v>10</v>
      </c>
      <c r="H1000" s="215">
        <v>44624</v>
      </c>
      <c r="I1000" s="196">
        <v>330</v>
      </c>
      <c r="J1000" s="217">
        <f t="shared" si="28"/>
        <v>10</v>
      </c>
    </row>
    <row r="1001" spans="1:10" ht="14.5" hidden="1" customHeight="1" outlineLevel="1" x14ac:dyDescent="0.35">
      <c r="A1001" s="210" t="s">
        <v>1890</v>
      </c>
      <c r="B1001" s="196">
        <v>33</v>
      </c>
      <c r="C1001" s="210" t="s">
        <v>1891</v>
      </c>
      <c r="D1001" s="210" t="s">
        <v>170</v>
      </c>
      <c r="E1001" s="196">
        <v>10</v>
      </c>
      <c r="F1001" s="196">
        <v>4</v>
      </c>
      <c r="G1001" s="196">
        <v>14</v>
      </c>
      <c r="H1001" s="215">
        <v>44624</v>
      </c>
      <c r="I1001" s="196">
        <v>300</v>
      </c>
      <c r="J1001" s="217">
        <f t="shared" si="28"/>
        <v>14</v>
      </c>
    </row>
    <row r="1002" spans="1:10" ht="14.5" hidden="1" customHeight="1" outlineLevel="1" x14ac:dyDescent="0.35">
      <c r="A1002" s="210" t="s">
        <v>1890</v>
      </c>
      <c r="B1002" s="196">
        <v>34</v>
      </c>
      <c r="C1002" s="210" t="s">
        <v>1891</v>
      </c>
      <c r="D1002" s="210" t="s">
        <v>170</v>
      </c>
      <c r="E1002" s="196">
        <v>7</v>
      </c>
      <c r="F1002" s="196">
        <v>5</v>
      </c>
      <c r="G1002" s="196">
        <v>12</v>
      </c>
      <c r="H1002" s="215">
        <v>44624</v>
      </c>
      <c r="I1002" s="196">
        <v>440</v>
      </c>
      <c r="J1002" s="217">
        <f t="shared" si="28"/>
        <v>12</v>
      </c>
    </row>
    <row r="1003" spans="1:10" ht="14.5" hidden="1" customHeight="1" outlineLevel="1" x14ac:dyDescent="0.35">
      <c r="A1003" s="210" t="s">
        <v>1890</v>
      </c>
      <c r="B1003" s="196">
        <v>35</v>
      </c>
      <c r="C1003" s="210" t="s">
        <v>1891</v>
      </c>
      <c r="D1003" s="210" t="s">
        <v>170</v>
      </c>
      <c r="E1003" s="196">
        <v>9</v>
      </c>
      <c r="F1003" s="196">
        <v>2</v>
      </c>
      <c r="G1003" s="196">
        <v>11</v>
      </c>
      <c r="H1003" s="215">
        <v>44624</v>
      </c>
      <c r="I1003" s="196">
        <v>180</v>
      </c>
      <c r="J1003" s="217">
        <f t="shared" si="28"/>
        <v>11</v>
      </c>
    </row>
    <row r="1004" spans="1:10" ht="14.5" hidden="1" customHeight="1" outlineLevel="1" x14ac:dyDescent="0.35">
      <c r="A1004" s="210" t="s">
        <v>1890</v>
      </c>
      <c r="B1004" s="196">
        <v>36</v>
      </c>
      <c r="C1004" s="210" t="s">
        <v>1891</v>
      </c>
      <c r="D1004" s="210" t="s">
        <v>170</v>
      </c>
      <c r="E1004" s="196">
        <v>12</v>
      </c>
      <c r="F1004" s="196">
        <v>5</v>
      </c>
      <c r="G1004" s="196">
        <v>17</v>
      </c>
      <c r="H1004" s="215">
        <v>44624</v>
      </c>
      <c r="I1004" s="196">
        <v>750</v>
      </c>
      <c r="J1004" s="217">
        <f t="shared" si="28"/>
        <v>17</v>
      </c>
    </row>
    <row r="1005" spans="1:10" ht="14.5" hidden="1" customHeight="1" outlineLevel="1" x14ac:dyDescent="0.35">
      <c r="A1005" s="210" t="s">
        <v>1890</v>
      </c>
      <c r="B1005" s="196">
        <v>37</v>
      </c>
      <c r="C1005" s="210" t="s">
        <v>1891</v>
      </c>
      <c r="D1005" s="210" t="s">
        <v>170</v>
      </c>
      <c r="E1005" s="196">
        <v>10</v>
      </c>
      <c r="F1005" s="196">
        <v>4</v>
      </c>
      <c r="G1005" s="196">
        <v>14</v>
      </c>
      <c r="H1005" s="215">
        <v>44624</v>
      </c>
      <c r="I1005" s="196">
        <v>450</v>
      </c>
      <c r="J1005" s="217">
        <f t="shared" si="28"/>
        <v>14</v>
      </c>
    </row>
    <row r="1006" spans="1:10" ht="14.5" hidden="1" customHeight="1" outlineLevel="1" x14ac:dyDescent="0.35">
      <c r="A1006" s="210" t="s">
        <v>1890</v>
      </c>
      <c r="B1006" s="196">
        <v>38</v>
      </c>
      <c r="C1006" s="210" t="s">
        <v>1891</v>
      </c>
      <c r="D1006" s="210" t="s">
        <v>170</v>
      </c>
      <c r="E1006" s="196">
        <v>5</v>
      </c>
      <c r="F1006" s="196">
        <v>2</v>
      </c>
      <c r="G1006" s="196">
        <v>7</v>
      </c>
      <c r="H1006" s="215">
        <v>44624</v>
      </c>
      <c r="I1006" s="196">
        <v>750</v>
      </c>
      <c r="J1006" s="217">
        <f t="shared" si="28"/>
        <v>7</v>
      </c>
    </row>
    <row r="1007" spans="1:10" ht="14.5" hidden="1" customHeight="1" outlineLevel="1" x14ac:dyDescent="0.35">
      <c r="A1007" s="210" t="s">
        <v>1890</v>
      </c>
      <c r="B1007" s="196">
        <v>39</v>
      </c>
      <c r="C1007" s="210" t="s">
        <v>1891</v>
      </c>
      <c r="D1007" s="210" t="s">
        <v>170</v>
      </c>
      <c r="E1007" s="196">
        <v>8</v>
      </c>
      <c r="F1007" s="196">
        <v>5</v>
      </c>
      <c r="G1007" s="196">
        <v>13</v>
      </c>
      <c r="H1007" s="215">
        <v>44624</v>
      </c>
      <c r="I1007" s="196">
        <v>720</v>
      </c>
      <c r="J1007" s="217">
        <f t="shared" si="28"/>
        <v>13</v>
      </c>
    </row>
    <row r="1008" spans="1:10" ht="14.5" hidden="1" customHeight="1" outlineLevel="1" x14ac:dyDescent="0.35">
      <c r="A1008" s="210" t="s">
        <v>1890</v>
      </c>
      <c r="B1008" s="196">
        <v>40</v>
      </c>
      <c r="C1008" s="210" t="s">
        <v>1891</v>
      </c>
      <c r="D1008" s="210" t="s">
        <v>170</v>
      </c>
      <c r="E1008" s="196">
        <v>6</v>
      </c>
      <c r="F1008" s="196">
        <v>5</v>
      </c>
      <c r="G1008" s="196">
        <v>11</v>
      </c>
      <c r="H1008" s="215">
        <v>44624</v>
      </c>
      <c r="I1008" s="196">
        <v>650</v>
      </c>
      <c r="J1008" s="217">
        <f t="shared" si="28"/>
        <v>11</v>
      </c>
    </row>
    <row r="1009" spans="1:10" ht="14.5" hidden="1" customHeight="1" outlineLevel="1" x14ac:dyDescent="0.35">
      <c r="A1009" s="210" t="s">
        <v>1890</v>
      </c>
      <c r="B1009" s="196">
        <v>41</v>
      </c>
      <c r="C1009" s="210" t="s">
        <v>1891</v>
      </c>
      <c r="D1009" s="210" t="s">
        <v>170</v>
      </c>
      <c r="E1009" s="196">
        <v>9</v>
      </c>
      <c r="F1009" s="196">
        <v>3</v>
      </c>
      <c r="G1009" s="196">
        <v>12</v>
      </c>
      <c r="H1009" s="215">
        <v>44624</v>
      </c>
      <c r="I1009" s="196">
        <v>400</v>
      </c>
      <c r="J1009" s="217">
        <f t="shared" si="28"/>
        <v>12</v>
      </c>
    </row>
    <row r="1010" spans="1:10" ht="14.5" hidden="1" customHeight="1" outlineLevel="1" x14ac:dyDescent="0.35">
      <c r="A1010" s="210" t="s">
        <v>1890</v>
      </c>
      <c r="B1010" s="196">
        <v>42</v>
      </c>
      <c r="C1010" s="210" t="s">
        <v>1891</v>
      </c>
      <c r="D1010" s="210" t="s">
        <v>170</v>
      </c>
      <c r="E1010" s="196">
        <v>14</v>
      </c>
      <c r="F1010" s="196">
        <v>5</v>
      </c>
      <c r="G1010" s="196">
        <v>19</v>
      </c>
      <c r="H1010" s="215">
        <v>44624</v>
      </c>
      <c r="I1010" s="196">
        <v>750</v>
      </c>
      <c r="J1010" s="217">
        <f t="shared" si="28"/>
        <v>19</v>
      </c>
    </row>
    <row r="1011" spans="1:10" ht="14.5" hidden="1" customHeight="1" outlineLevel="1" x14ac:dyDescent="0.35">
      <c r="A1011" s="210" t="s">
        <v>1890</v>
      </c>
      <c r="B1011" s="196">
        <v>43</v>
      </c>
      <c r="C1011" s="210" t="s">
        <v>1891</v>
      </c>
      <c r="D1011" s="210" t="s">
        <v>170</v>
      </c>
      <c r="E1011" s="196">
        <v>7</v>
      </c>
      <c r="F1011" s="196">
        <v>3</v>
      </c>
      <c r="G1011" s="196">
        <v>10</v>
      </c>
      <c r="H1011" s="215">
        <v>44624</v>
      </c>
      <c r="I1011" s="196">
        <v>150</v>
      </c>
      <c r="J1011" s="217">
        <f t="shared" si="28"/>
        <v>10</v>
      </c>
    </row>
    <row r="1012" spans="1:10" ht="14.5" customHeight="1" collapsed="1" thickBot="1" x14ac:dyDescent="0.4">
      <c r="A1012" s="211" t="s">
        <v>1890</v>
      </c>
      <c r="B1012" s="212"/>
      <c r="C1012" s="213" t="s">
        <v>1891</v>
      </c>
      <c r="D1012" s="214">
        <f>COUNTA(D969:D1011)</f>
        <v>43</v>
      </c>
      <c r="E1012" s="214">
        <f>SUM(E969:E1011)</f>
        <v>351</v>
      </c>
      <c r="F1012" s="214">
        <f>SUM(F969:F1011)</f>
        <v>184</v>
      </c>
      <c r="G1012" s="214">
        <f>SUM(G969:G1011)</f>
        <v>535</v>
      </c>
      <c r="H1012" s="238">
        <v>44624</v>
      </c>
      <c r="I1012" s="242">
        <f>AVERAGE(I969:I1011)</f>
        <v>376.44186046511629</v>
      </c>
      <c r="J1012" s="214">
        <f>SUM(J969:J1011)</f>
        <v>535</v>
      </c>
    </row>
    <row r="1013" spans="1:10" ht="14.5" hidden="1" customHeight="1" outlineLevel="1" x14ac:dyDescent="0.35">
      <c r="A1013" s="210" t="s">
        <v>1892</v>
      </c>
      <c r="B1013" s="196">
        <v>36</v>
      </c>
      <c r="C1013" s="210" t="s">
        <v>1893</v>
      </c>
      <c r="D1013" s="210" t="s">
        <v>170</v>
      </c>
      <c r="E1013" s="196">
        <v>2</v>
      </c>
      <c r="F1013" s="196">
        <v>2</v>
      </c>
      <c r="G1013" s="196">
        <v>4</v>
      </c>
      <c r="H1013" s="215">
        <v>44624</v>
      </c>
      <c r="I1013" s="196">
        <v>600</v>
      </c>
      <c r="J1013" s="217">
        <f t="shared" si="28"/>
        <v>4</v>
      </c>
    </row>
    <row r="1014" spans="1:10" ht="14.5" hidden="1" customHeight="1" outlineLevel="1" x14ac:dyDescent="0.35">
      <c r="A1014" s="210" t="s">
        <v>1892</v>
      </c>
      <c r="B1014" s="196">
        <v>1</v>
      </c>
      <c r="C1014" s="210" t="s">
        <v>1893</v>
      </c>
      <c r="D1014" s="210" t="s">
        <v>170</v>
      </c>
      <c r="E1014" s="196">
        <v>5</v>
      </c>
      <c r="F1014" s="196">
        <v>2</v>
      </c>
      <c r="G1014" s="196">
        <v>7</v>
      </c>
      <c r="H1014" s="215">
        <v>44624</v>
      </c>
      <c r="I1014" s="196">
        <v>900</v>
      </c>
      <c r="J1014" s="217">
        <f t="shared" si="28"/>
        <v>7</v>
      </c>
    </row>
    <row r="1015" spans="1:10" ht="14.5" hidden="1" customHeight="1" outlineLevel="1" x14ac:dyDescent="0.35">
      <c r="A1015" s="210" t="s">
        <v>1892</v>
      </c>
      <c r="B1015" s="196">
        <v>2</v>
      </c>
      <c r="C1015" s="210" t="s">
        <v>1893</v>
      </c>
      <c r="D1015" s="210" t="s">
        <v>170</v>
      </c>
      <c r="E1015" s="196">
        <v>7</v>
      </c>
      <c r="F1015" s="196">
        <v>2</v>
      </c>
      <c r="G1015" s="196">
        <v>9</v>
      </c>
      <c r="H1015" s="215">
        <v>44624</v>
      </c>
      <c r="I1015" s="196">
        <v>300</v>
      </c>
      <c r="J1015" s="217">
        <f t="shared" si="28"/>
        <v>9</v>
      </c>
    </row>
    <row r="1016" spans="1:10" ht="14.5" hidden="1" customHeight="1" outlineLevel="1" x14ac:dyDescent="0.35">
      <c r="A1016" s="210" t="s">
        <v>1892</v>
      </c>
      <c r="B1016" s="196">
        <v>3</v>
      </c>
      <c r="C1016" s="210" t="s">
        <v>1893</v>
      </c>
      <c r="D1016" s="210" t="s">
        <v>170</v>
      </c>
      <c r="E1016" s="196">
        <v>8</v>
      </c>
      <c r="F1016" s="196">
        <v>3</v>
      </c>
      <c r="G1016" s="196">
        <v>11</v>
      </c>
      <c r="H1016" s="215">
        <v>44624</v>
      </c>
      <c r="I1016" s="196">
        <v>400</v>
      </c>
      <c r="J1016" s="217">
        <f t="shared" si="28"/>
        <v>11</v>
      </c>
    </row>
    <row r="1017" spans="1:10" ht="14.5" hidden="1" customHeight="1" outlineLevel="1" x14ac:dyDescent="0.35">
      <c r="A1017" s="210" t="s">
        <v>1892</v>
      </c>
      <c r="B1017" s="196">
        <v>4</v>
      </c>
      <c r="C1017" s="210" t="s">
        <v>1893</v>
      </c>
      <c r="D1017" s="210" t="s">
        <v>170</v>
      </c>
      <c r="E1017" s="196">
        <v>7</v>
      </c>
      <c r="F1017" s="196">
        <v>2</v>
      </c>
      <c r="G1017" s="196">
        <v>9</v>
      </c>
      <c r="H1017" s="215">
        <v>44624</v>
      </c>
      <c r="I1017" s="196">
        <v>500</v>
      </c>
      <c r="J1017" s="217">
        <f t="shared" si="28"/>
        <v>9</v>
      </c>
    </row>
    <row r="1018" spans="1:10" ht="14.5" hidden="1" customHeight="1" outlineLevel="1" x14ac:dyDescent="0.35">
      <c r="A1018" s="210" t="s">
        <v>1892</v>
      </c>
      <c r="B1018" s="196">
        <v>5</v>
      </c>
      <c r="C1018" s="210" t="s">
        <v>1893</v>
      </c>
      <c r="D1018" s="210" t="s">
        <v>170</v>
      </c>
      <c r="E1018" s="196">
        <v>1</v>
      </c>
      <c r="F1018" s="196">
        <v>2</v>
      </c>
      <c r="G1018" s="196">
        <v>3</v>
      </c>
      <c r="H1018" s="215">
        <v>44624</v>
      </c>
      <c r="I1018" s="196">
        <v>300</v>
      </c>
      <c r="J1018" s="217">
        <f t="shared" si="28"/>
        <v>3</v>
      </c>
    </row>
    <row r="1019" spans="1:10" ht="14.5" hidden="1" customHeight="1" outlineLevel="1" x14ac:dyDescent="0.35">
      <c r="A1019" s="210" t="s">
        <v>1892</v>
      </c>
      <c r="B1019" s="196">
        <v>6</v>
      </c>
      <c r="C1019" s="210" t="s">
        <v>1893</v>
      </c>
      <c r="D1019" s="210" t="s">
        <v>170</v>
      </c>
      <c r="E1019" s="196">
        <v>8</v>
      </c>
      <c r="F1019" s="196">
        <v>2</v>
      </c>
      <c r="G1019" s="196">
        <v>10</v>
      </c>
      <c r="H1019" s="215">
        <v>44624</v>
      </c>
      <c r="I1019" s="196">
        <v>400</v>
      </c>
      <c r="J1019" s="217">
        <f t="shared" si="28"/>
        <v>10</v>
      </c>
    </row>
    <row r="1020" spans="1:10" ht="14.5" hidden="1" customHeight="1" outlineLevel="1" x14ac:dyDescent="0.35">
      <c r="A1020" s="210" t="s">
        <v>1892</v>
      </c>
      <c r="B1020" s="196">
        <v>7</v>
      </c>
      <c r="C1020" s="210" t="s">
        <v>1893</v>
      </c>
      <c r="D1020" s="210" t="s">
        <v>170</v>
      </c>
      <c r="E1020" s="196">
        <v>8</v>
      </c>
      <c r="F1020" s="196">
        <v>2</v>
      </c>
      <c r="G1020" s="196">
        <v>10</v>
      </c>
      <c r="H1020" s="215">
        <v>44624</v>
      </c>
      <c r="I1020" s="196">
        <v>600</v>
      </c>
      <c r="J1020" s="217">
        <f t="shared" si="28"/>
        <v>10</v>
      </c>
    </row>
    <row r="1021" spans="1:10" ht="14.5" hidden="1" customHeight="1" outlineLevel="1" x14ac:dyDescent="0.35">
      <c r="A1021" s="210" t="s">
        <v>1892</v>
      </c>
      <c r="B1021" s="196">
        <v>13</v>
      </c>
      <c r="C1021" s="210" t="s">
        <v>1893</v>
      </c>
      <c r="D1021" s="210" t="s">
        <v>170</v>
      </c>
      <c r="E1021" s="196">
        <v>2</v>
      </c>
      <c r="F1021" s="196">
        <v>3</v>
      </c>
      <c r="G1021" s="196">
        <v>5</v>
      </c>
      <c r="H1021" s="215">
        <v>44624</v>
      </c>
      <c r="I1021" s="196">
        <v>950</v>
      </c>
      <c r="J1021" s="217">
        <f t="shared" si="28"/>
        <v>5</v>
      </c>
    </row>
    <row r="1022" spans="1:10" ht="14.5" hidden="1" customHeight="1" outlineLevel="1" x14ac:dyDescent="0.35">
      <c r="A1022" s="210" t="s">
        <v>1892</v>
      </c>
      <c r="B1022" s="196">
        <v>8</v>
      </c>
      <c r="C1022" s="210" t="s">
        <v>1893</v>
      </c>
      <c r="D1022" s="210" t="s">
        <v>170</v>
      </c>
      <c r="E1022" s="196">
        <v>1</v>
      </c>
      <c r="F1022" s="196">
        <v>2</v>
      </c>
      <c r="G1022" s="196">
        <v>3</v>
      </c>
      <c r="H1022" s="215">
        <v>44624</v>
      </c>
      <c r="I1022" s="196">
        <v>800</v>
      </c>
      <c r="J1022" s="217">
        <f t="shared" si="28"/>
        <v>3</v>
      </c>
    </row>
    <row r="1023" spans="1:10" ht="14.5" hidden="1" customHeight="1" outlineLevel="1" x14ac:dyDescent="0.35">
      <c r="A1023" s="210" t="s">
        <v>1892</v>
      </c>
      <c r="B1023" s="196">
        <v>44</v>
      </c>
      <c r="C1023" s="210" t="s">
        <v>1893</v>
      </c>
      <c r="D1023" s="210" t="s">
        <v>170</v>
      </c>
      <c r="E1023" s="196">
        <v>3</v>
      </c>
      <c r="F1023" s="196">
        <v>1</v>
      </c>
      <c r="G1023" s="196">
        <v>4</v>
      </c>
      <c r="H1023" s="215">
        <v>44624</v>
      </c>
      <c r="I1023" s="196">
        <v>300</v>
      </c>
      <c r="J1023" s="217">
        <f t="shared" si="28"/>
        <v>4</v>
      </c>
    </row>
    <row r="1024" spans="1:10" ht="14.5" hidden="1" customHeight="1" outlineLevel="1" x14ac:dyDescent="0.35">
      <c r="A1024" s="210" t="s">
        <v>1892</v>
      </c>
      <c r="B1024" s="196">
        <v>9</v>
      </c>
      <c r="C1024" s="210" t="s">
        <v>1893</v>
      </c>
      <c r="D1024" s="210" t="s">
        <v>170</v>
      </c>
      <c r="E1024" s="196">
        <v>6</v>
      </c>
      <c r="F1024" s="196">
        <v>3</v>
      </c>
      <c r="G1024" s="196">
        <v>9</v>
      </c>
      <c r="H1024" s="215">
        <v>44624</v>
      </c>
      <c r="I1024" s="196">
        <v>600</v>
      </c>
      <c r="J1024" s="217">
        <f t="shared" si="28"/>
        <v>9</v>
      </c>
    </row>
    <row r="1025" spans="1:10" ht="14.5" hidden="1" customHeight="1" outlineLevel="1" x14ac:dyDescent="0.35">
      <c r="A1025" s="210" t="s">
        <v>1892</v>
      </c>
      <c r="B1025" s="196">
        <v>10</v>
      </c>
      <c r="C1025" s="210" t="s">
        <v>1893</v>
      </c>
      <c r="D1025" s="210" t="s">
        <v>170</v>
      </c>
      <c r="E1025" s="196">
        <v>0</v>
      </c>
      <c r="F1025" s="196">
        <v>1</v>
      </c>
      <c r="G1025" s="196">
        <v>1</v>
      </c>
      <c r="H1025" s="215">
        <v>44624</v>
      </c>
      <c r="I1025" s="196">
        <v>700</v>
      </c>
      <c r="J1025" s="217">
        <f t="shared" si="28"/>
        <v>1</v>
      </c>
    </row>
    <row r="1026" spans="1:10" ht="14.5" hidden="1" customHeight="1" outlineLevel="1" x14ac:dyDescent="0.35">
      <c r="A1026" s="210" t="s">
        <v>1892</v>
      </c>
      <c r="B1026" s="196">
        <v>11</v>
      </c>
      <c r="C1026" s="210" t="s">
        <v>1893</v>
      </c>
      <c r="D1026" s="210" t="s">
        <v>170</v>
      </c>
      <c r="E1026" s="196">
        <v>1</v>
      </c>
      <c r="F1026" s="196">
        <v>2</v>
      </c>
      <c r="G1026" s="196">
        <v>3</v>
      </c>
      <c r="H1026" s="215">
        <v>44624</v>
      </c>
      <c r="I1026" s="196">
        <v>800</v>
      </c>
      <c r="J1026" s="217">
        <f t="shared" si="28"/>
        <v>3</v>
      </c>
    </row>
    <row r="1027" spans="1:10" ht="14.5" hidden="1" customHeight="1" outlineLevel="1" x14ac:dyDescent="0.35">
      <c r="A1027" s="210" t="s">
        <v>1892</v>
      </c>
      <c r="B1027" s="196">
        <v>12</v>
      </c>
      <c r="C1027" s="210" t="s">
        <v>1893</v>
      </c>
      <c r="D1027" s="210" t="s">
        <v>170</v>
      </c>
      <c r="E1027" s="196">
        <v>5</v>
      </c>
      <c r="F1027" s="196">
        <v>2</v>
      </c>
      <c r="G1027" s="196">
        <v>7</v>
      </c>
      <c r="H1027" s="215">
        <v>44624</v>
      </c>
      <c r="I1027" s="196">
        <v>1000</v>
      </c>
      <c r="J1027" s="217">
        <f t="shared" ref="J1027:J1090" si="29">IF(I1027&gt;$Q$1,,G1027)</f>
        <v>7</v>
      </c>
    </row>
    <row r="1028" spans="1:10" ht="14.5" hidden="1" customHeight="1" outlineLevel="1" x14ac:dyDescent="0.35">
      <c r="A1028" s="210" t="s">
        <v>1892</v>
      </c>
      <c r="B1028" s="196">
        <v>14</v>
      </c>
      <c r="C1028" s="210" t="s">
        <v>1893</v>
      </c>
      <c r="D1028" s="210" t="s">
        <v>170</v>
      </c>
      <c r="E1028" s="196">
        <v>2</v>
      </c>
      <c r="F1028" s="196">
        <v>2</v>
      </c>
      <c r="G1028" s="196">
        <v>4</v>
      </c>
      <c r="H1028" s="215">
        <v>44624</v>
      </c>
      <c r="I1028" s="196">
        <v>900</v>
      </c>
      <c r="J1028" s="217">
        <f t="shared" si="29"/>
        <v>4</v>
      </c>
    </row>
    <row r="1029" spans="1:10" ht="14.5" hidden="1" customHeight="1" outlineLevel="1" x14ac:dyDescent="0.35">
      <c r="A1029" s="210" t="s">
        <v>1892</v>
      </c>
      <c r="B1029" s="196">
        <v>15</v>
      </c>
      <c r="C1029" s="210" t="s">
        <v>1893</v>
      </c>
      <c r="D1029" s="210" t="s">
        <v>170</v>
      </c>
      <c r="E1029" s="196">
        <v>4</v>
      </c>
      <c r="F1029" s="196">
        <v>2</v>
      </c>
      <c r="G1029" s="196">
        <v>6</v>
      </c>
      <c r="H1029" s="215">
        <v>44624</v>
      </c>
      <c r="I1029" s="196">
        <v>700</v>
      </c>
      <c r="J1029" s="217">
        <f t="shared" si="29"/>
        <v>6</v>
      </c>
    </row>
    <row r="1030" spans="1:10" ht="14.5" hidden="1" customHeight="1" outlineLevel="1" x14ac:dyDescent="0.35">
      <c r="A1030" s="210" t="s">
        <v>1892</v>
      </c>
      <c r="B1030" s="196">
        <v>16</v>
      </c>
      <c r="C1030" s="210" t="s">
        <v>1893</v>
      </c>
      <c r="D1030" s="210" t="s">
        <v>170</v>
      </c>
      <c r="E1030" s="196">
        <v>4</v>
      </c>
      <c r="F1030" s="196">
        <v>2</v>
      </c>
      <c r="G1030" s="196">
        <v>6</v>
      </c>
      <c r="H1030" s="215">
        <v>44624</v>
      </c>
      <c r="I1030" s="196">
        <v>500</v>
      </c>
      <c r="J1030" s="217">
        <f t="shared" si="29"/>
        <v>6</v>
      </c>
    </row>
    <row r="1031" spans="1:10" ht="14.5" hidden="1" customHeight="1" outlineLevel="1" x14ac:dyDescent="0.35">
      <c r="A1031" s="210" t="s">
        <v>1892</v>
      </c>
      <c r="B1031" s="196">
        <v>17</v>
      </c>
      <c r="C1031" s="210" t="s">
        <v>1893</v>
      </c>
      <c r="D1031" s="210" t="s">
        <v>170</v>
      </c>
      <c r="E1031" s="196">
        <v>3</v>
      </c>
      <c r="F1031" s="196">
        <v>1</v>
      </c>
      <c r="G1031" s="196">
        <v>4</v>
      </c>
      <c r="H1031" s="215">
        <v>44624</v>
      </c>
      <c r="I1031" s="196">
        <v>300</v>
      </c>
      <c r="J1031" s="217">
        <f t="shared" si="29"/>
        <v>4</v>
      </c>
    </row>
    <row r="1032" spans="1:10" ht="14.5" hidden="1" customHeight="1" outlineLevel="1" x14ac:dyDescent="0.35">
      <c r="A1032" s="210" t="s">
        <v>1892</v>
      </c>
      <c r="B1032" s="196">
        <v>18</v>
      </c>
      <c r="C1032" s="210" t="s">
        <v>1893</v>
      </c>
      <c r="D1032" s="210" t="s">
        <v>170</v>
      </c>
      <c r="E1032" s="196">
        <v>9</v>
      </c>
      <c r="F1032" s="196">
        <v>2</v>
      </c>
      <c r="G1032" s="196">
        <v>11</v>
      </c>
      <c r="H1032" s="215">
        <v>44624</v>
      </c>
      <c r="I1032" s="196">
        <v>250</v>
      </c>
      <c r="J1032" s="217">
        <f t="shared" si="29"/>
        <v>11</v>
      </c>
    </row>
    <row r="1033" spans="1:10" ht="14.5" hidden="1" customHeight="1" outlineLevel="1" x14ac:dyDescent="0.35">
      <c r="A1033" s="210" t="s">
        <v>1892</v>
      </c>
      <c r="B1033" s="196">
        <v>19</v>
      </c>
      <c r="C1033" s="210" t="s">
        <v>1893</v>
      </c>
      <c r="D1033" s="210" t="s">
        <v>170</v>
      </c>
      <c r="E1033" s="196">
        <v>8</v>
      </c>
      <c r="F1033" s="196">
        <v>1</v>
      </c>
      <c r="G1033" s="196">
        <v>9</v>
      </c>
      <c r="H1033" s="215">
        <v>44624</v>
      </c>
      <c r="I1033" s="196">
        <v>500</v>
      </c>
      <c r="J1033" s="217">
        <f t="shared" si="29"/>
        <v>9</v>
      </c>
    </row>
    <row r="1034" spans="1:10" ht="14.5" hidden="1" customHeight="1" outlineLevel="1" x14ac:dyDescent="0.35">
      <c r="A1034" s="210" t="s">
        <v>1892</v>
      </c>
      <c r="B1034" s="196">
        <v>20</v>
      </c>
      <c r="C1034" s="210" t="s">
        <v>1893</v>
      </c>
      <c r="D1034" s="210" t="s">
        <v>170</v>
      </c>
      <c r="E1034" s="196">
        <v>1</v>
      </c>
      <c r="F1034" s="196">
        <v>2</v>
      </c>
      <c r="G1034" s="196">
        <v>3</v>
      </c>
      <c r="H1034" s="215">
        <v>44624</v>
      </c>
      <c r="I1034" s="196">
        <v>500</v>
      </c>
      <c r="J1034" s="217">
        <f t="shared" si="29"/>
        <v>3</v>
      </c>
    </row>
    <row r="1035" spans="1:10" ht="14.5" hidden="1" customHeight="1" outlineLevel="1" x14ac:dyDescent="0.35">
      <c r="A1035" s="210" t="s">
        <v>1892</v>
      </c>
      <c r="B1035" s="196">
        <v>21</v>
      </c>
      <c r="C1035" s="210" t="s">
        <v>1893</v>
      </c>
      <c r="D1035" s="210" t="s">
        <v>170</v>
      </c>
      <c r="E1035" s="196">
        <v>8</v>
      </c>
      <c r="F1035" s="196">
        <v>2</v>
      </c>
      <c r="G1035" s="196">
        <v>10</v>
      </c>
      <c r="H1035" s="215">
        <v>44624</v>
      </c>
      <c r="I1035" s="196">
        <v>250</v>
      </c>
      <c r="J1035" s="217">
        <f t="shared" si="29"/>
        <v>10</v>
      </c>
    </row>
    <row r="1036" spans="1:10" ht="14.5" hidden="1" customHeight="1" outlineLevel="1" x14ac:dyDescent="0.35">
      <c r="A1036" s="210" t="s">
        <v>1892</v>
      </c>
      <c r="B1036" s="196">
        <v>22</v>
      </c>
      <c r="C1036" s="210" t="s">
        <v>1893</v>
      </c>
      <c r="D1036" s="210" t="s">
        <v>170</v>
      </c>
      <c r="E1036" s="196">
        <v>3</v>
      </c>
      <c r="F1036" s="196">
        <v>3</v>
      </c>
      <c r="G1036" s="196">
        <v>6</v>
      </c>
      <c r="H1036" s="215">
        <v>44624</v>
      </c>
      <c r="I1036" s="196">
        <v>730</v>
      </c>
      <c r="J1036" s="217">
        <f t="shared" si="29"/>
        <v>6</v>
      </c>
    </row>
    <row r="1037" spans="1:10" ht="14.5" hidden="1" customHeight="1" outlineLevel="1" x14ac:dyDescent="0.35">
      <c r="A1037" s="210" t="s">
        <v>1892</v>
      </c>
      <c r="B1037" s="196">
        <v>23</v>
      </c>
      <c r="C1037" s="210" t="s">
        <v>1893</v>
      </c>
      <c r="D1037" s="210" t="s">
        <v>170</v>
      </c>
      <c r="E1037" s="196">
        <v>2</v>
      </c>
      <c r="F1037" s="196">
        <v>2</v>
      </c>
      <c r="G1037" s="196">
        <v>4</v>
      </c>
      <c r="H1037" s="215">
        <v>44624</v>
      </c>
      <c r="I1037" s="196">
        <v>400</v>
      </c>
      <c r="J1037" s="217">
        <f t="shared" si="29"/>
        <v>4</v>
      </c>
    </row>
    <row r="1038" spans="1:10" ht="14.5" hidden="1" customHeight="1" outlineLevel="1" x14ac:dyDescent="0.35">
      <c r="A1038" s="210" t="s">
        <v>1892</v>
      </c>
      <c r="B1038" s="196">
        <v>24</v>
      </c>
      <c r="C1038" s="210" t="s">
        <v>1893</v>
      </c>
      <c r="D1038" s="210" t="s">
        <v>170</v>
      </c>
      <c r="E1038" s="196">
        <v>4</v>
      </c>
      <c r="F1038" s="196">
        <v>1</v>
      </c>
      <c r="G1038" s="196">
        <v>5</v>
      </c>
      <c r="H1038" s="215">
        <v>44624</v>
      </c>
      <c r="I1038" s="196">
        <v>400</v>
      </c>
      <c r="J1038" s="217">
        <f t="shared" si="29"/>
        <v>5</v>
      </c>
    </row>
    <row r="1039" spans="1:10" ht="14.5" hidden="1" customHeight="1" outlineLevel="1" x14ac:dyDescent="0.35">
      <c r="A1039" s="210" t="s">
        <v>1892</v>
      </c>
      <c r="B1039" s="196">
        <v>25</v>
      </c>
      <c r="C1039" s="210" t="s">
        <v>1893</v>
      </c>
      <c r="D1039" s="210" t="s">
        <v>170</v>
      </c>
      <c r="E1039" s="196">
        <v>1</v>
      </c>
      <c r="F1039" s="196">
        <v>3</v>
      </c>
      <c r="G1039" s="196">
        <v>4</v>
      </c>
      <c r="H1039" s="215">
        <v>44624</v>
      </c>
      <c r="I1039" s="196">
        <v>300</v>
      </c>
      <c r="J1039" s="217">
        <f t="shared" si="29"/>
        <v>4</v>
      </c>
    </row>
    <row r="1040" spans="1:10" ht="14.5" hidden="1" customHeight="1" outlineLevel="1" x14ac:dyDescent="0.35">
      <c r="A1040" s="210" t="s">
        <v>1892</v>
      </c>
      <c r="B1040" s="196">
        <v>26</v>
      </c>
      <c r="C1040" s="210" t="s">
        <v>1893</v>
      </c>
      <c r="D1040" s="210" t="s">
        <v>170</v>
      </c>
      <c r="E1040" s="196">
        <v>6</v>
      </c>
      <c r="F1040" s="196">
        <v>2</v>
      </c>
      <c r="G1040" s="196">
        <v>8</v>
      </c>
      <c r="H1040" s="215">
        <v>44624</v>
      </c>
      <c r="I1040" s="196">
        <v>300</v>
      </c>
      <c r="J1040" s="217">
        <f t="shared" si="29"/>
        <v>8</v>
      </c>
    </row>
    <row r="1041" spans="1:10" ht="14.5" hidden="1" customHeight="1" outlineLevel="1" x14ac:dyDescent="0.35">
      <c r="A1041" s="210" t="s">
        <v>1892</v>
      </c>
      <c r="B1041" s="196">
        <v>27</v>
      </c>
      <c r="C1041" s="210" t="s">
        <v>1893</v>
      </c>
      <c r="D1041" s="210" t="s">
        <v>170</v>
      </c>
      <c r="E1041" s="196">
        <v>7</v>
      </c>
      <c r="F1041" s="196">
        <v>2</v>
      </c>
      <c r="G1041" s="196">
        <v>9</v>
      </c>
      <c r="H1041" s="215">
        <v>44624</v>
      </c>
      <c r="I1041" s="196">
        <v>300</v>
      </c>
      <c r="J1041" s="217">
        <f t="shared" si="29"/>
        <v>9</v>
      </c>
    </row>
    <row r="1042" spans="1:10" ht="14.5" hidden="1" customHeight="1" outlineLevel="1" x14ac:dyDescent="0.35">
      <c r="A1042" s="210" t="s">
        <v>1892</v>
      </c>
      <c r="B1042" s="196">
        <v>28</v>
      </c>
      <c r="C1042" s="210" t="s">
        <v>1893</v>
      </c>
      <c r="D1042" s="210" t="s">
        <v>170</v>
      </c>
      <c r="E1042" s="196">
        <v>5</v>
      </c>
      <c r="F1042" s="196">
        <v>3</v>
      </c>
      <c r="G1042" s="196">
        <v>8</v>
      </c>
      <c r="H1042" s="215">
        <v>44624</v>
      </c>
      <c r="I1042" s="196">
        <v>500</v>
      </c>
      <c r="J1042" s="217">
        <f t="shared" si="29"/>
        <v>8</v>
      </c>
    </row>
    <row r="1043" spans="1:10" ht="14.5" hidden="1" customHeight="1" outlineLevel="1" x14ac:dyDescent="0.35">
      <c r="A1043" s="210" t="s">
        <v>1892</v>
      </c>
      <c r="B1043" s="196">
        <v>29</v>
      </c>
      <c r="C1043" s="210" t="s">
        <v>1893</v>
      </c>
      <c r="D1043" s="210" t="s">
        <v>170</v>
      </c>
      <c r="E1043" s="196">
        <v>5</v>
      </c>
      <c r="F1043" s="196">
        <v>2</v>
      </c>
      <c r="G1043" s="196">
        <v>7</v>
      </c>
      <c r="H1043" s="215">
        <v>44624</v>
      </c>
      <c r="I1043" s="196">
        <v>800</v>
      </c>
      <c r="J1043" s="217">
        <f t="shared" si="29"/>
        <v>7</v>
      </c>
    </row>
    <row r="1044" spans="1:10" ht="14.5" hidden="1" customHeight="1" outlineLevel="1" x14ac:dyDescent="0.35">
      <c r="A1044" s="210" t="s">
        <v>1892</v>
      </c>
      <c r="B1044" s="196">
        <v>30</v>
      </c>
      <c r="C1044" s="210" t="s">
        <v>1893</v>
      </c>
      <c r="D1044" s="210" t="s">
        <v>170</v>
      </c>
      <c r="E1044" s="196">
        <v>6</v>
      </c>
      <c r="F1044" s="196">
        <v>2</v>
      </c>
      <c r="G1044" s="196">
        <v>8</v>
      </c>
      <c r="H1044" s="215">
        <v>44624</v>
      </c>
      <c r="I1044" s="196">
        <v>900</v>
      </c>
      <c r="J1044" s="217">
        <f t="shared" si="29"/>
        <v>8</v>
      </c>
    </row>
    <row r="1045" spans="1:10" ht="14.5" hidden="1" customHeight="1" outlineLevel="1" x14ac:dyDescent="0.35">
      <c r="A1045" s="210" t="s">
        <v>1892</v>
      </c>
      <c r="B1045" s="196">
        <v>52</v>
      </c>
      <c r="C1045" s="210" t="s">
        <v>1893</v>
      </c>
      <c r="D1045" s="210" t="s">
        <v>170</v>
      </c>
      <c r="E1045" s="196">
        <v>1</v>
      </c>
      <c r="F1045" s="196">
        <v>1</v>
      </c>
      <c r="G1045" s="196">
        <v>2</v>
      </c>
      <c r="H1045" s="215">
        <v>44624</v>
      </c>
      <c r="I1045" s="196">
        <v>800</v>
      </c>
      <c r="J1045" s="217">
        <f t="shared" si="29"/>
        <v>2</v>
      </c>
    </row>
    <row r="1046" spans="1:10" ht="14.5" hidden="1" customHeight="1" outlineLevel="1" x14ac:dyDescent="0.35">
      <c r="A1046" s="210" t="s">
        <v>1892</v>
      </c>
      <c r="B1046" s="196">
        <v>31</v>
      </c>
      <c r="C1046" s="210" t="s">
        <v>1893</v>
      </c>
      <c r="D1046" s="210" t="s">
        <v>170</v>
      </c>
      <c r="E1046" s="196">
        <v>3</v>
      </c>
      <c r="F1046" s="196">
        <v>1</v>
      </c>
      <c r="G1046" s="196">
        <v>4</v>
      </c>
      <c r="H1046" s="215">
        <v>44624</v>
      </c>
      <c r="I1046" s="196">
        <v>100</v>
      </c>
      <c r="J1046" s="217">
        <f t="shared" si="29"/>
        <v>4</v>
      </c>
    </row>
    <row r="1047" spans="1:10" ht="14.5" hidden="1" customHeight="1" outlineLevel="1" x14ac:dyDescent="0.35">
      <c r="A1047" s="210" t="s">
        <v>1892</v>
      </c>
      <c r="B1047" s="196">
        <v>32</v>
      </c>
      <c r="C1047" s="210" t="s">
        <v>1893</v>
      </c>
      <c r="D1047" s="210" t="s">
        <v>170</v>
      </c>
      <c r="E1047" s="196">
        <v>4</v>
      </c>
      <c r="F1047" s="196">
        <v>2</v>
      </c>
      <c r="G1047" s="196">
        <v>6</v>
      </c>
      <c r="H1047" s="215">
        <v>44624</v>
      </c>
      <c r="I1047" s="196">
        <v>950</v>
      </c>
      <c r="J1047" s="217">
        <f t="shared" si="29"/>
        <v>6</v>
      </c>
    </row>
    <row r="1048" spans="1:10" ht="14.5" hidden="1" customHeight="1" outlineLevel="1" x14ac:dyDescent="0.35">
      <c r="A1048" s="210" t="s">
        <v>1892</v>
      </c>
      <c r="B1048" s="196">
        <v>33</v>
      </c>
      <c r="C1048" s="210" t="s">
        <v>1893</v>
      </c>
      <c r="D1048" s="210" t="s">
        <v>170</v>
      </c>
      <c r="E1048" s="196">
        <v>1</v>
      </c>
      <c r="F1048" s="196">
        <v>1</v>
      </c>
      <c r="G1048" s="196">
        <v>2</v>
      </c>
      <c r="H1048" s="215">
        <v>44624</v>
      </c>
      <c r="I1048" s="196">
        <v>700</v>
      </c>
      <c r="J1048" s="217">
        <f t="shared" si="29"/>
        <v>2</v>
      </c>
    </row>
    <row r="1049" spans="1:10" ht="14.5" hidden="1" customHeight="1" outlineLevel="1" x14ac:dyDescent="0.35">
      <c r="A1049" s="210" t="s">
        <v>1892</v>
      </c>
      <c r="B1049" s="196">
        <v>34</v>
      </c>
      <c r="C1049" s="210" t="s">
        <v>1893</v>
      </c>
      <c r="D1049" s="210" t="s">
        <v>170</v>
      </c>
      <c r="E1049" s="196">
        <v>7</v>
      </c>
      <c r="F1049" s="196">
        <v>1</v>
      </c>
      <c r="G1049" s="196">
        <v>8</v>
      </c>
      <c r="H1049" s="215">
        <v>44624</v>
      </c>
      <c r="I1049" s="196">
        <v>300</v>
      </c>
      <c r="J1049" s="217">
        <f t="shared" si="29"/>
        <v>8</v>
      </c>
    </row>
    <row r="1050" spans="1:10" ht="14.5" hidden="1" customHeight="1" outlineLevel="1" x14ac:dyDescent="0.35">
      <c r="A1050" s="210" t="s">
        <v>1892</v>
      </c>
      <c r="B1050" s="196">
        <v>35</v>
      </c>
      <c r="C1050" s="210" t="s">
        <v>1893</v>
      </c>
      <c r="D1050" s="210" t="s">
        <v>170</v>
      </c>
      <c r="E1050" s="196">
        <v>2</v>
      </c>
      <c r="F1050" s="196">
        <v>2</v>
      </c>
      <c r="G1050" s="196">
        <v>4</v>
      </c>
      <c r="H1050" s="215">
        <v>44624</v>
      </c>
      <c r="I1050" s="196">
        <v>700</v>
      </c>
      <c r="J1050" s="217">
        <f t="shared" si="29"/>
        <v>4</v>
      </c>
    </row>
    <row r="1051" spans="1:10" ht="14.5" hidden="1" customHeight="1" outlineLevel="1" x14ac:dyDescent="0.35">
      <c r="A1051" s="210" t="s">
        <v>1892</v>
      </c>
      <c r="B1051" s="196">
        <v>37</v>
      </c>
      <c r="C1051" s="210" t="s">
        <v>1893</v>
      </c>
      <c r="D1051" s="210" t="s">
        <v>170</v>
      </c>
      <c r="E1051" s="196">
        <v>5</v>
      </c>
      <c r="F1051" s="196">
        <v>1</v>
      </c>
      <c r="G1051" s="196">
        <v>6</v>
      </c>
      <c r="H1051" s="215">
        <v>44624</v>
      </c>
      <c r="I1051" s="196">
        <v>500</v>
      </c>
      <c r="J1051" s="217">
        <f t="shared" si="29"/>
        <v>6</v>
      </c>
    </row>
    <row r="1052" spans="1:10" ht="14.5" hidden="1" customHeight="1" outlineLevel="1" x14ac:dyDescent="0.35">
      <c r="A1052" s="210" t="s">
        <v>1892</v>
      </c>
      <c r="B1052" s="196">
        <v>38</v>
      </c>
      <c r="C1052" s="210" t="s">
        <v>1893</v>
      </c>
      <c r="D1052" s="210" t="s">
        <v>170</v>
      </c>
      <c r="E1052" s="196">
        <v>0</v>
      </c>
      <c r="F1052" s="196">
        <v>2</v>
      </c>
      <c r="G1052" s="196">
        <v>2</v>
      </c>
      <c r="H1052" s="215">
        <v>44624</v>
      </c>
      <c r="I1052" s="196">
        <v>800</v>
      </c>
      <c r="J1052" s="217">
        <f t="shared" si="29"/>
        <v>2</v>
      </c>
    </row>
    <row r="1053" spans="1:10" ht="14.5" hidden="1" customHeight="1" outlineLevel="1" x14ac:dyDescent="0.35">
      <c r="A1053" s="210" t="s">
        <v>1892</v>
      </c>
      <c r="B1053" s="196">
        <v>39</v>
      </c>
      <c r="C1053" s="210" t="s">
        <v>1893</v>
      </c>
      <c r="D1053" s="210" t="s">
        <v>170</v>
      </c>
      <c r="E1053" s="196">
        <v>1</v>
      </c>
      <c r="F1053" s="196">
        <v>2</v>
      </c>
      <c r="G1053" s="196">
        <v>3</v>
      </c>
      <c r="H1053" s="215">
        <v>44624</v>
      </c>
      <c r="I1053" s="196">
        <v>700</v>
      </c>
      <c r="J1053" s="217">
        <f t="shared" si="29"/>
        <v>3</v>
      </c>
    </row>
    <row r="1054" spans="1:10" ht="14.5" hidden="1" customHeight="1" outlineLevel="1" x14ac:dyDescent="0.35">
      <c r="A1054" s="210" t="s">
        <v>1892</v>
      </c>
      <c r="B1054" s="196">
        <v>40</v>
      </c>
      <c r="C1054" s="210" t="s">
        <v>1893</v>
      </c>
      <c r="D1054" s="210" t="s">
        <v>170</v>
      </c>
      <c r="E1054" s="196">
        <v>6</v>
      </c>
      <c r="F1054" s="196">
        <v>3</v>
      </c>
      <c r="G1054" s="196">
        <v>9</v>
      </c>
      <c r="H1054" s="215">
        <v>44624</v>
      </c>
      <c r="I1054" s="196">
        <v>900</v>
      </c>
      <c r="J1054" s="217">
        <f t="shared" si="29"/>
        <v>9</v>
      </c>
    </row>
    <row r="1055" spans="1:10" ht="14.5" hidden="1" customHeight="1" outlineLevel="1" x14ac:dyDescent="0.35">
      <c r="A1055" s="210" t="s">
        <v>1892</v>
      </c>
      <c r="B1055" s="196">
        <v>41</v>
      </c>
      <c r="C1055" s="210" t="s">
        <v>1893</v>
      </c>
      <c r="D1055" s="210" t="s">
        <v>170</v>
      </c>
      <c r="E1055" s="196">
        <v>2</v>
      </c>
      <c r="F1055" s="196">
        <v>2</v>
      </c>
      <c r="G1055" s="196">
        <v>4</v>
      </c>
      <c r="H1055" s="215">
        <v>44624</v>
      </c>
      <c r="I1055" s="196">
        <v>900</v>
      </c>
      <c r="J1055" s="217">
        <f t="shared" si="29"/>
        <v>4</v>
      </c>
    </row>
    <row r="1056" spans="1:10" ht="14.5" hidden="1" customHeight="1" outlineLevel="1" x14ac:dyDescent="0.35">
      <c r="A1056" s="210" t="s">
        <v>1892</v>
      </c>
      <c r="B1056" s="196">
        <v>42</v>
      </c>
      <c r="C1056" s="210" t="s">
        <v>1893</v>
      </c>
      <c r="D1056" s="210" t="s">
        <v>170</v>
      </c>
      <c r="E1056" s="196">
        <v>6</v>
      </c>
      <c r="F1056" s="196">
        <v>2</v>
      </c>
      <c r="G1056" s="196">
        <v>8</v>
      </c>
      <c r="H1056" s="215">
        <v>44624</v>
      </c>
      <c r="I1056" s="196">
        <v>700</v>
      </c>
      <c r="J1056" s="217">
        <f t="shared" si="29"/>
        <v>8</v>
      </c>
    </row>
    <row r="1057" spans="1:10" ht="14.5" hidden="1" customHeight="1" outlineLevel="1" x14ac:dyDescent="0.35">
      <c r="A1057" s="210" t="s">
        <v>1892</v>
      </c>
      <c r="B1057" s="196">
        <v>43</v>
      </c>
      <c r="C1057" s="210" t="s">
        <v>1893</v>
      </c>
      <c r="D1057" s="210" t="s">
        <v>170</v>
      </c>
      <c r="E1057" s="196">
        <v>4</v>
      </c>
      <c r="F1057" s="196">
        <v>2</v>
      </c>
      <c r="G1057" s="196">
        <v>6</v>
      </c>
      <c r="H1057" s="215">
        <v>44624</v>
      </c>
      <c r="I1057" s="196">
        <v>500</v>
      </c>
      <c r="J1057" s="217">
        <f t="shared" si="29"/>
        <v>6</v>
      </c>
    </row>
    <row r="1058" spans="1:10" ht="14.5" hidden="1" customHeight="1" outlineLevel="1" x14ac:dyDescent="0.35">
      <c r="A1058" s="210" t="s">
        <v>1892</v>
      </c>
      <c r="B1058" s="196">
        <v>45</v>
      </c>
      <c r="C1058" s="210" t="s">
        <v>1893</v>
      </c>
      <c r="D1058" s="210" t="s">
        <v>170</v>
      </c>
      <c r="E1058" s="196">
        <v>4</v>
      </c>
      <c r="F1058" s="196">
        <v>2</v>
      </c>
      <c r="G1058" s="196">
        <v>6</v>
      </c>
      <c r="H1058" s="215">
        <v>44624</v>
      </c>
      <c r="I1058" s="196">
        <v>800</v>
      </c>
      <c r="J1058" s="217">
        <f t="shared" si="29"/>
        <v>6</v>
      </c>
    </row>
    <row r="1059" spans="1:10" ht="14.5" hidden="1" customHeight="1" outlineLevel="1" x14ac:dyDescent="0.35">
      <c r="A1059" s="210" t="s">
        <v>1892</v>
      </c>
      <c r="B1059" s="196">
        <v>46</v>
      </c>
      <c r="C1059" s="210" t="s">
        <v>1893</v>
      </c>
      <c r="D1059" s="210" t="s">
        <v>170</v>
      </c>
      <c r="E1059" s="196">
        <v>4</v>
      </c>
      <c r="F1059" s="196">
        <v>3</v>
      </c>
      <c r="G1059" s="196">
        <v>7</v>
      </c>
      <c r="H1059" s="215">
        <v>44624</v>
      </c>
      <c r="I1059" s="196">
        <v>900</v>
      </c>
      <c r="J1059" s="217">
        <f t="shared" si="29"/>
        <v>7</v>
      </c>
    </row>
    <row r="1060" spans="1:10" ht="14.5" hidden="1" customHeight="1" outlineLevel="1" x14ac:dyDescent="0.35">
      <c r="A1060" s="210" t="s">
        <v>1892</v>
      </c>
      <c r="B1060" s="196">
        <v>47</v>
      </c>
      <c r="C1060" s="210" t="s">
        <v>1893</v>
      </c>
      <c r="D1060" s="210" t="s">
        <v>170</v>
      </c>
      <c r="E1060" s="196">
        <v>7</v>
      </c>
      <c r="F1060" s="196">
        <v>1</v>
      </c>
      <c r="G1060" s="196">
        <v>8</v>
      </c>
      <c r="H1060" s="215">
        <v>44624</v>
      </c>
      <c r="I1060" s="196">
        <v>600</v>
      </c>
      <c r="J1060" s="217">
        <f t="shared" si="29"/>
        <v>8</v>
      </c>
    </row>
    <row r="1061" spans="1:10" ht="14.5" hidden="1" customHeight="1" outlineLevel="1" x14ac:dyDescent="0.35">
      <c r="A1061" s="210" t="s">
        <v>1892</v>
      </c>
      <c r="B1061" s="196">
        <v>48</v>
      </c>
      <c r="C1061" s="210" t="s">
        <v>1893</v>
      </c>
      <c r="D1061" s="210" t="s">
        <v>170</v>
      </c>
      <c r="E1061" s="196">
        <v>3</v>
      </c>
      <c r="F1061" s="196">
        <v>2</v>
      </c>
      <c r="G1061" s="196">
        <v>5</v>
      </c>
      <c r="H1061" s="215">
        <v>44624</v>
      </c>
      <c r="I1061" s="196">
        <v>900</v>
      </c>
      <c r="J1061" s="217">
        <f t="shared" si="29"/>
        <v>5</v>
      </c>
    </row>
    <row r="1062" spans="1:10" ht="14.5" hidden="1" customHeight="1" outlineLevel="1" x14ac:dyDescent="0.35">
      <c r="A1062" s="210" t="s">
        <v>1892</v>
      </c>
      <c r="B1062" s="196">
        <v>49</v>
      </c>
      <c r="C1062" s="210" t="s">
        <v>1893</v>
      </c>
      <c r="D1062" s="210" t="s">
        <v>170</v>
      </c>
      <c r="E1062" s="196">
        <v>2</v>
      </c>
      <c r="F1062" s="196">
        <v>2</v>
      </c>
      <c r="G1062" s="196">
        <v>4</v>
      </c>
      <c r="H1062" s="215">
        <v>44624</v>
      </c>
      <c r="I1062" s="196">
        <v>900</v>
      </c>
      <c r="J1062" s="217">
        <f t="shared" si="29"/>
        <v>4</v>
      </c>
    </row>
    <row r="1063" spans="1:10" ht="14.5" hidden="1" customHeight="1" outlineLevel="1" x14ac:dyDescent="0.35">
      <c r="A1063" s="210" t="s">
        <v>1892</v>
      </c>
      <c r="B1063" s="196">
        <v>50</v>
      </c>
      <c r="C1063" s="210" t="s">
        <v>1893</v>
      </c>
      <c r="D1063" s="210" t="s">
        <v>170</v>
      </c>
      <c r="E1063" s="196">
        <v>1</v>
      </c>
      <c r="F1063" s="196">
        <v>1</v>
      </c>
      <c r="G1063" s="196">
        <v>2</v>
      </c>
      <c r="H1063" s="215">
        <v>44624</v>
      </c>
      <c r="I1063" s="196">
        <v>950</v>
      </c>
      <c r="J1063" s="217">
        <f t="shared" si="29"/>
        <v>2</v>
      </c>
    </row>
    <row r="1064" spans="1:10" ht="14.5" hidden="1" customHeight="1" outlineLevel="1" x14ac:dyDescent="0.35">
      <c r="A1064" s="210" t="s">
        <v>1892</v>
      </c>
      <c r="B1064" s="196">
        <v>51</v>
      </c>
      <c r="C1064" s="210" t="s">
        <v>1893</v>
      </c>
      <c r="D1064" s="210" t="s">
        <v>170</v>
      </c>
      <c r="E1064" s="196">
        <v>2</v>
      </c>
      <c r="F1064" s="196">
        <v>2</v>
      </c>
      <c r="G1064" s="196">
        <v>4</v>
      </c>
      <c r="H1064" s="215">
        <v>44624</v>
      </c>
      <c r="I1064" s="196">
        <v>750</v>
      </c>
      <c r="J1064" s="217">
        <f t="shared" si="29"/>
        <v>4</v>
      </c>
    </row>
    <row r="1065" spans="1:10" ht="14.5" hidden="1" customHeight="1" outlineLevel="1" thickBot="1" x14ac:dyDescent="0.4">
      <c r="A1065" s="210" t="s">
        <v>1892</v>
      </c>
      <c r="B1065" s="196">
        <v>53</v>
      </c>
      <c r="C1065" s="210" t="s">
        <v>1893</v>
      </c>
      <c r="D1065" s="210" t="s">
        <v>170</v>
      </c>
      <c r="E1065" s="196">
        <v>4</v>
      </c>
      <c r="F1065" s="196">
        <v>2</v>
      </c>
      <c r="G1065" s="196">
        <v>6</v>
      </c>
      <c r="H1065" s="215">
        <v>44624</v>
      </c>
      <c r="I1065" s="196">
        <v>900</v>
      </c>
      <c r="J1065" s="217">
        <f t="shared" si="29"/>
        <v>6</v>
      </c>
    </row>
    <row r="1066" spans="1:10" ht="14.5" customHeight="1" collapsed="1" thickBot="1" x14ac:dyDescent="0.4">
      <c r="A1066" s="277" t="s">
        <v>1892</v>
      </c>
      <c r="B1066" s="273"/>
      <c r="C1066" s="276" t="s">
        <v>1893</v>
      </c>
      <c r="D1066" s="273">
        <f>COUNTA(D1013:D1065)</f>
        <v>53</v>
      </c>
      <c r="E1066" s="273">
        <f>SUM(E1013:E1065)</f>
        <v>211</v>
      </c>
      <c r="F1066" s="273">
        <f>SUM(F1013:F1065)</f>
        <v>102</v>
      </c>
      <c r="G1066" s="273">
        <f>SUM(G1013:G1065)</f>
        <v>313</v>
      </c>
      <c r="H1066" s="274">
        <v>44624</v>
      </c>
      <c r="I1066" s="275">
        <f>AVERAGE(I1013:I1065)</f>
        <v>621.32075471698113</v>
      </c>
      <c r="J1066" s="273">
        <f>SUM(J1013:J1065)</f>
        <v>313</v>
      </c>
    </row>
    <row r="1067" spans="1:10" ht="14.5" hidden="1" customHeight="1" outlineLevel="1" x14ac:dyDescent="0.35">
      <c r="A1067" t="s">
        <v>1894</v>
      </c>
      <c r="B1067">
        <v>1</v>
      </c>
      <c r="C1067" t="s">
        <v>1895</v>
      </c>
      <c r="D1067" t="s">
        <v>170</v>
      </c>
      <c r="E1067">
        <v>3</v>
      </c>
      <c r="F1067">
        <v>2</v>
      </c>
      <c r="G1067">
        <v>5</v>
      </c>
      <c r="H1067" s="208">
        <v>44624</v>
      </c>
      <c r="I1067">
        <v>310</v>
      </c>
      <c r="J1067" s="217">
        <f t="shared" si="29"/>
        <v>5</v>
      </c>
    </row>
    <row r="1068" spans="1:10" ht="14.5" hidden="1" customHeight="1" outlineLevel="1" x14ac:dyDescent="0.35">
      <c r="A1068" t="s">
        <v>1894</v>
      </c>
      <c r="B1068">
        <v>2</v>
      </c>
      <c r="C1068" t="s">
        <v>1895</v>
      </c>
      <c r="D1068" t="s">
        <v>170</v>
      </c>
      <c r="E1068">
        <v>4</v>
      </c>
      <c r="F1068">
        <v>3</v>
      </c>
      <c r="G1068">
        <v>7</v>
      </c>
      <c r="H1068" s="208">
        <v>44624</v>
      </c>
      <c r="I1068">
        <v>415</v>
      </c>
      <c r="J1068" s="217">
        <f t="shared" si="29"/>
        <v>7</v>
      </c>
    </row>
    <row r="1069" spans="1:10" ht="14.5" hidden="1" customHeight="1" outlineLevel="1" x14ac:dyDescent="0.35">
      <c r="A1069" t="s">
        <v>1894</v>
      </c>
      <c r="B1069">
        <v>3</v>
      </c>
      <c r="C1069" t="s">
        <v>1895</v>
      </c>
      <c r="D1069" t="s">
        <v>170</v>
      </c>
      <c r="E1069">
        <v>2</v>
      </c>
      <c r="F1069">
        <v>5</v>
      </c>
      <c r="G1069">
        <v>7</v>
      </c>
      <c r="H1069" s="208">
        <v>44624</v>
      </c>
      <c r="I1069">
        <v>230</v>
      </c>
      <c r="J1069" s="217">
        <f t="shared" si="29"/>
        <v>7</v>
      </c>
    </row>
    <row r="1070" spans="1:10" ht="14.5" hidden="1" customHeight="1" outlineLevel="1" x14ac:dyDescent="0.35">
      <c r="A1070" t="s">
        <v>1894</v>
      </c>
      <c r="B1070">
        <v>4</v>
      </c>
      <c r="C1070" t="s">
        <v>1895</v>
      </c>
      <c r="D1070" t="s">
        <v>170</v>
      </c>
      <c r="E1070">
        <v>5</v>
      </c>
      <c r="F1070">
        <v>4</v>
      </c>
      <c r="G1070">
        <v>9</v>
      </c>
      <c r="H1070" s="208">
        <v>44624</v>
      </c>
      <c r="I1070">
        <v>522</v>
      </c>
      <c r="J1070" s="217">
        <f t="shared" si="29"/>
        <v>9</v>
      </c>
    </row>
    <row r="1071" spans="1:10" ht="14.5" hidden="1" customHeight="1" outlineLevel="1" x14ac:dyDescent="0.35">
      <c r="A1071" t="s">
        <v>1894</v>
      </c>
      <c r="B1071">
        <v>5</v>
      </c>
      <c r="C1071" t="s">
        <v>1895</v>
      </c>
      <c r="D1071" t="s">
        <v>170</v>
      </c>
      <c r="E1071">
        <v>2</v>
      </c>
      <c r="F1071">
        <v>2</v>
      </c>
      <c r="G1071">
        <v>4</v>
      </c>
      <c r="H1071" s="208">
        <v>44624</v>
      </c>
      <c r="I1071">
        <v>210</v>
      </c>
      <c r="J1071" s="217">
        <f t="shared" si="29"/>
        <v>4</v>
      </c>
    </row>
    <row r="1072" spans="1:10" ht="14.5" hidden="1" customHeight="1" outlineLevel="1" x14ac:dyDescent="0.35">
      <c r="A1072" t="s">
        <v>1894</v>
      </c>
      <c r="B1072">
        <v>6</v>
      </c>
      <c r="C1072" t="s">
        <v>1895</v>
      </c>
      <c r="D1072" t="s">
        <v>170</v>
      </c>
      <c r="E1072">
        <v>4</v>
      </c>
      <c r="F1072">
        <v>4</v>
      </c>
      <c r="G1072">
        <v>8</v>
      </c>
      <c r="H1072" s="208">
        <v>44624</v>
      </c>
      <c r="I1072">
        <v>422</v>
      </c>
      <c r="J1072" s="217">
        <f t="shared" si="29"/>
        <v>8</v>
      </c>
    </row>
    <row r="1073" spans="1:10" ht="14.5" hidden="1" customHeight="1" outlineLevel="1" x14ac:dyDescent="0.35">
      <c r="A1073" t="s">
        <v>1894</v>
      </c>
      <c r="B1073">
        <v>7</v>
      </c>
      <c r="C1073" t="s">
        <v>1895</v>
      </c>
      <c r="D1073" t="s">
        <v>170</v>
      </c>
      <c r="E1073">
        <v>7</v>
      </c>
      <c r="F1073">
        <v>4</v>
      </c>
      <c r="G1073">
        <v>11</v>
      </c>
      <c r="H1073" s="208">
        <v>44624</v>
      </c>
      <c r="I1073">
        <v>722</v>
      </c>
      <c r="J1073" s="217">
        <f t="shared" si="29"/>
        <v>11</v>
      </c>
    </row>
    <row r="1074" spans="1:10" ht="14.5" hidden="1" customHeight="1" outlineLevel="1" x14ac:dyDescent="0.35">
      <c r="A1074" t="s">
        <v>1894</v>
      </c>
      <c r="B1074">
        <v>8</v>
      </c>
      <c r="C1074" t="s">
        <v>1895</v>
      </c>
      <c r="D1074" t="s">
        <v>170</v>
      </c>
      <c r="E1074">
        <v>2</v>
      </c>
      <c r="F1074">
        <v>3</v>
      </c>
      <c r="G1074">
        <v>5</v>
      </c>
      <c r="H1074" s="208">
        <v>44624</v>
      </c>
      <c r="I1074">
        <v>222</v>
      </c>
      <c r="J1074" s="217">
        <f t="shared" si="29"/>
        <v>5</v>
      </c>
    </row>
    <row r="1075" spans="1:10" ht="14.5" hidden="1" customHeight="1" outlineLevel="1" x14ac:dyDescent="0.35">
      <c r="A1075" t="s">
        <v>1894</v>
      </c>
      <c r="B1075">
        <v>9</v>
      </c>
      <c r="C1075" t="s">
        <v>1895</v>
      </c>
      <c r="D1075" t="s">
        <v>170</v>
      </c>
      <c r="E1075">
        <v>1</v>
      </c>
      <c r="F1075">
        <v>3</v>
      </c>
      <c r="G1075">
        <v>4</v>
      </c>
      <c r="H1075" s="208">
        <v>44624</v>
      </c>
      <c r="I1075">
        <v>815</v>
      </c>
      <c r="J1075" s="217">
        <f t="shared" si="29"/>
        <v>4</v>
      </c>
    </row>
    <row r="1076" spans="1:10" ht="14.5" hidden="1" customHeight="1" outlineLevel="1" x14ac:dyDescent="0.35">
      <c r="A1076" t="s">
        <v>1894</v>
      </c>
      <c r="B1076">
        <v>34</v>
      </c>
      <c r="C1076" t="s">
        <v>1895</v>
      </c>
      <c r="D1076" t="s">
        <v>170</v>
      </c>
      <c r="E1076">
        <v>2</v>
      </c>
      <c r="F1076">
        <v>3</v>
      </c>
      <c r="G1076">
        <v>5</v>
      </c>
      <c r="H1076" s="208">
        <v>44624</v>
      </c>
      <c r="I1076">
        <v>512</v>
      </c>
      <c r="J1076" s="217">
        <f t="shared" si="29"/>
        <v>5</v>
      </c>
    </row>
    <row r="1077" spans="1:10" ht="14.5" hidden="1" customHeight="1" outlineLevel="1" x14ac:dyDescent="0.35">
      <c r="A1077" t="s">
        <v>1894</v>
      </c>
      <c r="B1077">
        <v>10</v>
      </c>
      <c r="C1077" t="s">
        <v>1895</v>
      </c>
      <c r="D1077" t="s">
        <v>170</v>
      </c>
      <c r="E1077">
        <v>3</v>
      </c>
      <c r="F1077">
        <v>7</v>
      </c>
      <c r="G1077">
        <v>10</v>
      </c>
      <c r="H1077" s="208">
        <v>44624</v>
      </c>
      <c r="I1077">
        <v>432</v>
      </c>
      <c r="J1077" s="217">
        <f t="shared" si="29"/>
        <v>10</v>
      </c>
    </row>
    <row r="1078" spans="1:10" ht="14.5" hidden="1" customHeight="1" outlineLevel="1" x14ac:dyDescent="0.35">
      <c r="A1078" t="s">
        <v>1894</v>
      </c>
      <c r="B1078">
        <v>11</v>
      </c>
      <c r="C1078" t="s">
        <v>1895</v>
      </c>
      <c r="D1078" t="s">
        <v>170</v>
      </c>
      <c r="E1078">
        <v>2</v>
      </c>
      <c r="F1078">
        <v>4</v>
      </c>
      <c r="G1078">
        <v>6</v>
      </c>
      <c r="H1078" s="208">
        <v>44624</v>
      </c>
      <c r="I1078">
        <v>260</v>
      </c>
      <c r="J1078" s="217">
        <f t="shared" si="29"/>
        <v>6</v>
      </c>
    </row>
    <row r="1079" spans="1:10" ht="14.5" hidden="1" customHeight="1" outlineLevel="1" x14ac:dyDescent="0.35">
      <c r="A1079" t="s">
        <v>1894</v>
      </c>
      <c r="B1079">
        <v>22</v>
      </c>
      <c r="C1079" t="s">
        <v>1895</v>
      </c>
      <c r="D1079" t="s">
        <v>170</v>
      </c>
      <c r="E1079">
        <v>3</v>
      </c>
      <c r="F1079">
        <v>2</v>
      </c>
      <c r="G1079">
        <v>5</v>
      </c>
      <c r="H1079" s="208">
        <v>44624</v>
      </c>
      <c r="I1079">
        <v>319</v>
      </c>
      <c r="J1079" s="217">
        <f t="shared" si="29"/>
        <v>5</v>
      </c>
    </row>
    <row r="1080" spans="1:10" ht="14.5" hidden="1" customHeight="1" outlineLevel="1" x14ac:dyDescent="0.35">
      <c r="A1080" t="s">
        <v>1894</v>
      </c>
      <c r="B1080">
        <v>12</v>
      </c>
      <c r="C1080" t="s">
        <v>1895</v>
      </c>
      <c r="D1080" t="s">
        <v>170</v>
      </c>
      <c r="E1080">
        <v>3</v>
      </c>
      <c r="F1080">
        <v>4</v>
      </c>
      <c r="G1080">
        <v>7</v>
      </c>
      <c r="H1080" s="208">
        <v>44624</v>
      </c>
      <c r="I1080">
        <v>362</v>
      </c>
      <c r="J1080" s="217">
        <f t="shared" si="29"/>
        <v>7</v>
      </c>
    </row>
    <row r="1081" spans="1:10" ht="14.5" hidden="1" customHeight="1" outlineLevel="1" x14ac:dyDescent="0.35">
      <c r="A1081" t="s">
        <v>1894</v>
      </c>
      <c r="B1081">
        <v>13</v>
      </c>
      <c r="C1081" t="s">
        <v>1895</v>
      </c>
      <c r="D1081" t="s">
        <v>170</v>
      </c>
      <c r="E1081">
        <v>2</v>
      </c>
      <c r="F1081">
        <v>4</v>
      </c>
      <c r="G1081">
        <v>6</v>
      </c>
      <c r="H1081" s="208">
        <v>44624</v>
      </c>
      <c r="I1081">
        <v>280</v>
      </c>
      <c r="J1081" s="217">
        <f t="shared" si="29"/>
        <v>6</v>
      </c>
    </row>
    <row r="1082" spans="1:10" ht="14.5" hidden="1" customHeight="1" outlineLevel="1" x14ac:dyDescent="0.35">
      <c r="A1082" t="s">
        <v>1894</v>
      </c>
      <c r="B1082">
        <v>14</v>
      </c>
      <c r="C1082" t="s">
        <v>1895</v>
      </c>
      <c r="D1082" t="s">
        <v>170</v>
      </c>
      <c r="E1082">
        <v>1</v>
      </c>
      <c r="F1082">
        <v>4</v>
      </c>
      <c r="G1082">
        <v>5</v>
      </c>
      <c r="H1082" s="208">
        <v>44624</v>
      </c>
      <c r="I1082">
        <v>158</v>
      </c>
      <c r="J1082" s="217">
        <f t="shared" si="29"/>
        <v>5</v>
      </c>
    </row>
    <row r="1083" spans="1:10" ht="14.5" hidden="1" customHeight="1" outlineLevel="1" x14ac:dyDescent="0.35">
      <c r="A1083" t="s">
        <v>1894</v>
      </c>
      <c r="B1083">
        <v>15</v>
      </c>
      <c r="C1083" t="s">
        <v>1895</v>
      </c>
      <c r="D1083" t="s">
        <v>170</v>
      </c>
      <c r="E1083">
        <v>2</v>
      </c>
      <c r="F1083">
        <v>4</v>
      </c>
      <c r="G1083">
        <v>6</v>
      </c>
      <c r="H1083" s="208">
        <v>44624</v>
      </c>
      <c r="I1083">
        <v>311</v>
      </c>
      <c r="J1083" s="217">
        <f t="shared" si="29"/>
        <v>6</v>
      </c>
    </row>
    <row r="1084" spans="1:10" ht="14.5" hidden="1" customHeight="1" outlineLevel="1" x14ac:dyDescent="0.35">
      <c r="A1084" t="s">
        <v>1894</v>
      </c>
      <c r="B1084">
        <v>28</v>
      </c>
      <c r="C1084" t="s">
        <v>1895</v>
      </c>
      <c r="D1084" t="s">
        <v>170</v>
      </c>
      <c r="E1084">
        <v>2</v>
      </c>
      <c r="F1084">
        <v>2</v>
      </c>
      <c r="G1084">
        <v>4</v>
      </c>
      <c r="H1084" s="208">
        <v>44624</v>
      </c>
      <c r="I1084">
        <v>220</v>
      </c>
      <c r="J1084" s="217">
        <f t="shared" si="29"/>
        <v>4</v>
      </c>
    </row>
    <row r="1085" spans="1:10" ht="14.5" hidden="1" customHeight="1" outlineLevel="1" x14ac:dyDescent="0.35">
      <c r="A1085" t="s">
        <v>1894</v>
      </c>
      <c r="B1085">
        <v>16</v>
      </c>
      <c r="C1085" t="s">
        <v>1895</v>
      </c>
      <c r="D1085" t="s">
        <v>170</v>
      </c>
      <c r="E1085">
        <v>0</v>
      </c>
      <c r="F1085">
        <v>3</v>
      </c>
      <c r="G1085">
        <v>3</v>
      </c>
      <c r="H1085" s="208">
        <v>44624</v>
      </c>
      <c r="I1085">
        <v>255</v>
      </c>
      <c r="J1085" s="217">
        <f t="shared" si="29"/>
        <v>3</v>
      </c>
    </row>
    <row r="1086" spans="1:10" ht="14.5" hidden="1" customHeight="1" outlineLevel="1" x14ac:dyDescent="0.35">
      <c r="A1086" t="s">
        <v>1894</v>
      </c>
      <c r="B1086">
        <v>48</v>
      </c>
      <c r="C1086" t="s">
        <v>1895</v>
      </c>
      <c r="D1086" t="s">
        <v>170</v>
      </c>
      <c r="E1086">
        <v>2</v>
      </c>
      <c r="F1086">
        <v>5</v>
      </c>
      <c r="G1086">
        <v>7</v>
      </c>
      <c r="H1086" s="208">
        <v>44624</v>
      </c>
      <c r="I1086">
        <v>322</v>
      </c>
      <c r="J1086" s="217">
        <f t="shared" si="29"/>
        <v>7</v>
      </c>
    </row>
    <row r="1087" spans="1:10" ht="14.5" hidden="1" customHeight="1" outlineLevel="1" x14ac:dyDescent="0.35">
      <c r="A1087" t="s">
        <v>1894</v>
      </c>
      <c r="B1087">
        <v>17</v>
      </c>
      <c r="C1087" t="s">
        <v>1895</v>
      </c>
      <c r="D1087" t="s">
        <v>170</v>
      </c>
      <c r="E1087">
        <v>1</v>
      </c>
      <c r="F1087">
        <v>1</v>
      </c>
      <c r="G1087">
        <v>2</v>
      </c>
      <c r="H1087" s="208">
        <v>44624</v>
      </c>
      <c r="I1087">
        <v>520</v>
      </c>
      <c r="J1087" s="217">
        <f t="shared" si="29"/>
        <v>2</v>
      </c>
    </row>
    <row r="1088" spans="1:10" ht="14.5" hidden="1" customHeight="1" outlineLevel="1" x14ac:dyDescent="0.35">
      <c r="A1088" t="s">
        <v>1894</v>
      </c>
      <c r="B1088">
        <v>18</v>
      </c>
      <c r="C1088" t="s">
        <v>1895</v>
      </c>
      <c r="D1088" t="s">
        <v>170</v>
      </c>
      <c r="E1088">
        <v>8</v>
      </c>
      <c r="F1088">
        <v>4</v>
      </c>
      <c r="G1088">
        <v>12</v>
      </c>
      <c r="H1088" s="208">
        <v>44624</v>
      </c>
      <c r="I1088">
        <v>612</v>
      </c>
      <c r="J1088" s="217">
        <f t="shared" si="29"/>
        <v>12</v>
      </c>
    </row>
    <row r="1089" spans="1:10" ht="14.5" hidden="1" customHeight="1" outlineLevel="1" x14ac:dyDescent="0.35">
      <c r="A1089" t="s">
        <v>1894</v>
      </c>
      <c r="B1089">
        <v>19</v>
      </c>
      <c r="C1089" t="s">
        <v>1895</v>
      </c>
      <c r="D1089" t="s">
        <v>170</v>
      </c>
      <c r="E1089">
        <v>6</v>
      </c>
      <c r="F1089">
        <v>3</v>
      </c>
      <c r="G1089">
        <v>9</v>
      </c>
      <c r="H1089" s="208">
        <v>44624</v>
      </c>
      <c r="I1089">
        <v>621</v>
      </c>
      <c r="J1089" s="217">
        <f t="shared" si="29"/>
        <v>9</v>
      </c>
    </row>
    <row r="1090" spans="1:10" ht="14.5" hidden="1" customHeight="1" outlineLevel="1" x14ac:dyDescent="0.35">
      <c r="A1090" t="s">
        <v>1894</v>
      </c>
      <c r="B1090">
        <v>20</v>
      </c>
      <c r="C1090" t="s">
        <v>1895</v>
      </c>
      <c r="D1090" t="s">
        <v>170</v>
      </c>
      <c r="E1090">
        <v>6</v>
      </c>
      <c r="F1090">
        <v>4</v>
      </c>
      <c r="G1090">
        <v>10</v>
      </c>
      <c r="H1090" s="208">
        <v>44624</v>
      </c>
      <c r="I1090">
        <v>627</v>
      </c>
      <c r="J1090" s="217">
        <f t="shared" si="29"/>
        <v>10</v>
      </c>
    </row>
    <row r="1091" spans="1:10" ht="14.5" hidden="1" customHeight="1" outlineLevel="1" x14ac:dyDescent="0.35">
      <c r="A1091" t="s">
        <v>1894</v>
      </c>
      <c r="B1091">
        <v>21</v>
      </c>
      <c r="C1091" t="s">
        <v>1895</v>
      </c>
      <c r="D1091" t="s">
        <v>170</v>
      </c>
      <c r="E1091">
        <v>1</v>
      </c>
      <c r="F1091">
        <v>4</v>
      </c>
      <c r="G1091">
        <v>5</v>
      </c>
      <c r="H1091" s="208">
        <v>44624</v>
      </c>
      <c r="I1091">
        <v>221</v>
      </c>
      <c r="J1091" s="217">
        <f t="shared" ref="J1091:J1154" si="30">IF(I1091&gt;$Q$1,,G1091)</f>
        <v>5</v>
      </c>
    </row>
    <row r="1092" spans="1:10" ht="14.5" hidden="1" customHeight="1" outlineLevel="1" x14ac:dyDescent="0.35">
      <c r="A1092" t="s">
        <v>1894</v>
      </c>
      <c r="B1092">
        <v>32</v>
      </c>
      <c r="C1092" t="s">
        <v>1895</v>
      </c>
      <c r="D1092" t="s">
        <v>170</v>
      </c>
      <c r="E1092">
        <v>1</v>
      </c>
      <c r="F1092">
        <v>3</v>
      </c>
      <c r="G1092">
        <v>4</v>
      </c>
      <c r="H1092" s="208">
        <v>44624</v>
      </c>
      <c r="I1092">
        <v>190</v>
      </c>
      <c r="J1092" s="217">
        <f t="shared" si="30"/>
        <v>4</v>
      </c>
    </row>
    <row r="1093" spans="1:10" ht="14.5" hidden="1" customHeight="1" outlineLevel="1" x14ac:dyDescent="0.35">
      <c r="A1093" t="s">
        <v>1894</v>
      </c>
      <c r="B1093">
        <v>33</v>
      </c>
      <c r="C1093" t="s">
        <v>1895</v>
      </c>
      <c r="D1093" t="s">
        <v>170</v>
      </c>
      <c r="E1093">
        <v>2</v>
      </c>
      <c r="F1093">
        <v>5</v>
      </c>
      <c r="G1093">
        <v>7</v>
      </c>
      <c r="H1093" s="208">
        <v>44624</v>
      </c>
      <c r="I1093">
        <v>322</v>
      </c>
      <c r="J1093" s="217">
        <f t="shared" si="30"/>
        <v>7</v>
      </c>
    </row>
    <row r="1094" spans="1:10" ht="14.5" hidden="1" customHeight="1" outlineLevel="1" x14ac:dyDescent="0.35">
      <c r="A1094" t="s">
        <v>1894</v>
      </c>
      <c r="B1094">
        <v>23</v>
      </c>
      <c r="C1094" t="s">
        <v>1895</v>
      </c>
      <c r="D1094" t="s">
        <v>170</v>
      </c>
      <c r="E1094">
        <v>4</v>
      </c>
      <c r="F1094">
        <v>2</v>
      </c>
      <c r="G1094">
        <v>6</v>
      </c>
      <c r="H1094" s="208">
        <v>44624</v>
      </c>
      <c r="I1094">
        <v>411</v>
      </c>
      <c r="J1094" s="217">
        <f t="shared" si="30"/>
        <v>6</v>
      </c>
    </row>
    <row r="1095" spans="1:10" ht="14.5" hidden="1" customHeight="1" outlineLevel="1" x14ac:dyDescent="0.35">
      <c r="A1095" t="s">
        <v>1894</v>
      </c>
      <c r="B1095">
        <v>24</v>
      </c>
      <c r="C1095" t="s">
        <v>1895</v>
      </c>
      <c r="D1095" t="s">
        <v>170</v>
      </c>
      <c r="E1095">
        <v>5</v>
      </c>
      <c r="F1095">
        <v>2</v>
      </c>
      <c r="G1095">
        <v>7</v>
      </c>
      <c r="H1095" s="208">
        <v>44624</v>
      </c>
      <c r="I1095">
        <v>522</v>
      </c>
      <c r="J1095" s="217">
        <f t="shared" si="30"/>
        <v>7</v>
      </c>
    </row>
    <row r="1096" spans="1:10" ht="14.5" hidden="1" customHeight="1" outlineLevel="1" x14ac:dyDescent="0.35">
      <c r="A1096" t="s">
        <v>1894</v>
      </c>
      <c r="B1096">
        <v>25</v>
      </c>
      <c r="C1096" t="s">
        <v>1895</v>
      </c>
      <c r="D1096" t="s">
        <v>170</v>
      </c>
      <c r="E1096">
        <v>1</v>
      </c>
      <c r="F1096">
        <v>5</v>
      </c>
      <c r="G1096">
        <v>6</v>
      </c>
      <c r="H1096" s="208">
        <v>44624</v>
      </c>
      <c r="I1096">
        <v>141</v>
      </c>
      <c r="J1096" s="217">
        <f t="shared" si="30"/>
        <v>6</v>
      </c>
    </row>
    <row r="1097" spans="1:10" ht="14.5" hidden="1" customHeight="1" outlineLevel="1" x14ac:dyDescent="0.35">
      <c r="A1097" t="s">
        <v>1894</v>
      </c>
      <c r="B1097">
        <v>37</v>
      </c>
      <c r="C1097" t="s">
        <v>1895</v>
      </c>
      <c r="D1097" t="s">
        <v>170</v>
      </c>
      <c r="E1097">
        <v>1</v>
      </c>
      <c r="F1097">
        <v>4</v>
      </c>
      <c r="G1097">
        <v>5</v>
      </c>
      <c r="H1097" s="208">
        <v>44624</v>
      </c>
      <c r="I1097">
        <v>188</v>
      </c>
      <c r="J1097" s="217">
        <f t="shared" si="30"/>
        <v>5</v>
      </c>
    </row>
    <row r="1098" spans="1:10" ht="14.5" hidden="1" customHeight="1" outlineLevel="1" x14ac:dyDescent="0.35">
      <c r="A1098" t="s">
        <v>1894</v>
      </c>
      <c r="B1098">
        <v>35</v>
      </c>
      <c r="C1098" t="s">
        <v>1895</v>
      </c>
      <c r="D1098" t="s">
        <v>170</v>
      </c>
      <c r="E1098">
        <v>3</v>
      </c>
      <c r="F1098">
        <v>3</v>
      </c>
      <c r="G1098">
        <v>6</v>
      </c>
      <c r="H1098" s="208">
        <v>44624</v>
      </c>
      <c r="I1098">
        <v>230</v>
      </c>
      <c r="J1098" s="217">
        <f t="shared" si="30"/>
        <v>6</v>
      </c>
    </row>
    <row r="1099" spans="1:10" ht="14.5" hidden="1" customHeight="1" outlineLevel="1" x14ac:dyDescent="0.35">
      <c r="A1099" t="s">
        <v>1894</v>
      </c>
      <c r="B1099">
        <v>36</v>
      </c>
      <c r="C1099" t="s">
        <v>1895</v>
      </c>
      <c r="D1099" t="s">
        <v>170</v>
      </c>
      <c r="E1099">
        <v>2</v>
      </c>
      <c r="F1099">
        <v>2</v>
      </c>
      <c r="G1099">
        <v>4</v>
      </c>
      <c r="H1099" s="208">
        <v>44624</v>
      </c>
      <c r="I1099">
        <v>211</v>
      </c>
      <c r="J1099" s="217">
        <f t="shared" si="30"/>
        <v>4</v>
      </c>
    </row>
    <row r="1100" spans="1:10" ht="14.5" hidden="1" customHeight="1" outlineLevel="1" x14ac:dyDescent="0.35">
      <c r="A1100" t="s">
        <v>1894</v>
      </c>
      <c r="B1100">
        <v>26</v>
      </c>
      <c r="C1100" t="s">
        <v>1895</v>
      </c>
      <c r="D1100" t="s">
        <v>170</v>
      </c>
      <c r="E1100">
        <v>7</v>
      </c>
      <c r="F1100">
        <v>3</v>
      </c>
      <c r="G1100">
        <v>10</v>
      </c>
      <c r="H1100" s="208">
        <v>44624</v>
      </c>
      <c r="I1100">
        <v>720</v>
      </c>
      <c r="J1100" s="217">
        <f t="shared" si="30"/>
        <v>10</v>
      </c>
    </row>
    <row r="1101" spans="1:10" ht="14.5" hidden="1" customHeight="1" outlineLevel="1" x14ac:dyDescent="0.35">
      <c r="A1101" t="s">
        <v>1894</v>
      </c>
      <c r="B1101">
        <v>41</v>
      </c>
      <c r="C1101" t="s">
        <v>1895</v>
      </c>
      <c r="D1101" t="s">
        <v>170</v>
      </c>
      <c r="E1101">
        <v>1</v>
      </c>
      <c r="F1101">
        <v>5</v>
      </c>
      <c r="G1101">
        <v>6</v>
      </c>
      <c r="H1101" s="208">
        <v>44624</v>
      </c>
      <c r="I1101">
        <v>200</v>
      </c>
      <c r="J1101" s="217">
        <f t="shared" si="30"/>
        <v>6</v>
      </c>
    </row>
    <row r="1102" spans="1:10" ht="14.5" hidden="1" customHeight="1" outlineLevel="1" x14ac:dyDescent="0.35">
      <c r="A1102" t="s">
        <v>1894</v>
      </c>
      <c r="B1102">
        <v>27</v>
      </c>
      <c r="C1102" t="s">
        <v>1895</v>
      </c>
      <c r="D1102" t="s">
        <v>170</v>
      </c>
      <c r="E1102">
        <v>2</v>
      </c>
      <c r="F1102">
        <v>5</v>
      </c>
      <c r="G1102">
        <v>7</v>
      </c>
      <c r="H1102" s="208">
        <v>44624</v>
      </c>
      <c r="I1102">
        <v>241</v>
      </c>
      <c r="J1102" s="217">
        <f t="shared" si="30"/>
        <v>7</v>
      </c>
    </row>
    <row r="1103" spans="1:10" ht="14.5" hidden="1" customHeight="1" outlineLevel="1" x14ac:dyDescent="0.35">
      <c r="A1103" t="s">
        <v>1894</v>
      </c>
      <c r="B1103">
        <v>44</v>
      </c>
      <c r="C1103" t="s">
        <v>1895</v>
      </c>
      <c r="D1103" t="s">
        <v>170</v>
      </c>
      <c r="E1103">
        <v>4</v>
      </c>
      <c r="F1103">
        <v>5</v>
      </c>
      <c r="G1103">
        <v>9</v>
      </c>
      <c r="H1103" s="208">
        <v>44624</v>
      </c>
      <c r="I1103">
        <v>243</v>
      </c>
      <c r="J1103" s="217">
        <f t="shared" si="30"/>
        <v>9</v>
      </c>
    </row>
    <row r="1104" spans="1:10" ht="14.5" hidden="1" customHeight="1" outlineLevel="1" x14ac:dyDescent="0.35">
      <c r="A1104" t="s">
        <v>1894</v>
      </c>
      <c r="B1104">
        <v>29</v>
      </c>
      <c r="C1104" t="s">
        <v>1895</v>
      </c>
      <c r="D1104" t="s">
        <v>170</v>
      </c>
      <c r="E1104">
        <v>2</v>
      </c>
      <c r="F1104">
        <v>2</v>
      </c>
      <c r="G1104">
        <v>4</v>
      </c>
      <c r="H1104" s="208">
        <v>44624</v>
      </c>
      <c r="I1104">
        <v>281</v>
      </c>
      <c r="J1104" s="217">
        <f t="shared" si="30"/>
        <v>4</v>
      </c>
    </row>
    <row r="1105" spans="1:10" ht="14.5" hidden="1" customHeight="1" outlineLevel="1" x14ac:dyDescent="0.35">
      <c r="A1105" t="s">
        <v>1894</v>
      </c>
      <c r="B1105">
        <v>30</v>
      </c>
      <c r="C1105" t="s">
        <v>1895</v>
      </c>
      <c r="D1105" t="s">
        <v>170</v>
      </c>
      <c r="E1105">
        <v>3</v>
      </c>
      <c r="F1105">
        <v>5</v>
      </c>
      <c r="G1105">
        <v>8</v>
      </c>
      <c r="H1105" s="208">
        <v>44624</v>
      </c>
      <c r="I1105">
        <v>341</v>
      </c>
      <c r="J1105" s="217">
        <f t="shared" si="30"/>
        <v>8</v>
      </c>
    </row>
    <row r="1106" spans="1:10" ht="14.5" hidden="1" customHeight="1" outlineLevel="1" x14ac:dyDescent="0.35">
      <c r="A1106" t="s">
        <v>1894</v>
      </c>
      <c r="B1106">
        <v>31</v>
      </c>
      <c r="C1106" t="s">
        <v>1895</v>
      </c>
      <c r="D1106" t="s">
        <v>170</v>
      </c>
      <c r="E1106">
        <v>2</v>
      </c>
      <c r="F1106">
        <v>2</v>
      </c>
      <c r="G1106">
        <v>4</v>
      </c>
      <c r="H1106" s="208">
        <v>44624</v>
      </c>
      <c r="I1106">
        <v>211</v>
      </c>
      <c r="J1106" s="217">
        <f t="shared" si="30"/>
        <v>4</v>
      </c>
    </row>
    <row r="1107" spans="1:10" ht="14.5" hidden="1" customHeight="1" outlineLevel="1" x14ac:dyDescent="0.35">
      <c r="A1107" t="s">
        <v>1894</v>
      </c>
      <c r="B1107">
        <v>50</v>
      </c>
      <c r="C1107" t="s">
        <v>1895</v>
      </c>
      <c r="D1107" t="s">
        <v>170</v>
      </c>
      <c r="E1107">
        <v>5</v>
      </c>
      <c r="F1107">
        <v>2</v>
      </c>
      <c r="G1107">
        <v>7</v>
      </c>
      <c r="H1107" s="208">
        <v>44624</v>
      </c>
      <c r="I1107">
        <v>511</v>
      </c>
      <c r="J1107" s="217">
        <f t="shared" si="30"/>
        <v>7</v>
      </c>
    </row>
    <row r="1108" spans="1:10" ht="14.5" hidden="1" customHeight="1" outlineLevel="1" x14ac:dyDescent="0.35">
      <c r="A1108" t="s">
        <v>1894</v>
      </c>
      <c r="B1108">
        <v>40</v>
      </c>
      <c r="C1108" t="s">
        <v>1895</v>
      </c>
      <c r="D1108" t="s">
        <v>170</v>
      </c>
      <c r="E1108">
        <v>5</v>
      </c>
      <c r="F1108">
        <v>3</v>
      </c>
      <c r="G1108">
        <v>8</v>
      </c>
      <c r="H1108" s="208">
        <v>44624</v>
      </c>
      <c r="I1108">
        <v>512</v>
      </c>
      <c r="J1108" s="217">
        <f t="shared" si="30"/>
        <v>8</v>
      </c>
    </row>
    <row r="1109" spans="1:10" ht="14.5" hidden="1" customHeight="1" outlineLevel="1" x14ac:dyDescent="0.35">
      <c r="A1109" t="s">
        <v>1894</v>
      </c>
      <c r="B1109">
        <v>43</v>
      </c>
      <c r="C1109" t="s">
        <v>1895</v>
      </c>
      <c r="D1109" t="s">
        <v>170</v>
      </c>
      <c r="E1109">
        <v>3</v>
      </c>
      <c r="F1109">
        <v>3</v>
      </c>
      <c r="G1109">
        <v>6</v>
      </c>
      <c r="H1109" s="208">
        <v>44624</v>
      </c>
      <c r="I1109">
        <v>313</v>
      </c>
      <c r="J1109" s="217">
        <f t="shared" si="30"/>
        <v>6</v>
      </c>
    </row>
    <row r="1110" spans="1:10" ht="14.5" hidden="1" customHeight="1" outlineLevel="1" x14ac:dyDescent="0.35">
      <c r="A1110" t="s">
        <v>1894</v>
      </c>
      <c r="B1110">
        <v>47</v>
      </c>
      <c r="C1110" t="s">
        <v>1895</v>
      </c>
      <c r="D1110" t="s">
        <v>170</v>
      </c>
      <c r="E1110">
        <v>1</v>
      </c>
      <c r="F1110">
        <v>3</v>
      </c>
      <c r="G1110">
        <v>4</v>
      </c>
      <c r="H1110" s="208">
        <v>44624</v>
      </c>
      <c r="I1110">
        <v>177</v>
      </c>
      <c r="J1110" s="217">
        <f t="shared" si="30"/>
        <v>4</v>
      </c>
    </row>
    <row r="1111" spans="1:10" ht="14.5" hidden="1" customHeight="1" outlineLevel="1" x14ac:dyDescent="0.35">
      <c r="A1111" t="s">
        <v>1894</v>
      </c>
      <c r="B1111">
        <v>49</v>
      </c>
      <c r="C1111" t="s">
        <v>1895</v>
      </c>
      <c r="D1111" t="s">
        <v>170</v>
      </c>
      <c r="E1111">
        <v>1</v>
      </c>
      <c r="F1111">
        <v>4</v>
      </c>
      <c r="G1111">
        <v>5</v>
      </c>
      <c r="H1111" s="208">
        <v>44624</v>
      </c>
      <c r="I1111">
        <v>156</v>
      </c>
      <c r="J1111" s="217">
        <f t="shared" si="30"/>
        <v>5</v>
      </c>
    </row>
    <row r="1112" spans="1:10" ht="14.5" hidden="1" customHeight="1" outlineLevel="1" x14ac:dyDescent="0.35">
      <c r="A1112" t="s">
        <v>1894</v>
      </c>
      <c r="B1112">
        <v>38</v>
      </c>
      <c r="C1112" t="s">
        <v>1895</v>
      </c>
      <c r="D1112" t="s">
        <v>170</v>
      </c>
      <c r="E1112">
        <v>2</v>
      </c>
      <c r="F1112">
        <v>4</v>
      </c>
      <c r="G1112">
        <v>6</v>
      </c>
      <c r="H1112" s="208">
        <v>44624</v>
      </c>
      <c r="I1112">
        <v>215</v>
      </c>
      <c r="J1112" s="217">
        <f t="shared" si="30"/>
        <v>6</v>
      </c>
    </row>
    <row r="1113" spans="1:10" ht="14.5" hidden="1" customHeight="1" outlineLevel="1" x14ac:dyDescent="0.35">
      <c r="A1113" t="s">
        <v>1894</v>
      </c>
      <c r="B1113">
        <v>39</v>
      </c>
      <c r="C1113" t="s">
        <v>1895</v>
      </c>
      <c r="D1113" t="s">
        <v>170</v>
      </c>
      <c r="E1113">
        <v>3</v>
      </c>
      <c r="F1113">
        <v>6</v>
      </c>
      <c r="G1113">
        <v>9</v>
      </c>
      <c r="H1113" s="208">
        <v>44624</v>
      </c>
      <c r="I1113">
        <v>333</v>
      </c>
      <c r="J1113" s="217">
        <f t="shared" si="30"/>
        <v>9</v>
      </c>
    </row>
    <row r="1114" spans="1:10" ht="14.5" hidden="1" customHeight="1" outlineLevel="1" x14ac:dyDescent="0.35">
      <c r="A1114" t="s">
        <v>1894</v>
      </c>
      <c r="B1114">
        <v>42</v>
      </c>
      <c r="C1114" t="s">
        <v>1895</v>
      </c>
      <c r="D1114" t="s">
        <v>170</v>
      </c>
      <c r="E1114">
        <v>2</v>
      </c>
      <c r="F1114">
        <v>3</v>
      </c>
      <c r="G1114">
        <v>5</v>
      </c>
      <c r="H1114" s="208">
        <v>44624</v>
      </c>
      <c r="I1114">
        <v>205</v>
      </c>
      <c r="J1114" s="217">
        <f t="shared" si="30"/>
        <v>5</v>
      </c>
    </row>
    <row r="1115" spans="1:10" ht="14.5" hidden="1" customHeight="1" outlineLevel="1" x14ac:dyDescent="0.35">
      <c r="A1115" t="s">
        <v>1894</v>
      </c>
      <c r="B1115">
        <v>45</v>
      </c>
      <c r="C1115" t="s">
        <v>1895</v>
      </c>
      <c r="D1115" t="s">
        <v>170</v>
      </c>
      <c r="E1115">
        <v>1</v>
      </c>
      <c r="F1115">
        <v>4</v>
      </c>
      <c r="G1115">
        <v>5</v>
      </c>
      <c r="H1115" s="208">
        <v>44624</v>
      </c>
      <c r="I1115">
        <v>158</v>
      </c>
      <c r="J1115" s="217">
        <f t="shared" si="30"/>
        <v>5</v>
      </c>
    </row>
    <row r="1116" spans="1:10" ht="14.5" hidden="1" customHeight="1" outlineLevel="1" x14ac:dyDescent="0.35">
      <c r="A1116" t="s">
        <v>1894</v>
      </c>
      <c r="B1116">
        <v>46</v>
      </c>
      <c r="C1116" t="s">
        <v>1895</v>
      </c>
      <c r="D1116" t="s">
        <v>170</v>
      </c>
      <c r="E1116">
        <v>2</v>
      </c>
      <c r="F1116">
        <v>4</v>
      </c>
      <c r="G1116">
        <v>6</v>
      </c>
      <c r="H1116" s="208">
        <v>44624</v>
      </c>
      <c r="I1116">
        <v>209</v>
      </c>
      <c r="J1116" s="217">
        <f t="shared" si="30"/>
        <v>6</v>
      </c>
    </row>
    <row r="1117" spans="1:10" ht="14.5" hidden="1" customHeight="1" outlineLevel="1" thickBot="1" x14ac:dyDescent="0.4">
      <c r="A1117" t="s">
        <v>1894</v>
      </c>
      <c r="B1117">
        <v>51</v>
      </c>
      <c r="C1117" t="s">
        <v>1895</v>
      </c>
      <c r="D1117" t="s">
        <v>170</v>
      </c>
      <c r="E1117">
        <v>2</v>
      </c>
      <c r="F1117">
        <v>5</v>
      </c>
      <c r="G1117">
        <v>7</v>
      </c>
      <c r="H1117" s="208">
        <v>44624</v>
      </c>
      <c r="I1117">
        <v>322</v>
      </c>
      <c r="J1117" s="217">
        <f t="shared" si="30"/>
        <v>7</v>
      </c>
    </row>
    <row r="1118" spans="1:10" ht="14.5" customHeight="1" collapsed="1" thickBot="1" x14ac:dyDescent="0.4">
      <c r="A1118" s="277" t="s">
        <v>1894</v>
      </c>
      <c r="B1118" s="273"/>
      <c r="C1118" s="276" t="s">
        <v>1895</v>
      </c>
      <c r="D1118" s="273">
        <f>COUNTA(D1067:D1117)</f>
        <v>51</v>
      </c>
      <c r="E1118" s="273">
        <f>SUM(E1067:E1117)</f>
        <v>141</v>
      </c>
      <c r="F1118" s="273">
        <f>SUM(F1067:F1117)</f>
        <v>182</v>
      </c>
      <c r="G1118" s="273">
        <f>SUM(G1067:G1117)</f>
        <v>323</v>
      </c>
      <c r="H1118" s="274">
        <v>44624</v>
      </c>
      <c r="I1118" s="275">
        <f>AVERAGE(I1067:I1117)</f>
        <v>342.41176470588238</v>
      </c>
      <c r="J1118" s="273">
        <f>SUM(J1067:J1117)</f>
        <v>323</v>
      </c>
    </row>
    <row r="1119" spans="1:10" ht="14.5" hidden="1" customHeight="1" outlineLevel="1" x14ac:dyDescent="0.35">
      <c r="A1119" s="210" t="s">
        <v>1896</v>
      </c>
      <c r="B1119" s="196">
        <v>1</v>
      </c>
      <c r="C1119" s="210" t="s">
        <v>1897</v>
      </c>
      <c r="D1119" s="210" t="s">
        <v>170</v>
      </c>
      <c r="E1119" s="196">
        <v>1</v>
      </c>
      <c r="F1119" s="196">
        <v>5</v>
      </c>
      <c r="G1119" s="196">
        <v>6</v>
      </c>
      <c r="H1119" s="215">
        <v>44627</v>
      </c>
      <c r="I1119" s="196">
        <v>411</v>
      </c>
      <c r="J1119" s="217">
        <f t="shared" si="30"/>
        <v>6</v>
      </c>
    </row>
    <row r="1120" spans="1:10" ht="14.5" hidden="1" customHeight="1" outlineLevel="1" x14ac:dyDescent="0.35">
      <c r="A1120" s="210" t="s">
        <v>1896</v>
      </c>
      <c r="B1120" s="196">
        <v>17</v>
      </c>
      <c r="C1120" s="210" t="s">
        <v>1897</v>
      </c>
      <c r="D1120" s="210" t="s">
        <v>170</v>
      </c>
      <c r="E1120" s="196">
        <v>4</v>
      </c>
      <c r="F1120" s="196">
        <v>5</v>
      </c>
      <c r="G1120" s="196">
        <v>9</v>
      </c>
      <c r="H1120" s="215">
        <v>44627</v>
      </c>
      <c r="I1120" s="196">
        <v>428</v>
      </c>
      <c r="J1120" s="217">
        <f t="shared" si="30"/>
        <v>9</v>
      </c>
    </row>
    <row r="1121" spans="1:10" ht="14.5" hidden="1" customHeight="1" outlineLevel="1" x14ac:dyDescent="0.35">
      <c r="A1121" s="210" t="s">
        <v>1896</v>
      </c>
      <c r="B1121" s="196">
        <v>73</v>
      </c>
      <c r="C1121" s="210" t="s">
        <v>1897</v>
      </c>
      <c r="D1121" s="210" t="s">
        <v>170</v>
      </c>
      <c r="E1121" s="196">
        <v>1</v>
      </c>
      <c r="F1121" s="196">
        <v>9</v>
      </c>
      <c r="G1121" s="196">
        <v>10</v>
      </c>
      <c r="H1121" s="215">
        <v>44627</v>
      </c>
      <c r="I1121" s="196">
        <v>724</v>
      </c>
      <c r="J1121" s="217">
        <f t="shared" si="30"/>
        <v>10</v>
      </c>
    </row>
    <row r="1122" spans="1:10" ht="14.5" hidden="1" customHeight="1" outlineLevel="1" x14ac:dyDescent="0.35">
      <c r="A1122" s="210" t="s">
        <v>1896</v>
      </c>
      <c r="B1122" s="196">
        <v>2</v>
      </c>
      <c r="C1122" s="210" t="s">
        <v>1897</v>
      </c>
      <c r="D1122" s="210" t="s">
        <v>170</v>
      </c>
      <c r="E1122" s="196">
        <v>7</v>
      </c>
      <c r="F1122" s="196">
        <v>5</v>
      </c>
      <c r="G1122" s="196">
        <v>12</v>
      </c>
      <c r="H1122" s="215">
        <v>44627</v>
      </c>
      <c r="I1122" s="196">
        <v>723</v>
      </c>
      <c r="J1122" s="217">
        <f t="shared" si="30"/>
        <v>12</v>
      </c>
    </row>
    <row r="1123" spans="1:10" ht="14.5" hidden="1" customHeight="1" outlineLevel="1" x14ac:dyDescent="0.35">
      <c r="A1123" s="210" t="s">
        <v>1896</v>
      </c>
      <c r="B1123" s="196">
        <v>3</v>
      </c>
      <c r="C1123" s="210" t="s">
        <v>1897</v>
      </c>
      <c r="D1123" s="210" t="s">
        <v>170</v>
      </c>
      <c r="E1123" s="196">
        <v>5</v>
      </c>
      <c r="F1123" s="196">
        <v>3</v>
      </c>
      <c r="G1123" s="196">
        <v>8</v>
      </c>
      <c r="H1123" s="215">
        <v>44627</v>
      </c>
      <c r="I1123" s="196">
        <v>520</v>
      </c>
      <c r="J1123" s="217">
        <f t="shared" si="30"/>
        <v>8</v>
      </c>
    </row>
    <row r="1124" spans="1:10" ht="14.5" hidden="1" customHeight="1" outlineLevel="1" x14ac:dyDescent="0.35">
      <c r="A1124" s="210" t="s">
        <v>1896</v>
      </c>
      <c r="B1124" s="196">
        <v>4</v>
      </c>
      <c r="C1124" s="210" t="s">
        <v>1897</v>
      </c>
      <c r="D1124" s="210" t="s">
        <v>170</v>
      </c>
      <c r="E1124" s="196">
        <v>2</v>
      </c>
      <c r="F1124" s="196">
        <v>4</v>
      </c>
      <c r="G1124" s="196">
        <v>6</v>
      </c>
      <c r="H1124" s="215">
        <v>44627</v>
      </c>
      <c r="I1124" s="196">
        <v>231</v>
      </c>
      <c r="J1124" s="217">
        <f t="shared" si="30"/>
        <v>6</v>
      </c>
    </row>
    <row r="1125" spans="1:10" ht="14.5" hidden="1" customHeight="1" outlineLevel="1" x14ac:dyDescent="0.35">
      <c r="A1125" s="210" t="s">
        <v>1896</v>
      </c>
      <c r="B1125" s="196">
        <v>5</v>
      </c>
      <c r="C1125" s="210" t="s">
        <v>1897</v>
      </c>
      <c r="D1125" s="210" t="s">
        <v>170</v>
      </c>
      <c r="E1125" s="196">
        <v>8</v>
      </c>
      <c r="F1125" s="196">
        <v>5</v>
      </c>
      <c r="G1125" s="196">
        <v>13</v>
      </c>
      <c r="H1125" s="215">
        <v>44627</v>
      </c>
      <c r="I1125" s="196">
        <v>825</v>
      </c>
      <c r="J1125" s="217">
        <f t="shared" si="30"/>
        <v>13</v>
      </c>
    </row>
    <row r="1126" spans="1:10" ht="14.5" hidden="1" customHeight="1" outlineLevel="1" x14ac:dyDescent="0.35">
      <c r="A1126" s="210" t="s">
        <v>1896</v>
      </c>
      <c r="B1126" s="196">
        <v>6</v>
      </c>
      <c r="C1126" s="210" t="s">
        <v>1897</v>
      </c>
      <c r="D1126" s="210" t="s">
        <v>170</v>
      </c>
      <c r="E1126" s="196">
        <v>2</v>
      </c>
      <c r="F1126" s="196">
        <v>3</v>
      </c>
      <c r="G1126" s="196">
        <v>5</v>
      </c>
      <c r="H1126" s="215">
        <v>44627</v>
      </c>
      <c r="I1126" s="196">
        <v>281</v>
      </c>
      <c r="J1126" s="217">
        <f t="shared" si="30"/>
        <v>5</v>
      </c>
    </row>
    <row r="1127" spans="1:10" ht="14.5" hidden="1" customHeight="1" outlineLevel="1" x14ac:dyDescent="0.35">
      <c r="A1127" s="210" t="s">
        <v>1896</v>
      </c>
      <c r="B1127" s="196">
        <v>7</v>
      </c>
      <c r="C1127" s="210" t="s">
        <v>1897</v>
      </c>
      <c r="D1127" s="210" t="s">
        <v>170</v>
      </c>
      <c r="E1127" s="196">
        <v>1</v>
      </c>
      <c r="F1127" s="196">
        <v>4</v>
      </c>
      <c r="G1127" s="196">
        <v>5</v>
      </c>
      <c r="H1127" s="215">
        <v>44627</v>
      </c>
      <c r="I1127" s="196">
        <v>316</v>
      </c>
      <c r="J1127" s="217">
        <f t="shared" si="30"/>
        <v>5</v>
      </c>
    </row>
    <row r="1128" spans="1:10" ht="14.5" hidden="1" customHeight="1" outlineLevel="1" x14ac:dyDescent="0.35">
      <c r="A1128" s="210" t="s">
        <v>1896</v>
      </c>
      <c r="B1128" s="196">
        <v>8</v>
      </c>
      <c r="C1128" s="210" t="s">
        <v>1897</v>
      </c>
      <c r="D1128" s="210" t="s">
        <v>170</v>
      </c>
      <c r="E1128" s="196">
        <v>1</v>
      </c>
      <c r="F1128" s="196">
        <v>4</v>
      </c>
      <c r="G1128" s="196">
        <v>5</v>
      </c>
      <c r="H1128" s="215">
        <v>44627</v>
      </c>
      <c r="I1128" s="196">
        <v>277</v>
      </c>
      <c r="J1128" s="217">
        <f t="shared" si="30"/>
        <v>5</v>
      </c>
    </row>
    <row r="1129" spans="1:10" ht="14.5" hidden="1" customHeight="1" outlineLevel="1" x14ac:dyDescent="0.35">
      <c r="A1129" s="210" t="s">
        <v>1896</v>
      </c>
      <c r="B1129" s="196">
        <v>9</v>
      </c>
      <c r="C1129" s="210" t="s">
        <v>1897</v>
      </c>
      <c r="D1129" s="210" t="s">
        <v>170</v>
      </c>
      <c r="E1129" s="196">
        <v>1</v>
      </c>
      <c r="F1129" s="196">
        <v>6</v>
      </c>
      <c r="G1129" s="196">
        <v>7</v>
      </c>
      <c r="H1129" s="215">
        <v>44627</v>
      </c>
      <c r="I1129" s="196">
        <v>513</v>
      </c>
      <c r="J1129" s="217">
        <f t="shared" si="30"/>
        <v>7</v>
      </c>
    </row>
    <row r="1130" spans="1:10" ht="14.5" hidden="1" customHeight="1" outlineLevel="1" x14ac:dyDescent="0.35">
      <c r="A1130" s="210" t="s">
        <v>1896</v>
      </c>
      <c r="B1130" s="196">
        <v>59</v>
      </c>
      <c r="C1130" s="210" t="s">
        <v>1897</v>
      </c>
      <c r="D1130" s="210" t="s">
        <v>170</v>
      </c>
      <c r="E1130" s="196">
        <v>1</v>
      </c>
      <c r="F1130" s="196">
        <v>2</v>
      </c>
      <c r="G1130" s="196">
        <v>3</v>
      </c>
      <c r="H1130" s="215">
        <v>44627</v>
      </c>
      <c r="I1130" s="196">
        <v>171</v>
      </c>
      <c r="J1130" s="217">
        <f t="shared" si="30"/>
        <v>3</v>
      </c>
    </row>
    <row r="1131" spans="1:10" ht="14.5" hidden="1" customHeight="1" outlineLevel="1" x14ac:dyDescent="0.35">
      <c r="A1131" s="210" t="s">
        <v>1896</v>
      </c>
      <c r="B1131" s="196">
        <v>10</v>
      </c>
      <c r="C1131" s="210" t="s">
        <v>1897</v>
      </c>
      <c r="D1131" s="210" t="s">
        <v>170</v>
      </c>
      <c r="E1131" s="196">
        <v>3</v>
      </c>
      <c r="F1131" s="196">
        <v>3</v>
      </c>
      <c r="G1131" s="196">
        <v>6</v>
      </c>
      <c r="H1131" s="215">
        <v>44627</v>
      </c>
      <c r="I1131" s="196">
        <v>632</v>
      </c>
      <c r="J1131" s="217">
        <f t="shared" si="30"/>
        <v>6</v>
      </c>
    </row>
    <row r="1132" spans="1:10" ht="14.5" hidden="1" customHeight="1" outlineLevel="1" x14ac:dyDescent="0.35">
      <c r="A1132" s="210" t="s">
        <v>1896</v>
      </c>
      <c r="B1132" s="196">
        <v>11</v>
      </c>
      <c r="C1132" s="210" t="s">
        <v>1897</v>
      </c>
      <c r="D1132" s="210" t="s">
        <v>170</v>
      </c>
      <c r="E1132" s="196">
        <v>3</v>
      </c>
      <c r="F1132" s="196">
        <v>4</v>
      </c>
      <c r="G1132" s="196">
        <v>7</v>
      </c>
      <c r="H1132" s="215">
        <v>44627</v>
      </c>
      <c r="I1132" s="196">
        <v>232</v>
      </c>
      <c r="J1132" s="217">
        <f t="shared" si="30"/>
        <v>7</v>
      </c>
    </row>
    <row r="1133" spans="1:10" ht="14.5" hidden="1" customHeight="1" outlineLevel="1" x14ac:dyDescent="0.35">
      <c r="A1133" s="210" t="s">
        <v>1896</v>
      </c>
      <c r="B1133" s="196">
        <v>13</v>
      </c>
      <c r="C1133" s="210" t="s">
        <v>1897</v>
      </c>
      <c r="D1133" s="210" t="s">
        <v>170</v>
      </c>
      <c r="E1133" s="196">
        <v>2</v>
      </c>
      <c r="F1133" s="196">
        <v>3</v>
      </c>
      <c r="G1133" s="196">
        <v>5</v>
      </c>
      <c r="H1133" s="215">
        <v>44627</v>
      </c>
      <c r="I1133" s="196">
        <v>221</v>
      </c>
      <c r="J1133" s="217">
        <f t="shared" si="30"/>
        <v>5</v>
      </c>
    </row>
    <row r="1134" spans="1:10" ht="14.5" hidden="1" customHeight="1" outlineLevel="1" x14ac:dyDescent="0.35">
      <c r="A1134" s="210" t="s">
        <v>1896</v>
      </c>
      <c r="B1134" s="196">
        <v>12</v>
      </c>
      <c r="C1134" s="210" t="s">
        <v>1897</v>
      </c>
      <c r="D1134" s="210" t="s">
        <v>170</v>
      </c>
      <c r="E1134" s="196">
        <v>5</v>
      </c>
      <c r="F1134" s="196">
        <v>2</v>
      </c>
      <c r="G1134" s="196">
        <v>7</v>
      </c>
      <c r="H1134" s="215">
        <v>44627</v>
      </c>
      <c r="I1134" s="196">
        <v>511</v>
      </c>
      <c r="J1134" s="217">
        <f t="shared" si="30"/>
        <v>7</v>
      </c>
    </row>
    <row r="1135" spans="1:10" ht="14.5" hidden="1" customHeight="1" outlineLevel="1" x14ac:dyDescent="0.35">
      <c r="A1135" s="210" t="s">
        <v>1896</v>
      </c>
      <c r="B1135" s="196">
        <v>14</v>
      </c>
      <c r="C1135" s="210" t="s">
        <v>1897</v>
      </c>
      <c r="D1135" s="210" t="s">
        <v>170</v>
      </c>
      <c r="E1135" s="196">
        <v>5</v>
      </c>
      <c r="F1135" s="196">
        <v>7</v>
      </c>
      <c r="G1135" s="196">
        <v>12</v>
      </c>
      <c r="H1135" s="215">
        <v>44627</v>
      </c>
      <c r="I1135" s="196">
        <v>354</v>
      </c>
      <c r="J1135" s="217">
        <f t="shared" si="30"/>
        <v>12</v>
      </c>
    </row>
    <row r="1136" spans="1:10" ht="14.5" hidden="1" customHeight="1" outlineLevel="1" x14ac:dyDescent="0.35">
      <c r="A1136" s="210" t="s">
        <v>1896</v>
      </c>
      <c r="B1136" s="196">
        <v>50</v>
      </c>
      <c r="C1136" s="210" t="s">
        <v>1897</v>
      </c>
      <c r="D1136" s="210" t="s">
        <v>170</v>
      </c>
      <c r="E1136" s="196">
        <v>5</v>
      </c>
      <c r="F1136" s="196">
        <v>4</v>
      </c>
      <c r="G1136" s="196">
        <v>9</v>
      </c>
      <c r="H1136" s="215">
        <v>44627</v>
      </c>
      <c r="I1136" s="196">
        <v>156</v>
      </c>
      <c r="J1136" s="217">
        <f t="shared" si="30"/>
        <v>9</v>
      </c>
    </row>
    <row r="1137" spans="1:10" ht="14.5" hidden="1" customHeight="1" outlineLevel="1" x14ac:dyDescent="0.35">
      <c r="A1137" s="210" t="s">
        <v>1896</v>
      </c>
      <c r="B1137" s="196">
        <v>71</v>
      </c>
      <c r="C1137" s="210" t="s">
        <v>1897</v>
      </c>
      <c r="D1137" s="210" t="s">
        <v>170</v>
      </c>
      <c r="E1137" s="196">
        <v>1</v>
      </c>
      <c r="F1137" s="196">
        <v>5</v>
      </c>
      <c r="G1137" s="196">
        <v>6</v>
      </c>
      <c r="H1137" s="215">
        <v>44627</v>
      </c>
      <c r="I1137" s="196">
        <v>321</v>
      </c>
      <c r="J1137" s="217">
        <f t="shared" si="30"/>
        <v>6</v>
      </c>
    </row>
    <row r="1138" spans="1:10" ht="14.5" hidden="1" customHeight="1" outlineLevel="1" x14ac:dyDescent="0.35">
      <c r="A1138" s="210" t="s">
        <v>1896</v>
      </c>
      <c r="B1138" s="196">
        <v>15</v>
      </c>
      <c r="C1138" s="210" t="s">
        <v>1897</v>
      </c>
      <c r="D1138" s="210" t="s">
        <v>170</v>
      </c>
      <c r="E1138" s="196">
        <v>2</v>
      </c>
      <c r="F1138" s="196">
        <v>4</v>
      </c>
      <c r="G1138" s="196">
        <v>6</v>
      </c>
      <c r="H1138" s="215">
        <v>44627</v>
      </c>
      <c r="I1138" s="196">
        <v>222</v>
      </c>
      <c r="J1138" s="217">
        <f t="shared" si="30"/>
        <v>6</v>
      </c>
    </row>
    <row r="1139" spans="1:10" ht="14.5" hidden="1" customHeight="1" outlineLevel="1" x14ac:dyDescent="0.35">
      <c r="A1139" s="210" t="s">
        <v>1896</v>
      </c>
      <c r="B1139" s="196">
        <v>16</v>
      </c>
      <c r="C1139" s="210" t="s">
        <v>1897</v>
      </c>
      <c r="D1139" s="210" t="s">
        <v>170</v>
      </c>
      <c r="E1139" s="196">
        <v>2</v>
      </c>
      <c r="F1139" s="196">
        <v>3</v>
      </c>
      <c r="G1139" s="196">
        <v>5</v>
      </c>
      <c r="H1139" s="215">
        <v>44627</v>
      </c>
      <c r="I1139" s="196">
        <v>212</v>
      </c>
      <c r="J1139" s="217">
        <f t="shared" si="30"/>
        <v>5</v>
      </c>
    </row>
    <row r="1140" spans="1:10" ht="14.5" hidden="1" customHeight="1" outlineLevel="1" x14ac:dyDescent="0.35">
      <c r="A1140" s="210" t="s">
        <v>1896</v>
      </c>
      <c r="B1140" s="196">
        <v>18</v>
      </c>
      <c r="C1140" s="210" t="s">
        <v>1897</v>
      </c>
      <c r="D1140" s="210" t="s">
        <v>170</v>
      </c>
      <c r="E1140" s="196">
        <v>3</v>
      </c>
      <c r="F1140" s="196">
        <v>3</v>
      </c>
      <c r="G1140" s="196">
        <v>6</v>
      </c>
      <c r="H1140" s="215">
        <v>44627</v>
      </c>
      <c r="I1140" s="196">
        <v>326</v>
      </c>
      <c r="J1140" s="217">
        <f t="shared" si="30"/>
        <v>6</v>
      </c>
    </row>
    <row r="1141" spans="1:10" ht="14.5" hidden="1" customHeight="1" outlineLevel="1" x14ac:dyDescent="0.35">
      <c r="A1141" s="210" t="s">
        <v>1896</v>
      </c>
      <c r="B1141" s="196">
        <v>19</v>
      </c>
      <c r="C1141" s="210" t="s">
        <v>1897</v>
      </c>
      <c r="D1141" s="210" t="s">
        <v>170</v>
      </c>
      <c r="E1141" s="196">
        <v>3</v>
      </c>
      <c r="F1141" s="196">
        <v>2</v>
      </c>
      <c r="G1141" s="196">
        <v>5</v>
      </c>
      <c r="H1141" s="215">
        <v>44627</v>
      </c>
      <c r="I1141" s="196">
        <v>351</v>
      </c>
      <c r="J1141" s="217">
        <f t="shared" si="30"/>
        <v>5</v>
      </c>
    </row>
    <row r="1142" spans="1:10" ht="14.5" hidden="1" customHeight="1" outlineLevel="1" x14ac:dyDescent="0.35">
      <c r="A1142" s="210" t="s">
        <v>1896</v>
      </c>
      <c r="B1142" s="196">
        <v>20</v>
      </c>
      <c r="C1142" s="210" t="s">
        <v>1897</v>
      </c>
      <c r="D1142" s="210" t="s">
        <v>170</v>
      </c>
      <c r="E1142" s="196">
        <v>4</v>
      </c>
      <c r="F1142" s="196">
        <v>3</v>
      </c>
      <c r="G1142" s="196">
        <v>7</v>
      </c>
      <c r="H1142" s="215">
        <v>44627</v>
      </c>
      <c r="I1142" s="196">
        <v>412</v>
      </c>
      <c r="J1142" s="217">
        <f t="shared" si="30"/>
        <v>7</v>
      </c>
    </row>
    <row r="1143" spans="1:10" ht="14.5" hidden="1" customHeight="1" outlineLevel="1" x14ac:dyDescent="0.35">
      <c r="A1143" s="210" t="s">
        <v>1896</v>
      </c>
      <c r="B1143" s="196">
        <v>21</v>
      </c>
      <c r="C1143" s="210" t="s">
        <v>1897</v>
      </c>
      <c r="D1143" s="210" t="s">
        <v>170</v>
      </c>
      <c r="E1143" s="196">
        <v>2</v>
      </c>
      <c r="F1143" s="196">
        <v>5</v>
      </c>
      <c r="G1143" s="196">
        <v>7</v>
      </c>
      <c r="H1143" s="215">
        <v>44627</v>
      </c>
      <c r="I1143" s="196">
        <v>214</v>
      </c>
      <c r="J1143" s="217">
        <f t="shared" si="30"/>
        <v>7</v>
      </c>
    </row>
    <row r="1144" spans="1:10" ht="14.5" hidden="1" customHeight="1" outlineLevel="1" x14ac:dyDescent="0.35">
      <c r="A1144" s="210" t="s">
        <v>1896</v>
      </c>
      <c r="B1144" s="196">
        <v>22</v>
      </c>
      <c r="C1144" s="210" t="s">
        <v>1897</v>
      </c>
      <c r="D1144" s="210" t="s">
        <v>170</v>
      </c>
      <c r="E1144" s="196">
        <v>1</v>
      </c>
      <c r="F1144" s="196">
        <v>4</v>
      </c>
      <c r="G1144" s="196">
        <v>5</v>
      </c>
      <c r="H1144" s="215">
        <v>44627</v>
      </c>
      <c r="I1144" s="196">
        <v>188</v>
      </c>
      <c r="J1144" s="217">
        <f t="shared" si="30"/>
        <v>5</v>
      </c>
    </row>
    <row r="1145" spans="1:10" ht="14.5" hidden="1" customHeight="1" outlineLevel="1" x14ac:dyDescent="0.35">
      <c r="A1145" s="210" t="s">
        <v>1896</v>
      </c>
      <c r="B1145" s="196">
        <v>23</v>
      </c>
      <c r="C1145" s="210" t="s">
        <v>1897</v>
      </c>
      <c r="D1145" s="210" t="s">
        <v>170</v>
      </c>
      <c r="E1145" s="196">
        <v>4</v>
      </c>
      <c r="F1145" s="196">
        <v>2</v>
      </c>
      <c r="G1145" s="196">
        <v>6</v>
      </c>
      <c r="H1145" s="215">
        <v>44627</v>
      </c>
      <c r="I1145" s="196">
        <v>411</v>
      </c>
      <c r="J1145" s="217">
        <f t="shared" si="30"/>
        <v>6</v>
      </c>
    </row>
    <row r="1146" spans="1:10" ht="14.5" hidden="1" customHeight="1" outlineLevel="1" x14ac:dyDescent="0.35">
      <c r="A1146" s="210" t="s">
        <v>1896</v>
      </c>
      <c r="B1146" s="196">
        <v>24</v>
      </c>
      <c r="C1146" s="210" t="s">
        <v>1897</v>
      </c>
      <c r="D1146" s="210" t="s">
        <v>170</v>
      </c>
      <c r="E1146" s="196">
        <v>1</v>
      </c>
      <c r="F1146" s="196">
        <v>2</v>
      </c>
      <c r="G1146" s="196">
        <v>3</v>
      </c>
      <c r="H1146" s="215">
        <v>44627</v>
      </c>
      <c r="I1146" s="196">
        <v>188</v>
      </c>
      <c r="J1146" s="217">
        <f t="shared" si="30"/>
        <v>3</v>
      </c>
    </row>
    <row r="1147" spans="1:10" ht="14.5" hidden="1" customHeight="1" outlineLevel="1" x14ac:dyDescent="0.35">
      <c r="A1147" s="210" t="s">
        <v>1896</v>
      </c>
      <c r="B1147" s="196">
        <v>25</v>
      </c>
      <c r="C1147" s="210" t="s">
        <v>1897</v>
      </c>
      <c r="D1147" s="210" t="s">
        <v>170</v>
      </c>
      <c r="E1147" s="196">
        <v>8</v>
      </c>
      <c r="F1147" s="196">
        <v>3</v>
      </c>
      <c r="G1147" s="196">
        <v>11</v>
      </c>
      <c r="H1147" s="215">
        <v>44627</v>
      </c>
      <c r="I1147" s="196">
        <v>821</v>
      </c>
      <c r="J1147" s="217">
        <f t="shared" si="30"/>
        <v>11</v>
      </c>
    </row>
    <row r="1148" spans="1:10" ht="14.5" hidden="1" customHeight="1" outlineLevel="1" x14ac:dyDescent="0.35">
      <c r="A1148" s="210" t="s">
        <v>1896</v>
      </c>
      <c r="B1148" s="196">
        <v>26</v>
      </c>
      <c r="C1148" s="210" t="s">
        <v>1897</v>
      </c>
      <c r="D1148" s="210" t="s">
        <v>170</v>
      </c>
      <c r="E1148" s="196">
        <v>2</v>
      </c>
      <c r="F1148" s="196">
        <v>2</v>
      </c>
      <c r="G1148" s="196">
        <v>4</v>
      </c>
      <c r="H1148" s="215">
        <v>44627</v>
      </c>
      <c r="I1148" s="196">
        <v>210</v>
      </c>
      <c r="J1148" s="217">
        <f t="shared" si="30"/>
        <v>4</v>
      </c>
    </row>
    <row r="1149" spans="1:10" ht="14.5" hidden="1" customHeight="1" outlineLevel="1" x14ac:dyDescent="0.35">
      <c r="A1149" s="210" t="s">
        <v>1896</v>
      </c>
      <c r="B1149" s="196">
        <v>27</v>
      </c>
      <c r="C1149" s="210" t="s">
        <v>1897</v>
      </c>
      <c r="D1149" s="210" t="s">
        <v>170</v>
      </c>
      <c r="E1149" s="196">
        <v>6</v>
      </c>
      <c r="F1149" s="196">
        <v>4</v>
      </c>
      <c r="G1149" s="196">
        <v>10</v>
      </c>
      <c r="H1149" s="215">
        <v>44627</v>
      </c>
      <c r="I1149" s="196">
        <v>622</v>
      </c>
      <c r="J1149" s="217">
        <f t="shared" si="30"/>
        <v>10</v>
      </c>
    </row>
    <row r="1150" spans="1:10" ht="14.5" hidden="1" customHeight="1" outlineLevel="1" x14ac:dyDescent="0.35">
      <c r="A1150" s="210" t="s">
        <v>1896</v>
      </c>
      <c r="B1150" s="196">
        <v>28</v>
      </c>
      <c r="C1150" s="210" t="s">
        <v>1897</v>
      </c>
      <c r="D1150" s="210" t="s">
        <v>170</v>
      </c>
      <c r="E1150" s="196">
        <v>1</v>
      </c>
      <c r="F1150" s="196">
        <v>4</v>
      </c>
      <c r="G1150" s="196">
        <v>5</v>
      </c>
      <c r="H1150" s="215">
        <v>44627</v>
      </c>
      <c r="I1150" s="196">
        <v>311</v>
      </c>
      <c r="J1150" s="217">
        <f t="shared" si="30"/>
        <v>5</v>
      </c>
    </row>
    <row r="1151" spans="1:10" ht="14.5" hidden="1" customHeight="1" outlineLevel="1" x14ac:dyDescent="0.35">
      <c r="A1151" s="210" t="s">
        <v>1896</v>
      </c>
      <c r="B1151" s="196">
        <v>29</v>
      </c>
      <c r="C1151" s="210" t="s">
        <v>1897</v>
      </c>
      <c r="D1151" s="210" t="s">
        <v>170</v>
      </c>
      <c r="E1151" s="196">
        <v>3</v>
      </c>
      <c r="F1151" s="196">
        <v>3</v>
      </c>
      <c r="G1151" s="196">
        <v>6</v>
      </c>
      <c r="H1151" s="215">
        <v>44627</v>
      </c>
      <c r="I1151" s="196">
        <v>238</v>
      </c>
      <c r="J1151" s="217">
        <f t="shared" si="30"/>
        <v>6</v>
      </c>
    </row>
    <row r="1152" spans="1:10" ht="14.5" hidden="1" customHeight="1" outlineLevel="1" x14ac:dyDescent="0.35">
      <c r="A1152" s="210" t="s">
        <v>1896</v>
      </c>
      <c r="B1152" s="196">
        <v>30</v>
      </c>
      <c r="C1152" s="210" t="s">
        <v>1897</v>
      </c>
      <c r="D1152" s="210" t="s">
        <v>170</v>
      </c>
      <c r="E1152" s="196">
        <v>4</v>
      </c>
      <c r="F1152" s="196">
        <v>5</v>
      </c>
      <c r="G1152" s="196">
        <v>9</v>
      </c>
      <c r="H1152" s="215">
        <v>44627</v>
      </c>
      <c r="I1152" s="196">
        <v>432</v>
      </c>
      <c r="J1152" s="217">
        <f t="shared" si="30"/>
        <v>9</v>
      </c>
    </row>
    <row r="1153" spans="1:10" ht="14.5" hidden="1" customHeight="1" outlineLevel="1" x14ac:dyDescent="0.35">
      <c r="A1153" s="210" t="s">
        <v>1896</v>
      </c>
      <c r="B1153" s="196">
        <v>31</v>
      </c>
      <c r="C1153" s="210" t="s">
        <v>1897</v>
      </c>
      <c r="D1153" s="210" t="s">
        <v>170</v>
      </c>
      <c r="E1153" s="196">
        <v>1</v>
      </c>
      <c r="F1153" s="196">
        <v>5</v>
      </c>
      <c r="G1153" s="196">
        <v>6</v>
      </c>
      <c r="H1153" s="215">
        <v>44627</v>
      </c>
      <c r="I1153" s="196">
        <v>316</v>
      </c>
      <c r="J1153" s="217">
        <f t="shared" si="30"/>
        <v>6</v>
      </c>
    </row>
    <row r="1154" spans="1:10" ht="14.5" hidden="1" customHeight="1" outlineLevel="1" x14ac:dyDescent="0.35">
      <c r="A1154" s="210" t="s">
        <v>1896</v>
      </c>
      <c r="B1154" s="196">
        <v>32</v>
      </c>
      <c r="C1154" s="210" t="s">
        <v>1897</v>
      </c>
      <c r="D1154" s="210" t="s">
        <v>170</v>
      </c>
      <c r="E1154" s="196">
        <v>3</v>
      </c>
      <c r="F1154" s="196">
        <v>5</v>
      </c>
      <c r="G1154" s="196">
        <v>8</v>
      </c>
      <c r="H1154" s="215">
        <v>44627</v>
      </c>
      <c r="I1154" s="196">
        <v>333</v>
      </c>
      <c r="J1154" s="217">
        <f t="shared" si="30"/>
        <v>8</v>
      </c>
    </row>
    <row r="1155" spans="1:10" ht="14.5" hidden="1" customHeight="1" outlineLevel="1" x14ac:dyDescent="0.35">
      <c r="A1155" s="210" t="s">
        <v>1896</v>
      </c>
      <c r="B1155" s="196">
        <v>66</v>
      </c>
      <c r="C1155" s="210" t="s">
        <v>1897</v>
      </c>
      <c r="D1155" s="210" t="s">
        <v>170</v>
      </c>
      <c r="E1155" s="196">
        <v>3</v>
      </c>
      <c r="F1155" s="196">
        <v>3</v>
      </c>
      <c r="G1155" s="196">
        <v>6</v>
      </c>
      <c r="H1155" s="215">
        <v>44627</v>
      </c>
      <c r="I1155" s="196">
        <v>231</v>
      </c>
      <c r="J1155" s="217">
        <f t="shared" ref="J1155:J1218" si="31">IF(I1155&gt;$Q$1,,G1155)</f>
        <v>6</v>
      </c>
    </row>
    <row r="1156" spans="1:10" ht="14.5" hidden="1" customHeight="1" outlineLevel="1" x14ac:dyDescent="0.35">
      <c r="A1156" s="210" t="s">
        <v>1896</v>
      </c>
      <c r="B1156" s="196">
        <v>33</v>
      </c>
      <c r="C1156" s="210" t="s">
        <v>1897</v>
      </c>
      <c r="D1156" s="210" t="s">
        <v>170</v>
      </c>
      <c r="E1156" s="196">
        <v>2</v>
      </c>
      <c r="F1156" s="196">
        <v>5</v>
      </c>
      <c r="G1156" s="196">
        <v>7</v>
      </c>
      <c r="H1156" s="215">
        <v>44627</v>
      </c>
      <c r="I1156" s="196">
        <v>251</v>
      </c>
      <c r="J1156" s="217">
        <f t="shared" si="31"/>
        <v>7</v>
      </c>
    </row>
    <row r="1157" spans="1:10" ht="14.5" hidden="1" customHeight="1" outlineLevel="1" x14ac:dyDescent="0.35">
      <c r="A1157" s="210" t="s">
        <v>1896</v>
      </c>
      <c r="B1157" s="196">
        <v>80</v>
      </c>
      <c r="C1157" s="210" t="s">
        <v>1897</v>
      </c>
      <c r="D1157" s="210" t="s">
        <v>170</v>
      </c>
      <c r="E1157" s="196">
        <v>2</v>
      </c>
      <c r="F1157" s="196">
        <v>4</v>
      </c>
      <c r="G1157" s="196">
        <v>6</v>
      </c>
      <c r="H1157" s="215">
        <v>44627</v>
      </c>
      <c r="I1157" s="196">
        <v>213</v>
      </c>
      <c r="J1157" s="217">
        <f t="shared" si="31"/>
        <v>6</v>
      </c>
    </row>
    <row r="1158" spans="1:10" ht="14.5" hidden="1" customHeight="1" outlineLevel="1" x14ac:dyDescent="0.35">
      <c r="A1158" s="210" t="s">
        <v>1896</v>
      </c>
      <c r="B1158" s="196">
        <v>34</v>
      </c>
      <c r="C1158" s="210" t="s">
        <v>1897</v>
      </c>
      <c r="D1158" s="210" t="s">
        <v>170</v>
      </c>
      <c r="E1158" s="196">
        <v>6</v>
      </c>
      <c r="F1158" s="196">
        <v>7</v>
      </c>
      <c r="G1158" s="196">
        <v>13</v>
      </c>
      <c r="H1158" s="215">
        <v>44627</v>
      </c>
      <c r="I1158" s="196">
        <v>634</v>
      </c>
      <c r="J1158" s="217">
        <f t="shared" si="31"/>
        <v>13</v>
      </c>
    </row>
    <row r="1159" spans="1:10" ht="14.5" hidden="1" customHeight="1" outlineLevel="1" x14ac:dyDescent="0.35">
      <c r="A1159" s="210" t="s">
        <v>1896</v>
      </c>
      <c r="B1159" s="196">
        <v>35</v>
      </c>
      <c r="C1159" s="210" t="s">
        <v>1897</v>
      </c>
      <c r="D1159" s="210" t="s">
        <v>170</v>
      </c>
      <c r="E1159" s="196">
        <v>2</v>
      </c>
      <c r="F1159" s="196">
        <v>4</v>
      </c>
      <c r="G1159" s="196">
        <v>6</v>
      </c>
      <c r="H1159" s="215">
        <v>44627</v>
      </c>
      <c r="I1159" s="196">
        <v>527</v>
      </c>
      <c r="J1159" s="217">
        <f t="shared" si="31"/>
        <v>6</v>
      </c>
    </row>
    <row r="1160" spans="1:10" ht="14.5" hidden="1" customHeight="1" outlineLevel="1" x14ac:dyDescent="0.35">
      <c r="A1160" s="210" t="s">
        <v>1896</v>
      </c>
      <c r="B1160" s="196">
        <v>37</v>
      </c>
      <c r="C1160" s="210" t="s">
        <v>1897</v>
      </c>
      <c r="D1160" s="210" t="s">
        <v>170</v>
      </c>
      <c r="E1160" s="196">
        <v>2</v>
      </c>
      <c r="F1160" s="196">
        <v>6</v>
      </c>
      <c r="G1160" s="196">
        <v>8</v>
      </c>
      <c r="H1160" s="215">
        <v>44627</v>
      </c>
      <c r="I1160" s="196">
        <v>338</v>
      </c>
      <c r="J1160" s="217">
        <f t="shared" si="31"/>
        <v>8</v>
      </c>
    </row>
    <row r="1161" spans="1:10" ht="14.5" hidden="1" customHeight="1" outlineLevel="1" x14ac:dyDescent="0.35">
      <c r="A1161" s="210" t="s">
        <v>1896</v>
      </c>
      <c r="B1161" s="196">
        <v>60</v>
      </c>
      <c r="C1161" s="210" t="s">
        <v>1897</v>
      </c>
      <c r="D1161" s="210" t="s">
        <v>170</v>
      </c>
      <c r="E1161" s="196">
        <v>4</v>
      </c>
      <c r="F1161" s="196">
        <v>5</v>
      </c>
      <c r="G1161" s="196">
        <v>9</v>
      </c>
      <c r="H1161" s="215">
        <v>44627</v>
      </c>
      <c r="I1161" s="196">
        <v>243</v>
      </c>
      <c r="J1161" s="217">
        <f t="shared" si="31"/>
        <v>9</v>
      </c>
    </row>
    <row r="1162" spans="1:10" ht="14.5" hidden="1" customHeight="1" outlineLevel="1" x14ac:dyDescent="0.35">
      <c r="A1162" s="210" t="s">
        <v>1896</v>
      </c>
      <c r="B1162" s="196">
        <v>36</v>
      </c>
      <c r="C1162" s="210" t="s">
        <v>1897</v>
      </c>
      <c r="D1162" s="210" t="s">
        <v>170</v>
      </c>
      <c r="E1162" s="196">
        <v>5</v>
      </c>
      <c r="F1162" s="196">
        <v>4</v>
      </c>
      <c r="G1162" s="196">
        <v>9</v>
      </c>
      <c r="H1162" s="215">
        <v>44627</v>
      </c>
      <c r="I1162" s="196">
        <v>252</v>
      </c>
      <c r="J1162" s="217">
        <f t="shared" si="31"/>
        <v>9</v>
      </c>
    </row>
    <row r="1163" spans="1:10" ht="14.5" hidden="1" customHeight="1" outlineLevel="1" x14ac:dyDescent="0.35">
      <c r="A1163" s="210" t="s">
        <v>1896</v>
      </c>
      <c r="B1163" s="196">
        <v>41</v>
      </c>
      <c r="C1163" s="210" t="s">
        <v>1897</v>
      </c>
      <c r="D1163" s="210" t="s">
        <v>170</v>
      </c>
      <c r="E1163" s="196">
        <v>1</v>
      </c>
      <c r="F1163" s="196">
        <v>4</v>
      </c>
      <c r="G1163" s="196">
        <v>5</v>
      </c>
      <c r="H1163" s="215">
        <v>44627</v>
      </c>
      <c r="I1163" s="196">
        <v>198</v>
      </c>
      <c r="J1163" s="217">
        <f t="shared" si="31"/>
        <v>5</v>
      </c>
    </row>
    <row r="1164" spans="1:10" ht="14.5" hidden="1" customHeight="1" outlineLevel="1" x14ac:dyDescent="0.35">
      <c r="A1164" s="210" t="s">
        <v>1896</v>
      </c>
      <c r="B1164" s="196">
        <v>38</v>
      </c>
      <c r="C1164" s="210" t="s">
        <v>1897</v>
      </c>
      <c r="D1164" s="210" t="s">
        <v>170</v>
      </c>
      <c r="E1164" s="196">
        <v>3</v>
      </c>
      <c r="F1164" s="196">
        <v>6</v>
      </c>
      <c r="G1164" s="196">
        <v>9</v>
      </c>
      <c r="H1164" s="215">
        <v>44627</v>
      </c>
      <c r="I1164" s="196">
        <v>423</v>
      </c>
      <c r="J1164" s="217">
        <f t="shared" si="31"/>
        <v>9</v>
      </c>
    </row>
    <row r="1165" spans="1:10" ht="14.5" hidden="1" customHeight="1" outlineLevel="1" x14ac:dyDescent="0.35">
      <c r="A1165" s="210" t="s">
        <v>1896</v>
      </c>
      <c r="B1165" s="196">
        <v>39</v>
      </c>
      <c r="C1165" s="210" t="s">
        <v>1897</v>
      </c>
      <c r="D1165" s="210" t="s">
        <v>170</v>
      </c>
      <c r="E1165" s="196">
        <v>2</v>
      </c>
      <c r="F1165" s="196">
        <v>3</v>
      </c>
      <c r="G1165" s="196">
        <v>5</v>
      </c>
      <c r="H1165" s="215">
        <v>44627</v>
      </c>
      <c r="I1165" s="196">
        <v>219</v>
      </c>
      <c r="J1165" s="217">
        <f t="shared" si="31"/>
        <v>5</v>
      </c>
    </row>
    <row r="1166" spans="1:10" ht="14.5" hidden="1" customHeight="1" outlineLevel="1" x14ac:dyDescent="0.35">
      <c r="A1166" s="210" t="s">
        <v>1896</v>
      </c>
      <c r="B1166" s="196">
        <v>40</v>
      </c>
      <c r="C1166" s="210" t="s">
        <v>1897</v>
      </c>
      <c r="D1166" s="210" t="s">
        <v>170</v>
      </c>
      <c r="E1166" s="196">
        <v>3</v>
      </c>
      <c r="F1166" s="196">
        <v>4</v>
      </c>
      <c r="G1166" s="196">
        <v>7</v>
      </c>
      <c r="H1166" s="215">
        <v>44627</v>
      </c>
      <c r="I1166" s="196">
        <v>307</v>
      </c>
      <c r="J1166" s="217">
        <f t="shared" si="31"/>
        <v>7</v>
      </c>
    </row>
    <row r="1167" spans="1:10" ht="14.5" hidden="1" customHeight="1" outlineLevel="1" x14ac:dyDescent="0.35">
      <c r="A1167" s="210" t="s">
        <v>1896</v>
      </c>
      <c r="B1167" s="196">
        <v>42</v>
      </c>
      <c r="C1167" s="210" t="s">
        <v>1897</v>
      </c>
      <c r="D1167" s="210" t="s">
        <v>170</v>
      </c>
      <c r="E1167" s="196">
        <v>3</v>
      </c>
      <c r="F1167" s="196">
        <v>5</v>
      </c>
      <c r="G1167" s="196">
        <v>8</v>
      </c>
      <c r="H1167" s="215">
        <v>44627</v>
      </c>
      <c r="I1167" s="196">
        <v>607</v>
      </c>
      <c r="J1167" s="217">
        <f t="shared" si="31"/>
        <v>8</v>
      </c>
    </row>
    <row r="1168" spans="1:10" ht="14.5" hidden="1" customHeight="1" outlineLevel="1" x14ac:dyDescent="0.35">
      <c r="A1168" s="210" t="s">
        <v>1896</v>
      </c>
      <c r="B1168" s="196">
        <v>43</v>
      </c>
      <c r="C1168" s="210" t="s">
        <v>1897</v>
      </c>
      <c r="D1168" s="210" t="s">
        <v>170</v>
      </c>
      <c r="E1168" s="196">
        <v>1</v>
      </c>
      <c r="F1168" s="196">
        <v>4</v>
      </c>
      <c r="G1168" s="196">
        <v>5</v>
      </c>
      <c r="H1168" s="215">
        <v>44627</v>
      </c>
      <c r="I1168" s="196">
        <v>221</v>
      </c>
      <c r="J1168" s="217">
        <f t="shared" si="31"/>
        <v>5</v>
      </c>
    </row>
    <row r="1169" spans="1:10" ht="14.5" hidden="1" customHeight="1" outlineLevel="1" x14ac:dyDescent="0.35">
      <c r="A1169" s="210" t="s">
        <v>1896</v>
      </c>
      <c r="B1169" s="196">
        <v>44</v>
      </c>
      <c r="C1169" s="210" t="s">
        <v>1897</v>
      </c>
      <c r="D1169" s="210" t="s">
        <v>170</v>
      </c>
      <c r="E1169" s="196">
        <v>3</v>
      </c>
      <c r="F1169" s="196">
        <v>4</v>
      </c>
      <c r="G1169" s="196">
        <v>7</v>
      </c>
      <c r="H1169" s="215">
        <v>44627</v>
      </c>
      <c r="I1169" s="196">
        <v>313</v>
      </c>
      <c r="J1169" s="217">
        <f t="shared" si="31"/>
        <v>7</v>
      </c>
    </row>
    <row r="1170" spans="1:10" ht="14.5" hidden="1" customHeight="1" outlineLevel="1" x14ac:dyDescent="0.35">
      <c r="A1170" s="210" t="s">
        <v>1896</v>
      </c>
      <c r="B1170" s="196">
        <v>45</v>
      </c>
      <c r="C1170" s="210" t="s">
        <v>1897</v>
      </c>
      <c r="D1170" s="210" t="s">
        <v>170</v>
      </c>
      <c r="E1170" s="196">
        <v>6</v>
      </c>
      <c r="F1170" s="196">
        <v>4</v>
      </c>
      <c r="G1170" s="196">
        <v>10</v>
      </c>
      <c r="H1170" s="215">
        <v>44627</v>
      </c>
      <c r="I1170" s="196">
        <v>262</v>
      </c>
      <c r="J1170" s="217">
        <f t="shared" si="31"/>
        <v>10</v>
      </c>
    </row>
    <row r="1171" spans="1:10" ht="14.5" hidden="1" customHeight="1" outlineLevel="1" x14ac:dyDescent="0.35">
      <c r="A1171" s="210" t="s">
        <v>1896</v>
      </c>
      <c r="B1171" s="196">
        <v>46</v>
      </c>
      <c r="C1171" s="210" t="s">
        <v>1897</v>
      </c>
      <c r="D1171" s="210" t="s">
        <v>170</v>
      </c>
      <c r="E1171" s="196">
        <v>2</v>
      </c>
      <c r="F1171" s="196">
        <v>3</v>
      </c>
      <c r="G1171" s="196">
        <v>5</v>
      </c>
      <c r="H1171" s="215">
        <v>44627</v>
      </c>
      <c r="I1171" s="196">
        <v>244</v>
      </c>
      <c r="J1171" s="217">
        <f t="shared" si="31"/>
        <v>5</v>
      </c>
    </row>
    <row r="1172" spans="1:10" ht="14.5" hidden="1" customHeight="1" outlineLevel="1" x14ac:dyDescent="0.35">
      <c r="A1172" s="210" t="s">
        <v>1896</v>
      </c>
      <c r="B1172" s="196">
        <v>62</v>
      </c>
      <c r="C1172" s="210" t="s">
        <v>1897</v>
      </c>
      <c r="D1172" s="210" t="s">
        <v>170</v>
      </c>
      <c r="E1172" s="196">
        <v>2</v>
      </c>
      <c r="F1172" s="196">
        <v>2</v>
      </c>
      <c r="G1172" s="196">
        <v>4</v>
      </c>
      <c r="H1172" s="215">
        <v>44627</v>
      </c>
      <c r="I1172" s="196">
        <v>211</v>
      </c>
      <c r="J1172" s="217">
        <f t="shared" si="31"/>
        <v>4</v>
      </c>
    </row>
    <row r="1173" spans="1:10" ht="14.5" hidden="1" customHeight="1" outlineLevel="1" x14ac:dyDescent="0.35">
      <c r="A1173" s="210" t="s">
        <v>1896</v>
      </c>
      <c r="B1173" s="196">
        <v>47</v>
      </c>
      <c r="C1173" s="210" t="s">
        <v>1897</v>
      </c>
      <c r="D1173" s="210" t="s">
        <v>170</v>
      </c>
      <c r="E1173" s="196">
        <v>4</v>
      </c>
      <c r="F1173" s="196">
        <v>5</v>
      </c>
      <c r="G1173" s="196">
        <v>9</v>
      </c>
      <c r="H1173" s="215">
        <v>44627</v>
      </c>
      <c r="I1173" s="196">
        <v>432</v>
      </c>
      <c r="J1173" s="217">
        <f t="shared" si="31"/>
        <v>9</v>
      </c>
    </row>
    <row r="1174" spans="1:10" ht="14.5" hidden="1" customHeight="1" outlineLevel="1" x14ac:dyDescent="0.35">
      <c r="A1174" s="210" t="s">
        <v>1896</v>
      </c>
      <c r="B1174" s="196">
        <v>48</v>
      </c>
      <c r="C1174" s="210" t="s">
        <v>1897</v>
      </c>
      <c r="D1174" s="210" t="s">
        <v>170</v>
      </c>
      <c r="E1174" s="196">
        <v>3</v>
      </c>
      <c r="F1174" s="196">
        <v>5</v>
      </c>
      <c r="G1174" s="196">
        <v>8</v>
      </c>
      <c r="H1174" s="215">
        <v>44627</v>
      </c>
      <c r="I1174" s="196">
        <v>325</v>
      </c>
      <c r="J1174" s="217">
        <f t="shared" si="31"/>
        <v>8</v>
      </c>
    </row>
    <row r="1175" spans="1:10" ht="14.5" hidden="1" customHeight="1" outlineLevel="1" x14ac:dyDescent="0.35">
      <c r="A1175" s="210" t="s">
        <v>1896</v>
      </c>
      <c r="B1175" s="196">
        <v>49</v>
      </c>
      <c r="C1175" s="210" t="s">
        <v>1897</v>
      </c>
      <c r="D1175" s="210" t="s">
        <v>170</v>
      </c>
      <c r="E1175" s="196">
        <v>2</v>
      </c>
      <c r="F1175" s="196">
        <v>6</v>
      </c>
      <c r="G1175" s="196">
        <v>8</v>
      </c>
      <c r="H1175" s="215">
        <v>44627</v>
      </c>
      <c r="I1175" s="196">
        <v>246</v>
      </c>
      <c r="J1175" s="217">
        <f t="shared" si="31"/>
        <v>8</v>
      </c>
    </row>
    <row r="1176" spans="1:10" ht="14.5" hidden="1" customHeight="1" outlineLevel="1" x14ac:dyDescent="0.35">
      <c r="A1176" s="210" t="s">
        <v>1896</v>
      </c>
      <c r="B1176" s="196">
        <v>51</v>
      </c>
      <c r="C1176" s="210" t="s">
        <v>1897</v>
      </c>
      <c r="D1176" s="210" t="s">
        <v>170</v>
      </c>
      <c r="E1176" s="196">
        <v>2</v>
      </c>
      <c r="F1176" s="196">
        <v>4</v>
      </c>
      <c r="G1176" s="196">
        <v>6</v>
      </c>
      <c r="H1176" s="215">
        <v>44627</v>
      </c>
      <c r="I1176" s="196">
        <v>180</v>
      </c>
      <c r="J1176" s="217">
        <f t="shared" si="31"/>
        <v>6</v>
      </c>
    </row>
    <row r="1177" spans="1:10" ht="14.5" hidden="1" customHeight="1" outlineLevel="1" x14ac:dyDescent="0.35">
      <c r="A1177" s="210" t="s">
        <v>1896</v>
      </c>
      <c r="B1177" s="196">
        <v>52</v>
      </c>
      <c r="C1177" s="210" t="s">
        <v>1897</v>
      </c>
      <c r="D1177" s="210" t="s">
        <v>170</v>
      </c>
      <c r="E1177" s="196">
        <v>2</v>
      </c>
      <c r="F1177" s="196">
        <v>4</v>
      </c>
      <c r="G1177" s="196">
        <v>6</v>
      </c>
      <c r="H1177" s="215">
        <v>44627</v>
      </c>
      <c r="I1177" s="196">
        <v>173</v>
      </c>
      <c r="J1177" s="217">
        <f t="shared" si="31"/>
        <v>6</v>
      </c>
    </row>
    <row r="1178" spans="1:10" ht="14.5" hidden="1" customHeight="1" outlineLevel="1" x14ac:dyDescent="0.35">
      <c r="A1178" s="210" t="s">
        <v>1896</v>
      </c>
      <c r="B1178" s="196">
        <v>53</v>
      </c>
      <c r="C1178" s="210" t="s">
        <v>1897</v>
      </c>
      <c r="D1178" s="210" t="s">
        <v>170</v>
      </c>
      <c r="E1178" s="196">
        <v>3</v>
      </c>
      <c r="F1178" s="196">
        <v>5</v>
      </c>
      <c r="G1178" s="196">
        <v>8</v>
      </c>
      <c r="H1178" s="215">
        <v>44627</v>
      </c>
      <c r="I1178" s="196">
        <v>332</v>
      </c>
      <c r="J1178" s="217">
        <f t="shared" si="31"/>
        <v>8</v>
      </c>
    </row>
    <row r="1179" spans="1:10" ht="14.5" hidden="1" customHeight="1" outlineLevel="1" x14ac:dyDescent="0.35">
      <c r="A1179" s="210" t="s">
        <v>1896</v>
      </c>
      <c r="B1179" s="196">
        <v>54</v>
      </c>
      <c r="C1179" s="210" t="s">
        <v>1897</v>
      </c>
      <c r="D1179" s="210" t="s">
        <v>170</v>
      </c>
      <c r="E1179" s="196">
        <v>1</v>
      </c>
      <c r="F1179" s="196">
        <v>2</v>
      </c>
      <c r="G1179" s="196">
        <v>3</v>
      </c>
      <c r="H1179" s="215">
        <v>44627</v>
      </c>
      <c r="I1179" s="196">
        <v>152</v>
      </c>
      <c r="J1179" s="217">
        <f t="shared" si="31"/>
        <v>3</v>
      </c>
    </row>
    <row r="1180" spans="1:10" ht="14.5" hidden="1" customHeight="1" outlineLevel="1" x14ac:dyDescent="0.35">
      <c r="A1180" s="210" t="s">
        <v>1896</v>
      </c>
      <c r="B1180" s="196">
        <v>55</v>
      </c>
      <c r="C1180" s="210" t="s">
        <v>1897</v>
      </c>
      <c r="D1180" s="210" t="s">
        <v>170</v>
      </c>
      <c r="E1180" s="196">
        <v>3</v>
      </c>
      <c r="F1180" s="196">
        <v>3</v>
      </c>
      <c r="G1180" s="196">
        <v>6</v>
      </c>
      <c r="H1180" s="215">
        <v>44627</v>
      </c>
      <c r="I1180" s="196">
        <v>316</v>
      </c>
      <c r="J1180" s="217">
        <f t="shared" si="31"/>
        <v>6</v>
      </c>
    </row>
    <row r="1181" spans="1:10" ht="14.5" hidden="1" customHeight="1" outlineLevel="1" x14ac:dyDescent="0.35">
      <c r="A1181" s="210" t="s">
        <v>1896</v>
      </c>
      <c r="B1181" s="196">
        <v>56</v>
      </c>
      <c r="C1181" s="210" t="s">
        <v>1897</v>
      </c>
      <c r="D1181" s="210" t="s">
        <v>170</v>
      </c>
      <c r="E1181" s="196">
        <v>4</v>
      </c>
      <c r="F1181" s="196">
        <v>2</v>
      </c>
      <c r="G1181" s="196">
        <v>6</v>
      </c>
      <c r="H1181" s="215">
        <v>44627</v>
      </c>
      <c r="I1181" s="196">
        <v>411</v>
      </c>
      <c r="J1181" s="217">
        <f t="shared" si="31"/>
        <v>6</v>
      </c>
    </row>
    <row r="1182" spans="1:10" ht="14.5" hidden="1" customHeight="1" outlineLevel="1" x14ac:dyDescent="0.35">
      <c r="A1182" s="210" t="s">
        <v>1896</v>
      </c>
      <c r="B1182" s="196">
        <v>57</v>
      </c>
      <c r="C1182" s="210" t="s">
        <v>1897</v>
      </c>
      <c r="D1182" s="210" t="s">
        <v>170</v>
      </c>
      <c r="E1182" s="196">
        <v>4</v>
      </c>
      <c r="F1182" s="196">
        <v>2</v>
      </c>
      <c r="G1182" s="196">
        <v>6</v>
      </c>
      <c r="H1182" s="215">
        <v>44627</v>
      </c>
      <c r="I1182" s="196">
        <v>455</v>
      </c>
      <c r="J1182" s="217">
        <f t="shared" si="31"/>
        <v>6</v>
      </c>
    </row>
    <row r="1183" spans="1:10" ht="14.5" hidden="1" customHeight="1" outlineLevel="1" x14ac:dyDescent="0.35">
      <c r="A1183" s="210" t="s">
        <v>1896</v>
      </c>
      <c r="B1183" s="196">
        <v>58</v>
      </c>
      <c r="C1183" s="210" t="s">
        <v>1897</v>
      </c>
      <c r="D1183" s="210" t="s">
        <v>170</v>
      </c>
      <c r="E1183" s="196">
        <v>3</v>
      </c>
      <c r="F1183" s="196">
        <v>4</v>
      </c>
      <c r="G1183" s="196">
        <v>7</v>
      </c>
      <c r="H1183" s="215">
        <v>44627</v>
      </c>
      <c r="I1183" s="196">
        <v>322</v>
      </c>
      <c r="J1183" s="217">
        <f t="shared" si="31"/>
        <v>7</v>
      </c>
    </row>
    <row r="1184" spans="1:10" ht="14.5" hidden="1" customHeight="1" outlineLevel="1" x14ac:dyDescent="0.35">
      <c r="A1184" s="210" t="s">
        <v>1896</v>
      </c>
      <c r="B1184" s="196">
        <v>61</v>
      </c>
      <c r="C1184" s="210" t="s">
        <v>1897</v>
      </c>
      <c r="D1184" s="210" t="s">
        <v>170</v>
      </c>
      <c r="E1184" s="196">
        <v>2</v>
      </c>
      <c r="F1184" s="196">
        <v>4</v>
      </c>
      <c r="G1184" s="196">
        <v>6</v>
      </c>
      <c r="H1184" s="215">
        <v>44627</v>
      </c>
      <c r="I1184" s="196">
        <v>327</v>
      </c>
      <c r="J1184" s="217">
        <f t="shared" si="31"/>
        <v>6</v>
      </c>
    </row>
    <row r="1185" spans="1:10" ht="14.5" hidden="1" customHeight="1" outlineLevel="1" x14ac:dyDescent="0.35">
      <c r="A1185" s="210" t="s">
        <v>1896</v>
      </c>
      <c r="B1185" s="196">
        <v>63</v>
      </c>
      <c r="C1185" s="210" t="s">
        <v>1897</v>
      </c>
      <c r="D1185" s="210" t="s">
        <v>170</v>
      </c>
      <c r="E1185" s="196">
        <v>1</v>
      </c>
      <c r="F1185" s="196">
        <v>3</v>
      </c>
      <c r="G1185" s="196">
        <v>4</v>
      </c>
      <c r="H1185" s="215">
        <v>44627</v>
      </c>
      <c r="I1185" s="196">
        <v>182</v>
      </c>
      <c r="J1185" s="217">
        <f t="shared" si="31"/>
        <v>4</v>
      </c>
    </row>
    <row r="1186" spans="1:10" ht="14.5" hidden="1" customHeight="1" outlineLevel="1" x14ac:dyDescent="0.35">
      <c r="A1186" s="210" t="s">
        <v>1896</v>
      </c>
      <c r="B1186" s="196">
        <v>64</v>
      </c>
      <c r="C1186" s="210" t="s">
        <v>1897</v>
      </c>
      <c r="D1186" s="210" t="s">
        <v>170</v>
      </c>
      <c r="E1186" s="196">
        <v>1</v>
      </c>
      <c r="F1186" s="196">
        <v>3</v>
      </c>
      <c r="G1186" s="196">
        <v>4</v>
      </c>
      <c r="H1186" s="215">
        <v>44627</v>
      </c>
      <c r="I1186" s="196">
        <v>328</v>
      </c>
      <c r="J1186" s="217">
        <f t="shared" si="31"/>
        <v>4</v>
      </c>
    </row>
    <row r="1187" spans="1:10" ht="14.5" hidden="1" customHeight="1" outlineLevel="1" x14ac:dyDescent="0.35">
      <c r="A1187" s="210" t="s">
        <v>1896</v>
      </c>
      <c r="B1187" s="196">
        <v>65</v>
      </c>
      <c r="C1187" s="210" t="s">
        <v>1897</v>
      </c>
      <c r="D1187" s="210" t="s">
        <v>170</v>
      </c>
      <c r="E1187" s="196">
        <v>3</v>
      </c>
      <c r="F1187" s="196">
        <v>4</v>
      </c>
      <c r="G1187" s="196">
        <v>7</v>
      </c>
      <c r="H1187" s="215">
        <v>44627</v>
      </c>
      <c r="I1187" s="196">
        <v>320</v>
      </c>
      <c r="J1187" s="217">
        <f t="shared" si="31"/>
        <v>7</v>
      </c>
    </row>
    <row r="1188" spans="1:10" ht="14.5" hidden="1" customHeight="1" outlineLevel="1" x14ac:dyDescent="0.35">
      <c r="A1188" s="210" t="s">
        <v>1896</v>
      </c>
      <c r="B1188" s="196">
        <v>67</v>
      </c>
      <c r="C1188" s="210" t="s">
        <v>1897</v>
      </c>
      <c r="D1188" s="210" t="s">
        <v>170</v>
      </c>
      <c r="E1188" s="196">
        <v>1</v>
      </c>
      <c r="F1188" s="196">
        <v>2</v>
      </c>
      <c r="G1188" s="196">
        <v>3</v>
      </c>
      <c r="H1188" s="215">
        <v>44627</v>
      </c>
      <c r="I1188" s="196">
        <v>155</v>
      </c>
      <c r="J1188" s="217">
        <f t="shared" si="31"/>
        <v>3</v>
      </c>
    </row>
    <row r="1189" spans="1:10" ht="14.5" hidden="1" customHeight="1" outlineLevel="1" x14ac:dyDescent="0.35">
      <c r="A1189" s="210" t="s">
        <v>1896</v>
      </c>
      <c r="B1189" s="196">
        <v>68</v>
      </c>
      <c r="C1189" s="210" t="s">
        <v>1897</v>
      </c>
      <c r="D1189" s="210" t="s">
        <v>170</v>
      </c>
      <c r="E1189" s="196">
        <v>1</v>
      </c>
      <c r="F1189" s="196">
        <v>3</v>
      </c>
      <c r="G1189" s="196">
        <v>4</v>
      </c>
      <c r="H1189" s="215">
        <v>44627</v>
      </c>
      <c r="I1189" s="196">
        <v>518</v>
      </c>
      <c r="J1189" s="217">
        <f t="shared" si="31"/>
        <v>4</v>
      </c>
    </row>
    <row r="1190" spans="1:10" ht="14.5" hidden="1" customHeight="1" outlineLevel="1" x14ac:dyDescent="0.35">
      <c r="A1190" s="210" t="s">
        <v>1896</v>
      </c>
      <c r="B1190" s="196">
        <v>69</v>
      </c>
      <c r="C1190" s="210" t="s">
        <v>1897</v>
      </c>
      <c r="D1190" s="210" t="s">
        <v>170</v>
      </c>
      <c r="E1190" s="196">
        <v>2</v>
      </c>
      <c r="F1190" s="196">
        <v>4</v>
      </c>
      <c r="G1190" s="196">
        <v>6</v>
      </c>
      <c r="H1190" s="215">
        <v>44627</v>
      </c>
      <c r="I1190" s="196">
        <v>2</v>
      </c>
      <c r="J1190" s="217">
        <f t="shared" si="31"/>
        <v>6</v>
      </c>
    </row>
    <row r="1191" spans="1:10" ht="14.5" hidden="1" customHeight="1" outlineLevel="1" x14ac:dyDescent="0.35">
      <c r="A1191" s="210" t="s">
        <v>1896</v>
      </c>
      <c r="B1191" s="196">
        <v>70</v>
      </c>
      <c r="C1191" s="210" t="s">
        <v>1897</v>
      </c>
      <c r="D1191" s="210" t="s">
        <v>170</v>
      </c>
      <c r="E1191" s="196">
        <v>4</v>
      </c>
      <c r="F1191" s="196">
        <v>5</v>
      </c>
      <c r="G1191" s="196">
        <v>9</v>
      </c>
      <c r="H1191" s="215">
        <v>44627</v>
      </c>
      <c r="I1191" s="196">
        <v>432</v>
      </c>
      <c r="J1191" s="217">
        <f t="shared" si="31"/>
        <v>9</v>
      </c>
    </row>
    <row r="1192" spans="1:10" ht="14.5" hidden="1" customHeight="1" outlineLevel="1" x14ac:dyDescent="0.35">
      <c r="A1192" s="210" t="s">
        <v>1896</v>
      </c>
      <c r="B1192" s="196">
        <v>76</v>
      </c>
      <c r="C1192" s="210" t="s">
        <v>1897</v>
      </c>
      <c r="D1192" s="210" t="s">
        <v>170</v>
      </c>
      <c r="E1192" s="196">
        <v>3</v>
      </c>
      <c r="F1192" s="196">
        <v>4</v>
      </c>
      <c r="G1192" s="196">
        <v>7</v>
      </c>
      <c r="H1192" s="215">
        <v>44627</v>
      </c>
      <c r="I1192" s="196">
        <v>232</v>
      </c>
      <c r="J1192" s="217">
        <f t="shared" si="31"/>
        <v>7</v>
      </c>
    </row>
    <row r="1193" spans="1:10" ht="14.5" hidden="1" customHeight="1" outlineLevel="1" x14ac:dyDescent="0.35">
      <c r="A1193" s="210" t="s">
        <v>1896</v>
      </c>
      <c r="B1193" s="196">
        <v>72</v>
      </c>
      <c r="C1193" s="210" t="s">
        <v>1897</v>
      </c>
      <c r="D1193" s="210" t="s">
        <v>170</v>
      </c>
      <c r="E1193" s="196">
        <v>2</v>
      </c>
      <c r="F1193" s="196">
        <v>5</v>
      </c>
      <c r="G1193" s="196">
        <v>7</v>
      </c>
      <c r="H1193" s="215">
        <v>44627</v>
      </c>
      <c r="I1193" s="196">
        <v>232</v>
      </c>
      <c r="J1193" s="217">
        <f t="shared" si="31"/>
        <v>7</v>
      </c>
    </row>
    <row r="1194" spans="1:10" ht="14.5" hidden="1" customHeight="1" outlineLevel="1" x14ac:dyDescent="0.35">
      <c r="A1194" s="210" t="s">
        <v>1896</v>
      </c>
      <c r="B1194" s="196">
        <v>74</v>
      </c>
      <c r="C1194" s="210" t="s">
        <v>1897</v>
      </c>
      <c r="D1194" s="210" t="s">
        <v>170</v>
      </c>
      <c r="E1194" s="196">
        <v>4</v>
      </c>
      <c r="F1194" s="196">
        <v>4</v>
      </c>
      <c r="G1194" s="196">
        <v>8</v>
      </c>
      <c r="H1194" s="215">
        <v>44627</v>
      </c>
      <c r="I1194" s="196">
        <v>420</v>
      </c>
      <c r="J1194" s="217">
        <f t="shared" si="31"/>
        <v>8</v>
      </c>
    </row>
    <row r="1195" spans="1:10" ht="14.5" hidden="1" customHeight="1" outlineLevel="1" x14ac:dyDescent="0.35">
      <c r="A1195" s="210" t="s">
        <v>1896</v>
      </c>
      <c r="B1195" s="196">
        <v>75</v>
      </c>
      <c r="C1195" s="210" t="s">
        <v>1897</v>
      </c>
      <c r="D1195" s="210" t="s">
        <v>170</v>
      </c>
      <c r="E1195" s="196">
        <v>3</v>
      </c>
      <c r="F1195" s="196">
        <v>5</v>
      </c>
      <c r="G1195" s="196">
        <v>8</v>
      </c>
      <c r="H1195" s="215">
        <v>44627</v>
      </c>
      <c r="I1195" s="196">
        <v>326</v>
      </c>
      <c r="J1195" s="217">
        <f t="shared" si="31"/>
        <v>8</v>
      </c>
    </row>
    <row r="1196" spans="1:10" ht="14.5" hidden="1" customHeight="1" outlineLevel="1" x14ac:dyDescent="0.35">
      <c r="A1196" s="210" t="s">
        <v>1896</v>
      </c>
      <c r="B1196" s="196">
        <v>77</v>
      </c>
      <c r="C1196" s="210" t="s">
        <v>1897</v>
      </c>
      <c r="D1196" s="210" t="s">
        <v>170</v>
      </c>
      <c r="E1196" s="196">
        <v>4</v>
      </c>
      <c r="F1196" s="196">
        <v>4</v>
      </c>
      <c r="G1196" s="196">
        <v>8</v>
      </c>
      <c r="H1196" s="215">
        <v>44627</v>
      </c>
      <c r="I1196" s="196">
        <v>400</v>
      </c>
      <c r="J1196" s="217">
        <f t="shared" si="31"/>
        <v>8</v>
      </c>
    </row>
    <row r="1197" spans="1:10" ht="14.5" hidden="1" customHeight="1" outlineLevel="1" x14ac:dyDescent="0.35">
      <c r="A1197" s="210" t="s">
        <v>1896</v>
      </c>
      <c r="B1197" s="196">
        <v>78</v>
      </c>
      <c r="C1197" s="210" t="s">
        <v>1897</v>
      </c>
      <c r="D1197" s="210" t="s">
        <v>170</v>
      </c>
      <c r="E1197" s="196">
        <v>3</v>
      </c>
      <c r="F1197" s="196">
        <v>2</v>
      </c>
      <c r="G1197" s="196">
        <v>5</v>
      </c>
      <c r="H1197" s="215">
        <v>44627</v>
      </c>
      <c r="I1197" s="196">
        <v>315</v>
      </c>
      <c r="J1197" s="217">
        <f t="shared" si="31"/>
        <v>5</v>
      </c>
    </row>
    <row r="1198" spans="1:10" ht="14.5" hidden="1" customHeight="1" outlineLevel="1" x14ac:dyDescent="0.35">
      <c r="A1198" s="210" t="s">
        <v>1896</v>
      </c>
      <c r="B1198" s="196">
        <v>79</v>
      </c>
      <c r="C1198" s="210" t="s">
        <v>1897</v>
      </c>
      <c r="D1198" s="210" t="s">
        <v>170</v>
      </c>
      <c r="E1198" s="196">
        <v>2</v>
      </c>
      <c r="F1198" s="196">
        <v>2</v>
      </c>
      <c r="G1198" s="196">
        <v>4</v>
      </c>
      <c r="H1198" s="215">
        <v>44627</v>
      </c>
      <c r="I1198" s="196">
        <v>218</v>
      </c>
      <c r="J1198" s="217">
        <f t="shared" si="31"/>
        <v>4</v>
      </c>
    </row>
    <row r="1199" spans="1:10" ht="14.5" hidden="1" customHeight="1" outlineLevel="1" x14ac:dyDescent="0.35">
      <c r="A1199" s="210" t="s">
        <v>1896</v>
      </c>
      <c r="B1199" s="196">
        <v>81</v>
      </c>
      <c r="C1199" s="210" t="s">
        <v>1897</v>
      </c>
      <c r="D1199" s="210" t="s">
        <v>170</v>
      </c>
      <c r="E1199" s="196">
        <v>4</v>
      </c>
      <c r="F1199" s="196">
        <v>3</v>
      </c>
      <c r="G1199" s="196">
        <v>7</v>
      </c>
      <c r="H1199" s="215">
        <v>44627</v>
      </c>
      <c r="I1199" s="196">
        <v>421</v>
      </c>
      <c r="J1199" s="217">
        <f t="shared" si="31"/>
        <v>7</v>
      </c>
    </row>
    <row r="1200" spans="1:10" ht="14.5" hidden="1" customHeight="1" outlineLevel="1" x14ac:dyDescent="0.35">
      <c r="A1200" s="210" t="s">
        <v>1896</v>
      </c>
      <c r="B1200" s="196">
        <v>82</v>
      </c>
      <c r="C1200" s="210" t="s">
        <v>1897</v>
      </c>
      <c r="D1200" s="210" t="s">
        <v>170</v>
      </c>
      <c r="E1200" s="196">
        <v>5</v>
      </c>
      <c r="F1200" s="196">
        <v>3</v>
      </c>
      <c r="G1200" s="196">
        <v>8</v>
      </c>
      <c r="H1200" s="215">
        <v>44627</v>
      </c>
      <c r="I1200" s="196">
        <v>512</v>
      </c>
      <c r="J1200" s="217">
        <f t="shared" si="31"/>
        <v>8</v>
      </c>
    </row>
    <row r="1201" spans="1:10" ht="14.5" hidden="1" customHeight="1" outlineLevel="1" x14ac:dyDescent="0.35">
      <c r="A1201" s="210" t="s">
        <v>1896</v>
      </c>
      <c r="B1201" s="196">
        <v>83</v>
      </c>
      <c r="C1201" s="210" t="s">
        <v>1897</v>
      </c>
      <c r="D1201" s="210" t="s">
        <v>170</v>
      </c>
      <c r="E1201" s="196">
        <v>4</v>
      </c>
      <c r="F1201" s="196">
        <v>4</v>
      </c>
      <c r="G1201" s="196">
        <v>8</v>
      </c>
      <c r="H1201" s="215">
        <v>44627</v>
      </c>
      <c r="I1201" s="196">
        <v>242</v>
      </c>
      <c r="J1201" s="217">
        <f t="shared" si="31"/>
        <v>8</v>
      </c>
    </row>
    <row r="1202" spans="1:10" ht="14.5" hidden="1" customHeight="1" outlineLevel="1" x14ac:dyDescent="0.35">
      <c r="A1202" s="210" t="s">
        <v>1896</v>
      </c>
      <c r="B1202" s="196">
        <v>84</v>
      </c>
      <c r="C1202" s="210" t="s">
        <v>1897</v>
      </c>
      <c r="D1202" s="210" t="s">
        <v>170</v>
      </c>
      <c r="E1202" s="196">
        <v>1</v>
      </c>
      <c r="F1202" s="196">
        <v>2</v>
      </c>
      <c r="G1202" s="196">
        <v>3</v>
      </c>
      <c r="H1202" s="215">
        <v>44627</v>
      </c>
      <c r="I1202" s="196">
        <v>180</v>
      </c>
      <c r="J1202" s="217">
        <f t="shared" si="31"/>
        <v>3</v>
      </c>
    </row>
    <row r="1203" spans="1:10" ht="14.5" customHeight="1" collapsed="1" thickBot="1" x14ac:dyDescent="0.4">
      <c r="A1203" s="211" t="s">
        <v>1896</v>
      </c>
      <c r="B1203" s="212"/>
      <c r="C1203" s="213" t="s">
        <v>1897</v>
      </c>
      <c r="D1203" s="214">
        <f>COUNTA(D1119:D1202)</f>
        <v>84</v>
      </c>
      <c r="E1203" s="214">
        <f>SUM(E1119:E1202)</f>
        <v>241</v>
      </c>
      <c r="F1203" s="214">
        <f>SUM(F1119:F1202)</f>
        <v>327</v>
      </c>
      <c r="G1203" s="214">
        <f>SUM(G1119:G1202)</f>
        <v>568</v>
      </c>
      <c r="H1203" s="238">
        <v>44627</v>
      </c>
      <c r="I1203" s="242">
        <f>AVERAGE(I1119:I1202)</f>
        <v>338.73809523809524</v>
      </c>
      <c r="J1203" s="214">
        <f>SUM(J1119:J1202)</f>
        <v>568</v>
      </c>
    </row>
    <row r="1204" spans="1:10" ht="14.5" hidden="1" customHeight="1" outlineLevel="1" x14ac:dyDescent="0.35">
      <c r="A1204" s="210" t="s">
        <v>1898</v>
      </c>
      <c r="B1204" s="196">
        <v>1</v>
      </c>
      <c r="C1204" s="210" t="s">
        <v>1899</v>
      </c>
      <c r="D1204" s="210" t="s">
        <v>170</v>
      </c>
      <c r="E1204" s="196">
        <v>3</v>
      </c>
      <c r="F1204" s="196">
        <v>6</v>
      </c>
      <c r="G1204" s="196">
        <v>9</v>
      </c>
      <c r="H1204" s="215">
        <v>44627</v>
      </c>
      <c r="I1204" s="196">
        <v>600</v>
      </c>
      <c r="J1204" s="217">
        <f t="shared" si="31"/>
        <v>9</v>
      </c>
    </row>
    <row r="1205" spans="1:10" ht="14.5" hidden="1" customHeight="1" outlineLevel="1" x14ac:dyDescent="0.35">
      <c r="A1205" s="210" t="s">
        <v>1898</v>
      </c>
      <c r="B1205" s="196">
        <v>2</v>
      </c>
      <c r="C1205" s="210" t="s">
        <v>1899</v>
      </c>
      <c r="D1205" s="210" t="s">
        <v>170</v>
      </c>
      <c r="E1205" s="196">
        <v>3</v>
      </c>
      <c r="F1205" s="196">
        <v>4</v>
      </c>
      <c r="G1205" s="196">
        <v>7</v>
      </c>
      <c r="H1205" s="215">
        <v>44627</v>
      </c>
      <c r="I1205" s="196">
        <v>900</v>
      </c>
      <c r="J1205" s="217">
        <f t="shared" si="31"/>
        <v>7</v>
      </c>
    </row>
    <row r="1206" spans="1:10" ht="14.5" hidden="1" customHeight="1" outlineLevel="1" x14ac:dyDescent="0.35">
      <c r="A1206" s="210" t="s">
        <v>1898</v>
      </c>
      <c r="B1206" s="196">
        <v>3</v>
      </c>
      <c r="C1206" s="210" t="s">
        <v>1899</v>
      </c>
      <c r="D1206" s="210" t="s">
        <v>170</v>
      </c>
      <c r="E1206" s="196">
        <v>3</v>
      </c>
      <c r="F1206" s="196">
        <v>2</v>
      </c>
      <c r="G1206" s="196">
        <v>5</v>
      </c>
      <c r="H1206" s="215">
        <v>44627</v>
      </c>
      <c r="I1206" s="196">
        <v>150</v>
      </c>
      <c r="J1206" s="217">
        <f t="shared" si="31"/>
        <v>5</v>
      </c>
    </row>
    <row r="1207" spans="1:10" ht="14.5" hidden="1" customHeight="1" outlineLevel="1" x14ac:dyDescent="0.35">
      <c r="A1207" s="210" t="s">
        <v>1898</v>
      </c>
      <c r="B1207" s="196">
        <v>4</v>
      </c>
      <c r="C1207" s="210" t="s">
        <v>1899</v>
      </c>
      <c r="D1207" s="210" t="s">
        <v>170</v>
      </c>
      <c r="E1207" s="196">
        <v>6</v>
      </c>
      <c r="F1207" s="196">
        <v>3</v>
      </c>
      <c r="G1207" s="196">
        <v>9</v>
      </c>
      <c r="H1207" s="215">
        <v>44627</v>
      </c>
      <c r="I1207" s="196">
        <v>400</v>
      </c>
      <c r="J1207" s="217">
        <f t="shared" si="31"/>
        <v>9</v>
      </c>
    </row>
    <row r="1208" spans="1:10" ht="14.5" hidden="1" customHeight="1" outlineLevel="1" x14ac:dyDescent="0.35">
      <c r="A1208" s="210" t="s">
        <v>1898</v>
      </c>
      <c r="B1208" s="196">
        <v>5</v>
      </c>
      <c r="C1208" s="210" t="s">
        <v>1899</v>
      </c>
      <c r="D1208" s="210" t="s">
        <v>170</v>
      </c>
      <c r="E1208" s="196">
        <v>6</v>
      </c>
      <c r="F1208" s="196">
        <v>4</v>
      </c>
      <c r="G1208" s="196">
        <v>10</v>
      </c>
      <c r="H1208" s="215">
        <v>44627</v>
      </c>
      <c r="I1208" s="196">
        <v>900</v>
      </c>
      <c r="J1208" s="217">
        <f t="shared" si="31"/>
        <v>10</v>
      </c>
    </row>
    <row r="1209" spans="1:10" ht="14.5" hidden="1" customHeight="1" outlineLevel="1" x14ac:dyDescent="0.35">
      <c r="A1209" s="210" t="s">
        <v>1898</v>
      </c>
      <c r="B1209" s="196">
        <v>6</v>
      </c>
      <c r="C1209" s="210" t="s">
        <v>1899</v>
      </c>
      <c r="D1209" s="210" t="s">
        <v>170</v>
      </c>
      <c r="E1209" s="196">
        <v>2</v>
      </c>
      <c r="F1209" s="196">
        <v>2</v>
      </c>
      <c r="G1209" s="196">
        <v>4</v>
      </c>
      <c r="H1209" s="215">
        <v>44627</v>
      </c>
      <c r="I1209" s="196">
        <v>350</v>
      </c>
      <c r="J1209" s="217">
        <f t="shared" si="31"/>
        <v>4</v>
      </c>
    </row>
    <row r="1210" spans="1:10" ht="14.5" hidden="1" customHeight="1" outlineLevel="1" x14ac:dyDescent="0.35">
      <c r="A1210" s="210" t="s">
        <v>1898</v>
      </c>
      <c r="B1210" s="196">
        <v>7</v>
      </c>
      <c r="C1210" s="210" t="s">
        <v>1899</v>
      </c>
      <c r="D1210" s="210" t="s">
        <v>170</v>
      </c>
      <c r="E1210" s="196">
        <v>10</v>
      </c>
      <c r="F1210" s="196">
        <v>2</v>
      </c>
      <c r="G1210" s="196">
        <v>12</v>
      </c>
      <c r="H1210" s="215">
        <v>44627</v>
      </c>
      <c r="I1210" s="196">
        <v>70</v>
      </c>
      <c r="J1210" s="217">
        <f t="shared" si="31"/>
        <v>12</v>
      </c>
    </row>
    <row r="1211" spans="1:10" ht="14.5" hidden="1" customHeight="1" outlineLevel="1" x14ac:dyDescent="0.35">
      <c r="A1211" s="210" t="s">
        <v>1898</v>
      </c>
      <c r="B1211" s="196">
        <v>8</v>
      </c>
      <c r="C1211" s="210" t="s">
        <v>1899</v>
      </c>
      <c r="D1211" s="210" t="s">
        <v>170</v>
      </c>
      <c r="E1211" s="196">
        <v>6</v>
      </c>
      <c r="F1211" s="196">
        <v>3</v>
      </c>
      <c r="G1211" s="196">
        <v>9</v>
      </c>
      <c r="H1211" s="215">
        <v>44627</v>
      </c>
      <c r="I1211" s="196">
        <v>900</v>
      </c>
      <c r="J1211" s="217">
        <f t="shared" si="31"/>
        <v>9</v>
      </c>
    </row>
    <row r="1212" spans="1:10" ht="14.5" hidden="1" customHeight="1" outlineLevel="1" x14ac:dyDescent="0.35">
      <c r="A1212" s="210" t="s">
        <v>1898</v>
      </c>
      <c r="B1212" s="196">
        <v>9</v>
      </c>
      <c r="C1212" s="210" t="s">
        <v>1899</v>
      </c>
      <c r="D1212" s="210" t="s">
        <v>170</v>
      </c>
      <c r="E1212" s="196">
        <v>7</v>
      </c>
      <c r="F1212" s="196">
        <v>4</v>
      </c>
      <c r="G1212" s="196">
        <v>11</v>
      </c>
      <c r="H1212" s="215">
        <v>44627</v>
      </c>
      <c r="I1212" s="196">
        <v>300</v>
      </c>
      <c r="J1212" s="217">
        <f t="shared" si="31"/>
        <v>11</v>
      </c>
    </row>
    <row r="1213" spans="1:10" ht="14.5" hidden="1" customHeight="1" outlineLevel="1" x14ac:dyDescent="0.35">
      <c r="A1213" s="210" t="s">
        <v>1898</v>
      </c>
      <c r="B1213" s="196">
        <v>10</v>
      </c>
      <c r="C1213" s="210" t="s">
        <v>1899</v>
      </c>
      <c r="D1213" s="210" t="s">
        <v>170</v>
      </c>
      <c r="E1213" s="196">
        <v>5</v>
      </c>
      <c r="F1213" s="196">
        <v>2</v>
      </c>
      <c r="G1213" s="196">
        <v>7</v>
      </c>
      <c r="H1213" s="215">
        <v>44627</v>
      </c>
      <c r="I1213" s="196">
        <v>900</v>
      </c>
      <c r="J1213" s="217">
        <f t="shared" si="31"/>
        <v>7</v>
      </c>
    </row>
    <row r="1214" spans="1:10" ht="14.5" hidden="1" customHeight="1" outlineLevel="1" x14ac:dyDescent="0.35">
      <c r="A1214" s="210" t="s">
        <v>1898</v>
      </c>
      <c r="B1214" s="196">
        <v>20</v>
      </c>
      <c r="C1214" s="210" t="s">
        <v>1899</v>
      </c>
      <c r="D1214" s="210" t="s">
        <v>170</v>
      </c>
      <c r="E1214" s="196">
        <v>8</v>
      </c>
      <c r="F1214" s="196">
        <v>8</v>
      </c>
      <c r="G1214" s="196">
        <v>16</v>
      </c>
      <c r="H1214" s="215">
        <v>44627</v>
      </c>
      <c r="I1214" s="196">
        <v>350</v>
      </c>
      <c r="J1214" s="217">
        <f t="shared" si="31"/>
        <v>16</v>
      </c>
    </row>
    <row r="1215" spans="1:10" ht="14.5" hidden="1" customHeight="1" outlineLevel="1" x14ac:dyDescent="0.35">
      <c r="A1215" s="210" t="s">
        <v>1898</v>
      </c>
      <c r="B1215" s="196">
        <v>11</v>
      </c>
      <c r="C1215" s="210" t="s">
        <v>1899</v>
      </c>
      <c r="D1215" s="210" t="s">
        <v>170</v>
      </c>
      <c r="E1215" s="196">
        <v>11</v>
      </c>
      <c r="F1215" s="196">
        <v>2</v>
      </c>
      <c r="G1215" s="196">
        <v>13</v>
      </c>
      <c r="H1215" s="215">
        <v>44627</v>
      </c>
      <c r="I1215" s="196">
        <v>150</v>
      </c>
      <c r="J1215" s="217">
        <f t="shared" si="31"/>
        <v>13</v>
      </c>
    </row>
    <row r="1216" spans="1:10" ht="14.5" hidden="1" customHeight="1" outlineLevel="1" x14ac:dyDescent="0.35">
      <c r="A1216" s="210" t="s">
        <v>1898</v>
      </c>
      <c r="B1216" s="196">
        <v>12</v>
      </c>
      <c r="C1216" s="210" t="s">
        <v>1899</v>
      </c>
      <c r="D1216" s="210" t="s">
        <v>170</v>
      </c>
      <c r="E1216" s="196">
        <v>5</v>
      </c>
      <c r="F1216" s="196">
        <v>4</v>
      </c>
      <c r="G1216" s="196">
        <v>9</v>
      </c>
      <c r="H1216" s="215">
        <v>44627</v>
      </c>
      <c r="I1216" s="196">
        <v>450</v>
      </c>
      <c r="J1216" s="217">
        <f t="shared" si="31"/>
        <v>9</v>
      </c>
    </row>
    <row r="1217" spans="1:10" ht="14.5" hidden="1" customHeight="1" outlineLevel="1" x14ac:dyDescent="0.35">
      <c r="A1217" s="210" t="s">
        <v>1898</v>
      </c>
      <c r="B1217" s="196">
        <v>13</v>
      </c>
      <c r="C1217" s="210" t="s">
        <v>1899</v>
      </c>
      <c r="D1217" s="210" t="s">
        <v>170</v>
      </c>
      <c r="E1217" s="196">
        <v>4</v>
      </c>
      <c r="F1217" s="196">
        <v>2</v>
      </c>
      <c r="G1217" s="196">
        <v>6</v>
      </c>
      <c r="H1217" s="215">
        <v>44627</v>
      </c>
      <c r="I1217" s="196">
        <v>560</v>
      </c>
      <c r="J1217" s="217">
        <f t="shared" si="31"/>
        <v>6</v>
      </c>
    </row>
    <row r="1218" spans="1:10" ht="14.5" hidden="1" customHeight="1" outlineLevel="1" x14ac:dyDescent="0.35">
      <c r="A1218" s="210" t="s">
        <v>1898</v>
      </c>
      <c r="B1218" s="196">
        <v>14</v>
      </c>
      <c r="C1218" s="210" t="s">
        <v>1899</v>
      </c>
      <c r="D1218" s="210" t="s">
        <v>170</v>
      </c>
      <c r="E1218" s="196">
        <v>3</v>
      </c>
      <c r="F1218" s="196">
        <v>2</v>
      </c>
      <c r="G1218" s="196">
        <v>5</v>
      </c>
      <c r="H1218" s="215">
        <v>44627</v>
      </c>
      <c r="I1218" s="196">
        <v>600</v>
      </c>
      <c r="J1218" s="217">
        <f t="shared" si="31"/>
        <v>5</v>
      </c>
    </row>
    <row r="1219" spans="1:10" ht="14.5" hidden="1" customHeight="1" outlineLevel="1" x14ac:dyDescent="0.35">
      <c r="A1219" s="210" t="s">
        <v>1898</v>
      </c>
      <c r="B1219" s="196">
        <v>15</v>
      </c>
      <c r="C1219" s="210" t="s">
        <v>1899</v>
      </c>
      <c r="D1219" s="210" t="s">
        <v>170</v>
      </c>
      <c r="E1219" s="196">
        <v>2</v>
      </c>
      <c r="F1219" s="196">
        <v>5</v>
      </c>
      <c r="G1219" s="196">
        <v>7</v>
      </c>
      <c r="H1219" s="215">
        <v>44627</v>
      </c>
      <c r="I1219" s="196">
        <v>900</v>
      </c>
      <c r="J1219" s="217">
        <f t="shared" ref="J1219:J1282" si="32">IF(I1219&gt;$Q$1,,G1219)</f>
        <v>7</v>
      </c>
    </row>
    <row r="1220" spans="1:10" ht="14.5" hidden="1" customHeight="1" outlineLevel="1" x14ac:dyDescent="0.35">
      <c r="A1220" s="210" t="s">
        <v>1898</v>
      </c>
      <c r="B1220" s="196">
        <v>16</v>
      </c>
      <c r="C1220" s="210" t="s">
        <v>1899</v>
      </c>
      <c r="D1220" s="210" t="s">
        <v>170</v>
      </c>
      <c r="E1220" s="196">
        <v>9</v>
      </c>
      <c r="F1220" s="196">
        <v>3</v>
      </c>
      <c r="G1220" s="196">
        <v>12</v>
      </c>
      <c r="H1220" s="215">
        <v>44627</v>
      </c>
      <c r="I1220" s="196">
        <v>900</v>
      </c>
      <c r="J1220" s="217">
        <f t="shared" si="32"/>
        <v>12</v>
      </c>
    </row>
    <row r="1221" spans="1:10" ht="14.5" hidden="1" customHeight="1" outlineLevel="1" x14ac:dyDescent="0.35">
      <c r="A1221" s="210" t="s">
        <v>1898</v>
      </c>
      <c r="B1221" s="196">
        <v>17</v>
      </c>
      <c r="C1221" s="210" t="s">
        <v>1899</v>
      </c>
      <c r="D1221" s="210" t="s">
        <v>170</v>
      </c>
      <c r="E1221" s="196">
        <v>3</v>
      </c>
      <c r="F1221" s="196">
        <v>3</v>
      </c>
      <c r="G1221" s="196">
        <v>6</v>
      </c>
      <c r="H1221" s="215">
        <v>44627</v>
      </c>
      <c r="I1221" s="196">
        <v>250</v>
      </c>
      <c r="J1221" s="217">
        <f t="shared" si="32"/>
        <v>6</v>
      </c>
    </row>
    <row r="1222" spans="1:10" ht="14.5" hidden="1" customHeight="1" outlineLevel="1" x14ac:dyDescent="0.35">
      <c r="A1222" s="210" t="s">
        <v>1898</v>
      </c>
      <c r="B1222" s="196">
        <v>18</v>
      </c>
      <c r="C1222" s="210" t="s">
        <v>1899</v>
      </c>
      <c r="D1222" s="210" t="s">
        <v>170</v>
      </c>
      <c r="E1222" s="196">
        <v>4</v>
      </c>
      <c r="F1222" s="196">
        <v>2</v>
      </c>
      <c r="G1222" s="196">
        <v>6</v>
      </c>
      <c r="H1222" s="215">
        <v>44627</v>
      </c>
      <c r="I1222" s="196">
        <v>600</v>
      </c>
      <c r="J1222" s="217">
        <f t="shared" si="32"/>
        <v>6</v>
      </c>
    </row>
    <row r="1223" spans="1:10" ht="14.5" hidden="1" customHeight="1" outlineLevel="1" x14ac:dyDescent="0.35">
      <c r="A1223" s="210" t="s">
        <v>1898</v>
      </c>
      <c r="B1223" s="196">
        <v>19</v>
      </c>
      <c r="C1223" s="210" t="s">
        <v>1899</v>
      </c>
      <c r="D1223" s="210" t="s">
        <v>170</v>
      </c>
      <c r="E1223" s="196">
        <v>4</v>
      </c>
      <c r="F1223" s="196">
        <v>2</v>
      </c>
      <c r="G1223" s="196">
        <v>6</v>
      </c>
      <c r="H1223" s="215">
        <v>44627</v>
      </c>
      <c r="I1223" s="196">
        <v>200</v>
      </c>
      <c r="J1223" s="217">
        <f t="shared" si="32"/>
        <v>6</v>
      </c>
    </row>
    <row r="1224" spans="1:10" ht="14.5" hidden="1" customHeight="1" outlineLevel="1" x14ac:dyDescent="0.35">
      <c r="A1224" s="210" t="s">
        <v>1898</v>
      </c>
      <c r="B1224" s="196">
        <v>21</v>
      </c>
      <c r="C1224" s="210" t="s">
        <v>1899</v>
      </c>
      <c r="D1224" s="210" t="s">
        <v>170</v>
      </c>
      <c r="E1224" s="196">
        <v>3</v>
      </c>
      <c r="F1224" s="196">
        <v>5</v>
      </c>
      <c r="G1224" s="196">
        <v>8</v>
      </c>
      <c r="H1224" s="215">
        <v>44627</v>
      </c>
      <c r="I1224" s="196">
        <v>500</v>
      </c>
      <c r="J1224" s="217">
        <f t="shared" si="32"/>
        <v>8</v>
      </c>
    </row>
    <row r="1225" spans="1:10" ht="14.5" hidden="1" customHeight="1" outlineLevel="1" x14ac:dyDescent="0.35">
      <c r="A1225" s="210" t="s">
        <v>1898</v>
      </c>
      <c r="B1225" s="196">
        <v>22</v>
      </c>
      <c r="C1225" s="210" t="s">
        <v>1899</v>
      </c>
      <c r="D1225" s="210" t="s">
        <v>170</v>
      </c>
      <c r="E1225" s="196">
        <v>12</v>
      </c>
      <c r="F1225" s="196">
        <v>2</v>
      </c>
      <c r="G1225" s="196">
        <v>14</v>
      </c>
      <c r="H1225" s="215">
        <v>44627</v>
      </c>
      <c r="I1225" s="196">
        <v>600</v>
      </c>
      <c r="J1225" s="217">
        <f t="shared" si="32"/>
        <v>14</v>
      </c>
    </row>
    <row r="1226" spans="1:10" ht="14.5" hidden="1" customHeight="1" outlineLevel="1" x14ac:dyDescent="0.35">
      <c r="A1226" s="210" t="s">
        <v>1898</v>
      </c>
      <c r="B1226" s="196">
        <v>23</v>
      </c>
      <c r="C1226" s="210" t="s">
        <v>1899</v>
      </c>
      <c r="D1226" s="210" t="s">
        <v>170</v>
      </c>
      <c r="E1226" s="196">
        <v>5</v>
      </c>
      <c r="F1226" s="196">
        <v>5</v>
      </c>
      <c r="G1226" s="196">
        <v>10</v>
      </c>
      <c r="H1226" s="215">
        <v>44627</v>
      </c>
      <c r="I1226" s="196">
        <v>600</v>
      </c>
      <c r="J1226" s="217">
        <f t="shared" si="32"/>
        <v>10</v>
      </c>
    </row>
    <row r="1227" spans="1:10" ht="14.5" hidden="1" customHeight="1" outlineLevel="1" x14ac:dyDescent="0.35">
      <c r="A1227" s="210" t="s">
        <v>1898</v>
      </c>
      <c r="B1227" s="196">
        <v>24</v>
      </c>
      <c r="C1227" s="210" t="s">
        <v>1899</v>
      </c>
      <c r="D1227" s="210" t="s">
        <v>170</v>
      </c>
      <c r="E1227" s="196">
        <v>5</v>
      </c>
      <c r="F1227" s="196">
        <v>2</v>
      </c>
      <c r="G1227" s="196">
        <v>7</v>
      </c>
      <c r="H1227" s="215">
        <v>44627</v>
      </c>
      <c r="I1227" s="196">
        <v>350</v>
      </c>
      <c r="J1227" s="217">
        <f t="shared" si="32"/>
        <v>7</v>
      </c>
    </row>
    <row r="1228" spans="1:10" ht="14.5" hidden="1" customHeight="1" outlineLevel="1" x14ac:dyDescent="0.35">
      <c r="A1228" s="210" t="s">
        <v>1898</v>
      </c>
      <c r="B1228" s="196">
        <v>37</v>
      </c>
      <c r="C1228" s="210" t="s">
        <v>1899</v>
      </c>
      <c r="D1228" s="210" t="s">
        <v>170</v>
      </c>
      <c r="E1228" s="196">
        <v>13</v>
      </c>
      <c r="F1228" s="196">
        <v>3</v>
      </c>
      <c r="G1228" s="196">
        <v>16</v>
      </c>
      <c r="H1228" s="215">
        <v>44627</v>
      </c>
      <c r="I1228" s="196">
        <v>600</v>
      </c>
      <c r="J1228" s="217">
        <f t="shared" si="32"/>
        <v>16</v>
      </c>
    </row>
    <row r="1229" spans="1:10" ht="14.5" hidden="1" customHeight="1" outlineLevel="1" x14ac:dyDescent="0.35">
      <c r="A1229" s="210" t="s">
        <v>1898</v>
      </c>
      <c r="B1229" s="196">
        <v>25</v>
      </c>
      <c r="C1229" s="210" t="s">
        <v>1899</v>
      </c>
      <c r="D1229" s="210" t="s">
        <v>170</v>
      </c>
      <c r="E1229" s="196">
        <v>13</v>
      </c>
      <c r="F1229" s="196">
        <v>4</v>
      </c>
      <c r="G1229" s="196">
        <v>17</v>
      </c>
      <c r="H1229" s="215">
        <v>44627</v>
      </c>
      <c r="I1229" s="196">
        <v>500</v>
      </c>
      <c r="J1229" s="217">
        <f t="shared" si="32"/>
        <v>17</v>
      </c>
    </row>
    <row r="1230" spans="1:10" ht="14.5" hidden="1" customHeight="1" outlineLevel="1" x14ac:dyDescent="0.35">
      <c r="A1230" s="210" t="s">
        <v>1898</v>
      </c>
      <c r="B1230" s="196">
        <v>26</v>
      </c>
      <c r="C1230" s="210" t="s">
        <v>1899</v>
      </c>
      <c r="D1230" s="210" t="s">
        <v>170</v>
      </c>
      <c r="E1230" s="196">
        <v>2</v>
      </c>
      <c r="F1230" s="196">
        <v>2</v>
      </c>
      <c r="G1230" s="196">
        <v>4</v>
      </c>
      <c r="H1230" s="215">
        <v>44627</v>
      </c>
      <c r="I1230" s="196">
        <v>500</v>
      </c>
      <c r="J1230" s="217">
        <f t="shared" si="32"/>
        <v>4</v>
      </c>
    </row>
    <row r="1231" spans="1:10" ht="14.5" hidden="1" customHeight="1" outlineLevel="1" x14ac:dyDescent="0.35">
      <c r="A1231" s="210" t="s">
        <v>1898</v>
      </c>
      <c r="B1231" s="196">
        <v>27</v>
      </c>
      <c r="C1231" s="210" t="s">
        <v>1899</v>
      </c>
      <c r="D1231" s="210" t="s">
        <v>170</v>
      </c>
      <c r="E1231" s="196">
        <v>9</v>
      </c>
      <c r="F1231" s="196">
        <v>2</v>
      </c>
      <c r="G1231" s="196">
        <v>11</v>
      </c>
      <c r="H1231" s="215">
        <v>44627</v>
      </c>
      <c r="I1231" s="196">
        <v>600</v>
      </c>
      <c r="J1231" s="217">
        <f t="shared" si="32"/>
        <v>11</v>
      </c>
    </row>
    <row r="1232" spans="1:10" ht="14.5" hidden="1" customHeight="1" outlineLevel="1" x14ac:dyDescent="0.35">
      <c r="A1232" s="210" t="s">
        <v>1898</v>
      </c>
      <c r="B1232" s="196">
        <v>28</v>
      </c>
      <c r="C1232" s="210" t="s">
        <v>1899</v>
      </c>
      <c r="D1232" s="210" t="s">
        <v>170</v>
      </c>
      <c r="E1232" s="196">
        <v>2</v>
      </c>
      <c r="F1232" s="196">
        <v>2</v>
      </c>
      <c r="G1232" s="196">
        <v>4</v>
      </c>
      <c r="H1232" s="215">
        <v>44627</v>
      </c>
      <c r="I1232" s="196">
        <v>600</v>
      </c>
      <c r="J1232" s="217">
        <f t="shared" si="32"/>
        <v>4</v>
      </c>
    </row>
    <row r="1233" spans="1:10" ht="14.5" hidden="1" customHeight="1" outlineLevel="1" x14ac:dyDescent="0.35">
      <c r="A1233" s="210" t="s">
        <v>1898</v>
      </c>
      <c r="B1233" s="196">
        <v>29</v>
      </c>
      <c r="C1233" s="210" t="s">
        <v>1899</v>
      </c>
      <c r="D1233" s="210" t="s">
        <v>170</v>
      </c>
      <c r="E1233" s="196">
        <v>9</v>
      </c>
      <c r="F1233" s="196">
        <v>2</v>
      </c>
      <c r="G1233" s="196">
        <v>11</v>
      </c>
      <c r="H1233" s="215">
        <v>44627</v>
      </c>
      <c r="I1233" s="196">
        <v>600</v>
      </c>
      <c r="J1233" s="217">
        <f t="shared" si="32"/>
        <v>11</v>
      </c>
    </row>
    <row r="1234" spans="1:10" ht="14.5" hidden="1" customHeight="1" outlineLevel="1" x14ac:dyDescent="0.35">
      <c r="A1234" s="210" t="s">
        <v>1898</v>
      </c>
      <c r="B1234" s="196">
        <v>39</v>
      </c>
      <c r="C1234" s="210" t="s">
        <v>1899</v>
      </c>
      <c r="D1234" s="210" t="s">
        <v>170</v>
      </c>
      <c r="E1234" s="196">
        <v>12</v>
      </c>
      <c r="F1234" s="196">
        <v>2</v>
      </c>
      <c r="G1234" s="196">
        <v>14</v>
      </c>
      <c r="H1234" s="215">
        <v>44627</v>
      </c>
      <c r="I1234" s="196">
        <v>800</v>
      </c>
      <c r="J1234" s="217">
        <f t="shared" si="32"/>
        <v>14</v>
      </c>
    </row>
    <row r="1235" spans="1:10" ht="14.5" hidden="1" customHeight="1" outlineLevel="1" x14ac:dyDescent="0.35">
      <c r="A1235" s="210" t="s">
        <v>1898</v>
      </c>
      <c r="B1235" s="196">
        <v>30</v>
      </c>
      <c r="C1235" s="210" t="s">
        <v>1899</v>
      </c>
      <c r="D1235" s="210" t="s">
        <v>170</v>
      </c>
      <c r="E1235" s="196">
        <v>8</v>
      </c>
      <c r="F1235" s="196">
        <v>4</v>
      </c>
      <c r="G1235" s="196">
        <v>12</v>
      </c>
      <c r="H1235" s="215">
        <v>44627</v>
      </c>
      <c r="I1235" s="196">
        <v>200</v>
      </c>
      <c r="J1235" s="217">
        <f t="shared" si="32"/>
        <v>12</v>
      </c>
    </row>
    <row r="1236" spans="1:10" ht="14.5" hidden="1" customHeight="1" outlineLevel="1" x14ac:dyDescent="0.35">
      <c r="A1236" s="210" t="s">
        <v>1898</v>
      </c>
      <c r="B1236" s="196">
        <v>31</v>
      </c>
      <c r="C1236" s="210" t="s">
        <v>1899</v>
      </c>
      <c r="D1236" s="210" t="s">
        <v>170</v>
      </c>
      <c r="E1236" s="196">
        <v>7</v>
      </c>
      <c r="F1236" s="196">
        <v>5</v>
      </c>
      <c r="G1236" s="196">
        <v>12</v>
      </c>
      <c r="H1236" s="215">
        <v>44627</v>
      </c>
      <c r="I1236" s="196">
        <v>600</v>
      </c>
      <c r="J1236" s="217">
        <f t="shared" si="32"/>
        <v>12</v>
      </c>
    </row>
    <row r="1237" spans="1:10" ht="14.5" hidden="1" customHeight="1" outlineLevel="1" x14ac:dyDescent="0.35">
      <c r="A1237" s="210" t="s">
        <v>1898</v>
      </c>
      <c r="B1237" s="196">
        <v>32</v>
      </c>
      <c r="C1237" s="210" t="s">
        <v>1899</v>
      </c>
      <c r="D1237" s="210" t="s">
        <v>170</v>
      </c>
      <c r="E1237" s="196">
        <v>12</v>
      </c>
      <c r="F1237" s="196">
        <v>7</v>
      </c>
      <c r="G1237" s="196">
        <v>19</v>
      </c>
      <c r="H1237" s="215">
        <v>44627</v>
      </c>
      <c r="I1237" s="196">
        <v>600</v>
      </c>
      <c r="J1237" s="217">
        <f t="shared" si="32"/>
        <v>19</v>
      </c>
    </row>
    <row r="1238" spans="1:10" ht="14.5" hidden="1" customHeight="1" outlineLevel="1" x14ac:dyDescent="0.35">
      <c r="A1238" s="210" t="s">
        <v>1898</v>
      </c>
      <c r="B1238" s="196">
        <v>33</v>
      </c>
      <c r="C1238" s="210" t="s">
        <v>1899</v>
      </c>
      <c r="D1238" s="210" t="s">
        <v>170</v>
      </c>
      <c r="E1238" s="196">
        <v>2</v>
      </c>
      <c r="F1238" s="196">
        <v>2</v>
      </c>
      <c r="G1238" s="196">
        <v>4</v>
      </c>
      <c r="H1238" s="215">
        <v>44627</v>
      </c>
      <c r="I1238" s="196">
        <v>150</v>
      </c>
      <c r="J1238" s="217">
        <f t="shared" si="32"/>
        <v>4</v>
      </c>
    </row>
    <row r="1239" spans="1:10" ht="14.5" hidden="1" customHeight="1" outlineLevel="1" x14ac:dyDescent="0.35">
      <c r="A1239" s="210" t="s">
        <v>1898</v>
      </c>
      <c r="B1239" s="196">
        <v>34</v>
      </c>
      <c r="C1239" s="210" t="s">
        <v>1899</v>
      </c>
      <c r="D1239" s="210" t="s">
        <v>170</v>
      </c>
      <c r="E1239" s="196">
        <v>3</v>
      </c>
      <c r="F1239" s="196">
        <v>3</v>
      </c>
      <c r="G1239" s="196">
        <v>6</v>
      </c>
      <c r="H1239" s="215">
        <v>44627</v>
      </c>
      <c r="I1239" s="196">
        <v>900</v>
      </c>
      <c r="J1239" s="217">
        <f t="shared" si="32"/>
        <v>6</v>
      </c>
    </row>
    <row r="1240" spans="1:10" ht="14.5" hidden="1" customHeight="1" outlineLevel="1" x14ac:dyDescent="0.35">
      <c r="A1240" s="210" t="s">
        <v>1898</v>
      </c>
      <c r="B1240" s="196">
        <v>35</v>
      </c>
      <c r="C1240" s="210" t="s">
        <v>1899</v>
      </c>
      <c r="D1240" s="210" t="s">
        <v>170</v>
      </c>
      <c r="E1240" s="196">
        <v>5</v>
      </c>
      <c r="F1240" s="196">
        <v>2</v>
      </c>
      <c r="G1240" s="196">
        <v>7</v>
      </c>
      <c r="H1240" s="215">
        <v>44627</v>
      </c>
      <c r="I1240" s="196">
        <v>900</v>
      </c>
      <c r="J1240" s="217">
        <f t="shared" si="32"/>
        <v>7</v>
      </c>
    </row>
    <row r="1241" spans="1:10" ht="14.5" hidden="1" customHeight="1" outlineLevel="1" x14ac:dyDescent="0.35">
      <c r="A1241" s="210" t="s">
        <v>1898</v>
      </c>
      <c r="B1241" s="196">
        <v>36</v>
      </c>
      <c r="C1241" s="210" t="s">
        <v>1899</v>
      </c>
      <c r="D1241" s="210" t="s">
        <v>170</v>
      </c>
      <c r="E1241" s="196">
        <v>8</v>
      </c>
      <c r="F1241" s="196">
        <v>4</v>
      </c>
      <c r="G1241" s="196">
        <v>12</v>
      </c>
      <c r="H1241" s="215">
        <v>44627</v>
      </c>
      <c r="I1241" s="196">
        <v>900</v>
      </c>
      <c r="J1241" s="217">
        <f t="shared" si="32"/>
        <v>12</v>
      </c>
    </row>
    <row r="1242" spans="1:10" ht="14.5" hidden="1" customHeight="1" outlineLevel="1" x14ac:dyDescent="0.35">
      <c r="A1242" s="210" t="s">
        <v>1898</v>
      </c>
      <c r="B1242" s="196">
        <v>38</v>
      </c>
      <c r="C1242" s="210" t="s">
        <v>1899</v>
      </c>
      <c r="D1242" s="210" t="s">
        <v>170</v>
      </c>
      <c r="E1242" s="196">
        <v>6</v>
      </c>
      <c r="F1242" s="196">
        <v>3</v>
      </c>
      <c r="G1242" s="196">
        <v>9</v>
      </c>
      <c r="H1242" s="215">
        <v>44627</v>
      </c>
      <c r="I1242" s="196">
        <v>700</v>
      </c>
      <c r="J1242" s="217">
        <f t="shared" si="32"/>
        <v>9</v>
      </c>
    </row>
    <row r="1243" spans="1:10" ht="14.5" hidden="1" customHeight="1" outlineLevel="1" x14ac:dyDescent="0.35">
      <c r="A1243" s="210" t="s">
        <v>1898</v>
      </c>
      <c r="B1243" s="196">
        <v>40</v>
      </c>
      <c r="C1243" s="210" t="s">
        <v>1899</v>
      </c>
      <c r="D1243" s="210" t="s">
        <v>170</v>
      </c>
      <c r="E1243" s="196">
        <v>4</v>
      </c>
      <c r="F1243" s="196">
        <v>2</v>
      </c>
      <c r="G1243" s="196">
        <v>6</v>
      </c>
      <c r="H1243" s="215">
        <v>44627</v>
      </c>
      <c r="I1243" s="196">
        <v>900</v>
      </c>
      <c r="J1243" s="217">
        <f t="shared" si="32"/>
        <v>6</v>
      </c>
    </row>
    <row r="1244" spans="1:10" ht="14.5" hidden="1" customHeight="1" outlineLevel="1" x14ac:dyDescent="0.35">
      <c r="A1244" s="210" t="s">
        <v>1898</v>
      </c>
      <c r="B1244" s="196">
        <v>41</v>
      </c>
      <c r="C1244" s="210" t="s">
        <v>1899</v>
      </c>
      <c r="D1244" s="210" t="s">
        <v>170</v>
      </c>
      <c r="E1244" s="196">
        <v>6</v>
      </c>
      <c r="F1244" s="196">
        <v>4</v>
      </c>
      <c r="G1244" s="196">
        <v>10</v>
      </c>
      <c r="H1244" s="215">
        <v>44627</v>
      </c>
      <c r="I1244" s="196">
        <v>900</v>
      </c>
      <c r="J1244" s="217">
        <f t="shared" si="32"/>
        <v>10</v>
      </c>
    </row>
    <row r="1245" spans="1:10" ht="14.5" customHeight="1" collapsed="1" thickBot="1" x14ac:dyDescent="0.4">
      <c r="A1245" s="211" t="s">
        <v>1898</v>
      </c>
      <c r="B1245" s="212"/>
      <c r="C1245" s="213" t="s">
        <v>1899</v>
      </c>
      <c r="D1245" s="214">
        <f>COUNTA(D1204:D1244)</f>
        <v>41</v>
      </c>
      <c r="E1245" s="214">
        <f>SUM(E1204:E1244)</f>
        <v>250</v>
      </c>
      <c r="F1245" s="214">
        <f>SUM(F1204:F1244)</f>
        <v>132</v>
      </c>
      <c r="G1245" s="214">
        <f>SUM(G1204:G1244)</f>
        <v>382</v>
      </c>
      <c r="H1245" s="238">
        <v>44627</v>
      </c>
      <c r="I1245" s="242">
        <f>AVERAGE(I1204:I1244)</f>
        <v>571.46341463414637</v>
      </c>
      <c r="J1245" s="214">
        <f>SUM(J1204:J1244)</f>
        <v>382</v>
      </c>
    </row>
    <row r="1246" spans="1:10" hidden="1" outlineLevel="1" x14ac:dyDescent="0.35">
      <c r="A1246" s="216" t="s">
        <v>1900</v>
      </c>
      <c r="B1246" s="217">
        <v>1</v>
      </c>
      <c r="C1246" s="216" t="s">
        <v>1901</v>
      </c>
      <c r="D1246" s="216" t="s">
        <v>170</v>
      </c>
      <c r="E1246" s="217">
        <v>5</v>
      </c>
      <c r="F1246" s="217">
        <v>4</v>
      </c>
      <c r="G1246" s="217">
        <v>9</v>
      </c>
      <c r="H1246" s="269">
        <v>44628</v>
      </c>
      <c r="I1246" s="217">
        <v>300</v>
      </c>
      <c r="J1246" s="217">
        <f t="shared" si="32"/>
        <v>9</v>
      </c>
    </row>
    <row r="1247" spans="1:10" hidden="1" outlineLevel="1" x14ac:dyDescent="0.35">
      <c r="A1247" s="216" t="s">
        <v>1900</v>
      </c>
      <c r="B1247" s="217">
        <v>2</v>
      </c>
      <c r="C1247" s="216" t="s">
        <v>1901</v>
      </c>
      <c r="D1247" s="216" t="s">
        <v>170</v>
      </c>
      <c r="E1247" s="217">
        <v>3</v>
      </c>
      <c r="F1247" s="217">
        <v>4</v>
      </c>
      <c r="G1247" s="217">
        <v>7</v>
      </c>
      <c r="H1247" s="269">
        <v>44628</v>
      </c>
      <c r="I1247" s="217">
        <v>400</v>
      </c>
      <c r="J1247" s="217">
        <f t="shared" si="32"/>
        <v>7</v>
      </c>
    </row>
    <row r="1248" spans="1:10" hidden="1" outlineLevel="1" x14ac:dyDescent="0.35">
      <c r="A1248" s="216" t="s">
        <v>1900</v>
      </c>
      <c r="B1248" s="217">
        <v>3</v>
      </c>
      <c r="C1248" s="216" t="s">
        <v>1901</v>
      </c>
      <c r="D1248" s="216" t="s">
        <v>170</v>
      </c>
      <c r="E1248" s="217">
        <v>1</v>
      </c>
      <c r="F1248" s="217">
        <v>2</v>
      </c>
      <c r="G1248" s="217">
        <v>3</v>
      </c>
      <c r="H1248" s="269">
        <v>44628</v>
      </c>
      <c r="I1248" s="217">
        <v>300</v>
      </c>
      <c r="J1248" s="217">
        <f t="shared" si="32"/>
        <v>3</v>
      </c>
    </row>
    <row r="1249" spans="1:10" hidden="1" outlineLevel="1" x14ac:dyDescent="0.35">
      <c r="A1249" s="216" t="s">
        <v>1900</v>
      </c>
      <c r="B1249" s="217">
        <v>7</v>
      </c>
      <c r="C1249" s="216" t="s">
        <v>1901</v>
      </c>
      <c r="D1249" s="216" t="s">
        <v>170</v>
      </c>
      <c r="E1249" s="217">
        <v>4</v>
      </c>
      <c r="F1249" s="217">
        <v>2</v>
      </c>
      <c r="G1249" s="217">
        <v>6</v>
      </c>
      <c r="H1249" s="269">
        <v>44628</v>
      </c>
      <c r="I1249" s="217">
        <v>100</v>
      </c>
      <c r="J1249" s="217">
        <f t="shared" si="32"/>
        <v>6</v>
      </c>
    </row>
    <row r="1250" spans="1:10" hidden="1" outlineLevel="1" x14ac:dyDescent="0.35">
      <c r="A1250" s="216" t="s">
        <v>1900</v>
      </c>
      <c r="B1250" s="217">
        <v>4</v>
      </c>
      <c r="C1250" s="216" t="s">
        <v>1901</v>
      </c>
      <c r="D1250" s="216" t="s">
        <v>170</v>
      </c>
      <c r="E1250" s="217">
        <v>6</v>
      </c>
      <c r="F1250" s="217">
        <v>2</v>
      </c>
      <c r="G1250" s="217">
        <v>8</v>
      </c>
      <c r="H1250" s="269">
        <v>44628</v>
      </c>
      <c r="I1250" s="217">
        <v>200</v>
      </c>
      <c r="J1250" s="217">
        <f t="shared" si="32"/>
        <v>8</v>
      </c>
    </row>
    <row r="1251" spans="1:10" hidden="1" outlineLevel="1" x14ac:dyDescent="0.35">
      <c r="A1251" s="216" t="s">
        <v>1900</v>
      </c>
      <c r="B1251" s="217">
        <v>5</v>
      </c>
      <c r="C1251" s="216" t="s">
        <v>1901</v>
      </c>
      <c r="D1251" s="216" t="s">
        <v>170</v>
      </c>
      <c r="E1251" s="217">
        <v>5</v>
      </c>
      <c r="F1251" s="217">
        <v>2</v>
      </c>
      <c r="G1251" s="217">
        <v>7</v>
      </c>
      <c r="H1251" s="269">
        <v>44628</v>
      </c>
      <c r="I1251" s="217">
        <v>180</v>
      </c>
      <c r="J1251" s="217">
        <f t="shared" si="32"/>
        <v>7</v>
      </c>
    </row>
    <row r="1252" spans="1:10" hidden="1" outlineLevel="1" x14ac:dyDescent="0.35">
      <c r="A1252" s="216" t="s">
        <v>1900</v>
      </c>
      <c r="B1252" s="217">
        <v>6</v>
      </c>
      <c r="C1252" s="216" t="s">
        <v>1901</v>
      </c>
      <c r="D1252" s="216" t="s">
        <v>170</v>
      </c>
      <c r="E1252" s="217">
        <v>4</v>
      </c>
      <c r="F1252" s="217">
        <v>2</v>
      </c>
      <c r="G1252" s="217">
        <v>6</v>
      </c>
      <c r="H1252" s="269">
        <v>44628</v>
      </c>
      <c r="I1252" s="217">
        <v>250</v>
      </c>
      <c r="J1252" s="217">
        <f t="shared" si="32"/>
        <v>6</v>
      </c>
    </row>
    <row r="1253" spans="1:10" hidden="1" outlineLevel="1" x14ac:dyDescent="0.35">
      <c r="A1253" s="216" t="s">
        <v>1900</v>
      </c>
      <c r="B1253" s="217">
        <v>29</v>
      </c>
      <c r="C1253" s="216" t="s">
        <v>1901</v>
      </c>
      <c r="D1253" s="216" t="s">
        <v>170</v>
      </c>
      <c r="E1253" s="217">
        <v>8</v>
      </c>
      <c r="F1253" s="217">
        <v>6</v>
      </c>
      <c r="G1253" s="217">
        <v>14</v>
      </c>
      <c r="H1253" s="269">
        <v>44628</v>
      </c>
      <c r="I1253" s="217">
        <v>600</v>
      </c>
      <c r="J1253" s="217">
        <f t="shared" si="32"/>
        <v>14</v>
      </c>
    </row>
    <row r="1254" spans="1:10" hidden="1" outlineLevel="1" x14ac:dyDescent="0.35">
      <c r="A1254" s="216" t="s">
        <v>1900</v>
      </c>
      <c r="B1254" s="217">
        <v>13</v>
      </c>
      <c r="C1254" s="216" t="s">
        <v>1901</v>
      </c>
      <c r="D1254" s="216" t="s">
        <v>170</v>
      </c>
      <c r="E1254" s="217">
        <v>9</v>
      </c>
      <c r="F1254" s="217">
        <v>6</v>
      </c>
      <c r="G1254" s="217">
        <v>15</v>
      </c>
      <c r="H1254" s="269">
        <v>44628</v>
      </c>
      <c r="I1254" s="217">
        <v>900</v>
      </c>
      <c r="J1254" s="217">
        <f t="shared" si="32"/>
        <v>15</v>
      </c>
    </row>
    <row r="1255" spans="1:10" hidden="1" outlineLevel="1" x14ac:dyDescent="0.35">
      <c r="A1255" s="216" t="s">
        <v>1900</v>
      </c>
      <c r="B1255" s="217">
        <v>18</v>
      </c>
      <c r="C1255" s="216" t="s">
        <v>1901</v>
      </c>
      <c r="D1255" s="216" t="s">
        <v>170</v>
      </c>
      <c r="E1255" s="217">
        <v>3</v>
      </c>
      <c r="F1255" s="217">
        <v>2</v>
      </c>
      <c r="G1255" s="217">
        <v>5</v>
      </c>
      <c r="H1255" s="269">
        <v>44628</v>
      </c>
      <c r="I1255" s="217">
        <v>100</v>
      </c>
      <c r="J1255" s="217">
        <f t="shared" si="32"/>
        <v>5</v>
      </c>
    </row>
    <row r="1256" spans="1:10" hidden="1" outlineLevel="1" x14ac:dyDescent="0.35">
      <c r="A1256" s="216" t="s">
        <v>1900</v>
      </c>
      <c r="B1256" s="217">
        <v>8</v>
      </c>
      <c r="C1256" s="216" t="s">
        <v>1901</v>
      </c>
      <c r="D1256" s="216" t="s">
        <v>170</v>
      </c>
      <c r="E1256" s="217">
        <v>1</v>
      </c>
      <c r="F1256" s="217">
        <v>2</v>
      </c>
      <c r="G1256" s="217">
        <v>3</v>
      </c>
      <c r="H1256" s="269">
        <v>44628</v>
      </c>
      <c r="I1256" s="217">
        <v>180</v>
      </c>
      <c r="J1256" s="217">
        <f t="shared" si="32"/>
        <v>3</v>
      </c>
    </row>
    <row r="1257" spans="1:10" hidden="1" outlineLevel="1" x14ac:dyDescent="0.35">
      <c r="A1257" s="216" t="s">
        <v>1900</v>
      </c>
      <c r="B1257" s="217">
        <v>9</v>
      </c>
      <c r="C1257" s="216" t="s">
        <v>1901</v>
      </c>
      <c r="D1257" s="216" t="s">
        <v>170</v>
      </c>
      <c r="E1257" s="217">
        <v>6</v>
      </c>
      <c r="F1257" s="217">
        <v>2</v>
      </c>
      <c r="G1257" s="217">
        <v>8</v>
      </c>
      <c r="H1257" s="269">
        <v>44628</v>
      </c>
      <c r="I1257" s="217">
        <v>300</v>
      </c>
      <c r="J1257" s="217">
        <f t="shared" si="32"/>
        <v>8</v>
      </c>
    </row>
    <row r="1258" spans="1:10" hidden="1" outlineLevel="1" x14ac:dyDescent="0.35">
      <c r="A1258" s="216" t="s">
        <v>1900</v>
      </c>
      <c r="B1258" s="217">
        <v>16</v>
      </c>
      <c r="C1258" s="216" t="s">
        <v>1901</v>
      </c>
      <c r="D1258" s="216" t="s">
        <v>170</v>
      </c>
      <c r="E1258" s="217">
        <v>2</v>
      </c>
      <c r="F1258" s="217">
        <v>2</v>
      </c>
      <c r="G1258" s="217">
        <v>4</v>
      </c>
      <c r="H1258" s="269">
        <v>44628</v>
      </c>
      <c r="I1258" s="217">
        <v>300</v>
      </c>
      <c r="J1258" s="217">
        <f t="shared" si="32"/>
        <v>4</v>
      </c>
    </row>
    <row r="1259" spans="1:10" hidden="1" outlineLevel="1" x14ac:dyDescent="0.35">
      <c r="A1259" s="216" t="s">
        <v>1900</v>
      </c>
      <c r="B1259" s="217">
        <v>11</v>
      </c>
      <c r="C1259" s="216" t="s">
        <v>1901</v>
      </c>
      <c r="D1259" s="216" t="s">
        <v>170</v>
      </c>
      <c r="E1259" s="217">
        <v>2</v>
      </c>
      <c r="F1259" s="217">
        <v>2</v>
      </c>
      <c r="G1259" s="217">
        <v>4</v>
      </c>
      <c r="H1259" s="269">
        <v>44628</v>
      </c>
      <c r="I1259" s="217">
        <v>400</v>
      </c>
      <c r="J1259" s="217">
        <f t="shared" si="32"/>
        <v>4</v>
      </c>
    </row>
    <row r="1260" spans="1:10" hidden="1" outlineLevel="1" x14ac:dyDescent="0.35">
      <c r="A1260" s="216" t="s">
        <v>1900</v>
      </c>
      <c r="B1260" s="217">
        <v>34</v>
      </c>
      <c r="C1260" s="216" t="s">
        <v>1901</v>
      </c>
      <c r="D1260" s="216" t="s">
        <v>170</v>
      </c>
      <c r="E1260" s="217">
        <v>8</v>
      </c>
      <c r="F1260" s="217">
        <v>4</v>
      </c>
      <c r="G1260" s="217">
        <v>12</v>
      </c>
      <c r="H1260" s="269">
        <v>44628</v>
      </c>
      <c r="I1260" s="217">
        <v>900</v>
      </c>
      <c r="J1260" s="217">
        <f t="shared" si="32"/>
        <v>12</v>
      </c>
    </row>
    <row r="1261" spans="1:10" hidden="1" outlineLevel="1" x14ac:dyDescent="0.35">
      <c r="A1261" s="216" t="s">
        <v>1900</v>
      </c>
      <c r="B1261" s="217">
        <v>10</v>
      </c>
      <c r="C1261" s="216" t="s">
        <v>1901</v>
      </c>
      <c r="D1261" s="216" t="s">
        <v>170</v>
      </c>
      <c r="E1261" s="217">
        <v>1</v>
      </c>
      <c r="F1261" s="217">
        <v>1</v>
      </c>
      <c r="G1261" s="217">
        <v>2</v>
      </c>
      <c r="H1261" s="269">
        <v>44628</v>
      </c>
      <c r="I1261" s="217">
        <v>500</v>
      </c>
      <c r="J1261" s="217">
        <f t="shared" si="32"/>
        <v>2</v>
      </c>
    </row>
    <row r="1262" spans="1:10" hidden="1" outlineLevel="1" x14ac:dyDescent="0.35">
      <c r="A1262" s="216" t="s">
        <v>1900</v>
      </c>
      <c r="B1262" s="217">
        <v>12</v>
      </c>
      <c r="C1262" s="216" t="s">
        <v>1901</v>
      </c>
      <c r="D1262" s="216" t="s">
        <v>170</v>
      </c>
      <c r="E1262" s="217">
        <v>5</v>
      </c>
      <c r="F1262" s="217">
        <v>3</v>
      </c>
      <c r="G1262" s="217">
        <v>8</v>
      </c>
      <c r="H1262" s="269">
        <v>44628</v>
      </c>
      <c r="I1262" s="217">
        <v>700</v>
      </c>
      <c r="J1262" s="217">
        <f t="shared" si="32"/>
        <v>8</v>
      </c>
    </row>
    <row r="1263" spans="1:10" hidden="1" outlineLevel="1" x14ac:dyDescent="0.35">
      <c r="A1263" s="216" t="s">
        <v>1900</v>
      </c>
      <c r="B1263" s="217">
        <v>14</v>
      </c>
      <c r="C1263" s="216" t="s">
        <v>1901</v>
      </c>
      <c r="D1263" s="216" t="s">
        <v>170</v>
      </c>
      <c r="E1263" s="217">
        <v>4</v>
      </c>
      <c r="F1263" s="217">
        <v>2</v>
      </c>
      <c r="G1263" s="217">
        <v>6</v>
      </c>
      <c r="H1263" s="269">
        <v>44628</v>
      </c>
      <c r="I1263" s="217">
        <v>300</v>
      </c>
      <c r="J1263" s="217">
        <f t="shared" si="32"/>
        <v>6</v>
      </c>
    </row>
    <row r="1264" spans="1:10" hidden="1" outlineLevel="1" x14ac:dyDescent="0.35">
      <c r="A1264" s="216" t="s">
        <v>1900</v>
      </c>
      <c r="B1264" s="217">
        <v>41</v>
      </c>
      <c r="C1264" s="216" t="s">
        <v>1901</v>
      </c>
      <c r="D1264" s="216" t="s">
        <v>170</v>
      </c>
      <c r="E1264" s="217">
        <v>10</v>
      </c>
      <c r="F1264" s="217">
        <v>5</v>
      </c>
      <c r="G1264" s="217">
        <v>15</v>
      </c>
      <c r="H1264" s="269">
        <v>44628</v>
      </c>
      <c r="I1264" s="217">
        <v>500</v>
      </c>
      <c r="J1264" s="217">
        <f t="shared" si="32"/>
        <v>15</v>
      </c>
    </row>
    <row r="1265" spans="1:10" hidden="1" outlineLevel="1" x14ac:dyDescent="0.35">
      <c r="A1265" s="216" t="s">
        <v>1900</v>
      </c>
      <c r="B1265" s="217">
        <v>30</v>
      </c>
      <c r="C1265" s="216" t="s">
        <v>1901</v>
      </c>
      <c r="D1265" s="216" t="s">
        <v>170</v>
      </c>
      <c r="E1265" s="217">
        <v>7</v>
      </c>
      <c r="F1265" s="217">
        <v>6</v>
      </c>
      <c r="G1265" s="217">
        <v>13</v>
      </c>
      <c r="H1265" s="269">
        <v>44628</v>
      </c>
      <c r="I1265" s="217">
        <v>400</v>
      </c>
      <c r="J1265" s="217">
        <f t="shared" si="32"/>
        <v>13</v>
      </c>
    </row>
    <row r="1266" spans="1:10" hidden="1" outlineLevel="1" x14ac:dyDescent="0.35">
      <c r="A1266" s="216" t="s">
        <v>1900</v>
      </c>
      <c r="B1266" s="217">
        <v>19</v>
      </c>
      <c r="C1266" s="216" t="s">
        <v>1901</v>
      </c>
      <c r="D1266" s="216" t="s">
        <v>170</v>
      </c>
      <c r="E1266" s="217">
        <v>6</v>
      </c>
      <c r="F1266" s="217">
        <v>4</v>
      </c>
      <c r="G1266" s="217">
        <v>10</v>
      </c>
      <c r="H1266" s="269">
        <v>44628</v>
      </c>
      <c r="I1266" s="217">
        <v>100</v>
      </c>
      <c r="J1266" s="217">
        <f t="shared" si="32"/>
        <v>10</v>
      </c>
    </row>
    <row r="1267" spans="1:10" hidden="1" outlineLevel="1" x14ac:dyDescent="0.35">
      <c r="A1267" s="216" t="s">
        <v>1900</v>
      </c>
      <c r="B1267" s="217">
        <v>32</v>
      </c>
      <c r="C1267" s="216" t="s">
        <v>1901</v>
      </c>
      <c r="D1267" s="216" t="s">
        <v>170</v>
      </c>
      <c r="E1267" s="217">
        <v>4</v>
      </c>
      <c r="F1267" s="217">
        <v>4</v>
      </c>
      <c r="G1267" s="217">
        <v>8</v>
      </c>
      <c r="H1267" s="269">
        <v>44628</v>
      </c>
      <c r="I1267" s="217">
        <v>500</v>
      </c>
      <c r="J1267" s="217">
        <f t="shared" si="32"/>
        <v>8</v>
      </c>
    </row>
    <row r="1268" spans="1:10" hidden="1" outlineLevel="1" x14ac:dyDescent="0.35">
      <c r="A1268" s="216" t="s">
        <v>1900</v>
      </c>
      <c r="B1268" s="217">
        <v>20</v>
      </c>
      <c r="C1268" s="216" t="s">
        <v>1901</v>
      </c>
      <c r="D1268" s="216" t="s">
        <v>170</v>
      </c>
      <c r="E1268" s="217">
        <v>5</v>
      </c>
      <c r="F1268" s="217">
        <v>5</v>
      </c>
      <c r="G1268" s="217">
        <v>10</v>
      </c>
      <c r="H1268" s="269">
        <v>44628</v>
      </c>
      <c r="I1268" s="217">
        <v>600</v>
      </c>
      <c r="J1268" s="217">
        <f t="shared" si="32"/>
        <v>10</v>
      </c>
    </row>
    <row r="1269" spans="1:10" hidden="1" outlineLevel="1" x14ac:dyDescent="0.35">
      <c r="A1269" s="216" t="s">
        <v>1900</v>
      </c>
      <c r="B1269" s="217">
        <v>21</v>
      </c>
      <c r="C1269" s="216" t="s">
        <v>1901</v>
      </c>
      <c r="D1269" s="216" t="s">
        <v>170</v>
      </c>
      <c r="E1269" s="217">
        <v>5</v>
      </c>
      <c r="F1269" s="217">
        <v>4</v>
      </c>
      <c r="G1269" s="217">
        <v>9</v>
      </c>
      <c r="H1269" s="269">
        <v>44628</v>
      </c>
      <c r="I1269" s="217">
        <v>200</v>
      </c>
      <c r="J1269" s="217">
        <f t="shared" si="32"/>
        <v>9</v>
      </c>
    </row>
    <row r="1270" spans="1:10" hidden="1" outlineLevel="1" x14ac:dyDescent="0.35">
      <c r="A1270" s="216" t="s">
        <v>1900</v>
      </c>
      <c r="B1270" s="217">
        <v>22</v>
      </c>
      <c r="C1270" s="216" t="s">
        <v>1901</v>
      </c>
      <c r="D1270" s="216" t="s">
        <v>170</v>
      </c>
      <c r="E1270" s="217">
        <v>7</v>
      </c>
      <c r="F1270" s="217">
        <v>2</v>
      </c>
      <c r="G1270" s="217">
        <v>9</v>
      </c>
      <c r="H1270" s="269">
        <v>44628</v>
      </c>
      <c r="I1270" s="217">
        <v>100</v>
      </c>
      <c r="J1270" s="217">
        <f t="shared" si="32"/>
        <v>9</v>
      </c>
    </row>
    <row r="1271" spans="1:10" hidden="1" outlineLevel="1" x14ac:dyDescent="0.35">
      <c r="A1271" s="216" t="s">
        <v>1900</v>
      </c>
      <c r="B1271" s="217">
        <v>23</v>
      </c>
      <c r="C1271" s="216" t="s">
        <v>1901</v>
      </c>
      <c r="D1271" s="216" t="s">
        <v>170</v>
      </c>
      <c r="E1271" s="217">
        <v>6</v>
      </c>
      <c r="F1271" s="217">
        <v>3</v>
      </c>
      <c r="G1271" s="217">
        <v>9</v>
      </c>
      <c r="H1271" s="269">
        <v>44628</v>
      </c>
      <c r="I1271" s="217">
        <v>900</v>
      </c>
      <c r="J1271" s="217">
        <f t="shared" si="32"/>
        <v>9</v>
      </c>
    </row>
    <row r="1272" spans="1:10" hidden="1" outlineLevel="1" x14ac:dyDescent="0.35">
      <c r="A1272" s="216" t="s">
        <v>1900</v>
      </c>
      <c r="B1272" s="217">
        <v>40</v>
      </c>
      <c r="C1272" s="216" t="s">
        <v>1901</v>
      </c>
      <c r="D1272" s="216" t="s">
        <v>170</v>
      </c>
      <c r="E1272" s="217">
        <v>7</v>
      </c>
      <c r="F1272" s="217">
        <v>4</v>
      </c>
      <c r="G1272" s="217">
        <v>11</v>
      </c>
      <c r="H1272" s="269">
        <v>44628</v>
      </c>
      <c r="I1272" s="217">
        <v>300</v>
      </c>
      <c r="J1272" s="217">
        <f t="shared" si="32"/>
        <v>11</v>
      </c>
    </row>
    <row r="1273" spans="1:10" hidden="1" outlineLevel="1" x14ac:dyDescent="0.35">
      <c r="A1273" s="216" t="s">
        <v>1900</v>
      </c>
      <c r="B1273" s="217">
        <v>24</v>
      </c>
      <c r="C1273" s="216" t="s">
        <v>1901</v>
      </c>
      <c r="D1273" s="216" t="s">
        <v>170</v>
      </c>
      <c r="E1273" s="217">
        <v>5</v>
      </c>
      <c r="F1273" s="217">
        <v>3</v>
      </c>
      <c r="G1273" s="217">
        <v>8</v>
      </c>
      <c r="H1273" s="269">
        <v>44628</v>
      </c>
      <c r="I1273" s="217">
        <v>700</v>
      </c>
      <c r="J1273" s="217">
        <f t="shared" si="32"/>
        <v>8</v>
      </c>
    </row>
    <row r="1274" spans="1:10" hidden="1" outlineLevel="1" x14ac:dyDescent="0.35">
      <c r="A1274" s="216" t="s">
        <v>1900</v>
      </c>
      <c r="B1274" s="217">
        <v>25</v>
      </c>
      <c r="C1274" s="216" t="s">
        <v>1901</v>
      </c>
      <c r="D1274" s="216" t="s">
        <v>170</v>
      </c>
      <c r="E1274" s="217">
        <v>4</v>
      </c>
      <c r="F1274" s="217">
        <v>2</v>
      </c>
      <c r="G1274" s="217">
        <v>6</v>
      </c>
      <c r="H1274" s="269">
        <v>44628</v>
      </c>
      <c r="I1274" s="217">
        <v>900</v>
      </c>
      <c r="J1274" s="217">
        <f t="shared" si="32"/>
        <v>6</v>
      </c>
    </row>
    <row r="1275" spans="1:10" hidden="1" outlineLevel="1" x14ac:dyDescent="0.35">
      <c r="A1275" s="216" t="s">
        <v>1900</v>
      </c>
      <c r="B1275" s="217">
        <v>26</v>
      </c>
      <c r="C1275" s="216" t="s">
        <v>1901</v>
      </c>
      <c r="D1275" s="216" t="s">
        <v>170</v>
      </c>
      <c r="E1275" s="217">
        <v>4</v>
      </c>
      <c r="F1275" s="217">
        <v>3</v>
      </c>
      <c r="G1275" s="217">
        <v>7</v>
      </c>
      <c r="H1275" s="269">
        <v>44628</v>
      </c>
      <c r="I1275" s="217">
        <v>200</v>
      </c>
      <c r="J1275" s="217">
        <f t="shared" si="32"/>
        <v>7</v>
      </c>
    </row>
    <row r="1276" spans="1:10" hidden="1" outlineLevel="1" x14ac:dyDescent="0.35">
      <c r="A1276" s="216" t="s">
        <v>1900</v>
      </c>
      <c r="B1276" s="217">
        <v>27</v>
      </c>
      <c r="C1276" s="216" t="s">
        <v>1901</v>
      </c>
      <c r="D1276" s="216" t="s">
        <v>170</v>
      </c>
      <c r="E1276" s="217">
        <v>3</v>
      </c>
      <c r="F1276" s="217">
        <v>2</v>
      </c>
      <c r="G1276" s="217">
        <v>5</v>
      </c>
      <c r="H1276" s="269">
        <v>44628</v>
      </c>
      <c r="I1276" s="217">
        <v>300</v>
      </c>
      <c r="J1276" s="217">
        <f t="shared" si="32"/>
        <v>5</v>
      </c>
    </row>
    <row r="1277" spans="1:10" hidden="1" outlineLevel="1" x14ac:dyDescent="0.35">
      <c r="A1277" s="216" t="s">
        <v>1900</v>
      </c>
      <c r="B1277" s="217">
        <v>28</v>
      </c>
      <c r="C1277" s="216" t="s">
        <v>1901</v>
      </c>
      <c r="D1277" s="216" t="s">
        <v>170</v>
      </c>
      <c r="E1277" s="217">
        <v>2</v>
      </c>
      <c r="F1277" s="217">
        <v>5</v>
      </c>
      <c r="G1277" s="217">
        <v>7</v>
      </c>
      <c r="H1277" s="269">
        <v>44628</v>
      </c>
      <c r="I1277" s="217">
        <v>500</v>
      </c>
      <c r="J1277" s="217">
        <f t="shared" si="32"/>
        <v>7</v>
      </c>
    </row>
    <row r="1278" spans="1:10" hidden="1" outlineLevel="1" x14ac:dyDescent="0.35">
      <c r="A1278" s="216" t="s">
        <v>1900</v>
      </c>
      <c r="B1278" s="217">
        <v>31</v>
      </c>
      <c r="C1278" s="216" t="s">
        <v>1901</v>
      </c>
      <c r="D1278" s="216" t="s">
        <v>170</v>
      </c>
      <c r="E1278" s="217">
        <v>5</v>
      </c>
      <c r="F1278" s="217">
        <v>1</v>
      </c>
      <c r="G1278" s="217">
        <v>6</v>
      </c>
      <c r="H1278" s="269">
        <v>44628</v>
      </c>
      <c r="I1278" s="217">
        <v>800</v>
      </c>
      <c r="J1278" s="217">
        <f t="shared" si="32"/>
        <v>6</v>
      </c>
    </row>
    <row r="1279" spans="1:10" hidden="1" outlineLevel="1" x14ac:dyDescent="0.35">
      <c r="A1279" s="216" t="s">
        <v>1900</v>
      </c>
      <c r="B1279" s="217">
        <v>37</v>
      </c>
      <c r="C1279" s="216" t="s">
        <v>1901</v>
      </c>
      <c r="D1279" s="216" t="s">
        <v>170</v>
      </c>
      <c r="E1279" s="217">
        <v>6</v>
      </c>
      <c r="F1279" s="217">
        <v>1</v>
      </c>
      <c r="G1279" s="217">
        <v>7</v>
      </c>
      <c r="H1279" s="269">
        <v>44628</v>
      </c>
      <c r="I1279" s="217">
        <v>300</v>
      </c>
      <c r="J1279" s="217">
        <f t="shared" si="32"/>
        <v>7</v>
      </c>
    </row>
    <row r="1280" spans="1:10" hidden="1" outlineLevel="1" x14ac:dyDescent="0.35">
      <c r="A1280" s="216" t="s">
        <v>1900</v>
      </c>
      <c r="B1280" s="217">
        <v>33</v>
      </c>
      <c r="C1280" s="216" t="s">
        <v>1901</v>
      </c>
      <c r="D1280" s="216" t="s">
        <v>170</v>
      </c>
      <c r="E1280" s="217">
        <v>9</v>
      </c>
      <c r="F1280" s="217">
        <v>7</v>
      </c>
      <c r="G1280" s="217">
        <v>16</v>
      </c>
      <c r="H1280" s="269">
        <v>44628</v>
      </c>
      <c r="I1280" s="217">
        <v>700</v>
      </c>
      <c r="J1280" s="217">
        <f t="shared" si="32"/>
        <v>16</v>
      </c>
    </row>
    <row r="1281" spans="1:10" hidden="1" outlineLevel="1" x14ac:dyDescent="0.35">
      <c r="A1281" s="216" t="s">
        <v>1900</v>
      </c>
      <c r="B1281" s="217">
        <v>35</v>
      </c>
      <c r="C1281" s="216" t="s">
        <v>1901</v>
      </c>
      <c r="D1281" s="216" t="s">
        <v>170</v>
      </c>
      <c r="E1281" s="217">
        <v>3</v>
      </c>
      <c r="F1281" s="217">
        <v>3</v>
      </c>
      <c r="G1281" s="217">
        <v>6</v>
      </c>
      <c r="H1281" s="269">
        <v>44628</v>
      </c>
      <c r="I1281" s="217">
        <v>900</v>
      </c>
      <c r="J1281" s="217">
        <f t="shared" si="32"/>
        <v>6</v>
      </c>
    </row>
    <row r="1282" spans="1:10" hidden="1" outlineLevel="1" x14ac:dyDescent="0.35">
      <c r="A1282" s="216" t="s">
        <v>1900</v>
      </c>
      <c r="B1282" s="217">
        <v>36</v>
      </c>
      <c r="C1282" s="216" t="s">
        <v>1901</v>
      </c>
      <c r="D1282" s="216" t="s">
        <v>170</v>
      </c>
      <c r="E1282" s="217">
        <v>5</v>
      </c>
      <c r="F1282" s="217">
        <v>1</v>
      </c>
      <c r="G1282" s="217">
        <v>6</v>
      </c>
      <c r="H1282" s="269">
        <v>44628</v>
      </c>
      <c r="I1282" s="217">
        <v>200</v>
      </c>
      <c r="J1282" s="217">
        <f t="shared" si="32"/>
        <v>6</v>
      </c>
    </row>
    <row r="1283" spans="1:10" hidden="1" outlineLevel="1" x14ac:dyDescent="0.35">
      <c r="A1283" s="216" t="s">
        <v>1900</v>
      </c>
      <c r="B1283" s="217">
        <v>38</v>
      </c>
      <c r="C1283" s="216" t="s">
        <v>1901</v>
      </c>
      <c r="D1283" s="216" t="s">
        <v>170</v>
      </c>
      <c r="E1283" s="217">
        <v>2</v>
      </c>
      <c r="F1283" s="217">
        <v>4</v>
      </c>
      <c r="G1283" s="217">
        <v>6</v>
      </c>
      <c r="H1283" s="269">
        <v>44628</v>
      </c>
      <c r="I1283" s="217">
        <v>800</v>
      </c>
      <c r="J1283" s="217">
        <f t="shared" ref="J1283:J1346" si="33">IF(I1283&gt;$Q$1,,G1283)</f>
        <v>6</v>
      </c>
    </row>
    <row r="1284" spans="1:10" hidden="1" outlineLevel="1" x14ac:dyDescent="0.35">
      <c r="A1284" s="216" t="s">
        <v>1900</v>
      </c>
      <c r="B1284" s="217">
        <v>39</v>
      </c>
      <c r="C1284" s="216" t="s">
        <v>1901</v>
      </c>
      <c r="D1284" s="216" t="s">
        <v>170</v>
      </c>
      <c r="E1284" s="217">
        <v>1</v>
      </c>
      <c r="F1284" s="217">
        <v>2</v>
      </c>
      <c r="G1284" s="217">
        <v>3</v>
      </c>
      <c r="H1284" s="269">
        <v>44628</v>
      </c>
      <c r="I1284" s="217">
        <v>400</v>
      </c>
      <c r="J1284" s="217">
        <f t="shared" si="33"/>
        <v>3</v>
      </c>
    </row>
    <row r="1285" spans="1:10" hidden="1" outlineLevel="1" x14ac:dyDescent="0.35">
      <c r="A1285" s="216" t="s">
        <v>1900</v>
      </c>
      <c r="B1285" s="217">
        <v>15</v>
      </c>
      <c r="C1285" s="216" t="s">
        <v>1901</v>
      </c>
      <c r="D1285" s="216" t="s">
        <v>170</v>
      </c>
      <c r="E1285" s="217">
        <v>8</v>
      </c>
      <c r="F1285" s="217">
        <v>3</v>
      </c>
      <c r="G1285" s="217">
        <v>11</v>
      </c>
      <c r="H1285" s="269">
        <v>44628</v>
      </c>
      <c r="I1285" s="217">
        <v>400</v>
      </c>
      <c r="J1285" s="217">
        <f t="shared" si="33"/>
        <v>11</v>
      </c>
    </row>
    <row r="1286" spans="1:10" hidden="1" outlineLevel="1" x14ac:dyDescent="0.35">
      <c r="A1286" s="216" t="s">
        <v>1900</v>
      </c>
      <c r="B1286" s="217">
        <v>17</v>
      </c>
      <c r="C1286" s="216" t="s">
        <v>1901</v>
      </c>
      <c r="D1286" s="216" t="s">
        <v>170</v>
      </c>
      <c r="E1286" s="217">
        <v>7</v>
      </c>
      <c r="F1286" s="217">
        <v>4</v>
      </c>
      <c r="G1286" s="217">
        <v>11</v>
      </c>
      <c r="H1286" s="269">
        <v>44628</v>
      </c>
      <c r="I1286" s="217">
        <v>200</v>
      </c>
      <c r="J1286" s="217">
        <f t="shared" si="33"/>
        <v>11</v>
      </c>
    </row>
    <row r="1287" spans="1:10" ht="15" collapsed="1" thickBot="1" x14ac:dyDescent="0.4">
      <c r="A1287" s="211" t="s">
        <v>1900</v>
      </c>
      <c r="B1287" s="226"/>
      <c r="C1287" s="213" t="s">
        <v>1901</v>
      </c>
      <c r="D1287" s="243">
        <f>COUNTA(D1246:D1286)</f>
        <v>41</v>
      </c>
      <c r="E1287" s="243">
        <f>SUM(E1246:E1286)</f>
        <v>198</v>
      </c>
      <c r="F1287" s="243">
        <f>SUM(F1246:F1286)</f>
        <v>128</v>
      </c>
      <c r="G1287" s="243">
        <f>SUM(G1246:G1286)</f>
        <v>326</v>
      </c>
      <c r="H1287" s="270">
        <v>44628</v>
      </c>
      <c r="I1287" s="271">
        <f>AVERAGE(I1246:I1286)</f>
        <v>434.39024390243901</v>
      </c>
      <c r="J1287" s="243">
        <f>SUM(J1246:J1286)</f>
        <v>326</v>
      </c>
    </row>
    <row r="1288" spans="1:10" hidden="1" outlineLevel="1" x14ac:dyDescent="0.35">
      <c r="A1288" s="216" t="s">
        <v>1902</v>
      </c>
      <c r="B1288" s="217">
        <v>1</v>
      </c>
      <c r="C1288" s="216" t="s">
        <v>1903</v>
      </c>
      <c r="D1288" s="216" t="s">
        <v>170</v>
      </c>
      <c r="E1288" s="217">
        <v>4</v>
      </c>
      <c r="F1288" s="217">
        <v>2</v>
      </c>
      <c r="G1288" s="217">
        <v>6</v>
      </c>
      <c r="H1288" s="269">
        <v>44629</v>
      </c>
      <c r="I1288" s="217">
        <v>400</v>
      </c>
      <c r="J1288" s="217">
        <f t="shared" si="33"/>
        <v>6</v>
      </c>
    </row>
    <row r="1289" spans="1:10" hidden="1" outlineLevel="1" x14ac:dyDescent="0.35">
      <c r="A1289" s="216" t="s">
        <v>1902</v>
      </c>
      <c r="B1289" s="217">
        <v>2</v>
      </c>
      <c r="C1289" s="216" t="s">
        <v>1903</v>
      </c>
      <c r="D1289" s="216" t="s">
        <v>170</v>
      </c>
      <c r="E1289" s="217">
        <v>4</v>
      </c>
      <c r="F1289" s="217">
        <v>4</v>
      </c>
      <c r="G1289" s="217">
        <v>8</v>
      </c>
      <c r="H1289" s="269">
        <v>44629</v>
      </c>
      <c r="I1289" s="217">
        <v>600</v>
      </c>
      <c r="J1289" s="217">
        <f t="shared" si="33"/>
        <v>8</v>
      </c>
    </row>
    <row r="1290" spans="1:10" hidden="1" outlineLevel="1" x14ac:dyDescent="0.35">
      <c r="A1290" s="216" t="s">
        <v>1902</v>
      </c>
      <c r="B1290" s="217">
        <v>3</v>
      </c>
      <c r="C1290" s="216" t="s">
        <v>1903</v>
      </c>
      <c r="D1290" s="216" t="s">
        <v>170</v>
      </c>
      <c r="E1290" s="217">
        <v>5</v>
      </c>
      <c r="F1290" s="217">
        <v>2</v>
      </c>
      <c r="G1290" s="217">
        <v>7</v>
      </c>
      <c r="H1290" s="269">
        <v>44629</v>
      </c>
      <c r="I1290" s="217">
        <v>200</v>
      </c>
      <c r="J1290" s="217">
        <f t="shared" si="33"/>
        <v>7</v>
      </c>
    </row>
    <row r="1291" spans="1:10" hidden="1" outlineLevel="1" x14ac:dyDescent="0.35">
      <c r="A1291" s="216" t="s">
        <v>1902</v>
      </c>
      <c r="B1291" s="217">
        <v>31</v>
      </c>
      <c r="C1291" s="216" t="s">
        <v>1903</v>
      </c>
      <c r="D1291" s="216" t="s">
        <v>170</v>
      </c>
      <c r="E1291" s="217">
        <v>5</v>
      </c>
      <c r="F1291" s="217">
        <v>2</v>
      </c>
      <c r="G1291" s="217">
        <v>7</v>
      </c>
      <c r="H1291" s="269">
        <v>44629</v>
      </c>
      <c r="I1291" s="217">
        <v>230</v>
      </c>
      <c r="J1291" s="217">
        <f t="shared" si="33"/>
        <v>7</v>
      </c>
    </row>
    <row r="1292" spans="1:10" hidden="1" outlineLevel="1" x14ac:dyDescent="0.35">
      <c r="A1292" s="216" t="s">
        <v>1902</v>
      </c>
      <c r="B1292" s="217">
        <v>4</v>
      </c>
      <c r="C1292" s="216" t="s">
        <v>1903</v>
      </c>
      <c r="D1292" s="216" t="s">
        <v>170</v>
      </c>
      <c r="E1292" s="217">
        <v>4</v>
      </c>
      <c r="F1292" s="217">
        <v>2</v>
      </c>
      <c r="G1292" s="217">
        <v>6</v>
      </c>
      <c r="H1292" s="269">
        <v>44629</v>
      </c>
      <c r="I1292" s="217">
        <v>700</v>
      </c>
      <c r="J1292" s="217">
        <f t="shared" si="33"/>
        <v>6</v>
      </c>
    </row>
    <row r="1293" spans="1:10" hidden="1" outlineLevel="1" x14ac:dyDescent="0.35">
      <c r="A1293" s="216" t="s">
        <v>1902</v>
      </c>
      <c r="B1293" s="217">
        <v>5</v>
      </c>
      <c r="C1293" s="216" t="s">
        <v>1903</v>
      </c>
      <c r="D1293" s="216" t="s">
        <v>170</v>
      </c>
      <c r="E1293" s="217">
        <v>4</v>
      </c>
      <c r="F1293" s="217">
        <v>2</v>
      </c>
      <c r="G1293" s="217">
        <v>6</v>
      </c>
      <c r="H1293" s="269">
        <v>44629</v>
      </c>
      <c r="I1293" s="217">
        <v>350</v>
      </c>
      <c r="J1293" s="217">
        <f t="shared" si="33"/>
        <v>6</v>
      </c>
    </row>
    <row r="1294" spans="1:10" hidden="1" outlineLevel="1" x14ac:dyDescent="0.35">
      <c r="A1294" s="216" t="s">
        <v>1902</v>
      </c>
      <c r="B1294" s="217">
        <v>36</v>
      </c>
      <c r="C1294" s="216" t="s">
        <v>1903</v>
      </c>
      <c r="D1294" s="216" t="s">
        <v>170</v>
      </c>
      <c r="E1294" s="217">
        <v>3</v>
      </c>
      <c r="F1294" s="217">
        <v>2</v>
      </c>
      <c r="G1294" s="217">
        <v>5</v>
      </c>
      <c r="H1294" s="269">
        <v>44629</v>
      </c>
      <c r="I1294" s="217">
        <v>250</v>
      </c>
      <c r="J1294" s="217">
        <f t="shared" si="33"/>
        <v>5</v>
      </c>
    </row>
    <row r="1295" spans="1:10" hidden="1" outlineLevel="1" x14ac:dyDescent="0.35">
      <c r="A1295" s="216" t="s">
        <v>1902</v>
      </c>
      <c r="B1295" s="217">
        <v>6</v>
      </c>
      <c r="C1295" s="216" t="s">
        <v>1903</v>
      </c>
      <c r="D1295" s="216" t="s">
        <v>170</v>
      </c>
      <c r="E1295" s="217">
        <v>10</v>
      </c>
      <c r="F1295" s="217">
        <v>5</v>
      </c>
      <c r="G1295" s="217">
        <v>15</v>
      </c>
      <c r="H1295" s="269">
        <v>44629</v>
      </c>
      <c r="I1295" s="217">
        <v>400</v>
      </c>
      <c r="J1295" s="217">
        <f t="shared" si="33"/>
        <v>15</v>
      </c>
    </row>
    <row r="1296" spans="1:10" hidden="1" outlineLevel="1" x14ac:dyDescent="0.35">
      <c r="A1296" s="216" t="s">
        <v>1902</v>
      </c>
      <c r="B1296" s="217">
        <v>7</v>
      </c>
      <c r="C1296" s="216" t="s">
        <v>1903</v>
      </c>
      <c r="D1296" s="216" t="s">
        <v>170</v>
      </c>
      <c r="E1296" s="217">
        <v>7</v>
      </c>
      <c r="F1296" s="217">
        <v>4</v>
      </c>
      <c r="G1296" s="217">
        <v>11</v>
      </c>
      <c r="H1296" s="269">
        <v>44629</v>
      </c>
      <c r="I1296" s="217">
        <v>150</v>
      </c>
      <c r="J1296" s="217">
        <f t="shared" si="33"/>
        <v>11</v>
      </c>
    </row>
    <row r="1297" spans="1:10" hidden="1" outlineLevel="1" x14ac:dyDescent="0.35">
      <c r="A1297" s="216" t="s">
        <v>1902</v>
      </c>
      <c r="B1297" s="217">
        <v>8</v>
      </c>
      <c r="C1297" s="216" t="s">
        <v>1903</v>
      </c>
      <c r="D1297" s="216" t="s">
        <v>170</v>
      </c>
      <c r="E1297" s="217">
        <v>4</v>
      </c>
      <c r="F1297" s="217">
        <v>2</v>
      </c>
      <c r="G1297" s="217">
        <v>6</v>
      </c>
      <c r="H1297" s="269">
        <v>44629</v>
      </c>
      <c r="I1297" s="217">
        <v>220</v>
      </c>
      <c r="J1297" s="217">
        <f t="shared" si="33"/>
        <v>6</v>
      </c>
    </row>
    <row r="1298" spans="1:10" hidden="1" outlineLevel="1" x14ac:dyDescent="0.35">
      <c r="A1298" s="216" t="s">
        <v>1902</v>
      </c>
      <c r="B1298" s="217">
        <v>9</v>
      </c>
      <c r="C1298" s="216" t="s">
        <v>1903</v>
      </c>
      <c r="D1298" s="216" t="s">
        <v>170</v>
      </c>
      <c r="E1298" s="217">
        <v>3</v>
      </c>
      <c r="F1298" s="217">
        <v>5</v>
      </c>
      <c r="G1298" s="217">
        <v>8</v>
      </c>
      <c r="H1298" s="269">
        <v>44629</v>
      </c>
      <c r="I1298" s="217">
        <v>400</v>
      </c>
      <c r="J1298" s="217">
        <f t="shared" si="33"/>
        <v>8</v>
      </c>
    </row>
    <row r="1299" spans="1:10" hidden="1" outlineLevel="1" x14ac:dyDescent="0.35">
      <c r="A1299" s="216" t="s">
        <v>1902</v>
      </c>
      <c r="B1299" s="217">
        <v>10</v>
      </c>
      <c r="C1299" s="216" t="s">
        <v>1903</v>
      </c>
      <c r="D1299" s="216" t="s">
        <v>170</v>
      </c>
      <c r="E1299" s="217">
        <v>5</v>
      </c>
      <c r="F1299" s="217">
        <v>2</v>
      </c>
      <c r="G1299" s="217">
        <v>7</v>
      </c>
      <c r="H1299" s="269">
        <v>44629</v>
      </c>
      <c r="I1299" s="217">
        <v>300</v>
      </c>
      <c r="J1299" s="217">
        <f t="shared" si="33"/>
        <v>7</v>
      </c>
    </row>
    <row r="1300" spans="1:10" hidden="1" outlineLevel="1" x14ac:dyDescent="0.35">
      <c r="A1300" s="216" t="s">
        <v>1902</v>
      </c>
      <c r="B1300" s="217">
        <v>11</v>
      </c>
      <c r="C1300" s="216" t="s">
        <v>1903</v>
      </c>
      <c r="D1300" s="216" t="s">
        <v>170</v>
      </c>
      <c r="E1300" s="217">
        <v>12</v>
      </c>
      <c r="F1300" s="217">
        <v>5</v>
      </c>
      <c r="G1300" s="217">
        <v>17</v>
      </c>
      <c r="H1300" s="269">
        <v>44629</v>
      </c>
      <c r="I1300" s="217">
        <v>550</v>
      </c>
      <c r="J1300" s="217">
        <f t="shared" si="33"/>
        <v>17</v>
      </c>
    </row>
    <row r="1301" spans="1:10" hidden="1" outlineLevel="1" x14ac:dyDescent="0.35">
      <c r="A1301" s="216" t="s">
        <v>1902</v>
      </c>
      <c r="B1301" s="217">
        <v>12</v>
      </c>
      <c r="C1301" s="216" t="s">
        <v>1903</v>
      </c>
      <c r="D1301" s="216" t="s">
        <v>170</v>
      </c>
      <c r="E1301" s="217">
        <v>2</v>
      </c>
      <c r="F1301" s="217">
        <v>2</v>
      </c>
      <c r="G1301" s="217">
        <v>4</v>
      </c>
      <c r="H1301" s="269">
        <v>44629</v>
      </c>
      <c r="I1301" s="217">
        <v>470</v>
      </c>
      <c r="J1301" s="217">
        <f t="shared" si="33"/>
        <v>4</v>
      </c>
    </row>
    <row r="1302" spans="1:10" hidden="1" outlineLevel="1" x14ac:dyDescent="0.35">
      <c r="A1302" s="216" t="s">
        <v>1902</v>
      </c>
      <c r="B1302" s="217">
        <v>13</v>
      </c>
      <c r="C1302" s="216" t="s">
        <v>1903</v>
      </c>
      <c r="D1302" s="216" t="s">
        <v>170</v>
      </c>
      <c r="E1302" s="217">
        <v>13</v>
      </c>
      <c r="F1302" s="217">
        <v>4</v>
      </c>
      <c r="G1302" s="217">
        <v>17</v>
      </c>
      <c r="H1302" s="269">
        <v>44629</v>
      </c>
      <c r="I1302" s="217">
        <v>200</v>
      </c>
      <c r="J1302" s="217">
        <f t="shared" si="33"/>
        <v>17</v>
      </c>
    </row>
    <row r="1303" spans="1:10" hidden="1" outlineLevel="1" x14ac:dyDescent="0.35">
      <c r="A1303" s="216" t="s">
        <v>1902</v>
      </c>
      <c r="B1303" s="217">
        <v>14</v>
      </c>
      <c r="C1303" s="216" t="s">
        <v>1903</v>
      </c>
      <c r="D1303" s="216" t="s">
        <v>170</v>
      </c>
      <c r="E1303" s="217">
        <v>3</v>
      </c>
      <c r="F1303" s="217">
        <v>2</v>
      </c>
      <c r="G1303" s="217">
        <v>5</v>
      </c>
      <c r="H1303" s="269">
        <v>44629</v>
      </c>
      <c r="I1303" s="217">
        <v>300</v>
      </c>
      <c r="J1303" s="217">
        <f t="shared" si="33"/>
        <v>5</v>
      </c>
    </row>
    <row r="1304" spans="1:10" hidden="1" outlineLevel="1" x14ac:dyDescent="0.35">
      <c r="A1304" s="216" t="s">
        <v>1902</v>
      </c>
      <c r="B1304" s="217">
        <v>15</v>
      </c>
      <c r="C1304" s="216" t="s">
        <v>1903</v>
      </c>
      <c r="D1304" s="216" t="s">
        <v>170</v>
      </c>
      <c r="E1304" s="217">
        <v>11</v>
      </c>
      <c r="F1304" s="217">
        <v>8</v>
      </c>
      <c r="G1304" s="217">
        <v>19</v>
      </c>
      <c r="H1304" s="269">
        <v>44629</v>
      </c>
      <c r="I1304" s="217">
        <v>800</v>
      </c>
      <c r="J1304" s="217">
        <f t="shared" si="33"/>
        <v>19</v>
      </c>
    </row>
    <row r="1305" spans="1:10" hidden="1" outlineLevel="1" x14ac:dyDescent="0.35">
      <c r="A1305" s="216" t="s">
        <v>1902</v>
      </c>
      <c r="B1305" s="217">
        <v>16</v>
      </c>
      <c r="C1305" s="216" t="s">
        <v>1903</v>
      </c>
      <c r="D1305" s="216" t="s">
        <v>170</v>
      </c>
      <c r="E1305" s="217">
        <v>2</v>
      </c>
      <c r="F1305" s="217">
        <v>8</v>
      </c>
      <c r="G1305" s="217">
        <v>10</v>
      </c>
      <c r="H1305" s="269">
        <v>44629</v>
      </c>
      <c r="I1305" s="217">
        <v>600</v>
      </c>
      <c r="J1305" s="217">
        <f t="shared" si="33"/>
        <v>10</v>
      </c>
    </row>
    <row r="1306" spans="1:10" hidden="1" outlineLevel="1" x14ac:dyDescent="0.35">
      <c r="A1306" s="216" t="s">
        <v>1902</v>
      </c>
      <c r="B1306" s="217">
        <v>33</v>
      </c>
      <c r="C1306" s="216" t="s">
        <v>1903</v>
      </c>
      <c r="D1306" s="216" t="s">
        <v>170</v>
      </c>
      <c r="E1306" s="217">
        <v>2</v>
      </c>
      <c r="F1306" s="217">
        <v>2</v>
      </c>
      <c r="G1306" s="217">
        <v>4</v>
      </c>
      <c r="H1306" s="269">
        <v>44629</v>
      </c>
      <c r="I1306" s="217">
        <v>100</v>
      </c>
      <c r="J1306" s="217">
        <f t="shared" si="33"/>
        <v>4</v>
      </c>
    </row>
    <row r="1307" spans="1:10" hidden="1" outlineLevel="1" x14ac:dyDescent="0.35">
      <c r="A1307" s="216" t="s">
        <v>1902</v>
      </c>
      <c r="B1307" s="217">
        <v>17</v>
      </c>
      <c r="C1307" s="216" t="s">
        <v>1903</v>
      </c>
      <c r="D1307" s="216" t="s">
        <v>170</v>
      </c>
      <c r="E1307" s="217">
        <v>5</v>
      </c>
      <c r="F1307" s="217">
        <v>2</v>
      </c>
      <c r="G1307" s="217">
        <v>7</v>
      </c>
      <c r="H1307" s="269">
        <v>44629</v>
      </c>
      <c r="I1307" s="217">
        <v>700</v>
      </c>
      <c r="J1307" s="217">
        <f t="shared" si="33"/>
        <v>7</v>
      </c>
    </row>
    <row r="1308" spans="1:10" hidden="1" outlineLevel="1" x14ac:dyDescent="0.35">
      <c r="A1308" s="216" t="s">
        <v>1902</v>
      </c>
      <c r="B1308" s="217">
        <v>18</v>
      </c>
      <c r="C1308" s="216" t="s">
        <v>1903</v>
      </c>
      <c r="D1308" s="216" t="s">
        <v>170</v>
      </c>
      <c r="E1308" s="217">
        <v>6</v>
      </c>
      <c r="F1308" s="217">
        <v>3</v>
      </c>
      <c r="G1308" s="217">
        <v>9</v>
      </c>
      <c r="H1308" s="269">
        <v>44629</v>
      </c>
      <c r="I1308" s="217">
        <v>450</v>
      </c>
      <c r="J1308" s="217">
        <f t="shared" si="33"/>
        <v>9</v>
      </c>
    </row>
    <row r="1309" spans="1:10" hidden="1" outlineLevel="1" x14ac:dyDescent="0.35">
      <c r="A1309" s="216" t="s">
        <v>1902</v>
      </c>
      <c r="B1309" s="217">
        <v>19</v>
      </c>
      <c r="C1309" s="216" t="s">
        <v>1903</v>
      </c>
      <c r="D1309" s="216" t="s">
        <v>170</v>
      </c>
      <c r="E1309" s="217">
        <v>2</v>
      </c>
      <c r="F1309" s="217">
        <v>6</v>
      </c>
      <c r="G1309" s="217">
        <v>8</v>
      </c>
      <c r="H1309" s="269">
        <v>44629</v>
      </c>
      <c r="I1309" s="217">
        <v>100</v>
      </c>
      <c r="J1309" s="217">
        <f t="shared" si="33"/>
        <v>8</v>
      </c>
    </row>
    <row r="1310" spans="1:10" hidden="1" outlineLevel="1" x14ac:dyDescent="0.35">
      <c r="A1310" s="216" t="s">
        <v>1902</v>
      </c>
      <c r="B1310" s="217">
        <v>20</v>
      </c>
      <c r="C1310" s="216" t="s">
        <v>1903</v>
      </c>
      <c r="D1310" s="216" t="s">
        <v>170</v>
      </c>
      <c r="E1310" s="217">
        <v>5</v>
      </c>
      <c r="F1310" s="217">
        <v>4</v>
      </c>
      <c r="G1310" s="217">
        <v>9</v>
      </c>
      <c r="H1310" s="269">
        <v>44629</v>
      </c>
      <c r="I1310" s="217">
        <v>700</v>
      </c>
      <c r="J1310" s="217">
        <f t="shared" si="33"/>
        <v>9</v>
      </c>
    </row>
    <row r="1311" spans="1:10" hidden="1" outlineLevel="1" x14ac:dyDescent="0.35">
      <c r="A1311" s="216" t="s">
        <v>1902</v>
      </c>
      <c r="B1311" s="217">
        <v>21</v>
      </c>
      <c r="C1311" s="216" t="s">
        <v>1903</v>
      </c>
      <c r="D1311" s="216" t="s">
        <v>170</v>
      </c>
      <c r="E1311" s="217">
        <v>12</v>
      </c>
      <c r="F1311" s="217">
        <v>6</v>
      </c>
      <c r="G1311" s="217">
        <v>18</v>
      </c>
      <c r="H1311" s="269">
        <v>44629</v>
      </c>
      <c r="I1311" s="217">
        <v>450</v>
      </c>
      <c r="J1311" s="217">
        <f t="shared" si="33"/>
        <v>18</v>
      </c>
    </row>
    <row r="1312" spans="1:10" hidden="1" outlineLevel="1" x14ac:dyDescent="0.35">
      <c r="A1312" s="216" t="s">
        <v>1902</v>
      </c>
      <c r="B1312" s="217">
        <v>22</v>
      </c>
      <c r="C1312" s="216" t="s">
        <v>1903</v>
      </c>
      <c r="D1312" s="216" t="s">
        <v>170</v>
      </c>
      <c r="E1312" s="217">
        <v>4</v>
      </c>
      <c r="F1312" s="217">
        <v>4</v>
      </c>
      <c r="G1312" s="217">
        <v>8</v>
      </c>
      <c r="H1312" s="269">
        <v>44629</v>
      </c>
      <c r="I1312" s="217">
        <v>330</v>
      </c>
      <c r="J1312" s="217">
        <f t="shared" si="33"/>
        <v>8</v>
      </c>
    </row>
    <row r="1313" spans="1:10" hidden="1" outlineLevel="1" x14ac:dyDescent="0.35">
      <c r="A1313" s="216" t="s">
        <v>1902</v>
      </c>
      <c r="B1313" s="217">
        <v>23</v>
      </c>
      <c r="C1313" s="216" t="s">
        <v>1903</v>
      </c>
      <c r="D1313" s="216" t="s">
        <v>170</v>
      </c>
      <c r="E1313" s="217">
        <v>4</v>
      </c>
      <c r="F1313" s="217">
        <v>2</v>
      </c>
      <c r="G1313" s="217">
        <v>6</v>
      </c>
      <c r="H1313" s="269">
        <v>44629</v>
      </c>
      <c r="I1313" s="217">
        <v>600</v>
      </c>
      <c r="J1313" s="217">
        <f t="shared" si="33"/>
        <v>6</v>
      </c>
    </row>
    <row r="1314" spans="1:10" hidden="1" outlineLevel="1" x14ac:dyDescent="0.35">
      <c r="A1314" s="216" t="s">
        <v>1902</v>
      </c>
      <c r="B1314" s="217">
        <v>24</v>
      </c>
      <c r="C1314" s="216" t="s">
        <v>1903</v>
      </c>
      <c r="D1314" s="216" t="s">
        <v>170</v>
      </c>
      <c r="E1314" s="217">
        <v>3</v>
      </c>
      <c r="F1314" s="217">
        <v>2</v>
      </c>
      <c r="G1314" s="217">
        <v>5</v>
      </c>
      <c r="H1314" s="269">
        <v>44629</v>
      </c>
      <c r="I1314" s="217">
        <v>200</v>
      </c>
      <c r="J1314" s="217">
        <f t="shared" si="33"/>
        <v>5</v>
      </c>
    </row>
    <row r="1315" spans="1:10" hidden="1" outlineLevel="1" x14ac:dyDescent="0.35">
      <c r="A1315" s="216" t="s">
        <v>1902</v>
      </c>
      <c r="B1315" s="217">
        <v>25</v>
      </c>
      <c r="C1315" s="216" t="s">
        <v>1903</v>
      </c>
      <c r="D1315" s="216" t="s">
        <v>170</v>
      </c>
      <c r="E1315" s="217">
        <v>10</v>
      </c>
      <c r="F1315" s="217">
        <v>7</v>
      </c>
      <c r="G1315" s="217">
        <v>17</v>
      </c>
      <c r="H1315" s="269">
        <v>44629</v>
      </c>
      <c r="I1315" s="217">
        <v>300</v>
      </c>
      <c r="J1315" s="217">
        <f t="shared" si="33"/>
        <v>17</v>
      </c>
    </row>
    <row r="1316" spans="1:10" hidden="1" outlineLevel="1" x14ac:dyDescent="0.35">
      <c r="A1316" s="216" t="s">
        <v>1902</v>
      </c>
      <c r="B1316" s="217">
        <v>26</v>
      </c>
      <c r="C1316" s="216" t="s">
        <v>1903</v>
      </c>
      <c r="D1316" s="216" t="s">
        <v>170</v>
      </c>
      <c r="E1316" s="217">
        <v>2</v>
      </c>
      <c r="F1316" s="217">
        <v>2</v>
      </c>
      <c r="G1316" s="217">
        <v>4</v>
      </c>
      <c r="H1316" s="269">
        <v>44629</v>
      </c>
      <c r="I1316" s="217">
        <v>750</v>
      </c>
      <c r="J1316" s="217">
        <f t="shared" si="33"/>
        <v>4</v>
      </c>
    </row>
    <row r="1317" spans="1:10" hidden="1" outlineLevel="1" x14ac:dyDescent="0.35">
      <c r="A1317" s="216" t="s">
        <v>1902</v>
      </c>
      <c r="B1317" s="217">
        <v>27</v>
      </c>
      <c r="C1317" s="216" t="s">
        <v>1903</v>
      </c>
      <c r="D1317" s="216" t="s">
        <v>170</v>
      </c>
      <c r="E1317" s="217">
        <v>4</v>
      </c>
      <c r="F1317" s="217">
        <v>2</v>
      </c>
      <c r="G1317" s="217">
        <v>6</v>
      </c>
      <c r="H1317" s="269">
        <v>44629</v>
      </c>
      <c r="I1317" s="217">
        <v>450</v>
      </c>
      <c r="J1317" s="217">
        <f t="shared" si="33"/>
        <v>6</v>
      </c>
    </row>
    <row r="1318" spans="1:10" hidden="1" outlineLevel="1" x14ac:dyDescent="0.35">
      <c r="A1318" s="216" t="s">
        <v>1902</v>
      </c>
      <c r="B1318" s="217">
        <v>28</v>
      </c>
      <c r="C1318" s="216" t="s">
        <v>1903</v>
      </c>
      <c r="D1318" s="216" t="s">
        <v>170</v>
      </c>
      <c r="E1318" s="217">
        <v>6</v>
      </c>
      <c r="F1318" s="217">
        <v>2</v>
      </c>
      <c r="G1318" s="217">
        <v>8</v>
      </c>
      <c r="H1318" s="269">
        <v>44629</v>
      </c>
      <c r="I1318" s="217">
        <v>150</v>
      </c>
      <c r="J1318" s="217">
        <f t="shared" si="33"/>
        <v>8</v>
      </c>
    </row>
    <row r="1319" spans="1:10" hidden="1" outlineLevel="1" x14ac:dyDescent="0.35">
      <c r="A1319" s="216" t="s">
        <v>1902</v>
      </c>
      <c r="B1319" s="217">
        <v>29</v>
      </c>
      <c r="C1319" s="216" t="s">
        <v>1903</v>
      </c>
      <c r="D1319" s="216" t="s">
        <v>170</v>
      </c>
      <c r="E1319" s="217">
        <v>10</v>
      </c>
      <c r="F1319" s="217">
        <v>5</v>
      </c>
      <c r="G1319" s="217">
        <v>15</v>
      </c>
      <c r="H1319" s="269">
        <v>44629</v>
      </c>
      <c r="I1319" s="217">
        <v>900</v>
      </c>
      <c r="J1319" s="217">
        <f t="shared" si="33"/>
        <v>15</v>
      </c>
    </row>
    <row r="1320" spans="1:10" hidden="1" outlineLevel="1" x14ac:dyDescent="0.35">
      <c r="A1320" s="216" t="s">
        <v>1902</v>
      </c>
      <c r="B1320" s="217">
        <v>30</v>
      </c>
      <c r="C1320" s="216" t="s">
        <v>1903</v>
      </c>
      <c r="D1320" s="216" t="s">
        <v>170</v>
      </c>
      <c r="E1320" s="217">
        <v>12</v>
      </c>
      <c r="F1320" s="217">
        <v>3</v>
      </c>
      <c r="G1320" s="217">
        <v>15</v>
      </c>
      <c r="H1320" s="269">
        <v>44629</v>
      </c>
      <c r="I1320" s="217">
        <v>540</v>
      </c>
      <c r="J1320" s="217">
        <f t="shared" si="33"/>
        <v>15</v>
      </c>
    </row>
    <row r="1321" spans="1:10" hidden="1" outlineLevel="1" x14ac:dyDescent="0.35">
      <c r="A1321" s="216" t="s">
        <v>1902</v>
      </c>
      <c r="B1321" s="217">
        <v>32</v>
      </c>
      <c r="C1321" s="216" t="s">
        <v>1903</v>
      </c>
      <c r="D1321" s="216" t="s">
        <v>170</v>
      </c>
      <c r="E1321" s="217">
        <v>7</v>
      </c>
      <c r="F1321" s="217">
        <v>2</v>
      </c>
      <c r="G1321" s="217">
        <v>9</v>
      </c>
      <c r="H1321" s="269">
        <v>44629</v>
      </c>
      <c r="I1321" s="217">
        <v>200</v>
      </c>
      <c r="J1321" s="217">
        <f t="shared" si="33"/>
        <v>9</v>
      </c>
    </row>
    <row r="1322" spans="1:10" hidden="1" outlineLevel="1" x14ac:dyDescent="0.35">
      <c r="A1322" s="216" t="s">
        <v>1902</v>
      </c>
      <c r="B1322" s="217">
        <v>34</v>
      </c>
      <c r="C1322" s="216" t="s">
        <v>1903</v>
      </c>
      <c r="D1322" s="216" t="s">
        <v>170</v>
      </c>
      <c r="E1322" s="217">
        <v>2</v>
      </c>
      <c r="F1322" s="217">
        <v>2</v>
      </c>
      <c r="G1322" s="217">
        <v>4</v>
      </c>
      <c r="H1322" s="269">
        <v>44629</v>
      </c>
      <c r="I1322" s="217">
        <v>500</v>
      </c>
      <c r="J1322" s="217">
        <f t="shared" si="33"/>
        <v>4</v>
      </c>
    </row>
    <row r="1323" spans="1:10" hidden="1" outlineLevel="1" x14ac:dyDescent="0.35">
      <c r="A1323" s="216" t="s">
        <v>1902</v>
      </c>
      <c r="B1323" s="217">
        <v>35</v>
      </c>
      <c r="C1323" s="216" t="s">
        <v>1903</v>
      </c>
      <c r="D1323" s="216" t="s">
        <v>170</v>
      </c>
      <c r="E1323" s="217">
        <v>2</v>
      </c>
      <c r="F1323" s="217">
        <v>2</v>
      </c>
      <c r="G1323" s="217">
        <v>4</v>
      </c>
      <c r="H1323" s="269">
        <v>44629</v>
      </c>
      <c r="I1323" s="217">
        <v>700</v>
      </c>
      <c r="J1323" s="217">
        <f t="shared" si="33"/>
        <v>4</v>
      </c>
    </row>
    <row r="1324" spans="1:10" hidden="1" outlineLevel="1" x14ac:dyDescent="0.35">
      <c r="A1324" s="216" t="s">
        <v>1902</v>
      </c>
      <c r="B1324" s="217">
        <v>37</v>
      </c>
      <c r="C1324" s="216" t="s">
        <v>1903</v>
      </c>
      <c r="D1324" s="216" t="s">
        <v>170</v>
      </c>
      <c r="E1324" s="217">
        <v>10</v>
      </c>
      <c r="F1324" s="217">
        <v>5</v>
      </c>
      <c r="G1324" s="217">
        <v>15</v>
      </c>
      <c r="H1324" s="269">
        <v>44629</v>
      </c>
      <c r="I1324" s="217">
        <v>500</v>
      </c>
      <c r="J1324" s="217">
        <f t="shared" si="33"/>
        <v>15</v>
      </c>
    </row>
    <row r="1325" spans="1:10" hidden="1" outlineLevel="1" x14ac:dyDescent="0.35">
      <c r="A1325" s="216" t="s">
        <v>1902</v>
      </c>
      <c r="B1325" s="217">
        <v>38</v>
      </c>
      <c r="C1325" s="216" t="s">
        <v>1903</v>
      </c>
      <c r="D1325" s="216" t="s">
        <v>170</v>
      </c>
      <c r="E1325" s="217">
        <v>4</v>
      </c>
      <c r="F1325" s="217">
        <v>5</v>
      </c>
      <c r="G1325" s="217">
        <v>9</v>
      </c>
      <c r="H1325" s="269">
        <v>44629</v>
      </c>
      <c r="I1325" s="217">
        <v>700</v>
      </c>
      <c r="J1325" s="217">
        <f t="shared" si="33"/>
        <v>9</v>
      </c>
    </row>
    <row r="1326" spans="1:10" hidden="1" outlineLevel="1" x14ac:dyDescent="0.35">
      <c r="A1326" s="216" t="s">
        <v>1902</v>
      </c>
      <c r="B1326" s="217">
        <v>39</v>
      </c>
      <c r="C1326" s="216" t="s">
        <v>1903</v>
      </c>
      <c r="D1326" s="216" t="s">
        <v>170</v>
      </c>
      <c r="E1326" s="217">
        <v>4</v>
      </c>
      <c r="F1326" s="217">
        <v>4</v>
      </c>
      <c r="G1326" s="217">
        <v>8</v>
      </c>
      <c r="H1326" s="269">
        <v>44629</v>
      </c>
      <c r="I1326" s="217">
        <v>450</v>
      </c>
      <c r="J1326" s="217">
        <f t="shared" si="33"/>
        <v>8</v>
      </c>
    </row>
    <row r="1327" spans="1:10" hidden="1" outlineLevel="1" x14ac:dyDescent="0.35">
      <c r="A1327" s="216" t="s">
        <v>1902</v>
      </c>
      <c r="B1327" s="217">
        <v>40</v>
      </c>
      <c r="C1327" s="216" t="s">
        <v>1903</v>
      </c>
      <c r="D1327" s="216" t="s">
        <v>170</v>
      </c>
      <c r="E1327" s="217">
        <v>5</v>
      </c>
      <c r="F1327" s="217">
        <v>5</v>
      </c>
      <c r="G1327" s="217">
        <v>10</v>
      </c>
      <c r="H1327" s="269">
        <v>44629</v>
      </c>
      <c r="I1327" s="217">
        <v>800</v>
      </c>
      <c r="J1327" s="217">
        <f t="shared" si="33"/>
        <v>10</v>
      </c>
    </row>
    <row r="1328" spans="1:10" hidden="1" outlineLevel="1" x14ac:dyDescent="0.35">
      <c r="A1328" s="216" t="s">
        <v>1902</v>
      </c>
      <c r="B1328" s="217">
        <v>41</v>
      </c>
      <c r="C1328" s="216" t="s">
        <v>1903</v>
      </c>
      <c r="D1328" s="216" t="s">
        <v>170</v>
      </c>
      <c r="E1328" s="217">
        <v>5</v>
      </c>
      <c r="F1328" s="217">
        <v>2</v>
      </c>
      <c r="G1328" s="217">
        <v>7</v>
      </c>
      <c r="H1328" s="269">
        <v>44629</v>
      </c>
      <c r="I1328" s="217">
        <v>300</v>
      </c>
      <c r="J1328" s="217">
        <f t="shared" si="33"/>
        <v>7</v>
      </c>
    </row>
    <row r="1329" spans="1:10" hidden="1" outlineLevel="1" x14ac:dyDescent="0.35">
      <c r="A1329" s="216" t="s">
        <v>1902</v>
      </c>
      <c r="B1329" s="217">
        <v>42</v>
      </c>
      <c r="C1329" s="216" t="s">
        <v>1903</v>
      </c>
      <c r="D1329" s="216" t="s">
        <v>170</v>
      </c>
      <c r="E1329" s="217">
        <v>3</v>
      </c>
      <c r="F1329" s="217">
        <v>2</v>
      </c>
      <c r="G1329" s="217">
        <v>5</v>
      </c>
      <c r="H1329" s="269">
        <v>44629</v>
      </c>
      <c r="I1329" s="217">
        <v>200</v>
      </c>
      <c r="J1329" s="217">
        <f t="shared" si="33"/>
        <v>5</v>
      </c>
    </row>
    <row r="1330" spans="1:10" ht="15" collapsed="1" thickBot="1" x14ac:dyDescent="0.4">
      <c r="A1330" s="211" t="s">
        <v>1902</v>
      </c>
      <c r="B1330" s="226"/>
      <c r="C1330" s="213" t="s">
        <v>1903</v>
      </c>
      <c r="D1330" s="243">
        <f>COUNTA(D1288:D1329)</f>
        <v>42</v>
      </c>
      <c r="E1330" s="243">
        <f>SUM(E1288:E1329)</f>
        <v>230</v>
      </c>
      <c r="F1330" s="243">
        <f>SUM(F1288:F1329)</f>
        <v>144</v>
      </c>
      <c r="G1330" s="243">
        <f>SUM(G1288:G1329)</f>
        <v>374</v>
      </c>
      <c r="H1330" s="270">
        <v>44629</v>
      </c>
      <c r="I1330" s="271">
        <f>AVERAGE(I1288:I1329)</f>
        <v>433.09523809523807</v>
      </c>
      <c r="J1330" s="243">
        <f>SUM(J1288:J1329)</f>
        <v>374</v>
      </c>
    </row>
    <row r="1331" spans="1:10" hidden="1" outlineLevel="1" x14ac:dyDescent="0.35">
      <c r="A1331" s="216" t="s">
        <v>1904</v>
      </c>
      <c r="B1331" s="217">
        <v>18</v>
      </c>
      <c r="C1331" s="216" t="s">
        <v>1905</v>
      </c>
      <c r="D1331" s="216" t="s">
        <v>170</v>
      </c>
      <c r="E1331" s="217">
        <v>5</v>
      </c>
      <c r="F1331" s="217">
        <v>7</v>
      </c>
      <c r="G1331" s="217">
        <v>12</v>
      </c>
      <c r="H1331" s="269">
        <v>44629</v>
      </c>
      <c r="I1331" s="217">
        <v>500</v>
      </c>
      <c r="J1331" s="217">
        <f t="shared" si="33"/>
        <v>12</v>
      </c>
    </row>
    <row r="1332" spans="1:10" hidden="1" outlineLevel="1" x14ac:dyDescent="0.35">
      <c r="A1332" s="216" t="s">
        <v>1904</v>
      </c>
      <c r="B1332" s="217">
        <v>1</v>
      </c>
      <c r="C1332" s="216" t="s">
        <v>1905</v>
      </c>
      <c r="D1332" s="216" t="s">
        <v>170</v>
      </c>
      <c r="E1332" s="217">
        <v>5</v>
      </c>
      <c r="F1332" s="217">
        <v>7</v>
      </c>
      <c r="G1332" s="217">
        <v>12</v>
      </c>
      <c r="H1332" s="269">
        <v>44629</v>
      </c>
      <c r="I1332" s="217">
        <v>400</v>
      </c>
      <c r="J1332" s="217">
        <f t="shared" si="33"/>
        <v>12</v>
      </c>
    </row>
    <row r="1333" spans="1:10" hidden="1" outlineLevel="1" x14ac:dyDescent="0.35">
      <c r="A1333" s="216" t="s">
        <v>1904</v>
      </c>
      <c r="B1333" s="217">
        <v>8</v>
      </c>
      <c r="C1333" s="216" t="s">
        <v>1905</v>
      </c>
      <c r="D1333" s="216" t="s">
        <v>170</v>
      </c>
      <c r="E1333" s="217">
        <v>1</v>
      </c>
      <c r="F1333" s="217">
        <v>4</v>
      </c>
      <c r="G1333" s="217">
        <v>5</v>
      </c>
      <c r="H1333" s="269">
        <v>44629</v>
      </c>
      <c r="I1333" s="217">
        <v>200</v>
      </c>
      <c r="J1333" s="217">
        <f t="shared" si="33"/>
        <v>5</v>
      </c>
    </row>
    <row r="1334" spans="1:10" hidden="1" outlineLevel="1" x14ac:dyDescent="0.35">
      <c r="A1334" s="216" t="s">
        <v>1904</v>
      </c>
      <c r="B1334" s="217">
        <v>2</v>
      </c>
      <c r="C1334" s="216" t="s">
        <v>1905</v>
      </c>
      <c r="D1334" s="216" t="s">
        <v>170</v>
      </c>
      <c r="E1334" s="217">
        <v>1</v>
      </c>
      <c r="F1334" s="217">
        <v>4</v>
      </c>
      <c r="G1334" s="217">
        <v>5</v>
      </c>
      <c r="H1334" s="269">
        <v>44629</v>
      </c>
      <c r="I1334" s="217">
        <v>600</v>
      </c>
      <c r="J1334" s="217">
        <f t="shared" si="33"/>
        <v>5</v>
      </c>
    </row>
    <row r="1335" spans="1:10" hidden="1" outlineLevel="1" x14ac:dyDescent="0.35">
      <c r="A1335" s="216" t="s">
        <v>1904</v>
      </c>
      <c r="B1335" s="217">
        <v>3</v>
      </c>
      <c r="C1335" s="216" t="s">
        <v>1905</v>
      </c>
      <c r="D1335" s="216" t="s">
        <v>170</v>
      </c>
      <c r="E1335" s="217">
        <v>8</v>
      </c>
      <c r="F1335" s="217">
        <v>8</v>
      </c>
      <c r="G1335" s="217">
        <v>16</v>
      </c>
      <c r="H1335" s="269">
        <v>44629</v>
      </c>
      <c r="I1335" s="217">
        <v>800</v>
      </c>
      <c r="J1335" s="217">
        <f t="shared" si="33"/>
        <v>16</v>
      </c>
    </row>
    <row r="1336" spans="1:10" hidden="1" outlineLevel="1" x14ac:dyDescent="0.35">
      <c r="A1336" s="216" t="s">
        <v>1904</v>
      </c>
      <c r="B1336" s="217">
        <v>4</v>
      </c>
      <c r="C1336" s="216" t="s">
        <v>1905</v>
      </c>
      <c r="D1336" s="216" t="s">
        <v>170</v>
      </c>
      <c r="E1336" s="217">
        <v>4</v>
      </c>
      <c r="F1336" s="217">
        <v>7</v>
      </c>
      <c r="G1336" s="217">
        <v>11</v>
      </c>
      <c r="H1336" s="269">
        <v>44629</v>
      </c>
      <c r="I1336" s="217">
        <v>700</v>
      </c>
      <c r="J1336" s="217">
        <f t="shared" si="33"/>
        <v>11</v>
      </c>
    </row>
    <row r="1337" spans="1:10" hidden="1" outlineLevel="1" x14ac:dyDescent="0.35">
      <c r="A1337" s="216" t="s">
        <v>1904</v>
      </c>
      <c r="B1337" s="217">
        <v>5</v>
      </c>
      <c r="C1337" s="216" t="s">
        <v>1905</v>
      </c>
      <c r="D1337" s="216" t="s">
        <v>170</v>
      </c>
      <c r="E1337" s="217">
        <v>6</v>
      </c>
      <c r="F1337" s="217">
        <v>8</v>
      </c>
      <c r="G1337" s="217">
        <v>14</v>
      </c>
      <c r="H1337" s="269">
        <v>44629</v>
      </c>
      <c r="I1337" s="217">
        <v>300</v>
      </c>
      <c r="J1337" s="217">
        <f t="shared" si="33"/>
        <v>14</v>
      </c>
    </row>
    <row r="1338" spans="1:10" hidden="1" outlineLevel="1" x14ac:dyDescent="0.35">
      <c r="A1338" s="216" t="s">
        <v>1904</v>
      </c>
      <c r="B1338" s="217">
        <v>6</v>
      </c>
      <c r="C1338" s="216" t="s">
        <v>1905</v>
      </c>
      <c r="D1338" s="216" t="s">
        <v>170</v>
      </c>
      <c r="E1338" s="217">
        <v>9</v>
      </c>
      <c r="F1338" s="217">
        <v>4</v>
      </c>
      <c r="G1338" s="217">
        <v>13</v>
      </c>
      <c r="H1338" s="269">
        <v>44629</v>
      </c>
      <c r="I1338" s="217">
        <v>500</v>
      </c>
      <c r="J1338" s="217">
        <f t="shared" si="33"/>
        <v>13</v>
      </c>
    </row>
    <row r="1339" spans="1:10" hidden="1" outlineLevel="1" x14ac:dyDescent="0.35">
      <c r="A1339" s="216" t="s">
        <v>1904</v>
      </c>
      <c r="B1339" s="217">
        <v>7</v>
      </c>
      <c r="C1339" s="216" t="s">
        <v>1905</v>
      </c>
      <c r="D1339" s="216" t="s">
        <v>170</v>
      </c>
      <c r="E1339" s="217">
        <v>1</v>
      </c>
      <c r="F1339" s="217">
        <v>4</v>
      </c>
      <c r="G1339" s="217">
        <v>5</v>
      </c>
      <c r="H1339" s="269">
        <v>44629</v>
      </c>
      <c r="I1339" s="217">
        <v>700</v>
      </c>
      <c r="J1339" s="217">
        <f t="shared" si="33"/>
        <v>5</v>
      </c>
    </row>
    <row r="1340" spans="1:10" hidden="1" outlineLevel="1" x14ac:dyDescent="0.35">
      <c r="A1340" s="216" t="s">
        <v>1904</v>
      </c>
      <c r="B1340" s="217">
        <v>15</v>
      </c>
      <c r="C1340" s="216" t="s">
        <v>1905</v>
      </c>
      <c r="D1340" s="216" t="s">
        <v>170</v>
      </c>
      <c r="E1340" s="217">
        <v>2</v>
      </c>
      <c r="F1340" s="217">
        <v>4</v>
      </c>
      <c r="G1340" s="217">
        <v>6</v>
      </c>
      <c r="H1340" s="269">
        <v>44629</v>
      </c>
      <c r="I1340" s="217">
        <v>700</v>
      </c>
      <c r="J1340" s="217">
        <f t="shared" si="33"/>
        <v>6</v>
      </c>
    </row>
    <row r="1341" spans="1:10" hidden="1" outlineLevel="1" x14ac:dyDescent="0.35">
      <c r="A1341" s="216" t="s">
        <v>1904</v>
      </c>
      <c r="B1341" s="217">
        <v>9</v>
      </c>
      <c r="C1341" s="216" t="s">
        <v>1905</v>
      </c>
      <c r="D1341" s="216" t="s">
        <v>170</v>
      </c>
      <c r="E1341" s="217">
        <v>4</v>
      </c>
      <c r="F1341" s="217">
        <v>3</v>
      </c>
      <c r="G1341" s="217">
        <v>7</v>
      </c>
      <c r="H1341" s="269">
        <v>44629</v>
      </c>
      <c r="I1341" s="217">
        <v>100</v>
      </c>
      <c r="J1341" s="217">
        <f t="shared" si="33"/>
        <v>7</v>
      </c>
    </row>
    <row r="1342" spans="1:10" hidden="1" outlineLevel="1" x14ac:dyDescent="0.35">
      <c r="A1342" s="216" t="s">
        <v>1904</v>
      </c>
      <c r="B1342" s="217">
        <v>34</v>
      </c>
      <c r="C1342" s="216" t="s">
        <v>1905</v>
      </c>
      <c r="D1342" s="216" t="s">
        <v>170</v>
      </c>
      <c r="E1342" s="217">
        <v>7</v>
      </c>
      <c r="F1342" s="217">
        <v>12</v>
      </c>
      <c r="G1342" s="217">
        <v>19</v>
      </c>
      <c r="H1342" s="269">
        <v>44629</v>
      </c>
      <c r="I1342" s="217">
        <v>600</v>
      </c>
      <c r="J1342" s="217">
        <f t="shared" si="33"/>
        <v>19</v>
      </c>
    </row>
    <row r="1343" spans="1:10" hidden="1" outlineLevel="1" x14ac:dyDescent="0.35">
      <c r="A1343" s="216" t="s">
        <v>1904</v>
      </c>
      <c r="B1343" s="217">
        <v>10</v>
      </c>
      <c r="C1343" s="216" t="s">
        <v>1905</v>
      </c>
      <c r="D1343" s="216" t="s">
        <v>170</v>
      </c>
      <c r="E1343" s="217">
        <v>9</v>
      </c>
      <c r="F1343" s="217">
        <v>3</v>
      </c>
      <c r="G1343" s="217">
        <v>12</v>
      </c>
      <c r="H1343" s="269">
        <v>44629</v>
      </c>
      <c r="I1343" s="217">
        <v>800</v>
      </c>
      <c r="J1343" s="217">
        <f t="shared" si="33"/>
        <v>12</v>
      </c>
    </row>
    <row r="1344" spans="1:10" hidden="1" outlineLevel="1" x14ac:dyDescent="0.35">
      <c r="A1344" s="216" t="s">
        <v>1904</v>
      </c>
      <c r="B1344" s="217">
        <v>11</v>
      </c>
      <c r="C1344" s="216" t="s">
        <v>1905</v>
      </c>
      <c r="D1344" s="216" t="s">
        <v>170</v>
      </c>
      <c r="E1344" s="217">
        <v>1</v>
      </c>
      <c r="F1344" s="217">
        <v>4</v>
      </c>
      <c r="G1344" s="217">
        <v>5</v>
      </c>
      <c r="H1344" s="269">
        <v>44629</v>
      </c>
      <c r="I1344" s="217">
        <v>500</v>
      </c>
      <c r="J1344" s="217">
        <f t="shared" si="33"/>
        <v>5</v>
      </c>
    </row>
    <row r="1345" spans="1:10" hidden="1" outlineLevel="1" x14ac:dyDescent="0.35">
      <c r="A1345" s="216" t="s">
        <v>1904</v>
      </c>
      <c r="B1345" s="217">
        <v>12</v>
      </c>
      <c r="C1345" s="216" t="s">
        <v>1905</v>
      </c>
      <c r="D1345" s="216" t="s">
        <v>170</v>
      </c>
      <c r="E1345" s="217">
        <v>1</v>
      </c>
      <c r="F1345" s="217">
        <v>3</v>
      </c>
      <c r="G1345" s="217">
        <v>4</v>
      </c>
      <c r="H1345" s="269">
        <v>44629</v>
      </c>
      <c r="I1345" s="217">
        <v>600</v>
      </c>
      <c r="J1345" s="217">
        <f t="shared" si="33"/>
        <v>4</v>
      </c>
    </row>
    <row r="1346" spans="1:10" hidden="1" outlineLevel="1" x14ac:dyDescent="0.35">
      <c r="A1346" s="216" t="s">
        <v>1904</v>
      </c>
      <c r="B1346" s="217">
        <v>13</v>
      </c>
      <c r="C1346" s="216" t="s">
        <v>1905</v>
      </c>
      <c r="D1346" s="216" t="s">
        <v>170</v>
      </c>
      <c r="E1346" s="217">
        <v>5</v>
      </c>
      <c r="F1346" s="217">
        <v>9</v>
      </c>
      <c r="G1346" s="217">
        <v>14</v>
      </c>
      <c r="H1346" s="269">
        <v>44629</v>
      </c>
      <c r="I1346" s="217">
        <v>300</v>
      </c>
      <c r="J1346" s="217">
        <f t="shared" si="33"/>
        <v>14</v>
      </c>
    </row>
    <row r="1347" spans="1:10" hidden="1" outlineLevel="1" x14ac:dyDescent="0.35">
      <c r="A1347" s="216" t="s">
        <v>1904</v>
      </c>
      <c r="B1347" s="217">
        <v>14</v>
      </c>
      <c r="C1347" s="216" t="s">
        <v>1905</v>
      </c>
      <c r="D1347" s="216" t="s">
        <v>170</v>
      </c>
      <c r="E1347" s="217">
        <v>4</v>
      </c>
      <c r="F1347" s="217">
        <v>6</v>
      </c>
      <c r="G1347" s="217">
        <v>10</v>
      </c>
      <c r="H1347" s="269">
        <v>44629</v>
      </c>
      <c r="I1347" s="217">
        <v>900</v>
      </c>
      <c r="J1347" s="217">
        <f t="shared" ref="J1347:J1410" si="34">IF(I1347&gt;$Q$1,,G1347)</f>
        <v>10</v>
      </c>
    </row>
    <row r="1348" spans="1:10" hidden="1" outlineLevel="1" x14ac:dyDescent="0.35">
      <c r="A1348" s="216" t="s">
        <v>1904</v>
      </c>
      <c r="B1348" s="217">
        <v>33</v>
      </c>
      <c r="C1348" s="216" t="s">
        <v>1905</v>
      </c>
      <c r="D1348" s="216" t="s">
        <v>170</v>
      </c>
      <c r="E1348" s="217">
        <v>5</v>
      </c>
      <c r="F1348" s="217">
        <v>8</v>
      </c>
      <c r="G1348" s="217">
        <v>13</v>
      </c>
      <c r="H1348" s="269">
        <v>44629</v>
      </c>
      <c r="I1348" s="217">
        <v>700</v>
      </c>
      <c r="J1348" s="217">
        <f t="shared" si="34"/>
        <v>13</v>
      </c>
    </row>
    <row r="1349" spans="1:10" hidden="1" outlineLevel="1" x14ac:dyDescent="0.35">
      <c r="A1349" s="216" t="s">
        <v>1904</v>
      </c>
      <c r="B1349" s="217">
        <v>17</v>
      </c>
      <c r="C1349" s="216" t="s">
        <v>1905</v>
      </c>
      <c r="D1349" s="216" t="s">
        <v>170</v>
      </c>
      <c r="E1349" s="217">
        <v>2</v>
      </c>
      <c r="F1349" s="217">
        <v>4</v>
      </c>
      <c r="G1349" s="217">
        <v>6</v>
      </c>
      <c r="H1349" s="269">
        <v>44629</v>
      </c>
      <c r="I1349" s="217">
        <v>200</v>
      </c>
      <c r="J1349" s="217">
        <f t="shared" si="34"/>
        <v>6</v>
      </c>
    </row>
    <row r="1350" spans="1:10" hidden="1" outlineLevel="1" x14ac:dyDescent="0.35">
      <c r="A1350" s="216" t="s">
        <v>1904</v>
      </c>
      <c r="B1350" s="217">
        <v>16</v>
      </c>
      <c r="C1350" s="216" t="s">
        <v>1905</v>
      </c>
      <c r="D1350" s="216" t="s">
        <v>170</v>
      </c>
      <c r="E1350" s="217">
        <v>9</v>
      </c>
      <c r="F1350" s="217">
        <v>4</v>
      </c>
      <c r="G1350" s="217">
        <v>13</v>
      </c>
      <c r="H1350" s="269">
        <v>44629</v>
      </c>
      <c r="I1350" s="217">
        <v>100</v>
      </c>
      <c r="J1350" s="217">
        <f t="shared" si="34"/>
        <v>13</v>
      </c>
    </row>
    <row r="1351" spans="1:10" hidden="1" outlineLevel="1" x14ac:dyDescent="0.35">
      <c r="A1351" s="216" t="s">
        <v>1904</v>
      </c>
      <c r="B1351" s="217">
        <v>28</v>
      </c>
      <c r="C1351" s="216" t="s">
        <v>1905</v>
      </c>
      <c r="D1351" s="216" t="s">
        <v>170</v>
      </c>
      <c r="E1351" s="217">
        <v>7</v>
      </c>
      <c r="F1351" s="217">
        <v>6</v>
      </c>
      <c r="G1351" s="217">
        <v>13</v>
      </c>
      <c r="H1351" s="269">
        <v>44629</v>
      </c>
      <c r="I1351" s="217">
        <v>200</v>
      </c>
      <c r="J1351" s="217">
        <f t="shared" si="34"/>
        <v>13</v>
      </c>
    </row>
    <row r="1352" spans="1:10" hidden="1" outlineLevel="1" x14ac:dyDescent="0.35">
      <c r="A1352" s="216" t="s">
        <v>1904</v>
      </c>
      <c r="B1352" s="217">
        <v>19</v>
      </c>
      <c r="C1352" s="216" t="s">
        <v>1905</v>
      </c>
      <c r="D1352" s="216" t="s">
        <v>170</v>
      </c>
      <c r="E1352" s="217">
        <v>5</v>
      </c>
      <c r="F1352" s="217">
        <v>7</v>
      </c>
      <c r="G1352" s="217">
        <v>12</v>
      </c>
      <c r="H1352" s="269">
        <v>44629</v>
      </c>
      <c r="I1352" s="217">
        <v>700</v>
      </c>
      <c r="J1352" s="217">
        <f t="shared" si="34"/>
        <v>12</v>
      </c>
    </row>
    <row r="1353" spans="1:10" hidden="1" outlineLevel="1" x14ac:dyDescent="0.35">
      <c r="A1353" s="216" t="s">
        <v>1904</v>
      </c>
      <c r="B1353" s="217">
        <v>20</v>
      </c>
      <c r="C1353" s="216" t="s">
        <v>1905</v>
      </c>
      <c r="D1353" s="216" t="s">
        <v>170</v>
      </c>
      <c r="E1353" s="217">
        <v>4</v>
      </c>
      <c r="F1353" s="217">
        <v>5</v>
      </c>
      <c r="G1353" s="217">
        <v>9</v>
      </c>
      <c r="H1353" s="269">
        <v>44629</v>
      </c>
      <c r="I1353" s="217">
        <v>300</v>
      </c>
      <c r="J1353" s="217">
        <f t="shared" si="34"/>
        <v>9</v>
      </c>
    </row>
    <row r="1354" spans="1:10" hidden="1" outlineLevel="1" x14ac:dyDescent="0.35">
      <c r="A1354" s="216" t="s">
        <v>1904</v>
      </c>
      <c r="B1354" s="217">
        <v>21</v>
      </c>
      <c r="C1354" s="216" t="s">
        <v>1905</v>
      </c>
      <c r="D1354" s="216" t="s">
        <v>170</v>
      </c>
      <c r="E1354" s="217">
        <v>2</v>
      </c>
      <c r="F1354" s="217">
        <v>4</v>
      </c>
      <c r="G1354" s="217">
        <v>6</v>
      </c>
      <c r="H1354" s="269">
        <v>44629</v>
      </c>
      <c r="I1354" s="217">
        <v>200</v>
      </c>
      <c r="J1354" s="217">
        <f t="shared" si="34"/>
        <v>6</v>
      </c>
    </row>
    <row r="1355" spans="1:10" hidden="1" outlineLevel="1" x14ac:dyDescent="0.35">
      <c r="A1355" s="216" t="s">
        <v>1904</v>
      </c>
      <c r="B1355" s="217">
        <v>22</v>
      </c>
      <c r="C1355" s="216" t="s">
        <v>1905</v>
      </c>
      <c r="D1355" s="216" t="s">
        <v>170</v>
      </c>
      <c r="E1355" s="217">
        <v>3</v>
      </c>
      <c r="F1355" s="217">
        <v>3</v>
      </c>
      <c r="G1355" s="217">
        <v>6</v>
      </c>
      <c r="H1355" s="269">
        <v>44629</v>
      </c>
      <c r="I1355" s="217">
        <v>100</v>
      </c>
      <c r="J1355" s="217">
        <f t="shared" si="34"/>
        <v>6</v>
      </c>
    </row>
    <row r="1356" spans="1:10" hidden="1" outlineLevel="1" x14ac:dyDescent="0.35">
      <c r="A1356" s="216" t="s">
        <v>1904</v>
      </c>
      <c r="B1356" s="217">
        <v>23</v>
      </c>
      <c r="C1356" s="216" t="s">
        <v>1905</v>
      </c>
      <c r="D1356" s="216" t="s">
        <v>170</v>
      </c>
      <c r="E1356" s="217">
        <v>9</v>
      </c>
      <c r="F1356" s="217">
        <v>3</v>
      </c>
      <c r="G1356" s="217">
        <v>12</v>
      </c>
      <c r="H1356" s="269">
        <v>44629</v>
      </c>
      <c r="I1356" s="217">
        <v>300</v>
      </c>
      <c r="J1356" s="217">
        <f t="shared" si="34"/>
        <v>12</v>
      </c>
    </row>
    <row r="1357" spans="1:10" hidden="1" outlineLevel="1" x14ac:dyDescent="0.35">
      <c r="A1357" s="216" t="s">
        <v>1904</v>
      </c>
      <c r="B1357" s="217">
        <v>24</v>
      </c>
      <c r="C1357" s="216" t="s">
        <v>1905</v>
      </c>
      <c r="D1357" s="216" t="s">
        <v>170</v>
      </c>
      <c r="E1357" s="217">
        <v>1</v>
      </c>
      <c r="F1357" s="217">
        <v>3</v>
      </c>
      <c r="G1357" s="217">
        <v>4</v>
      </c>
      <c r="H1357" s="269">
        <v>44629</v>
      </c>
      <c r="I1357" s="217">
        <v>100</v>
      </c>
      <c r="J1357" s="217">
        <f t="shared" si="34"/>
        <v>4</v>
      </c>
    </row>
    <row r="1358" spans="1:10" hidden="1" outlineLevel="1" x14ac:dyDescent="0.35">
      <c r="A1358" s="216" t="s">
        <v>1904</v>
      </c>
      <c r="B1358" s="217">
        <v>25</v>
      </c>
      <c r="C1358" s="216" t="s">
        <v>1905</v>
      </c>
      <c r="D1358" s="216" t="s">
        <v>170</v>
      </c>
      <c r="E1358" s="217">
        <v>3</v>
      </c>
      <c r="F1358" s="217">
        <v>5</v>
      </c>
      <c r="G1358" s="217">
        <v>8</v>
      </c>
      <c r="H1358" s="269">
        <v>44629</v>
      </c>
      <c r="I1358" s="217">
        <v>800</v>
      </c>
      <c r="J1358" s="217">
        <f t="shared" si="34"/>
        <v>8</v>
      </c>
    </row>
    <row r="1359" spans="1:10" hidden="1" outlineLevel="1" x14ac:dyDescent="0.35">
      <c r="A1359" s="216" t="s">
        <v>1904</v>
      </c>
      <c r="B1359" s="217">
        <v>26</v>
      </c>
      <c r="C1359" s="216" t="s">
        <v>1905</v>
      </c>
      <c r="D1359" s="216" t="s">
        <v>170</v>
      </c>
      <c r="E1359" s="217">
        <v>10</v>
      </c>
      <c r="F1359" s="217">
        <v>4</v>
      </c>
      <c r="G1359" s="217">
        <v>14</v>
      </c>
      <c r="H1359" s="269">
        <v>44629</v>
      </c>
      <c r="I1359" s="217">
        <v>500</v>
      </c>
      <c r="J1359" s="217">
        <f t="shared" si="34"/>
        <v>14</v>
      </c>
    </row>
    <row r="1360" spans="1:10" hidden="1" outlineLevel="1" x14ac:dyDescent="0.35">
      <c r="A1360" s="216" t="s">
        <v>1904</v>
      </c>
      <c r="B1360" s="217">
        <v>29</v>
      </c>
      <c r="C1360" s="216" t="s">
        <v>1905</v>
      </c>
      <c r="D1360" s="216" t="s">
        <v>170</v>
      </c>
      <c r="E1360" s="217">
        <v>5</v>
      </c>
      <c r="F1360" s="217">
        <v>4</v>
      </c>
      <c r="G1360" s="217">
        <v>9</v>
      </c>
      <c r="H1360" s="269">
        <v>44629</v>
      </c>
      <c r="I1360" s="217">
        <v>300</v>
      </c>
      <c r="J1360" s="217">
        <f t="shared" si="34"/>
        <v>9</v>
      </c>
    </row>
    <row r="1361" spans="1:10" hidden="1" outlineLevel="1" x14ac:dyDescent="0.35">
      <c r="A1361" s="216" t="s">
        <v>1904</v>
      </c>
      <c r="B1361" s="217">
        <v>27</v>
      </c>
      <c r="C1361" s="216" t="s">
        <v>1905</v>
      </c>
      <c r="D1361" s="216" t="s">
        <v>170</v>
      </c>
      <c r="E1361" s="217">
        <v>9</v>
      </c>
      <c r="F1361" s="217">
        <v>11</v>
      </c>
      <c r="G1361" s="217">
        <v>20</v>
      </c>
      <c r="H1361" s="269">
        <v>44629</v>
      </c>
      <c r="I1361" s="217">
        <v>400</v>
      </c>
      <c r="J1361" s="217">
        <f t="shared" si="34"/>
        <v>20</v>
      </c>
    </row>
    <row r="1362" spans="1:10" hidden="1" outlineLevel="1" x14ac:dyDescent="0.35">
      <c r="A1362" s="216" t="s">
        <v>1904</v>
      </c>
      <c r="B1362" s="217">
        <v>32</v>
      </c>
      <c r="C1362" s="216" t="s">
        <v>1905</v>
      </c>
      <c r="D1362" s="216" t="s">
        <v>170</v>
      </c>
      <c r="E1362" s="217">
        <v>2</v>
      </c>
      <c r="F1362" s="217">
        <v>7</v>
      </c>
      <c r="G1362" s="217">
        <v>9</v>
      </c>
      <c r="H1362" s="269">
        <v>44629</v>
      </c>
      <c r="I1362" s="217">
        <v>200</v>
      </c>
      <c r="J1362" s="217">
        <f t="shared" si="34"/>
        <v>9</v>
      </c>
    </row>
    <row r="1363" spans="1:10" hidden="1" outlineLevel="1" x14ac:dyDescent="0.35">
      <c r="A1363" s="216" t="s">
        <v>1904</v>
      </c>
      <c r="B1363" s="217">
        <v>30</v>
      </c>
      <c r="C1363" s="216" t="s">
        <v>1905</v>
      </c>
      <c r="D1363" s="216" t="s">
        <v>170</v>
      </c>
      <c r="E1363" s="217">
        <v>4</v>
      </c>
      <c r="F1363" s="217">
        <v>6</v>
      </c>
      <c r="G1363" s="217">
        <v>10</v>
      </c>
      <c r="H1363" s="269">
        <v>44629</v>
      </c>
      <c r="I1363" s="217">
        <v>500</v>
      </c>
      <c r="J1363" s="217">
        <f t="shared" si="34"/>
        <v>10</v>
      </c>
    </row>
    <row r="1364" spans="1:10" hidden="1" outlineLevel="1" x14ac:dyDescent="0.35">
      <c r="A1364" s="216" t="s">
        <v>1904</v>
      </c>
      <c r="B1364" s="217">
        <v>31</v>
      </c>
      <c r="C1364" s="216" t="s">
        <v>1905</v>
      </c>
      <c r="D1364" s="216" t="s">
        <v>170</v>
      </c>
      <c r="E1364" s="217">
        <v>6</v>
      </c>
      <c r="F1364" s="217">
        <v>3</v>
      </c>
      <c r="G1364" s="217">
        <v>9</v>
      </c>
      <c r="H1364" s="269">
        <v>44629</v>
      </c>
      <c r="I1364" s="217">
        <v>100</v>
      </c>
      <c r="J1364" s="217">
        <f t="shared" si="34"/>
        <v>9</v>
      </c>
    </row>
    <row r="1365" spans="1:10" ht="15" collapsed="1" thickBot="1" x14ac:dyDescent="0.4">
      <c r="A1365" s="211" t="s">
        <v>1904</v>
      </c>
      <c r="B1365" s="226"/>
      <c r="C1365" s="213" t="s">
        <v>1905</v>
      </c>
      <c r="D1365" s="243">
        <f>COUNTA(D1331:D1364)</f>
        <v>34</v>
      </c>
      <c r="E1365" s="243">
        <f>SUM(E1331:E1364)</f>
        <v>159</v>
      </c>
      <c r="F1365" s="243">
        <f>SUM(F1331:F1364)</f>
        <v>184</v>
      </c>
      <c r="G1365" s="243">
        <f>SUM(G1331:G1364)</f>
        <v>343</v>
      </c>
      <c r="H1365" s="270">
        <v>44629</v>
      </c>
      <c r="I1365" s="271">
        <f>AVERAGE(I1331:I1364)</f>
        <v>438.23529411764707</v>
      </c>
      <c r="J1365" s="243">
        <f>SUM(J1331:J1364)</f>
        <v>343</v>
      </c>
    </row>
    <row r="1366" spans="1:10" hidden="1" outlineLevel="1" x14ac:dyDescent="0.35">
      <c r="A1366" s="216" t="s">
        <v>1906</v>
      </c>
      <c r="B1366" s="217">
        <v>1</v>
      </c>
      <c r="C1366" s="216" t="s">
        <v>1907</v>
      </c>
      <c r="D1366" s="216" t="s">
        <v>170</v>
      </c>
      <c r="E1366" s="217">
        <v>10</v>
      </c>
      <c r="F1366" s="217">
        <v>2</v>
      </c>
      <c r="G1366" s="217">
        <v>12</v>
      </c>
      <c r="H1366" s="269">
        <v>44629</v>
      </c>
      <c r="I1366" s="217">
        <v>450</v>
      </c>
      <c r="J1366" s="217">
        <f t="shared" si="34"/>
        <v>12</v>
      </c>
    </row>
    <row r="1367" spans="1:10" hidden="1" outlineLevel="1" x14ac:dyDescent="0.35">
      <c r="A1367" s="216" t="s">
        <v>1906</v>
      </c>
      <c r="B1367" s="217">
        <v>2</v>
      </c>
      <c r="C1367" s="216" t="s">
        <v>1907</v>
      </c>
      <c r="D1367" s="216" t="s">
        <v>170</v>
      </c>
      <c r="E1367" s="217">
        <v>8</v>
      </c>
      <c r="F1367" s="217">
        <v>5</v>
      </c>
      <c r="G1367" s="217">
        <v>13</v>
      </c>
      <c r="H1367" s="269">
        <v>44629</v>
      </c>
      <c r="I1367" s="217">
        <v>300</v>
      </c>
      <c r="J1367" s="217">
        <f t="shared" si="34"/>
        <v>13</v>
      </c>
    </row>
    <row r="1368" spans="1:10" hidden="1" outlineLevel="1" x14ac:dyDescent="0.35">
      <c r="A1368" s="216" t="s">
        <v>1906</v>
      </c>
      <c r="B1368" s="217">
        <v>3</v>
      </c>
      <c r="C1368" s="216" t="s">
        <v>1907</v>
      </c>
      <c r="D1368" s="216" t="s">
        <v>170</v>
      </c>
      <c r="E1368" s="217">
        <v>6</v>
      </c>
      <c r="F1368" s="217">
        <v>7</v>
      </c>
      <c r="G1368" s="217">
        <v>13</v>
      </c>
      <c r="H1368" s="269">
        <v>44629</v>
      </c>
      <c r="I1368" s="217">
        <v>600</v>
      </c>
      <c r="J1368" s="217">
        <f t="shared" si="34"/>
        <v>13</v>
      </c>
    </row>
    <row r="1369" spans="1:10" hidden="1" outlineLevel="1" x14ac:dyDescent="0.35">
      <c r="A1369" s="216" t="s">
        <v>1906</v>
      </c>
      <c r="B1369" s="217">
        <v>4</v>
      </c>
      <c r="C1369" s="216" t="s">
        <v>1907</v>
      </c>
      <c r="D1369" s="216" t="s">
        <v>170</v>
      </c>
      <c r="E1369" s="217">
        <v>9</v>
      </c>
      <c r="F1369" s="217">
        <v>4</v>
      </c>
      <c r="G1369" s="217">
        <v>13</v>
      </c>
      <c r="H1369" s="269">
        <v>44629</v>
      </c>
      <c r="I1369" s="217">
        <v>100</v>
      </c>
      <c r="J1369" s="217">
        <f t="shared" si="34"/>
        <v>13</v>
      </c>
    </row>
    <row r="1370" spans="1:10" hidden="1" outlineLevel="1" x14ac:dyDescent="0.35">
      <c r="A1370" s="216" t="s">
        <v>1906</v>
      </c>
      <c r="B1370" s="217">
        <v>5</v>
      </c>
      <c r="C1370" s="216" t="s">
        <v>1907</v>
      </c>
      <c r="D1370" s="216" t="s">
        <v>170</v>
      </c>
      <c r="E1370" s="217">
        <v>4</v>
      </c>
      <c r="F1370" s="217">
        <v>2</v>
      </c>
      <c r="G1370" s="217">
        <v>6</v>
      </c>
      <c r="H1370" s="269">
        <v>44629</v>
      </c>
      <c r="I1370" s="217">
        <v>250</v>
      </c>
      <c r="J1370" s="217">
        <f t="shared" si="34"/>
        <v>6</v>
      </c>
    </row>
    <row r="1371" spans="1:10" hidden="1" outlineLevel="1" x14ac:dyDescent="0.35">
      <c r="A1371" s="216" t="s">
        <v>1906</v>
      </c>
      <c r="B1371" s="217">
        <v>6</v>
      </c>
      <c r="C1371" s="216" t="s">
        <v>1907</v>
      </c>
      <c r="D1371" s="216" t="s">
        <v>170</v>
      </c>
      <c r="E1371" s="217">
        <v>7</v>
      </c>
      <c r="F1371" s="217">
        <v>4</v>
      </c>
      <c r="G1371" s="217">
        <v>11</v>
      </c>
      <c r="H1371" s="269">
        <v>44629</v>
      </c>
      <c r="I1371" s="217">
        <v>700</v>
      </c>
      <c r="J1371" s="217">
        <f t="shared" si="34"/>
        <v>11</v>
      </c>
    </row>
    <row r="1372" spans="1:10" hidden="1" outlineLevel="1" x14ac:dyDescent="0.35">
      <c r="A1372" s="216" t="s">
        <v>1906</v>
      </c>
      <c r="B1372" s="217">
        <v>7</v>
      </c>
      <c r="C1372" s="216" t="s">
        <v>1907</v>
      </c>
      <c r="D1372" s="216" t="s">
        <v>170</v>
      </c>
      <c r="E1372" s="217">
        <v>4</v>
      </c>
      <c r="F1372" s="217">
        <v>2</v>
      </c>
      <c r="G1372" s="217">
        <v>6</v>
      </c>
      <c r="H1372" s="269">
        <v>44629</v>
      </c>
      <c r="I1372" s="217">
        <v>450</v>
      </c>
      <c r="J1372" s="217">
        <f t="shared" si="34"/>
        <v>6</v>
      </c>
    </row>
    <row r="1373" spans="1:10" hidden="1" outlineLevel="1" x14ac:dyDescent="0.35">
      <c r="A1373" s="216" t="s">
        <v>1906</v>
      </c>
      <c r="B1373" s="217">
        <v>8</v>
      </c>
      <c r="C1373" s="216" t="s">
        <v>1907</v>
      </c>
      <c r="D1373" s="216" t="s">
        <v>170</v>
      </c>
      <c r="E1373" s="217">
        <v>8</v>
      </c>
      <c r="F1373" s="217">
        <v>5</v>
      </c>
      <c r="G1373" s="217">
        <v>13</v>
      </c>
      <c r="H1373" s="269">
        <v>44629</v>
      </c>
      <c r="I1373" s="217">
        <v>800</v>
      </c>
      <c r="J1373" s="217">
        <f t="shared" si="34"/>
        <v>13</v>
      </c>
    </row>
    <row r="1374" spans="1:10" hidden="1" outlineLevel="1" x14ac:dyDescent="0.35">
      <c r="A1374" s="216" t="s">
        <v>1906</v>
      </c>
      <c r="B1374" s="217">
        <v>9</v>
      </c>
      <c r="C1374" s="216" t="s">
        <v>1907</v>
      </c>
      <c r="D1374" s="216" t="s">
        <v>170</v>
      </c>
      <c r="E1374" s="217">
        <v>4</v>
      </c>
      <c r="F1374" s="217">
        <v>2</v>
      </c>
      <c r="G1374" s="217">
        <v>6</v>
      </c>
      <c r="H1374" s="269">
        <v>44629</v>
      </c>
      <c r="I1374" s="217">
        <v>300</v>
      </c>
      <c r="J1374" s="217">
        <f t="shared" si="34"/>
        <v>6</v>
      </c>
    </row>
    <row r="1375" spans="1:10" hidden="1" outlineLevel="1" x14ac:dyDescent="0.35">
      <c r="A1375" s="216" t="s">
        <v>1906</v>
      </c>
      <c r="B1375" s="217">
        <v>10</v>
      </c>
      <c r="C1375" s="216" t="s">
        <v>1907</v>
      </c>
      <c r="D1375" s="216" t="s">
        <v>170</v>
      </c>
      <c r="E1375" s="217">
        <v>10</v>
      </c>
      <c r="F1375" s="217">
        <v>4</v>
      </c>
      <c r="G1375" s="217">
        <v>14</v>
      </c>
      <c r="H1375" s="269">
        <v>44629</v>
      </c>
      <c r="I1375" s="217">
        <v>100</v>
      </c>
      <c r="J1375" s="217">
        <f t="shared" si="34"/>
        <v>14</v>
      </c>
    </row>
    <row r="1376" spans="1:10" hidden="1" outlineLevel="1" x14ac:dyDescent="0.35">
      <c r="A1376" s="216" t="s">
        <v>1906</v>
      </c>
      <c r="B1376" s="217">
        <v>11</v>
      </c>
      <c r="C1376" s="216" t="s">
        <v>1907</v>
      </c>
      <c r="D1376" s="216" t="s">
        <v>170</v>
      </c>
      <c r="E1376" s="217">
        <v>8</v>
      </c>
      <c r="F1376" s="217">
        <v>3</v>
      </c>
      <c r="G1376" s="217">
        <v>11</v>
      </c>
      <c r="H1376" s="269">
        <v>44629</v>
      </c>
      <c r="I1376" s="217">
        <v>400</v>
      </c>
      <c r="J1376" s="217">
        <f t="shared" si="34"/>
        <v>11</v>
      </c>
    </row>
    <row r="1377" spans="1:10" hidden="1" outlineLevel="1" x14ac:dyDescent="0.35">
      <c r="A1377" s="216" t="s">
        <v>1906</v>
      </c>
      <c r="B1377" s="217">
        <v>26</v>
      </c>
      <c r="C1377" s="216" t="s">
        <v>1907</v>
      </c>
      <c r="D1377" s="216" t="s">
        <v>170</v>
      </c>
      <c r="E1377" s="217">
        <v>8</v>
      </c>
      <c r="F1377" s="217">
        <v>2</v>
      </c>
      <c r="G1377" s="217">
        <v>10</v>
      </c>
      <c r="H1377" s="269">
        <v>44629</v>
      </c>
      <c r="I1377" s="217">
        <v>150</v>
      </c>
      <c r="J1377" s="217">
        <f t="shared" si="34"/>
        <v>10</v>
      </c>
    </row>
    <row r="1378" spans="1:10" hidden="1" outlineLevel="1" x14ac:dyDescent="0.35">
      <c r="A1378" s="216" t="s">
        <v>1906</v>
      </c>
      <c r="B1378" s="217">
        <v>12</v>
      </c>
      <c r="C1378" s="216" t="s">
        <v>1907</v>
      </c>
      <c r="D1378" s="216" t="s">
        <v>170</v>
      </c>
      <c r="E1378" s="217">
        <v>7</v>
      </c>
      <c r="F1378" s="217">
        <v>5</v>
      </c>
      <c r="G1378" s="217">
        <v>12</v>
      </c>
      <c r="H1378" s="269">
        <v>44629</v>
      </c>
      <c r="I1378" s="217">
        <v>350</v>
      </c>
      <c r="J1378" s="217">
        <f t="shared" si="34"/>
        <v>12</v>
      </c>
    </row>
    <row r="1379" spans="1:10" hidden="1" outlineLevel="1" x14ac:dyDescent="0.35">
      <c r="A1379" s="216" t="s">
        <v>1906</v>
      </c>
      <c r="B1379" s="217">
        <v>13</v>
      </c>
      <c r="C1379" s="216" t="s">
        <v>1907</v>
      </c>
      <c r="D1379" s="216" t="s">
        <v>170</v>
      </c>
      <c r="E1379" s="217">
        <v>12</v>
      </c>
      <c r="F1379" s="217">
        <v>2</v>
      </c>
      <c r="G1379" s="217">
        <v>14</v>
      </c>
      <c r="H1379" s="269">
        <v>44629</v>
      </c>
      <c r="I1379" s="217">
        <v>200</v>
      </c>
      <c r="J1379" s="217">
        <f t="shared" si="34"/>
        <v>14</v>
      </c>
    </row>
    <row r="1380" spans="1:10" hidden="1" outlineLevel="1" x14ac:dyDescent="0.35">
      <c r="A1380" s="216" t="s">
        <v>1906</v>
      </c>
      <c r="B1380" s="217">
        <v>14</v>
      </c>
      <c r="C1380" s="216" t="s">
        <v>1907</v>
      </c>
      <c r="D1380" s="216" t="s">
        <v>170</v>
      </c>
      <c r="E1380" s="217">
        <v>6</v>
      </c>
      <c r="F1380" s="217">
        <v>2</v>
      </c>
      <c r="G1380" s="217">
        <v>8</v>
      </c>
      <c r="H1380" s="269">
        <v>44629</v>
      </c>
      <c r="I1380" s="217">
        <v>400</v>
      </c>
      <c r="J1380" s="217">
        <f t="shared" si="34"/>
        <v>8</v>
      </c>
    </row>
    <row r="1381" spans="1:10" hidden="1" outlineLevel="1" x14ac:dyDescent="0.35">
      <c r="A1381" s="216" t="s">
        <v>1906</v>
      </c>
      <c r="B1381" s="217">
        <v>15</v>
      </c>
      <c r="C1381" s="216" t="s">
        <v>1907</v>
      </c>
      <c r="D1381" s="216" t="s">
        <v>170</v>
      </c>
      <c r="E1381" s="217">
        <v>5</v>
      </c>
      <c r="F1381" s="217">
        <v>2</v>
      </c>
      <c r="G1381" s="217">
        <v>7</v>
      </c>
      <c r="H1381" s="269">
        <v>44629</v>
      </c>
      <c r="I1381" s="217">
        <v>700</v>
      </c>
      <c r="J1381" s="217">
        <f t="shared" si="34"/>
        <v>7</v>
      </c>
    </row>
    <row r="1382" spans="1:10" hidden="1" outlineLevel="1" x14ac:dyDescent="0.35">
      <c r="A1382" s="216" t="s">
        <v>1906</v>
      </c>
      <c r="B1382" s="217">
        <v>16</v>
      </c>
      <c r="C1382" s="216" t="s">
        <v>1907</v>
      </c>
      <c r="D1382" s="216" t="s">
        <v>170</v>
      </c>
      <c r="E1382" s="217">
        <v>7</v>
      </c>
      <c r="F1382" s="217">
        <v>3</v>
      </c>
      <c r="G1382" s="217">
        <v>10</v>
      </c>
      <c r="H1382" s="269">
        <v>44629</v>
      </c>
      <c r="I1382" s="217">
        <v>500</v>
      </c>
      <c r="J1382" s="217">
        <f t="shared" si="34"/>
        <v>10</v>
      </c>
    </row>
    <row r="1383" spans="1:10" hidden="1" outlineLevel="1" x14ac:dyDescent="0.35">
      <c r="A1383" s="216" t="s">
        <v>1906</v>
      </c>
      <c r="B1383" s="217">
        <v>17</v>
      </c>
      <c r="C1383" s="216" t="s">
        <v>1907</v>
      </c>
      <c r="D1383" s="216" t="s">
        <v>170</v>
      </c>
      <c r="E1383" s="217">
        <v>4</v>
      </c>
      <c r="F1383" s="217">
        <v>4</v>
      </c>
      <c r="G1383" s="217">
        <v>8</v>
      </c>
      <c r="H1383" s="269">
        <v>44629</v>
      </c>
      <c r="I1383" s="217">
        <v>800</v>
      </c>
      <c r="J1383" s="217">
        <f t="shared" si="34"/>
        <v>8</v>
      </c>
    </row>
    <row r="1384" spans="1:10" hidden="1" outlineLevel="1" x14ac:dyDescent="0.35">
      <c r="A1384" s="216" t="s">
        <v>1906</v>
      </c>
      <c r="B1384" s="217">
        <v>18</v>
      </c>
      <c r="C1384" s="216" t="s">
        <v>1907</v>
      </c>
      <c r="D1384" s="216" t="s">
        <v>170</v>
      </c>
      <c r="E1384" s="217">
        <v>8</v>
      </c>
      <c r="F1384" s="217">
        <v>2</v>
      </c>
      <c r="G1384" s="217">
        <v>10</v>
      </c>
      <c r="H1384" s="269">
        <v>44629</v>
      </c>
      <c r="I1384" s="217">
        <v>600</v>
      </c>
      <c r="J1384" s="217">
        <f t="shared" si="34"/>
        <v>10</v>
      </c>
    </row>
    <row r="1385" spans="1:10" hidden="1" outlineLevel="1" x14ac:dyDescent="0.35">
      <c r="A1385" s="216" t="s">
        <v>1906</v>
      </c>
      <c r="B1385" s="217">
        <v>19</v>
      </c>
      <c r="C1385" s="216" t="s">
        <v>1907</v>
      </c>
      <c r="D1385" s="216" t="s">
        <v>170</v>
      </c>
      <c r="E1385" s="217">
        <v>6</v>
      </c>
      <c r="F1385" s="217">
        <v>2</v>
      </c>
      <c r="G1385" s="217">
        <v>8</v>
      </c>
      <c r="H1385" s="269">
        <v>44629</v>
      </c>
      <c r="I1385" s="217">
        <v>600</v>
      </c>
      <c r="J1385" s="217">
        <f t="shared" si="34"/>
        <v>8</v>
      </c>
    </row>
    <row r="1386" spans="1:10" hidden="1" outlineLevel="1" x14ac:dyDescent="0.35">
      <c r="A1386" s="216" t="s">
        <v>1906</v>
      </c>
      <c r="B1386" s="217">
        <v>20</v>
      </c>
      <c r="C1386" s="216" t="s">
        <v>1907</v>
      </c>
      <c r="D1386" s="216" t="s">
        <v>170</v>
      </c>
      <c r="E1386" s="217">
        <v>3</v>
      </c>
      <c r="F1386" s="217">
        <v>2</v>
      </c>
      <c r="G1386" s="217">
        <v>5</v>
      </c>
      <c r="H1386" s="269">
        <v>44629</v>
      </c>
      <c r="I1386" s="217">
        <v>300</v>
      </c>
      <c r="J1386" s="217">
        <f t="shared" si="34"/>
        <v>5</v>
      </c>
    </row>
    <row r="1387" spans="1:10" hidden="1" outlineLevel="1" x14ac:dyDescent="0.35">
      <c r="A1387" s="216" t="s">
        <v>1906</v>
      </c>
      <c r="B1387" s="217">
        <v>21</v>
      </c>
      <c r="C1387" s="216" t="s">
        <v>1907</v>
      </c>
      <c r="D1387" s="216" t="s">
        <v>170</v>
      </c>
      <c r="E1387" s="217">
        <v>9</v>
      </c>
      <c r="F1387" s="217">
        <v>5</v>
      </c>
      <c r="G1387" s="217">
        <v>14</v>
      </c>
      <c r="H1387" s="269">
        <v>44629</v>
      </c>
      <c r="I1387" s="217">
        <v>700</v>
      </c>
      <c r="J1387" s="217">
        <f t="shared" si="34"/>
        <v>14</v>
      </c>
    </row>
    <row r="1388" spans="1:10" hidden="1" outlineLevel="1" x14ac:dyDescent="0.35">
      <c r="A1388" s="216" t="s">
        <v>1906</v>
      </c>
      <c r="B1388" s="217">
        <v>22</v>
      </c>
      <c r="C1388" s="216" t="s">
        <v>1907</v>
      </c>
      <c r="D1388" s="216" t="s">
        <v>170</v>
      </c>
      <c r="E1388" s="217">
        <v>12</v>
      </c>
      <c r="F1388" s="217">
        <v>6</v>
      </c>
      <c r="G1388" s="217">
        <v>18</v>
      </c>
      <c r="H1388" s="269">
        <v>44629</v>
      </c>
      <c r="I1388" s="217">
        <v>800</v>
      </c>
      <c r="J1388" s="217">
        <f t="shared" si="34"/>
        <v>18</v>
      </c>
    </row>
    <row r="1389" spans="1:10" hidden="1" outlineLevel="1" x14ac:dyDescent="0.35">
      <c r="A1389" s="216" t="s">
        <v>1906</v>
      </c>
      <c r="B1389" s="217">
        <v>23</v>
      </c>
      <c r="C1389" s="216" t="s">
        <v>1907</v>
      </c>
      <c r="D1389" s="216" t="s">
        <v>170</v>
      </c>
      <c r="E1389" s="217">
        <v>10</v>
      </c>
      <c r="F1389" s="217">
        <v>4</v>
      </c>
      <c r="G1389" s="217">
        <v>14</v>
      </c>
      <c r="H1389" s="269">
        <v>44629</v>
      </c>
      <c r="I1389" s="217">
        <v>400</v>
      </c>
      <c r="J1389" s="217">
        <f t="shared" si="34"/>
        <v>14</v>
      </c>
    </row>
    <row r="1390" spans="1:10" hidden="1" outlineLevel="1" x14ac:dyDescent="0.35">
      <c r="A1390" s="216" t="s">
        <v>1906</v>
      </c>
      <c r="B1390" s="217">
        <v>30</v>
      </c>
      <c r="C1390" s="216" t="s">
        <v>1907</v>
      </c>
      <c r="D1390" s="216" t="s">
        <v>170</v>
      </c>
      <c r="E1390" s="217">
        <v>9</v>
      </c>
      <c r="F1390" s="217">
        <v>4</v>
      </c>
      <c r="G1390" s="217">
        <v>13</v>
      </c>
      <c r="H1390" s="269">
        <v>44629</v>
      </c>
      <c r="I1390" s="217">
        <v>350</v>
      </c>
      <c r="J1390" s="217">
        <f t="shared" si="34"/>
        <v>13</v>
      </c>
    </row>
    <row r="1391" spans="1:10" hidden="1" outlineLevel="1" x14ac:dyDescent="0.35">
      <c r="A1391" s="216" t="s">
        <v>1906</v>
      </c>
      <c r="B1391" s="217">
        <v>24</v>
      </c>
      <c r="C1391" s="216" t="s">
        <v>1907</v>
      </c>
      <c r="D1391" s="216" t="s">
        <v>170</v>
      </c>
      <c r="E1391" s="217">
        <v>4</v>
      </c>
      <c r="F1391" s="217">
        <v>2</v>
      </c>
      <c r="G1391" s="217">
        <v>6</v>
      </c>
      <c r="H1391" s="269">
        <v>44629</v>
      </c>
      <c r="I1391" s="217">
        <v>200</v>
      </c>
      <c r="J1391" s="217">
        <f t="shared" si="34"/>
        <v>6</v>
      </c>
    </row>
    <row r="1392" spans="1:10" hidden="1" outlineLevel="1" x14ac:dyDescent="0.35">
      <c r="A1392" s="216" t="s">
        <v>1906</v>
      </c>
      <c r="B1392" s="217">
        <v>25</v>
      </c>
      <c r="C1392" s="216" t="s">
        <v>1907</v>
      </c>
      <c r="D1392" s="216" t="s">
        <v>170</v>
      </c>
      <c r="E1392" s="217">
        <v>12</v>
      </c>
      <c r="F1392" s="217">
        <v>4</v>
      </c>
      <c r="G1392" s="217">
        <v>16</v>
      </c>
      <c r="H1392" s="269">
        <v>44629</v>
      </c>
      <c r="I1392" s="217">
        <v>700</v>
      </c>
      <c r="J1392" s="217">
        <f t="shared" si="34"/>
        <v>16</v>
      </c>
    </row>
    <row r="1393" spans="1:10" hidden="1" outlineLevel="1" x14ac:dyDescent="0.35">
      <c r="A1393" s="216" t="s">
        <v>1906</v>
      </c>
      <c r="B1393" s="217">
        <v>27</v>
      </c>
      <c r="C1393" s="216" t="s">
        <v>1907</v>
      </c>
      <c r="D1393" s="216" t="s">
        <v>170</v>
      </c>
      <c r="E1393" s="217">
        <v>8</v>
      </c>
      <c r="F1393" s="217">
        <v>2</v>
      </c>
      <c r="G1393" s="217">
        <v>10</v>
      </c>
      <c r="H1393" s="269">
        <v>44629</v>
      </c>
      <c r="I1393" s="217">
        <v>300</v>
      </c>
      <c r="J1393" s="217">
        <f t="shared" si="34"/>
        <v>10</v>
      </c>
    </row>
    <row r="1394" spans="1:10" hidden="1" outlineLevel="1" x14ac:dyDescent="0.35">
      <c r="A1394" s="216" t="s">
        <v>1906</v>
      </c>
      <c r="B1394" s="217">
        <v>28</v>
      </c>
      <c r="C1394" s="216" t="s">
        <v>1907</v>
      </c>
      <c r="D1394" s="216" t="s">
        <v>170</v>
      </c>
      <c r="E1394" s="217">
        <v>11</v>
      </c>
      <c r="F1394" s="217">
        <v>2</v>
      </c>
      <c r="G1394" s="217">
        <v>13</v>
      </c>
      <c r="H1394" s="269">
        <v>44629</v>
      </c>
      <c r="I1394" s="217">
        <v>600</v>
      </c>
      <c r="J1394" s="217">
        <f t="shared" si="34"/>
        <v>13</v>
      </c>
    </row>
    <row r="1395" spans="1:10" hidden="1" outlineLevel="1" x14ac:dyDescent="0.35">
      <c r="A1395" s="216" t="s">
        <v>1906</v>
      </c>
      <c r="B1395" s="217">
        <v>29</v>
      </c>
      <c r="C1395" s="216" t="s">
        <v>1907</v>
      </c>
      <c r="D1395" s="216" t="s">
        <v>170</v>
      </c>
      <c r="E1395" s="217">
        <v>4</v>
      </c>
      <c r="F1395" s="217">
        <v>2</v>
      </c>
      <c r="G1395" s="217">
        <v>6</v>
      </c>
      <c r="H1395" s="269">
        <v>44629</v>
      </c>
      <c r="I1395" s="217">
        <v>500</v>
      </c>
      <c r="J1395" s="217">
        <f t="shared" si="34"/>
        <v>6</v>
      </c>
    </row>
    <row r="1396" spans="1:10" hidden="1" outlineLevel="1" x14ac:dyDescent="0.35">
      <c r="A1396" s="216" t="s">
        <v>1906</v>
      </c>
      <c r="B1396" s="217">
        <v>31</v>
      </c>
      <c r="C1396" s="216" t="s">
        <v>1907</v>
      </c>
      <c r="D1396" s="216" t="s">
        <v>170</v>
      </c>
      <c r="E1396" s="217">
        <v>2</v>
      </c>
      <c r="F1396" s="217">
        <v>2</v>
      </c>
      <c r="G1396" s="217">
        <v>4</v>
      </c>
      <c r="H1396" s="269">
        <v>44629</v>
      </c>
      <c r="I1396" s="217">
        <v>350</v>
      </c>
      <c r="J1396" s="217">
        <f t="shared" si="34"/>
        <v>4</v>
      </c>
    </row>
    <row r="1397" spans="1:10" ht="15" collapsed="1" thickBot="1" x14ac:dyDescent="0.4">
      <c r="A1397" s="211" t="s">
        <v>1906</v>
      </c>
      <c r="B1397" s="226"/>
      <c r="C1397" s="213" t="s">
        <v>1907</v>
      </c>
      <c r="D1397" s="243">
        <f>COUNTA(D1366:D1396)</f>
        <v>31</v>
      </c>
      <c r="E1397" s="243">
        <f>SUM(E1366:E1396)</f>
        <v>225</v>
      </c>
      <c r="F1397" s="243">
        <f>SUM(F1366:F1396)</f>
        <v>99</v>
      </c>
      <c r="G1397" s="243">
        <f>SUM(G1366:G1396)</f>
        <v>324</v>
      </c>
      <c r="H1397" s="270">
        <v>44629</v>
      </c>
      <c r="I1397" s="271">
        <f>AVERAGE(I1366:I1396)</f>
        <v>450</v>
      </c>
      <c r="J1397" s="243">
        <f>SUM(J1366:J1396)</f>
        <v>324</v>
      </c>
    </row>
    <row r="1398" spans="1:10" hidden="1" outlineLevel="1" x14ac:dyDescent="0.35">
      <c r="A1398" s="216" t="s">
        <v>1908</v>
      </c>
      <c r="B1398" s="217">
        <v>32</v>
      </c>
      <c r="C1398" s="216" t="s">
        <v>1909</v>
      </c>
      <c r="D1398" s="216" t="s">
        <v>170</v>
      </c>
      <c r="E1398" s="217">
        <v>4</v>
      </c>
      <c r="F1398" s="217">
        <v>2</v>
      </c>
      <c r="G1398" s="217">
        <v>6</v>
      </c>
      <c r="H1398" s="269">
        <v>44630</v>
      </c>
      <c r="I1398" s="217">
        <v>600</v>
      </c>
      <c r="J1398" s="217">
        <f t="shared" si="34"/>
        <v>6</v>
      </c>
    </row>
    <row r="1399" spans="1:10" hidden="1" outlineLevel="1" x14ac:dyDescent="0.35">
      <c r="A1399" s="216" t="s">
        <v>1908</v>
      </c>
      <c r="B1399" s="217">
        <v>1</v>
      </c>
      <c r="C1399" s="216" t="s">
        <v>1909</v>
      </c>
      <c r="D1399" s="216" t="s">
        <v>170</v>
      </c>
      <c r="E1399" s="217">
        <v>3</v>
      </c>
      <c r="F1399" s="217">
        <v>3</v>
      </c>
      <c r="G1399" s="217">
        <v>6</v>
      </c>
      <c r="H1399" s="269">
        <v>44630</v>
      </c>
      <c r="I1399" s="217">
        <v>180</v>
      </c>
      <c r="J1399" s="217">
        <f t="shared" si="34"/>
        <v>6</v>
      </c>
    </row>
    <row r="1400" spans="1:10" hidden="1" outlineLevel="1" x14ac:dyDescent="0.35">
      <c r="A1400" s="216" t="s">
        <v>1908</v>
      </c>
      <c r="B1400" s="217">
        <v>52</v>
      </c>
      <c r="C1400" s="216" t="s">
        <v>1909</v>
      </c>
      <c r="D1400" s="216" t="s">
        <v>170</v>
      </c>
      <c r="E1400" s="217">
        <v>5</v>
      </c>
      <c r="F1400" s="217">
        <v>5</v>
      </c>
      <c r="G1400" s="217">
        <v>10</v>
      </c>
      <c r="H1400" s="269">
        <v>44630</v>
      </c>
      <c r="I1400" s="217">
        <v>600</v>
      </c>
      <c r="J1400" s="217">
        <f t="shared" si="34"/>
        <v>10</v>
      </c>
    </row>
    <row r="1401" spans="1:10" hidden="1" outlineLevel="1" x14ac:dyDescent="0.35">
      <c r="A1401" s="216" t="s">
        <v>1908</v>
      </c>
      <c r="B1401" s="217">
        <v>3</v>
      </c>
      <c r="C1401" s="216" t="s">
        <v>1909</v>
      </c>
      <c r="D1401" s="216" t="s">
        <v>170</v>
      </c>
      <c r="E1401" s="217">
        <v>5</v>
      </c>
      <c r="F1401" s="217">
        <v>2</v>
      </c>
      <c r="G1401" s="217">
        <v>7</v>
      </c>
      <c r="H1401" s="269">
        <v>44630</v>
      </c>
      <c r="I1401" s="217">
        <v>400</v>
      </c>
      <c r="J1401" s="217">
        <f t="shared" si="34"/>
        <v>7</v>
      </c>
    </row>
    <row r="1402" spans="1:10" hidden="1" outlineLevel="1" x14ac:dyDescent="0.35">
      <c r="A1402" s="216" t="s">
        <v>1908</v>
      </c>
      <c r="B1402" s="217">
        <v>4</v>
      </c>
      <c r="C1402" s="216" t="s">
        <v>1909</v>
      </c>
      <c r="D1402" s="216" t="s">
        <v>170</v>
      </c>
      <c r="E1402" s="217">
        <v>3</v>
      </c>
      <c r="F1402" s="217">
        <v>2</v>
      </c>
      <c r="G1402" s="217">
        <v>5</v>
      </c>
      <c r="H1402" s="269">
        <v>44630</v>
      </c>
      <c r="I1402" s="217">
        <v>420</v>
      </c>
      <c r="J1402" s="217">
        <f t="shared" si="34"/>
        <v>5</v>
      </c>
    </row>
    <row r="1403" spans="1:10" hidden="1" outlineLevel="1" x14ac:dyDescent="0.35">
      <c r="A1403" s="216" t="s">
        <v>1908</v>
      </c>
      <c r="B1403" s="217">
        <v>5</v>
      </c>
      <c r="C1403" s="216" t="s">
        <v>1909</v>
      </c>
      <c r="D1403" s="216" t="s">
        <v>170</v>
      </c>
      <c r="E1403" s="217">
        <v>4</v>
      </c>
      <c r="F1403" s="217">
        <v>2</v>
      </c>
      <c r="G1403" s="217">
        <v>6</v>
      </c>
      <c r="H1403" s="269">
        <v>44630</v>
      </c>
      <c r="I1403" s="217">
        <v>500</v>
      </c>
      <c r="J1403" s="217">
        <f t="shared" si="34"/>
        <v>6</v>
      </c>
    </row>
    <row r="1404" spans="1:10" hidden="1" outlineLevel="1" x14ac:dyDescent="0.35">
      <c r="A1404" s="216" t="s">
        <v>1908</v>
      </c>
      <c r="B1404" s="217">
        <v>6</v>
      </c>
      <c r="C1404" s="216" t="s">
        <v>1909</v>
      </c>
      <c r="D1404" s="216" t="s">
        <v>170</v>
      </c>
      <c r="E1404" s="217">
        <v>3</v>
      </c>
      <c r="F1404" s="217">
        <v>2</v>
      </c>
      <c r="G1404" s="217">
        <v>5</v>
      </c>
      <c r="H1404" s="269">
        <v>44630</v>
      </c>
      <c r="I1404" s="217">
        <v>380</v>
      </c>
      <c r="J1404" s="217">
        <f t="shared" si="34"/>
        <v>5</v>
      </c>
    </row>
    <row r="1405" spans="1:10" hidden="1" outlineLevel="1" x14ac:dyDescent="0.35">
      <c r="A1405" s="216" t="s">
        <v>1908</v>
      </c>
      <c r="B1405" s="217">
        <v>7</v>
      </c>
      <c r="C1405" s="216" t="s">
        <v>1909</v>
      </c>
      <c r="D1405" s="216" t="s">
        <v>170</v>
      </c>
      <c r="E1405" s="217">
        <v>4</v>
      </c>
      <c r="F1405" s="217">
        <v>3</v>
      </c>
      <c r="G1405" s="217">
        <v>7</v>
      </c>
      <c r="H1405" s="269">
        <v>44630</v>
      </c>
      <c r="I1405" s="217">
        <v>200</v>
      </c>
      <c r="J1405" s="217">
        <f t="shared" si="34"/>
        <v>7</v>
      </c>
    </row>
    <row r="1406" spans="1:10" hidden="1" outlineLevel="1" x14ac:dyDescent="0.35">
      <c r="A1406" s="216" t="s">
        <v>1908</v>
      </c>
      <c r="B1406" s="217">
        <v>8</v>
      </c>
      <c r="C1406" s="216" t="s">
        <v>1909</v>
      </c>
      <c r="D1406" s="216" t="s">
        <v>170</v>
      </c>
      <c r="E1406" s="217">
        <v>5</v>
      </c>
      <c r="F1406" s="217">
        <v>2</v>
      </c>
      <c r="G1406" s="217">
        <v>7</v>
      </c>
      <c r="H1406" s="269">
        <v>44630</v>
      </c>
      <c r="I1406" s="217">
        <v>100</v>
      </c>
      <c r="J1406" s="217">
        <f t="shared" si="34"/>
        <v>7</v>
      </c>
    </row>
    <row r="1407" spans="1:10" hidden="1" outlineLevel="1" x14ac:dyDescent="0.35">
      <c r="A1407" s="216" t="s">
        <v>1908</v>
      </c>
      <c r="B1407" s="217">
        <v>9</v>
      </c>
      <c r="C1407" s="216" t="s">
        <v>1909</v>
      </c>
      <c r="D1407" s="216" t="s">
        <v>170</v>
      </c>
      <c r="E1407" s="217">
        <v>6</v>
      </c>
      <c r="F1407" s="217">
        <v>2</v>
      </c>
      <c r="G1407" s="217">
        <v>8</v>
      </c>
      <c r="H1407" s="269">
        <v>44630</v>
      </c>
      <c r="I1407" s="217">
        <v>700</v>
      </c>
      <c r="J1407" s="217">
        <f t="shared" si="34"/>
        <v>8</v>
      </c>
    </row>
    <row r="1408" spans="1:10" hidden="1" outlineLevel="1" x14ac:dyDescent="0.35">
      <c r="A1408" s="216" t="s">
        <v>1908</v>
      </c>
      <c r="B1408" s="217">
        <v>10</v>
      </c>
      <c r="C1408" s="216" t="s">
        <v>1909</v>
      </c>
      <c r="D1408" s="216" t="s">
        <v>170</v>
      </c>
      <c r="E1408" s="217">
        <v>6</v>
      </c>
      <c r="F1408" s="217">
        <v>2</v>
      </c>
      <c r="G1408" s="217">
        <v>8</v>
      </c>
      <c r="H1408" s="269">
        <v>44630</v>
      </c>
      <c r="I1408" s="217">
        <v>750</v>
      </c>
      <c r="J1408" s="217">
        <f t="shared" si="34"/>
        <v>8</v>
      </c>
    </row>
    <row r="1409" spans="1:10" hidden="1" outlineLevel="1" x14ac:dyDescent="0.35">
      <c r="A1409" s="216" t="s">
        <v>1908</v>
      </c>
      <c r="B1409" s="217">
        <v>11</v>
      </c>
      <c r="C1409" s="216" t="s">
        <v>1909</v>
      </c>
      <c r="D1409" s="216" t="s">
        <v>170</v>
      </c>
      <c r="E1409" s="217">
        <v>3</v>
      </c>
      <c r="F1409" s="217">
        <v>2</v>
      </c>
      <c r="G1409" s="217">
        <v>5</v>
      </c>
      <c r="H1409" s="269">
        <v>44630</v>
      </c>
      <c r="I1409" s="217">
        <v>300</v>
      </c>
      <c r="J1409" s="217">
        <f t="shared" si="34"/>
        <v>5</v>
      </c>
    </row>
    <row r="1410" spans="1:10" hidden="1" outlineLevel="1" x14ac:dyDescent="0.35">
      <c r="A1410" s="216" t="s">
        <v>1908</v>
      </c>
      <c r="B1410" s="217">
        <v>12</v>
      </c>
      <c r="C1410" s="216" t="s">
        <v>1909</v>
      </c>
      <c r="D1410" s="216" t="s">
        <v>170</v>
      </c>
      <c r="E1410" s="217">
        <v>9</v>
      </c>
      <c r="F1410" s="217">
        <v>2</v>
      </c>
      <c r="G1410" s="217">
        <v>11</v>
      </c>
      <c r="H1410" s="269">
        <v>44630</v>
      </c>
      <c r="I1410" s="217">
        <v>900</v>
      </c>
      <c r="J1410" s="217">
        <f t="shared" si="34"/>
        <v>11</v>
      </c>
    </row>
    <row r="1411" spans="1:10" hidden="1" outlineLevel="1" x14ac:dyDescent="0.35">
      <c r="A1411" s="216" t="s">
        <v>1908</v>
      </c>
      <c r="B1411" s="217">
        <v>13</v>
      </c>
      <c r="C1411" s="216" t="s">
        <v>1909</v>
      </c>
      <c r="D1411" s="216" t="s">
        <v>170</v>
      </c>
      <c r="E1411" s="217">
        <v>4</v>
      </c>
      <c r="F1411" s="217">
        <v>2</v>
      </c>
      <c r="G1411" s="217">
        <v>6</v>
      </c>
      <c r="H1411" s="269">
        <v>44630</v>
      </c>
      <c r="I1411" s="217">
        <v>700</v>
      </c>
      <c r="J1411" s="217">
        <f t="shared" ref="J1411:J1450" si="35">IF(I1411&gt;$Q$1,,G1411)</f>
        <v>6</v>
      </c>
    </row>
    <row r="1412" spans="1:10" hidden="1" outlineLevel="1" x14ac:dyDescent="0.35">
      <c r="A1412" s="216" t="s">
        <v>1908</v>
      </c>
      <c r="B1412" s="217">
        <v>14</v>
      </c>
      <c r="C1412" s="216" t="s">
        <v>1909</v>
      </c>
      <c r="D1412" s="216" t="s">
        <v>170</v>
      </c>
      <c r="E1412" s="217">
        <v>3</v>
      </c>
      <c r="F1412" s="217">
        <v>2</v>
      </c>
      <c r="G1412" s="217">
        <v>5</v>
      </c>
      <c r="H1412" s="269">
        <v>44630</v>
      </c>
      <c r="I1412" s="217">
        <v>800</v>
      </c>
      <c r="J1412" s="217">
        <f t="shared" si="35"/>
        <v>5</v>
      </c>
    </row>
    <row r="1413" spans="1:10" hidden="1" outlineLevel="1" x14ac:dyDescent="0.35">
      <c r="A1413" s="216" t="s">
        <v>1908</v>
      </c>
      <c r="B1413" s="217">
        <v>15</v>
      </c>
      <c r="C1413" s="216" t="s">
        <v>1909</v>
      </c>
      <c r="D1413" s="216" t="s">
        <v>170</v>
      </c>
      <c r="E1413" s="217">
        <v>5</v>
      </c>
      <c r="F1413" s="217">
        <v>2</v>
      </c>
      <c r="G1413" s="217">
        <v>7</v>
      </c>
      <c r="H1413" s="269">
        <v>44630</v>
      </c>
      <c r="I1413" s="217">
        <v>200</v>
      </c>
      <c r="J1413" s="217">
        <f t="shared" si="35"/>
        <v>7</v>
      </c>
    </row>
    <row r="1414" spans="1:10" hidden="1" outlineLevel="1" x14ac:dyDescent="0.35">
      <c r="A1414" s="216" t="s">
        <v>1908</v>
      </c>
      <c r="B1414" s="217">
        <v>16</v>
      </c>
      <c r="C1414" s="216" t="s">
        <v>1909</v>
      </c>
      <c r="D1414" s="216" t="s">
        <v>170</v>
      </c>
      <c r="E1414" s="217">
        <v>4</v>
      </c>
      <c r="F1414" s="217">
        <v>2</v>
      </c>
      <c r="G1414" s="217">
        <v>6</v>
      </c>
      <c r="H1414" s="269">
        <v>44630</v>
      </c>
      <c r="I1414" s="217">
        <v>500</v>
      </c>
      <c r="J1414" s="217">
        <f t="shared" si="35"/>
        <v>6</v>
      </c>
    </row>
    <row r="1415" spans="1:10" hidden="1" outlineLevel="1" x14ac:dyDescent="0.35">
      <c r="A1415" s="216" t="s">
        <v>1908</v>
      </c>
      <c r="B1415" s="217">
        <v>17</v>
      </c>
      <c r="C1415" s="216" t="s">
        <v>1909</v>
      </c>
      <c r="D1415" s="216" t="s">
        <v>170</v>
      </c>
      <c r="E1415" s="217">
        <v>7</v>
      </c>
      <c r="F1415" s="217">
        <v>2</v>
      </c>
      <c r="G1415" s="217">
        <v>9</v>
      </c>
      <c r="H1415" s="269">
        <v>44630</v>
      </c>
      <c r="I1415" s="217">
        <v>800</v>
      </c>
      <c r="J1415" s="217">
        <f t="shared" si="35"/>
        <v>9</v>
      </c>
    </row>
    <row r="1416" spans="1:10" hidden="1" outlineLevel="1" x14ac:dyDescent="0.35">
      <c r="A1416" s="216" t="s">
        <v>1908</v>
      </c>
      <c r="B1416" s="217">
        <v>18</v>
      </c>
      <c r="C1416" s="216" t="s">
        <v>1909</v>
      </c>
      <c r="D1416" s="216" t="s">
        <v>170</v>
      </c>
      <c r="E1416" s="217">
        <v>5</v>
      </c>
      <c r="F1416" s="217">
        <v>2</v>
      </c>
      <c r="G1416" s="217">
        <v>7</v>
      </c>
      <c r="H1416" s="269">
        <v>44630</v>
      </c>
      <c r="I1416" s="217">
        <v>600</v>
      </c>
      <c r="J1416" s="217">
        <f t="shared" si="35"/>
        <v>7</v>
      </c>
    </row>
    <row r="1417" spans="1:10" hidden="1" outlineLevel="1" x14ac:dyDescent="0.35">
      <c r="A1417" s="216" t="s">
        <v>1908</v>
      </c>
      <c r="B1417" s="217">
        <v>19</v>
      </c>
      <c r="C1417" s="216" t="s">
        <v>1909</v>
      </c>
      <c r="D1417" s="216" t="s">
        <v>170</v>
      </c>
      <c r="E1417" s="217">
        <v>6</v>
      </c>
      <c r="F1417" s="217">
        <v>2</v>
      </c>
      <c r="G1417" s="217">
        <v>8</v>
      </c>
      <c r="H1417" s="269">
        <v>44630</v>
      </c>
      <c r="I1417" s="217">
        <v>420</v>
      </c>
      <c r="J1417" s="217">
        <f t="shared" si="35"/>
        <v>8</v>
      </c>
    </row>
    <row r="1418" spans="1:10" hidden="1" outlineLevel="1" x14ac:dyDescent="0.35">
      <c r="A1418" s="216" t="s">
        <v>1908</v>
      </c>
      <c r="B1418" s="217">
        <v>20</v>
      </c>
      <c r="C1418" s="216" t="s">
        <v>1909</v>
      </c>
      <c r="D1418" s="216" t="s">
        <v>170</v>
      </c>
      <c r="E1418" s="217">
        <v>7</v>
      </c>
      <c r="F1418" s="217">
        <v>2</v>
      </c>
      <c r="G1418" s="217">
        <v>9</v>
      </c>
      <c r="H1418" s="269">
        <v>44630</v>
      </c>
      <c r="I1418" s="217">
        <v>500</v>
      </c>
      <c r="J1418" s="217">
        <f t="shared" si="35"/>
        <v>9</v>
      </c>
    </row>
    <row r="1419" spans="1:10" hidden="1" outlineLevel="1" x14ac:dyDescent="0.35">
      <c r="A1419" s="216" t="s">
        <v>1908</v>
      </c>
      <c r="B1419" s="217">
        <v>21</v>
      </c>
      <c r="C1419" s="216" t="s">
        <v>1909</v>
      </c>
      <c r="D1419" s="216" t="s">
        <v>170</v>
      </c>
      <c r="E1419" s="217">
        <v>3</v>
      </c>
      <c r="F1419" s="217">
        <v>2</v>
      </c>
      <c r="G1419" s="217">
        <v>5</v>
      </c>
      <c r="H1419" s="269">
        <v>44630</v>
      </c>
      <c r="I1419" s="217">
        <v>200</v>
      </c>
      <c r="J1419" s="217">
        <f t="shared" si="35"/>
        <v>5</v>
      </c>
    </row>
    <row r="1420" spans="1:10" hidden="1" outlineLevel="1" x14ac:dyDescent="0.35">
      <c r="A1420" s="216" t="s">
        <v>1908</v>
      </c>
      <c r="B1420" s="217">
        <v>22</v>
      </c>
      <c r="C1420" s="216" t="s">
        <v>1909</v>
      </c>
      <c r="D1420" s="216" t="s">
        <v>170</v>
      </c>
      <c r="E1420" s="217">
        <v>3</v>
      </c>
      <c r="F1420" s="217">
        <v>2</v>
      </c>
      <c r="G1420" s="217">
        <v>5</v>
      </c>
      <c r="H1420" s="269">
        <v>44630</v>
      </c>
      <c r="I1420" s="217">
        <v>100</v>
      </c>
      <c r="J1420" s="217">
        <f t="shared" si="35"/>
        <v>5</v>
      </c>
    </row>
    <row r="1421" spans="1:10" hidden="1" outlineLevel="1" x14ac:dyDescent="0.35">
      <c r="A1421" s="216" t="s">
        <v>1908</v>
      </c>
      <c r="B1421" s="217">
        <v>23</v>
      </c>
      <c r="C1421" s="216" t="s">
        <v>1909</v>
      </c>
      <c r="D1421" s="216" t="s">
        <v>170</v>
      </c>
      <c r="E1421" s="217">
        <v>8</v>
      </c>
      <c r="F1421" s="217">
        <v>2</v>
      </c>
      <c r="G1421" s="217">
        <v>10</v>
      </c>
      <c r="H1421" s="269">
        <v>44630</v>
      </c>
      <c r="I1421" s="217">
        <v>780</v>
      </c>
      <c r="J1421" s="217">
        <f t="shared" si="35"/>
        <v>10</v>
      </c>
    </row>
    <row r="1422" spans="1:10" hidden="1" outlineLevel="1" x14ac:dyDescent="0.35">
      <c r="A1422" s="216" t="s">
        <v>1908</v>
      </c>
      <c r="B1422" s="217">
        <v>43</v>
      </c>
      <c r="C1422" s="216" t="s">
        <v>1909</v>
      </c>
      <c r="D1422" s="216" t="s">
        <v>170</v>
      </c>
      <c r="E1422" s="217">
        <v>4</v>
      </c>
      <c r="F1422" s="217">
        <v>2</v>
      </c>
      <c r="G1422" s="217">
        <v>6</v>
      </c>
      <c r="H1422" s="269">
        <v>44630</v>
      </c>
      <c r="I1422" s="217">
        <v>180</v>
      </c>
      <c r="J1422" s="217">
        <f t="shared" si="35"/>
        <v>6</v>
      </c>
    </row>
    <row r="1423" spans="1:10" hidden="1" outlineLevel="1" x14ac:dyDescent="0.35">
      <c r="A1423" s="216" t="s">
        <v>1908</v>
      </c>
      <c r="B1423" s="217">
        <v>24</v>
      </c>
      <c r="C1423" s="216" t="s">
        <v>1909</v>
      </c>
      <c r="D1423" s="216" t="s">
        <v>170</v>
      </c>
      <c r="E1423" s="217">
        <v>10</v>
      </c>
      <c r="F1423" s="217">
        <v>6</v>
      </c>
      <c r="G1423" s="217">
        <v>16</v>
      </c>
      <c r="H1423" s="269">
        <v>44630</v>
      </c>
      <c r="I1423" s="217">
        <v>300</v>
      </c>
      <c r="J1423" s="217">
        <f t="shared" si="35"/>
        <v>16</v>
      </c>
    </row>
    <row r="1424" spans="1:10" hidden="1" outlineLevel="1" x14ac:dyDescent="0.35">
      <c r="A1424" s="216" t="s">
        <v>1908</v>
      </c>
      <c r="B1424" s="217">
        <v>25</v>
      </c>
      <c r="C1424" s="216" t="s">
        <v>1909</v>
      </c>
      <c r="D1424" s="216" t="s">
        <v>170</v>
      </c>
      <c r="E1424" s="217">
        <v>8</v>
      </c>
      <c r="F1424" s="217">
        <v>1</v>
      </c>
      <c r="G1424" s="217">
        <v>9</v>
      </c>
      <c r="H1424" s="269">
        <v>44630</v>
      </c>
      <c r="I1424" s="217">
        <v>290</v>
      </c>
      <c r="J1424" s="217">
        <f t="shared" si="35"/>
        <v>9</v>
      </c>
    </row>
    <row r="1425" spans="1:10" hidden="1" outlineLevel="1" x14ac:dyDescent="0.35">
      <c r="A1425" s="216" t="s">
        <v>1908</v>
      </c>
      <c r="B1425" s="217">
        <v>33</v>
      </c>
      <c r="C1425" s="216" t="s">
        <v>1909</v>
      </c>
      <c r="D1425" s="216" t="s">
        <v>170</v>
      </c>
      <c r="E1425" s="217">
        <v>3</v>
      </c>
      <c r="F1425" s="217">
        <v>2</v>
      </c>
      <c r="G1425" s="217">
        <v>5</v>
      </c>
      <c r="H1425" s="269">
        <v>44630</v>
      </c>
      <c r="I1425" s="217">
        <v>800</v>
      </c>
      <c r="J1425" s="217">
        <f t="shared" si="35"/>
        <v>5</v>
      </c>
    </row>
    <row r="1426" spans="1:10" hidden="1" outlineLevel="1" x14ac:dyDescent="0.35">
      <c r="A1426" s="216" t="s">
        <v>1908</v>
      </c>
      <c r="B1426" s="217">
        <v>26</v>
      </c>
      <c r="C1426" s="216" t="s">
        <v>1909</v>
      </c>
      <c r="D1426" s="216" t="s">
        <v>170</v>
      </c>
      <c r="E1426" s="217">
        <v>6</v>
      </c>
      <c r="F1426" s="217">
        <v>2</v>
      </c>
      <c r="G1426" s="217">
        <v>8</v>
      </c>
      <c r="H1426" s="269">
        <v>44630</v>
      </c>
      <c r="I1426" s="217">
        <v>400</v>
      </c>
      <c r="J1426" s="217">
        <f t="shared" si="35"/>
        <v>8</v>
      </c>
    </row>
    <row r="1427" spans="1:10" hidden="1" outlineLevel="1" x14ac:dyDescent="0.35">
      <c r="A1427" s="216" t="s">
        <v>1908</v>
      </c>
      <c r="B1427" s="217">
        <v>27</v>
      </c>
      <c r="C1427" s="216" t="s">
        <v>1909</v>
      </c>
      <c r="D1427" s="216" t="s">
        <v>170</v>
      </c>
      <c r="E1427" s="217">
        <v>5</v>
      </c>
      <c r="F1427" s="217">
        <v>2</v>
      </c>
      <c r="G1427" s="217">
        <v>7</v>
      </c>
      <c r="H1427" s="269">
        <v>44630</v>
      </c>
      <c r="I1427" s="217">
        <v>900</v>
      </c>
      <c r="J1427" s="217">
        <f t="shared" si="35"/>
        <v>7</v>
      </c>
    </row>
    <row r="1428" spans="1:10" hidden="1" outlineLevel="1" x14ac:dyDescent="0.35">
      <c r="A1428" s="216" t="s">
        <v>1908</v>
      </c>
      <c r="B1428" s="217">
        <v>28</v>
      </c>
      <c r="C1428" s="216" t="s">
        <v>1909</v>
      </c>
      <c r="D1428" s="216" t="s">
        <v>170</v>
      </c>
      <c r="E1428" s="217">
        <v>7</v>
      </c>
      <c r="F1428" s="217">
        <v>2</v>
      </c>
      <c r="G1428" s="217">
        <v>9</v>
      </c>
      <c r="H1428" s="269">
        <v>44630</v>
      </c>
      <c r="I1428" s="217">
        <v>700</v>
      </c>
      <c r="J1428" s="217">
        <f t="shared" si="35"/>
        <v>9</v>
      </c>
    </row>
    <row r="1429" spans="1:10" hidden="1" outlineLevel="1" x14ac:dyDescent="0.35">
      <c r="A1429" s="216" t="s">
        <v>1908</v>
      </c>
      <c r="B1429" s="217">
        <v>29</v>
      </c>
      <c r="C1429" s="216" t="s">
        <v>1909</v>
      </c>
      <c r="D1429" s="216" t="s">
        <v>170</v>
      </c>
      <c r="E1429" s="217">
        <v>1</v>
      </c>
      <c r="F1429" s="217">
        <v>2</v>
      </c>
      <c r="G1429" s="217">
        <v>3</v>
      </c>
      <c r="H1429" s="269">
        <v>44630</v>
      </c>
      <c r="I1429" s="217">
        <v>300</v>
      </c>
      <c r="J1429" s="217">
        <f t="shared" si="35"/>
        <v>3</v>
      </c>
    </row>
    <row r="1430" spans="1:10" hidden="1" outlineLevel="1" x14ac:dyDescent="0.35">
      <c r="A1430" s="216" t="s">
        <v>1908</v>
      </c>
      <c r="B1430" s="217">
        <v>30</v>
      </c>
      <c r="C1430" s="216" t="s">
        <v>1909</v>
      </c>
      <c r="D1430" s="216" t="s">
        <v>170</v>
      </c>
      <c r="E1430" s="217">
        <v>6</v>
      </c>
      <c r="F1430" s="217">
        <v>1</v>
      </c>
      <c r="G1430" s="217">
        <v>7</v>
      </c>
      <c r="H1430" s="269">
        <v>44630</v>
      </c>
      <c r="I1430" s="217">
        <v>500</v>
      </c>
      <c r="J1430" s="217">
        <f t="shared" si="35"/>
        <v>7</v>
      </c>
    </row>
    <row r="1431" spans="1:10" hidden="1" outlineLevel="1" x14ac:dyDescent="0.35">
      <c r="A1431" s="216" t="s">
        <v>1908</v>
      </c>
      <c r="B1431" s="217">
        <v>31</v>
      </c>
      <c r="C1431" s="216" t="s">
        <v>1909</v>
      </c>
      <c r="D1431" s="216" t="s">
        <v>170</v>
      </c>
      <c r="E1431" s="217">
        <v>4</v>
      </c>
      <c r="F1431" s="217">
        <v>2</v>
      </c>
      <c r="G1431" s="217">
        <v>6</v>
      </c>
      <c r="H1431" s="269">
        <v>44630</v>
      </c>
      <c r="I1431" s="217">
        <v>400</v>
      </c>
      <c r="J1431" s="217">
        <f t="shared" si="35"/>
        <v>6</v>
      </c>
    </row>
    <row r="1432" spans="1:10" hidden="1" outlineLevel="1" x14ac:dyDescent="0.35">
      <c r="A1432" s="216" t="s">
        <v>1908</v>
      </c>
      <c r="B1432" s="217">
        <v>47</v>
      </c>
      <c r="C1432" s="216" t="s">
        <v>1909</v>
      </c>
      <c r="D1432" s="216" t="s">
        <v>170</v>
      </c>
      <c r="E1432" s="217">
        <v>3</v>
      </c>
      <c r="F1432" s="217">
        <v>2</v>
      </c>
      <c r="G1432" s="217">
        <v>5</v>
      </c>
      <c r="H1432" s="269">
        <v>44630</v>
      </c>
      <c r="I1432" s="217">
        <v>300</v>
      </c>
      <c r="J1432" s="217">
        <f t="shared" si="35"/>
        <v>5</v>
      </c>
    </row>
    <row r="1433" spans="1:10" hidden="1" outlineLevel="1" x14ac:dyDescent="0.35">
      <c r="A1433" s="216" t="s">
        <v>1908</v>
      </c>
      <c r="B1433" s="217">
        <v>34</v>
      </c>
      <c r="C1433" s="216" t="s">
        <v>1909</v>
      </c>
      <c r="D1433" s="216" t="s">
        <v>170</v>
      </c>
      <c r="E1433" s="217">
        <v>3</v>
      </c>
      <c r="F1433" s="217">
        <v>2</v>
      </c>
      <c r="G1433" s="217">
        <v>5</v>
      </c>
      <c r="H1433" s="269">
        <v>44630</v>
      </c>
      <c r="I1433" s="217">
        <v>300</v>
      </c>
      <c r="J1433" s="217">
        <f t="shared" si="35"/>
        <v>5</v>
      </c>
    </row>
    <row r="1434" spans="1:10" hidden="1" outlineLevel="1" x14ac:dyDescent="0.35">
      <c r="A1434" s="216" t="s">
        <v>1908</v>
      </c>
      <c r="B1434" s="217">
        <v>35</v>
      </c>
      <c r="C1434" s="216" t="s">
        <v>1909</v>
      </c>
      <c r="D1434" s="216" t="s">
        <v>170</v>
      </c>
      <c r="E1434" s="217">
        <v>9</v>
      </c>
      <c r="F1434" s="217">
        <v>3</v>
      </c>
      <c r="G1434" s="217">
        <v>12</v>
      </c>
      <c r="H1434" s="269">
        <v>44630</v>
      </c>
      <c r="I1434" s="217">
        <v>900</v>
      </c>
      <c r="J1434" s="217">
        <f t="shared" si="35"/>
        <v>12</v>
      </c>
    </row>
    <row r="1435" spans="1:10" hidden="1" outlineLevel="1" x14ac:dyDescent="0.35">
      <c r="A1435" s="216" t="s">
        <v>1908</v>
      </c>
      <c r="B1435" s="217">
        <v>36</v>
      </c>
      <c r="C1435" s="216" t="s">
        <v>1909</v>
      </c>
      <c r="D1435" s="216" t="s">
        <v>170</v>
      </c>
      <c r="E1435" s="217">
        <v>3</v>
      </c>
      <c r="F1435" s="217">
        <v>2</v>
      </c>
      <c r="G1435" s="217">
        <v>5</v>
      </c>
      <c r="H1435" s="269">
        <v>44630</v>
      </c>
      <c r="I1435" s="217">
        <v>300</v>
      </c>
      <c r="J1435" s="217">
        <f t="shared" si="35"/>
        <v>5</v>
      </c>
    </row>
    <row r="1436" spans="1:10" hidden="1" outlineLevel="1" x14ac:dyDescent="0.35">
      <c r="A1436" s="216" t="s">
        <v>1908</v>
      </c>
      <c r="B1436" s="217">
        <v>37</v>
      </c>
      <c r="C1436" s="216" t="s">
        <v>1909</v>
      </c>
      <c r="D1436" s="216" t="s">
        <v>170</v>
      </c>
      <c r="E1436" s="217">
        <v>3</v>
      </c>
      <c r="F1436" s="217">
        <v>2</v>
      </c>
      <c r="G1436" s="217">
        <v>5</v>
      </c>
      <c r="H1436" s="269">
        <v>44630</v>
      </c>
      <c r="I1436" s="217">
        <v>400</v>
      </c>
      <c r="J1436" s="217">
        <f t="shared" si="35"/>
        <v>5</v>
      </c>
    </row>
    <row r="1437" spans="1:10" hidden="1" outlineLevel="1" x14ac:dyDescent="0.35">
      <c r="A1437" s="216" t="s">
        <v>1908</v>
      </c>
      <c r="B1437" s="217">
        <v>49</v>
      </c>
      <c r="C1437" s="216" t="s">
        <v>1909</v>
      </c>
      <c r="D1437" s="216" t="s">
        <v>170</v>
      </c>
      <c r="E1437" s="217">
        <v>5</v>
      </c>
      <c r="F1437" s="217">
        <v>2</v>
      </c>
      <c r="G1437" s="217">
        <v>7</v>
      </c>
      <c r="H1437" s="269">
        <v>44630</v>
      </c>
      <c r="I1437" s="217">
        <v>400</v>
      </c>
      <c r="J1437" s="217">
        <f t="shared" si="35"/>
        <v>7</v>
      </c>
    </row>
    <row r="1438" spans="1:10" hidden="1" outlineLevel="1" x14ac:dyDescent="0.35">
      <c r="A1438" s="216" t="s">
        <v>1908</v>
      </c>
      <c r="B1438" s="217">
        <v>38</v>
      </c>
      <c r="C1438" s="216" t="s">
        <v>1909</v>
      </c>
      <c r="D1438" s="216" t="s">
        <v>170</v>
      </c>
      <c r="E1438" s="217">
        <v>8</v>
      </c>
      <c r="F1438" s="217">
        <v>2</v>
      </c>
      <c r="G1438" s="217">
        <v>10</v>
      </c>
      <c r="H1438" s="269">
        <v>44630</v>
      </c>
      <c r="I1438" s="217">
        <v>700</v>
      </c>
      <c r="J1438" s="217">
        <f t="shared" si="35"/>
        <v>10</v>
      </c>
    </row>
    <row r="1439" spans="1:10" hidden="1" outlineLevel="1" x14ac:dyDescent="0.35">
      <c r="A1439" s="216" t="s">
        <v>1908</v>
      </c>
      <c r="B1439" s="217">
        <v>39</v>
      </c>
      <c r="C1439" s="216" t="s">
        <v>1909</v>
      </c>
      <c r="D1439" s="216" t="s">
        <v>170</v>
      </c>
      <c r="E1439" s="217">
        <v>4</v>
      </c>
      <c r="F1439" s="217">
        <v>2</v>
      </c>
      <c r="G1439" s="217">
        <v>6</v>
      </c>
      <c r="H1439" s="269">
        <v>44630</v>
      </c>
      <c r="I1439" s="217">
        <v>860</v>
      </c>
      <c r="J1439" s="217">
        <f t="shared" si="35"/>
        <v>6</v>
      </c>
    </row>
    <row r="1440" spans="1:10" hidden="1" outlineLevel="1" x14ac:dyDescent="0.35">
      <c r="A1440" s="216" t="s">
        <v>1908</v>
      </c>
      <c r="B1440" s="217">
        <v>40</v>
      </c>
      <c r="C1440" s="216" t="s">
        <v>1909</v>
      </c>
      <c r="D1440" s="216" t="s">
        <v>170</v>
      </c>
      <c r="E1440" s="217">
        <v>5</v>
      </c>
      <c r="F1440" s="217">
        <v>1</v>
      </c>
      <c r="G1440" s="217">
        <v>6</v>
      </c>
      <c r="H1440" s="269">
        <v>44630</v>
      </c>
      <c r="I1440" s="217">
        <v>490</v>
      </c>
      <c r="J1440" s="217">
        <f t="shared" si="35"/>
        <v>6</v>
      </c>
    </row>
    <row r="1441" spans="1:10" hidden="1" outlineLevel="1" x14ac:dyDescent="0.35">
      <c r="A1441" s="216" t="s">
        <v>1908</v>
      </c>
      <c r="B1441" s="217">
        <v>41</v>
      </c>
      <c r="C1441" s="216" t="s">
        <v>1909</v>
      </c>
      <c r="D1441" s="216" t="s">
        <v>170</v>
      </c>
      <c r="E1441" s="217">
        <v>4</v>
      </c>
      <c r="F1441" s="217">
        <v>2</v>
      </c>
      <c r="G1441" s="217">
        <v>6</v>
      </c>
      <c r="H1441" s="269">
        <v>44630</v>
      </c>
      <c r="I1441" s="217">
        <v>100</v>
      </c>
      <c r="J1441" s="217">
        <f t="shared" si="35"/>
        <v>6</v>
      </c>
    </row>
    <row r="1442" spans="1:10" hidden="1" outlineLevel="1" x14ac:dyDescent="0.35">
      <c r="A1442" s="216" t="s">
        <v>1908</v>
      </c>
      <c r="B1442" s="217">
        <v>42</v>
      </c>
      <c r="C1442" s="216" t="s">
        <v>1909</v>
      </c>
      <c r="D1442" s="216" t="s">
        <v>170</v>
      </c>
      <c r="E1442" s="217">
        <v>2</v>
      </c>
      <c r="F1442" s="217">
        <v>2</v>
      </c>
      <c r="G1442" s="217">
        <v>4</v>
      </c>
      <c r="H1442" s="269">
        <v>44630</v>
      </c>
      <c r="I1442" s="217">
        <v>350</v>
      </c>
      <c r="J1442" s="217">
        <f t="shared" si="35"/>
        <v>4</v>
      </c>
    </row>
    <row r="1443" spans="1:10" hidden="1" outlineLevel="1" x14ac:dyDescent="0.35">
      <c r="A1443" s="216" t="s">
        <v>1908</v>
      </c>
      <c r="B1443" s="217">
        <v>44</v>
      </c>
      <c r="C1443" s="216" t="s">
        <v>1909</v>
      </c>
      <c r="D1443" s="216" t="s">
        <v>170</v>
      </c>
      <c r="E1443" s="217">
        <v>5</v>
      </c>
      <c r="F1443" s="217">
        <v>2</v>
      </c>
      <c r="G1443" s="217">
        <v>7</v>
      </c>
      <c r="H1443" s="269">
        <v>44630</v>
      </c>
      <c r="I1443" s="217">
        <v>710</v>
      </c>
      <c r="J1443" s="217">
        <f t="shared" si="35"/>
        <v>7</v>
      </c>
    </row>
    <row r="1444" spans="1:10" hidden="1" outlineLevel="1" x14ac:dyDescent="0.35">
      <c r="A1444" s="216" t="s">
        <v>1908</v>
      </c>
      <c r="B1444" s="217">
        <v>45</v>
      </c>
      <c r="C1444" s="216" t="s">
        <v>1909</v>
      </c>
      <c r="D1444" s="216" t="s">
        <v>170</v>
      </c>
      <c r="E1444" s="217">
        <v>5</v>
      </c>
      <c r="F1444" s="217">
        <v>2</v>
      </c>
      <c r="G1444" s="217">
        <v>7</v>
      </c>
      <c r="H1444" s="269">
        <v>44630</v>
      </c>
      <c r="I1444" s="217">
        <v>280</v>
      </c>
      <c r="J1444" s="217">
        <f t="shared" si="35"/>
        <v>7</v>
      </c>
    </row>
    <row r="1445" spans="1:10" hidden="1" outlineLevel="1" x14ac:dyDescent="0.35">
      <c r="A1445" s="216" t="s">
        <v>1908</v>
      </c>
      <c r="B1445" s="217">
        <v>46</v>
      </c>
      <c r="C1445" s="216" t="s">
        <v>1909</v>
      </c>
      <c r="D1445" s="216" t="s">
        <v>170</v>
      </c>
      <c r="E1445" s="217">
        <v>14</v>
      </c>
      <c r="F1445" s="217">
        <v>2</v>
      </c>
      <c r="G1445" s="217">
        <v>16</v>
      </c>
      <c r="H1445" s="269">
        <v>44630</v>
      </c>
      <c r="I1445" s="217">
        <v>500</v>
      </c>
      <c r="J1445" s="217">
        <f t="shared" si="35"/>
        <v>16</v>
      </c>
    </row>
    <row r="1446" spans="1:10" hidden="1" outlineLevel="1" x14ac:dyDescent="0.35">
      <c r="A1446" s="216" t="s">
        <v>1908</v>
      </c>
      <c r="B1446" s="217">
        <v>48</v>
      </c>
      <c r="C1446" s="216" t="s">
        <v>1909</v>
      </c>
      <c r="D1446" s="216" t="s">
        <v>170</v>
      </c>
      <c r="E1446" s="217">
        <v>5</v>
      </c>
      <c r="F1446" s="217">
        <v>2</v>
      </c>
      <c r="G1446" s="217">
        <v>7</v>
      </c>
      <c r="H1446" s="269">
        <v>44630</v>
      </c>
      <c r="I1446" s="217">
        <v>900</v>
      </c>
      <c r="J1446" s="217">
        <f t="shared" si="35"/>
        <v>7</v>
      </c>
    </row>
    <row r="1447" spans="1:10" hidden="1" outlineLevel="1" x14ac:dyDescent="0.35">
      <c r="A1447" s="216" t="s">
        <v>1908</v>
      </c>
      <c r="B1447" s="217">
        <v>50</v>
      </c>
      <c r="C1447" s="216" t="s">
        <v>1909</v>
      </c>
      <c r="D1447" s="216" t="s">
        <v>170</v>
      </c>
      <c r="E1447" s="217">
        <v>4</v>
      </c>
      <c r="F1447" s="217">
        <v>2</v>
      </c>
      <c r="G1447" s="217">
        <v>6</v>
      </c>
      <c r="H1447" s="269">
        <v>44630</v>
      </c>
      <c r="I1447" s="217">
        <v>100</v>
      </c>
      <c r="J1447" s="217">
        <f t="shared" si="35"/>
        <v>6</v>
      </c>
    </row>
    <row r="1448" spans="1:10" hidden="1" outlineLevel="1" x14ac:dyDescent="0.35">
      <c r="A1448" s="216" t="s">
        <v>1908</v>
      </c>
      <c r="B1448" s="217">
        <v>51</v>
      </c>
      <c r="C1448" s="216" t="s">
        <v>1909</v>
      </c>
      <c r="D1448" s="216" t="s">
        <v>170</v>
      </c>
      <c r="E1448" s="217">
        <v>5</v>
      </c>
      <c r="F1448" s="217">
        <v>2</v>
      </c>
      <c r="G1448" s="217">
        <v>7</v>
      </c>
      <c r="H1448" s="269">
        <v>44630</v>
      </c>
      <c r="I1448" s="217">
        <v>280</v>
      </c>
      <c r="J1448" s="217">
        <f t="shared" si="35"/>
        <v>7</v>
      </c>
    </row>
    <row r="1449" spans="1:10" hidden="1" outlineLevel="1" x14ac:dyDescent="0.35">
      <c r="A1449" s="216" t="s">
        <v>1908</v>
      </c>
      <c r="B1449" s="217">
        <v>51</v>
      </c>
      <c r="C1449" s="216" t="s">
        <v>1909</v>
      </c>
      <c r="D1449" s="216" t="s">
        <v>170</v>
      </c>
      <c r="E1449" s="217">
        <v>3</v>
      </c>
      <c r="F1449" s="217">
        <v>2</v>
      </c>
      <c r="G1449" s="217">
        <v>5</v>
      </c>
      <c r="H1449" s="269">
        <v>44630</v>
      </c>
      <c r="I1449" s="217">
        <v>350</v>
      </c>
      <c r="J1449" s="217">
        <f t="shared" si="35"/>
        <v>5</v>
      </c>
    </row>
    <row r="1450" spans="1:10" hidden="1" outlineLevel="1" x14ac:dyDescent="0.35">
      <c r="A1450" s="216" t="s">
        <v>1908</v>
      </c>
      <c r="B1450" s="217">
        <v>53</v>
      </c>
      <c r="C1450" s="216" t="s">
        <v>1909</v>
      </c>
      <c r="D1450" s="216" t="s">
        <v>170</v>
      </c>
      <c r="E1450" s="217">
        <v>3</v>
      </c>
      <c r="F1450" s="217">
        <v>1</v>
      </c>
      <c r="G1450" s="217">
        <v>4</v>
      </c>
      <c r="H1450" s="269">
        <v>44630</v>
      </c>
      <c r="I1450" s="217">
        <v>500</v>
      </c>
      <c r="J1450" s="217">
        <f t="shared" si="35"/>
        <v>4</v>
      </c>
    </row>
    <row r="1451" spans="1:10" ht="15" collapsed="1" thickBot="1" x14ac:dyDescent="0.4">
      <c r="A1451" s="211" t="s">
        <v>1908</v>
      </c>
      <c r="B1451" s="226"/>
      <c r="C1451" s="213" t="s">
        <v>1909</v>
      </c>
      <c r="D1451" s="243">
        <f>COUNTA(D1398:D1450)</f>
        <v>53</v>
      </c>
      <c r="E1451" s="243">
        <f>SUM(E1398:E1450)</f>
        <v>262</v>
      </c>
      <c r="F1451" s="243">
        <f>SUM(F1398:F1450)</f>
        <v>112</v>
      </c>
      <c r="G1451" s="243">
        <f>SUM(G1398:G1450)</f>
        <v>374</v>
      </c>
      <c r="H1451" s="270">
        <v>44630</v>
      </c>
      <c r="I1451" s="271">
        <f>AVERAGE(I1398:I1450)</f>
        <v>473.96226415094338</v>
      </c>
      <c r="J1451" s="243">
        <f>SUM(J1398:J1450)</f>
        <v>374</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075EC-8357-4EF6-922C-C153EF5E7226}">
  <sheetPr codeName="Sheet21"/>
  <dimension ref="A2:I20"/>
  <sheetViews>
    <sheetView workbookViewId="0"/>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0.36328125" bestFit="1" customWidth="1"/>
  </cols>
  <sheetData>
    <row r="2" spans="1:9" x14ac:dyDescent="0.35">
      <c r="A2" s="33" t="s">
        <v>648</v>
      </c>
      <c r="B2" s="33" t="s">
        <v>649</v>
      </c>
      <c r="C2" s="33" t="s">
        <v>650</v>
      </c>
      <c r="D2" s="59" t="s">
        <v>651</v>
      </c>
      <c r="E2" s="61"/>
    </row>
    <row r="3" spans="1:9" x14ac:dyDescent="0.35">
      <c r="A3" s="50" t="s">
        <v>652</v>
      </c>
      <c r="B3" s="51" t="s">
        <v>653</v>
      </c>
      <c r="C3" s="52">
        <f>C4*(1-C5)*(1-C6)</f>
        <v>6135.8904750000002</v>
      </c>
      <c r="D3" s="60" t="s">
        <v>654</v>
      </c>
      <c r="E3" s="61"/>
    </row>
    <row r="4" spans="1:9" x14ac:dyDescent="0.35">
      <c r="A4" s="53" t="s">
        <v>5</v>
      </c>
      <c r="B4" s="51" t="s">
        <v>655</v>
      </c>
      <c r="C4" s="54">
        <f>'GS7135-PTDs'!K28</f>
        <v>9515</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3379.1095249999998</v>
      </c>
    </row>
    <row r="8" spans="1:9" x14ac:dyDescent="0.35">
      <c r="A8" s="33" t="s">
        <v>663</v>
      </c>
      <c r="B8" s="33" t="s">
        <v>649</v>
      </c>
      <c r="C8" s="33" t="s">
        <v>664</v>
      </c>
      <c r="D8" s="33" t="s">
        <v>651</v>
      </c>
    </row>
    <row r="9" spans="1:9" x14ac:dyDescent="0.35">
      <c r="A9" s="164" t="s">
        <v>665</v>
      </c>
      <c r="B9" s="165" t="s">
        <v>666</v>
      </c>
      <c r="C9" s="370">
        <f>(C10-C11)/C10</f>
        <v>0.39237057220708449</v>
      </c>
      <c r="D9" s="165" t="s">
        <v>658</v>
      </c>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8967.8399250000002</v>
      </c>
      <c r="D14" s="165" t="s">
        <v>654</v>
      </c>
    </row>
    <row r="15" spans="1:9" x14ac:dyDescent="0.35">
      <c r="A15" s="164" t="s">
        <v>5</v>
      </c>
      <c r="B15" s="165" t="s">
        <v>677</v>
      </c>
      <c r="C15" s="189">
        <f>'GS7135-PTDs'!K28</f>
        <v>9515</v>
      </c>
      <c r="D15" s="165" t="s">
        <v>654</v>
      </c>
    </row>
    <row r="16" spans="1:9" ht="29" x14ac:dyDescent="0.35">
      <c r="A16" s="164" t="s">
        <v>124</v>
      </c>
      <c r="B16" s="51" t="s">
        <v>657</v>
      </c>
      <c r="C16" s="62">
        <v>7.9000000000000008E-3</v>
      </c>
      <c r="D16" s="165" t="s">
        <v>658</v>
      </c>
      <c r="E16" t="s">
        <v>659</v>
      </c>
      <c r="G16" t="s">
        <v>662</v>
      </c>
      <c r="H16" s="121">
        <f>C15-C14</f>
        <v>547.16007499999978</v>
      </c>
    </row>
    <row r="17" spans="1:5" ht="16.5" x14ac:dyDescent="0.45">
      <c r="A17" s="164" t="s">
        <v>678</v>
      </c>
      <c r="B17" s="165" t="s">
        <v>679</v>
      </c>
      <c r="C17" s="116">
        <v>0.95</v>
      </c>
      <c r="D17" s="165" t="s">
        <v>658</v>
      </c>
      <c r="E17" t="s">
        <v>672</v>
      </c>
    </row>
    <row r="19" spans="1:5" x14ac:dyDescent="0.35">
      <c r="A19" s="34" t="s">
        <v>680</v>
      </c>
      <c r="B19" s="33" t="s">
        <v>649</v>
      </c>
      <c r="C19" s="33"/>
      <c r="D19" s="33" t="s">
        <v>651</v>
      </c>
    </row>
    <row r="20" spans="1:5" x14ac:dyDescent="0.35">
      <c r="A20" s="164" t="s">
        <v>681</v>
      </c>
      <c r="B20" s="165" t="s">
        <v>682</v>
      </c>
      <c r="C20" s="35">
        <f>'GS7135-Summary'!E32</f>
        <v>5423.2748496628883</v>
      </c>
      <c r="D20" s="165" t="s">
        <v>683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D32F-37A7-4FC4-8AD7-E7746A902054}">
  <sheetPr codeName="Sheet22"/>
  <dimension ref="B2:M32"/>
  <sheetViews>
    <sheetView workbookViewId="0"/>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8.81640625" style="5" customWidth="1"/>
    <col min="6" max="7" width="9.1796875" style="5"/>
    <col min="8" max="8" width="3.1796875" style="5" customWidth="1"/>
    <col min="9" max="9" width="9.54296875" style="5" customWidth="1"/>
    <col min="10" max="10" width="17.54296875" style="5" customWidth="1"/>
    <col min="11" max="11" width="12.1796875" style="5" customWidth="1"/>
    <col min="12" max="16384" width="9.1796875" style="5"/>
  </cols>
  <sheetData>
    <row r="2" spans="2:13" ht="18.75" customHeight="1" x14ac:dyDescent="0.45">
      <c r="B2" s="536" t="s">
        <v>5321</v>
      </c>
      <c r="C2" s="536"/>
      <c r="D2" s="536"/>
      <c r="E2" s="536"/>
      <c r="F2" s="6"/>
      <c r="G2" s="6"/>
      <c r="H2" s="6"/>
      <c r="I2" s="542" t="s">
        <v>5322</v>
      </c>
      <c r="J2" s="542"/>
      <c r="K2" s="542"/>
      <c r="L2" s="542"/>
      <c r="M2" s="542"/>
    </row>
    <row r="3" spans="2:13" ht="15" thickBot="1" x14ac:dyDescent="0.4">
      <c r="B3" s="6"/>
      <c r="C3" s="6"/>
      <c r="D3" s="6"/>
      <c r="E3" s="6"/>
      <c r="F3" s="6"/>
      <c r="G3" s="6"/>
      <c r="H3" s="6"/>
      <c r="I3" s="6"/>
      <c r="J3" s="6"/>
    </row>
    <row r="4" spans="2:13" ht="15" customHeight="1" x14ac:dyDescent="0.35">
      <c r="B4" s="537" t="s">
        <v>45</v>
      </c>
      <c r="C4" s="538"/>
      <c r="D4" s="538"/>
      <c r="E4" s="539"/>
      <c r="G4" s="6"/>
      <c r="H4" s="6"/>
      <c r="I4" s="540" t="s">
        <v>21</v>
      </c>
      <c r="J4" s="541"/>
      <c r="K4" s="541"/>
      <c r="L4" s="541"/>
      <c r="M4" s="541"/>
    </row>
    <row r="5" spans="2:13" x14ac:dyDescent="0.35">
      <c r="B5" s="533" t="s">
        <v>22</v>
      </c>
      <c r="C5" s="534"/>
      <c r="D5" s="534"/>
      <c r="E5" s="535"/>
      <c r="G5" s="6"/>
      <c r="H5" s="6"/>
      <c r="I5" s="1" t="s">
        <v>23</v>
      </c>
      <c r="J5" s="1" t="s">
        <v>24</v>
      </c>
      <c r="K5" s="1" t="s">
        <v>25</v>
      </c>
      <c r="L5" s="1" t="s">
        <v>736</v>
      </c>
      <c r="M5" s="1" t="s">
        <v>26</v>
      </c>
    </row>
    <row r="6" spans="2:13" x14ac:dyDescent="0.35">
      <c r="B6" s="7" t="s">
        <v>27</v>
      </c>
      <c r="C6" s="165" t="s">
        <v>28</v>
      </c>
      <c r="D6" s="165" t="s">
        <v>29</v>
      </c>
      <c r="E6" s="8">
        <f>'GS7136-ER Calcs'!J27</f>
        <v>1829.4887506799778</v>
      </c>
      <c r="G6" s="6"/>
      <c r="H6" s="6"/>
      <c r="I6" s="2">
        <v>2019</v>
      </c>
      <c r="J6" s="195">
        <v>853</v>
      </c>
      <c r="K6" s="194"/>
      <c r="L6" s="194"/>
      <c r="M6" s="195">
        <f>SUM(J6:L6)</f>
        <v>853</v>
      </c>
    </row>
    <row r="7" spans="2:13" x14ac:dyDescent="0.35">
      <c r="B7" s="7" t="s">
        <v>30</v>
      </c>
      <c r="C7" s="165" t="s">
        <v>31</v>
      </c>
      <c r="D7" s="165" t="s">
        <v>29</v>
      </c>
      <c r="E7" s="8">
        <f>'GS7136-ER Calcs'!J28</f>
        <v>0</v>
      </c>
      <c r="G7" s="6"/>
      <c r="H7" s="6"/>
      <c r="I7" s="2">
        <v>2020</v>
      </c>
      <c r="J7" s="195">
        <v>1590</v>
      </c>
      <c r="K7" s="45">
        <v>1366</v>
      </c>
      <c r="L7" s="194"/>
      <c r="M7" s="195">
        <f t="shared" ref="M7:M9" si="0">SUM(J7:L7)</f>
        <v>2956</v>
      </c>
    </row>
    <row r="8" spans="2:13" x14ac:dyDescent="0.35">
      <c r="B8" s="7" t="s">
        <v>32</v>
      </c>
      <c r="C8" s="165" t="s">
        <v>33</v>
      </c>
      <c r="D8" s="165" t="s">
        <v>34</v>
      </c>
      <c r="E8" s="117">
        <f>'GS7136-ER Calcs'!J29</f>
        <v>0.95</v>
      </c>
      <c r="G8" s="6"/>
      <c r="H8" s="6"/>
      <c r="I8" s="2">
        <v>2021</v>
      </c>
      <c r="J8" s="360"/>
      <c r="K8" s="45">
        <v>1464</v>
      </c>
      <c r="L8" s="361">
        <f>E14</f>
        <v>1489</v>
      </c>
      <c r="M8" s="364">
        <f t="shared" si="0"/>
        <v>2953</v>
      </c>
    </row>
    <row r="9" spans="2:13" x14ac:dyDescent="0.35">
      <c r="B9" s="7" t="s">
        <v>35</v>
      </c>
      <c r="C9" s="165" t="s">
        <v>36</v>
      </c>
      <c r="D9" s="165" t="s">
        <v>29</v>
      </c>
      <c r="E9" s="8">
        <f>'GS7136-ER Calcs'!J30</f>
        <v>0</v>
      </c>
      <c r="G9" s="6"/>
      <c r="H9" s="6"/>
      <c r="I9" s="2">
        <v>2022</v>
      </c>
      <c r="J9" s="193"/>
      <c r="K9" s="362"/>
      <c r="L9" s="45">
        <f>E26</f>
        <v>3571</v>
      </c>
      <c r="M9" s="364">
        <f t="shared" si="0"/>
        <v>3571</v>
      </c>
    </row>
    <row r="10" spans="2:13" x14ac:dyDescent="0.35">
      <c r="B10" s="7" t="s">
        <v>37</v>
      </c>
      <c r="C10" s="165" t="s">
        <v>38</v>
      </c>
      <c r="D10" s="165" t="s">
        <v>29</v>
      </c>
      <c r="E10" s="8">
        <f>'GS7136-ER Calcs'!J31</f>
        <v>1738.0143131459788</v>
      </c>
      <c r="G10" s="6"/>
      <c r="H10" s="6"/>
      <c r="I10" s="3" t="s">
        <v>20</v>
      </c>
      <c r="J10" s="3">
        <f>SUM(J6:J9)</f>
        <v>2443</v>
      </c>
      <c r="K10" s="3">
        <f t="shared" ref="K10:M10" si="1">SUM(K6:K9)</f>
        <v>2830</v>
      </c>
      <c r="L10" s="4">
        <f t="shared" si="1"/>
        <v>5060</v>
      </c>
      <c r="M10" s="4">
        <f t="shared" si="1"/>
        <v>10333</v>
      </c>
    </row>
    <row r="11" spans="2:13" x14ac:dyDescent="0.35">
      <c r="B11" s="533" t="s">
        <v>39</v>
      </c>
      <c r="C11" s="534"/>
      <c r="D11" s="534"/>
      <c r="E11" s="535"/>
      <c r="G11" s="6"/>
      <c r="H11" s="6"/>
      <c r="I11" s="6"/>
      <c r="J11" s="6"/>
    </row>
    <row r="12" spans="2:13" x14ac:dyDescent="0.35">
      <c r="B12" s="9" t="s">
        <v>40</v>
      </c>
      <c r="C12" s="165"/>
      <c r="D12" s="166"/>
      <c r="E12" s="10">
        <f>'GS7136-ER Calcs'!J34</f>
        <v>0.85709999999999997</v>
      </c>
      <c r="G12" s="6"/>
      <c r="H12" s="6"/>
      <c r="I12" s="6"/>
      <c r="J12" s="6"/>
    </row>
    <row r="13" spans="2:13" x14ac:dyDescent="0.35">
      <c r="B13" s="9" t="s">
        <v>41</v>
      </c>
      <c r="C13" s="165" t="s">
        <v>42</v>
      </c>
      <c r="D13" s="166" t="s">
        <v>43</v>
      </c>
      <c r="E13" s="10">
        <f>'GS7136-ER Calcs'!J35</f>
        <v>0.1429</v>
      </c>
      <c r="G13" s="6"/>
      <c r="H13" s="6"/>
      <c r="I13" s="6"/>
      <c r="J13" s="6"/>
    </row>
    <row r="14" spans="2:13" ht="15" thickBot="1" x14ac:dyDescent="0.4">
      <c r="B14" s="11" t="s">
        <v>37</v>
      </c>
      <c r="C14" s="12" t="s">
        <v>44</v>
      </c>
      <c r="D14" s="12" t="s">
        <v>29</v>
      </c>
      <c r="E14" s="13">
        <f>'GS7136-ER Calcs'!J36</f>
        <v>1489</v>
      </c>
      <c r="G14" s="6"/>
      <c r="H14" s="6"/>
      <c r="I14" s="6"/>
      <c r="J14" s="6"/>
    </row>
    <row r="15" spans="2:13" ht="15" thickBot="1" x14ac:dyDescent="0.4">
      <c r="B15" s="6"/>
      <c r="C15" s="6"/>
      <c r="D15" s="6"/>
      <c r="E15" s="6"/>
      <c r="G15" s="6"/>
      <c r="H15" s="6"/>
      <c r="I15" s="6"/>
      <c r="J15" s="6"/>
    </row>
    <row r="16" spans="2:13"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'GS7136-ER Calcs'!O27</f>
        <v>4386.1465439999993</v>
      </c>
      <c r="F18" s="6"/>
      <c r="G18" s="6"/>
      <c r="H18" s="6"/>
      <c r="I18" s="6"/>
      <c r="J18" s="6"/>
    </row>
    <row r="19" spans="2:10" x14ac:dyDescent="0.35">
      <c r="B19" s="7" t="s">
        <v>30</v>
      </c>
      <c r="C19" s="165" t="s">
        <v>31</v>
      </c>
      <c r="D19" s="165" t="s">
        <v>29</v>
      </c>
      <c r="E19" s="8">
        <f>'GS7136-ER Calcs'!O28</f>
        <v>0</v>
      </c>
      <c r="F19" s="6"/>
      <c r="G19" s="6"/>
      <c r="H19" s="6"/>
      <c r="I19" s="6"/>
      <c r="J19" s="6"/>
    </row>
    <row r="20" spans="2:10" x14ac:dyDescent="0.35">
      <c r="B20" s="7" t="s">
        <v>32</v>
      </c>
      <c r="C20" s="165" t="s">
        <v>33</v>
      </c>
      <c r="D20" s="165" t="s">
        <v>34</v>
      </c>
      <c r="E20" s="117">
        <f>'GS7136-ER Calcs'!O29</f>
        <v>0.95</v>
      </c>
      <c r="F20" s="6"/>
      <c r="G20" s="6"/>
      <c r="H20" s="6"/>
      <c r="I20" s="6"/>
      <c r="J20" s="6"/>
    </row>
    <row r="21" spans="2:10" x14ac:dyDescent="0.35">
      <c r="B21" s="7" t="s">
        <v>35</v>
      </c>
      <c r="C21" s="165" t="s">
        <v>36</v>
      </c>
      <c r="D21" s="165" t="s">
        <v>29</v>
      </c>
      <c r="E21" s="8">
        <f>'GS7136-ER Calcs'!O30</f>
        <v>0</v>
      </c>
      <c r="F21" s="6"/>
      <c r="G21" s="6"/>
      <c r="H21" s="6"/>
      <c r="I21" s="6"/>
      <c r="J21" s="6"/>
    </row>
    <row r="22" spans="2:10" x14ac:dyDescent="0.35">
      <c r="B22" s="7" t="s">
        <v>37</v>
      </c>
      <c r="C22" s="165" t="s">
        <v>38</v>
      </c>
      <c r="D22" s="165" t="s">
        <v>29</v>
      </c>
      <c r="E22" s="8">
        <f>'GS7136-ER Calcs'!O31</f>
        <v>4166.8392167999991</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'GS7136-ER Calcs'!O34</f>
        <v>0.85709999999999997</v>
      </c>
      <c r="F24" s="6"/>
      <c r="G24" s="6"/>
      <c r="H24" s="6"/>
      <c r="I24" s="6"/>
      <c r="J24" s="6"/>
    </row>
    <row r="25" spans="2:10" x14ac:dyDescent="0.35">
      <c r="B25" s="9" t="s">
        <v>41</v>
      </c>
      <c r="C25" s="165" t="s">
        <v>42</v>
      </c>
      <c r="D25" s="166" t="s">
        <v>43</v>
      </c>
      <c r="E25" s="10">
        <f>'GS7136-ER Calcs'!O35</f>
        <v>0.1429</v>
      </c>
      <c r="F25" s="6"/>
      <c r="G25" s="6"/>
      <c r="H25" s="6"/>
      <c r="I25" s="6"/>
      <c r="J25" s="6"/>
    </row>
    <row r="26" spans="2:10" ht="15" thickBot="1" x14ac:dyDescent="0.4">
      <c r="B26" s="11" t="s">
        <v>37</v>
      </c>
      <c r="C26" s="12" t="s">
        <v>38</v>
      </c>
      <c r="D26" s="12" t="s">
        <v>29</v>
      </c>
      <c r="E26" s="13">
        <f>'GS7136-ER Calcs'!O36</f>
        <v>3571</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14"/>
      <c r="J28" s="14"/>
    </row>
    <row r="29" spans="2:10" x14ac:dyDescent="0.35">
      <c r="B29" s="548" t="s">
        <v>22</v>
      </c>
      <c r="C29" s="549"/>
      <c r="D29" s="549"/>
      <c r="E29" s="550"/>
      <c r="F29" s="6"/>
      <c r="G29" s="6"/>
      <c r="H29" s="6"/>
      <c r="I29" s="6"/>
      <c r="J29" s="6"/>
    </row>
    <row r="30" spans="2:10" x14ac:dyDescent="0.35">
      <c r="B30" s="551">
        <v>2021</v>
      </c>
      <c r="C30" s="552"/>
      <c r="D30" s="553"/>
      <c r="E30" s="15">
        <f>E14</f>
        <v>1489</v>
      </c>
      <c r="F30" s="6"/>
      <c r="G30" s="6"/>
      <c r="H30" s="6"/>
      <c r="I30" s="6"/>
      <c r="J30" s="6"/>
    </row>
    <row r="31" spans="2:10" x14ac:dyDescent="0.35">
      <c r="B31" s="551">
        <v>2022</v>
      </c>
      <c r="C31" s="552"/>
      <c r="D31" s="553"/>
      <c r="E31" s="66">
        <f>E26</f>
        <v>3571</v>
      </c>
      <c r="F31" s="6"/>
      <c r="G31" s="6"/>
      <c r="H31" s="6"/>
      <c r="I31" s="6"/>
      <c r="J31" s="6"/>
    </row>
    <row r="32" spans="2:10" ht="15" thickBot="1" x14ac:dyDescent="0.4">
      <c r="B32" s="543" t="s">
        <v>5320</v>
      </c>
      <c r="C32" s="544"/>
      <c r="D32" s="356"/>
      <c r="E32" s="358">
        <f>SUM(E30:E31)</f>
        <v>5060</v>
      </c>
      <c r="F32" s="6"/>
      <c r="G32" s="6"/>
      <c r="H32" s="6"/>
      <c r="I32" s="6"/>
      <c r="J32" s="6"/>
    </row>
  </sheetData>
  <mergeCells count="14">
    <mergeCell ref="B11:E11"/>
    <mergeCell ref="B2:E2"/>
    <mergeCell ref="B4:E4"/>
    <mergeCell ref="B5:E5"/>
    <mergeCell ref="I2:M2"/>
    <mergeCell ref="I4:M4"/>
    <mergeCell ref="B32:C32"/>
    <mergeCell ref="B16:E16"/>
    <mergeCell ref="B17:E17"/>
    <mergeCell ref="B23:E23"/>
    <mergeCell ref="B28:E28"/>
    <mergeCell ref="B29:E29"/>
    <mergeCell ref="B30:D30"/>
    <mergeCell ref="B31:D3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50050-20C9-4B97-80E8-71E5DE4B7E5A}">
  <sheetPr codeName="Sheet23"/>
  <dimension ref="B1:R57"/>
  <sheetViews>
    <sheetView topLeftCell="E1" workbookViewId="0">
      <selection activeCell="Q3" sqref="Q3:Q27"/>
    </sheetView>
  </sheetViews>
  <sheetFormatPr defaultColWidth="9.1796875" defaultRowHeight="14.5" x14ac:dyDescent="0.35"/>
  <cols>
    <col min="1" max="1" width="9.1796875" style="5"/>
    <col min="2" max="2" width="29.81640625" style="5" bestFit="1" customWidth="1"/>
    <col min="3" max="3" width="19.81640625" style="5" customWidth="1"/>
    <col min="4" max="4" width="33.08984375" style="5" bestFit="1" customWidth="1"/>
    <col min="5" max="5" width="15.36328125" style="5" bestFit="1" customWidth="1"/>
    <col min="6" max="6" width="16.453125" style="5" bestFit="1" customWidth="1"/>
    <col min="7" max="7" width="20.1796875" style="5" bestFit="1" customWidth="1"/>
    <col min="8" max="8" width="20.1796875" style="5" customWidth="1"/>
    <col min="9" max="9" width="23.1796875" style="5" customWidth="1"/>
    <col min="10" max="10" width="21.81640625" style="5" customWidth="1"/>
    <col min="11" max="11" width="28.08984375" style="5" customWidth="1"/>
    <col min="12" max="12" width="18.26953125" style="5" bestFit="1" customWidth="1"/>
    <col min="13" max="13" width="17.1796875" style="5" customWidth="1"/>
    <col min="14" max="14" width="14.1796875" style="5" bestFit="1" customWidth="1"/>
    <col min="15" max="15" width="18.36328125" style="5" bestFit="1" customWidth="1"/>
    <col min="16" max="16" width="17" style="5" customWidth="1"/>
    <col min="17" max="18" width="10.1796875" style="5" bestFit="1" customWidth="1"/>
    <col min="19" max="16384" width="9.1796875" style="5"/>
  </cols>
  <sheetData>
    <row r="1" spans="2:18" ht="15" thickBot="1" x14ac:dyDescent="0.4">
      <c r="L1" s="555">
        <v>2021</v>
      </c>
      <c r="M1" s="562"/>
      <c r="N1" s="563"/>
      <c r="O1" s="555">
        <v>2022</v>
      </c>
      <c r="P1" s="562"/>
      <c r="Q1" s="563"/>
    </row>
    <row r="2" spans="2:18" x14ac:dyDescent="0.35">
      <c r="B2" s="25" t="s">
        <v>0</v>
      </c>
      <c r="C2" s="167" t="s">
        <v>46</v>
      </c>
      <c r="D2" s="167" t="s">
        <v>47</v>
      </c>
      <c r="E2" s="167" t="s">
        <v>48</v>
      </c>
      <c r="F2" s="167" t="s">
        <v>49</v>
      </c>
      <c r="G2" s="167" t="s">
        <v>50</v>
      </c>
      <c r="H2" s="167" t="s">
        <v>51</v>
      </c>
      <c r="I2" s="167" t="s">
        <v>52</v>
      </c>
      <c r="J2" s="26" t="s">
        <v>7</v>
      </c>
      <c r="K2" s="26" t="s">
        <v>5435</v>
      </c>
      <c r="L2" s="151" t="s">
        <v>5228</v>
      </c>
      <c r="M2" s="313" t="s">
        <v>5226</v>
      </c>
      <c r="N2" s="188" t="s">
        <v>54</v>
      </c>
      <c r="O2" s="151" t="s">
        <v>5228</v>
      </c>
      <c r="P2" s="281" t="s">
        <v>5226</v>
      </c>
      <c r="Q2" s="186" t="s">
        <v>54</v>
      </c>
      <c r="R2" s="185" t="s">
        <v>55</v>
      </c>
    </row>
    <row r="3" spans="2:18" ht="15" customHeight="1" x14ac:dyDescent="0.35">
      <c r="B3" s="569" t="s">
        <v>14</v>
      </c>
      <c r="C3" s="63" t="s">
        <v>2540</v>
      </c>
      <c r="D3" s="63" t="s">
        <v>2541</v>
      </c>
      <c r="E3" s="64">
        <v>-19.106580000000001</v>
      </c>
      <c r="F3" s="64">
        <v>33.561839999999997</v>
      </c>
      <c r="G3" s="67">
        <v>43705</v>
      </c>
      <c r="H3" s="192">
        <f>SUM(L3:M3,O3:P3)</f>
        <v>3</v>
      </c>
      <c r="I3" s="63">
        <f>'GS7136-Household List'!D54</f>
        <v>52</v>
      </c>
      <c r="J3" s="328">
        <f>IF(K3&lt;300,K3,300)</f>
        <v>239</v>
      </c>
      <c r="K3" s="84">
        <f>'GS7136-Household List'!J54</f>
        <v>239</v>
      </c>
      <c r="L3" s="183">
        <f>'Maintenance and RCF'!P8</f>
        <v>3</v>
      </c>
      <c r="M3" s="183"/>
      <c r="N3" s="183">
        <f>IF(G3&lt;C$31,F$38*J3,(C$33-G3)*J3*E$38)</f>
        <v>41777.199999999997</v>
      </c>
      <c r="O3" s="183">
        <f>'Maintenance and RCF'!Q8</f>
        <v>0</v>
      </c>
      <c r="P3" s="183"/>
      <c r="Q3" s="37">
        <f>IF(G3&lt;=C$33,F$39*J3,(C$32-G3)*J3*E$39)</f>
        <v>41096.049999999996</v>
      </c>
      <c r="R3" s="37">
        <f t="shared" ref="R3:R27" si="0">N3+Q3</f>
        <v>82873.25</v>
      </c>
    </row>
    <row r="4" spans="2:18" x14ac:dyDescent="0.35">
      <c r="B4" s="570"/>
      <c r="C4" s="63" t="s">
        <v>2542</v>
      </c>
      <c r="D4" s="63" t="s">
        <v>2543</v>
      </c>
      <c r="E4" s="64">
        <v>-19.161760000000001</v>
      </c>
      <c r="F4" s="64">
        <v>33.58943</v>
      </c>
      <c r="G4" s="67">
        <v>43710</v>
      </c>
      <c r="H4" s="192">
        <f t="shared" ref="H4:H27" si="1">SUM(L4:M4,O4:P4)</f>
        <v>0</v>
      </c>
      <c r="I4" s="63">
        <f>'GS7136-Household List'!D96</f>
        <v>41</v>
      </c>
      <c r="J4" s="328">
        <f t="shared" ref="J4:J10" si="2">IF(K4&lt;300,K4,300)</f>
        <v>227</v>
      </c>
      <c r="K4" s="84">
        <f>'GS7136-Household List'!J96</f>
        <v>227</v>
      </c>
      <c r="L4" s="183"/>
      <c r="M4" s="183"/>
      <c r="N4" s="183">
        <f t="shared" ref="N4:N10" si="3">IF(G4&lt;C$31,F$38*J4,(C$33-G4)*J4*E$38)</f>
        <v>39679.599999999999</v>
      </c>
      <c r="O4" s="63"/>
      <c r="P4" s="183"/>
      <c r="Q4" s="37">
        <f t="shared" ref="Q4:Q27" si="4">IF(G4&lt;=C$33,F$39*J4,(C$32-G4)*J4*E$39)</f>
        <v>39032.649999999994</v>
      </c>
      <c r="R4" s="37">
        <f t="shared" si="0"/>
        <v>78712.25</v>
      </c>
    </row>
    <row r="5" spans="2:18" x14ac:dyDescent="0.35">
      <c r="B5" s="570"/>
      <c r="C5" s="63" t="s">
        <v>2544</v>
      </c>
      <c r="D5" s="63" t="s">
        <v>2545</v>
      </c>
      <c r="E5" s="64">
        <v>-19.09442</v>
      </c>
      <c r="F5" s="64">
        <v>33.546199999999999</v>
      </c>
      <c r="G5" s="67">
        <v>43707</v>
      </c>
      <c r="H5" s="192">
        <f t="shared" si="1"/>
        <v>0</v>
      </c>
      <c r="I5" s="63">
        <f>'GS7136-Household List'!D136</f>
        <v>39</v>
      </c>
      <c r="J5" s="328">
        <f t="shared" si="2"/>
        <v>213</v>
      </c>
      <c r="K5" s="84">
        <f>'GS7136-Household List'!J136</f>
        <v>213</v>
      </c>
      <c r="L5" s="183"/>
      <c r="M5" s="183"/>
      <c r="N5" s="183">
        <f t="shared" si="3"/>
        <v>37232.399999999994</v>
      </c>
      <c r="O5" s="183"/>
      <c r="P5" s="183"/>
      <c r="Q5" s="37">
        <f t="shared" si="4"/>
        <v>36625.35</v>
      </c>
      <c r="R5" s="37">
        <f t="shared" si="0"/>
        <v>73857.75</v>
      </c>
    </row>
    <row r="6" spans="2:18" x14ac:dyDescent="0.35">
      <c r="B6" s="570"/>
      <c r="C6" s="63" t="s">
        <v>2546</v>
      </c>
      <c r="D6" s="63" t="s">
        <v>2547</v>
      </c>
      <c r="E6" s="64">
        <v>-19.19661</v>
      </c>
      <c r="F6" s="64">
        <v>33.64714</v>
      </c>
      <c r="G6" s="67">
        <v>43721</v>
      </c>
      <c r="H6" s="192">
        <f t="shared" si="1"/>
        <v>5</v>
      </c>
      <c r="I6" s="63">
        <f>'GS7136-Household List'!D197</f>
        <v>60</v>
      </c>
      <c r="J6" s="328">
        <f t="shared" si="2"/>
        <v>300</v>
      </c>
      <c r="K6" s="84">
        <f>'GS7136-Household List'!J197</f>
        <v>339</v>
      </c>
      <c r="L6" s="183">
        <f>'Maintenance and RCF'!P12+'Maintenance and RCF'!P13</f>
        <v>2</v>
      </c>
      <c r="M6" s="183"/>
      <c r="N6" s="183">
        <f t="shared" si="3"/>
        <v>52439.999999999993</v>
      </c>
      <c r="O6" s="183">
        <f>'Maintenance and RCF'!Q12+'Maintenance and RCF'!Q13</f>
        <v>3</v>
      </c>
      <c r="P6" s="183"/>
      <c r="Q6" s="37">
        <f t="shared" si="4"/>
        <v>51585</v>
      </c>
      <c r="R6" s="37">
        <f t="shared" si="0"/>
        <v>104025</v>
      </c>
    </row>
    <row r="7" spans="2:18" x14ac:dyDescent="0.35">
      <c r="B7" s="570"/>
      <c r="C7" s="63" t="s">
        <v>2548</v>
      </c>
      <c r="D7" s="63" t="s">
        <v>2549</v>
      </c>
      <c r="E7" s="64">
        <v>-19.173089999999998</v>
      </c>
      <c r="F7" s="64">
        <v>33.64537</v>
      </c>
      <c r="G7" s="67">
        <v>43719</v>
      </c>
      <c r="H7" s="192">
        <f t="shared" si="1"/>
        <v>0</v>
      </c>
      <c r="I7" s="63">
        <f>'GS7136-Household List'!D244</f>
        <v>46</v>
      </c>
      <c r="J7" s="328">
        <f t="shared" si="2"/>
        <v>252</v>
      </c>
      <c r="K7" s="84">
        <f>'GS7136-Household List'!J244</f>
        <v>252</v>
      </c>
      <c r="L7" s="183"/>
      <c r="M7" s="183"/>
      <c r="N7" s="183">
        <f t="shared" si="3"/>
        <v>44049.599999999999</v>
      </c>
      <c r="O7" s="183"/>
      <c r="P7" s="183"/>
      <c r="Q7" s="37">
        <f t="shared" si="4"/>
        <v>43331.399999999994</v>
      </c>
      <c r="R7" s="37">
        <f t="shared" si="0"/>
        <v>87381</v>
      </c>
    </row>
    <row r="8" spans="2:18" ht="14.9" customHeight="1" x14ac:dyDescent="0.35">
      <c r="B8" s="570"/>
      <c r="C8" s="63" t="s">
        <v>2550</v>
      </c>
      <c r="D8" s="63" t="s">
        <v>2551</v>
      </c>
      <c r="E8" s="64">
        <v>-19.090150000000001</v>
      </c>
      <c r="F8" s="64">
        <v>33.653779999999998</v>
      </c>
      <c r="G8" s="67">
        <v>43752</v>
      </c>
      <c r="H8" s="192">
        <f t="shared" si="1"/>
        <v>0</v>
      </c>
      <c r="I8" s="63">
        <f>'GS7136-Household List'!D289</f>
        <v>44</v>
      </c>
      <c r="J8" s="328">
        <f t="shared" si="2"/>
        <v>300</v>
      </c>
      <c r="K8" s="84">
        <f>'GS7136-Household List'!J289</f>
        <v>642</v>
      </c>
      <c r="L8" s="183"/>
      <c r="M8" s="183"/>
      <c r="N8" s="183">
        <f t="shared" si="3"/>
        <v>52439.999999999993</v>
      </c>
      <c r="O8" s="183"/>
      <c r="P8" s="183"/>
      <c r="Q8" s="37">
        <f t="shared" si="4"/>
        <v>51585</v>
      </c>
      <c r="R8" s="37">
        <f t="shared" si="0"/>
        <v>104025</v>
      </c>
    </row>
    <row r="9" spans="2:18" x14ac:dyDescent="0.35">
      <c r="B9" s="570"/>
      <c r="C9" s="63" t="s">
        <v>2552</v>
      </c>
      <c r="D9" s="63" t="s">
        <v>2553</v>
      </c>
      <c r="E9" s="64">
        <v>-19.199280000000002</v>
      </c>
      <c r="F9" s="64">
        <v>33.618380000000002</v>
      </c>
      <c r="G9" s="67">
        <v>43745</v>
      </c>
      <c r="H9" s="192">
        <f t="shared" si="1"/>
        <v>3</v>
      </c>
      <c r="I9" s="63">
        <f>'GS7136-Household List'!D383</f>
        <v>93</v>
      </c>
      <c r="J9" s="328">
        <f t="shared" si="2"/>
        <v>300</v>
      </c>
      <c r="K9" s="84">
        <f>'GS7136-Household List'!J383</f>
        <v>1181</v>
      </c>
      <c r="L9" s="183">
        <f>'Maintenance and RCF'!P16</f>
        <v>0</v>
      </c>
      <c r="M9" s="183"/>
      <c r="N9" s="183">
        <f t="shared" si="3"/>
        <v>52439.999999999993</v>
      </c>
      <c r="O9" s="183">
        <f>'Maintenance and RCF'!Q16</f>
        <v>3</v>
      </c>
      <c r="P9" s="183"/>
      <c r="Q9" s="37">
        <f t="shared" si="4"/>
        <v>51585</v>
      </c>
      <c r="R9" s="37">
        <f t="shared" si="0"/>
        <v>104025</v>
      </c>
    </row>
    <row r="10" spans="2:18" x14ac:dyDescent="0.35">
      <c r="B10" s="570"/>
      <c r="C10" s="63" t="s">
        <v>2554</v>
      </c>
      <c r="D10" s="63" t="s">
        <v>2555</v>
      </c>
      <c r="E10" s="64">
        <v>-19.076899999999998</v>
      </c>
      <c r="F10" s="64">
        <v>33.66292</v>
      </c>
      <c r="G10" s="67">
        <v>43763</v>
      </c>
      <c r="H10" s="192">
        <f t="shared" si="1"/>
        <v>6</v>
      </c>
      <c r="I10" s="63">
        <f>'GS7136-Household List'!D435</f>
        <v>51</v>
      </c>
      <c r="J10" s="328">
        <f t="shared" si="2"/>
        <v>300</v>
      </c>
      <c r="K10" s="84">
        <f>'GS7136-Household List'!J435</f>
        <v>374</v>
      </c>
      <c r="L10" s="183">
        <f>'Maintenance and RCF'!P17+'Maintenance and RCF'!P18</f>
        <v>2</v>
      </c>
      <c r="M10" s="183"/>
      <c r="N10" s="183">
        <f t="shared" si="3"/>
        <v>52439.999999999993</v>
      </c>
      <c r="O10" s="183">
        <f>'Maintenance and RCF'!Q17+'Maintenance and RCF'!Q18</f>
        <v>4</v>
      </c>
      <c r="P10" s="183"/>
      <c r="Q10" s="37">
        <f t="shared" si="4"/>
        <v>51585</v>
      </c>
      <c r="R10" s="37">
        <f t="shared" si="0"/>
        <v>104025</v>
      </c>
    </row>
    <row r="11" spans="2:18" customFormat="1" x14ac:dyDescent="0.35">
      <c r="B11" s="570"/>
      <c r="C11" s="165" t="s">
        <v>1910</v>
      </c>
      <c r="D11" s="410" t="s">
        <v>1911</v>
      </c>
      <c r="E11" s="165">
        <v>-18.943660000000001</v>
      </c>
      <c r="F11" s="165">
        <v>32.906019999999998</v>
      </c>
      <c r="G11" s="157">
        <v>44630</v>
      </c>
      <c r="H11" s="192">
        <f t="shared" si="1"/>
        <v>0</v>
      </c>
      <c r="I11" s="165">
        <f>'GS7136-Household List'!D520</f>
        <v>84</v>
      </c>
      <c r="J11" s="328">
        <v>300</v>
      </c>
      <c r="K11" s="165">
        <f>'GS7136-Household List'!J520</f>
        <v>425</v>
      </c>
      <c r="L11" s="183"/>
      <c r="M11" s="183"/>
      <c r="N11" s="183">
        <v>0</v>
      </c>
      <c r="O11" s="183"/>
      <c r="P11" s="183"/>
      <c r="Q11" s="37">
        <f t="shared" si="4"/>
        <v>31920</v>
      </c>
      <c r="R11" s="37">
        <f t="shared" si="0"/>
        <v>31920</v>
      </c>
    </row>
    <row r="12" spans="2:18" x14ac:dyDescent="0.35">
      <c r="B12" s="570"/>
      <c r="C12" s="165" t="s">
        <v>1912</v>
      </c>
      <c r="D12" s="410" t="s">
        <v>1913</v>
      </c>
      <c r="E12" s="165">
        <v>-18.9465</v>
      </c>
      <c r="F12" s="165">
        <v>32.906399999999998</v>
      </c>
      <c r="G12" s="157">
        <v>44630</v>
      </c>
      <c r="H12" s="192">
        <f t="shared" si="1"/>
        <v>0</v>
      </c>
      <c r="I12" s="165">
        <f>'GS7136-Household List'!D574</f>
        <v>53</v>
      </c>
      <c r="J12" s="328">
        <v>300</v>
      </c>
      <c r="K12" s="165">
        <f>'GS7136-Household List'!J574</f>
        <v>431</v>
      </c>
      <c r="L12" s="183"/>
      <c r="M12" s="183"/>
      <c r="N12" s="183">
        <v>0</v>
      </c>
      <c r="O12" s="183"/>
      <c r="P12" s="183"/>
      <c r="Q12" s="37">
        <f t="shared" si="4"/>
        <v>31920</v>
      </c>
      <c r="R12" s="37">
        <f t="shared" si="0"/>
        <v>31920</v>
      </c>
    </row>
    <row r="13" spans="2:18" x14ac:dyDescent="0.35">
      <c r="B13" s="570"/>
      <c r="C13" s="165" t="s">
        <v>1914</v>
      </c>
      <c r="D13" s="410" t="s">
        <v>1915</v>
      </c>
      <c r="E13" s="165">
        <v>-18.949090000000002</v>
      </c>
      <c r="F13" s="165">
        <v>32.897880000000001</v>
      </c>
      <c r="G13" s="157">
        <v>44630</v>
      </c>
      <c r="H13" s="192">
        <f t="shared" si="1"/>
        <v>0</v>
      </c>
      <c r="I13" s="165">
        <f>'GS7136-Household List'!D645</f>
        <v>70</v>
      </c>
      <c r="J13" s="328">
        <v>300</v>
      </c>
      <c r="K13" s="165">
        <f>'GS7136-Household List'!J645</f>
        <v>349</v>
      </c>
      <c r="L13" s="183"/>
      <c r="M13" s="183"/>
      <c r="N13" s="183">
        <v>0</v>
      </c>
      <c r="O13" s="183"/>
      <c r="P13" s="183"/>
      <c r="Q13" s="37">
        <f t="shared" si="4"/>
        <v>31920</v>
      </c>
      <c r="R13" s="37">
        <f t="shared" si="0"/>
        <v>31920</v>
      </c>
    </row>
    <row r="14" spans="2:18" x14ac:dyDescent="0.35">
      <c r="B14" s="570"/>
      <c r="C14" s="165" t="s">
        <v>1916</v>
      </c>
      <c r="D14" s="410" t="s">
        <v>1917</v>
      </c>
      <c r="E14" s="165">
        <v>-18.92446</v>
      </c>
      <c r="F14" s="165">
        <v>32.860959999999999</v>
      </c>
      <c r="G14" s="157">
        <v>44631</v>
      </c>
      <c r="H14" s="192">
        <f t="shared" si="1"/>
        <v>0</v>
      </c>
      <c r="I14" s="165">
        <f>'GS7136-Household List'!D682</f>
        <v>36</v>
      </c>
      <c r="J14" s="328">
        <v>300</v>
      </c>
      <c r="K14" s="165">
        <f>'GS7136-Household List'!J682</f>
        <v>302</v>
      </c>
      <c r="L14" s="183"/>
      <c r="M14" s="183"/>
      <c r="N14" s="183">
        <v>0</v>
      </c>
      <c r="O14" s="183"/>
      <c r="P14" s="183"/>
      <c r="Q14" s="37">
        <f t="shared" si="4"/>
        <v>31635</v>
      </c>
      <c r="R14" s="37">
        <f t="shared" si="0"/>
        <v>31635</v>
      </c>
    </row>
    <row r="15" spans="2:18" x14ac:dyDescent="0.35">
      <c r="B15" s="570"/>
      <c r="C15" s="165" t="s">
        <v>1918</v>
      </c>
      <c r="D15" s="410" t="s">
        <v>1919</v>
      </c>
      <c r="E15" s="165">
        <v>-18.923380000000002</v>
      </c>
      <c r="F15" s="165">
        <v>32.848610000000001</v>
      </c>
      <c r="G15" s="157">
        <v>44631</v>
      </c>
      <c r="H15" s="192">
        <f t="shared" si="1"/>
        <v>0</v>
      </c>
      <c r="I15" s="165">
        <f>'GS7136-Household List'!D744</f>
        <v>61</v>
      </c>
      <c r="J15" s="328">
        <v>300</v>
      </c>
      <c r="K15" s="165">
        <f>'GS7136-Household List'!J744</f>
        <v>432</v>
      </c>
      <c r="L15" s="183"/>
      <c r="M15" s="183"/>
      <c r="N15" s="183">
        <v>0</v>
      </c>
      <c r="O15" s="183"/>
      <c r="P15" s="183"/>
      <c r="Q15" s="37">
        <f t="shared" si="4"/>
        <v>31635</v>
      </c>
      <c r="R15" s="37">
        <f t="shared" si="0"/>
        <v>31635</v>
      </c>
    </row>
    <row r="16" spans="2:18" x14ac:dyDescent="0.35">
      <c r="B16" s="570"/>
      <c r="C16" s="165" t="s">
        <v>1920</v>
      </c>
      <c r="D16" s="410" t="s">
        <v>1921</v>
      </c>
      <c r="E16" s="165">
        <v>-18.960609999999999</v>
      </c>
      <c r="F16" s="165">
        <v>32.850490000000001</v>
      </c>
      <c r="G16" s="157">
        <v>44631</v>
      </c>
      <c r="H16" s="192">
        <f t="shared" si="1"/>
        <v>3</v>
      </c>
      <c r="I16" s="165">
        <f>'GS7136-Household List'!D807</f>
        <v>62</v>
      </c>
      <c r="J16" s="328">
        <v>300</v>
      </c>
      <c r="K16" s="165">
        <f>'GS7136-Household List'!J807</f>
        <v>483</v>
      </c>
      <c r="L16" s="183"/>
      <c r="M16" s="183"/>
      <c r="N16" s="183">
        <v>0</v>
      </c>
      <c r="O16" s="183"/>
      <c r="P16" s="183">
        <f>'WQT FAILS'!W28</f>
        <v>3</v>
      </c>
      <c r="Q16" s="37">
        <f t="shared" si="4"/>
        <v>31635</v>
      </c>
      <c r="R16" s="37">
        <f t="shared" si="0"/>
        <v>31635</v>
      </c>
    </row>
    <row r="17" spans="2:18" x14ac:dyDescent="0.35">
      <c r="B17" s="570"/>
      <c r="C17" s="165" t="s">
        <v>1922</v>
      </c>
      <c r="D17" s="410" t="s">
        <v>1923</v>
      </c>
      <c r="E17" s="165">
        <v>-18.934840000000001</v>
      </c>
      <c r="F17" s="165">
        <v>32.87012</v>
      </c>
      <c r="G17" s="157">
        <v>44634</v>
      </c>
      <c r="H17" s="192">
        <f t="shared" si="1"/>
        <v>0</v>
      </c>
      <c r="I17" s="165">
        <f>'GS7136-Household List'!D853</f>
        <v>45</v>
      </c>
      <c r="J17" s="328">
        <v>300</v>
      </c>
      <c r="K17" s="165">
        <f>'GS7136-Household List'!J853</f>
        <v>352</v>
      </c>
      <c r="L17" s="183"/>
      <c r="M17" s="183"/>
      <c r="N17" s="183">
        <v>0</v>
      </c>
      <c r="O17" s="183"/>
      <c r="P17" s="183"/>
      <c r="Q17" s="37">
        <f t="shared" si="4"/>
        <v>30780</v>
      </c>
      <c r="R17" s="37">
        <f t="shared" si="0"/>
        <v>30780</v>
      </c>
    </row>
    <row r="18" spans="2:18" x14ac:dyDescent="0.35">
      <c r="B18" s="570"/>
      <c r="C18" s="165" t="s">
        <v>1924</v>
      </c>
      <c r="D18" s="410" t="s">
        <v>1925</v>
      </c>
      <c r="E18" s="165">
        <v>-18.898330000000001</v>
      </c>
      <c r="F18" s="165">
        <v>32.864159999999998</v>
      </c>
      <c r="G18" s="157">
        <v>44634</v>
      </c>
      <c r="H18" s="192">
        <f t="shared" si="1"/>
        <v>7</v>
      </c>
      <c r="I18" s="165">
        <f>'GS7136-Household List'!D891</f>
        <v>37</v>
      </c>
      <c r="J18" s="328">
        <v>300</v>
      </c>
      <c r="K18" s="165">
        <f>'GS7136-Household List'!J891</f>
        <v>313</v>
      </c>
      <c r="L18" s="183"/>
      <c r="M18" s="183"/>
      <c r="N18" s="183">
        <v>0</v>
      </c>
      <c r="O18" s="183"/>
      <c r="P18" s="183">
        <f>'WQT FAILS'!W30</f>
        <v>7</v>
      </c>
      <c r="Q18" s="37">
        <f t="shared" si="4"/>
        <v>30780</v>
      </c>
      <c r="R18" s="37">
        <f t="shared" si="0"/>
        <v>30780</v>
      </c>
    </row>
    <row r="19" spans="2:18" x14ac:dyDescent="0.35">
      <c r="B19" s="570"/>
      <c r="C19" s="165" t="s">
        <v>2556</v>
      </c>
      <c r="D19" s="410" t="s">
        <v>2557</v>
      </c>
      <c r="E19" s="150">
        <v>-18.94895</v>
      </c>
      <c r="F19" s="150">
        <v>32.856450000000002</v>
      </c>
      <c r="G19" s="157">
        <v>44634</v>
      </c>
      <c r="H19" s="192">
        <f t="shared" si="1"/>
        <v>0</v>
      </c>
      <c r="I19" s="165">
        <f>'GS7136-Household List'!D938</f>
        <v>46</v>
      </c>
      <c r="J19" s="328">
        <v>300</v>
      </c>
      <c r="K19" s="165">
        <f>'GS7136-Household List'!J938</f>
        <v>385</v>
      </c>
      <c r="L19" s="183"/>
      <c r="M19" s="183"/>
      <c r="N19" s="183">
        <v>0</v>
      </c>
      <c r="O19" s="183"/>
      <c r="P19" s="183"/>
      <c r="Q19" s="37">
        <f t="shared" si="4"/>
        <v>30780</v>
      </c>
      <c r="R19" s="37">
        <f t="shared" si="0"/>
        <v>30780</v>
      </c>
    </row>
    <row r="20" spans="2:18" x14ac:dyDescent="0.35">
      <c r="B20" s="570"/>
      <c r="C20" s="165" t="s">
        <v>2558</v>
      </c>
      <c r="D20" s="410" t="s">
        <v>2559</v>
      </c>
      <c r="E20" s="150">
        <v>-18.933959999999999</v>
      </c>
      <c r="F20" s="150">
        <v>32.856389999999998</v>
      </c>
      <c r="G20" s="157">
        <v>44634</v>
      </c>
      <c r="H20" s="192">
        <f t="shared" si="1"/>
        <v>0</v>
      </c>
      <c r="I20" s="165">
        <f>'GS7136-Household List'!D970</f>
        <v>31</v>
      </c>
      <c r="J20" s="328">
        <v>300</v>
      </c>
      <c r="K20" s="165">
        <f>'GS7136-Household List'!J970</f>
        <v>369</v>
      </c>
      <c r="L20" s="183"/>
      <c r="M20" s="183"/>
      <c r="N20" s="183">
        <v>0</v>
      </c>
      <c r="O20" s="183"/>
      <c r="P20" s="183"/>
      <c r="Q20" s="37">
        <f t="shared" si="4"/>
        <v>30780</v>
      </c>
      <c r="R20" s="37">
        <f t="shared" si="0"/>
        <v>30780</v>
      </c>
    </row>
    <row r="21" spans="2:18" customFormat="1" x14ac:dyDescent="0.35">
      <c r="B21" s="570"/>
      <c r="C21" s="165" t="s">
        <v>2560</v>
      </c>
      <c r="D21" s="410" t="s">
        <v>2561</v>
      </c>
      <c r="E21" s="150">
        <v>-18.872730000000001</v>
      </c>
      <c r="F21" s="150">
        <v>32.869149999999998</v>
      </c>
      <c r="G21" s="157">
        <v>44634</v>
      </c>
      <c r="H21" s="192">
        <f t="shared" si="1"/>
        <v>0</v>
      </c>
      <c r="I21" s="165">
        <f>'GS7136-Household List'!D1004</f>
        <v>33</v>
      </c>
      <c r="J21" s="328">
        <v>300</v>
      </c>
      <c r="K21" s="165">
        <f>'GS7136-Household List'!J1004</f>
        <v>372</v>
      </c>
      <c r="L21" s="183"/>
      <c r="M21" s="183"/>
      <c r="N21" s="183">
        <v>0</v>
      </c>
      <c r="O21" s="183"/>
      <c r="P21" s="183"/>
      <c r="Q21" s="37">
        <f t="shared" si="4"/>
        <v>30780</v>
      </c>
      <c r="R21" s="37">
        <f t="shared" si="0"/>
        <v>30780</v>
      </c>
    </row>
    <row r="22" spans="2:18" x14ac:dyDescent="0.35">
      <c r="B22" s="570"/>
      <c r="C22" s="165" t="s">
        <v>2562</v>
      </c>
      <c r="D22" s="410" t="s">
        <v>2563</v>
      </c>
      <c r="E22" s="150">
        <v>-19.974620000000002</v>
      </c>
      <c r="F22" s="150">
        <v>33.373040000000003</v>
      </c>
      <c r="G22" s="157">
        <v>44635</v>
      </c>
      <c r="H22" s="192">
        <f t="shared" si="1"/>
        <v>0</v>
      </c>
      <c r="I22" s="165">
        <f>'GS7136-Household List'!D1043</f>
        <v>38</v>
      </c>
      <c r="J22" s="328">
        <v>300</v>
      </c>
      <c r="K22" s="165">
        <f>'GS7136-Household List'!J1043</f>
        <v>315</v>
      </c>
      <c r="L22" s="183"/>
      <c r="M22" s="183"/>
      <c r="N22" s="183">
        <v>0</v>
      </c>
      <c r="O22" s="183"/>
      <c r="P22" s="183"/>
      <c r="Q22" s="37">
        <f t="shared" si="4"/>
        <v>30495</v>
      </c>
      <c r="R22" s="37">
        <f t="shared" si="0"/>
        <v>30495</v>
      </c>
    </row>
    <row r="23" spans="2:18" x14ac:dyDescent="0.35">
      <c r="B23" s="570"/>
      <c r="C23" s="165" t="s">
        <v>2564</v>
      </c>
      <c r="D23" s="410" t="s">
        <v>2565</v>
      </c>
      <c r="E23" s="150">
        <v>-18.929870000000001</v>
      </c>
      <c r="F23" s="150">
        <v>32.876139999999999</v>
      </c>
      <c r="G23" s="157">
        <v>44635</v>
      </c>
      <c r="H23" s="192">
        <f t="shared" si="1"/>
        <v>0</v>
      </c>
      <c r="I23" s="165">
        <f>'GS7136-Household List'!D1097</f>
        <v>53</v>
      </c>
      <c r="J23" s="328">
        <v>300</v>
      </c>
      <c r="K23" s="165">
        <f>'GS7136-Household List'!J1097</f>
        <v>331</v>
      </c>
      <c r="L23" s="183"/>
      <c r="M23" s="183"/>
      <c r="N23" s="183">
        <v>0</v>
      </c>
      <c r="O23" s="183"/>
      <c r="P23" s="183"/>
      <c r="Q23" s="37">
        <f t="shared" si="4"/>
        <v>30495</v>
      </c>
      <c r="R23" s="37">
        <f t="shared" si="0"/>
        <v>30495</v>
      </c>
    </row>
    <row r="24" spans="2:18" x14ac:dyDescent="0.35">
      <c r="B24" s="570"/>
      <c r="C24" s="165" t="s">
        <v>2566</v>
      </c>
      <c r="D24" s="410" t="s">
        <v>2567</v>
      </c>
      <c r="E24" s="150">
        <v>-18.93702</v>
      </c>
      <c r="F24" s="150">
        <v>32.845050000000001</v>
      </c>
      <c r="G24" s="157">
        <v>44635</v>
      </c>
      <c r="H24" s="192">
        <f t="shared" si="1"/>
        <v>0</v>
      </c>
      <c r="I24" s="165">
        <f>'GS7136-Household List'!D1150</f>
        <v>52</v>
      </c>
      <c r="J24" s="328">
        <v>300</v>
      </c>
      <c r="K24" s="165">
        <f>'GS7136-Household List'!J1150</f>
        <v>489</v>
      </c>
      <c r="L24" s="183"/>
      <c r="M24" s="183"/>
      <c r="N24" s="183">
        <v>0</v>
      </c>
      <c r="O24" s="183"/>
      <c r="P24" s="183"/>
      <c r="Q24" s="37">
        <f t="shared" si="4"/>
        <v>30495</v>
      </c>
      <c r="R24" s="37">
        <f t="shared" si="0"/>
        <v>30495</v>
      </c>
    </row>
    <row r="25" spans="2:18" x14ac:dyDescent="0.35">
      <c r="B25" s="570"/>
      <c r="C25" s="165" t="s">
        <v>2568</v>
      </c>
      <c r="D25" s="410" t="s">
        <v>2569</v>
      </c>
      <c r="E25" s="150">
        <v>-18.95797</v>
      </c>
      <c r="F25" s="150">
        <v>32.839649999999999</v>
      </c>
      <c r="G25" s="157">
        <v>44636</v>
      </c>
      <c r="H25" s="192">
        <f t="shared" si="1"/>
        <v>0</v>
      </c>
      <c r="I25" s="165">
        <f>'GS7136-Household List'!D1207</f>
        <v>56</v>
      </c>
      <c r="J25" s="328">
        <v>300</v>
      </c>
      <c r="K25" s="165">
        <f>'GS7136-Household List'!J1207</f>
        <v>505</v>
      </c>
      <c r="L25" s="183"/>
      <c r="M25" s="183"/>
      <c r="N25" s="183">
        <v>0</v>
      </c>
      <c r="O25" s="183"/>
      <c r="P25" s="183"/>
      <c r="Q25" s="37">
        <f t="shared" si="4"/>
        <v>30210</v>
      </c>
      <c r="R25" s="37">
        <f t="shared" si="0"/>
        <v>30210</v>
      </c>
    </row>
    <row r="26" spans="2:18" x14ac:dyDescent="0.35">
      <c r="B26" s="570"/>
      <c r="C26" s="165" t="s">
        <v>2570</v>
      </c>
      <c r="D26" s="410" t="s">
        <v>2571</v>
      </c>
      <c r="E26" s="150">
        <v>-18.92043</v>
      </c>
      <c r="F26" s="150">
        <v>32.869010000000003</v>
      </c>
      <c r="G26" s="157">
        <v>44636</v>
      </c>
      <c r="H26" s="192">
        <f t="shared" si="1"/>
        <v>5</v>
      </c>
      <c r="I26" s="165">
        <f>'GS7136-Household List'!D1292</f>
        <v>84</v>
      </c>
      <c r="J26" s="328">
        <v>300</v>
      </c>
      <c r="K26" s="165">
        <f>'GS7136-Household List'!J1292</f>
        <v>532</v>
      </c>
      <c r="L26" s="183"/>
      <c r="M26" s="183"/>
      <c r="N26" s="183">
        <v>0</v>
      </c>
      <c r="O26" s="183"/>
      <c r="P26" s="183">
        <f>'WQT FAILS'!W32</f>
        <v>5</v>
      </c>
      <c r="Q26" s="37">
        <f t="shared" si="4"/>
        <v>30210</v>
      </c>
      <c r="R26" s="37">
        <f t="shared" si="0"/>
        <v>30210</v>
      </c>
    </row>
    <row r="27" spans="2:18" x14ac:dyDescent="0.35">
      <c r="B27" s="561"/>
      <c r="C27" s="165" t="s">
        <v>2572</v>
      </c>
      <c r="D27" s="410" t="s">
        <v>2573</v>
      </c>
      <c r="E27" s="150">
        <v>-19.891439999999999</v>
      </c>
      <c r="F27" s="150">
        <v>33.408439999999999</v>
      </c>
      <c r="G27" s="157">
        <v>44636</v>
      </c>
      <c r="H27" s="192">
        <f t="shared" si="1"/>
        <v>0</v>
      </c>
      <c r="I27" s="165">
        <f>'GS7136-Household List'!D1339</f>
        <v>46</v>
      </c>
      <c r="J27" s="328">
        <v>300</v>
      </c>
      <c r="K27" s="165">
        <f>'GS7136-Household List'!J1339</f>
        <v>343</v>
      </c>
      <c r="L27" s="183"/>
      <c r="M27" s="183"/>
      <c r="N27" s="183">
        <v>0</v>
      </c>
      <c r="O27" s="183"/>
      <c r="P27" s="183"/>
      <c r="Q27" s="37">
        <f t="shared" si="4"/>
        <v>30210</v>
      </c>
      <c r="R27" s="37">
        <f t="shared" si="0"/>
        <v>30210</v>
      </c>
    </row>
    <row r="28" spans="2:18" x14ac:dyDescent="0.35">
      <c r="B28" s="566"/>
      <c r="C28" s="165"/>
      <c r="D28" s="165"/>
      <c r="E28" s="150"/>
      <c r="F28" s="150"/>
      <c r="G28" s="157"/>
      <c r="H28" s="183"/>
      <c r="I28" s="165"/>
      <c r="J28" s="328"/>
      <c r="K28" s="165"/>
      <c r="L28" s="183"/>
      <c r="M28" s="183"/>
      <c r="N28" s="183"/>
      <c r="O28" s="183"/>
      <c r="P28" s="183"/>
      <c r="Q28" s="37"/>
      <c r="R28" s="37"/>
    </row>
    <row r="29" spans="2:18" ht="15" thickBot="1" x14ac:dyDescent="0.4">
      <c r="B29" s="27"/>
      <c r="C29"/>
      <c r="G29" s="16"/>
      <c r="H29" s="351">
        <f t="shared" ref="H29:M29" si="5">SUM(H3:H28)</f>
        <v>32</v>
      </c>
      <c r="I29" s="352">
        <f t="shared" si="5"/>
        <v>1313</v>
      </c>
      <c r="J29" s="329">
        <f>SUM(J3:J23)</f>
        <v>6031</v>
      </c>
      <c r="K29" s="353">
        <f t="shared" si="5"/>
        <v>10195</v>
      </c>
      <c r="L29" s="354">
        <f t="shared" si="5"/>
        <v>7</v>
      </c>
      <c r="M29" s="354">
        <f t="shared" si="5"/>
        <v>0</v>
      </c>
      <c r="N29" s="354">
        <f>SUM(N3:N28)</f>
        <v>372498.8</v>
      </c>
      <c r="O29" s="354">
        <f>SUM(O3:O28)</f>
        <v>10</v>
      </c>
      <c r="P29" s="354">
        <f>SUM(P3:P28)</f>
        <v>15</v>
      </c>
      <c r="Q29" s="350">
        <f>SUM(Q3:Q28)</f>
        <v>893105.45</v>
      </c>
      <c r="R29" s="350">
        <f>SUM(R3:R28)</f>
        <v>1265604.25</v>
      </c>
    </row>
    <row r="30" spans="2:18" ht="15" customHeight="1" thickBot="1" x14ac:dyDescent="0.4">
      <c r="B30" s="332" t="s">
        <v>736</v>
      </c>
      <c r="C30" s="32" t="s">
        <v>108</v>
      </c>
      <c r="G30" s="28"/>
      <c r="H30" s="28"/>
    </row>
    <row r="31" spans="2:18" ht="15" customHeight="1" x14ac:dyDescent="0.35">
      <c r="B31" s="18" t="s">
        <v>109</v>
      </c>
      <c r="C31" s="22">
        <v>44378</v>
      </c>
      <c r="D31" s="28"/>
      <c r="L31" s="383" t="s">
        <v>5323</v>
      </c>
      <c r="M31" s="383"/>
      <c r="N31" s="383"/>
      <c r="O31" s="383"/>
      <c r="P31" s="383"/>
      <c r="Q31" s="383"/>
      <c r="R31" s="383"/>
    </row>
    <row r="32" spans="2:18" ht="15" thickBot="1" x14ac:dyDescent="0.4">
      <c r="B32" s="19" t="s">
        <v>110</v>
      </c>
      <c r="C32" s="23">
        <v>44742</v>
      </c>
      <c r="D32" s="29"/>
      <c r="J32" s="28"/>
      <c r="K32" s="28"/>
    </row>
    <row r="33" spans="2:13" ht="15" customHeight="1" thickBot="1" x14ac:dyDescent="0.4">
      <c r="B33" s="19" t="s">
        <v>111</v>
      </c>
      <c r="C33" s="23">
        <v>44561</v>
      </c>
      <c r="D33" s="28"/>
    </row>
    <row r="35" spans="2:13" x14ac:dyDescent="0.35">
      <c r="J35" s="28"/>
    </row>
    <row r="36" spans="2:13" ht="15" customHeight="1" thickBot="1" x14ac:dyDescent="0.4">
      <c r="B36" s="30" t="s">
        <v>112</v>
      </c>
      <c r="C36" s="32"/>
      <c r="D36" s="331"/>
      <c r="E36" s="331"/>
      <c r="F36" s="333"/>
    </row>
    <row r="37" spans="2:13" ht="15" thickBot="1" x14ac:dyDescent="0.4">
      <c r="B37" s="18" t="s">
        <v>737</v>
      </c>
      <c r="C37" s="31">
        <f>10000/365</f>
        <v>27.397260273972602</v>
      </c>
      <c r="D37" s="336" t="s">
        <v>114</v>
      </c>
      <c r="E37" s="325" t="s">
        <v>115</v>
      </c>
      <c r="F37" s="325" t="s">
        <v>116</v>
      </c>
    </row>
    <row r="38" spans="2:13" ht="15" thickBot="1" x14ac:dyDescent="0.4">
      <c r="B38" s="40" t="s">
        <v>117</v>
      </c>
      <c r="C38" s="24">
        <f>(C33-C31)+1</f>
        <v>184</v>
      </c>
      <c r="D38" s="312">
        <f>SUM(L3:L10)/(C38*8)</f>
        <v>4.755434782608696E-3</v>
      </c>
      <c r="E38" s="182">
        <v>0.95</v>
      </c>
      <c r="F38" s="190">
        <f>C38*E38</f>
        <v>174.79999999999998</v>
      </c>
    </row>
    <row r="39" spans="2:13" ht="15" thickBot="1" x14ac:dyDescent="0.4">
      <c r="B39" s="41" t="s">
        <v>5314</v>
      </c>
      <c r="C39" s="44">
        <f>C32-C33</f>
        <v>181</v>
      </c>
      <c r="D39" s="335">
        <f>SUM(O3:O10)/(C39*8)</f>
        <v>6.9060773480662981E-3</v>
      </c>
      <c r="E39" s="182">
        <f>IF(D39&lt;5%,95%,100%-D39)</f>
        <v>0.95</v>
      </c>
      <c r="F39" s="190">
        <f>C39*E39</f>
        <v>171.95</v>
      </c>
    </row>
    <row r="40" spans="2:13" ht="15" thickBot="1" x14ac:dyDescent="0.4">
      <c r="B40" s="39" t="s">
        <v>5313</v>
      </c>
      <c r="C40" s="42">
        <f>SUM(C38:C39)</f>
        <v>365</v>
      </c>
      <c r="D40" s="180"/>
      <c r="E40" s="180"/>
      <c r="F40" s="180">
        <f>SUM(F38:F39)</f>
        <v>346.75</v>
      </c>
      <c r="K40" s="49"/>
      <c r="L40" s="49"/>
      <c r="M40" s="49"/>
    </row>
    <row r="41" spans="2:13" ht="15" thickBot="1" x14ac:dyDescent="0.4">
      <c r="C41" s="49"/>
      <c r="L41" s="49"/>
      <c r="M41" s="49"/>
    </row>
    <row r="42" spans="2:13" ht="15" customHeight="1" thickBot="1" x14ac:dyDescent="0.4">
      <c r="B42" s="39" t="s">
        <v>119</v>
      </c>
      <c r="C42" s="58">
        <f>J29*365</f>
        <v>2201315</v>
      </c>
      <c r="L42" s="49"/>
      <c r="M42" s="49"/>
    </row>
    <row r="43" spans="2:13" ht="15" thickBot="1" x14ac:dyDescent="0.4">
      <c r="B43" s="39" t="s">
        <v>120</v>
      </c>
      <c r="C43" s="102">
        <f>10000/C42</f>
        <v>4.5427392263260825E-3</v>
      </c>
      <c r="L43" s="49"/>
      <c r="M43" s="49"/>
    </row>
    <row r="44" spans="2:13" ht="15" thickBot="1" x14ac:dyDescent="0.4">
      <c r="L44" s="49"/>
      <c r="M44" s="49"/>
    </row>
    <row r="45" spans="2:13" ht="15" thickBot="1" x14ac:dyDescent="0.4">
      <c r="B45" s="39" t="s">
        <v>5316</v>
      </c>
      <c r="C45" s="115">
        <f>ROUNDDOWN(C43*C42,0)</f>
        <v>10000</v>
      </c>
      <c r="L45" s="49"/>
      <c r="M45" s="49"/>
    </row>
    <row r="46" spans="2:13" x14ac:dyDescent="0.35">
      <c r="L46" s="49"/>
      <c r="M46" s="49"/>
    </row>
    <row r="47" spans="2:13" x14ac:dyDescent="0.35">
      <c r="L47" s="49"/>
      <c r="M47" s="49"/>
    </row>
    <row r="48" spans="2:13" x14ac:dyDescent="0.35">
      <c r="L48" s="49"/>
      <c r="M48" s="49"/>
    </row>
    <row r="49" spans="12:13" x14ac:dyDescent="0.35">
      <c r="L49" s="49"/>
      <c r="M49" s="49"/>
    </row>
    <row r="50" spans="12:13" ht="15" customHeight="1" x14ac:dyDescent="0.35">
      <c r="L50" s="49"/>
      <c r="M50" s="49"/>
    </row>
    <row r="57" spans="12:13" ht="15" customHeight="1" x14ac:dyDescent="0.35"/>
  </sheetData>
  <mergeCells count="3">
    <mergeCell ref="O1:Q1"/>
    <mergeCell ref="L1:N1"/>
    <mergeCell ref="B3:B2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3E51-99DF-40C7-8E33-97E9D55F50A1}">
  <sheetPr codeName="Sheet24"/>
  <dimension ref="B2:P47"/>
  <sheetViews>
    <sheetView workbookViewId="0"/>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2.81640625" style="5" bestFit="1" customWidth="1"/>
    <col min="16" max="16" width="10.54296875" style="5" bestFit="1" customWidth="1"/>
    <col min="17" max="16384" width="9.1796875" style="5"/>
  </cols>
  <sheetData>
    <row r="2" spans="2:16" x14ac:dyDescent="0.35">
      <c r="B2" s="559" t="s">
        <v>121</v>
      </c>
      <c r="C2" s="559"/>
      <c r="D2" s="559"/>
      <c r="E2" s="559"/>
      <c r="G2" s="559" t="s">
        <v>45</v>
      </c>
      <c r="H2" s="559"/>
      <c r="I2" s="559"/>
      <c r="J2" s="559"/>
      <c r="L2" s="559" t="s">
        <v>5318</v>
      </c>
      <c r="M2" s="559"/>
      <c r="N2" s="559"/>
      <c r="O2" s="559"/>
    </row>
    <row r="4" spans="2:16" x14ac:dyDescent="0.35">
      <c r="B4" s="560" t="s">
        <v>122</v>
      </c>
      <c r="C4" s="560"/>
      <c r="D4" s="560"/>
      <c r="E4" s="560"/>
      <c r="G4" s="560" t="s">
        <v>122</v>
      </c>
      <c r="H4" s="560"/>
      <c r="I4" s="560"/>
      <c r="J4" s="560"/>
      <c r="L4" s="557" t="s">
        <v>122</v>
      </c>
      <c r="M4" s="534"/>
      <c r="N4" s="534"/>
      <c r="O4" s="558"/>
    </row>
    <row r="5" spans="2:16"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6" x14ac:dyDescent="0.35">
      <c r="B6" s="165" t="s">
        <v>125</v>
      </c>
      <c r="C6" s="165" t="s">
        <v>126</v>
      </c>
      <c r="D6" s="165"/>
      <c r="E6" s="17">
        <f>'GS7136-PTDs'!R29</f>
        <v>1265604.25</v>
      </c>
      <c r="G6" s="165" t="s">
        <v>125</v>
      </c>
      <c r="H6" s="165" t="s">
        <v>126</v>
      </c>
      <c r="I6" s="165"/>
      <c r="J6" s="17">
        <f>'GS7136-PTDs'!N29</f>
        <v>372498.8</v>
      </c>
      <c r="L6" s="165" t="s">
        <v>125</v>
      </c>
      <c r="M6" s="165" t="s">
        <v>126</v>
      </c>
      <c r="N6" s="165"/>
      <c r="O6" s="17">
        <f>'GS7136-PTDs'!Q29</f>
        <v>893105.45</v>
      </c>
      <c r="P6" s="21"/>
    </row>
    <row r="7" spans="2:16"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6"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6"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6" x14ac:dyDescent="0.35">
      <c r="B10" s="165" t="s">
        <v>135</v>
      </c>
      <c r="C10" s="165" t="s">
        <v>136</v>
      </c>
      <c r="D10" s="165" t="s">
        <v>137</v>
      </c>
      <c r="E10" s="170">
        <f>ROUNDDOWN((1-E5)*E6*E7*(E8+E9),0)</f>
        <v>3766</v>
      </c>
      <c r="G10" s="165" t="s">
        <v>135</v>
      </c>
      <c r="H10" s="165" t="s">
        <v>136</v>
      </c>
      <c r="I10" s="165" t="s">
        <v>137</v>
      </c>
      <c r="J10" s="170">
        <f>(1-J5)*J6*J7*(J8+J9)</f>
        <v>1108.66817844</v>
      </c>
      <c r="L10" s="165" t="s">
        <v>135</v>
      </c>
      <c r="M10" s="165" t="s">
        <v>136</v>
      </c>
      <c r="N10" s="165" t="s">
        <v>137</v>
      </c>
      <c r="O10" s="170">
        <f>ROUNDDOWN((1-O5)*O6*O7*(O8+O9),0)</f>
        <v>2658</v>
      </c>
    </row>
    <row r="12" spans="2:16" x14ac:dyDescent="0.35">
      <c r="B12" s="560" t="s">
        <v>138</v>
      </c>
      <c r="C12" s="560"/>
      <c r="D12" s="560"/>
      <c r="E12" s="560"/>
      <c r="G12" s="560" t="s">
        <v>138</v>
      </c>
      <c r="H12" s="560"/>
      <c r="I12" s="560"/>
      <c r="J12" s="560"/>
      <c r="L12" s="557" t="s">
        <v>138</v>
      </c>
      <c r="M12" s="534"/>
      <c r="N12" s="534"/>
      <c r="O12" s="558"/>
    </row>
    <row r="13" spans="2:16"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6" x14ac:dyDescent="0.35">
      <c r="B14" s="165" t="s">
        <v>125</v>
      </c>
      <c r="C14" s="165" t="s">
        <v>126</v>
      </c>
      <c r="D14" s="165"/>
      <c r="E14" s="17">
        <f>E6</f>
        <v>1265604.25</v>
      </c>
      <c r="G14" s="165" t="s">
        <v>125</v>
      </c>
      <c r="H14" s="165" t="s">
        <v>126</v>
      </c>
      <c r="I14" s="165"/>
      <c r="J14" s="17">
        <f>J6</f>
        <v>372498.8</v>
      </c>
      <c r="L14" s="165" t="s">
        <v>125</v>
      </c>
      <c r="M14" s="165" t="s">
        <v>126</v>
      </c>
      <c r="N14" s="165"/>
      <c r="O14" s="17">
        <f>O6</f>
        <v>893105.45</v>
      </c>
    </row>
    <row r="15" spans="2:16" x14ac:dyDescent="0.35">
      <c r="B15" s="165" t="s">
        <v>140</v>
      </c>
      <c r="C15" s="165" t="s">
        <v>141</v>
      </c>
      <c r="D15" s="165" t="s">
        <v>129</v>
      </c>
      <c r="E15" s="179">
        <f>E7</f>
        <v>4.0000000000000002E-4</v>
      </c>
      <c r="G15" s="165" t="s">
        <v>140</v>
      </c>
      <c r="H15" s="165" t="s">
        <v>141</v>
      </c>
      <c r="I15" s="165" t="s">
        <v>129</v>
      </c>
      <c r="J15" s="169">
        <f>J7</f>
        <v>4.0000000000000002E-4</v>
      </c>
      <c r="L15" s="165" t="s">
        <v>140</v>
      </c>
      <c r="M15" s="165" t="s">
        <v>141</v>
      </c>
      <c r="N15" s="165" t="s">
        <v>129</v>
      </c>
      <c r="O15" s="169">
        <f>O7</f>
        <v>4.0000000000000002E-4</v>
      </c>
    </row>
    <row r="16" spans="2:16"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ROUNDDOWN((1-J13)*J14*J15*(J16+J17),0)</f>
        <v>0</v>
      </c>
      <c r="L18" s="165" t="s">
        <v>145</v>
      </c>
      <c r="M18" s="165" t="s">
        <v>146</v>
      </c>
      <c r="N18" s="165" t="s">
        <v>137</v>
      </c>
      <c r="O18" s="170">
        <f>ROUNDDOWN((1-O13)*O14*O15*(O16+O17),0)</f>
        <v>0</v>
      </c>
    </row>
    <row r="20" spans="2:15" x14ac:dyDescent="0.35">
      <c r="B20" s="557" t="s">
        <v>147</v>
      </c>
      <c r="C20" s="534"/>
      <c r="D20" s="534"/>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47">
        <f>E21</f>
        <v>0.86</v>
      </c>
      <c r="L21" s="164" t="s">
        <v>148</v>
      </c>
      <c r="M21" s="165" t="s">
        <v>148</v>
      </c>
      <c r="N21" s="165" t="s">
        <v>149</v>
      </c>
      <c r="O21" s="47">
        <f>J21</f>
        <v>0.86</v>
      </c>
    </row>
    <row r="22" spans="2:15" x14ac:dyDescent="0.35">
      <c r="B22" s="165" t="s">
        <v>150</v>
      </c>
      <c r="C22" s="165" t="s">
        <v>151</v>
      </c>
      <c r="D22" s="165" t="s">
        <v>152</v>
      </c>
      <c r="E22" s="168">
        <v>112</v>
      </c>
      <c r="G22" s="165" t="s">
        <v>150</v>
      </c>
      <c r="H22" s="165" t="s">
        <v>151</v>
      </c>
      <c r="I22" s="165" t="s">
        <v>152</v>
      </c>
      <c r="J22" s="170">
        <f>E22</f>
        <v>112</v>
      </c>
      <c r="L22" s="165" t="s">
        <v>150</v>
      </c>
      <c r="M22" s="165" t="s">
        <v>151</v>
      </c>
      <c r="N22" s="165" t="s">
        <v>152</v>
      </c>
      <c r="O22" s="170">
        <f>J22</f>
        <v>112</v>
      </c>
    </row>
    <row r="23" spans="2:15" x14ac:dyDescent="0.35">
      <c r="B23" s="165" t="s">
        <v>153</v>
      </c>
      <c r="C23" s="165" t="s">
        <v>154</v>
      </c>
      <c r="D23" s="165" t="s">
        <v>155</v>
      </c>
      <c r="E23" s="179">
        <v>9.4600000000000009</v>
      </c>
      <c r="G23" s="165" t="s">
        <v>153</v>
      </c>
      <c r="H23" s="165" t="s">
        <v>154</v>
      </c>
      <c r="I23" s="165" t="s">
        <v>155</v>
      </c>
      <c r="J23" s="47">
        <v>9.4600000000000009</v>
      </c>
      <c r="L23" s="165" t="s">
        <v>153</v>
      </c>
      <c r="M23" s="165" t="s">
        <v>154</v>
      </c>
      <c r="N23" s="165" t="s">
        <v>155</v>
      </c>
      <c r="O23" s="47">
        <v>9.4600000000000009</v>
      </c>
    </row>
    <row r="24" spans="2:15" x14ac:dyDescent="0.35">
      <c r="B24" s="165" t="s">
        <v>156</v>
      </c>
      <c r="C24" s="165" t="s">
        <v>157</v>
      </c>
      <c r="D24" s="165" t="s">
        <v>158</v>
      </c>
      <c r="E24" s="168">
        <v>1.5599999999999999E-2</v>
      </c>
      <c r="G24" s="165" t="s">
        <v>156</v>
      </c>
      <c r="H24" s="165" t="s">
        <v>157</v>
      </c>
      <c r="I24" s="165" t="s">
        <v>158</v>
      </c>
      <c r="J24" s="179">
        <f>E24</f>
        <v>1.5599999999999999E-2</v>
      </c>
      <c r="L24" s="165" t="s">
        <v>156</v>
      </c>
      <c r="M24" s="165" t="s">
        <v>157</v>
      </c>
      <c r="N24" s="165" t="s">
        <v>158</v>
      </c>
      <c r="O24" s="103">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ROUNDDOWN(E10*((E22*E21)+E23)*E24,0)</f>
        <v>6214</v>
      </c>
      <c r="G27" s="165" t="s">
        <v>27</v>
      </c>
      <c r="H27" s="165" t="s">
        <v>28</v>
      </c>
      <c r="I27" s="165" t="s">
        <v>29</v>
      </c>
      <c r="J27" s="171">
        <f>J10*((J22*J21)+J23)*J24</f>
        <v>1829.4887506799778</v>
      </c>
      <c r="L27" s="165" t="s">
        <v>27</v>
      </c>
      <c r="M27" s="165" t="s">
        <v>28</v>
      </c>
      <c r="N27" s="165" t="s">
        <v>29</v>
      </c>
      <c r="O27" s="171">
        <f>O10*((O22*O21)+O23)*O24</f>
        <v>4386.1465439999993</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ROUNDDOWN(((E27-E28)*E29)-E30,0)</f>
        <v>5903</v>
      </c>
      <c r="G31" s="165" t="s">
        <v>121</v>
      </c>
      <c r="H31" s="165" t="s">
        <v>38</v>
      </c>
      <c r="I31" s="165" t="s">
        <v>29</v>
      </c>
      <c r="J31" s="170">
        <f>((J27-J28)*J29)-J30</f>
        <v>1738.0143131459788</v>
      </c>
      <c r="L31" s="165" t="s">
        <v>121</v>
      </c>
      <c r="M31" s="165" t="s">
        <v>38</v>
      </c>
      <c r="N31" s="165" t="s">
        <v>29</v>
      </c>
      <c r="O31" s="170">
        <f>((O27-O28)*O29)-O30</f>
        <v>4166.8392167999991</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O36+J36</f>
        <v>5060</v>
      </c>
      <c r="G36" s="175" t="s">
        <v>159</v>
      </c>
      <c r="H36" s="176" t="s">
        <v>38</v>
      </c>
      <c r="I36" s="177" t="s">
        <v>29</v>
      </c>
      <c r="J36" s="178">
        <f>ROUNDDOWN(J31*(1-J35),0)</f>
        <v>1489</v>
      </c>
      <c r="L36" s="175" t="s">
        <v>159</v>
      </c>
      <c r="M36" s="176" t="s">
        <v>38</v>
      </c>
      <c r="N36" s="177" t="s">
        <v>29</v>
      </c>
      <c r="O36" s="178">
        <f>ROUNDDOWN(O31*(1-O35),0)</f>
        <v>3571</v>
      </c>
    </row>
    <row r="38" spans="2:15" x14ac:dyDescent="0.35">
      <c r="B38" s="175" t="s">
        <v>160</v>
      </c>
      <c r="C38" s="176"/>
      <c r="D38" s="177" t="s">
        <v>29</v>
      </c>
      <c r="E38" s="178">
        <f>J38+O38</f>
        <v>5060</v>
      </c>
      <c r="G38" s="175" t="s">
        <v>160</v>
      </c>
      <c r="H38" s="176"/>
      <c r="I38" s="177" t="s">
        <v>29</v>
      </c>
      <c r="J38" s="178">
        <f>IF(J36&gt;'GS7136-PTDs'!C38*'GS7136-PTDs'!C37,'GS7136-PTDs'!C38*'GS7136-PTDs'!C37,J36)</f>
        <v>1489</v>
      </c>
      <c r="L38" s="175" t="s">
        <v>160</v>
      </c>
      <c r="M38" s="176"/>
      <c r="N38" s="177" t="s">
        <v>29</v>
      </c>
      <c r="O38" s="178">
        <f>IF(O36&gt;'GS7136-PTDs'!C39*'GS7136-PTDs'!C37,'GS7136-PTDs'!C38*'GS7136-PTDs'!C37,O36)</f>
        <v>3571</v>
      </c>
    </row>
    <row r="40" spans="2:15" x14ac:dyDescent="0.35">
      <c r="B40" t="s">
        <v>161</v>
      </c>
      <c r="E40" s="49"/>
      <c r="G40" t="s">
        <v>161</v>
      </c>
      <c r="L40" t="s">
        <v>161</v>
      </c>
    </row>
    <row r="42" spans="2:15" x14ac:dyDescent="0.35">
      <c r="G42" s="49"/>
      <c r="I42" s="49"/>
    </row>
    <row r="43" spans="2:15" x14ac:dyDescent="0.35">
      <c r="G43" s="49"/>
    </row>
    <row r="44" spans="2:15" x14ac:dyDescent="0.35">
      <c r="G44" s="49"/>
    </row>
    <row r="46" spans="2:15" x14ac:dyDescent="0.35">
      <c r="G46" s="21"/>
      <c r="J46" s="49"/>
    </row>
    <row r="47" spans="2:15" x14ac:dyDescent="0.35">
      <c r="K47" s="21"/>
    </row>
  </sheetData>
  <mergeCells count="18">
    <mergeCell ref="B2:E2"/>
    <mergeCell ref="B4:E4"/>
    <mergeCell ref="B12:E12"/>
    <mergeCell ref="B20:E20"/>
    <mergeCell ref="B26:E26"/>
    <mergeCell ref="G2:J2"/>
    <mergeCell ref="L2:O2"/>
    <mergeCell ref="G4:J4"/>
    <mergeCell ref="G12:J12"/>
    <mergeCell ref="G20:J20"/>
    <mergeCell ref="L12:O12"/>
    <mergeCell ref="L20:O20"/>
    <mergeCell ref="L33:O33"/>
    <mergeCell ref="G26:J26"/>
    <mergeCell ref="B33:E33"/>
    <mergeCell ref="G33:J33"/>
    <mergeCell ref="L4:O4"/>
    <mergeCell ref="L26:O2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20473-995B-4E89-B5E1-583D84F0C420}">
  <dimension ref="A1:R1339"/>
  <sheetViews>
    <sheetView workbookViewId="0"/>
  </sheetViews>
  <sheetFormatPr defaultColWidth="9.1796875" defaultRowHeight="14.5" customHeight="1" outlineLevelRow="1" x14ac:dyDescent="0.35"/>
  <cols>
    <col min="1" max="1" width="14" style="46" customWidth="1"/>
    <col min="2" max="2" width="18.1796875" style="46" customWidth="1"/>
    <col min="3" max="3" width="26.81640625" style="46" customWidth="1"/>
    <col min="4" max="4" width="27.453125" style="46" customWidth="1"/>
    <col min="5" max="5" width="15.08984375" style="46" customWidth="1"/>
    <col min="6" max="7" width="13.453125" style="46" customWidth="1"/>
    <col min="8" max="8" width="15.81640625" style="46" customWidth="1"/>
    <col min="9" max="9" width="22.1796875" style="46" customWidth="1"/>
    <col min="10" max="16384" width="9.1796875" style="46"/>
  </cols>
  <sheetData>
    <row r="1" spans="1:18" ht="47.5" customHeight="1" thickBot="1" x14ac:dyDescent="0.4">
      <c r="A1" s="101" t="s">
        <v>46</v>
      </c>
      <c r="B1" s="101" t="s">
        <v>162</v>
      </c>
      <c r="C1" s="101" t="s">
        <v>47</v>
      </c>
      <c r="D1" s="101" t="s">
        <v>164</v>
      </c>
      <c r="E1" s="101" t="s">
        <v>738</v>
      </c>
      <c r="F1" s="101" t="s">
        <v>739</v>
      </c>
      <c r="G1" s="101" t="s">
        <v>740</v>
      </c>
      <c r="H1" s="101" t="s">
        <v>50</v>
      </c>
      <c r="I1" s="101" t="s">
        <v>168</v>
      </c>
      <c r="J1" s="229" t="s">
        <v>5433</v>
      </c>
      <c r="L1" s="365">
        <f>SUM(G54+G96+G136+G197+G244+G289+G383+G435+G520+G574+G645+G682+G744+G807+G853+G891+G938+G970+G1004+G1043+G1097+G1150+G1207+G1292+G1339)</f>
        <v>10254</v>
      </c>
      <c r="M1" s="366" t="s">
        <v>5189</v>
      </c>
      <c r="N1" s="366"/>
      <c r="O1" s="367"/>
      <c r="Q1" s="365">
        <v>1000</v>
      </c>
      <c r="R1" s="367" t="s">
        <v>5431</v>
      </c>
    </row>
    <row r="2" spans="1:18" ht="14.5" hidden="1" customHeight="1" outlineLevel="1" thickBot="1" x14ac:dyDescent="0.4">
      <c r="A2" s="72" t="s">
        <v>2540</v>
      </c>
      <c r="B2" s="75" t="s">
        <v>2584</v>
      </c>
      <c r="C2" s="96" t="s">
        <v>2541</v>
      </c>
      <c r="D2" s="72" t="s">
        <v>170</v>
      </c>
      <c r="E2" s="96">
        <v>5</v>
      </c>
      <c r="F2" s="96">
        <v>3</v>
      </c>
      <c r="G2" s="97">
        <f t="shared" ref="G2:G33" si="0">E2+F2</f>
        <v>8</v>
      </c>
      <c r="H2" s="67">
        <v>43705</v>
      </c>
      <c r="I2" s="107">
        <v>100</v>
      </c>
      <c r="J2" s="217">
        <f>IF(I2&gt;$Q$1,,G2)</f>
        <v>8</v>
      </c>
    </row>
    <row r="3" spans="1:18" ht="14.5" hidden="1" customHeight="1" outlineLevel="1" thickBot="1" x14ac:dyDescent="0.4">
      <c r="A3" s="70" t="s">
        <v>2540</v>
      </c>
      <c r="B3" s="73" t="s">
        <v>2585</v>
      </c>
      <c r="C3" s="76" t="s">
        <v>2541</v>
      </c>
      <c r="D3" s="72" t="s">
        <v>170</v>
      </c>
      <c r="E3" s="76">
        <v>4</v>
      </c>
      <c r="F3" s="76">
        <v>2</v>
      </c>
      <c r="G3" s="77">
        <f t="shared" si="0"/>
        <v>6</v>
      </c>
      <c r="H3" s="67">
        <v>43705</v>
      </c>
      <c r="I3" s="78">
        <v>50</v>
      </c>
      <c r="J3" s="217">
        <f t="shared" ref="J3:J66" si="1">IF(I3&gt;$Q$1,,G3)</f>
        <v>6</v>
      </c>
    </row>
    <row r="4" spans="1:18" ht="14.5" hidden="1" customHeight="1" outlineLevel="1" thickBot="1" x14ac:dyDescent="0.4">
      <c r="A4" s="70" t="s">
        <v>2540</v>
      </c>
      <c r="B4" s="73" t="s">
        <v>2586</v>
      </c>
      <c r="C4" s="76" t="s">
        <v>2541</v>
      </c>
      <c r="D4" s="72" t="s">
        <v>170</v>
      </c>
      <c r="E4" s="76">
        <v>2</v>
      </c>
      <c r="F4" s="76">
        <v>2</v>
      </c>
      <c r="G4" s="77">
        <f t="shared" si="0"/>
        <v>4</v>
      </c>
      <c r="H4" s="67">
        <v>43705</v>
      </c>
      <c r="I4" s="78">
        <v>50</v>
      </c>
      <c r="J4" s="217">
        <f t="shared" si="1"/>
        <v>4</v>
      </c>
    </row>
    <row r="5" spans="1:18" ht="14.5" hidden="1" customHeight="1" outlineLevel="1" thickBot="1" x14ac:dyDescent="0.4">
      <c r="A5" s="70" t="s">
        <v>2540</v>
      </c>
      <c r="B5" s="73" t="s">
        <v>2587</v>
      </c>
      <c r="C5" s="76" t="s">
        <v>2541</v>
      </c>
      <c r="D5" s="72" t="s">
        <v>170</v>
      </c>
      <c r="E5" s="76">
        <v>3</v>
      </c>
      <c r="F5" s="76">
        <v>2</v>
      </c>
      <c r="G5" s="77">
        <f t="shared" si="0"/>
        <v>5</v>
      </c>
      <c r="H5" s="67">
        <v>43705</v>
      </c>
      <c r="I5" s="78">
        <v>100</v>
      </c>
      <c r="J5" s="217">
        <f t="shared" si="1"/>
        <v>5</v>
      </c>
    </row>
    <row r="6" spans="1:18" ht="14.5" hidden="1" customHeight="1" outlineLevel="1" thickBot="1" x14ac:dyDescent="0.4">
      <c r="A6" s="70" t="s">
        <v>2540</v>
      </c>
      <c r="B6" s="73" t="s">
        <v>2588</v>
      </c>
      <c r="C6" s="76" t="s">
        <v>2541</v>
      </c>
      <c r="D6" s="72" t="s">
        <v>170</v>
      </c>
      <c r="E6" s="76">
        <v>6</v>
      </c>
      <c r="F6" s="76">
        <v>2</v>
      </c>
      <c r="G6" s="77">
        <f t="shared" si="0"/>
        <v>8</v>
      </c>
      <c r="H6" s="67">
        <v>43705</v>
      </c>
      <c r="I6" s="78">
        <v>100</v>
      </c>
      <c r="J6" s="217">
        <f t="shared" si="1"/>
        <v>8</v>
      </c>
    </row>
    <row r="7" spans="1:18" ht="14.5" hidden="1" customHeight="1" outlineLevel="1" thickBot="1" x14ac:dyDescent="0.4">
      <c r="A7" s="70" t="s">
        <v>2540</v>
      </c>
      <c r="B7" s="73" t="s">
        <v>2589</v>
      </c>
      <c r="C7" s="76" t="s">
        <v>2541</v>
      </c>
      <c r="D7" s="72" t="s">
        <v>170</v>
      </c>
      <c r="E7" s="76">
        <v>1</v>
      </c>
      <c r="F7" s="76">
        <v>2</v>
      </c>
      <c r="G7" s="77">
        <f t="shared" si="0"/>
        <v>3</v>
      </c>
      <c r="H7" s="67">
        <v>43705</v>
      </c>
      <c r="I7" s="78">
        <v>100</v>
      </c>
      <c r="J7" s="217">
        <f t="shared" si="1"/>
        <v>3</v>
      </c>
    </row>
    <row r="8" spans="1:18" ht="14.5" hidden="1" customHeight="1" outlineLevel="1" thickBot="1" x14ac:dyDescent="0.4">
      <c r="A8" s="70" t="s">
        <v>2540</v>
      </c>
      <c r="B8" s="73" t="s">
        <v>2590</v>
      </c>
      <c r="C8" s="76" t="s">
        <v>2541</v>
      </c>
      <c r="D8" s="72" t="s">
        <v>170</v>
      </c>
      <c r="E8" s="76">
        <v>3</v>
      </c>
      <c r="F8" s="76">
        <v>2</v>
      </c>
      <c r="G8" s="77">
        <f t="shared" si="0"/>
        <v>5</v>
      </c>
      <c r="H8" s="67">
        <v>43705</v>
      </c>
      <c r="I8" s="78">
        <v>200</v>
      </c>
      <c r="J8" s="217">
        <f t="shared" si="1"/>
        <v>5</v>
      </c>
    </row>
    <row r="9" spans="1:18" ht="14.5" hidden="1" customHeight="1" outlineLevel="1" thickBot="1" x14ac:dyDescent="0.4">
      <c r="A9" s="70" t="s">
        <v>2540</v>
      </c>
      <c r="B9" s="73" t="s">
        <v>2591</v>
      </c>
      <c r="C9" s="76" t="s">
        <v>2541</v>
      </c>
      <c r="D9" s="72" t="s">
        <v>170</v>
      </c>
      <c r="E9" s="76">
        <v>2</v>
      </c>
      <c r="F9" s="76">
        <v>2</v>
      </c>
      <c r="G9" s="77">
        <f t="shared" si="0"/>
        <v>4</v>
      </c>
      <c r="H9" s="67">
        <v>43705</v>
      </c>
      <c r="I9" s="78">
        <v>200</v>
      </c>
      <c r="J9" s="217">
        <f t="shared" si="1"/>
        <v>4</v>
      </c>
    </row>
    <row r="10" spans="1:18" ht="14.5" hidden="1" customHeight="1" outlineLevel="1" thickBot="1" x14ac:dyDescent="0.4">
      <c r="A10" s="70" t="s">
        <v>2540</v>
      </c>
      <c r="B10" s="73" t="s">
        <v>2592</v>
      </c>
      <c r="C10" s="76" t="s">
        <v>2541</v>
      </c>
      <c r="D10" s="72" t="s">
        <v>170</v>
      </c>
      <c r="E10" s="76">
        <v>0</v>
      </c>
      <c r="F10" s="76">
        <v>2</v>
      </c>
      <c r="G10" s="77">
        <f t="shared" si="0"/>
        <v>2</v>
      </c>
      <c r="H10" s="67">
        <v>43705</v>
      </c>
      <c r="I10" s="78">
        <v>200</v>
      </c>
      <c r="J10" s="217">
        <f t="shared" si="1"/>
        <v>2</v>
      </c>
    </row>
    <row r="11" spans="1:18" ht="14.5" hidden="1" customHeight="1" outlineLevel="1" thickBot="1" x14ac:dyDescent="0.4">
      <c r="A11" s="70" t="s">
        <v>2540</v>
      </c>
      <c r="B11" s="73" t="s">
        <v>2593</v>
      </c>
      <c r="C11" s="76" t="s">
        <v>2541</v>
      </c>
      <c r="D11" s="72" t="s">
        <v>170</v>
      </c>
      <c r="E11" s="76">
        <v>6</v>
      </c>
      <c r="F11" s="76">
        <v>2</v>
      </c>
      <c r="G11" s="77">
        <f t="shared" si="0"/>
        <v>8</v>
      </c>
      <c r="H11" s="67">
        <v>43705</v>
      </c>
      <c r="I11" s="78">
        <v>150</v>
      </c>
      <c r="J11" s="217">
        <f t="shared" si="1"/>
        <v>8</v>
      </c>
    </row>
    <row r="12" spans="1:18" ht="14.5" hidden="1" customHeight="1" outlineLevel="1" thickBot="1" x14ac:dyDescent="0.4">
      <c r="A12" s="70" t="s">
        <v>2540</v>
      </c>
      <c r="B12" s="73" t="s">
        <v>2594</v>
      </c>
      <c r="C12" s="76" t="s">
        <v>2541</v>
      </c>
      <c r="D12" s="72" t="s">
        <v>170</v>
      </c>
      <c r="E12" s="76">
        <v>1</v>
      </c>
      <c r="F12" s="76">
        <v>2</v>
      </c>
      <c r="G12" s="77">
        <f t="shared" si="0"/>
        <v>3</v>
      </c>
      <c r="H12" s="67">
        <v>43705</v>
      </c>
      <c r="I12" s="78">
        <v>200</v>
      </c>
      <c r="J12" s="217">
        <f t="shared" si="1"/>
        <v>3</v>
      </c>
    </row>
    <row r="13" spans="1:18" ht="14.5" hidden="1" customHeight="1" outlineLevel="1" thickBot="1" x14ac:dyDescent="0.4">
      <c r="A13" s="70" t="s">
        <v>2540</v>
      </c>
      <c r="B13" s="73" t="s">
        <v>2595</v>
      </c>
      <c r="C13" s="76" t="s">
        <v>2541</v>
      </c>
      <c r="D13" s="72" t="s">
        <v>170</v>
      </c>
      <c r="E13" s="76">
        <v>4</v>
      </c>
      <c r="F13" s="76">
        <v>2</v>
      </c>
      <c r="G13" s="77">
        <f t="shared" si="0"/>
        <v>6</v>
      </c>
      <c r="H13" s="67">
        <v>43705</v>
      </c>
      <c r="I13" s="78">
        <v>100</v>
      </c>
      <c r="J13" s="217">
        <f t="shared" si="1"/>
        <v>6</v>
      </c>
    </row>
    <row r="14" spans="1:18" ht="14.5" hidden="1" customHeight="1" outlineLevel="1" thickBot="1" x14ac:dyDescent="0.4">
      <c r="A14" s="70" t="s">
        <v>2540</v>
      </c>
      <c r="B14" s="73" t="s">
        <v>2596</v>
      </c>
      <c r="C14" s="76" t="s">
        <v>2541</v>
      </c>
      <c r="D14" s="72" t="s">
        <v>170</v>
      </c>
      <c r="E14" s="76">
        <v>1</v>
      </c>
      <c r="F14" s="76">
        <v>2</v>
      </c>
      <c r="G14" s="77">
        <f t="shared" si="0"/>
        <v>3</v>
      </c>
      <c r="H14" s="67">
        <v>43705</v>
      </c>
      <c r="I14" s="78">
        <v>100</v>
      </c>
      <c r="J14" s="217">
        <f t="shared" si="1"/>
        <v>3</v>
      </c>
    </row>
    <row r="15" spans="1:18" ht="14.5" hidden="1" customHeight="1" outlineLevel="1" thickBot="1" x14ac:dyDescent="0.4">
      <c r="A15" s="70" t="s">
        <v>2540</v>
      </c>
      <c r="B15" s="73" t="s">
        <v>2597</v>
      </c>
      <c r="C15" s="76" t="s">
        <v>2541</v>
      </c>
      <c r="D15" s="72" t="s">
        <v>170</v>
      </c>
      <c r="E15" s="76">
        <v>7</v>
      </c>
      <c r="F15" s="76">
        <v>2</v>
      </c>
      <c r="G15" s="77">
        <f t="shared" si="0"/>
        <v>9</v>
      </c>
      <c r="H15" s="67">
        <v>43705</v>
      </c>
      <c r="I15" s="78">
        <v>200</v>
      </c>
      <c r="J15" s="217">
        <f t="shared" si="1"/>
        <v>9</v>
      </c>
    </row>
    <row r="16" spans="1:18" ht="14.5" hidden="1" customHeight="1" outlineLevel="1" thickBot="1" x14ac:dyDescent="0.4">
      <c r="A16" s="70" t="s">
        <v>2540</v>
      </c>
      <c r="B16" s="73" t="s">
        <v>2598</v>
      </c>
      <c r="C16" s="76" t="s">
        <v>2541</v>
      </c>
      <c r="D16" s="72" t="s">
        <v>170</v>
      </c>
      <c r="E16" s="76">
        <v>2</v>
      </c>
      <c r="F16" s="76">
        <v>2</v>
      </c>
      <c r="G16" s="77">
        <f t="shared" si="0"/>
        <v>4</v>
      </c>
      <c r="H16" s="67">
        <v>43705</v>
      </c>
      <c r="I16" s="78">
        <v>200</v>
      </c>
      <c r="J16" s="217">
        <f t="shared" si="1"/>
        <v>4</v>
      </c>
    </row>
    <row r="17" spans="1:10" ht="14.5" hidden="1" customHeight="1" outlineLevel="1" thickBot="1" x14ac:dyDescent="0.4">
      <c r="A17" s="70" t="s">
        <v>2540</v>
      </c>
      <c r="B17" s="73" t="s">
        <v>2599</v>
      </c>
      <c r="C17" s="76" t="s">
        <v>2541</v>
      </c>
      <c r="D17" s="72" t="s">
        <v>170</v>
      </c>
      <c r="E17" s="76">
        <v>0</v>
      </c>
      <c r="F17" s="76">
        <v>2</v>
      </c>
      <c r="G17" s="77">
        <f t="shared" si="0"/>
        <v>2</v>
      </c>
      <c r="H17" s="67">
        <v>43705</v>
      </c>
      <c r="I17" s="78">
        <v>150</v>
      </c>
      <c r="J17" s="217">
        <f t="shared" si="1"/>
        <v>2</v>
      </c>
    </row>
    <row r="18" spans="1:10" ht="14.5" hidden="1" customHeight="1" outlineLevel="1" thickBot="1" x14ac:dyDescent="0.4">
      <c r="A18" s="70" t="s">
        <v>2540</v>
      </c>
      <c r="B18" s="73" t="s">
        <v>2600</v>
      </c>
      <c r="C18" s="76" t="s">
        <v>2541</v>
      </c>
      <c r="D18" s="72" t="s">
        <v>170</v>
      </c>
      <c r="E18" s="76">
        <v>6</v>
      </c>
      <c r="F18" s="76">
        <v>2</v>
      </c>
      <c r="G18" s="77">
        <f t="shared" si="0"/>
        <v>8</v>
      </c>
      <c r="H18" s="67">
        <v>43705</v>
      </c>
      <c r="I18" s="78">
        <v>100</v>
      </c>
      <c r="J18" s="217">
        <f t="shared" si="1"/>
        <v>8</v>
      </c>
    </row>
    <row r="19" spans="1:10" ht="14.5" hidden="1" customHeight="1" outlineLevel="1" thickBot="1" x14ac:dyDescent="0.4">
      <c r="A19" s="70" t="s">
        <v>2540</v>
      </c>
      <c r="B19" s="73" t="s">
        <v>2601</v>
      </c>
      <c r="C19" s="76" t="s">
        <v>2541</v>
      </c>
      <c r="D19" s="72" t="s">
        <v>170</v>
      </c>
      <c r="E19" s="76">
        <v>2</v>
      </c>
      <c r="F19" s="76">
        <v>2</v>
      </c>
      <c r="G19" s="77">
        <f t="shared" si="0"/>
        <v>4</v>
      </c>
      <c r="H19" s="67">
        <v>43705</v>
      </c>
      <c r="I19" s="78">
        <v>200</v>
      </c>
      <c r="J19" s="217">
        <f t="shared" si="1"/>
        <v>4</v>
      </c>
    </row>
    <row r="20" spans="1:10" ht="14.5" hidden="1" customHeight="1" outlineLevel="1" thickBot="1" x14ac:dyDescent="0.4">
      <c r="A20" s="70" t="s">
        <v>2540</v>
      </c>
      <c r="B20" s="73" t="s">
        <v>2602</v>
      </c>
      <c r="C20" s="76" t="s">
        <v>2541</v>
      </c>
      <c r="D20" s="72" t="s">
        <v>170</v>
      </c>
      <c r="E20" s="76">
        <v>2</v>
      </c>
      <c r="F20" s="76">
        <v>2</v>
      </c>
      <c r="G20" s="77">
        <f t="shared" si="0"/>
        <v>4</v>
      </c>
      <c r="H20" s="67">
        <v>43705</v>
      </c>
      <c r="I20" s="78">
        <v>100</v>
      </c>
      <c r="J20" s="217">
        <f t="shared" si="1"/>
        <v>4</v>
      </c>
    </row>
    <row r="21" spans="1:10" ht="14.5" hidden="1" customHeight="1" outlineLevel="1" thickBot="1" x14ac:dyDescent="0.4">
      <c r="A21" s="70" t="s">
        <v>2540</v>
      </c>
      <c r="B21" s="73" t="s">
        <v>2603</v>
      </c>
      <c r="C21" s="76" t="s">
        <v>2541</v>
      </c>
      <c r="D21" s="72" t="s">
        <v>170</v>
      </c>
      <c r="E21" s="76">
        <v>0</v>
      </c>
      <c r="F21" s="76">
        <v>2</v>
      </c>
      <c r="G21" s="77">
        <f t="shared" si="0"/>
        <v>2</v>
      </c>
      <c r="H21" s="67">
        <v>43705</v>
      </c>
      <c r="I21" s="78">
        <v>200</v>
      </c>
      <c r="J21" s="217">
        <f t="shared" si="1"/>
        <v>2</v>
      </c>
    </row>
    <row r="22" spans="1:10" ht="14.5" hidden="1" customHeight="1" outlineLevel="1" thickBot="1" x14ac:dyDescent="0.4">
      <c r="A22" s="70" t="s">
        <v>2540</v>
      </c>
      <c r="B22" s="73" t="s">
        <v>2604</v>
      </c>
      <c r="C22" s="76" t="s">
        <v>2541</v>
      </c>
      <c r="D22" s="72" t="s">
        <v>170</v>
      </c>
      <c r="E22" s="76">
        <v>0</v>
      </c>
      <c r="F22" s="76">
        <v>2</v>
      </c>
      <c r="G22" s="77">
        <f t="shared" si="0"/>
        <v>2</v>
      </c>
      <c r="H22" s="67">
        <v>43705</v>
      </c>
      <c r="I22" s="78">
        <v>150</v>
      </c>
      <c r="J22" s="217">
        <f t="shared" si="1"/>
        <v>2</v>
      </c>
    </row>
    <row r="23" spans="1:10" ht="14.5" hidden="1" customHeight="1" outlineLevel="1" thickBot="1" x14ac:dyDescent="0.4">
      <c r="A23" s="70" t="s">
        <v>2540</v>
      </c>
      <c r="B23" s="73" t="s">
        <v>2605</v>
      </c>
      <c r="C23" s="76" t="s">
        <v>2541</v>
      </c>
      <c r="D23" s="72" t="s">
        <v>170</v>
      </c>
      <c r="E23" s="76">
        <v>2</v>
      </c>
      <c r="F23" s="76">
        <v>2</v>
      </c>
      <c r="G23" s="77">
        <f t="shared" si="0"/>
        <v>4</v>
      </c>
      <c r="H23" s="67">
        <v>43705</v>
      </c>
      <c r="I23" s="78">
        <v>150</v>
      </c>
      <c r="J23" s="217">
        <f t="shared" si="1"/>
        <v>4</v>
      </c>
    </row>
    <row r="24" spans="1:10" ht="14.5" hidden="1" customHeight="1" outlineLevel="1" thickBot="1" x14ac:dyDescent="0.4">
      <c r="A24" s="70" t="s">
        <v>2540</v>
      </c>
      <c r="B24" s="73" t="s">
        <v>2606</v>
      </c>
      <c r="C24" s="76" t="s">
        <v>2541</v>
      </c>
      <c r="D24" s="72" t="s">
        <v>170</v>
      </c>
      <c r="E24" s="76">
        <v>1</v>
      </c>
      <c r="F24" s="76">
        <v>2</v>
      </c>
      <c r="G24" s="77">
        <f t="shared" si="0"/>
        <v>3</v>
      </c>
      <c r="H24" s="67">
        <v>43705</v>
      </c>
      <c r="I24" s="78">
        <v>300</v>
      </c>
      <c r="J24" s="217">
        <f t="shared" si="1"/>
        <v>3</v>
      </c>
    </row>
    <row r="25" spans="1:10" ht="14.5" hidden="1" customHeight="1" outlineLevel="1" thickBot="1" x14ac:dyDescent="0.4">
      <c r="A25" s="70" t="s">
        <v>2540</v>
      </c>
      <c r="B25" s="73" t="s">
        <v>2607</v>
      </c>
      <c r="C25" s="76" t="s">
        <v>2541</v>
      </c>
      <c r="D25" s="72" t="s">
        <v>170</v>
      </c>
      <c r="E25" s="76">
        <v>4</v>
      </c>
      <c r="F25" s="76">
        <v>2</v>
      </c>
      <c r="G25" s="77">
        <f t="shared" si="0"/>
        <v>6</v>
      </c>
      <c r="H25" s="67">
        <v>43705</v>
      </c>
      <c r="I25" s="78">
        <v>300</v>
      </c>
      <c r="J25" s="217">
        <f t="shared" si="1"/>
        <v>6</v>
      </c>
    </row>
    <row r="26" spans="1:10" ht="14.5" hidden="1" customHeight="1" outlineLevel="1" thickBot="1" x14ac:dyDescent="0.4">
      <c r="A26" s="70" t="s">
        <v>2540</v>
      </c>
      <c r="B26" s="73" t="s">
        <v>2608</v>
      </c>
      <c r="C26" s="76" t="s">
        <v>2541</v>
      </c>
      <c r="D26" s="72" t="s">
        <v>170</v>
      </c>
      <c r="E26" s="76">
        <v>1</v>
      </c>
      <c r="F26" s="76">
        <v>2</v>
      </c>
      <c r="G26" s="77">
        <f t="shared" si="0"/>
        <v>3</v>
      </c>
      <c r="H26" s="67">
        <v>43705</v>
      </c>
      <c r="I26" s="78">
        <v>100</v>
      </c>
      <c r="J26" s="217">
        <f t="shared" si="1"/>
        <v>3</v>
      </c>
    </row>
    <row r="27" spans="1:10" ht="14.5" hidden="1" customHeight="1" outlineLevel="1" thickBot="1" x14ac:dyDescent="0.4">
      <c r="A27" s="70" t="s">
        <v>2540</v>
      </c>
      <c r="B27" s="73" t="s">
        <v>2609</v>
      </c>
      <c r="C27" s="76" t="s">
        <v>2541</v>
      </c>
      <c r="D27" s="72" t="s">
        <v>170</v>
      </c>
      <c r="E27" s="76">
        <v>5</v>
      </c>
      <c r="F27" s="76">
        <v>2</v>
      </c>
      <c r="G27" s="77">
        <f t="shared" si="0"/>
        <v>7</v>
      </c>
      <c r="H27" s="67">
        <v>43705</v>
      </c>
      <c r="I27" s="78">
        <v>400</v>
      </c>
      <c r="J27" s="217">
        <f t="shared" si="1"/>
        <v>7</v>
      </c>
    </row>
    <row r="28" spans="1:10" ht="14.5" hidden="1" customHeight="1" outlineLevel="1" thickBot="1" x14ac:dyDescent="0.4">
      <c r="A28" s="70" t="s">
        <v>2540</v>
      </c>
      <c r="B28" s="73" t="s">
        <v>2610</v>
      </c>
      <c r="C28" s="76" t="s">
        <v>2541</v>
      </c>
      <c r="D28" s="72" t="s">
        <v>170</v>
      </c>
      <c r="E28" s="76">
        <v>3</v>
      </c>
      <c r="F28" s="76">
        <v>2</v>
      </c>
      <c r="G28" s="77">
        <f t="shared" si="0"/>
        <v>5</v>
      </c>
      <c r="H28" s="67">
        <v>43705</v>
      </c>
      <c r="I28" s="78">
        <v>350</v>
      </c>
      <c r="J28" s="217">
        <f t="shared" si="1"/>
        <v>5</v>
      </c>
    </row>
    <row r="29" spans="1:10" ht="14.5" hidden="1" customHeight="1" outlineLevel="1" thickBot="1" x14ac:dyDescent="0.4">
      <c r="A29" s="70" t="s">
        <v>2540</v>
      </c>
      <c r="B29" s="73" t="s">
        <v>2611</v>
      </c>
      <c r="C29" s="76" t="s">
        <v>2541</v>
      </c>
      <c r="D29" s="72" t="s">
        <v>170</v>
      </c>
      <c r="E29" s="76">
        <v>1</v>
      </c>
      <c r="F29" s="76">
        <v>2</v>
      </c>
      <c r="G29" s="77">
        <f t="shared" si="0"/>
        <v>3</v>
      </c>
      <c r="H29" s="67">
        <v>43705</v>
      </c>
      <c r="I29" s="78">
        <v>350</v>
      </c>
      <c r="J29" s="217">
        <f t="shared" si="1"/>
        <v>3</v>
      </c>
    </row>
    <row r="30" spans="1:10" ht="14.5" hidden="1" customHeight="1" outlineLevel="1" thickBot="1" x14ac:dyDescent="0.4">
      <c r="A30" s="70" t="s">
        <v>2540</v>
      </c>
      <c r="B30" s="73" t="s">
        <v>2612</v>
      </c>
      <c r="C30" s="76" t="s">
        <v>2541</v>
      </c>
      <c r="D30" s="72" t="s">
        <v>170</v>
      </c>
      <c r="E30" s="76">
        <v>3</v>
      </c>
      <c r="F30" s="76">
        <v>2</v>
      </c>
      <c r="G30" s="77">
        <f t="shared" si="0"/>
        <v>5</v>
      </c>
      <c r="H30" s="67">
        <v>43705</v>
      </c>
      <c r="I30" s="78">
        <v>350</v>
      </c>
      <c r="J30" s="217">
        <f t="shared" si="1"/>
        <v>5</v>
      </c>
    </row>
    <row r="31" spans="1:10" ht="14.5" hidden="1" customHeight="1" outlineLevel="1" thickBot="1" x14ac:dyDescent="0.4">
      <c r="A31" s="70" t="s">
        <v>2540</v>
      </c>
      <c r="B31" s="73" t="s">
        <v>2613</v>
      </c>
      <c r="C31" s="76" t="s">
        <v>2541</v>
      </c>
      <c r="D31" s="72" t="s">
        <v>170</v>
      </c>
      <c r="E31" s="76">
        <v>3</v>
      </c>
      <c r="F31" s="76">
        <v>2</v>
      </c>
      <c r="G31" s="77">
        <f t="shared" si="0"/>
        <v>5</v>
      </c>
      <c r="H31" s="67">
        <v>43705</v>
      </c>
      <c r="I31" s="78">
        <v>150</v>
      </c>
      <c r="J31" s="217">
        <f t="shared" si="1"/>
        <v>5</v>
      </c>
    </row>
    <row r="32" spans="1:10" ht="14.5" hidden="1" customHeight="1" outlineLevel="1" thickBot="1" x14ac:dyDescent="0.4">
      <c r="A32" s="70" t="s">
        <v>2540</v>
      </c>
      <c r="B32" s="73" t="s">
        <v>2614</v>
      </c>
      <c r="C32" s="76" t="s">
        <v>2541</v>
      </c>
      <c r="D32" s="72" t="s">
        <v>170</v>
      </c>
      <c r="E32" s="76">
        <v>3</v>
      </c>
      <c r="F32" s="76">
        <v>2</v>
      </c>
      <c r="G32" s="77">
        <f t="shared" si="0"/>
        <v>5</v>
      </c>
      <c r="H32" s="67">
        <v>43705</v>
      </c>
      <c r="I32" s="78">
        <v>350</v>
      </c>
      <c r="J32" s="217">
        <f t="shared" si="1"/>
        <v>5</v>
      </c>
    </row>
    <row r="33" spans="1:10" ht="14.5" hidden="1" customHeight="1" outlineLevel="1" thickBot="1" x14ac:dyDescent="0.4">
      <c r="A33" s="70" t="s">
        <v>2540</v>
      </c>
      <c r="B33" s="73" t="s">
        <v>2615</v>
      </c>
      <c r="C33" s="76" t="s">
        <v>2541</v>
      </c>
      <c r="D33" s="72" t="s">
        <v>170</v>
      </c>
      <c r="E33" s="76">
        <v>4</v>
      </c>
      <c r="F33" s="76">
        <v>2</v>
      </c>
      <c r="G33" s="77">
        <f t="shared" si="0"/>
        <v>6</v>
      </c>
      <c r="H33" s="67">
        <v>43705</v>
      </c>
      <c r="I33" s="78">
        <v>350</v>
      </c>
      <c r="J33" s="217">
        <f t="shared" si="1"/>
        <v>6</v>
      </c>
    </row>
    <row r="34" spans="1:10" ht="14.5" hidden="1" customHeight="1" outlineLevel="1" thickBot="1" x14ac:dyDescent="0.4">
      <c r="A34" s="70" t="s">
        <v>2540</v>
      </c>
      <c r="B34" s="73" t="s">
        <v>2616</v>
      </c>
      <c r="C34" s="76" t="s">
        <v>2541</v>
      </c>
      <c r="D34" s="72" t="s">
        <v>170</v>
      </c>
      <c r="E34" s="76">
        <v>0</v>
      </c>
      <c r="F34" s="76">
        <v>2</v>
      </c>
      <c r="G34" s="77">
        <f t="shared" ref="G34:G53" si="2">E34+F34</f>
        <v>2</v>
      </c>
      <c r="H34" s="67">
        <v>43705</v>
      </c>
      <c r="I34" s="78">
        <v>250</v>
      </c>
      <c r="J34" s="217">
        <f t="shared" si="1"/>
        <v>2</v>
      </c>
    </row>
    <row r="35" spans="1:10" ht="14.5" hidden="1" customHeight="1" outlineLevel="1" thickBot="1" x14ac:dyDescent="0.4">
      <c r="A35" s="70" t="s">
        <v>2540</v>
      </c>
      <c r="B35" s="73" t="s">
        <v>2617</v>
      </c>
      <c r="C35" s="76" t="s">
        <v>2541</v>
      </c>
      <c r="D35" s="72" t="s">
        <v>170</v>
      </c>
      <c r="E35" s="76">
        <v>3</v>
      </c>
      <c r="F35" s="76">
        <v>2</v>
      </c>
      <c r="G35" s="77">
        <f t="shared" si="2"/>
        <v>5</v>
      </c>
      <c r="H35" s="67">
        <v>43705</v>
      </c>
      <c r="I35" s="78">
        <v>350</v>
      </c>
      <c r="J35" s="217">
        <f t="shared" si="1"/>
        <v>5</v>
      </c>
    </row>
    <row r="36" spans="1:10" ht="14.5" hidden="1" customHeight="1" outlineLevel="1" thickBot="1" x14ac:dyDescent="0.4">
      <c r="A36" s="70" t="s">
        <v>2540</v>
      </c>
      <c r="B36" s="73" t="s">
        <v>2618</v>
      </c>
      <c r="C36" s="76" t="s">
        <v>2541</v>
      </c>
      <c r="D36" s="72" t="s">
        <v>170</v>
      </c>
      <c r="E36" s="76">
        <v>1</v>
      </c>
      <c r="F36" s="76">
        <v>2</v>
      </c>
      <c r="G36" s="77">
        <f t="shared" si="2"/>
        <v>3</v>
      </c>
      <c r="H36" s="67">
        <v>43705</v>
      </c>
      <c r="I36" s="78">
        <v>100</v>
      </c>
      <c r="J36" s="217">
        <f t="shared" si="1"/>
        <v>3</v>
      </c>
    </row>
    <row r="37" spans="1:10" ht="14.5" hidden="1" customHeight="1" outlineLevel="1" thickBot="1" x14ac:dyDescent="0.4">
      <c r="A37" s="70" t="s">
        <v>2540</v>
      </c>
      <c r="B37" s="73" t="s">
        <v>2619</v>
      </c>
      <c r="C37" s="76" t="s">
        <v>2541</v>
      </c>
      <c r="D37" s="72" t="s">
        <v>170</v>
      </c>
      <c r="E37" s="76">
        <v>0</v>
      </c>
      <c r="F37" s="76">
        <v>2</v>
      </c>
      <c r="G37" s="77">
        <f t="shared" si="2"/>
        <v>2</v>
      </c>
      <c r="H37" s="67">
        <v>43705</v>
      </c>
      <c r="I37" s="78">
        <v>50</v>
      </c>
      <c r="J37" s="217">
        <f t="shared" si="1"/>
        <v>2</v>
      </c>
    </row>
    <row r="38" spans="1:10" ht="14.5" hidden="1" customHeight="1" outlineLevel="1" thickBot="1" x14ac:dyDescent="0.4">
      <c r="A38" s="70" t="s">
        <v>2540</v>
      </c>
      <c r="B38" s="73" t="s">
        <v>2620</v>
      </c>
      <c r="C38" s="76" t="s">
        <v>2541</v>
      </c>
      <c r="D38" s="72" t="s">
        <v>170</v>
      </c>
      <c r="E38" s="76">
        <v>2</v>
      </c>
      <c r="F38" s="76">
        <v>2</v>
      </c>
      <c r="G38" s="77">
        <f t="shared" si="2"/>
        <v>4</v>
      </c>
      <c r="H38" s="67">
        <v>43705</v>
      </c>
      <c r="I38" s="78">
        <v>200</v>
      </c>
      <c r="J38" s="217">
        <f t="shared" si="1"/>
        <v>4</v>
      </c>
    </row>
    <row r="39" spans="1:10" ht="14.5" hidden="1" customHeight="1" outlineLevel="1" thickBot="1" x14ac:dyDescent="0.4">
      <c r="A39" s="70" t="s">
        <v>2540</v>
      </c>
      <c r="B39" s="73" t="s">
        <v>2621</v>
      </c>
      <c r="C39" s="76" t="s">
        <v>2541</v>
      </c>
      <c r="D39" s="72" t="s">
        <v>170</v>
      </c>
      <c r="E39" s="76">
        <v>3</v>
      </c>
      <c r="F39" s="76">
        <v>2</v>
      </c>
      <c r="G39" s="77">
        <f t="shared" si="2"/>
        <v>5</v>
      </c>
      <c r="H39" s="67">
        <v>43705</v>
      </c>
      <c r="I39" s="78">
        <v>250</v>
      </c>
      <c r="J39" s="217">
        <f t="shared" si="1"/>
        <v>5</v>
      </c>
    </row>
    <row r="40" spans="1:10" ht="14.5" hidden="1" customHeight="1" outlineLevel="1" thickBot="1" x14ac:dyDescent="0.4">
      <c r="A40" s="70" t="s">
        <v>2540</v>
      </c>
      <c r="B40" s="73" t="s">
        <v>2622</v>
      </c>
      <c r="C40" s="76" t="s">
        <v>2541</v>
      </c>
      <c r="D40" s="72" t="s">
        <v>170</v>
      </c>
      <c r="E40" s="76">
        <v>3</v>
      </c>
      <c r="F40" s="76">
        <v>2</v>
      </c>
      <c r="G40" s="77">
        <f t="shared" si="2"/>
        <v>5</v>
      </c>
      <c r="H40" s="67">
        <v>43705</v>
      </c>
      <c r="I40" s="78">
        <v>300</v>
      </c>
      <c r="J40" s="217">
        <f t="shared" si="1"/>
        <v>5</v>
      </c>
    </row>
    <row r="41" spans="1:10" ht="14.5" hidden="1" customHeight="1" outlineLevel="1" thickBot="1" x14ac:dyDescent="0.4">
      <c r="A41" s="70" t="s">
        <v>2540</v>
      </c>
      <c r="B41" s="73" t="s">
        <v>2623</v>
      </c>
      <c r="C41" s="76" t="s">
        <v>2541</v>
      </c>
      <c r="D41" s="72" t="s">
        <v>170</v>
      </c>
      <c r="E41" s="76">
        <v>3</v>
      </c>
      <c r="F41" s="76">
        <v>2</v>
      </c>
      <c r="G41" s="77">
        <f t="shared" si="2"/>
        <v>5</v>
      </c>
      <c r="H41" s="67">
        <v>43705</v>
      </c>
      <c r="I41" s="78">
        <v>300</v>
      </c>
      <c r="J41" s="217">
        <f t="shared" si="1"/>
        <v>5</v>
      </c>
    </row>
    <row r="42" spans="1:10" ht="14.5" hidden="1" customHeight="1" outlineLevel="1" thickBot="1" x14ac:dyDescent="0.4">
      <c r="A42" s="70" t="s">
        <v>2540</v>
      </c>
      <c r="B42" s="73" t="s">
        <v>2624</v>
      </c>
      <c r="C42" s="76" t="s">
        <v>2541</v>
      </c>
      <c r="D42" s="72" t="s">
        <v>170</v>
      </c>
      <c r="E42" s="76">
        <v>3</v>
      </c>
      <c r="F42" s="76">
        <v>2</v>
      </c>
      <c r="G42" s="77">
        <f t="shared" si="2"/>
        <v>5</v>
      </c>
      <c r="H42" s="67">
        <v>43705</v>
      </c>
      <c r="I42" s="78">
        <v>300</v>
      </c>
      <c r="J42" s="217">
        <f t="shared" si="1"/>
        <v>5</v>
      </c>
    </row>
    <row r="43" spans="1:10" ht="14.5" hidden="1" customHeight="1" outlineLevel="1" thickBot="1" x14ac:dyDescent="0.4">
      <c r="A43" s="70" t="s">
        <v>2540</v>
      </c>
      <c r="B43" s="73" t="s">
        <v>2625</v>
      </c>
      <c r="C43" s="76" t="s">
        <v>2541</v>
      </c>
      <c r="D43" s="72" t="s">
        <v>170</v>
      </c>
      <c r="E43" s="76">
        <v>3</v>
      </c>
      <c r="F43" s="76">
        <v>2</v>
      </c>
      <c r="G43" s="77">
        <f t="shared" si="2"/>
        <v>5</v>
      </c>
      <c r="H43" s="67">
        <v>43705</v>
      </c>
      <c r="I43" s="78">
        <v>350</v>
      </c>
      <c r="J43" s="217">
        <f t="shared" si="1"/>
        <v>5</v>
      </c>
    </row>
    <row r="44" spans="1:10" ht="14.5" hidden="1" customHeight="1" outlineLevel="1" thickBot="1" x14ac:dyDescent="0.4">
      <c r="A44" s="70" t="s">
        <v>2540</v>
      </c>
      <c r="B44" s="73" t="s">
        <v>2626</v>
      </c>
      <c r="C44" s="76" t="s">
        <v>2541</v>
      </c>
      <c r="D44" s="72" t="s">
        <v>170</v>
      </c>
      <c r="E44" s="76">
        <v>5</v>
      </c>
      <c r="F44" s="76">
        <v>2</v>
      </c>
      <c r="G44" s="77">
        <f t="shared" si="2"/>
        <v>7</v>
      </c>
      <c r="H44" s="67">
        <v>43705</v>
      </c>
      <c r="I44" s="78">
        <v>300</v>
      </c>
      <c r="J44" s="217">
        <f t="shared" si="1"/>
        <v>7</v>
      </c>
    </row>
    <row r="45" spans="1:10" ht="14.5" hidden="1" customHeight="1" outlineLevel="1" thickBot="1" x14ac:dyDescent="0.4">
      <c r="A45" s="70" t="s">
        <v>2540</v>
      </c>
      <c r="B45" s="73" t="s">
        <v>2627</v>
      </c>
      <c r="C45" s="76" t="s">
        <v>2541</v>
      </c>
      <c r="D45" s="72" t="s">
        <v>170</v>
      </c>
      <c r="E45" s="76">
        <v>4</v>
      </c>
      <c r="F45" s="76">
        <v>2</v>
      </c>
      <c r="G45" s="77">
        <f t="shared" si="2"/>
        <v>6</v>
      </c>
      <c r="H45" s="67">
        <v>43705</v>
      </c>
      <c r="I45" s="78">
        <v>200</v>
      </c>
      <c r="J45" s="217">
        <f t="shared" si="1"/>
        <v>6</v>
      </c>
    </row>
    <row r="46" spans="1:10" ht="14.5" hidden="1" customHeight="1" outlineLevel="1" thickBot="1" x14ac:dyDescent="0.4">
      <c r="A46" s="70" t="s">
        <v>2540</v>
      </c>
      <c r="B46" s="73" t="s">
        <v>2628</v>
      </c>
      <c r="C46" s="76" t="s">
        <v>2541</v>
      </c>
      <c r="D46" s="72" t="s">
        <v>170</v>
      </c>
      <c r="E46" s="76">
        <v>3</v>
      </c>
      <c r="F46" s="76">
        <v>2</v>
      </c>
      <c r="G46" s="77">
        <f t="shared" si="2"/>
        <v>5</v>
      </c>
      <c r="H46" s="67">
        <v>43705</v>
      </c>
      <c r="I46" s="78">
        <v>150</v>
      </c>
      <c r="J46" s="217">
        <f t="shared" si="1"/>
        <v>5</v>
      </c>
    </row>
    <row r="47" spans="1:10" ht="14.5" hidden="1" customHeight="1" outlineLevel="1" thickBot="1" x14ac:dyDescent="0.4">
      <c r="A47" s="70" t="s">
        <v>2540</v>
      </c>
      <c r="B47" s="73" t="s">
        <v>2629</v>
      </c>
      <c r="C47" s="76" t="s">
        <v>2541</v>
      </c>
      <c r="D47" s="72" t="s">
        <v>170</v>
      </c>
      <c r="E47" s="76">
        <v>1</v>
      </c>
      <c r="F47" s="76">
        <v>2</v>
      </c>
      <c r="G47" s="77">
        <f t="shared" si="2"/>
        <v>3</v>
      </c>
      <c r="H47" s="67">
        <v>43705</v>
      </c>
      <c r="I47" s="78">
        <v>150</v>
      </c>
      <c r="J47" s="217">
        <f t="shared" si="1"/>
        <v>3</v>
      </c>
    </row>
    <row r="48" spans="1:10" ht="14.5" hidden="1" customHeight="1" outlineLevel="1" thickBot="1" x14ac:dyDescent="0.4">
      <c r="A48" s="70" t="s">
        <v>2540</v>
      </c>
      <c r="B48" s="73" t="s">
        <v>2630</v>
      </c>
      <c r="C48" s="76" t="s">
        <v>2541</v>
      </c>
      <c r="D48" s="72" t="s">
        <v>170</v>
      </c>
      <c r="E48" s="76">
        <v>2</v>
      </c>
      <c r="F48" s="76">
        <v>2</v>
      </c>
      <c r="G48" s="77">
        <f t="shared" si="2"/>
        <v>4</v>
      </c>
      <c r="H48" s="67">
        <v>43705</v>
      </c>
      <c r="I48" s="78">
        <v>150</v>
      </c>
      <c r="J48" s="217">
        <f t="shared" si="1"/>
        <v>4</v>
      </c>
    </row>
    <row r="49" spans="1:10" ht="14.5" hidden="1" customHeight="1" outlineLevel="1" thickBot="1" x14ac:dyDescent="0.4">
      <c r="A49" s="70" t="s">
        <v>2540</v>
      </c>
      <c r="B49" s="73" t="s">
        <v>2631</v>
      </c>
      <c r="C49" s="76" t="s">
        <v>2541</v>
      </c>
      <c r="D49" s="72" t="s">
        <v>170</v>
      </c>
      <c r="E49" s="76">
        <v>4</v>
      </c>
      <c r="F49" s="76">
        <v>2</v>
      </c>
      <c r="G49" s="77">
        <f t="shared" si="2"/>
        <v>6</v>
      </c>
      <c r="H49" s="67">
        <v>43705</v>
      </c>
      <c r="I49" s="78">
        <v>150</v>
      </c>
      <c r="J49" s="217">
        <f t="shared" si="1"/>
        <v>6</v>
      </c>
    </row>
    <row r="50" spans="1:10" ht="14.5" hidden="1" customHeight="1" outlineLevel="1" thickBot="1" x14ac:dyDescent="0.4">
      <c r="A50" s="70" t="s">
        <v>2540</v>
      </c>
      <c r="B50" s="73" t="s">
        <v>2632</v>
      </c>
      <c r="C50" s="76" t="s">
        <v>2541</v>
      </c>
      <c r="D50" s="72" t="s">
        <v>170</v>
      </c>
      <c r="E50" s="76">
        <v>2</v>
      </c>
      <c r="F50" s="76">
        <v>3</v>
      </c>
      <c r="G50" s="77">
        <f t="shared" si="2"/>
        <v>5</v>
      </c>
      <c r="H50" s="67">
        <v>43705</v>
      </c>
      <c r="I50" s="78">
        <v>300</v>
      </c>
      <c r="J50" s="217">
        <f t="shared" si="1"/>
        <v>5</v>
      </c>
    </row>
    <row r="51" spans="1:10" ht="14.5" hidden="1" customHeight="1" outlineLevel="1" thickBot="1" x14ac:dyDescent="0.4">
      <c r="A51" s="70" t="s">
        <v>2540</v>
      </c>
      <c r="B51" s="73" t="s">
        <v>2633</v>
      </c>
      <c r="C51" s="76" t="s">
        <v>2541</v>
      </c>
      <c r="D51" s="72" t="s">
        <v>170</v>
      </c>
      <c r="E51" s="76">
        <v>2</v>
      </c>
      <c r="F51" s="76">
        <v>2</v>
      </c>
      <c r="G51" s="77">
        <f t="shared" si="2"/>
        <v>4</v>
      </c>
      <c r="H51" s="67">
        <v>43705</v>
      </c>
      <c r="I51" s="78">
        <v>250</v>
      </c>
      <c r="J51" s="217">
        <f t="shared" si="1"/>
        <v>4</v>
      </c>
    </row>
    <row r="52" spans="1:10" ht="14.5" hidden="1" customHeight="1" outlineLevel="1" thickBot="1" x14ac:dyDescent="0.4">
      <c r="A52" s="70" t="s">
        <v>2540</v>
      </c>
      <c r="B52" s="73" t="s">
        <v>2634</v>
      </c>
      <c r="C52" s="76" t="s">
        <v>2541</v>
      </c>
      <c r="D52" s="72" t="s">
        <v>170</v>
      </c>
      <c r="E52" s="76">
        <v>0</v>
      </c>
      <c r="F52" s="76">
        <v>1</v>
      </c>
      <c r="G52" s="77">
        <f t="shared" si="2"/>
        <v>1</v>
      </c>
      <c r="H52" s="67">
        <v>43705</v>
      </c>
      <c r="I52" s="78">
        <v>250</v>
      </c>
      <c r="J52" s="217">
        <f t="shared" si="1"/>
        <v>1</v>
      </c>
    </row>
    <row r="53" spans="1:10" ht="22" hidden="1" customHeight="1" outlineLevel="1" x14ac:dyDescent="0.35">
      <c r="A53" s="70" t="s">
        <v>2540</v>
      </c>
      <c r="B53" s="73" t="s">
        <v>2635</v>
      </c>
      <c r="C53" s="76" t="s">
        <v>2541</v>
      </c>
      <c r="D53" s="72" t="s">
        <v>170</v>
      </c>
      <c r="E53" s="76">
        <v>3</v>
      </c>
      <c r="F53" s="76">
        <v>2</v>
      </c>
      <c r="G53" s="77">
        <f t="shared" si="2"/>
        <v>5</v>
      </c>
      <c r="H53" s="67">
        <v>43705</v>
      </c>
      <c r="I53" s="78">
        <v>250</v>
      </c>
      <c r="J53" s="217">
        <f t="shared" si="1"/>
        <v>5</v>
      </c>
    </row>
    <row r="54" spans="1:10" ht="14.5" customHeight="1" collapsed="1" thickBot="1" x14ac:dyDescent="0.4">
      <c r="A54" s="71" t="s">
        <v>2540</v>
      </c>
      <c r="B54" s="74"/>
      <c r="C54" s="80" t="s">
        <v>2541</v>
      </c>
      <c r="D54" s="118">
        <f>COUNTA(D2:D53)</f>
        <v>52</v>
      </c>
      <c r="E54" s="118">
        <f>SUM(E2:E53)</f>
        <v>134</v>
      </c>
      <c r="F54" s="118">
        <f>SUM(F2:F53)</f>
        <v>105</v>
      </c>
      <c r="G54" s="118">
        <f>SUM(G2:G53)</f>
        <v>239</v>
      </c>
      <c r="H54" s="92">
        <v>43705</v>
      </c>
      <c r="I54" s="119">
        <f>AVERAGE(I2:I53)</f>
        <v>205.76923076923077</v>
      </c>
      <c r="J54" s="118">
        <f>SUM(J2:J53)</f>
        <v>239</v>
      </c>
    </row>
    <row r="55" spans="1:10" ht="14.5" hidden="1" customHeight="1" outlineLevel="1" thickBot="1" x14ac:dyDescent="0.4">
      <c r="A55" s="72" t="s">
        <v>2542</v>
      </c>
      <c r="B55" s="75" t="s">
        <v>2636</v>
      </c>
      <c r="C55" s="86" t="s">
        <v>2543</v>
      </c>
      <c r="D55" s="72" t="s">
        <v>170</v>
      </c>
      <c r="E55" s="96">
        <v>5</v>
      </c>
      <c r="F55" s="96">
        <v>4</v>
      </c>
      <c r="G55" s="97">
        <f t="shared" ref="G55:G95" si="3">E55+F55</f>
        <v>9</v>
      </c>
      <c r="H55" s="67">
        <v>43710</v>
      </c>
      <c r="I55" s="107">
        <v>250</v>
      </c>
      <c r="J55" s="217">
        <f t="shared" si="1"/>
        <v>9</v>
      </c>
    </row>
    <row r="56" spans="1:10" ht="14.5" hidden="1" customHeight="1" outlineLevel="1" thickBot="1" x14ac:dyDescent="0.4">
      <c r="A56" s="70" t="s">
        <v>2542</v>
      </c>
      <c r="B56" s="73" t="s">
        <v>2637</v>
      </c>
      <c r="C56" s="79" t="s">
        <v>2543</v>
      </c>
      <c r="D56" s="72" t="s">
        <v>170</v>
      </c>
      <c r="E56" s="76">
        <v>2</v>
      </c>
      <c r="F56" s="76">
        <v>2</v>
      </c>
      <c r="G56" s="77">
        <f t="shared" si="3"/>
        <v>4</v>
      </c>
      <c r="H56" s="67">
        <v>43710</v>
      </c>
      <c r="I56" s="78">
        <v>50</v>
      </c>
      <c r="J56" s="217">
        <f t="shared" si="1"/>
        <v>4</v>
      </c>
    </row>
    <row r="57" spans="1:10" ht="14.5" hidden="1" customHeight="1" outlineLevel="1" thickBot="1" x14ac:dyDescent="0.4">
      <c r="A57" s="70" t="s">
        <v>2542</v>
      </c>
      <c r="B57" s="73" t="s">
        <v>2638</v>
      </c>
      <c r="C57" s="79" t="s">
        <v>2543</v>
      </c>
      <c r="D57" s="72" t="s">
        <v>170</v>
      </c>
      <c r="E57" s="76">
        <v>2</v>
      </c>
      <c r="F57" s="76">
        <v>2</v>
      </c>
      <c r="G57" s="77">
        <f t="shared" si="3"/>
        <v>4</v>
      </c>
      <c r="H57" s="67">
        <v>43710</v>
      </c>
      <c r="I57" s="78">
        <v>100</v>
      </c>
      <c r="J57" s="217">
        <f t="shared" si="1"/>
        <v>4</v>
      </c>
    </row>
    <row r="58" spans="1:10" ht="14.5" hidden="1" customHeight="1" outlineLevel="1" thickBot="1" x14ac:dyDescent="0.4">
      <c r="A58" s="70" t="s">
        <v>2542</v>
      </c>
      <c r="B58" s="73" t="s">
        <v>2639</v>
      </c>
      <c r="C58" s="79" t="s">
        <v>2543</v>
      </c>
      <c r="D58" s="72" t="s">
        <v>170</v>
      </c>
      <c r="E58" s="76">
        <v>0</v>
      </c>
      <c r="F58" s="76">
        <v>2</v>
      </c>
      <c r="G58" s="77">
        <f t="shared" si="3"/>
        <v>2</v>
      </c>
      <c r="H58" s="67">
        <v>43710</v>
      </c>
      <c r="I58" s="78">
        <v>250</v>
      </c>
      <c r="J58" s="217">
        <f t="shared" si="1"/>
        <v>2</v>
      </c>
    </row>
    <row r="59" spans="1:10" ht="14.5" hidden="1" customHeight="1" outlineLevel="1" thickBot="1" x14ac:dyDescent="0.4">
      <c r="A59" s="70" t="s">
        <v>2542</v>
      </c>
      <c r="B59" s="73" t="s">
        <v>2640</v>
      </c>
      <c r="C59" s="79" t="s">
        <v>2543</v>
      </c>
      <c r="D59" s="72" t="s">
        <v>170</v>
      </c>
      <c r="E59" s="76">
        <v>0</v>
      </c>
      <c r="F59" s="76">
        <v>2</v>
      </c>
      <c r="G59" s="77">
        <f t="shared" si="3"/>
        <v>2</v>
      </c>
      <c r="H59" s="67">
        <v>43710</v>
      </c>
      <c r="I59" s="78">
        <v>100</v>
      </c>
      <c r="J59" s="217">
        <f t="shared" si="1"/>
        <v>2</v>
      </c>
    </row>
    <row r="60" spans="1:10" ht="14.5" hidden="1" customHeight="1" outlineLevel="1" thickBot="1" x14ac:dyDescent="0.4">
      <c r="A60" s="70" t="s">
        <v>2542</v>
      </c>
      <c r="B60" s="73" t="s">
        <v>2641</v>
      </c>
      <c r="C60" s="79" t="s">
        <v>2543</v>
      </c>
      <c r="D60" s="72" t="s">
        <v>170</v>
      </c>
      <c r="E60" s="76">
        <v>4</v>
      </c>
      <c r="F60" s="76">
        <v>6</v>
      </c>
      <c r="G60" s="77">
        <f t="shared" si="3"/>
        <v>10</v>
      </c>
      <c r="H60" s="67">
        <v>43710</v>
      </c>
      <c r="I60" s="78">
        <v>200</v>
      </c>
      <c r="J60" s="217">
        <f t="shared" si="1"/>
        <v>10</v>
      </c>
    </row>
    <row r="61" spans="1:10" ht="14.5" hidden="1" customHeight="1" outlineLevel="1" thickBot="1" x14ac:dyDescent="0.4">
      <c r="A61" s="70" t="s">
        <v>2542</v>
      </c>
      <c r="B61" s="73" t="s">
        <v>2642</v>
      </c>
      <c r="C61" s="79" t="s">
        <v>2543</v>
      </c>
      <c r="D61" s="72" t="s">
        <v>170</v>
      </c>
      <c r="E61" s="76">
        <v>5</v>
      </c>
      <c r="F61" s="76">
        <v>6</v>
      </c>
      <c r="G61" s="77">
        <f t="shared" si="3"/>
        <v>11</v>
      </c>
      <c r="H61" s="67">
        <v>43710</v>
      </c>
      <c r="I61" s="78">
        <v>150</v>
      </c>
      <c r="J61" s="217">
        <f t="shared" si="1"/>
        <v>11</v>
      </c>
    </row>
    <row r="62" spans="1:10" ht="14.5" hidden="1" customHeight="1" outlineLevel="1" thickBot="1" x14ac:dyDescent="0.4">
      <c r="A62" s="70" t="s">
        <v>2542</v>
      </c>
      <c r="B62" s="73" t="s">
        <v>2643</v>
      </c>
      <c r="C62" s="79" t="s">
        <v>2543</v>
      </c>
      <c r="D62" s="72" t="s">
        <v>170</v>
      </c>
      <c r="E62" s="76">
        <v>3</v>
      </c>
      <c r="F62" s="76">
        <v>2</v>
      </c>
      <c r="G62" s="77">
        <f t="shared" si="3"/>
        <v>5</v>
      </c>
      <c r="H62" s="67">
        <v>43710</v>
      </c>
      <c r="I62" s="78">
        <v>200</v>
      </c>
      <c r="J62" s="217">
        <f t="shared" si="1"/>
        <v>5</v>
      </c>
    </row>
    <row r="63" spans="1:10" ht="14.5" hidden="1" customHeight="1" outlineLevel="1" thickBot="1" x14ac:dyDescent="0.4">
      <c r="A63" s="70" t="s">
        <v>2542</v>
      </c>
      <c r="B63" s="73" t="s">
        <v>2644</v>
      </c>
      <c r="C63" s="79" t="s">
        <v>2543</v>
      </c>
      <c r="D63" s="72" t="s">
        <v>170</v>
      </c>
      <c r="E63" s="76">
        <v>1</v>
      </c>
      <c r="F63" s="76">
        <v>4</v>
      </c>
      <c r="G63" s="77">
        <f t="shared" si="3"/>
        <v>5</v>
      </c>
      <c r="H63" s="67">
        <v>43710</v>
      </c>
      <c r="I63" s="78">
        <v>300</v>
      </c>
      <c r="J63" s="217">
        <f t="shared" si="1"/>
        <v>5</v>
      </c>
    </row>
    <row r="64" spans="1:10" ht="14.5" hidden="1" customHeight="1" outlineLevel="1" thickBot="1" x14ac:dyDescent="0.4">
      <c r="A64" s="70" t="s">
        <v>2542</v>
      </c>
      <c r="B64" s="73" t="s">
        <v>2645</v>
      </c>
      <c r="C64" s="79" t="s">
        <v>2543</v>
      </c>
      <c r="D64" s="72" t="s">
        <v>170</v>
      </c>
      <c r="E64" s="76">
        <v>2</v>
      </c>
      <c r="F64" s="76">
        <v>2</v>
      </c>
      <c r="G64" s="77">
        <f t="shared" si="3"/>
        <v>4</v>
      </c>
      <c r="H64" s="67">
        <v>43710</v>
      </c>
      <c r="I64" s="78">
        <v>350</v>
      </c>
      <c r="J64" s="217">
        <f t="shared" si="1"/>
        <v>4</v>
      </c>
    </row>
    <row r="65" spans="1:10" ht="14.5" hidden="1" customHeight="1" outlineLevel="1" thickBot="1" x14ac:dyDescent="0.4">
      <c r="A65" s="70" t="s">
        <v>2542</v>
      </c>
      <c r="B65" s="73" t="s">
        <v>2646</v>
      </c>
      <c r="C65" s="79" t="s">
        <v>2543</v>
      </c>
      <c r="D65" s="72" t="s">
        <v>170</v>
      </c>
      <c r="E65" s="76">
        <v>2</v>
      </c>
      <c r="F65" s="76">
        <v>5</v>
      </c>
      <c r="G65" s="77">
        <f t="shared" si="3"/>
        <v>7</v>
      </c>
      <c r="H65" s="67">
        <v>43710</v>
      </c>
      <c r="I65" s="78">
        <v>250</v>
      </c>
      <c r="J65" s="217">
        <f t="shared" si="1"/>
        <v>7</v>
      </c>
    </row>
    <row r="66" spans="1:10" ht="14.5" hidden="1" customHeight="1" outlineLevel="1" thickBot="1" x14ac:dyDescent="0.4">
      <c r="A66" s="70" t="s">
        <v>2542</v>
      </c>
      <c r="B66" s="73" t="s">
        <v>2647</v>
      </c>
      <c r="C66" s="79" t="s">
        <v>2543</v>
      </c>
      <c r="D66" s="72" t="s">
        <v>170</v>
      </c>
      <c r="E66" s="76">
        <v>1</v>
      </c>
      <c r="F66" s="76">
        <v>2</v>
      </c>
      <c r="G66" s="77">
        <f t="shared" si="3"/>
        <v>3</v>
      </c>
      <c r="H66" s="67">
        <v>43710</v>
      </c>
      <c r="I66" s="78">
        <v>150</v>
      </c>
      <c r="J66" s="217">
        <f t="shared" si="1"/>
        <v>3</v>
      </c>
    </row>
    <row r="67" spans="1:10" ht="14.5" hidden="1" customHeight="1" outlineLevel="1" thickBot="1" x14ac:dyDescent="0.4">
      <c r="A67" s="70" t="s">
        <v>2542</v>
      </c>
      <c r="B67" s="73" t="s">
        <v>2648</v>
      </c>
      <c r="C67" s="79" t="s">
        <v>2543</v>
      </c>
      <c r="D67" s="72" t="s">
        <v>170</v>
      </c>
      <c r="E67" s="76">
        <v>2</v>
      </c>
      <c r="F67" s="76">
        <v>3</v>
      </c>
      <c r="G67" s="77">
        <f t="shared" si="3"/>
        <v>5</v>
      </c>
      <c r="H67" s="67">
        <v>43710</v>
      </c>
      <c r="I67" s="78">
        <v>150</v>
      </c>
      <c r="J67" s="217">
        <f t="shared" ref="J67:J130" si="4">IF(I67&gt;$Q$1,,G67)</f>
        <v>5</v>
      </c>
    </row>
    <row r="68" spans="1:10" ht="14.5" hidden="1" customHeight="1" outlineLevel="1" thickBot="1" x14ac:dyDescent="0.4">
      <c r="A68" s="70" t="s">
        <v>2542</v>
      </c>
      <c r="B68" s="73" t="s">
        <v>2649</v>
      </c>
      <c r="C68" s="79" t="s">
        <v>2543</v>
      </c>
      <c r="D68" s="72" t="s">
        <v>170</v>
      </c>
      <c r="E68" s="76">
        <v>5</v>
      </c>
      <c r="F68" s="76">
        <v>3</v>
      </c>
      <c r="G68" s="77">
        <f t="shared" si="3"/>
        <v>8</v>
      </c>
      <c r="H68" s="67">
        <v>43710</v>
      </c>
      <c r="I68" s="78">
        <v>150</v>
      </c>
      <c r="J68" s="217">
        <f t="shared" si="4"/>
        <v>8</v>
      </c>
    </row>
    <row r="69" spans="1:10" ht="14.5" hidden="1" customHeight="1" outlineLevel="1" thickBot="1" x14ac:dyDescent="0.4">
      <c r="A69" s="70" t="s">
        <v>2542</v>
      </c>
      <c r="B69" s="73" t="s">
        <v>2650</v>
      </c>
      <c r="C69" s="79" t="s">
        <v>2543</v>
      </c>
      <c r="D69" s="72" t="s">
        <v>170</v>
      </c>
      <c r="E69" s="76">
        <v>4</v>
      </c>
      <c r="F69" s="76">
        <v>2</v>
      </c>
      <c r="G69" s="77">
        <f t="shared" si="3"/>
        <v>6</v>
      </c>
      <c r="H69" s="67">
        <v>43710</v>
      </c>
      <c r="I69" s="78">
        <v>200</v>
      </c>
      <c r="J69" s="217">
        <f t="shared" si="4"/>
        <v>6</v>
      </c>
    </row>
    <row r="70" spans="1:10" ht="14.5" hidden="1" customHeight="1" outlineLevel="1" thickBot="1" x14ac:dyDescent="0.4">
      <c r="A70" s="70" t="s">
        <v>2542</v>
      </c>
      <c r="B70" s="73" t="s">
        <v>2651</v>
      </c>
      <c r="C70" s="79" t="s">
        <v>2543</v>
      </c>
      <c r="D70" s="72" t="s">
        <v>170</v>
      </c>
      <c r="E70" s="76">
        <v>7</v>
      </c>
      <c r="F70" s="76">
        <v>2</v>
      </c>
      <c r="G70" s="77">
        <f t="shared" si="3"/>
        <v>9</v>
      </c>
      <c r="H70" s="67">
        <v>43710</v>
      </c>
      <c r="I70" s="78">
        <v>300</v>
      </c>
      <c r="J70" s="217">
        <f t="shared" si="4"/>
        <v>9</v>
      </c>
    </row>
    <row r="71" spans="1:10" ht="14.5" hidden="1" customHeight="1" outlineLevel="1" thickBot="1" x14ac:dyDescent="0.4">
      <c r="A71" s="70" t="s">
        <v>2542</v>
      </c>
      <c r="B71" s="73" t="s">
        <v>2652</v>
      </c>
      <c r="C71" s="79" t="s">
        <v>2543</v>
      </c>
      <c r="D71" s="72" t="s">
        <v>170</v>
      </c>
      <c r="E71" s="76">
        <v>7</v>
      </c>
      <c r="F71" s="76">
        <v>2</v>
      </c>
      <c r="G71" s="77">
        <f t="shared" si="3"/>
        <v>9</v>
      </c>
      <c r="H71" s="67">
        <v>43710</v>
      </c>
      <c r="I71" s="78">
        <v>250</v>
      </c>
      <c r="J71" s="217">
        <f t="shared" si="4"/>
        <v>9</v>
      </c>
    </row>
    <row r="72" spans="1:10" ht="14.5" hidden="1" customHeight="1" outlineLevel="1" thickBot="1" x14ac:dyDescent="0.4">
      <c r="A72" s="70" t="s">
        <v>2542</v>
      </c>
      <c r="B72" s="73" t="s">
        <v>2653</v>
      </c>
      <c r="C72" s="79" t="s">
        <v>2543</v>
      </c>
      <c r="D72" s="72" t="s">
        <v>170</v>
      </c>
      <c r="E72" s="76">
        <v>5</v>
      </c>
      <c r="F72" s="76">
        <v>2</v>
      </c>
      <c r="G72" s="77">
        <f t="shared" si="3"/>
        <v>7</v>
      </c>
      <c r="H72" s="67">
        <v>43710</v>
      </c>
      <c r="I72" s="78">
        <v>300</v>
      </c>
      <c r="J72" s="217">
        <f t="shared" si="4"/>
        <v>7</v>
      </c>
    </row>
    <row r="73" spans="1:10" ht="14.5" hidden="1" customHeight="1" outlineLevel="1" thickBot="1" x14ac:dyDescent="0.4">
      <c r="A73" s="70" t="s">
        <v>2542</v>
      </c>
      <c r="B73" s="73" t="s">
        <v>2654</v>
      </c>
      <c r="C73" s="79" t="s">
        <v>2543</v>
      </c>
      <c r="D73" s="72" t="s">
        <v>170</v>
      </c>
      <c r="E73" s="76">
        <v>3</v>
      </c>
      <c r="F73" s="76">
        <v>3</v>
      </c>
      <c r="G73" s="77">
        <f t="shared" si="3"/>
        <v>6</v>
      </c>
      <c r="H73" s="67">
        <v>43710</v>
      </c>
      <c r="I73" s="78">
        <v>250</v>
      </c>
      <c r="J73" s="217">
        <f t="shared" si="4"/>
        <v>6</v>
      </c>
    </row>
    <row r="74" spans="1:10" ht="14.5" hidden="1" customHeight="1" outlineLevel="1" thickBot="1" x14ac:dyDescent="0.4">
      <c r="A74" s="70" t="s">
        <v>2542</v>
      </c>
      <c r="B74" s="73" t="s">
        <v>2655</v>
      </c>
      <c r="C74" s="79" t="s">
        <v>2543</v>
      </c>
      <c r="D74" s="72" t="s">
        <v>170</v>
      </c>
      <c r="E74" s="76">
        <v>5</v>
      </c>
      <c r="F74" s="76">
        <v>1</v>
      </c>
      <c r="G74" s="77">
        <f t="shared" si="3"/>
        <v>6</v>
      </c>
      <c r="H74" s="67">
        <v>43710</v>
      </c>
      <c r="I74" s="78">
        <v>300</v>
      </c>
      <c r="J74" s="217">
        <f t="shared" si="4"/>
        <v>6</v>
      </c>
    </row>
    <row r="75" spans="1:10" ht="14.5" hidden="1" customHeight="1" outlineLevel="1" thickBot="1" x14ac:dyDescent="0.4">
      <c r="A75" s="70" t="s">
        <v>2542</v>
      </c>
      <c r="B75" s="73" t="s">
        <v>2656</v>
      </c>
      <c r="C75" s="79" t="s">
        <v>2543</v>
      </c>
      <c r="D75" s="72" t="s">
        <v>170</v>
      </c>
      <c r="E75" s="76">
        <v>5</v>
      </c>
      <c r="F75" s="76">
        <v>2</v>
      </c>
      <c r="G75" s="77">
        <f t="shared" si="3"/>
        <v>7</v>
      </c>
      <c r="H75" s="67">
        <v>43710</v>
      </c>
      <c r="I75" s="78">
        <v>200</v>
      </c>
      <c r="J75" s="217">
        <f t="shared" si="4"/>
        <v>7</v>
      </c>
    </row>
    <row r="76" spans="1:10" ht="14.5" hidden="1" customHeight="1" outlineLevel="1" thickBot="1" x14ac:dyDescent="0.4">
      <c r="A76" s="70" t="s">
        <v>2542</v>
      </c>
      <c r="B76" s="73" t="s">
        <v>2657</v>
      </c>
      <c r="C76" s="79" t="s">
        <v>2543</v>
      </c>
      <c r="D76" s="72" t="s">
        <v>170</v>
      </c>
      <c r="E76" s="76">
        <v>2</v>
      </c>
      <c r="F76" s="76">
        <v>2</v>
      </c>
      <c r="G76" s="77">
        <f t="shared" si="3"/>
        <v>4</v>
      </c>
      <c r="H76" s="67">
        <v>43710</v>
      </c>
      <c r="I76" s="78">
        <v>300</v>
      </c>
      <c r="J76" s="217">
        <f t="shared" si="4"/>
        <v>4</v>
      </c>
    </row>
    <row r="77" spans="1:10" ht="14.5" hidden="1" customHeight="1" outlineLevel="1" thickBot="1" x14ac:dyDescent="0.4">
      <c r="A77" s="70" t="s">
        <v>2542</v>
      </c>
      <c r="B77" s="73" t="s">
        <v>2658</v>
      </c>
      <c r="C77" s="79" t="s">
        <v>2543</v>
      </c>
      <c r="D77" s="72" t="s">
        <v>170</v>
      </c>
      <c r="E77" s="76">
        <v>2</v>
      </c>
      <c r="F77" s="76">
        <v>2</v>
      </c>
      <c r="G77" s="77">
        <f t="shared" si="3"/>
        <v>4</v>
      </c>
      <c r="H77" s="67">
        <v>43710</v>
      </c>
      <c r="I77" s="78">
        <v>250</v>
      </c>
      <c r="J77" s="217">
        <f t="shared" si="4"/>
        <v>4</v>
      </c>
    </row>
    <row r="78" spans="1:10" ht="14.5" hidden="1" customHeight="1" outlineLevel="1" thickBot="1" x14ac:dyDescent="0.4">
      <c r="A78" s="70" t="s">
        <v>2542</v>
      </c>
      <c r="B78" s="73" t="s">
        <v>2659</v>
      </c>
      <c r="C78" s="79" t="s">
        <v>2543</v>
      </c>
      <c r="D78" s="72" t="s">
        <v>170</v>
      </c>
      <c r="E78" s="76">
        <v>5</v>
      </c>
      <c r="F78" s="76">
        <v>2</v>
      </c>
      <c r="G78" s="77">
        <f t="shared" si="3"/>
        <v>7</v>
      </c>
      <c r="H78" s="67">
        <v>43710</v>
      </c>
      <c r="I78" s="78">
        <v>150</v>
      </c>
      <c r="J78" s="217">
        <f t="shared" si="4"/>
        <v>7</v>
      </c>
    </row>
    <row r="79" spans="1:10" ht="14.5" hidden="1" customHeight="1" outlineLevel="1" thickBot="1" x14ac:dyDescent="0.4">
      <c r="A79" s="70" t="s">
        <v>2542</v>
      </c>
      <c r="B79" s="73" t="s">
        <v>2660</v>
      </c>
      <c r="C79" s="79" t="s">
        <v>2543</v>
      </c>
      <c r="D79" s="72" t="s">
        <v>170</v>
      </c>
      <c r="E79" s="76">
        <v>5</v>
      </c>
      <c r="F79" s="76">
        <v>2</v>
      </c>
      <c r="G79" s="77">
        <f t="shared" si="3"/>
        <v>7</v>
      </c>
      <c r="H79" s="67">
        <v>43710</v>
      </c>
      <c r="I79" s="78">
        <v>250</v>
      </c>
      <c r="J79" s="217">
        <f t="shared" si="4"/>
        <v>7</v>
      </c>
    </row>
    <row r="80" spans="1:10" ht="14.5" hidden="1" customHeight="1" outlineLevel="1" thickBot="1" x14ac:dyDescent="0.4">
      <c r="A80" s="70" t="s">
        <v>2542</v>
      </c>
      <c r="B80" s="73" t="s">
        <v>2661</v>
      </c>
      <c r="C80" s="79" t="s">
        <v>2543</v>
      </c>
      <c r="D80" s="72" t="s">
        <v>170</v>
      </c>
      <c r="E80" s="76">
        <v>4</v>
      </c>
      <c r="F80" s="76">
        <v>2</v>
      </c>
      <c r="G80" s="77">
        <f t="shared" si="3"/>
        <v>6</v>
      </c>
      <c r="H80" s="67">
        <v>43710</v>
      </c>
      <c r="I80" s="78">
        <v>350</v>
      </c>
      <c r="J80" s="217">
        <f t="shared" si="4"/>
        <v>6</v>
      </c>
    </row>
    <row r="81" spans="1:10" ht="14.5" hidden="1" customHeight="1" outlineLevel="1" thickBot="1" x14ac:dyDescent="0.4">
      <c r="A81" s="70" t="s">
        <v>2542</v>
      </c>
      <c r="B81" s="73" t="s">
        <v>2662</v>
      </c>
      <c r="C81" s="79" t="s">
        <v>2543</v>
      </c>
      <c r="D81" s="72" t="s">
        <v>170</v>
      </c>
      <c r="E81" s="76">
        <v>2</v>
      </c>
      <c r="F81" s="76">
        <v>2</v>
      </c>
      <c r="G81" s="77">
        <f t="shared" si="3"/>
        <v>4</v>
      </c>
      <c r="H81" s="67">
        <v>43710</v>
      </c>
      <c r="I81" s="78">
        <v>150</v>
      </c>
      <c r="J81" s="217">
        <f t="shared" si="4"/>
        <v>4</v>
      </c>
    </row>
    <row r="82" spans="1:10" ht="14.5" hidden="1" customHeight="1" outlineLevel="1" thickBot="1" x14ac:dyDescent="0.4">
      <c r="A82" s="70" t="s">
        <v>2542</v>
      </c>
      <c r="B82" s="73" t="s">
        <v>2663</v>
      </c>
      <c r="C82" s="79" t="s">
        <v>2543</v>
      </c>
      <c r="D82" s="72" t="s">
        <v>170</v>
      </c>
      <c r="E82" s="76">
        <v>2</v>
      </c>
      <c r="F82" s="76">
        <v>2</v>
      </c>
      <c r="G82" s="77">
        <f t="shared" si="3"/>
        <v>4</v>
      </c>
      <c r="H82" s="67">
        <v>43710</v>
      </c>
      <c r="I82" s="78">
        <v>150</v>
      </c>
      <c r="J82" s="217">
        <f t="shared" si="4"/>
        <v>4</v>
      </c>
    </row>
    <row r="83" spans="1:10" ht="14.5" hidden="1" customHeight="1" outlineLevel="1" thickBot="1" x14ac:dyDescent="0.4">
      <c r="A83" s="70" t="s">
        <v>2542</v>
      </c>
      <c r="B83" s="73" t="s">
        <v>2664</v>
      </c>
      <c r="C83" s="79" t="s">
        <v>2543</v>
      </c>
      <c r="D83" s="72" t="s">
        <v>170</v>
      </c>
      <c r="E83" s="76">
        <v>3</v>
      </c>
      <c r="F83" s="76">
        <v>3</v>
      </c>
      <c r="G83" s="77">
        <f t="shared" si="3"/>
        <v>6</v>
      </c>
      <c r="H83" s="67">
        <v>43710</v>
      </c>
      <c r="I83" s="78">
        <v>100</v>
      </c>
      <c r="J83" s="217">
        <f t="shared" si="4"/>
        <v>6</v>
      </c>
    </row>
    <row r="84" spans="1:10" ht="14.5" hidden="1" customHeight="1" outlineLevel="1" thickBot="1" x14ac:dyDescent="0.4">
      <c r="A84" s="70" t="s">
        <v>2542</v>
      </c>
      <c r="B84" s="73" t="s">
        <v>2665</v>
      </c>
      <c r="C84" s="79" t="s">
        <v>2543</v>
      </c>
      <c r="D84" s="72" t="s">
        <v>170</v>
      </c>
      <c r="E84" s="76">
        <v>2</v>
      </c>
      <c r="F84" s="76">
        <v>2</v>
      </c>
      <c r="G84" s="77">
        <f t="shared" si="3"/>
        <v>4</v>
      </c>
      <c r="H84" s="67">
        <v>43710</v>
      </c>
      <c r="I84" s="78">
        <v>300</v>
      </c>
      <c r="J84" s="217">
        <f t="shared" si="4"/>
        <v>4</v>
      </c>
    </row>
    <row r="85" spans="1:10" ht="14.5" hidden="1" customHeight="1" outlineLevel="1" thickBot="1" x14ac:dyDescent="0.4">
      <c r="A85" s="70" t="s">
        <v>2542</v>
      </c>
      <c r="B85" s="73" t="s">
        <v>2666</v>
      </c>
      <c r="C85" s="79" t="s">
        <v>2543</v>
      </c>
      <c r="D85" s="72" t="s">
        <v>170</v>
      </c>
      <c r="E85" s="76">
        <v>4</v>
      </c>
      <c r="F85" s="76">
        <v>2</v>
      </c>
      <c r="G85" s="77">
        <f t="shared" si="3"/>
        <v>6</v>
      </c>
      <c r="H85" s="67">
        <v>43710</v>
      </c>
      <c r="I85" s="78">
        <v>250</v>
      </c>
      <c r="J85" s="217">
        <f t="shared" si="4"/>
        <v>6</v>
      </c>
    </row>
    <row r="86" spans="1:10" ht="14.5" hidden="1" customHeight="1" outlineLevel="1" thickBot="1" x14ac:dyDescent="0.4">
      <c r="A86" s="70" t="s">
        <v>2542</v>
      </c>
      <c r="B86" s="73" t="s">
        <v>2667</v>
      </c>
      <c r="C86" s="79" t="s">
        <v>2543</v>
      </c>
      <c r="D86" s="72" t="s">
        <v>170</v>
      </c>
      <c r="E86" s="76">
        <v>2</v>
      </c>
      <c r="F86" s="76">
        <v>2</v>
      </c>
      <c r="G86" s="77">
        <f t="shared" si="3"/>
        <v>4</v>
      </c>
      <c r="H86" s="67">
        <v>43710</v>
      </c>
      <c r="I86" s="78">
        <v>300</v>
      </c>
      <c r="J86" s="217">
        <f t="shared" si="4"/>
        <v>4</v>
      </c>
    </row>
    <row r="87" spans="1:10" ht="14.5" hidden="1" customHeight="1" outlineLevel="1" thickBot="1" x14ac:dyDescent="0.4">
      <c r="A87" s="70" t="s">
        <v>2542</v>
      </c>
      <c r="B87" s="73" t="s">
        <v>2668</v>
      </c>
      <c r="C87" s="79" t="s">
        <v>2543</v>
      </c>
      <c r="D87" s="72" t="s">
        <v>170</v>
      </c>
      <c r="E87" s="76">
        <v>5</v>
      </c>
      <c r="F87" s="76">
        <v>2</v>
      </c>
      <c r="G87" s="77">
        <f t="shared" si="3"/>
        <v>7</v>
      </c>
      <c r="H87" s="67">
        <v>43710</v>
      </c>
      <c r="I87" s="78">
        <v>300</v>
      </c>
      <c r="J87" s="217">
        <f t="shared" si="4"/>
        <v>7</v>
      </c>
    </row>
    <row r="88" spans="1:10" ht="14.5" hidden="1" customHeight="1" outlineLevel="1" thickBot="1" x14ac:dyDescent="0.4">
      <c r="A88" s="70" t="s">
        <v>2542</v>
      </c>
      <c r="B88" s="73" t="s">
        <v>2669</v>
      </c>
      <c r="C88" s="79" t="s">
        <v>2543</v>
      </c>
      <c r="D88" s="72" t="s">
        <v>170</v>
      </c>
      <c r="E88" s="76">
        <v>0</v>
      </c>
      <c r="F88" s="76">
        <v>2</v>
      </c>
      <c r="G88" s="77">
        <f t="shared" si="3"/>
        <v>2</v>
      </c>
      <c r="H88" s="67">
        <v>43710</v>
      </c>
      <c r="I88" s="78">
        <v>250</v>
      </c>
      <c r="J88" s="217">
        <f t="shared" si="4"/>
        <v>2</v>
      </c>
    </row>
    <row r="89" spans="1:10" ht="14.5" hidden="1" customHeight="1" outlineLevel="1" thickBot="1" x14ac:dyDescent="0.4">
      <c r="A89" s="70" t="s">
        <v>2542</v>
      </c>
      <c r="B89" s="73" t="s">
        <v>2670</v>
      </c>
      <c r="C89" s="79" t="s">
        <v>2543</v>
      </c>
      <c r="D89" s="72" t="s">
        <v>170</v>
      </c>
      <c r="E89" s="76">
        <v>8</v>
      </c>
      <c r="F89" s="76">
        <v>2</v>
      </c>
      <c r="G89" s="77">
        <f t="shared" si="3"/>
        <v>10</v>
      </c>
      <c r="H89" s="67">
        <v>43710</v>
      </c>
      <c r="I89" s="78">
        <v>250</v>
      </c>
      <c r="J89" s="217">
        <f t="shared" si="4"/>
        <v>10</v>
      </c>
    </row>
    <row r="90" spans="1:10" ht="14.5" hidden="1" customHeight="1" outlineLevel="1" thickBot="1" x14ac:dyDescent="0.4">
      <c r="A90" s="70" t="s">
        <v>2542</v>
      </c>
      <c r="B90" s="73" t="s">
        <v>2671</v>
      </c>
      <c r="C90" s="79" t="s">
        <v>2543</v>
      </c>
      <c r="D90" s="72" t="s">
        <v>170</v>
      </c>
      <c r="E90" s="76">
        <v>0</v>
      </c>
      <c r="F90" s="76">
        <v>4</v>
      </c>
      <c r="G90" s="77">
        <f t="shared" si="3"/>
        <v>4</v>
      </c>
      <c r="H90" s="67">
        <v>43710</v>
      </c>
      <c r="I90" s="78">
        <v>100</v>
      </c>
      <c r="J90" s="217">
        <f t="shared" si="4"/>
        <v>4</v>
      </c>
    </row>
    <row r="91" spans="1:10" ht="14.5" hidden="1" customHeight="1" outlineLevel="1" thickBot="1" x14ac:dyDescent="0.4">
      <c r="A91" s="70" t="s">
        <v>2542</v>
      </c>
      <c r="B91" s="73" t="s">
        <v>2672</v>
      </c>
      <c r="C91" s="79" t="s">
        <v>2543</v>
      </c>
      <c r="D91" s="72" t="s">
        <v>170</v>
      </c>
      <c r="E91" s="76">
        <v>2</v>
      </c>
      <c r="F91" s="76">
        <v>2</v>
      </c>
      <c r="G91" s="77">
        <f t="shared" si="3"/>
        <v>4</v>
      </c>
      <c r="H91" s="67">
        <v>43710</v>
      </c>
      <c r="I91" s="78">
        <v>300</v>
      </c>
      <c r="J91" s="217">
        <f t="shared" si="4"/>
        <v>4</v>
      </c>
    </row>
    <row r="92" spans="1:10" ht="14.5" hidden="1" customHeight="1" outlineLevel="1" thickBot="1" x14ac:dyDescent="0.4">
      <c r="A92" s="70" t="s">
        <v>2542</v>
      </c>
      <c r="B92" s="73" t="s">
        <v>2673</v>
      </c>
      <c r="C92" s="79" t="s">
        <v>2543</v>
      </c>
      <c r="D92" s="72" t="s">
        <v>170</v>
      </c>
      <c r="E92" s="76">
        <v>4</v>
      </c>
      <c r="F92" s="76">
        <v>2</v>
      </c>
      <c r="G92" s="77">
        <f t="shared" si="3"/>
        <v>6</v>
      </c>
      <c r="H92" s="67">
        <v>43710</v>
      </c>
      <c r="I92" s="78">
        <v>150</v>
      </c>
      <c r="J92" s="217">
        <f t="shared" si="4"/>
        <v>6</v>
      </c>
    </row>
    <row r="93" spans="1:10" ht="14.5" hidden="1" customHeight="1" outlineLevel="1" thickBot="1" x14ac:dyDescent="0.4">
      <c r="A93" s="70" t="s">
        <v>2542</v>
      </c>
      <c r="B93" s="73" t="s">
        <v>2674</v>
      </c>
      <c r="C93" s="79" t="s">
        <v>2543</v>
      </c>
      <c r="D93" s="72" t="s">
        <v>170</v>
      </c>
      <c r="E93" s="76">
        <v>2</v>
      </c>
      <c r="F93" s="76">
        <v>2</v>
      </c>
      <c r="G93" s="77">
        <f t="shared" si="3"/>
        <v>4</v>
      </c>
      <c r="H93" s="67">
        <v>43710</v>
      </c>
      <c r="I93" s="78">
        <v>150</v>
      </c>
      <c r="J93" s="217">
        <f t="shared" si="4"/>
        <v>4</v>
      </c>
    </row>
    <row r="94" spans="1:10" ht="14.5" hidden="1" customHeight="1" outlineLevel="1" thickBot="1" x14ac:dyDescent="0.4">
      <c r="A94" s="70" t="s">
        <v>2542</v>
      </c>
      <c r="B94" s="73" t="s">
        <v>2675</v>
      </c>
      <c r="C94" s="79" t="s">
        <v>2543</v>
      </c>
      <c r="D94" s="72" t="s">
        <v>170</v>
      </c>
      <c r="E94" s="76">
        <v>1</v>
      </c>
      <c r="F94" s="76">
        <v>2</v>
      </c>
      <c r="G94" s="77">
        <f t="shared" si="3"/>
        <v>3</v>
      </c>
      <c r="H94" s="67">
        <v>43710</v>
      </c>
      <c r="I94" s="78">
        <v>300</v>
      </c>
      <c r="J94" s="217">
        <f t="shared" si="4"/>
        <v>3</v>
      </c>
    </row>
    <row r="95" spans="1:10" ht="14.5" hidden="1" customHeight="1" outlineLevel="1" x14ac:dyDescent="0.35">
      <c r="A95" s="70" t="s">
        <v>2542</v>
      </c>
      <c r="B95" s="73" t="s">
        <v>2676</v>
      </c>
      <c r="C95" s="79" t="s">
        <v>2543</v>
      </c>
      <c r="D95" s="72" t="s">
        <v>170</v>
      </c>
      <c r="E95" s="76">
        <v>1</v>
      </c>
      <c r="F95" s="76">
        <v>1</v>
      </c>
      <c r="G95" s="77">
        <f t="shared" si="3"/>
        <v>2</v>
      </c>
      <c r="H95" s="67">
        <v>43710</v>
      </c>
      <c r="I95" s="78">
        <v>150</v>
      </c>
      <c r="J95" s="217">
        <f t="shared" si="4"/>
        <v>2</v>
      </c>
    </row>
    <row r="96" spans="1:10" ht="14.5" customHeight="1" collapsed="1" thickBot="1" x14ac:dyDescent="0.4">
      <c r="A96" s="71" t="s">
        <v>2542</v>
      </c>
      <c r="B96" s="74"/>
      <c r="C96" s="80" t="s">
        <v>2543</v>
      </c>
      <c r="D96" s="118">
        <f>COUNTA(D55:D95)</f>
        <v>41</v>
      </c>
      <c r="E96" s="118">
        <f>SUM(E55:E95)</f>
        <v>126</v>
      </c>
      <c r="F96" s="118">
        <f>SUM(F55:F95)</f>
        <v>101</v>
      </c>
      <c r="G96" s="118">
        <f>SUM(G55:G95)</f>
        <v>227</v>
      </c>
      <c r="H96" s="92">
        <v>43710</v>
      </c>
      <c r="I96" s="119">
        <f>AVERAGE(I55:I95)</f>
        <v>218.29268292682926</v>
      </c>
      <c r="J96" s="118">
        <f>SUM(J55:J95)</f>
        <v>227</v>
      </c>
    </row>
    <row r="97" spans="1:10" ht="14.5" hidden="1" customHeight="1" outlineLevel="1" thickBot="1" x14ac:dyDescent="0.4">
      <c r="A97" s="72" t="s">
        <v>2544</v>
      </c>
      <c r="B97" s="75" t="s">
        <v>2677</v>
      </c>
      <c r="C97" s="86" t="s">
        <v>2545</v>
      </c>
      <c r="D97" s="72" t="s">
        <v>170</v>
      </c>
      <c r="E97" s="96">
        <v>8</v>
      </c>
      <c r="F97" s="96">
        <v>8</v>
      </c>
      <c r="G97" s="125">
        <f t="shared" ref="G97:G135" si="5">E97+F97</f>
        <v>16</v>
      </c>
      <c r="H97" s="67">
        <v>43707</v>
      </c>
      <c r="I97" s="107">
        <v>200</v>
      </c>
      <c r="J97" s="217">
        <f t="shared" si="4"/>
        <v>16</v>
      </c>
    </row>
    <row r="98" spans="1:10" ht="14.5" hidden="1" customHeight="1" outlineLevel="1" thickBot="1" x14ac:dyDescent="0.4">
      <c r="A98" s="70" t="s">
        <v>2544</v>
      </c>
      <c r="B98" s="73" t="s">
        <v>2678</v>
      </c>
      <c r="C98" s="79" t="s">
        <v>2545</v>
      </c>
      <c r="D98" s="72" t="s">
        <v>170</v>
      </c>
      <c r="E98" s="76">
        <v>7</v>
      </c>
      <c r="F98" s="76">
        <v>4</v>
      </c>
      <c r="G98" s="165">
        <f t="shared" si="5"/>
        <v>11</v>
      </c>
      <c r="H98" s="67">
        <v>43707</v>
      </c>
      <c r="I98" s="78">
        <v>120</v>
      </c>
      <c r="J98" s="217">
        <f t="shared" si="4"/>
        <v>11</v>
      </c>
    </row>
    <row r="99" spans="1:10" ht="14.5" hidden="1" customHeight="1" outlineLevel="1" thickBot="1" x14ac:dyDescent="0.4">
      <c r="A99" s="70" t="s">
        <v>2544</v>
      </c>
      <c r="B99" s="73" t="s">
        <v>2679</v>
      </c>
      <c r="C99" s="79" t="s">
        <v>2545</v>
      </c>
      <c r="D99" s="72" t="s">
        <v>170</v>
      </c>
      <c r="E99" s="76">
        <v>1</v>
      </c>
      <c r="F99" s="76">
        <v>1</v>
      </c>
      <c r="G99" s="165">
        <f t="shared" si="5"/>
        <v>2</v>
      </c>
      <c r="H99" s="67">
        <v>43707</v>
      </c>
      <c r="I99" s="78">
        <v>100</v>
      </c>
      <c r="J99" s="217">
        <f t="shared" si="4"/>
        <v>2</v>
      </c>
    </row>
    <row r="100" spans="1:10" ht="14.5" hidden="1" customHeight="1" outlineLevel="1" thickBot="1" x14ac:dyDescent="0.4">
      <c r="A100" s="70" t="s">
        <v>2544</v>
      </c>
      <c r="B100" s="73" t="s">
        <v>2680</v>
      </c>
      <c r="C100" s="79" t="s">
        <v>2545</v>
      </c>
      <c r="D100" s="72" t="s">
        <v>170</v>
      </c>
      <c r="E100" s="76">
        <v>6</v>
      </c>
      <c r="F100" s="76">
        <v>2</v>
      </c>
      <c r="G100" s="165">
        <f t="shared" si="5"/>
        <v>8</v>
      </c>
      <c r="H100" s="67">
        <v>43707</v>
      </c>
      <c r="I100" s="78">
        <v>200</v>
      </c>
      <c r="J100" s="217">
        <f t="shared" si="4"/>
        <v>8</v>
      </c>
    </row>
    <row r="101" spans="1:10" ht="14.5" hidden="1" customHeight="1" outlineLevel="1" thickBot="1" x14ac:dyDescent="0.4">
      <c r="A101" s="70" t="s">
        <v>2544</v>
      </c>
      <c r="B101" s="73" t="s">
        <v>2681</v>
      </c>
      <c r="C101" s="79" t="s">
        <v>2545</v>
      </c>
      <c r="D101" s="72" t="s">
        <v>170</v>
      </c>
      <c r="E101" s="76">
        <v>4</v>
      </c>
      <c r="F101" s="76">
        <v>3</v>
      </c>
      <c r="G101" s="165">
        <f t="shared" si="5"/>
        <v>7</v>
      </c>
      <c r="H101" s="67">
        <v>43707</v>
      </c>
      <c r="I101" s="78">
        <v>80</v>
      </c>
      <c r="J101" s="217">
        <f t="shared" si="4"/>
        <v>7</v>
      </c>
    </row>
    <row r="102" spans="1:10" ht="14.5" hidden="1" customHeight="1" outlineLevel="1" thickBot="1" x14ac:dyDescent="0.4">
      <c r="A102" s="70" t="s">
        <v>2544</v>
      </c>
      <c r="B102" s="73" t="s">
        <v>2682</v>
      </c>
      <c r="C102" s="79" t="s">
        <v>2545</v>
      </c>
      <c r="D102" s="72" t="s">
        <v>170</v>
      </c>
      <c r="E102" s="76">
        <v>3</v>
      </c>
      <c r="F102" s="76">
        <v>2</v>
      </c>
      <c r="G102" s="165">
        <f t="shared" si="5"/>
        <v>5</v>
      </c>
      <c r="H102" s="67">
        <v>43707</v>
      </c>
      <c r="I102" s="78">
        <v>230</v>
      </c>
      <c r="J102" s="217">
        <f t="shared" si="4"/>
        <v>5</v>
      </c>
    </row>
    <row r="103" spans="1:10" ht="14.5" hidden="1" customHeight="1" outlineLevel="1" thickBot="1" x14ac:dyDescent="0.4">
      <c r="A103" s="70" t="s">
        <v>2544</v>
      </c>
      <c r="B103" s="73" t="s">
        <v>2683</v>
      </c>
      <c r="C103" s="79" t="s">
        <v>2545</v>
      </c>
      <c r="D103" s="72" t="s">
        <v>170</v>
      </c>
      <c r="E103" s="76">
        <v>2</v>
      </c>
      <c r="F103" s="76">
        <v>3</v>
      </c>
      <c r="G103" s="165">
        <f t="shared" si="5"/>
        <v>5</v>
      </c>
      <c r="H103" s="67">
        <v>43707</v>
      </c>
      <c r="I103" s="78">
        <v>220</v>
      </c>
      <c r="J103" s="217">
        <f t="shared" si="4"/>
        <v>5</v>
      </c>
    </row>
    <row r="104" spans="1:10" ht="14.5" hidden="1" customHeight="1" outlineLevel="1" thickBot="1" x14ac:dyDescent="0.4">
      <c r="A104" s="70" t="s">
        <v>2544</v>
      </c>
      <c r="B104" s="73" t="s">
        <v>2684</v>
      </c>
      <c r="C104" s="79" t="s">
        <v>2545</v>
      </c>
      <c r="D104" s="72" t="s">
        <v>170</v>
      </c>
      <c r="E104" s="76">
        <v>4</v>
      </c>
      <c r="F104" s="76">
        <v>2</v>
      </c>
      <c r="G104" s="165">
        <f t="shared" si="5"/>
        <v>6</v>
      </c>
      <c r="H104" s="67">
        <v>43707</v>
      </c>
      <c r="I104" s="78">
        <v>20</v>
      </c>
      <c r="J104" s="217">
        <f t="shared" si="4"/>
        <v>6</v>
      </c>
    </row>
    <row r="105" spans="1:10" ht="14.5" hidden="1" customHeight="1" outlineLevel="1" thickBot="1" x14ac:dyDescent="0.4">
      <c r="A105" s="70" t="s">
        <v>2544</v>
      </c>
      <c r="B105" s="73" t="s">
        <v>2685</v>
      </c>
      <c r="C105" s="79" t="s">
        <v>2545</v>
      </c>
      <c r="D105" s="72" t="s">
        <v>170</v>
      </c>
      <c r="E105" s="76">
        <v>3</v>
      </c>
      <c r="F105" s="76">
        <v>3</v>
      </c>
      <c r="G105" s="165">
        <f t="shared" si="5"/>
        <v>6</v>
      </c>
      <c r="H105" s="67">
        <v>43707</v>
      </c>
      <c r="I105" s="78">
        <v>270</v>
      </c>
      <c r="J105" s="217">
        <f t="shared" si="4"/>
        <v>6</v>
      </c>
    </row>
    <row r="106" spans="1:10" ht="14.5" hidden="1" customHeight="1" outlineLevel="1" thickBot="1" x14ac:dyDescent="0.4">
      <c r="A106" s="70" t="s">
        <v>2544</v>
      </c>
      <c r="B106" s="73" t="s">
        <v>2686</v>
      </c>
      <c r="C106" s="79" t="s">
        <v>2545</v>
      </c>
      <c r="D106" s="72" t="s">
        <v>170</v>
      </c>
      <c r="E106" s="76">
        <v>3</v>
      </c>
      <c r="F106" s="76">
        <v>2</v>
      </c>
      <c r="G106" s="165">
        <f t="shared" si="5"/>
        <v>5</v>
      </c>
      <c r="H106" s="67">
        <v>43707</v>
      </c>
      <c r="I106" s="78">
        <v>140</v>
      </c>
      <c r="J106" s="217">
        <f t="shared" si="4"/>
        <v>5</v>
      </c>
    </row>
    <row r="107" spans="1:10" ht="14.5" hidden="1" customHeight="1" outlineLevel="1" thickBot="1" x14ac:dyDescent="0.4">
      <c r="A107" s="70" t="s">
        <v>2544</v>
      </c>
      <c r="B107" s="73" t="s">
        <v>2687</v>
      </c>
      <c r="C107" s="79" t="s">
        <v>2545</v>
      </c>
      <c r="D107" s="72" t="s">
        <v>170</v>
      </c>
      <c r="E107" s="76">
        <v>3</v>
      </c>
      <c r="F107" s="76">
        <v>4</v>
      </c>
      <c r="G107" s="165">
        <f t="shared" si="5"/>
        <v>7</v>
      </c>
      <c r="H107" s="67">
        <v>43707</v>
      </c>
      <c r="I107" s="78">
        <v>120</v>
      </c>
      <c r="J107" s="217">
        <f t="shared" si="4"/>
        <v>7</v>
      </c>
    </row>
    <row r="108" spans="1:10" ht="14.5" hidden="1" customHeight="1" outlineLevel="1" thickBot="1" x14ac:dyDescent="0.4">
      <c r="A108" s="70" t="s">
        <v>2544</v>
      </c>
      <c r="B108" s="73" t="s">
        <v>2688</v>
      </c>
      <c r="C108" s="79" t="s">
        <v>2545</v>
      </c>
      <c r="D108" s="72" t="s">
        <v>170</v>
      </c>
      <c r="E108" s="76">
        <v>3</v>
      </c>
      <c r="F108" s="76">
        <v>3</v>
      </c>
      <c r="G108" s="165">
        <f t="shared" si="5"/>
        <v>6</v>
      </c>
      <c r="H108" s="67">
        <v>43707</v>
      </c>
      <c r="I108" s="78">
        <v>130</v>
      </c>
      <c r="J108" s="217">
        <f t="shared" si="4"/>
        <v>6</v>
      </c>
    </row>
    <row r="109" spans="1:10" ht="14.5" hidden="1" customHeight="1" outlineLevel="1" thickBot="1" x14ac:dyDescent="0.4">
      <c r="A109" s="70" t="s">
        <v>2544</v>
      </c>
      <c r="B109" s="73" t="s">
        <v>2689</v>
      </c>
      <c r="C109" s="79" t="s">
        <v>2545</v>
      </c>
      <c r="D109" s="72" t="s">
        <v>170</v>
      </c>
      <c r="E109" s="76">
        <v>5</v>
      </c>
      <c r="F109" s="76">
        <v>4</v>
      </c>
      <c r="G109" s="165">
        <f t="shared" si="5"/>
        <v>9</v>
      </c>
      <c r="H109" s="67">
        <v>43707</v>
      </c>
      <c r="I109" s="78">
        <v>300</v>
      </c>
      <c r="J109" s="217">
        <f t="shared" si="4"/>
        <v>9</v>
      </c>
    </row>
    <row r="110" spans="1:10" ht="14.5" hidden="1" customHeight="1" outlineLevel="1" thickBot="1" x14ac:dyDescent="0.4">
      <c r="A110" s="70" t="s">
        <v>2544</v>
      </c>
      <c r="B110" s="73" t="s">
        <v>2690</v>
      </c>
      <c r="C110" s="79" t="s">
        <v>2545</v>
      </c>
      <c r="D110" s="72" t="s">
        <v>170</v>
      </c>
      <c r="E110" s="76">
        <v>4</v>
      </c>
      <c r="F110" s="76">
        <v>2</v>
      </c>
      <c r="G110" s="165">
        <f t="shared" si="5"/>
        <v>6</v>
      </c>
      <c r="H110" s="67">
        <v>43707</v>
      </c>
      <c r="I110" s="78">
        <v>130</v>
      </c>
      <c r="J110" s="217">
        <f t="shared" si="4"/>
        <v>6</v>
      </c>
    </row>
    <row r="111" spans="1:10" ht="14.5" hidden="1" customHeight="1" outlineLevel="1" thickBot="1" x14ac:dyDescent="0.4">
      <c r="A111" s="70" t="s">
        <v>2544</v>
      </c>
      <c r="B111" s="73" t="s">
        <v>2691</v>
      </c>
      <c r="C111" s="79" t="s">
        <v>2545</v>
      </c>
      <c r="D111" s="72" t="s">
        <v>170</v>
      </c>
      <c r="E111" s="76">
        <v>0</v>
      </c>
      <c r="F111" s="76">
        <v>2</v>
      </c>
      <c r="G111" s="165">
        <f t="shared" si="5"/>
        <v>2</v>
      </c>
      <c r="H111" s="67">
        <v>43707</v>
      </c>
      <c r="I111" s="78">
        <v>140</v>
      </c>
      <c r="J111" s="217">
        <f t="shared" si="4"/>
        <v>2</v>
      </c>
    </row>
    <row r="112" spans="1:10" ht="14.5" hidden="1" customHeight="1" outlineLevel="1" thickBot="1" x14ac:dyDescent="0.4">
      <c r="A112" s="70" t="s">
        <v>2544</v>
      </c>
      <c r="B112" s="73" t="s">
        <v>2692</v>
      </c>
      <c r="C112" s="79" t="s">
        <v>2545</v>
      </c>
      <c r="D112" s="72" t="s">
        <v>170</v>
      </c>
      <c r="E112" s="76">
        <v>2</v>
      </c>
      <c r="F112" s="76">
        <v>4</v>
      </c>
      <c r="G112" s="165">
        <f t="shared" si="5"/>
        <v>6</v>
      </c>
      <c r="H112" s="67">
        <v>43707</v>
      </c>
      <c r="I112" s="78">
        <v>250</v>
      </c>
      <c r="J112" s="217">
        <f t="shared" si="4"/>
        <v>6</v>
      </c>
    </row>
    <row r="113" spans="1:10" ht="14.5" hidden="1" customHeight="1" outlineLevel="1" thickBot="1" x14ac:dyDescent="0.4">
      <c r="A113" s="70" t="s">
        <v>2544</v>
      </c>
      <c r="B113" s="73" t="s">
        <v>2693</v>
      </c>
      <c r="C113" s="79" t="s">
        <v>2545</v>
      </c>
      <c r="D113" s="72" t="s">
        <v>170</v>
      </c>
      <c r="E113" s="76">
        <v>2</v>
      </c>
      <c r="F113" s="76">
        <v>1</v>
      </c>
      <c r="G113" s="165">
        <f t="shared" si="5"/>
        <v>3</v>
      </c>
      <c r="H113" s="67">
        <v>43707</v>
      </c>
      <c r="I113" s="78">
        <v>200</v>
      </c>
      <c r="J113" s="217">
        <f t="shared" si="4"/>
        <v>3</v>
      </c>
    </row>
    <row r="114" spans="1:10" ht="14.5" hidden="1" customHeight="1" outlineLevel="1" thickBot="1" x14ac:dyDescent="0.4">
      <c r="A114" s="70" t="s">
        <v>2544</v>
      </c>
      <c r="B114" s="73" t="s">
        <v>2694</v>
      </c>
      <c r="C114" s="79" t="s">
        <v>2545</v>
      </c>
      <c r="D114" s="72" t="s">
        <v>170</v>
      </c>
      <c r="E114" s="76">
        <v>1</v>
      </c>
      <c r="F114" s="76">
        <v>2</v>
      </c>
      <c r="G114" s="165">
        <f t="shared" si="5"/>
        <v>3</v>
      </c>
      <c r="H114" s="67">
        <v>43707</v>
      </c>
      <c r="I114" s="78">
        <v>200</v>
      </c>
      <c r="J114" s="217">
        <f t="shared" si="4"/>
        <v>3</v>
      </c>
    </row>
    <row r="115" spans="1:10" ht="14.5" hidden="1" customHeight="1" outlineLevel="1" thickBot="1" x14ac:dyDescent="0.4">
      <c r="A115" s="70" t="s">
        <v>2544</v>
      </c>
      <c r="B115" s="73" t="s">
        <v>2695</v>
      </c>
      <c r="C115" s="79" t="s">
        <v>2545</v>
      </c>
      <c r="D115" s="72" t="s">
        <v>170</v>
      </c>
      <c r="E115" s="76">
        <v>6</v>
      </c>
      <c r="F115" s="76">
        <v>2</v>
      </c>
      <c r="G115" s="165">
        <f t="shared" si="5"/>
        <v>8</v>
      </c>
      <c r="H115" s="67">
        <v>43707</v>
      </c>
      <c r="I115" s="78">
        <v>270</v>
      </c>
      <c r="J115" s="217">
        <f t="shared" si="4"/>
        <v>8</v>
      </c>
    </row>
    <row r="116" spans="1:10" ht="14.5" hidden="1" customHeight="1" outlineLevel="1" thickBot="1" x14ac:dyDescent="0.4">
      <c r="A116" s="70" t="s">
        <v>2544</v>
      </c>
      <c r="B116" s="73" t="s">
        <v>2696</v>
      </c>
      <c r="C116" s="79" t="s">
        <v>2545</v>
      </c>
      <c r="D116" s="72" t="s">
        <v>170</v>
      </c>
      <c r="E116" s="76">
        <v>7</v>
      </c>
      <c r="F116" s="76">
        <v>2</v>
      </c>
      <c r="G116" s="165">
        <f t="shared" si="5"/>
        <v>9</v>
      </c>
      <c r="H116" s="67">
        <v>43707</v>
      </c>
      <c r="I116" s="78">
        <v>300</v>
      </c>
      <c r="J116" s="217">
        <f t="shared" si="4"/>
        <v>9</v>
      </c>
    </row>
    <row r="117" spans="1:10" ht="14.5" hidden="1" customHeight="1" outlineLevel="1" thickBot="1" x14ac:dyDescent="0.4">
      <c r="A117" s="70" t="s">
        <v>2544</v>
      </c>
      <c r="B117" s="73" t="s">
        <v>2697</v>
      </c>
      <c r="C117" s="79" t="s">
        <v>2545</v>
      </c>
      <c r="D117" s="72" t="s">
        <v>170</v>
      </c>
      <c r="E117" s="76">
        <v>1</v>
      </c>
      <c r="F117" s="76">
        <v>2</v>
      </c>
      <c r="G117" s="165">
        <f t="shared" si="5"/>
        <v>3</v>
      </c>
      <c r="H117" s="67">
        <v>43707</v>
      </c>
      <c r="I117" s="78">
        <v>40</v>
      </c>
      <c r="J117" s="217">
        <f t="shared" si="4"/>
        <v>3</v>
      </c>
    </row>
    <row r="118" spans="1:10" ht="14.5" hidden="1" customHeight="1" outlineLevel="1" thickBot="1" x14ac:dyDescent="0.4">
      <c r="A118" s="70" t="s">
        <v>2544</v>
      </c>
      <c r="B118" s="73" t="s">
        <v>2698</v>
      </c>
      <c r="C118" s="79" t="s">
        <v>2545</v>
      </c>
      <c r="D118" s="72" t="s">
        <v>170</v>
      </c>
      <c r="E118" s="76">
        <v>5</v>
      </c>
      <c r="F118" s="76">
        <v>2</v>
      </c>
      <c r="G118" s="165">
        <f t="shared" si="5"/>
        <v>7</v>
      </c>
      <c r="H118" s="67">
        <v>43707</v>
      </c>
      <c r="I118" s="78">
        <v>350</v>
      </c>
      <c r="J118" s="217">
        <f t="shared" si="4"/>
        <v>7</v>
      </c>
    </row>
    <row r="119" spans="1:10" ht="14.5" hidden="1" customHeight="1" outlineLevel="1" thickBot="1" x14ac:dyDescent="0.4">
      <c r="A119" s="70" t="s">
        <v>2544</v>
      </c>
      <c r="B119" s="73" t="s">
        <v>2699</v>
      </c>
      <c r="C119" s="79" t="s">
        <v>2545</v>
      </c>
      <c r="D119" s="72" t="s">
        <v>170</v>
      </c>
      <c r="E119" s="76">
        <v>0</v>
      </c>
      <c r="F119" s="76">
        <v>1</v>
      </c>
      <c r="G119" s="165">
        <f t="shared" si="5"/>
        <v>1</v>
      </c>
      <c r="H119" s="67">
        <v>43707</v>
      </c>
      <c r="I119" s="78">
        <v>80</v>
      </c>
      <c r="J119" s="217">
        <f t="shared" si="4"/>
        <v>1</v>
      </c>
    </row>
    <row r="120" spans="1:10" ht="14.5" hidden="1" customHeight="1" outlineLevel="1" thickBot="1" x14ac:dyDescent="0.4">
      <c r="A120" s="70" t="s">
        <v>2544</v>
      </c>
      <c r="B120" s="73" t="s">
        <v>2700</v>
      </c>
      <c r="C120" s="79" t="s">
        <v>2545</v>
      </c>
      <c r="D120" s="72" t="s">
        <v>170</v>
      </c>
      <c r="E120" s="76">
        <v>6</v>
      </c>
      <c r="F120" s="76">
        <v>4</v>
      </c>
      <c r="G120" s="165">
        <f t="shared" si="5"/>
        <v>10</v>
      </c>
      <c r="H120" s="67">
        <v>43707</v>
      </c>
      <c r="I120" s="78">
        <v>50</v>
      </c>
      <c r="J120" s="217">
        <f t="shared" si="4"/>
        <v>10</v>
      </c>
    </row>
    <row r="121" spans="1:10" ht="14.5" hidden="1" customHeight="1" outlineLevel="1" thickBot="1" x14ac:dyDescent="0.4">
      <c r="A121" s="70" t="s">
        <v>2544</v>
      </c>
      <c r="B121" s="73" t="s">
        <v>2701</v>
      </c>
      <c r="C121" s="79" t="s">
        <v>2545</v>
      </c>
      <c r="D121" s="72" t="s">
        <v>170</v>
      </c>
      <c r="E121" s="76">
        <v>4</v>
      </c>
      <c r="F121" s="76">
        <v>2</v>
      </c>
      <c r="G121" s="165">
        <f t="shared" si="5"/>
        <v>6</v>
      </c>
      <c r="H121" s="67">
        <v>43707</v>
      </c>
      <c r="I121" s="78">
        <v>140</v>
      </c>
      <c r="J121" s="217">
        <f t="shared" si="4"/>
        <v>6</v>
      </c>
    </row>
    <row r="122" spans="1:10" ht="14.5" hidden="1" customHeight="1" outlineLevel="1" thickBot="1" x14ac:dyDescent="0.4">
      <c r="A122" s="70" t="s">
        <v>2544</v>
      </c>
      <c r="B122" s="73" t="s">
        <v>2702</v>
      </c>
      <c r="C122" s="79" t="s">
        <v>2545</v>
      </c>
      <c r="D122" s="72" t="s">
        <v>170</v>
      </c>
      <c r="E122" s="76">
        <v>0</v>
      </c>
      <c r="F122" s="76">
        <v>1</v>
      </c>
      <c r="G122" s="165">
        <f t="shared" si="5"/>
        <v>1</v>
      </c>
      <c r="H122" s="67">
        <v>43707</v>
      </c>
      <c r="I122" s="78">
        <v>70</v>
      </c>
      <c r="J122" s="217">
        <f t="shared" si="4"/>
        <v>1</v>
      </c>
    </row>
    <row r="123" spans="1:10" ht="14.5" hidden="1" customHeight="1" outlineLevel="1" thickBot="1" x14ac:dyDescent="0.4">
      <c r="A123" s="70" t="s">
        <v>2544</v>
      </c>
      <c r="B123" s="73" t="s">
        <v>2703</v>
      </c>
      <c r="C123" s="79" t="s">
        <v>2545</v>
      </c>
      <c r="D123" s="72" t="s">
        <v>170</v>
      </c>
      <c r="E123" s="76">
        <v>5</v>
      </c>
      <c r="F123" s="76">
        <v>3</v>
      </c>
      <c r="G123" s="165">
        <f t="shared" si="5"/>
        <v>8</v>
      </c>
      <c r="H123" s="67">
        <v>43707</v>
      </c>
      <c r="I123" s="78">
        <v>70</v>
      </c>
      <c r="J123" s="217">
        <f t="shared" si="4"/>
        <v>8</v>
      </c>
    </row>
    <row r="124" spans="1:10" ht="14.5" hidden="1" customHeight="1" outlineLevel="1" thickBot="1" x14ac:dyDescent="0.4">
      <c r="A124" s="70" t="s">
        <v>2544</v>
      </c>
      <c r="B124" s="73" t="s">
        <v>2704</v>
      </c>
      <c r="C124" s="79" t="s">
        <v>2545</v>
      </c>
      <c r="D124" s="72" t="s">
        <v>170</v>
      </c>
      <c r="E124" s="76">
        <v>0</v>
      </c>
      <c r="F124" s="76">
        <v>2</v>
      </c>
      <c r="G124" s="165">
        <f t="shared" si="5"/>
        <v>2</v>
      </c>
      <c r="H124" s="67">
        <v>43707</v>
      </c>
      <c r="I124" s="78">
        <v>300</v>
      </c>
      <c r="J124" s="217">
        <f t="shared" si="4"/>
        <v>2</v>
      </c>
    </row>
    <row r="125" spans="1:10" ht="14.5" hidden="1" customHeight="1" outlineLevel="1" thickBot="1" x14ac:dyDescent="0.4">
      <c r="A125" s="70" t="s">
        <v>2544</v>
      </c>
      <c r="B125" s="73" t="s">
        <v>2705</v>
      </c>
      <c r="C125" s="79" t="s">
        <v>2545</v>
      </c>
      <c r="D125" s="72" t="s">
        <v>170</v>
      </c>
      <c r="E125" s="76">
        <v>1</v>
      </c>
      <c r="F125" s="76">
        <v>2</v>
      </c>
      <c r="G125" s="165">
        <f t="shared" si="5"/>
        <v>3</v>
      </c>
      <c r="H125" s="67">
        <v>43707</v>
      </c>
      <c r="I125" s="78">
        <v>350</v>
      </c>
      <c r="J125" s="217">
        <f t="shared" si="4"/>
        <v>3</v>
      </c>
    </row>
    <row r="126" spans="1:10" ht="14.5" hidden="1" customHeight="1" outlineLevel="1" thickBot="1" x14ac:dyDescent="0.4">
      <c r="A126" s="70" t="s">
        <v>2544</v>
      </c>
      <c r="B126" s="73" t="s">
        <v>2706</v>
      </c>
      <c r="C126" s="79" t="s">
        <v>2545</v>
      </c>
      <c r="D126" s="72" t="s">
        <v>170</v>
      </c>
      <c r="E126" s="76">
        <v>3</v>
      </c>
      <c r="F126" s="76">
        <v>2</v>
      </c>
      <c r="G126" s="165">
        <f t="shared" si="5"/>
        <v>5</v>
      </c>
      <c r="H126" s="67">
        <v>43707</v>
      </c>
      <c r="I126" s="78">
        <v>300</v>
      </c>
      <c r="J126" s="217">
        <f t="shared" si="4"/>
        <v>5</v>
      </c>
    </row>
    <row r="127" spans="1:10" ht="14.5" hidden="1" customHeight="1" outlineLevel="1" thickBot="1" x14ac:dyDescent="0.4">
      <c r="A127" s="70" t="s">
        <v>2544</v>
      </c>
      <c r="B127" s="73" t="s">
        <v>2707</v>
      </c>
      <c r="C127" s="79" t="s">
        <v>2545</v>
      </c>
      <c r="D127" s="72" t="s">
        <v>170</v>
      </c>
      <c r="E127" s="76">
        <v>3</v>
      </c>
      <c r="F127" s="76">
        <v>2</v>
      </c>
      <c r="G127" s="165">
        <f t="shared" si="5"/>
        <v>5</v>
      </c>
      <c r="H127" s="67">
        <v>43707</v>
      </c>
      <c r="I127" s="78">
        <v>100</v>
      </c>
      <c r="J127" s="217">
        <f t="shared" si="4"/>
        <v>5</v>
      </c>
    </row>
    <row r="128" spans="1:10" ht="14.5" hidden="1" customHeight="1" outlineLevel="1" thickBot="1" x14ac:dyDescent="0.4">
      <c r="A128" s="70" t="s">
        <v>2544</v>
      </c>
      <c r="B128" s="73" t="s">
        <v>2708</v>
      </c>
      <c r="C128" s="79" t="s">
        <v>2545</v>
      </c>
      <c r="D128" s="72" t="s">
        <v>170</v>
      </c>
      <c r="E128" s="76">
        <v>5</v>
      </c>
      <c r="F128" s="76">
        <v>2</v>
      </c>
      <c r="G128" s="165">
        <f t="shared" si="5"/>
        <v>7</v>
      </c>
      <c r="H128" s="67">
        <v>43707</v>
      </c>
      <c r="I128" s="78">
        <v>100</v>
      </c>
      <c r="J128" s="217">
        <f t="shared" si="4"/>
        <v>7</v>
      </c>
    </row>
    <row r="129" spans="1:10" ht="14.5" hidden="1" customHeight="1" outlineLevel="1" thickBot="1" x14ac:dyDescent="0.4">
      <c r="A129" s="70" t="s">
        <v>2544</v>
      </c>
      <c r="B129" s="73" t="s">
        <v>2709</v>
      </c>
      <c r="C129" s="79" t="s">
        <v>2545</v>
      </c>
      <c r="D129" s="72" t="s">
        <v>170</v>
      </c>
      <c r="E129" s="76">
        <v>0</v>
      </c>
      <c r="F129" s="76">
        <v>1</v>
      </c>
      <c r="G129" s="165">
        <f t="shared" si="5"/>
        <v>1</v>
      </c>
      <c r="H129" s="67">
        <v>43707</v>
      </c>
      <c r="I129" s="78">
        <v>110</v>
      </c>
      <c r="J129" s="217">
        <f t="shared" si="4"/>
        <v>1</v>
      </c>
    </row>
    <row r="130" spans="1:10" ht="14.5" hidden="1" customHeight="1" outlineLevel="1" thickBot="1" x14ac:dyDescent="0.4">
      <c r="A130" s="70" t="s">
        <v>2544</v>
      </c>
      <c r="B130" s="73" t="s">
        <v>2710</v>
      </c>
      <c r="C130" s="79" t="s">
        <v>2545</v>
      </c>
      <c r="D130" s="72" t="s">
        <v>170</v>
      </c>
      <c r="E130" s="76">
        <v>1</v>
      </c>
      <c r="F130" s="76">
        <v>2</v>
      </c>
      <c r="G130" s="165">
        <f t="shared" si="5"/>
        <v>3</v>
      </c>
      <c r="H130" s="67">
        <v>43707</v>
      </c>
      <c r="I130" s="78">
        <v>170</v>
      </c>
      <c r="J130" s="217">
        <f t="shared" si="4"/>
        <v>3</v>
      </c>
    </row>
    <row r="131" spans="1:10" ht="14.5" hidden="1" customHeight="1" outlineLevel="1" thickBot="1" x14ac:dyDescent="0.4">
      <c r="A131" s="70" t="s">
        <v>2544</v>
      </c>
      <c r="B131" s="73" t="s">
        <v>2711</v>
      </c>
      <c r="C131" s="79" t="s">
        <v>2545</v>
      </c>
      <c r="D131" s="72" t="s">
        <v>170</v>
      </c>
      <c r="E131" s="76">
        <v>6</v>
      </c>
      <c r="F131" s="76">
        <v>2</v>
      </c>
      <c r="G131" s="165">
        <f t="shared" si="5"/>
        <v>8</v>
      </c>
      <c r="H131" s="67">
        <v>43707</v>
      </c>
      <c r="I131" s="78">
        <v>90</v>
      </c>
      <c r="J131" s="217">
        <f t="shared" ref="J131:J194" si="6">IF(I131&gt;$Q$1,,G131)</f>
        <v>8</v>
      </c>
    </row>
    <row r="132" spans="1:10" ht="14.5" hidden="1" customHeight="1" outlineLevel="1" thickBot="1" x14ac:dyDescent="0.4">
      <c r="A132" s="70" t="s">
        <v>2544</v>
      </c>
      <c r="B132" s="73" t="s">
        <v>2712</v>
      </c>
      <c r="C132" s="79" t="s">
        <v>2545</v>
      </c>
      <c r="D132" s="72" t="s">
        <v>170</v>
      </c>
      <c r="E132" s="76">
        <v>1</v>
      </c>
      <c r="F132" s="76">
        <v>2</v>
      </c>
      <c r="G132" s="165">
        <f t="shared" si="5"/>
        <v>3</v>
      </c>
      <c r="H132" s="67">
        <v>43707</v>
      </c>
      <c r="I132" s="78">
        <v>90</v>
      </c>
      <c r="J132" s="217">
        <f t="shared" si="6"/>
        <v>3</v>
      </c>
    </row>
    <row r="133" spans="1:10" ht="14.5" hidden="1" customHeight="1" outlineLevel="1" thickBot="1" x14ac:dyDescent="0.4">
      <c r="A133" s="70" t="s">
        <v>2544</v>
      </c>
      <c r="B133" s="73" t="s">
        <v>2713</v>
      </c>
      <c r="C133" s="79" t="s">
        <v>2545</v>
      </c>
      <c r="D133" s="72" t="s">
        <v>170</v>
      </c>
      <c r="E133" s="76">
        <v>0</v>
      </c>
      <c r="F133" s="76">
        <v>2</v>
      </c>
      <c r="G133" s="165">
        <f t="shared" si="5"/>
        <v>2</v>
      </c>
      <c r="H133" s="67">
        <v>43707</v>
      </c>
      <c r="I133" s="78">
        <v>260</v>
      </c>
      <c r="J133" s="217">
        <f t="shared" si="6"/>
        <v>2</v>
      </c>
    </row>
    <row r="134" spans="1:10" ht="14.5" hidden="1" customHeight="1" outlineLevel="1" thickBot="1" x14ac:dyDescent="0.4">
      <c r="A134" s="70" t="s">
        <v>2544</v>
      </c>
      <c r="B134" s="73" t="s">
        <v>2714</v>
      </c>
      <c r="C134" s="79" t="s">
        <v>2545</v>
      </c>
      <c r="D134" s="72" t="s">
        <v>170</v>
      </c>
      <c r="E134" s="76">
        <v>0</v>
      </c>
      <c r="F134" s="76">
        <v>1</v>
      </c>
      <c r="G134" s="165">
        <f t="shared" si="5"/>
        <v>1</v>
      </c>
      <c r="H134" s="67">
        <v>43707</v>
      </c>
      <c r="I134" s="78">
        <v>100</v>
      </c>
      <c r="J134" s="217">
        <f t="shared" si="6"/>
        <v>1</v>
      </c>
    </row>
    <row r="135" spans="1:10" ht="14.5" hidden="1" customHeight="1" outlineLevel="1" x14ac:dyDescent="0.35">
      <c r="A135" s="70" t="s">
        <v>2544</v>
      </c>
      <c r="B135" s="73" t="s">
        <v>2715</v>
      </c>
      <c r="C135" s="79" t="s">
        <v>2545</v>
      </c>
      <c r="D135" s="72" t="s">
        <v>170</v>
      </c>
      <c r="E135" s="76">
        <v>5</v>
      </c>
      <c r="F135" s="76">
        <v>2</v>
      </c>
      <c r="G135" s="165">
        <f t="shared" si="5"/>
        <v>7</v>
      </c>
      <c r="H135" s="67">
        <v>43707</v>
      </c>
      <c r="I135" s="78">
        <v>350</v>
      </c>
      <c r="J135" s="217">
        <f t="shared" si="6"/>
        <v>7</v>
      </c>
    </row>
    <row r="136" spans="1:10" ht="14.5" customHeight="1" collapsed="1" thickBot="1" x14ac:dyDescent="0.4">
      <c r="A136" s="71" t="s">
        <v>2544</v>
      </c>
      <c r="B136" s="74"/>
      <c r="C136" s="80" t="s">
        <v>2545</v>
      </c>
      <c r="D136" s="118">
        <f>COUNTA(D97:D135)</f>
        <v>39</v>
      </c>
      <c r="E136" s="118">
        <f>SUM(E97:E135)</f>
        <v>120</v>
      </c>
      <c r="F136" s="118">
        <f>SUM(F97:F135)</f>
        <v>93</v>
      </c>
      <c r="G136" s="118">
        <f>SUM(G97:G135)</f>
        <v>213</v>
      </c>
      <c r="H136" s="92">
        <v>43707</v>
      </c>
      <c r="I136" s="119">
        <f>AVERAGE(I97:I135)</f>
        <v>172.82051282051282</v>
      </c>
      <c r="J136" s="118">
        <f>SUM(J97:J135)</f>
        <v>213</v>
      </c>
    </row>
    <row r="137" spans="1:10" ht="14.5" hidden="1" customHeight="1" outlineLevel="1" thickBot="1" x14ac:dyDescent="0.4">
      <c r="A137" s="72" t="s">
        <v>2546</v>
      </c>
      <c r="B137" s="75" t="s">
        <v>2716</v>
      </c>
      <c r="C137" s="86" t="s">
        <v>2717</v>
      </c>
      <c r="D137" s="72" t="s">
        <v>170</v>
      </c>
      <c r="E137" s="96">
        <v>9</v>
      </c>
      <c r="F137" s="96">
        <v>3</v>
      </c>
      <c r="G137" s="97">
        <f t="shared" ref="G137:G168" si="7">E137+F137</f>
        <v>12</v>
      </c>
      <c r="H137" s="67">
        <v>43721</v>
      </c>
      <c r="I137" s="107">
        <v>200</v>
      </c>
      <c r="J137" s="217">
        <f t="shared" si="6"/>
        <v>12</v>
      </c>
    </row>
    <row r="138" spans="1:10" ht="14.5" hidden="1" customHeight="1" outlineLevel="1" thickBot="1" x14ac:dyDescent="0.4">
      <c r="A138" s="70" t="s">
        <v>2546</v>
      </c>
      <c r="B138" s="73" t="s">
        <v>2718</v>
      </c>
      <c r="C138" s="79" t="s">
        <v>2717</v>
      </c>
      <c r="D138" s="72" t="s">
        <v>170</v>
      </c>
      <c r="E138" s="76">
        <v>2</v>
      </c>
      <c r="F138" s="76">
        <v>4</v>
      </c>
      <c r="G138" s="77">
        <f t="shared" si="7"/>
        <v>6</v>
      </c>
      <c r="H138" s="67">
        <v>43721</v>
      </c>
      <c r="I138" s="78">
        <v>300</v>
      </c>
      <c r="J138" s="217">
        <f t="shared" si="6"/>
        <v>6</v>
      </c>
    </row>
    <row r="139" spans="1:10" ht="14.5" hidden="1" customHeight="1" outlineLevel="1" thickBot="1" x14ac:dyDescent="0.4">
      <c r="A139" s="70" t="s">
        <v>2546</v>
      </c>
      <c r="B139" s="73" t="s">
        <v>2719</v>
      </c>
      <c r="C139" s="79" t="s">
        <v>2717</v>
      </c>
      <c r="D139" s="72" t="s">
        <v>170</v>
      </c>
      <c r="E139" s="76">
        <v>2</v>
      </c>
      <c r="F139" s="76">
        <v>3</v>
      </c>
      <c r="G139" s="77">
        <f t="shared" si="7"/>
        <v>5</v>
      </c>
      <c r="H139" s="67">
        <v>43721</v>
      </c>
      <c r="I139" s="78">
        <v>400</v>
      </c>
      <c r="J139" s="217">
        <f t="shared" si="6"/>
        <v>5</v>
      </c>
    </row>
    <row r="140" spans="1:10" ht="14.5" hidden="1" customHeight="1" outlineLevel="1" thickBot="1" x14ac:dyDescent="0.4">
      <c r="A140" s="70" t="s">
        <v>2546</v>
      </c>
      <c r="B140" s="73" t="s">
        <v>2720</v>
      </c>
      <c r="C140" s="79" t="s">
        <v>2717</v>
      </c>
      <c r="D140" s="72" t="s">
        <v>170</v>
      </c>
      <c r="E140" s="76">
        <v>0</v>
      </c>
      <c r="F140" s="76">
        <v>2</v>
      </c>
      <c r="G140" s="77">
        <f t="shared" si="7"/>
        <v>2</v>
      </c>
      <c r="H140" s="67">
        <v>43721</v>
      </c>
      <c r="I140" s="78">
        <v>100</v>
      </c>
      <c r="J140" s="217">
        <f t="shared" si="6"/>
        <v>2</v>
      </c>
    </row>
    <row r="141" spans="1:10" ht="14.5" hidden="1" customHeight="1" outlineLevel="1" thickBot="1" x14ac:dyDescent="0.4">
      <c r="A141" s="70" t="s">
        <v>2546</v>
      </c>
      <c r="B141" s="73" t="s">
        <v>2721</v>
      </c>
      <c r="C141" s="79" t="s">
        <v>2717</v>
      </c>
      <c r="D141" s="72" t="s">
        <v>170</v>
      </c>
      <c r="E141" s="76">
        <v>2</v>
      </c>
      <c r="F141" s="76">
        <v>2</v>
      </c>
      <c r="G141" s="77">
        <f t="shared" si="7"/>
        <v>4</v>
      </c>
      <c r="H141" s="67">
        <v>43721</v>
      </c>
      <c r="I141" s="78">
        <v>1000</v>
      </c>
      <c r="J141" s="217">
        <f t="shared" si="6"/>
        <v>4</v>
      </c>
    </row>
    <row r="142" spans="1:10" ht="14.5" hidden="1" customHeight="1" outlineLevel="1" thickBot="1" x14ac:dyDescent="0.4">
      <c r="A142" s="70" t="s">
        <v>2546</v>
      </c>
      <c r="B142" s="73" t="s">
        <v>2722</v>
      </c>
      <c r="C142" s="79" t="s">
        <v>2717</v>
      </c>
      <c r="D142" s="72" t="s">
        <v>170</v>
      </c>
      <c r="E142" s="76">
        <v>4</v>
      </c>
      <c r="F142" s="76">
        <v>2</v>
      </c>
      <c r="G142" s="77">
        <f t="shared" si="7"/>
        <v>6</v>
      </c>
      <c r="H142" s="67">
        <v>43721</v>
      </c>
      <c r="I142" s="78">
        <v>1000</v>
      </c>
      <c r="J142" s="217">
        <f t="shared" si="6"/>
        <v>6</v>
      </c>
    </row>
    <row r="143" spans="1:10" ht="14.5" hidden="1" customHeight="1" outlineLevel="1" thickBot="1" x14ac:dyDescent="0.4">
      <c r="A143" s="70" t="s">
        <v>2546</v>
      </c>
      <c r="B143" s="73" t="s">
        <v>2723</v>
      </c>
      <c r="C143" s="79" t="s">
        <v>2717</v>
      </c>
      <c r="D143" s="72" t="s">
        <v>170</v>
      </c>
      <c r="E143" s="76">
        <v>3</v>
      </c>
      <c r="F143" s="76">
        <v>2</v>
      </c>
      <c r="G143" s="77">
        <f t="shared" si="7"/>
        <v>5</v>
      </c>
      <c r="H143" s="67">
        <v>43721</v>
      </c>
      <c r="I143" s="78">
        <v>900</v>
      </c>
      <c r="J143" s="217">
        <f t="shared" si="6"/>
        <v>5</v>
      </c>
    </row>
    <row r="144" spans="1:10" ht="14.5" hidden="1" customHeight="1" outlineLevel="1" thickBot="1" x14ac:dyDescent="0.4">
      <c r="A144" s="70" t="s">
        <v>2546</v>
      </c>
      <c r="B144" s="73" t="s">
        <v>2724</v>
      </c>
      <c r="C144" s="79" t="s">
        <v>2717</v>
      </c>
      <c r="D144" s="72" t="s">
        <v>170</v>
      </c>
      <c r="E144" s="76">
        <v>4</v>
      </c>
      <c r="F144" s="76">
        <v>2</v>
      </c>
      <c r="G144" s="77">
        <f t="shared" si="7"/>
        <v>6</v>
      </c>
      <c r="H144" s="67">
        <v>43721</v>
      </c>
      <c r="I144" s="78">
        <v>1000</v>
      </c>
      <c r="J144" s="217">
        <f t="shared" si="6"/>
        <v>6</v>
      </c>
    </row>
    <row r="145" spans="1:10" ht="14.5" hidden="1" customHeight="1" outlineLevel="1" thickBot="1" x14ac:dyDescent="0.4">
      <c r="A145" s="104" t="s">
        <v>2546</v>
      </c>
      <c r="B145" s="105" t="s">
        <v>2725</v>
      </c>
      <c r="C145" s="106" t="s">
        <v>2717</v>
      </c>
      <c r="D145" s="72" t="s">
        <v>170</v>
      </c>
      <c r="E145" s="130">
        <v>6</v>
      </c>
      <c r="F145" s="130">
        <v>2</v>
      </c>
      <c r="G145" s="138">
        <f t="shared" si="7"/>
        <v>8</v>
      </c>
      <c r="H145" s="67">
        <v>43721</v>
      </c>
      <c r="I145" s="128">
        <v>1500</v>
      </c>
      <c r="J145" s="217">
        <f t="shared" si="6"/>
        <v>0</v>
      </c>
    </row>
    <row r="146" spans="1:10" ht="14.5" hidden="1" customHeight="1" outlineLevel="1" thickBot="1" x14ac:dyDescent="0.4">
      <c r="A146" s="70" t="s">
        <v>2546</v>
      </c>
      <c r="B146" s="73" t="s">
        <v>2726</v>
      </c>
      <c r="C146" s="79" t="s">
        <v>2717</v>
      </c>
      <c r="D146" s="72" t="s">
        <v>170</v>
      </c>
      <c r="E146" s="76">
        <v>4</v>
      </c>
      <c r="F146" s="76">
        <v>3</v>
      </c>
      <c r="G146" s="77">
        <f t="shared" si="7"/>
        <v>7</v>
      </c>
      <c r="H146" s="67">
        <v>43721</v>
      </c>
      <c r="I146" s="78">
        <v>300</v>
      </c>
      <c r="J146" s="217">
        <f t="shared" si="6"/>
        <v>7</v>
      </c>
    </row>
    <row r="147" spans="1:10" ht="14.5" hidden="1" customHeight="1" outlineLevel="1" thickBot="1" x14ac:dyDescent="0.4">
      <c r="A147" s="70" t="s">
        <v>2546</v>
      </c>
      <c r="B147" s="73" t="s">
        <v>2727</v>
      </c>
      <c r="C147" s="79" t="s">
        <v>2717</v>
      </c>
      <c r="D147" s="72" t="s">
        <v>170</v>
      </c>
      <c r="E147" s="76">
        <v>7</v>
      </c>
      <c r="F147" s="76">
        <v>2</v>
      </c>
      <c r="G147" s="77">
        <f t="shared" si="7"/>
        <v>9</v>
      </c>
      <c r="H147" s="67">
        <v>43721</v>
      </c>
      <c r="I147" s="78">
        <v>400</v>
      </c>
      <c r="J147" s="217">
        <f t="shared" si="6"/>
        <v>9</v>
      </c>
    </row>
    <row r="148" spans="1:10" ht="14.5" hidden="1" customHeight="1" outlineLevel="1" thickBot="1" x14ac:dyDescent="0.4">
      <c r="A148" s="70" t="s">
        <v>2546</v>
      </c>
      <c r="B148" s="73" t="s">
        <v>2728</v>
      </c>
      <c r="C148" s="79" t="s">
        <v>2717</v>
      </c>
      <c r="D148" s="72" t="s">
        <v>170</v>
      </c>
      <c r="E148" s="76">
        <v>7</v>
      </c>
      <c r="F148" s="76">
        <v>2</v>
      </c>
      <c r="G148" s="77">
        <f t="shared" si="7"/>
        <v>9</v>
      </c>
      <c r="H148" s="67">
        <v>43721</v>
      </c>
      <c r="I148" s="78">
        <v>1000</v>
      </c>
      <c r="J148" s="217">
        <f t="shared" si="6"/>
        <v>9</v>
      </c>
    </row>
    <row r="149" spans="1:10" ht="14.5" hidden="1" customHeight="1" outlineLevel="1" thickBot="1" x14ac:dyDescent="0.4">
      <c r="A149" s="104" t="s">
        <v>2546</v>
      </c>
      <c r="B149" s="105" t="s">
        <v>2729</v>
      </c>
      <c r="C149" s="106" t="s">
        <v>2717</v>
      </c>
      <c r="D149" s="72" t="s">
        <v>170</v>
      </c>
      <c r="E149" s="130">
        <v>9</v>
      </c>
      <c r="F149" s="130">
        <v>3</v>
      </c>
      <c r="G149" s="138">
        <f t="shared" si="7"/>
        <v>12</v>
      </c>
      <c r="H149" s="67">
        <v>43721</v>
      </c>
      <c r="I149" s="128">
        <v>2000</v>
      </c>
      <c r="J149" s="217">
        <f t="shared" si="6"/>
        <v>0</v>
      </c>
    </row>
    <row r="150" spans="1:10" ht="14.5" hidden="1" customHeight="1" outlineLevel="1" thickBot="1" x14ac:dyDescent="0.4">
      <c r="A150" s="104" t="s">
        <v>2546</v>
      </c>
      <c r="B150" s="105" t="s">
        <v>2730</v>
      </c>
      <c r="C150" s="106" t="s">
        <v>2717</v>
      </c>
      <c r="D150" s="72" t="s">
        <v>170</v>
      </c>
      <c r="E150" s="130">
        <v>6</v>
      </c>
      <c r="F150" s="130">
        <v>2</v>
      </c>
      <c r="G150" s="138">
        <f t="shared" si="7"/>
        <v>8</v>
      </c>
      <c r="H150" s="67">
        <v>43721</v>
      </c>
      <c r="I150" s="128">
        <v>2000</v>
      </c>
      <c r="J150" s="217">
        <f t="shared" si="6"/>
        <v>0</v>
      </c>
    </row>
    <row r="151" spans="1:10" ht="14.5" hidden="1" customHeight="1" outlineLevel="1" thickBot="1" x14ac:dyDescent="0.4">
      <c r="A151" s="104" t="s">
        <v>2546</v>
      </c>
      <c r="B151" s="105" t="s">
        <v>2731</v>
      </c>
      <c r="C151" s="106" t="s">
        <v>2717</v>
      </c>
      <c r="D151" s="72" t="s">
        <v>170</v>
      </c>
      <c r="E151" s="130">
        <v>7</v>
      </c>
      <c r="F151" s="130">
        <v>3</v>
      </c>
      <c r="G151" s="138">
        <f t="shared" si="7"/>
        <v>10</v>
      </c>
      <c r="H151" s="67">
        <v>43721</v>
      </c>
      <c r="I151" s="128">
        <v>2000</v>
      </c>
      <c r="J151" s="217">
        <f t="shared" si="6"/>
        <v>0</v>
      </c>
    </row>
    <row r="152" spans="1:10" ht="14.5" hidden="1" customHeight="1" outlineLevel="1" thickBot="1" x14ac:dyDescent="0.4">
      <c r="A152" s="70" t="s">
        <v>2546</v>
      </c>
      <c r="B152" s="73" t="s">
        <v>2732</v>
      </c>
      <c r="C152" s="79" t="s">
        <v>2717</v>
      </c>
      <c r="D152" s="72" t="s">
        <v>170</v>
      </c>
      <c r="E152" s="76">
        <v>0</v>
      </c>
      <c r="F152" s="76">
        <v>3</v>
      </c>
      <c r="G152" s="77">
        <f t="shared" si="7"/>
        <v>3</v>
      </c>
      <c r="H152" s="67">
        <v>43721</v>
      </c>
      <c r="I152" s="78">
        <v>1000</v>
      </c>
      <c r="J152" s="217">
        <f t="shared" si="6"/>
        <v>3</v>
      </c>
    </row>
    <row r="153" spans="1:10" ht="14.5" hidden="1" customHeight="1" outlineLevel="1" thickBot="1" x14ac:dyDescent="0.4">
      <c r="A153" s="70" t="s">
        <v>2546</v>
      </c>
      <c r="B153" s="73" t="s">
        <v>2733</v>
      </c>
      <c r="C153" s="79" t="s">
        <v>2717</v>
      </c>
      <c r="D153" s="72" t="s">
        <v>170</v>
      </c>
      <c r="E153" s="76">
        <v>2</v>
      </c>
      <c r="F153" s="76">
        <v>1</v>
      </c>
      <c r="G153" s="77">
        <f t="shared" si="7"/>
        <v>3</v>
      </c>
      <c r="H153" s="67">
        <v>43721</v>
      </c>
      <c r="I153" s="78">
        <v>1000</v>
      </c>
      <c r="J153" s="217">
        <f t="shared" si="6"/>
        <v>3</v>
      </c>
    </row>
    <row r="154" spans="1:10" ht="14.5" hidden="1" customHeight="1" outlineLevel="1" thickBot="1" x14ac:dyDescent="0.4">
      <c r="A154" s="104" t="s">
        <v>2546</v>
      </c>
      <c r="B154" s="105" t="s">
        <v>2734</v>
      </c>
      <c r="C154" s="106" t="s">
        <v>2717</v>
      </c>
      <c r="D154" s="72" t="s">
        <v>170</v>
      </c>
      <c r="E154" s="130">
        <v>6</v>
      </c>
      <c r="F154" s="130">
        <v>1</v>
      </c>
      <c r="G154" s="138">
        <f t="shared" si="7"/>
        <v>7</v>
      </c>
      <c r="H154" s="67">
        <v>43721</v>
      </c>
      <c r="I154" s="128">
        <v>2000</v>
      </c>
      <c r="J154" s="217">
        <f t="shared" si="6"/>
        <v>0</v>
      </c>
    </row>
    <row r="155" spans="1:10" ht="14.5" hidden="1" customHeight="1" outlineLevel="1" thickBot="1" x14ac:dyDescent="0.4">
      <c r="A155" s="70" t="s">
        <v>2546</v>
      </c>
      <c r="B155" s="73" t="s">
        <v>2735</v>
      </c>
      <c r="C155" s="79" t="s">
        <v>2717</v>
      </c>
      <c r="D155" s="72" t="s">
        <v>170</v>
      </c>
      <c r="E155" s="76">
        <v>1</v>
      </c>
      <c r="F155" s="76">
        <v>2</v>
      </c>
      <c r="G155" s="77">
        <f t="shared" si="7"/>
        <v>3</v>
      </c>
      <c r="H155" s="67">
        <v>43721</v>
      </c>
      <c r="I155" s="78">
        <v>50</v>
      </c>
      <c r="J155" s="217">
        <f t="shared" si="6"/>
        <v>3</v>
      </c>
    </row>
    <row r="156" spans="1:10" ht="14.5" hidden="1" customHeight="1" outlineLevel="1" thickBot="1" x14ac:dyDescent="0.4">
      <c r="A156" s="70" t="s">
        <v>2546</v>
      </c>
      <c r="B156" s="73" t="s">
        <v>2736</v>
      </c>
      <c r="C156" s="79" t="s">
        <v>2717</v>
      </c>
      <c r="D156" s="72" t="s">
        <v>170</v>
      </c>
      <c r="E156" s="76">
        <v>1</v>
      </c>
      <c r="F156" s="76">
        <v>1</v>
      </c>
      <c r="G156" s="77">
        <f t="shared" si="7"/>
        <v>2</v>
      </c>
      <c r="H156" s="67">
        <v>43721</v>
      </c>
      <c r="I156" s="78">
        <v>1000</v>
      </c>
      <c r="J156" s="217">
        <f t="shared" si="6"/>
        <v>2</v>
      </c>
    </row>
    <row r="157" spans="1:10" ht="14.5" hidden="1" customHeight="1" outlineLevel="1" thickBot="1" x14ac:dyDescent="0.4">
      <c r="A157" s="104" t="s">
        <v>2546</v>
      </c>
      <c r="B157" s="105" t="s">
        <v>2737</v>
      </c>
      <c r="C157" s="106" t="s">
        <v>2717</v>
      </c>
      <c r="D157" s="72" t="s">
        <v>170</v>
      </c>
      <c r="E157" s="130">
        <v>1</v>
      </c>
      <c r="F157" s="130">
        <v>2</v>
      </c>
      <c r="G157" s="138">
        <f t="shared" si="7"/>
        <v>3</v>
      </c>
      <c r="H157" s="67">
        <v>43721</v>
      </c>
      <c r="I157" s="128">
        <v>2000</v>
      </c>
      <c r="J157" s="217">
        <f t="shared" si="6"/>
        <v>0</v>
      </c>
    </row>
    <row r="158" spans="1:10" ht="14.5" hidden="1" customHeight="1" outlineLevel="1" thickBot="1" x14ac:dyDescent="0.4">
      <c r="A158" s="70" t="s">
        <v>2546</v>
      </c>
      <c r="B158" s="73" t="s">
        <v>2738</v>
      </c>
      <c r="C158" s="79" t="s">
        <v>2717</v>
      </c>
      <c r="D158" s="72" t="s">
        <v>170</v>
      </c>
      <c r="E158" s="76">
        <v>2</v>
      </c>
      <c r="F158" s="76">
        <v>2</v>
      </c>
      <c r="G158" s="77">
        <f t="shared" si="7"/>
        <v>4</v>
      </c>
      <c r="H158" s="67">
        <v>43721</v>
      </c>
      <c r="I158" s="78">
        <v>400</v>
      </c>
      <c r="J158" s="217">
        <f t="shared" si="6"/>
        <v>4</v>
      </c>
    </row>
    <row r="159" spans="1:10" ht="14.5" hidden="1" customHeight="1" outlineLevel="1" thickBot="1" x14ac:dyDescent="0.4">
      <c r="A159" s="70" t="s">
        <v>2546</v>
      </c>
      <c r="B159" s="73" t="s">
        <v>2739</v>
      </c>
      <c r="C159" s="79" t="s">
        <v>2717</v>
      </c>
      <c r="D159" s="72" t="s">
        <v>170</v>
      </c>
      <c r="E159" s="76">
        <v>9</v>
      </c>
      <c r="F159" s="76">
        <v>3</v>
      </c>
      <c r="G159" s="77">
        <f t="shared" si="7"/>
        <v>12</v>
      </c>
      <c r="H159" s="67">
        <v>43721</v>
      </c>
      <c r="I159" s="78">
        <v>1000</v>
      </c>
      <c r="J159" s="217">
        <f t="shared" si="6"/>
        <v>12</v>
      </c>
    </row>
    <row r="160" spans="1:10" ht="14.5" hidden="1" customHeight="1" outlineLevel="1" thickBot="1" x14ac:dyDescent="0.4">
      <c r="A160" s="70" t="s">
        <v>2546</v>
      </c>
      <c r="B160" s="73" t="s">
        <v>2740</v>
      </c>
      <c r="C160" s="79" t="s">
        <v>2717</v>
      </c>
      <c r="D160" s="72" t="s">
        <v>170</v>
      </c>
      <c r="E160" s="76">
        <v>3</v>
      </c>
      <c r="F160" s="76">
        <v>3</v>
      </c>
      <c r="G160" s="77">
        <f t="shared" si="7"/>
        <v>6</v>
      </c>
      <c r="H160" s="67">
        <v>43721</v>
      </c>
      <c r="I160" s="78">
        <v>1000</v>
      </c>
      <c r="J160" s="217">
        <f t="shared" si="6"/>
        <v>6</v>
      </c>
    </row>
    <row r="161" spans="1:10" ht="14.5" hidden="1" customHeight="1" outlineLevel="1" thickBot="1" x14ac:dyDescent="0.4">
      <c r="A161" s="70" t="s">
        <v>2546</v>
      </c>
      <c r="B161" s="73" t="s">
        <v>2741</v>
      </c>
      <c r="C161" s="79" t="s">
        <v>2717</v>
      </c>
      <c r="D161" s="72" t="s">
        <v>170</v>
      </c>
      <c r="E161" s="76">
        <v>3</v>
      </c>
      <c r="F161" s="76">
        <v>3</v>
      </c>
      <c r="G161" s="77">
        <f t="shared" si="7"/>
        <v>6</v>
      </c>
      <c r="H161" s="67">
        <v>43721</v>
      </c>
      <c r="I161" s="78">
        <v>1000</v>
      </c>
      <c r="J161" s="217">
        <f t="shared" si="6"/>
        <v>6</v>
      </c>
    </row>
    <row r="162" spans="1:10" ht="14.5" hidden="1" customHeight="1" outlineLevel="1" thickBot="1" x14ac:dyDescent="0.4">
      <c r="A162" s="70" t="s">
        <v>2546</v>
      </c>
      <c r="B162" s="73" t="s">
        <v>2742</v>
      </c>
      <c r="C162" s="79" t="s">
        <v>2717</v>
      </c>
      <c r="D162" s="72" t="s">
        <v>170</v>
      </c>
      <c r="E162" s="76">
        <v>9</v>
      </c>
      <c r="F162" s="76">
        <v>2</v>
      </c>
      <c r="G162" s="77">
        <f t="shared" si="7"/>
        <v>11</v>
      </c>
      <c r="H162" s="67">
        <v>43721</v>
      </c>
      <c r="I162" s="78">
        <v>900</v>
      </c>
      <c r="J162" s="217">
        <f t="shared" si="6"/>
        <v>11</v>
      </c>
    </row>
    <row r="163" spans="1:10" ht="14.5" hidden="1" customHeight="1" outlineLevel="1" thickBot="1" x14ac:dyDescent="0.4">
      <c r="A163" s="70" t="s">
        <v>2546</v>
      </c>
      <c r="B163" s="73" t="s">
        <v>2743</v>
      </c>
      <c r="C163" s="79" t="s">
        <v>2717</v>
      </c>
      <c r="D163" s="72" t="s">
        <v>170</v>
      </c>
      <c r="E163" s="76">
        <v>6</v>
      </c>
      <c r="F163" s="76">
        <v>3</v>
      </c>
      <c r="G163" s="77">
        <f t="shared" si="7"/>
        <v>9</v>
      </c>
      <c r="H163" s="67">
        <v>43721</v>
      </c>
      <c r="I163" s="78">
        <v>900</v>
      </c>
      <c r="J163" s="217">
        <f t="shared" si="6"/>
        <v>9</v>
      </c>
    </row>
    <row r="164" spans="1:10" ht="14.5" hidden="1" customHeight="1" outlineLevel="1" thickBot="1" x14ac:dyDescent="0.4">
      <c r="A164" s="70" t="s">
        <v>2546</v>
      </c>
      <c r="B164" s="73" t="s">
        <v>2744</v>
      </c>
      <c r="C164" s="79" t="s">
        <v>2717</v>
      </c>
      <c r="D164" s="72" t="s">
        <v>170</v>
      </c>
      <c r="E164" s="76">
        <v>4</v>
      </c>
      <c r="F164" s="76">
        <v>2</v>
      </c>
      <c r="G164" s="77">
        <f t="shared" si="7"/>
        <v>6</v>
      </c>
      <c r="H164" s="67">
        <v>43721</v>
      </c>
      <c r="I164" s="78">
        <v>1000</v>
      </c>
      <c r="J164" s="217">
        <f t="shared" si="6"/>
        <v>6</v>
      </c>
    </row>
    <row r="165" spans="1:10" ht="14.5" hidden="1" customHeight="1" outlineLevel="1" thickBot="1" x14ac:dyDescent="0.4">
      <c r="A165" s="70" t="s">
        <v>2546</v>
      </c>
      <c r="B165" s="73" t="s">
        <v>2745</v>
      </c>
      <c r="C165" s="79" t="s">
        <v>2717</v>
      </c>
      <c r="D165" s="72" t="s">
        <v>170</v>
      </c>
      <c r="E165" s="76">
        <v>6</v>
      </c>
      <c r="F165" s="76">
        <v>2</v>
      </c>
      <c r="G165" s="77">
        <f t="shared" si="7"/>
        <v>8</v>
      </c>
      <c r="H165" s="67">
        <v>43721</v>
      </c>
      <c r="I165" s="78">
        <v>1000</v>
      </c>
      <c r="J165" s="217">
        <f t="shared" si="6"/>
        <v>8</v>
      </c>
    </row>
    <row r="166" spans="1:10" ht="14.5" hidden="1" customHeight="1" outlineLevel="1" thickBot="1" x14ac:dyDescent="0.4">
      <c r="A166" s="70" t="s">
        <v>2546</v>
      </c>
      <c r="B166" s="73" t="s">
        <v>2746</v>
      </c>
      <c r="C166" s="79" t="s">
        <v>2717</v>
      </c>
      <c r="D166" s="72" t="s">
        <v>170</v>
      </c>
      <c r="E166" s="76">
        <v>1</v>
      </c>
      <c r="F166" s="76">
        <v>4</v>
      </c>
      <c r="G166" s="77">
        <f t="shared" si="7"/>
        <v>5</v>
      </c>
      <c r="H166" s="67">
        <v>43721</v>
      </c>
      <c r="I166" s="78">
        <v>1000</v>
      </c>
      <c r="J166" s="217">
        <f t="shared" si="6"/>
        <v>5</v>
      </c>
    </row>
    <row r="167" spans="1:10" ht="14.5" hidden="1" customHeight="1" outlineLevel="1" thickBot="1" x14ac:dyDescent="0.4">
      <c r="A167" s="70" t="s">
        <v>2546</v>
      </c>
      <c r="B167" s="73" t="s">
        <v>2747</v>
      </c>
      <c r="C167" s="79" t="s">
        <v>2717</v>
      </c>
      <c r="D167" s="72" t="s">
        <v>170</v>
      </c>
      <c r="E167" s="76">
        <v>2</v>
      </c>
      <c r="F167" s="76">
        <v>2</v>
      </c>
      <c r="G167" s="77">
        <f t="shared" si="7"/>
        <v>4</v>
      </c>
      <c r="H167" s="67">
        <v>43721</v>
      </c>
      <c r="I167" s="78">
        <v>900</v>
      </c>
      <c r="J167" s="217">
        <f t="shared" si="6"/>
        <v>4</v>
      </c>
    </row>
    <row r="168" spans="1:10" ht="14.5" hidden="1" customHeight="1" outlineLevel="1" thickBot="1" x14ac:dyDescent="0.4">
      <c r="A168" s="70" t="s">
        <v>2546</v>
      </c>
      <c r="B168" s="73" t="s">
        <v>2748</v>
      </c>
      <c r="C168" s="79" t="s">
        <v>2717</v>
      </c>
      <c r="D168" s="72" t="s">
        <v>170</v>
      </c>
      <c r="E168" s="76">
        <v>7</v>
      </c>
      <c r="F168" s="76">
        <v>2</v>
      </c>
      <c r="G168" s="77">
        <f t="shared" si="7"/>
        <v>9</v>
      </c>
      <c r="H168" s="67">
        <v>43721</v>
      </c>
      <c r="I168" s="78">
        <v>800</v>
      </c>
      <c r="J168" s="217">
        <f t="shared" si="6"/>
        <v>9</v>
      </c>
    </row>
    <row r="169" spans="1:10" ht="14.5" hidden="1" customHeight="1" outlineLevel="1" thickBot="1" x14ac:dyDescent="0.4">
      <c r="A169" s="70" t="s">
        <v>2546</v>
      </c>
      <c r="B169" s="73" t="s">
        <v>2749</v>
      </c>
      <c r="C169" s="79" t="s">
        <v>2717</v>
      </c>
      <c r="D169" s="72" t="s">
        <v>170</v>
      </c>
      <c r="E169" s="76">
        <v>0</v>
      </c>
      <c r="F169" s="76">
        <v>1</v>
      </c>
      <c r="G169" s="77">
        <f t="shared" ref="G169:G196" si="8">E169+F169</f>
        <v>1</v>
      </c>
      <c r="H169" s="67">
        <v>43721</v>
      </c>
      <c r="I169" s="78">
        <v>1000</v>
      </c>
      <c r="J169" s="217">
        <f t="shared" si="6"/>
        <v>1</v>
      </c>
    </row>
    <row r="170" spans="1:10" ht="14.5" hidden="1" customHeight="1" outlineLevel="1" thickBot="1" x14ac:dyDescent="0.4">
      <c r="A170" s="104" t="s">
        <v>2546</v>
      </c>
      <c r="B170" s="105" t="s">
        <v>2750</v>
      </c>
      <c r="C170" s="106" t="s">
        <v>2717</v>
      </c>
      <c r="D170" s="72" t="s">
        <v>170</v>
      </c>
      <c r="E170" s="130">
        <v>3</v>
      </c>
      <c r="F170" s="130">
        <v>1</v>
      </c>
      <c r="G170" s="138">
        <f t="shared" si="8"/>
        <v>4</v>
      </c>
      <c r="H170" s="67">
        <v>43721</v>
      </c>
      <c r="I170" s="128">
        <v>2000</v>
      </c>
      <c r="J170" s="217">
        <f t="shared" si="6"/>
        <v>0</v>
      </c>
    </row>
    <row r="171" spans="1:10" ht="14.5" hidden="1" customHeight="1" outlineLevel="1" thickBot="1" x14ac:dyDescent="0.4">
      <c r="A171" s="70" t="s">
        <v>2546</v>
      </c>
      <c r="B171" s="73" t="s">
        <v>2751</v>
      </c>
      <c r="C171" s="79" t="s">
        <v>2717</v>
      </c>
      <c r="D171" s="72" t="s">
        <v>170</v>
      </c>
      <c r="E171" s="76">
        <v>5</v>
      </c>
      <c r="F171" s="76">
        <v>2</v>
      </c>
      <c r="G171" s="77">
        <f t="shared" si="8"/>
        <v>7</v>
      </c>
      <c r="H171" s="67">
        <v>43721</v>
      </c>
      <c r="I171" s="78">
        <v>1000</v>
      </c>
      <c r="J171" s="217">
        <f t="shared" si="6"/>
        <v>7</v>
      </c>
    </row>
    <row r="172" spans="1:10" ht="14.5" hidden="1" customHeight="1" outlineLevel="1" thickBot="1" x14ac:dyDescent="0.4">
      <c r="A172" s="70" t="s">
        <v>2546</v>
      </c>
      <c r="B172" s="73" t="s">
        <v>2752</v>
      </c>
      <c r="C172" s="79" t="s">
        <v>2717</v>
      </c>
      <c r="D172" s="72" t="s">
        <v>170</v>
      </c>
      <c r="E172" s="76">
        <v>11</v>
      </c>
      <c r="F172" s="76">
        <v>6</v>
      </c>
      <c r="G172" s="77">
        <f t="shared" si="8"/>
        <v>17</v>
      </c>
      <c r="H172" s="67">
        <v>43721</v>
      </c>
      <c r="I172" s="78">
        <v>900</v>
      </c>
      <c r="J172" s="217">
        <f t="shared" si="6"/>
        <v>17</v>
      </c>
    </row>
    <row r="173" spans="1:10" ht="14.5" hidden="1" customHeight="1" outlineLevel="1" thickBot="1" x14ac:dyDescent="0.4">
      <c r="A173" s="70" t="s">
        <v>2546</v>
      </c>
      <c r="B173" s="73" t="s">
        <v>2753</v>
      </c>
      <c r="C173" s="79" t="s">
        <v>2717</v>
      </c>
      <c r="D173" s="72" t="s">
        <v>170</v>
      </c>
      <c r="E173" s="76">
        <v>6</v>
      </c>
      <c r="F173" s="76">
        <v>2</v>
      </c>
      <c r="G173" s="77">
        <f t="shared" si="8"/>
        <v>8</v>
      </c>
      <c r="H173" s="67">
        <v>43721</v>
      </c>
      <c r="I173" s="78">
        <v>1000</v>
      </c>
      <c r="J173" s="217">
        <f t="shared" si="6"/>
        <v>8</v>
      </c>
    </row>
    <row r="174" spans="1:10" ht="14.5" hidden="1" customHeight="1" outlineLevel="1" thickBot="1" x14ac:dyDescent="0.4">
      <c r="A174" s="70" t="s">
        <v>2546</v>
      </c>
      <c r="B174" s="73" t="s">
        <v>2754</v>
      </c>
      <c r="C174" s="79" t="s">
        <v>2717</v>
      </c>
      <c r="D174" s="72" t="s">
        <v>170</v>
      </c>
      <c r="E174" s="76">
        <v>9</v>
      </c>
      <c r="F174" s="76">
        <v>2</v>
      </c>
      <c r="G174" s="77">
        <f t="shared" si="8"/>
        <v>11</v>
      </c>
      <c r="H174" s="67">
        <v>43721</v>
      </c>
      <c r="I174" s="78">
        <v>1000</v>
      </c>
      <c r="J174" s="217">
        <f t="shared" si="6"/>
        <v>11</v>
      </c>
    </row>
    <row r="175" spans="1:10" ht="14.5" hidden="1" customHeight="1" outlineLevel="1" thickBot="1" x14ac:dyDescent="0.4">
      <c r="A175" s="70" t="s">
        <v>2546</v>
      </c>
      <c r="B175" s="73" t="s">
        <v>2755</v>
      </c>
      <c r="C175" s="79" t="s">
        <v>2717</v>
      </c>
      <c r="D175" s="72" t="s">
        <v>170</v>
      </c>
      <c r="E175" s="76">
        <v>5</v>
      </c>
      <c r="F175" s="76">
        <v>1</v>
      </c>
      <c r="G175" s="77">
        <f t="shared" si="8"/>
        <v>6</v>
      </c>
      <c r="H175" s="67">
        <v>43721</v>
      </c>
      <c r="I175" s="78">
        <v>1000</v>
      </c>
      <c r="J175" s="217">
        <f t="shared" si="6"/>
        <v>6</v>
      </c>
    </row>
    <row r="176" spans="1:10" ht="14.5" hidden="1" customHeight="1" outlineLevel="1" thickBot="1" x14ac:dyDescent="0.4">
      <c r="A176" s="70" t="s">
        <v>2546</v>
      </c>
      <c r="B176" s="73" t="s">
        <v>2756</v>
      </c>
      <c r="C176" s="79" t="s">
        <v>2717</v>
      </c>
      <c r="D176" s="72" t="s">
        <v>170</v>
      </c>
      <c r="E176" s="76">
        <v>4</v>
      </c>
      <c r="F176" s="76">
        <v>2</v>
      </c>
      <c r="G176" s="77">
        <f t="shared" si="8"/>
        <v>6</v>
      </c>
      <c r="H176" s="67">
        <v>43721</v>
      </c>
      <c r="I176" s="78">
        <v>900</v>
      </c>
      <c r="J176" s="217">
        <f t="shared" si="6"/>
        <v>6</v>
      </c>
    </row>
    <row r="177" spans="1:10" ht="14.5" hidden="1" customHeight="1" outlineLevel="1" thickBot="1" x14ac:dyDescent="0.4">
      <c r="A177" s="70" t="s">
        <v>2546</v>
      </c>
      <c r="B177" s="73" t="s">
        <v>2757</v>
      </c>
      <c r="C177" s="79" t="s">
        <v>2717</v>
      </c>
      <c r="D177" s="72" t="s">
        <v>170</v>
      </c>
      <c r="E177" s="76">
        <v>14</v>
      </c>
      <c r="F177" s="76">
        <v>4</v>
      </c>
      <c r="G177" s="77">
        <f t="shared" si="8"/>
        <v>18</v>
      </c>
      <c r="H177" s="67">
        <v>43721</v>
      </c>
      <c r="I177" s="78">
        <v>900</v>
      </c>
      <c r="J177" s="217">
        <f t="shared" si="6"/>
        <v>18</v>
      </c>
    </row>
    <row r="178" spans="1:10" ht="14.5" hidden="1" customHeight="1" outlineLevel="1" thickBot="1" x14ac:dyDescent="0.4">
      <c r="A178" s="70" t="s">
        <v>2546</v>
      </c>
      <c r="B178" s="73" t="s">
        <v>2758</v>
      </c>
      <c r="C178" s="79" t="s">
        <v>2717</v>
      </c>
      <c r="D178" s="72" t="s">
        <v>170</v>
      </c>
      <c r="E178" s="76">
        <v>5</v>
      </c>
      <c r="F178" s="76">
        <v>2</v>
      </c>
      <c r="G178" s="77">
        <f t="shared" si="8"/>
        <v>7</v>
      </c>
      <c r="H178" s="67">
        <v>43721</v>
      </c>
      <c r="I178" s="78">
        <v>100</v>
      </c>
      <c r="J178" s="217">
        <f t="shared" si="6"/>
        <v>7</v>
      </c>
    </row>
    <row r="179" spans="1:10" ht="14.5" hidden="1" customHeight="1" outlineLevel="1" thickBot="1" x14ac:dyDescent="0.4">
      <c r="A179" s="104" t="s">
        <v>2546</v>
      </c>
      <c r="B179" s="105" t="s">
        <v>2759</v>
      </c>
      <c r="C179" s="106" t="s">
        <v>2717</v>
      </c>
      <c r="D179" s="72" t="s">
        <v>170</v>
      </c>
      <c r="E179" s="130">
        <v>5</v>
      </c>
      <c r="F179" s="130">
        <v>2</v>
      </c>
      <c r="G179" s="138">
        <f t="shared" si="8"/>
        <v>7</v>
      </c>
      <c r="H179" s="67">
        <v>43721</v>
      </c>
      <c r="I179" s="128">
        <v>2500</v>
      </c>
      <c r="J179" s="217">
        <f t="shared" si="6"/>
        <v>0</v>
      </c>
    </row>
    <row r="180" spans="1:10" ht="14.5" hidden="1" customHeight="1" outlineLevel="1" thickBot="1" x14ac:dyDescent="0.4">
      <c r="A180" s="70" t="s">
        <v>2546</v>
      </c>
      <c r="B180" s="73" t="s">
        <v>2760</v>
      </c>
      <c r="C180" s="79" t="s">
        <v>2717</v>
      </c>
      <c r="D180" s="72" t="s">
        <v>170</v>
      </c>
      <c r="E180" s="76">
        <v>9</v>
      </c>
      <c r="F180" s="76">
        <v>2</v>
      </c>
      <c r="G180" s="77">
        <f t="shared" si="8"/>
        <v>11</v>
      </c>
      <c r="H180" s="67">
        <v>43721</v>
      </c>
      <c r="I180" s="78">
        <v>1000</v>
      </c>
      <c r="J180" s="217">
        <f t="shared" si="6"/>
        <v>11</v>
      </c>
    </row>
    <row r="181" spans="1:10" ht="14.5" hidden="1" customHeight="1" outlineLevel="1" thickBot="1" x14ac:dyDescent="0.4">
      <c r="A181" s="70" t="s">
        <v>2546</v>
      </c>
      <c r="B181" s="73" t="s">
        <v>2761</v>
      </c>
      <c r="C181" s="79" t="s">
        <v>2717</v>
      </c>
      <c r="D181" s="72" t="s">
        <v>170</v>
      </c>
      <c r="E181" s="76">
        <v>2</v>
      </c>
      <c r="F181" s="76">
        <v>2</v>
      </c>
      <c r="G181" s="77">
        <f t="shared" si="8"/>
        <v>4</v>
      </c>
      <c r="H181" s="67">
        <v>43721</v>
      </c>
      <c r="I181" s="78">
        <v>700</v>
      </c>
      <c r="J181" s="217">
        <f t="shared" si="6"/>
        <v>4</v>
      </c>
    </row>
    <row r="182" spans="1:10" ht="14.5" hidden="1" customHeight="1" outlineLevel="1" thickBot="1" x14ac:dyDescent="0.4">
      <c r="A182" s="70" t="s">
        <v>2546</v>
      </c>
      <c r="B182" s="73" t="s">
        <v>2762</v>
      </c>
      <c r="C182" s="79" t="s">
        <v>2717</v>
      </c>
      <c r="D182" s="72" t="s">
        <v>170</v>
      </c>
      <c r="E182" s="76">
        <v>7</v>
      </c>
      <c r="F182" s="76">
        <v>4</v>
      </c>
      <c r="G182" s="77">
        <f t="shared" si="8"/>
        <v>11</v>
      </c>
      <c r="H182" s="67">
        <v>43721</v>
      </c>
      <c r="I182" s="78">
        <v>900</v>
      </c>
      <c r="J182" s="217">
        <f t="shared" si="6"/>
        <v>11</v>
      </c>
    </row>
    <row r="183" spans="1:10" ht="14.5" hidden="1" customHeight="1" outlineLevel="1" thickBot="1" x14ac:dyDescent="0.4">
      <c r="A183" s="70" t="s">
        <v>2546</v>
      </c>
      <c r="B183" s="73" t="s">
        <v>2763</v>
      </c>
      <c r="C183" s="79" t="s">
        <v>2717</v>
      </c>
      <c r="D183" s="72" t="s">
        <v>170</v>
      </c>
      <c r="E183" s="76">
        <v>6</v>
      </c>
      <c r="F183" s="76">
        <v>2</v>
      </c>
      <c r="G183" s="77">
        <f t="shared" si="8"/>
        <v>8</v>
      </c>
      <c r="H183" s="67">
        <v>43721</v>
      </c>
      <c r="I183" s="78">
        <v>900</v>
      </c>
      <c r="J183" s="217">
        <f t="shared" si="6"/>
        <v>8</v>
      </c>
    </row>
    <row r="184" spans="1:10" ht="14.5" hidden="1" customHeight="1" outlineLevel="1" thickBot="1" x14ac:dyDescent="0.4">
      <c r="A184" s="70" t="s">
        <v>2546</v>
      </c>
      <c r="B184" s="73" t="s">
        <v>2764</v>
      </c>
      <c r="C184" s="79" t="s">
        <v>2717</v>
      </c>
      <c r="D184" s="72" t="s">
        <v>170</v>
      </c>
      <c r="E184" s="76">
        <v>1</v>
      </c>
      <c r="F184" s="76">
        <v>2</v>
      </c>
      <c r="G184" s="77">
        <f t="shared" si="8"/>
        <v>3</v>
      </c>
      <c r="H184" s="67">
        <v>43721</v>
      </c>
      <c r="I184" s="78">
        <v>900</v>
      </c>
      <c r="J184" s="217">
        <f t="shared" si="6"/>
        <v>3</v>
      </c>
    </row>
    <row r="185" spans="1:10" ht="14.5" hidden="1" customHeight="1" outlineLevel="1" thickBot="1" x14ac:dyDescent="0.4">
      <c r="A185" s="70" t="s">
        <v>2546</v>
      </c>
      <c r="B185" s="73" t="s">
        <v>2765</v>
      </c>
      <c r="C185" s="79" t="s">
        <v>2717</v>
      </c>
      <c r="D185" s="72" t="s">
        <v>170</v>
      </c>
      <c r="E185" s="76">
        <v>6</v>
      </c>
      <c r="F185" s="76">
        <v>2</v>
      </c>
      <c r="G185" s="77">
        <f t="shared" si="8"/>
        <v>8</v>
      </c>
      <c r="H185" s="67">
        <v>43721</v>
      </c>
      <c r="I185" s="78">
        <v>10</v>
      </c>
      <c r="J185" s="217">
        <f t="shared" si="6"/>
        <v>8</v>
      </c>
    </row>
    <row r="186" spans="1:10" ht="14.5" hidden="1" customHeight="1" outlineLevel="1" thickBot="1" x14ac:dyDescent="0.4">
      <c r="A186" s="70" t="s">
        <v>2546</v>
      </c>
      <c r="B186" s="73" t="s">
        <v>2766</v>
      </c>
      <c r="C186" s="79" t="s">
        <v>2717</v>
      </c>
      <c r="D186" s="72" t="s">
        <v>170</v>
      </c>
      <c r="E186" s="76">
        <v>6</v>
      </c>
      <c r="F186" s="76">
        <v>2</v>
      </c>
      <c r="G186" s="77">
        <f t="shared" si="8"/>
        <v>8</v>
      </c>
      <c r="H186" s="67">
        <v>43721</v>
      </c>
      <c r="I186" s="78">
        <v>1000</v>
      </c>
      <c r="J186" s="217">
        <f t="shared" si="6"/>
        <v>8</v>
      </c>
    </row>
    <row r="187" spans="1:10" ht="14.5" hidden="1" customHeight="1" outlineLevel="1" thickBot="1" x14ac:dyDescent="0.4">
      <c r="A187" s="70" t="s">
        <v>2546</v>
      </c>
      <c r="B187" s="73" t="s">
        <v>2767</v>
      </c>
      <c r="C187" s="79" t="s">
        <v>2717</v>
      </c>
      <c r="D187" s="72" t="s">
        <v>170</v>
      </c>
      <c r="E187" s="76">
        <v>2</v>
      </c>
      <c r="F187" s="76">
        <v>2</v>
      </c>
      <c r="G187" s="77">
        <f t="shared" si="8"/>
        <v>4</v>
      </c>
      <c r="H187" s="67">
        <v>43721</v>
      </c>
      <c r="I187" s="78">
        <v>60</v>
      </c>
      <c r="J187" s="217">
        <f t="shared" si="6"/>
        <v>4</v>
      </c>
    </row>
    <row r="188" spans="1:10" ht="14.5" hidden="1" customHeight="1" outlineLevel="1" thickBot="1" x14ac:dyDescent="0.4">
      <c r="A188" s="70" t="s">
        <v>2546</v>
      </c>
      <c r="B188" s="73" t="s">
        <v>2768</v>
      </c>
      <c r="C188" s="79" t="s">
        <v>2717</v>
      </c>
      <c r="D188" s="72" t="s">
        <v>170</v>
      </c>
      <c r="E188" s="76">
        <v>3</v>
      </c>
      <c r="F188" s="76">
        <v>3</v>
      </c>
      <c r="G188" s="77">
        <f t="shared" si="8"/>
        <v>6</v>
      </c>
      <c r="H188" s="67">
        <v>43721</v>
      </c>
      <c r="I188" s="78">
        <v>1000</v>
      </c>
      <c r="J188" s="217">
        <f t="shared" si="6"/>
        <v>6</v>
      </c>
    </row>
    <row r="189" spans="1:10" ht="14.5" hidden="1" customHeight="1" outlineLevel="1" thickBot="1" x14ac:dyDescent="0.4">
      <c r="A189" s="70" t="s">
        <v>2546</v>
      </c>
      <c r="B189" s="73" t="s">
        <v>2769</v>
      </c>
      <c r="C189" s="79" t="s">
        <v>2717</v>
      </c>
      <c r="D189" s="72" t="s">
        <v>170</v>
      </c>
      <c r="E189" s="76">
        <v>5</v>
      </c>
      <c r="F189" s="76">
        <v>2</v>
      </c>
      <c r="G189" s="77">
        <f t="shared" si="8"/>
        <v>7</v>
      </c>
      <c r="H189" s="67">
        <v>43721</v>
      </c>
      <c r="I189" s="78">
        <v>600</v>
      </c>
      <c r="J189" s="217">
        <f t="shared" si="6"/>
        <v>7</v>
      </c>
    </row>
    <row r="190" spans="1:10" ht="14.5" hidden="1" customHeight="1" outlineLevel="1" thickBot="1" x14ac:dyDescent="0.4">
      <c r="A190" s="70" t="s">
        <v>2546</v>
      </c>
      <c r="B190" s="73" t="s">
        <v>2770</v>
      </c>
      <c r="C190" s="79" t="s">
        <v>2717</v>
      </c>
      <c r="D190" s="72" t="s">
        <v>170</v>
      </c>
      <c r="E190" s="76">
        <v>4</v>
      </c>
      <c r="F190" s="76">
        <v>1</v>
      </c>
      <c r="G190" s="77">
        <f t="shared" si="8"/>
        <v>5</v>
      </c>
      <c r="H190" s="67">
        <v>43721</v>
      </c>
      <c r="I190" s="78">
        <v>600</v>
      </c>
      <c r="J190" s="217">
        <f t="shared" si="6"/>
        <v>5</v>
      </c>
    </row>
    <row r="191" spans="1:10" ht="14.5" hidden="1" customHeight="1" outlineLevel="1" thickBot="1" x14ac:dyDescent="0.4">
      <c r="A191" s="70" t="s">
        <v>2546</v>
      </c>
      <c r="B191" s="73" t="s">
        <v>2771</v>
      </c>
      <c r="C191" s="79" t="s">
        <v>2717</v>
      </c>
      <c r="D191" s="72" t="s">
        <v>170</v>
      </c>
      <c r="E191" s="76">
        <v>2</v>
      </c>
      <c r="F191" s="76">
        <v>2</v>
      </c>
      <c r="G191" s="77">
        <f t="shared" si="8"/>
        <v>4</v>
      </c>
      <c r="H191" s="67">
        <v>43721</v>
      </c>
      <c r="I191" s="78">
        <v>700</v>
      </c>
      <c r="J191" s="217">
        <f t="shared" si="6"/>
        <v>4</v>
      </c>
    </row>
    <row r="192" spans="1:10" ht="14.5" hidden="1" customHeight="1" outlineLevel="1" thickBot="1" x14ac:dyDescent="0.4">
      <c r="A192" s="70" t="s">
        <v>2546</v>
      </c>
      <c r="B192" s="73" t="s">
        <v>2772</v>
      </c>
      <c r="C192" s="79" t="s">
        <v>2717</v>
      </c>
      <c r="D192" s="72" t="s">
        <v>170</v>
      </c>
      <c r="E192" s="76">
        <v>0</v>
      </c>
      <c r="F192" s="76">
        <v>1</v>
      </c>
      <c r="G192" s="77">
        <f t="shared" si="8"/>
        <v>1</v>
      </c>
      <c r="H192" s="67">
        <v>43721</v>
      </c>
      <c r="I192" s="78">
        <v>700</v>
      </c>
      <c r="J192" s="217">
        <f t="shared" si="6"/>
        <v>1</v>
      </c>
    </row>
    <row r="193" spans="1:10" ht="14.5" hidden="1" customHeight="1" outlineLevel="1" thickBot="1" x14ac:dyDescent="0.4">
      <c r="A193" s="70" t="s">
        <v>2546</v>
      </c>
      <c r="B193" s="73" t="s">
        <v>2773</v>
      </c>
      <c r="C193" s="79" t="s">
        <v>2717</v>
      </c>
      <c r="D193" s="72" t="s">
        <v>170</v>
      </c>
      <c r="E193" s="76">
        <v>0</v>
      </c>
      <c r="F193" s="76">
        <v>1</v>
      </c>
      <c r="G193" s="77">
        <f t="shared" si="8"/>
        <v>1</v>
      </c>
      <c r="H193" s="67">
        <v>43721</v>
      </c>
      <c r="I193" s="78">
        <v>700</v>
      </c>
      <c r="J193" s="217">
        <f t="shared" si="6"/>
        <v>1</v>
      </c>
    </row>
    <row r="194" spans="1:10" ht="14.5" hidden="1" customHeight="1" outlineLevel="1" thickBot="1" x14ac:dyDescent="0.4">
      <c r="A194" s="70" t="s">
        <v>2546</v>
      </c>
      <c r="B194" s="73" t="s">
        <v>2774</v>
      </c>
      <c r="C194" s="79" t="s">
        <v>2717</v>
      </c>
      <c r="D194" s="72" t="s">
        <v>170</v>
      </c>
      <c r="E194" s="76">
        <v>1</v>
      </c>
      <c r="F194" s="76">
        <v>2</v>
      </c>
      <c r="G194" s="77">
        <f t="shared" si="8"/>
        <v>3</v>
      </c>
      <c r="H194" s="67">
        <v>43721</v>
      </c>
      <c r="I194" s="78">
        <v>800</v>
      </c>
      <c r="J194" s="217">
        <f t="shared" si="6"/>
        <v>3</v>
      </c>
    </row>
    <row r="195" spans="1:10" ht="14.5" hidden="1" customHeight="1" outlineLevel="1" thickBot="1" x14ac:dyDescent="0.4">
      <c r="A195" s="70" t="s">
        <v>2546</v>
      </c>
      <c r="B195" s="73" t="s">
        <v>2775</v>
      </c>
      <c r="C195" s="79" t="s">
        <v>2717</v>
      </c>
      <c r="D195" s="72" t="s">
        <v>170</v>
      </c>
      <c r="E195" s="76">
        <v>6</v>
      </c>
      <c r="F195" s="76">
        <v>3</v>
      </c>
      <c r="G195" s="77">
        <f t="shared" si="8"/>
        <v>9</v>
      </c>
      <c r="H195" s="67">
        <v>43721</v>
      </c>
      <c r="I195" s="78">
        <v>700</v>
      </c>
      <c r="J195" s="217">
        <f t="shared" ref="J195:J258" si="9">IF(I195&gt;$Q$1,,G195)</f>
        <v>9</v>
      </c>
    </row>
    <row r="196" spans="1:10" ht="14.5" hidden="1" customHeight="1" outlineLevel="1" x14ac:dyDescent="0.35">
      <c r="A196" s="70" t="s">
        <v>2546</v>
      </c>
      <c r="B196" s="73" t="s">
        <v>2776</v>
      </c>
      <c r="C196" s="79" t="s">
        <v>2717</v>
      </c>
      <c r="D196" s="72" t="s">
        <v>170</v>
      </c>
      <c r="E196" s="76">
        <v>1</v>
      </c>
      <c r="F196" s="76">
        <v>2</v>
      </c>
      <c r="G196" s="77">
        <f t="shared" si="8"/>
        <v>3</v>
      </c>
      <c r="H196" s="67">
        <v>43721</v>
      </c>
      <c r="I196" s="78">
        <v>500</v>
      </c>
      <c r="J196" s="217">
        <f t="shared" si="9"/>
        <v>3</v>
      </c>
    </row>
    <row r="197" spans="1:10" ht="14.5" customHeight="1" collapsed="1" thickBot="1" x14ac:dyDescent="0.4">
      <c r="A197" s="71" t="s">
        <v>2546</v>
      </c>
      <c r="B197" s="74"/>
      <c r="C197" s="80" t="s">
        <v>2777</v>
      </c>
      <c r="D197" s="118">
        <f>COUNTA(D137:D196)</f>
        <v>60</v>
      </c>
      <c r="E197" s="118">
        <f>SUM(E137:E196)</f>
        <v>263</v>
      </c>
      <c r="F197" s="118">
        <f>SUM(F137:F196)</f>
        <v>135</v>
      </c>
      <c r="G197" s="118">
        <f>SUM(G137:G196)</f>
        <v>398</v>
      </c>
      <c r="H197" s="92">
        <v>43721</v>
      </c>
      <c r="I197" s="119">
        <f>AVERAGE(I137:I196)</f>
        <v>918.66666666666663</v>
      </c>
      <c r="J197" s="118">
        <f>SUM(J137:J196)</f>
        <v>339</v>
      </c>
    </row>
    <row r="198" spans="1:10" ht="14.5" hidden="1" customHeight="1" outlineLevel="1" thickBot="1" x14ac:dyDescent="0.4">
      <c r="A198" s="72" t="s">
        <v>2548</v>
      </c>
      <c r="B198" s="75" t="s">
        <v>2778</v>
      </c>
      <c r="C198" s="86" t="s">
        <v>2549</v>
      </c>
      <c r="D198" s="72" t="s">
        <v>170</v>
      </c>
      <c r="E198" s="96">
        <v>4</v>
      </c>
      <c r="F198" s="96">
        <v>3</v>
      </c>
      <c r="G198" s="97">
        <f t="shared" ref="G198:G243" si="10">E198+F198</f>
        <v>7</v>
      </c>
      <c r="H198" s="67">
        <v>43719</v>
      </c>
      <c r="I198" s="107">
        <v>500</v>
      </c>
      <c r="J198" s="217">
        <f t="shared" si="9"/>
        <v>7</v>
      </c>
    </row>
    <row r="199" spans="1:10" ht="14.5" hidden="1" customHeight="1" outlineLevel="1" thickBot="1" x14ac:dyDescent="0.4">
      <c r="A199" s="70" t="s">
        <v>2548</v>
      </c>
      <c r="B199" s="73" t="s">
        <v>2779</v>
      </c>
      <c r="C199" s="79" t="s">
        <v>2549</v>
      </c>
      <c r="D199" s="72" t="s">
        <v>170</v>
      </c>
      <c r="E199" s="76">
        <v>6</v>
      </c>
      <c r="F199" s="76">
        <v>2</v>
      </c>
      <c r="G199" s="77">
        <f t="shared" si="10"/>
        <v>8</v>
      </c>
      <c r="H199" s="67">
        <v>43719</v>
      </c>
      <c r="I199" s="78">
        <v>200</v>
      </c>
      <c r="J199" s="217">
        <f t="shared" si="9"/>
        <v>8</v>
      </c>
    </row>
    <row r="200" spans="1:10" ht="14.5" hidden="1" customHeight="1" outlineLevel="1" thickBot="1" x14ac:dyDescent="0.4">
      <c r="A200" s="70" t="s">
        <v>2548</v>
      </c>
      <c r="B200" s="73" t="s">
        <v>2780</v>
      </c>
      <c r="C200" s="79" t="s">
        <v>2549</v>
      </c>
      <c r="D200" s="72" t="s">
        <v>170</v>
      </c>
      <c r="E200" s="76">
        <v>0</v>
      </c>
      <c r="F200" s="76">
        <v>2</v>
      </c>
      <c r="G200" s="77">
        <f t="shared" si="10"/>
        <v>2</v>
      </c>
      <c r="H200" s="67">
        <v>43719</v>
      </c>
      <c r="I200" s="78">
        <v>170</v>
      </c>
      <c r="J200" s="217">
        <f t="shared" si="9"/>
        <v>2</v>
      </c>
    </row>
    <row r="201" spans="1:10" ht="14.5" hidden="1" customHeight="1" outlineLevel="1" thickBot="1" x14ac:dyDescent="0.4">
      <c r="A201" s="70" t="s">
        <v>2548</v>
      </c>
      <c r="B201" s="73" t="s">
        <v>2781</v>
      </c>
      <c r="C201" s="79" t="s">
        <v>2549</v>
      </c>
      <c r="D201" s="72" t="s">
        <v>170</v>
      </c>
      <c r="E201" s="76">
        <v>0</v>
      </c>
      <c r="F201" s="76">
        <v>2</v>
      </c>
      <c r="G201" s="77">
        <f t="shared" si="10"/>
        <v>2</v>
      </c>
      <c r="H201" s="67">
        <v>43719</v>
      </c>
      <c r="I201" s="78">
        <v>300</v>
      </c>
      <c r="J201" s="217">
        <f t="shared" si="9"/>
        <v>2</v>
      </c>
    </row>
    <row r="202" spans="1:10" ht="14.5" hidden="1" customHeight="1" outlineLevel="1" thickBot="1" x14ac:dyDescent="0.4">
      <c r="A202" s="70" t="s">
        <v>2548</v>
      </c>
      <c r="B202" s="73" t="s">
        <v>2782</v>
      </c>
      <c r="C202" s="79" t="s">
        <v>2549</v>
      </c>
      <c r="D202" s="72" t="s">
        <v>170</v>
      </c>
      <c r="E202" s="76">
        <v>2</v>
      </c>
      <c r="F202" s="76">
        <v>1</v>
      </c>
      <c r="G202" s="77">
        <f t="shared" si="10"/>
        <v>3</v>
      </c>
      <c r="H202" s="67">
        <v>43719</v>
      </c>
      <c r="I202" s="78">
        <v>300</v>
      </c>
      <c r="J202" s="217">
        <f t="shared" si="9"/>
        <v>3</v>
      </c>
    </row>
    <row r="203" spans="1:10" ht="14.5" hidden="1" customHeight="1" outlineLevel="1" thickBot="1" x14ac:dyDescent="0.4">
      <c r="A203" s="70" t="s">
        <v>2548</v>
      </c>
      <c r="B203" s="73" t="s">
        <v>2783</v>
      </c>
      <c r="C203" s="79" t="s">
        <v>2549</v>
      </c>
      <c r="D203" s="72" t="s">
        <v>170</v>
      </c>
      <c r="E203" s="76">
        <v>1</v>
      </c>
      <c r="F203" s="76">
        <v>2</v>
      </c>
      <c r="G203" s="77">
        <f t="shared" si="10"/>
        <v>3</v>
      </c>
      <c r="H203" s="67">
        <v>43719</v>
      </c>
      <c r="I203" s="78">
        <v>700</v>
      </c>
      <c r="J203" s="217">
        <f t="shared" si="9"/>
        <v>3</v>
      </c>
    </row>
    <row r="204" spans="1:10" ht="14.5" hidden="1" customHeight="1" outlineLevel="1" thickBot="1" x14ac:dyDescent="0.4">
      <c r="A204" s="70" t="s">
        <v>2548</v>
      </c>
      <c r="B204" s="73" t="s">
        <v>2784</v>
      </c>
      <c r="C204" s="79" t="s">
        <v>2549</v>
      </c>
      <c r="D204" s="72" t="s">
        <v>170</v>
      </c>
      <c r="E204" s="76">
        <v>2</v>
      </c>
      <c r="F204" s="76">
        <v>1</v>
      </c>
      <c r="G204" s="77">
        <f t="shared" si="10"/>
        <v>3</v>
      </c>
      <c r="H204" s="67">
        <v>43719</v>
      </c>
      <c r="I204" s="78">
        <v>400</v>
      </c>
      <c r="J204" s="217">
        <f t="shared" si="9"/>
        <v>3</v>
      </c>
    </row>
    <row r="205" spans="1:10" ht="14.5" hidden="1" customHeight="1" outlineLevel="1" thickBot="1" x14ac:dyDescent="0.4">
      <c r="A205" s="70" t="s">
        <v>2548</v>
      </c>
      <c r="B205" s="73" t="s">
        <v>2785</v>
      </c>
      <c r="C205" s="79" t="s">
        <v>2549</v>
      </c>
      <c r="D205" s="72" t="s">
        <v>170</v>
      </c>
      <c r="E205" s="76">
        <v>3</v>
      </c>
      <c r="F205" s="76">
        <v>2</v>
      </c>
      <c r="G205" s="77">
        <f t="shared" si="10"/>
        <v>5</v>
      </c>
      <c r="H205" s="67">
        <v>43719</v>
      </c>
      <c r="I205" s="78">
        <v>400</v>
      </c>
      <c r="J205" s="217">
        <f t="shared" si="9"/>
        <v>5</v>
      </c>
    </row>
    <row r="206" spans="1:10" ht="14.5" hidden="1" customHeight="1" outlineLevel="1" thickBot="1" x14ac:dyDescent="0.4">
      <c r="A206" s="70" t="s">
        <v>2548</v>
      </c>
      <c r="B206" s="73" t="s">
        <v>2786</v>
      </c>
      <c r="C206" s="79" t="s">
        <v>2549</v>
      </c>
      <c r="D206" s="72" t="s">
        <v>170</v>
      </c>
      <c r="E206" s="76">
        <v>0</v>
      </c>
      <c r="F206" s="76">
        <v>2</v>
      </c>
      <c r="G206" s="77">
        <f t="shared" si="10"/>
        <v>2</v>
      </c>
      <c r="H206" s="67">
        <v>43719</v>
      </c>
      <c r="I206" s="78">
        <v>400</v>
      </c>
      <c r="J206" s="217">
        <f t="shared" si="9"/>
        <v>2</v>
      </c>
    </row>
    <row r="207" spans="1:10" ht="14.5" hidden="1" customHeight="1" outlineLevel="1" thickBot="1" x14ac:dyDescent="0.4">
      <c r="A207" s="70" t="s">
        <v>2548</v>
      </c>
      <c r="B207" s="73" t="s">
        <v>2787</v>
      </c>
      <c r="C207" s="79" t="s">
        <v>2549</v>
      </c>
      <c r="D207" s="72" t="s">
        <v>170</v>
      </c>
      <c r="E207" s="76">
        <v>5</v>
      </c>
      <c r="F207" s="76">
        <v>2</v>
      </c>
      <c r="G207" s="77">
        <f t="shared" si="10"/>
        <v>7</v>
      </c>
      <c r="H207" s="67">
        <v>43719</v>
      </c>
      <c r="I207" s="78">
        <v>300</v>
      </c>
      <c r="J207" s="217">
        <f t="shared" si="9"/>
        <v>7</v>
      </c>
    </row>
    <row r="208" spans="1:10" ht="14.5" hidden="1" customHeight="1" outlineLevel="1" thickBot="1" x14ac:dyDescent="0.4">
      <c r="A208" s="70" t="s">
        <v>2548</v>
      </c>
      <c r="B208" s="73" t="s">
        <v>2788</v>
      </c>
      <c r="C208" s="79" t="s">
        <v>2549</v>
      </c>
      <c r="D208" s="72" t="s">
        <v>170</v>
      </c>
      <c r="E208" s="76">
        <v>4</v>
      </c>
      <c r="F208" s="76">
        <v>2</v>
      </c>
      <c r="G208" s="77">
        <f t="shared" si="10"/>
        <v>6</v>
      </c>
      <c r="H208" s="67">
        <v>43719</v>
      </c>
      <c r="I208" s="78">
        <v>300</v>
      </c>
      <c r="J208" s="217">
        <f t="shared" si="9"/>
        <v>6</v>
      </c>
    </row>
    <row r="209" spans="1:10" ht="14.5" hidden="1" customHeight="1" outlineLevel="1" thickBot="1" x14ac:dyDescent="0.4">
      <c r="A209" s="70" t="s">
        <v>2548</v>
      </c>
      <c r="B209" s="73" t="s">
        <v>2789</v>
      </c>
      <c r="C209" s="79" t="s">
        <v>2549</v>
      </c>
      <c r="D209" s="72" t="s">
        <v>170</v>
      </c>
      <c r="E209" s="76">
        <v>8</v>
      </c>
      <c r="F209" s="76">
        <v>2</v>
      </c>
      <c r="G209" s="77">
        <f t="shared" si="10"/>
        <v>10</v>
      </c>
      <c r="H209" s="67">
        <v>43719</v>
      </c>
      <c r="I209" s="78">
        <v>50</v>
      </c>
      <c r="J209" s="217">
        <f t="shared" si="9"/>
        <v>10</v>
      </c>
    </row>
    <row r="210" spans="1:10" ht="14.5" hidden="1" customHeight="1" outlineLevel="1" thickBot="1" x14ac:dyDescent="0.4">
      <c r="A210" s="70" t="s">
        <v>2548</v>
      </c>
      <c r="B210" s="73" t="s">
        <v>2790</v>
      </c>
      <c r="C210" s="79" t="s">
        <v>2549</v>
      </c>
      <c r="D210" s="72" t="s">
        <v>170</v>
      </c>
      <c r="E210" s="76">
        <v>2</v>
      </c>
      <c r="F210" s="76">
        <v>2</v>
      </c>
      <c r="G210" s="77">
        <f t="shared" si="10"/>
        <v>4</v>
      </c>
      <c r="H210" s="67">
        <v>43719</v>
      </c>
      <c r="I210" s="78">
        <v>300</v>
      </c>
      <c r="J210" s="217">
        <f t="shared" si="9"/>
        <v>4</v>
      </c>
    </row>
    <row r="211" spans="1:10" ht="14.5" hidden="1" customHeight="1" outlineLevel="1" thickBot="1" x14ac:dyDescent="0.4">
      <c r="A211" s="70" t="s">
        <v>2548</v>
      </c>
      <c r="B211" s="73" t="s">
        <v>2791</v>
      </c>
      <c r="C211" s="79" t="s">
        <v>2549</v>
      </c>
      <c r="D211" s="72" t="s">
        <v>170</v>
      </c>
      <c r="E211" s="76">
        <v>1</v>
      </c>
      <c r="F211" s="76">
        <v>2</v>
      </c>
      <c r="G211" s="77">
        <f t="shared" si="10"/>
        <v>3</v>
      </c>
      <c r="H211" s="67">
        <v>43719</v>
      </c>
      <c r="I211" s="78">
        <v>400</v>
      </c>
      <c r="J211" s="217">
        <f t="shared" si="9"/>
        <v>3</v>
      </c>
    </row>
    <row r="212" spans="1:10" ht="14.5" hidden="1" customHeight="1" outlineLevel="1" thickBot="1" x14ac:dyDescent="0.4">
      <c r="A212" s="70" t="s">
        <v>2548</v>
      </c>
      <c r="B212" s="73" t="s">
        <v>2792</v>
      </c>
      <c r="C212" s="79" t="s">
        <v>2549</v>
      </c>
      <c r="D212" s="72" t="s">
        <v>170</v>
      </c>
      <c r="E212" s="76">
        <v>4</v>
      </c>
      <c r="F212" s="76">
        <v>2</v>
      </c>
      <c r="G212" s="77">
        <f t="shared" si="10"/>
        <v>6</v>
      </c>
      <c r="H212" s="67">
        <v>43719</v>
      </c>
      <c r="I212" s="78">
        <v>250</v>
      </c>
      <c r="J212" s="217">
        <f t="shared" si="9"/>
        <v>6</v>
      </c>
    </row>
    <row r="213" spans="1:10" ht="14.5" hidden="1" customHeight="1" outlineLevel="1" thickBot="1" x14ac:dyDescent="0.4">
      <c r="A213" s="70" t="s">
        <v>2548</v>
      </c>
      <c r="B213" s="73" t="s">
        <v>2793</v>
      </c>
      <c r="C213" s="79" t="s">
        <v>2549</v>
      </c>
      <c r="D213" s="72" t="s">
        <v>170</v>
      </c>
      <c r="E213" s="76">
        <v>3</v>
      </c>
      <c r="F213" s="76">
        <v>2</v>
      </c>
      <c r="G213" s="77">
        <f t="shared" si="10"/>
        <v>5</v>
      </c>
      <c r="H213" s="67">
        <v>43719</v>
      </c>
      <c r="I213" s="78">
        <v>400</v>
      </c>
      <c r="J213" s="217">
        <f t="shared" si="9"/>
        <v>5</v>
      </c>
    </row>
    <row r="214" spans="1:10" ht="14.5" hidden="1" customHeight="1" outlineLevel="1" thickBot="1" x14ac:dyDescent="0.4">
      <c r="A214" s="70" t="s">
        <v>2548</v>
      </c>
      <c r="B214" s="73" t="s">
        <v>2794</v>
      </c>
      <c r="C214" s="79" t="s">
        <v>2549</v>
      </c>
      <c r="D214" s="72" t="s">
        <v>170</v>
      </c>
      <c r="E214" s="76">
        <v>5</v>
      </c>
      <c r="F214" s="76">
        <v>2</v>
      </c>
      <c r="G214" s="77">
        <f t="shared" si="10"/>
        <v>7</v>
      </c>
      <c r="H214" s="67">
        <v>43719</v>
      </c>
      <c r="I214" s="78">
        <v>300</v>
      </c>
      <c r="J214" s="217">
        <f t="shared" si="9"/>
        <v>7</v>
      </c>
    </row>
    <row r="215" spans="1:10" ht="14.5" hidden="1" customHeight="1" outlineLevel="1" thickBot="1" x14ac:dyDescent="0.4">
      <c r="A215" s="70" t="s">
        <v>2548</v>
      </c>
      <c r="B215" s="73" t="s">
        <v>2795</v>
      </c>
      <c r="C215" s="79" t="s">
        <v>2549</v>
      </c>
      <c r="D215" s="72" t="s">
        <v>170</v>
      </c>
      <c r="E215" s="76">
        <v>1</v>
      </c>
      <c r="F215" s="76">
        <v>2</v>
      </c>
      <c r="G215" s="77">
        <f t="shared" si="10"/>
        <v>3</v>
      </c>
      <c r="H215" s="67">
        <v>43719</v>
      </c>
      <c r="I215" s="78">
        <v>300</v>
      </c>
      <c r="J215" s="217">
        <f t="shared" si="9"/>
        <v>3</v>
      </c>
    </row>
    <row r="216" spans="1:10" ht="14.5" hidden="1" customHeight="1" outlineLevel="1" thickBot="1" x14ac:dyDescent="0.4">
      <c r="A216" s="70" t="s">
        <v>2548</v>
      </c>
      <c r="B216" s="73" t="s">
        <v>2796</v>
      </c>
      <c r="C216" s="79" t="s">
        <v>2549</v>
      </c>
      <c r="D216" s="72" t="s">
        <v>170</v>
      </c>
      <c r="E216" s="76">
        <v>2</v>
      </c>
      <c r="F216" s="76">
        <v>2</v>
      </c>
      <c r="G216" s="77">
        <f t="shared" si="10"/>
        <v>4</v>
      </c>
      <c r="H216" s="67">
        <v>43719</v>
      </c>
      <c r="I216" s="78">
        <v>200</v>
      </c>
      <c r="J216" s="217">
        <f t="shared" si="9"/>
        <v>4</v>
      </c>
    </row>
    <row r="217" spans="1:10" ht="14.5" hidden="1" customHeight="1" outlineLevel="1" thickBot="1" x14ac:dyDescent="0.4">
      <c r="A217" s="70" t="s">
        <v>2548</v>
      </c>
      <c r="B217" s="73" t="s">
        <v>2797</v>
      </c>
      <c r="C217" s="79" t="s">
        <v>2549</v>
      </c>
      <c r="D217" s="72" t="s">
        <v>170</v>
      </c>
      <c r="E217" s="76">
        <v>3</v>
      </c>
      <c r="F217" s="76">
        <v>2</v>
      </c>
      <c r="G217" s="77">
        <f t="shared" si="10"/>
        <v>5</v>
      </c>
      <c r="H217" s="67">
        <v>43719</v>
      </c>
      <c r="I217" s="78">
        <v>300</v>
      </c>
      <c r="J217" s="217">
        <f t="shared" si="9"/>
        <v>5</v>
      </c>
    </row>
    <row r="218" spans="1:10" ht="14.5" hidden="1" customHeight="1" outlineLevel="1" thickBot="1" x14ac:dyDescent="0.4">
      <c r="A218" s="70" t="s">
        <v>2548</v>
      </c>
      <c r="B218" s="73" t="s">
        <v>2798</v>
      </c>
      <c r="C218" s="79" t="s">
        <v>2549</v>
      </c>
      <c r="D218" s="72" t="s">
        <v>170</v>
      </c>
      <c r="E218" s="76">
        <v>0</v>
      </c>
      <c r="F218" s="76">
        <v>2</v>
      </c>
      <c r="G218" s="77">
        <f t="shared" si="10"/>
        <v>2</v>
      </c>
      <c r="H218" s="67">
        <v>43719</v>
      </c>
      <c r="I218" s="78">
        <v>700</v>
      </c>
      <c r="J218" s="217">
        <f t="shared" si="9"/>
        <v>2</v>
      </c>
    </row>
    <row r="219" spans="1:10" ht="14.5" hidden="1" customHeight="1" outlineLevel="1" thickBot="1" x14ac:dyDescent="0.4">
      <c r="A219" s="70" t="s">
        <v>2548</v>
      </c>
      <c r="B219" s="73" t="s">
        <v>2799</v>
      </c>
      <c r="C219" s="79" t="s">
        <v>2549</v>
      </c>
      <c r="D219" s="72" t="s">
        <v>170</v>
      </c>
      <c r="E219" s="76">
        <v>3</v>
      </c>
      <c r="F219" s="76">
        <v>2</v>
      </c>
      <c r="G219" s="77">
        <f t="shared" si="10"/>
        <v>5</v>
      </c>
      <c r="H219" s="67">
        <v>43719</v>
      </c>
      <c r="I219" s="78">
        <v>600</v>
      </c>
      <c r="J219" s="217">
        <f t="shared" si="9"/>
        <v>5</v>
      </c>
    </row>
    <row r="220" spans="1:10" ht="14.5" hidden="1" customHeight="1" outlineLevel="1" thickBot="1" x14ac:dyDescent="0.4">
      <c r="A220" s="70" t="s">
        <v>2548</v>
      </c>
      <c r="B220" s="73" t="s">
        <v>2800</v>
      </c>
      <c r="C220" s="79" t="s">
        <v>2549</v>
      </c>
      <c r="D220" s="72" t="s">
        <v>170</v>
      </c>
      <c r="E220" s="76">
        <v>5</v>
      </c>
      <c r="F220" s="76">
        <v>2</v>
      </c>
      <c r="G220" s="77">
        <f t="shared" si="10"/>
        <v>7</v>
      </c>
      <c r="H220" s="67">
        <v>43719</v>
      </c>
      <c r="I220" s="78">
        <v>1000</v>
      </c>
      <c r="J220" s="217">
        <f t="shared" si="9"/>
        <v>7</v>
      </c>
    </row>
    <row r="221" spans="1:10" ht="14.5" hidden="1" customHeight="1" outlineLevel="1" thickBot="1" x14ac:dyDescent="0.4">
      <c r="A221" s="70" t="s">
        <v>2548</v>
      </c>
      <c r="B221" s="73" t="s">
        <v>2801</v>
      </c>
      <c r="C221" s="79" t="s">
        <v>2549</v>
      </c>
      <c r="D221" s="72" t="s">
        <v>170</v>
      </c>
      <c r="E221" s="76">
        <v>10</v>
      </c>
      <c r="F221" s="76">
        <v>3</v>
      </c>
      <c r="G221" s="77">
        <f t="shared" si="10"/>
        <v>13</v>
      </c>
      <c r="H221" s="67">
        <v>43719</v>
      </c>
      <c r="I221" s="78">
        <v>1000</v>
      </c>
      <c r="J221" s="217">
        <f t="shared" si="9"/>
        <v>13</v>
      </c>
    </row>
    <row r="222" spans="1:10" ht="14.5" hidden="1" customHeight="1" outlineLevel="1" thickBot="1" x14ac:dyDescent="0.4">
      <c r="A222" s="70" t="s">
        <v>2548</v>
      </c>
      <c r="B222" s="73" t="s">
        <v>2802</v>
      </c>
      <c r="C222" s="79" t="s">
        <v>2549</v>
      </c>
      <c r="D222" s="72" t="s">
        <v>170</v>
      </c>
      <c r="E222" s="76">
        <v>1</v>
      </c>
      <c r="F222" s="76">
        <v>2</v>
      </c>
      <c r="G222" s="77">
        <f t="shared" si="10"/>
        <v>3</v>
      </c>
      <c r="H222" s="67">
        <v>43719</v>
      </c>
      <c r="I222" s="78">
        <v>1000</v>
      </c>
      <c r="J222" s="217">
        <f t="shared" si="9"/>
        <v>3</v>
      </c>
    </row>
    <row r="223" spans="1:10" ht="14.5" hidden="1" customHeight="1" outlineLevel="1" thickBot="1" x14ac:dyDescent="0.4">
      <c r="A223" s="70" t="s">
        <v>2548</v>
      </c>
      <c r="B223" s="73" t="s">
        <v>2803</v>
      </c>
      <c r="C223" s="79" t="s">
        <v>2549</v>
      </c>
      <c r="D223" s="72" t="s">
        <v>170</v>
      </c>
      <c r="E223" s="76">
        <v>0</v>
      </c>
      <c r="F223" s="76">
        <v>1</v>
      </c>
      <c r="G223" s="77">
        <f t="shared" si="10"/>
        <v>1</v>
      </c>
      <c r="H223" s="67">
        <v>43719</v>
      </c>
      <c r="I223" s="78">
        <v>800</v>
      </c>
      <c r="J223" s="217">
        <f t="shared" si="9"/>
        <v>1</v>
      </c>
    </row>
    <row r="224" spans="1:10" ht="14.5" hidden="1" customHeight="1" outlineLevel="1" thickBot="1" x14ac:dyDescent="0.4">
      <c r="A224" s="70" t="s">
        <v>2548</v>
      </c>
      <c r="B224" s="73" t="s">
        <v>2804</v>
      </c>
      <c r="C224" s="79" t="s">
        <v>2549</v>
      </c>
      <c r="D224" s="72" t="s">
        <v>170</v>
      </c>
      <c r="E224" s="76">
        <v>6</v>
      </c>
      <c r="F224" s="76">
        <v>2</v>
      </c>
      <c r="G224" s="77">
        <f t="shared" si="10"/>
        <v>8</v>
      </c>
      <c r="H224" s="67">
        <v>43719</v>
      </c>
      <c r="I224" s="78">
        <v>900</v>
      </c>
      <c r="J224" s="217">
        <f t="shared" si="9"/>
        <v>8</v>
      </c>
    </row>
    <row r="225" spans="1:10" ht="14.5" hidden="1" customHeight="1" outlineLevel="1" thickBot="1" x14ac:dyDescent="0.4">
      <c r="A225" s="70" t="s">
        <v>2548</v>
      </c>
      <c r="B225" s="73" t="s">
        <v>2805</v>
      </c>
      <c r="C225" s="79" t="s">
        <v>2549</v>
      </c>
      <c r="D225" s="72" t="s">
        <v>170</v>
      </c>
      <c r="E225" s="76">
        <v>8</v>
      </c>
      <c r="F225" s="76">
        <v>2</v>
      </c>
      <c r="G225" s="77">
        <f t="shared" si="10"/>
        <v>10</v>
      </c>
      <c r="H225" s="67">
        <v>43719</v>
      </c>
      <c r="I225" s="78">
        <v>750</v>
      </c>
      <c r="J225" s="217">
        <f t="shared" si="9"/>
        <v>10</v>
      </c>
    </row>
    <row r="226" spans="1:10" ht="14.5" hidden="1" customHeight="1" outlineLevel="1" thickBot="1" x14ac:dyDescent="0.4">
      <c r="A226" s="70" t="s">
        <v>2548</v>
      </c>
      <c r="B226" s="73" t="s">
        <v>2806</v>
      </c>
      <c r="C226" s="79" t="s">
        <v>2549</v>
      </c>
      <c r="D226" s="72" t="s">
        <v>170</v>
      </c>
      <c r="E226" s="76">
        <v>6</v>
      </c>
      <c r="F226" s="76">
        <v>2</v>
      </c>
      <c r="G226" s="77">
        <f t="shared" si="10"/>
        <v>8</v>
      </c>
      <c r="H226" s="67">
        <v>43719</v>
      </c>
      <c r="I226" s="78">
        <v>1000</v>
      </c>
      <c r="J226" s="217">
        <f t="shared" si="9"/>
        <v>8</v>
      </c>
    </row>
    <row r="227" spans="1:10" ht="14.5" hidden="1" customHeight="1" outlineLevel="1" thickBot="1" x14ac:dyDescent="0.4">
      <c r="A227" s="70" t="s">
        <v>2548</v>
      </c>
      <c r="B227" s="73" t="s">
        <v>2807</v>
      </c>
      <c r="C227" s="79" t="s">
        <v>2549</v>
      </c>
      <c r="D227" s="72" t="s">
        <v>170</v>
      </c>
      <c r="E227" s="76">
        <v>10</v>
      </c>
      <c r="F227" s="76">
        <v>2</v>
      </c>
      <c r="G227" s="77">
        <f t="shared" si="10"/>
        <v>12</v>
      </c>
      <c r="H227" s="67">
        <v>43719</v>
      </c>
      <c r="I227" s="78">
        <v>1000</v>
      </c>
      <c r="J227" s="217">
        <f t="shared" si="9"/>
        <v>12</v>
      </c>
    </row>
    <row r="228" spans="1:10" ht="14.5" hidden="1" customHeight="1" outlineLevel="1" thickBot="1" x14ac:dyDescent="0.4">
      <c r="A228" s="70" t="s">
        <v>2548</v>
      </c>
      <c r="B228" s="73" t="s">
        <v>2808</v>
      </c>
      <c r="C228" s="79" t="s">
        <v>2549</v>
      </c>
      <c r="D228" s="72" t="s">
        <v>170</v>
      </c>
      <c r="E228" s="76">
        <v>5</v>
      </c>
      <c r="F228" s="76">
        <v>2</v>
      </c>
      <c r="G228" s="77">
        <f t="shared" si="10"/>
        <v>7</v>
      </c>
      <c r="H228" s="67">
        <v>43719</v>
      </c>
      <c r="I228" s="78">
        <v>200</v>
      </c>
      <c r="J228" s="217">
        <f t="shared" si="9"/>
        <v>7</v>
      </c>
    </row>
    <row r="229" spans="1:10" ht="14.5" hidden="1" customHeight="1" outlineLevel="1" thickBot="1" x14ac:dyDescent="0.4">
      <c r="A229" s="70" t="s">
        <v>2548</v>
      </c>
      <c r="B229" s="73" t="s">
        <v>2809</v>
      </c>
      <c r="C229" s="79" t="s">
        <v>2549</v>
      </c>
      <c r="D229" s="72" t="s">
        <v>170</v>
      </c>
      <c r="E229" s="76">
        <v>5</v>
      </c>
      <c r="F229" s="76">
        <v>2</v>
      </c>
      <c r="G229" s="77">
        <f t="shared" si="10"/>
        <v>7</v>
      </c>
      <c r="H229" s="67">
        <v>43719</v>
      </c>
      <c r="I229" s="78">
        <v>200</v>
      </c>
      <c r="J229" s="217">
        <f t="shared" si="9"/>
        <v>7</v>
      </c>
    </row>
    <row r="230" spans="1:10" ht="14.5" hidden="1" customHeight="1" outlineLevel="1" thickBot="1" x14ac:dyDescent="0.4">
      <c r="A230" s="70" t="s">
        <v>2548</v>
      </c>
      <c r="B230" s="73" t="s">
        <v>2810</v>
      </c>
      <c r="C230" s="79" t="s">
        <v>2549</v>
      </c>
      <c r="D230" s="72" t="s">
        <v>170</v>
      </c>
      <c r="E230" s="76">
        <v>7</v>
      </c>
      <c r="F230" s="76">
        <v>1</v>
      </c>
      <c r="G230" s="77">
        <f t="shared" si="10"/>
        <v>8</v>
      </c>
      <c r="H230" s="67">
        <v>43719</v>
      </c>
      <c r="I230" s="78">
        <v>100</v>
      </c>
      <c r="J230" s="217">
        <f t="shared" si="9"/>
        <v>8</v>
      </c>
    </row>
    <row r="231" spans="1:10" ht="14.5" hidden="1" customHeight="1" outlineLevel="1" thickBot="1" x14ac:dyDescent="0.4">
      <c r="A231" s="70" t="s">
        <v>2548</v>
      </c>
      <c r="B231" s="73" t="s">
        <v>2811</v>
      </c>
      <c r="C231" s="79" t="s">
        <v>2549</v>
      </c>
      <c r="D231" s="72" t="s">
        <v>170</v>
      </c>
      <c r="E231" s="76">
        <v>4</v>
      </c>
      <c r="F231" s="76">
        <v>2</v>
      </c>
      <c r="G231" s="77">
        <f t="shared" si="10"/>
        <v>6</v>
      </c>
      <c r="H231" s="67">
        <v>43719</v>
      </c>
      <c r="I231" s="78">
        <v>300</v>
      </c>
      <c r="J231" s="217">
        <f t="shared" si="9"/>
        <v>6</v>
      </c>
    </row>
    <row r="232" spans="1:10" ht="14.5" hidden="1" customHeight="1" outlineLevel="1" thickBot="1" x14ac:dyDescent="0.4">
      <c r="A232" s="70" t="s">
        <v>2548</v>
      </c>
      <c r="B232" s="73" t="s">
        <v>2812</v>
      </c>
      <c r="C232" s="79" t="s">
        <v>2549</v>
      </c>
      <c r="D232" s="72" t="s">
        <v>170</v>
      </c>
      <c r="E232" s="76">
        <v>4</v>
      </c>
      <c r="F232" s="76">
        <v>2</v>
      </c>
      <c r="G232" s="77">
        <f t="shared" si="10"/>
        <v>6</v>
      </c>
      <c r="H232" s="67">
        <v>43719</v>
      </c>
      <c r="I232" s="78">
        <v>400</v>
      </c>
      <c r="J232" s="217">
        <f t="shared" si="9"/>
        <v>6</v>
      </c>
    </row>
    <row r="233" spans="1:10" ht="14.5" hidden="1" customHeight="1" outlineLevel="1" thickBot="1" x14ac:dyDescent="0.4">
      <c r="A233" s="70" t="s">
        <v>2548</v>
      </c>
      <c r="B233" s="73" t="s">
        <v>2813</v>
      </c>
      <c r="C233" s="79" t="s">
        <v>2549</v>
      </c>
      <c r="D233" s="72" t="s">
        <v>170</v>
      </c>
      <c r="E233" s="76">
        <v>0</v>
      </c>
      <c r="F233" s="76">
        <v>1</v>
      </c>
      <c r="G233" s="77">
        <f t="shared" si="10"/>
        <v>1</v>
      </c>
      <c r="H233" s="67">
        <v>43719</v>
      </c>
      <c r="I233" s="78">
        <v>400</v>
      </c>
      <c r="J233" s="217">
        <f t="shared" si="9"/>
        <v>1</v>
      </c>
    </row>
    <row r="234" spans="1:10" ht="14.5" hidden="1" customHeight="1" outlineLevel="1" thickBot="1" x14ac:dyDescent="0.4">
      <c r="A234" s="70" t="s">
        <v>2548</v>
      </c>
      <c r="B234" s="73" t="s">
        <v>2814</v>
      </c>
      <c r="C234" s="79" t="s">
        <v>2549</v>
      </c>
      <c r="D234" s="72" t="s">
        <v>170</v>
      </c>
      <c r="E234" s="76">
        <v>4</v>
      </c>
      <c r="F234" s="76">
        <v>2</v>
      </c>
      <c r="G234" s="77">
        <f t="shared" si="10"/>
        <v>6</v>
      </c>
      <c r="H234" s="67">
        <v>43719</v>
      </c>
      <c r="I234" s="78">
        <v>400</v>
      </c>
      <c r="J234" s="217">
        <f t="shared" si="9"/>
        <v>6</v>
      </c>
    </row>
    <row r="235" spans="1:10" ht="14.5" hidden="1" customHeight="1" outlineLevel="1" thickBot="1" x14ac:dyDescent="0.4">
      <c r="A235" s="70" t="s">
        <v>2548</v>
      </c>
      <c r="B235" s="73" t="s">
        <v>2815</v>
      </c>
      <c r="C235" s="79" t="s">
        <v>2549</v>
      </c>
      <c r="D235" s="72" t="s">
        <v>170</v>
      </c>
      <c r="E235" s="76">
        <v>3</v>
      </c>
      <c r="F235" s="76">
        <v>2</v>
      </c>
      <c r="G235" s="77">
        <f t="shared" si="10"/>
        <v>5</v>
      </c>
      <c r="H235" s="67">
        <v>43719</v>
      </c>
      <c r="I235" s="78">
        <v>400</v>
      </c>
      <c r="J235" s="217">
        <f t="shared" si="9"/>
        <v>5</v>
      </c>
    </row>
    <row r="236" spans="1:10" ht="14.5" hidden="1" customHeight="1" outlineLevel="1" thickBot="1" x14ac:dyDescent="0.4">
      <c r="A236" s="70" t="s">
        <v>2548</v>
      </c>
      <c r="B236" s="73" t="s">
        <v>2816</v>
      </c>
      <c r="C236" s="79" t="s">
        <v>2549</v>
      </c>
      <c r="D236" s="72" t="s">
        <v>170</v>
      </c>
      <c r="E236" s="76">
        <v>2</v>
      </c>
      <c r="F236" s="76">
        <v>2</v>
      </c>
      <c r="G236" s="77">
        <f t="shared" si="10"/>
        <v>4</v>
      </c>
      <c r="H236" s="67">
        <v>43719</v>
      </c>
      <c r="I236" s="78">
        <v>350</v>
      </c>
      <c r="J236" s="217">
        <f t="shared" si="9"/>
        <v>4</v>
      </c>
    </row>
    <row r="237" spans="1:10" ht="14.5" hidden="1" customHeight="1" outlineLevel="1" thickBot="1" x14ac:dyDescent="0.4">
      <c r="A237" s="70" t="s">
        <v>2548</v>
      </c>
      <c r="B237" s="73" t="s">
        <v>2817</v>
      </c>
      <c r="C237" s="79" t="s">
        <v>2549</v>
      </c>
      <c r="D237" s="72" t="s">
        <v>170</v>
      </c>
      <c r="E237" s="76">
        <v>4</v>
      </c>
      <c r="F237" s="76">
        <v>2</v>
      </c>
      <c r="G237" s="77">
        <f t="shared" si="10"/>
        <v>6</v>
      </c>
      <c r="H237" s="67">
        <v>43719</v>
      </c>
      <c r="I237" s="78">
        <v>500</v>
      </c>
      <c r="J237" s="217">
        <f t="shared" si="9"/>
        <v>6</v>
      </c>
    </row>
    <row r="238" spans="1:10" ht="14.5" hidden="1" customHeight="1" outlineLevel="1" thickBot="1" x14ac:dyDescent="0.4">
      <c r="A238" s="70" t="s">
        <v>2548</v>
      </c>
      <c r="B238" s="73" t="s">
        <v>2818</v>
      </c>
      <c r="C238" s="79" t="s">
        <v>2549</v>
      </c>
      <c r="D238" s="72" t="s">
        <v>170</v>
      </c>
      <c r="E238" s="76">
        <v>3</v>
      </c>
      <c r="F238" s="76">
        <v>2</v>
      </c>
      <c r="G238" s="77">
        <f t="shared" si="10"/>
        <v>5</v>
      </c>
      <c r="H238" s="67">
        <v>43719</v>
      </c>
      <c r="I238" s="78">
        <v>1000</v>
      </c>
      <c r="J238" s="217">
        <f t="shared" si="9"/>
        <v>5</v>
      </c>
    </row>
    <row r="239" spans="1:10" ht="14.5" hidden="1" customHeight="1" outlineLevel="1" thickBot="1" x14ac:dyDescent="0.4">
      <c r="A239" s="70" t="s">
        <v>2548</v>
      </c>
      <c r="B239" s="73" t="s">
        <v>2819</v>
      </c>
      <c r="C239" s="79" t="s">
        <v>2549</v>
      </c>
      <c r="D239" s="72" t="s">
        <v>170</v>
      </c>
      <c r="E239" s="76">
        <v>1</v>
      </c>
      <c r="F239" s="76">
        <v>2</v>
      </c>
      <c r="G239" s="77">
        <f t="shared" si="10"/>
        <v>3</v>
      </c>
      <c r="H239" s="67">
        <v>43719</v>
      </c>
      <c r="I239" s="78">
        <v>300</v>
      </c>
      <c r="J239" s="217">
        <f t="shared" si="9"/>
        <v>3</v>
      </c>
    </row>
    <row r="240" spans="1:10" ht="14.5" hidden="1" customHeight="1" outlineLevel="1" thickBot="1" x14ac:dyDescent="0.4">
      <c r="A240" s="70" t="s">
        <v>2548</v>
      </c>
      <c r="B240" s="73" t="s">
        <v>2820</v>
      </c>
      <c r="C240" s="79" t="s">
        <v>2549</v>
      </c>
      <c r="D240" s="72" t="s">
        <v>170</v>
      </c>
      <c r="E240" s="76">
        <v>8</v>
      </c>
      <c r="F240" s="76">
        <v>2</v>
      </c>
      <c r="G240" s="77">
        <f t="shared" si="10"/>
        <v>10</v>
      </c>
      <c r="H240" s="67">
        <v>43719</v>
      </c>
      <c r="I240" s="78">
        <v>300</v>
      </c>
      <c r="J240" s="217">
        <f t="shared" si="9"/>
        <v>10</v>
      </c>
    </row>
    <row r="241" spans="1:10" ht="14.5" hidden="1" customHeight="1" outlineLevel="1" thickBot="1" x14ac:dyDescent="0.4">
      <c r="A241" s="70" t="s">
        <v>2548</v>
      </c>
      <c r="B241" s="73" t="s">
        <v>2821</v>
      </c>
      <c r="C241" s="79" t="s">
        <v>2549</v>
      </c>
      <c r="D241" s="72" t="s">
        <v>170</v>
      </c>
      <c r="E241" s="76">
        <v>4</v>
      </c>
      <c r="F241" s="76">
        <v>2</v>
      </c>
      <c r="G241" s="77">
        <f t="shared" si="10"/>
        <v>6</v>
      </c>
      <c r="H241" s="67">
        <v>43719</v>
      </c>
      <c r="I241" s="78">
        <v>300</v>
      </c>
      <c r="J241" s="217">
        <f t="shared" si="9"/>
        <v>6</v>
      </c>
    </row>
    <row r="242" spans="1:10" ht="14.5" hidden="1" customHeight="1" outlineLevel="1" thickBot="1" x14ac:dyDescent="0.4">
      <c r="A242" s="70" t="s">
        <v>2548</v>
      </c>
      <c r="B242" s="73" t="s">
        <v>2822</v>
      </c>
      <c r="C242" s="79" t="s">
        <v>2549</v>
      </c>
      <c r="D242" s="72" t="s">
        <v>170</v>
      </c>
      <c r="E242" s="76">
        <v>0</v>
      </c>
      <c r="F242" s="76">
        <v>1</v>
      </c>
      <c r="G242" s="77">
        <f t="shared" si="10"/>
        <v>1</v>
      </c>
      <c r="H242" s="67">
        <v>43719</v>
      </c>
      <c r="I242" s="78">
        <v>200</v>
      </c>
      <c r="J242" s="217">
        <f t="shared" si="9"/>
        <v>1</v>
      </c>
    </row>
    <row r="243" spans="1:10" ht="14.5" hidden="1" customHeight="1" outlineLevel="1" x14ac:dyDescent="0.35">
      <c r="A243" s="70" t="s">
        <v>2548</v>
      </c>
      <c r="B243" s="73" t="s">
        <v>2823</v>
      </c>
      <c r="C243" s="79" t="s">
        <v>2549</v>
      </c>
      <c r="D243" s="72" t="s">
        <v>170</v>
      </c>
      <c r="E243" s="76">
        <v>5</v>
      </c>
      <c r="F243" s="76">
        <v>2</v>
      </c>
      <c r="G243" s="77">
        <f t="shared" si="10"/>
        <v>7</v>
      </c>
      <c r="H243" s="67">
        <v>43719</v>
      </c>
      <c r="I243" s="78">
        <v>100</v>
      </c>
      <c r="J243" s="217">
        <f t="shared" si="9"/>
        <v>7</v>
      </c>
    </row>
    <row r="244" spans="1:10" ht="14.5" customHeight="1" collapsed="1" thickBot="1" x14ac:dyDescent="0.4">
      <c r="A244" s="71" t="s">
        <v>2548</v>
      </c>
      <c r="B244" s="74"/>
      <c r="C244" s="80" t="s">
        <v>2549</v>
      </c>
      <c r="D244" s="118">
        <f>COUNTA(D198:D243)</f>
        <v>46</v>
      </c>
      <c r="E244" s="118">
        <f>SUM(E198:E243)</f>
        <v>164</v>
      </c>
      <c r="F244" s="118">
        <f>SUM(F198:F243)</f>
        <v>88</v>
      </c>
      <c r="G244" s="118">
        <f>SUM(G198:G243)</f>
        <v>252</v>
      </c>
      <c r="H244" s="92">
        <v>43719</v>
      </c>
      <c r="I244" s="119">
        <f>AVERAGE(I198:I243)</f>
        <v>449.3478260869565</v>
      </c>
      <c r="J244" s="118">
        <f>SUM(J198:J243)</f>
        <v>252</v>
      </c>
    </row>
    <row r="245" spans="1:10" ht="14.5" hidden="1" customHeight="1" outlineLevel="1" thickBot="1" x14ac:dyDescent="0.4">
      <c r="A245" s="72" t="s">
        <v>2550</v>
      </c>
      <c r="B245" s="75" t="s">
        <v>2824</v>
      </c>
      <c r="C245" s="86" t="s">
        <v>2551</v>
      </c>
      <c r="D245" s="72" t="s">
        <v>170</v>
      </c>
      <c r="E245" s="96">
        <v>4</v>
      </c>
      <c r="F245" s="96">
        <v>2</v>
      </c>
      <c r="G245" s="97">
        <f t="shared" ref="G245:G288" si="11">E245+F245</f>
        <v>6</v>
      </c>
      <c r="H245" s="67">
        <v>43752</v>
      </c>
      <c r="I245" s="107">
        <v>100</v>
      </c>
      <c r="J245" s="217">
        <f t="shared" si="9"/>
        <v>6</v>
      </c>
    </row>
    <row r="246" spans="1:10" ht="14.5" hidden="1" customHeight="1" outlineLevel="1" thickBot="1" x14ac:dyDescent="0.4">
      <c r="A246" s="70" t="s">
        <v>2550</v>
      </c>
      <c r="B246" s="73" t="s">
        <v>2825</v>
      </c>
      <c r="C246" s="79" t="s">
        <v>2551</v>
      </c>
      <c r="D246" s="72" t="s">
        <v>170</v>
      </c>
      <c r="E246" s="76">
        <v>4</v>
      </c>
      <c r="F246" s="76">
        <v>2</v>
      </c>
      <c r="G246" s="77">
        <f t="shared" si="11"/>
        <v>6</v>
      </c>
      <c r="H246" s="67">
        <v>43752</v>
      </c>
      <c r="I246" s="78">
        <v>50</v>
      </c>
      <c r="J246" s="217">
        <f t="shared" si="9"/>
        <v>6</v>
      </c>
    </row>
    <row r="247" spans="1:10" ht="14.5" hidden="1" customHeight="1" outlineLevel="1" thickBot="1" x14ac:dyDescent="0.4">
      <c r="A247" s="70" t="s">
        <v>2550</v>
      </c>
      <c r="B247" s="73" t="s">
        <v>2826</v>
      </c>
      <c r="C247" s="79" t="s">
        <v>2551</v>
      </c>
      <c r="D247" s="72" t="s">
        <v>170</v>
      </c>
      <c r="E247" s="76">
        <v>3</v>
      </c>
      <c r="F247" s="76">
        <v>4</v>
      </c>
      <c r="G247" s="77">
        <f t="shared" si="11"/>
        <v>7</v>
      </c>
      <c r="H247" s="67">
        <v>43752</v>
      </c>
      <c r="I247" s="78">
        <v>60</v>
      </c>
      <c r="J247" s="217">
        <f t="shared" si="9"/>
        <v>7</v>
      </c>
    </row>
    <row r="248" spans="1:10" ht="14.5" hidden="1" customHeight="1" outlineLevel="1" thickBot="1" x14ac:dyDescent="0.4">
      <c r="A248" s="70" t="s">
        <v>2550</v>
      </c>
      <c r="B248" s="73" t="s">
        <v>2827</v>
      </c>
      <c r="C248" s="79" t="s">
        <v>2551</v>
      </c>
      <c r="D248" s="72" t="s">
        <v>170</v>
      </c>
      <c r="E248" s="76">
        <v>5</v>
      </c>
      <c r="F248" s="76">
        <v>7</v>
      </c>
      <c r="G248" s="77">
        <f t="shared" si="11"/>
        <v>12</v>
      </c>
      <c r="H248" s="67">
        <v>43752</v>
      </c>
      <c r="I248" s="78">
        <v>50</v>
      </c>
      <c r="J248" s="217">
        <f t="shared" si="9"/>
        <v>12</v>
      </c>
    </row>
    <row r="249" spans="1:10" ht="14.5" hidden="1" customHeight="1" outlineLevel="1" thickBot="1" x14ac:dyDescent="0.4">
      <c r="A249" s="70" t="s">
        <v>2550</v>
      </c>
      <c r="B249" s="73" t="s">
        <v>2828</v>
      </c>
      <c r="C249" s="79" t="s">
        <v>2551</v>
      </c>
      <c r="D249" s="72" t="s">
        <v>170</v>
      </c>
      <c r="E249" s="76">
        <v>3</v>
      </c>
      <c r="F249" s="76">
        <v>7</v>
      </c>
      <c r="G249" s="77">
        <f t="shared" si="11"/>
        <v>10</v>
      </c>
      <c r="H249" s="67">
        <v>43752</v>
      </c>
      <c r="I249" s="78">
        <v>60</v>
      </c>
      <c r="J249" s="217">
        <f t="shared" si="9"/>
        <v>10</v>
      </c>
    </row>
    <row r="250" spans="1:10" ht="14.5" hidden="1" customHeight="1" outlineLevel="1" thickBot="1" x14ac:dyDescent="0.4">
      <c r="A250" s="70" t="s">
        <v>2550</v>
      </c>
      <c r="B250" s="73" t="s">
        <v>2829</v>
      </c>
      <c r="C250" s="79" t="s">
        <v>2551</v>
      </c>
      <c r="D250" s="72" t="s">
        <v>170</v>
      </c>
      <c r="E250" s="76">
        <v>3</v>
      </c>
      <c r="F250" s="76">
        <v>4</v>
      </c>
      <c r="G250" s="77">
        <f t="shared" si="11"/>
        <v>7</v>
      </c>
      <c r="H250" s="67">
        <v>43752</v>
      </c>
      <c r="I250" s="78">
        <v>3</v>
      </c>
      <c r="J250" s="217">
        <f t="shared" si="9"/>
        <v>7</v>
      </c>
    </row>
    <row r="251" spans="1:10" ht="14.5" hidden="1" customHeight="1" outlineLevel="1" thickBot="1" x14ac:dyDescent="0.4">
      <c r="A251" s="70" t="s">
        <v>2550</v>
      </c>
      <c r="B251" s="73" t="s">
        <v>2830</v>
      </c>
      <c r="C251" s="79" t="s">
        <v>2551</v>
      </c>
      <c r="D251" s="72" t="s">
        <v>170</v>
      </c>
      <c r="E251" s="76">
        <v>6</v>
      </c>
      <c r="F251" s="76">
        <v>5</v>
      </c>
      <c r="G251" s="77">
        <f t="shared" si="11"/>
        <v>11</v>
      </c>
      <c r="H251" s="67">
        <v>43752</v>
      </c>
      <c r="I251" s="78">
        <v>40</v>
      </c>
      <c r="J251" s="217">
        <f t="shared" si="9"/>
        <v>11</v>
      </c>
    </row>
    <row r="252" spans="1:10" ht="14.5" hidden="1" customHeight="1" outlineLevel="1" thickBot="1" x14ac:dyDescent="0.4">
      <c r="A252" s="70" t="s">
        <v>2550</v>
      </c>
      <c r="B252" s="73" t="s">
        <v>2831</v>
      </c>
      <c r="C252" s="79" t="s">
        <v>2551</v>
      </c>
      <c r="D252" s="72" t="s">
        <v>170</v>
      </c>
      <c r="E252" s="76">
        <v>8</v>
      </c>
      <c r="F252" s="76">
        <v>8</v>
      </c>
      <c r="G252" s="77">
        <f t="shared" si="11"/>
        <v>16</v>
      </c>
      <c r="H252" s="67">
        <v>43752</v>
      </c>
      <c r="I252" s="78">
        <v>2</v>
      </c>
      <c r="J252" s="217">
        <f t="shared" si="9"/>
        <v>16</v>
      </c>
    </row>
    <row r="253" spans="1:10" ht="14.5" hidden="1" customHeight="1" outlineLevel="1" thickBot="1" x14ac:dyDescent="0.4">
      <c r="A253" s="70" t="s">
        <v>2550</v>
      </c>
      <c r="B253" s="73" t="s">
        <v>2832</v>
      </c>
      <c r="C253" s="79" t="s">
        <v>2551</v>
      </c>
      <c r="D253" s="72" t="s">
        <v>170</v>
      </c>
      <c r="E253" s="76">
        <v>5</v>
      </c>
      <c r="F253" s="76">
        <v>5</v>
      </c>
      <c r="G253" s="77">
        <f t="shared" si="11"/>
        <v>10</v>
      </c>
      <c r="H253" s="67">
        <v>43752</v>
      </c>
      <c r="I253" s="78">
        <v>5</v>
      </c>
      <c r="J253" s="217">
        <f t="shared" si="9"/>
        <v>10</v>
      </c>
    </row>
    <row r="254" spans="1:10" ht="14.5" hidden="1" customHeight="1" outlineLevel="1" thickBot="1" x14ac:dyDescent="0.4">
      <c r="A254" s="70" t="s">
        <v>2550</v>
      </c>
      <c r="B254" s="73" t="s">
        <v>2833</v>
      </c>
      <c r="C254" s="79" t="s">
        <v>2551</v>
      </c>
      <c r="D254" s="72" t="s">
        <v>170</v>
      </c>
      <c r="E254" s="76">
        <v>5</v>
      </c>
      <c r="F254" s="76">
        <v>2</v>
      </c>
      <c r="G254" s="77">
        <f t="shared" si="11"/>
        <v>7</v>
      </c>
      <c r="H254" s="67">
        <v>43752</v>
      </c>
      <c r="I254" s="78">
        <v>10</v>
      </c>
      <c r="J254" s="217">
        <f t="shared" si="9"/>
        <v>7</v>
      </c>
    </row>
    <row r="255" spans="1:10" ht="14.5" hidden="1" customHeight="1" outlineLevel="1" thickBot="1" x14ac:dyDescent="0.4">
      <c r="A255" s="70" t="s">
        <v>2550</v>
      </c>
      <c r="B255" s="73" t="s">
        <v>2834</v>
      </c>
      <c r="C255" s="79" t="s">
        <v>2551</v>
      </c>
      <c r="D255" s="72" t="s">
        <v>170</v>
      </c>
      <c r="E255" s="76">
        <v>10</v>
      </c>
      <c r="F255" s="76">
        <v>9</v>
      </c>
      <c r="G255" s="77">
        <f t="shared" si="11"/>
        <v>19</v>
      </c>
      <c r="H255" s="67">
        <v>43752</v>
      </c>
      <c r="I255" s="78">
        <v>60</v>
      </c>
      <c r="J255" s="217">
        <f t="shared" si="9"/>
        <v>19</v>
      </c>
    </row>
    <row r="256" spans="1:10" ht="14.5" hidden="1" customHeight="1" outlineLevel="1" thickBot="1" x14ac:dyDescent="0.4">
      <c r="A256" s="70" t="s">
        <v>2550</v>
      </c>
      <c r="B256" s="73" t="s">
        <v>2835</v>
      </c>
      <c r="C256" s="79" t="s">
        <v>2551</v>
      </c>
      <c r="D256" s="72" t="s">
        <v>170</v>
      </c>
      <c r="E256" s="76">
        <v>9</v>
      </c>
      <c r="F256" s="76">
        <v>7</v>
      </c>
      <c r="G256" s="77">
        <f t="shared" si="11"/>
        <v>16</v>
      </c>
      <c r="H256" s="67">
        <v>43752</v>
      </c>
      <c r="I256" s="78">
        <v>20</v>
      </c>
      <c r="J256" s="217">
        <f t="shared" si="9"/>
        <v>16</v>
      </c>
    </row>
    <row r="257" spans="1:10" ht="14.5" hidden="1" customHeight="1" outlineLevel="1" thickBot="1" x14ac:dyDescent="0.4">
      <c r="A257" s="70" t="s">
        <v>2550</v>
      </c>
      <c r="B257" s="73" t="s">
        <v>2836</v>
      </c>
      <c r="C257" s="79" t="s">
        <v>2551</v>
      </c>
      <c r="D257" s="72" t="s">
        <v>170</v>
      </c>
      <c r="E257" s="76">
        <v>9</v>
      </c>
      <c r="F257" s="76">
        <v>9</v>
      </c>
      <c r="G257" s="77">
        <f t="shared" si="11"/>
        <v>18</v>
      </c>
      <c r="H257" s="67">
        <v>43752</v>
      </c>
      <c r="I257" s="78">
        <v>130</v>
      </c>
      <c r="J257" s="217">
        <f t="shared" si="9"/>
        <v>18</v>
      </c>
    </row>
    <row r="258" spans="1:10" ht="14.5" hidden="1" customHeight="1" outlineLevel="1" thickBot="1" x14ac:dyDescent="0.4">
      <c r="A258" s="70" t="s">
        <v>2550</v>
      </c>
      <c r="B258" s="73" t="s">
        <v>2837</v>
      </c>
      <c r="C258" s="79" t="s">
        <v>2551</v>
      </c>
      <c r="D258" s="72" t="s">
        <v>170</v>
      </c>
      <c r="E258" s="76">
        <v>9</v>
      </c>
      <c r="F258" s="76">
        <v>9</v>
      </c>
      <c r="G258" s="77">
        <f t="shared" si="11"/>
        <v>18</v>
      </c>
      <c r="H258" s="67">
        <v>43752</v>
      </c>
      <c r="I258" s="78">
        <v>110</v>
      </c>
      <c r="J258" s="217">
        <f t="shared" si="9"/>
        <v>18</v>
      </c>
    </row>
    <row r="259" spans="1:10" ht="14.5" hidden="1" customHeight="1" outlineLevel="1" thickBot="1" x14ac:dyDescent="0.4">
      <c r="A259" s="70" t="s">
        <v>2550</v>
      </c>
      <c r="B259" s="73" t="s">
        <v>2838</v>
      </c>
      <c r="C259" s="79" t="s">
        <v>2551</v>
      </c>
      <c r="D259" s="72" t="s">
        <v>170</v>
      </c>
      <c r="E259" s="76">
        <v>6</v>
      </c>
      <c r="F259" s="76">
        <v>13</v>
      </c>
      <c r="G259" s="77">
        <f t="shared" si="11"/>
        <v>19</v>
      </c>
      <c r="H259" s="67">
        <v>43752</v>
      </c>
      <c r="I259" s="78">
        <v>80</v>
      </c>
      <c r="J259" s="217">
        <f t="shared" ref="J259:J322" si="12">IF(I259&gt;$Q$1,,G259)</f>
        <v>19</v>
      </c>
    </row>
    <row r="260" spans="1:10" ht="14.5" hidden="1" customHeight="1" outlineLevel="1" thickBot="1" x14ac:dyDescent="0.4">
      <c r="A260" s="70" t="s">
        <v>2550</v>
      </c>
      <c r="B260" s="73" t="s">
        <v>2839</v>
      </c>
      <c r="C260" s="79" t="s">
        <v>2551</v>
      </c>
      <c r="D260" s="72" t="s">
        <v>170</v>
      </c>
      <c r="E260" s="76">
        <v>4</v>
      </c>
      <c r="F260" s="76">
        <v>5</v>
      </c>
      <c r="G260" s="77">
        <f t="shared" si="11"/>
        <v>9</v>
      </c>
      <c r="H260" s="67">
        <v>43752</v>
      </c>
      <c r="I260" s="78">
        <v>40</v>
      </c>
      <c r="J260" s="217">
        <f t="shared" si="12"/>
        <v>9</v>
      </c>
    </row>
    <row r="261" spans="1:10" ht="14.5" hidden="1" customHeight="1" outlineLevel="1" thickBot="1" x14ac:dyDescent="0.4">
      <c r="A261" s="70" t="s">
        <v>2550</v>
      </c>
      <c r="B261" s="73" t="s">
        <v>2840</v>
      </c>
      <c r="C261" s="79" t="s">
        <v>2551</v>
      </c>
      <c r="D261" s="72" t="s">
        <v>170</v>
      </c>
      <c r="E261" s="76">
        <v>3</v>
      </c>
      <c r="F261" s="76">
        <v>3</v>
      </c>
      <c r="G261" s="77">
        <f t="shared" si="11"/>
        <v>6</v>
      </c>
      <c r="H261" s="67">
        <v>43752</v>
      </c>
      <c r="I261" s="78">
        <v>300</v>
      </c>
      <c r="J261" s="217">
        <f t="shared" si="12"/>
        <v>6</v>
      </c>
    </row>
    <row r="262" spans="1:10" ht="14.5" hidden="1" customHeight="1" outlineLevel="1" thickBot="1" x14ac:dyDescent="0.4">
      <c r="A262" s="70" t="s">
        <v>2550</v>
      </c>
      <c r="B262" s="73" t="s">
        <v>2841</v>
      </c>
      <c r="C262" s="79" t="s">
        <v>2551</v>
      </c>
      <c r="D262" s="72" t="s">
        <v>170</v>
      </c>
      <c r="E262" s="76">
        <v>8</v>
      </c>
      <c r="F262" s="76">
        <v>8</v>
      </c>
      <c r="G262" s="77">
        <f t="shared" si="11"/>
        <v>16</v>
      </c>
      <c r="H262" s="67">
        <v>43752</v>
      </c>
      <c r="I262" s="78">
        <v>40</v>
      </c>
      <c r="J262" s="217">
        <f t="shared" si="12"/>
        <v>16</v>
      </c>
    </row>
    <row r="263" spans="1:10" ht="14.5" hidden="1" customHeight="1" outlineLevel="1" thickBot="1" x14ac:dyDescent="0.4">
      <c r="A263" s="70" t="s">
        <v>2550</v>
      </c>
      <c r="B263" s="73" t="s">
        <v>2842</v>
      </c>
      <c r="C263" s="79" t="s">
        <v>2551</v>
      </c>
      <c r="D263" s="72" t="s">
        <v>170</v>
      </c>
      <c r="E263" s="76">
        <v>6</v>
      </c>
      <c r="F263" s="76">
        <v>6</v>
      </c>
      <c r="G263" s="77">
        <f t="shared" si="11"/>
        <v>12</v>
      </c>
      <c r="H263" s="67">
        <v>43752</v>
      </c>
      <c r="I263" s="78">
        <v>60</v>
      </c>
      <c r="J263" s="217">
        <f t="shared" si="12"/>
        <v>12</v>
      </c>
    </row>
    <row r="264" spans="1:10" ht="14.5" hidden="1" customHeight="1" outlineLevel="1" thickBot="1" x14ac:dyDescent="0.4">
      <c r="A264" s="70" t="s">
        <v>2550</v>
      </c>
      <c r="B264" s="73" t="s">
        <v>2843</v>
      </c>
      <c r="C264" s="79" t="s">
        <v>2551</v>
      </c>
      <c r="D264" s="72" t="s">
        <v>170</v>
      </c>
      <c r="E264" s="76">
        <v>3</v>
      </c>
      <c r="F264" s="76">
        <v>3</v>
      </c>
      <c r="G264" s="77">
        <f t="shared" si="11"/>
        <v>6</v>
      </c>
      <c r="H264" s="67">
        <v>43752</v>
      </c>
      <c r="I264" s="78">
        <v>50</v>
      </c>
      <c r="J264" s="217">
        <f t="shared" si="12"/>
        <v>6</v>
      </c>
    </row>
    <row r="265" spans="1:10" ht="14.5" hidden="1" customHeight="1" outlineLevel="1" thickBot="1" x14ac:dyDescent="0.4">
      <c r="A265" s="70" t="s">
        <v>2550</v>
      </c>
      <c r="B265" s="73" t="s">
        <v>2844</v>
      </c>
      <c r="C265" s="79" t="s">
        <v>2551</v>
      </c>
      <c r="D265" s="72" t="s">
        <v>170</v>
      </c>
      <c r="E265" s="76">
        <v>4</v>
      </c>
      <c r="F265" s="76">
        <v>4</v>
      </c>
      <c r="G265" s="77">
        <f t="shared" si="11"/>
        <v>8</v>
      </c>
      <c r="H265" s="67">
        <v>43752</v>
      </c>
      <c r="I265" s="78">
        <v>80</v>
      </c>
      <c r="J265" s="217">
        <f t="shared" si="12"/>
        <v>8</v>
      </c>
    </row>
    <row r="266" spans="1:10" ht="14.5" hidden="1" customHeight="1" outlineLevel="1" thickBot="1" x14ac:dyDescent="0.4">
      <c r="A266" s="70" t="s">
        <v>2550</v>
      </c>
      <c r="B266" s="73" t="s">
        <v>2845</v>
      </c>
      <c r="C266" s="79" t="s">
        <v>2551</v>
      </c>
      <c r="D266" s="72" t="s">
        <v>170</v>
      </c>
      <c r="E266" s="76">
        <v>2</v>
      </c>
      <c r="F266" s="76">
        <v>6</v>
      </c>
      <c r="G266" s="77">
        <f t="shared" si="11"/>
        <v>8</v>
      </c>
      <c r="H266" s="67">
        <v>43752</v>
      </c>
      <c r="I266" s="78">
        <v>120</v>
      </c>
      <c r="J266" s="217">
        <f t="shared" si="12"/>
        <v>8</v>
      </c>
    </row>
    <row r="267" spans="1:10" ht="14.5" hidden="1" customHeight="1" outlineLevel="1" thickBot="1" x14ac:dyDescent="0.4">
      <c r="A267" s="70" t="s">
        <v>2550</v>
      </c>
      <c r="B267" s="73" t="s">
        <v>2846</v>
      </c>
      <c r="C267" s="79" t="s">
        <v>2551</v>
      </c>
      <c r="D267" s="72" t="s">
        <v>170</v>
      </c>
      <c r="E267" s="76">
        <v>6</v>
      </c>
      <c r="F267" s="76">
        <v>6</v>
      </c>
      <c r="G267" s="77">
        <f t="shared" si="11"/>
        <v>12</v>
      </c>
      <c r="H267" s="67">
        <v>43752</v>
      </c>
      <c r="I267" s="78">
        <v>40</v>
      </c>
      <c r="J267" s="217">
        <f t="shared" si="12"/>
        <v>12</v>
      </c>
    </row>
    <row r="268" spans="1:10" ht="14.5" hidden="1" customHeight="1" outlineLevel="1" thickBot="1" x14ac:dyDescent="0.4">
      <c r="A268" s="70" t="s">
        <v>2550</v>
      </c>
      <c r="B268" s="73" t="s">
        <v>2847</v>
      </c>
      <c r="C268" s="79" t="s">
        <v>2551</v>
      </c>
      <c r="D268" s="72" t="s">
        <v>170</v>
      </c>
      <c r="E268" s="76">
        <v>5</v>
      </c>
      <c r="F268" s="76">
        <v>5</v>
      </c>
      <c r="G268" s="77">
        <f t="shared" si="11"/>
        <v>10</v>
      </c>
      <c r="H268" s="67">
        <v>43752</v>
      </c>
      <c r="I268" s="78">
        <v>90</v>
      </c>
      <c r="J268" s="217">
        <f t="shared" si="12"/>
        <v>10</v>
      </c>
    </row>
    <row r="269" spans="1:10" ht="14.5" hidden="1" customHeight="1" outlineLevel="1" thickBot="1" x14ac:dyDescent="0.4">
      <c r="A269" s="70" t="s">
        <v>2550</v>
      </c>
      <c r="B269" s="73" t="s">
        <v>2848</v>
      </c>
      <c r="C269" s="79" t="s">
        <v>2551</v>
      </c>
      <c r="D269" s="72" t="s">
        <v>170</v>
      </c>
      <c r="E269" s="76">
        <v>6</v>
      </c>
      <c r="F269" s="76">
        <v>6</v>
      </c>
      <c r="G269" s="77">
        <f t="shared" si="11"/>
        <v>12</v>
      </c>
      <c r="H269" s="67">
        <v>43752</v>
      </c>
      <c r="I269" s="78">
        <v>50</v>
      </c>
      <c r="J269" s="217">
        <f t="shared" si="12"/>
        <v>12</v>
      </c>
    </row>
    <row r="270" spans="1:10" ht="14.5" hidden="1" customHeight="1" outlineLevel="1" thickBot="1" x14ac:dyDescent="0.4">
      <c r="A270" s="70" t="s">
        <v>2550</v>
      </c>
      <c r="B270" s="73" t="s">
        <v>2849</v>
      </c>
      <c r="C270" s="79" t="s">
        <v>2551</v>
      </c>
      <c r="D270" s="72" t="s">
        <v>170</v>
      </c>
      <c r="E270" s="76">
        <v>8</v>
      </c>
      <c r="F270" s="76">
        <v>8</v>
      </c>
      <c r="G270" s="77">
        <f t="shared" si="11"/>
        <v>16</v>
      </c>
      <c r="H270" s="67">
        <v>43752</v>
      </c>
      <c r="I270" s="78">
        <v>90</v>
      </c>
      <c r="J270" s="217">
        <f t="shared" si="12"/>
        <v>16</v>
      </c>
    </row>
    <row r="271" spans="1:10" ht="14.5" hidden="1" customHeight="1" outlineLevel="1" thickBot="1" x14ac:dyDescent="0.4">
      <c r="A271" s="70" t="s">
        <v>2550</v>
      </c>
      <c r="B271" s="73" t="s">
        <v>2850</v>
      </c>
      <c r="C271" s="79" t="s">
        <v>2551</v>
      </c>
      <c r="D271" s="72" t="s">
        <v>170</v>
      </c>
      <c r="E271" s="76">
        <v>8</v>
      </c>
      <c r="F271" s="76">
        <v>8</v>
      </c>
      <c r="G271" s="77">
        <f t="shared" si="11"/>
        <v>16</v>
      </c>
      <c r="H271" s="67">
        <v>43752</v>
      </c>
      <c r="I271" s="78">
        <v>50</v>
      </c>
      <c r="J271" s="217">
        <f t="shared" si="12"/>
        <v>16</v>
      </c>
    </row>
    <row r="272" spans="1:10" ht="14.5" hidden="1" customHeight="1" outlineLevel="1" thickBot="1" x14ac:dyDescent="0.4">
      <c r="A272" s="70" t="s">
        <v>2550</v>
      </c>
      <c r="B272" s="73" t="s">
        <v>2851</v>
      </c>
      <c r="C272" s="79" t="s">
        <v>2551</v>
      </c>
      <c r="D272" s="72" t="s">
        <v>170</v>
      </c>
      <c r="E272" s="76">
        <v>6</v>
      </c>
      <c r="F272" s="76">
        <v>6</v>
      </c>
      <c r="G272" s="77">
        <f t="shared" si="11"/>
        <v>12</v>
      </c>
      <c r="H272" s="67">
        <v>43752</v>
      </c>
      <c r="I272" s="78">
        <v>20</v>
      </c>
      <c r="J272" s="217">
        <f t="shared" si="12"/>
        <v>12</v>
      </c>
    </row>
    <row r="273" spans="1:10" ht="14.5" hidden="1" customHeight="1" outlineLevel="1" thickBot="1" x14ac:dyDescent="0.4">
      <c r="A273" s="70" t="s">
        <v>2550</v>
      </c>
      <c r="B273" s="73" t="s">
        <v>2852</v>
      </c>
      <c r="C273" s="79" t="s">
        <v>2551</v>
      </c>
      <c r="D273" s="72" t="s">
        <v>170</v>
      </c>
      <c r="E273" s="76">
        <v>10</v>
      </c>
      <c r="F273" s="76">
        <v>10</v>
      </c>
      <c r="G273" s="77">
        <f t="shared" si="11"/>
        <v>20</v>
      </c>
      <c r="H273" s="67">
        <v>43752</v>
      </c>
      <c r="I273" s="78">
        <v>60</v>
      </c>
      <c r="J273" s="217">
        <f t="shared" si="12"/>
        <v>20</v>
      </c>
    </row>
    <row r="274" spans="1:10" ht="14.5" hidden="1" customHeight="1" outlineLevel="1" thickBot="1" x14ac:dyDescent="0.4">
      <c r="A274" s="70" t="s">
        <v>2550</v>
      </c>
      <c r="B274" s="73" t="s">
        <v>2853</v>
      </c>
      <c r="C274" s="79" t="s">
        <v>2551</v>
      </c>
      <c r="D274" s="72" t="s">
        <v>170</v>
      </c>
      <c r="E274" s="76">
        <v>7</v>
      </c>
      <c r="F274" s="76">
        <v>7</v>
      </c>
      <c r="G274" s="77">
        <f t="shared" si="11"/>
        <v>14</v>
      </c>
      <c r="H274" s="67">
        <v>43752</v>
      </c>
      <c r="I274" s="78">
        <v>2</v>
      </c>
      <c r="J274" s="217">
        <f t="shared" si="12"/>
        <v>14</v>
      </c>
    </row>
    <row r="275" spans="1:10" ht="14.5" hidden="1" customHeight="1" outlineLevel="1" thickBot="1" x14ac:dyDescent="0.4">
      <c r="A275" s="70" t="s">
        <v>2550</v>
      </c>
      <c r="B275" s="73" t="s">
        <v>2854</v>
      </c>
      <c r="C275" s="79" t="s">
        <v>2551</v>
      </c>
      <c r="D275" s="72" t="s">
        <v>170</v>
      </c>
      <c r="E275" s="76">
        <v>7</v>
      </c>
      <c r="F275" s="76">
        <v>7</v>
      </c>
      <c r="G275" s="77">
        <f t="shared" si="11"/>
        <v>14</v>
      </c>
      <c r="H275" s="67">
        <v>43752</v>
      </c>
      <c r="I275" s="78">
        <v>7</v>
      </c>
      <c r="J275" s="217">
        <f t="shared" si="12"/>
        <v>14</v>
      </c>
    </row>
    <row r="276" spans="1:10" ht="14.5" hidden="1" customHeight="1" outlineLevel="1" thickBot="1" x14ac:dyDescent="0.4">
      <c r="A276" s="70" t="s">
        <v>2550</v>
      </c>
      <c r="B276" s="73" t="s">
        <v>2855</v>
      </c>
      <c r="C276" s="79" t="s">
        <v>2551</v>
      </c>
      <c r="D276" s="72" t="s">
        <v>170</v>
      </c>
      <c r="E276" s="76">
        <v>7</v>
      </c>
      <c r="F276" s="76">
        <v>7</v>
      </c>
      <c r="G276" s="77">
        <f t="shared" si="11"/>
        <v>14</v>
      </c>
      <c r="H276" s="67">
        <v>43752</v>
      </c>
      <c r="I276" s="78">
        <v>60</v>
      </c>
      <c r="J276" s="217">
        <f t="shared" si="12"/>
        <v>14</v>
      </c>
    </row>
    <row r="277" spans="1:10" ht="14.5" hidden="1" customHeight="1" outlineLevel="1" thickBot="1" x14ac:dyDescent="0.4">
      <c r="A277" s="70" t="s">
        <v>2550</v>
      </c>
      <c r="B277" s="73" t="s">
        <v>2856</v>
      </c>
      <c r="C277" s="79" t="s">
        <v>2551</v>
      </c>
      <c r="D277" s="72" t="s">
        <v>170</v>
      </c>
      <c r="E277" s="76">
        <v>8</v>
      </c>
      <c r="F277" s="76">
        <v>9</v>
      </c>
      <c r="G277" s="77">
        <f t="shared" si="11"/>
        <v>17</v>
      </c>
      <c r="H277" s="67">
        <v>43752</v>
      </c>
      <c r="I277" s="78">
        <v>70</v>
      </c>
      <c r="J277" s="217">
        <f t="shared" si="12"/>
        <v>17</v>
      </c>
    </row>
    <row r="278" spans="1:10" ht="14.5" hidden="1" customHeight="1" outlineLevel="1" thickBot="1" x14ac:dyDescent="0.4">
      <c r="A278" s="70" t="s">
        <v>2550</v>
      </c>
      <c r="B278" s="73" t="s">
        <v>2857</v>
      </c>
      <c r="C278" s="79" t="s">
        <v>2551</v>
      </c>
      <c r="D278" s="72" t="s">
        <v>170</v>
      </c>
      <c r="E278" s="76">
        <v>12</v>
      </c>
      <c r="F278" s="76">
        <v>11</v>
      </c>
      <c r="G278" s="77">
        <f t="shared" si="11"/>
        <v>23</v>
      </c>
      <c r="H278" s="67">
        <v>43752</v>
      </c>
      <c r="I278" s="78">
        <v>20</v>
      </c>
      <c r="J278" s="217">
        <f t="shared" si="12"/>
        <v>23</v>
      </c>
    </row>
    <row r="279" spans="1:10" ht="14.5" hidden="1" customHeight="1" outlineLevel="1" thickBot="1" x14ac:dyDescent="0.4">
      <c r="A279" s="70" t="s">
        <v>2550</v>
      </c>
      <c r="B279" s="73" t="s">
        <v>2858</v>
      </c>
      <c r="C279" s="79" t="s">
        <v>2551</v>
      </c>
      <c r="D279" s="72" t="s">
        <v>170</v>
      </c>
      <c r="E279" s="76">
        <v>10</v>
      </c>
      <c r="F279" s="76">
        <v>10</v>
      </c>
      <c r="G279" s="77">
        <f t="shared" si="11"/>
        <v>20</v>
      </c>
      <c r="H279" s="67">
        <v>43752</v>
      </c>
      <c r="I279" s="78">
        <v>10</v>
      </c>
      <c r="J279" s="217">
        <f t="shared" si="12"/>
        <v>20</v>
      </c>
    </row>
    <row r="280" spans="1:10" ht="14.5" hidden="1" customHeight="1" outlineLevel="1" thickBot="1" x14ac:dyDescent="0.4">
      <c r="A280" s="70" t="s">
        <v>2550</v>
      </c>
      <c r="B280" s="73" t="s">
        <v>2859</v>
      </c>
      <c r="C280" s="79" t="s">
        <v>2551</v>
      </c>
      <c r="D280" s="72" t="s">
        <v>170</v>
      </c>
      <c r="E280" s="76">
        <v>2</v>
      </c>
      <c r="F280" s="76">
        <v>2</v>
      </c>
      <c r="G280" s="77">
        <f t="shared" si="11"/>
        <v>4</v>
      </c>
      <c r="H280" s="67">
        <v>43752</v>
      </c>
      <c r="I280" s="78">
        <v>80</v>
      </c>
      <c r="J280" s="217">
        <f t="shared" si="12"/>
        <v>4</v>
      </c>
    </row>
    <row r="281" spans="1:10" ht="14.5" hidden="1" customHeight="1" outlineLevel="1" thickBot="1" x14ac:dyDescent="0.4">
      <c r="A281" s="70" t="s">
        <v>2550</v>
      </c>
      <c r="B281" s="73" t="s">
        <v>2860</v>
      </c>
      <c r="C281" s="79" t="s">
        <v>2551</v>
      </c>
      <c r="D281" s="72" t="s">
        <v>170</v>
      </c>
      <c r="E281" s="76">
        <v>10</v>
      </c>
      <c r="F281" s="76">
        <v>10</v>
      </c>
      <c r="G281" s="77">
        <f t="shared" si="11"/>
        <v>20</v>
      </c>
      <c r="H281" s="67">
        <v>43752</v>
      </c>
      <c r="I281" s="78">
        <v>9</v>
      </c>
      <c r="J281" s="217">
        <f t="shared" si="12"/>
        <v>20</v>
      </c>
    </row>
    <row r="282" spans="1:10" ht="14.5" hidden="1" customHeight="1" outlineLevel="1" thickBot="1" x14ac:dyDescent="0.4">
      <c r="A282" s="70" t="s">
        <v>2550</v>
      </c>
      <c r="B282" s="73" t="s">
        <v>2861</v>
      </c>
      <c r="C282" s="79" t="s">
        <v>2551</v>
      </c>
      <c r="D282" s="72" t="s">
        <v>170</v>
      </c>
      <c r="E282" s="76">
        <v>20</v>
      </c>
      <c r="F282" s="76">
        <v>20</v>
      </c>
      <c r="G282" s="77">
        <f t="shared" si="11"/>
        <v>40</v>
      </c>
      <c r="H282" s="67">
        <v>43752</v>
      </c>
      <c r="I282" s="78">
        <v>80</v>
      </c>
      <c r="J282" s="217">
        <f t="shared" si="12"/>
        <v>40</v>
      </c>
    </row>
    <row r="283" spans="1:10" ht="14.5" hidden="1" customHeight="1" outlineLevel="1" thickBot="1" x14ac:dyDescent="0.4">
      <c r="A283" s="70" t="s">
        <v>2550</v>
      </c>
      <c r="B283" s="73" t="s">
        <v>2862</v>
      </c>
      <c r="C283" s="79" t="s">
        <v>2551</v>
      </c>
      <c r="D283" s="72" t="s">
        <v>170</v>
      </c>
      <c r="E283" s="76">
        <v>4</v>
      </c>
      <c r="F283" s="76">
        <v>4</v>
      </c>
      <c r="G283" s="77">
        <f t="shared" si="11"/>
        <v>8</v>
      </c>
      <c r="H283" s="67">
        <v>43752</v>
      </c>
      <c r="I283" s="78">
        <v>100</v>
      </c>
      <c r="J283" s="217">
        <f t="shared" si="12"/>
        <v>8</v>
      </c>
    </row>
    <row r="284" spans="1:10" ht="14.5" hidden="1" customHeight="1" outlineLevel="1" thickBot="1" x14ac:dyDescent="0.4">
      <c r="A284" s="70" t="s">
        <v>2550</v>
      </c>
      <c r="B284" s="73" t="s">
        <v>2863</v>
      </c>
      <c r="C284" s="79" t="s">
        <v>2551</v>
      </c>
      <c r="D284" s="72" t="s">
        <v>170</v>
      </c>
      <c r="E284" s="76">
        <v>9</v>
      </c>
      <c r="F284" s="76">
        <v>9</v>
      </c>
      <c r="G284" s="77">
        <f t="shared" si="11"/>
        <v>18</v>
      </c>
      <c r="H284" s="67">
        <v>43752</v>
      </c>
      <c r="I284" s="78">
        <v>150</v>
      </c>
      <c r="J284" s="217">
        <f t="shared" si="12"/>
        <v>18</v>
      </c>
    </row>
    <row r="285" spans="1:10" ht="14.5" hidden="1" customHeight="1" outlineLevel="1" thickBot="1" x14ac:dyDescent="0.4">
      <c r="A285" s="70" t="s">
        <v>2550</v>
      </c>
      <c r="B285" s="73" t="s">
        <v>2864</v>
      </c>
      <c r="C285" s="79" t="s">
        <v>2551</v>
      </c>
      <c r="D285" s="72" t="s">
        <v>170</v>
      </c>
      <c r="E285" s="76">
        <v>12</v>
      </c>
      <c r="F285" s="76">
        <v>12</v>
      </c>
      <c r="G285" s="77">
        <f t="shared" si="11"/>
        <v>24</v>
      </c>
      <c r="H285" s="67">
        <v>43752</v>
      </c>
      <c r="I285" s="78">
        <v>70</v>
      </c>
      <c r="J285" s="217">
        <f t="shared" si="12"/>
        <v>24</v>
      </c>
    </row>
    <row r="286" spans="1:10" ht="14.5" hidden="1" customHeight="1" outlineLevel="1" thickBot="1" x14ac:dyDescent="0.4">
      <c r="A286" s="70" t="s">
        <v>2550</v>
      </c>
      <c r="B286" s="73" t="s">
        <v>2865</v>
      </c>
      <c r="C286" s="79" t="s">
        <v>2551</v>
      </c>
      <c r="D286" s="72" t="s">
        <v>170</v>
      </c>
      <c r="E286" s="76">
        <v>18</v>
      </c>
      <c r="F286" s="76">
        <v>18</v>
      </c>
      <c r="G286" s="77">
        <f t="shared" si="11"/>
        <v>36</v>
      </c>
      <c r="H286" s="67">
        <v>43752</v>
      </c>
      <c r="I286" s="78">
        <v>90</v>
      </c>
      <c r="J286" s="217">
        <f t="shared" si="12"/>
        <v>36</v>
      </c>
    </row>
    <row r="287" spans="1:10" ht="14.5" hidden="1" customHeight="1" outlineLevel="1" thickBot="1" x14ac:dyDescent="0.4">
      <c r="A287" s="70" t="s">
        <v>2550</v>
      </c>
      <c r="B287" s="73" t="s">
        <v>2866</v>
      </c>
      <c r="C287" s="79" t="s">
        <v>2551</v>
      </c>
      <c r="D287" s="72" t="s">
        <v>170</v>
      </c>
      <c r="E287" s="76">
        <v>10</v>
      </c>
      <c r="F287" s="76">
        <v>25</v>
      </c>
      <c r="G287" s="77">
        <f t="shared" si="11"/>
        <v>35</v>
      </c>
      <c r="H287" s="67">
        <v>43752</v>
      </c>
      <c r="I287" s="78">
        <v>110</v>
      </c>
      <c r="J287" s="217">
        <f t="shared" si="12"/>
        <v>35</v>
      </c>
    </row>
    <row r="288" spans="1:10" ht="14.5" hidden="1" customHeight="1" outlineLevel="1" x14ac:dyDescent="0.35">
      <c r="A288" s="70" t="s">
        <v>2550</v>
      </c>
      <c r="B288" s="73" t="s">
        <v>2867</v>
      </c>
      <c r="C288" s="79" t="s">
        <v>2551</v>
      </c>
      <c r="D288" s="72" t="s">
        <v>170</v>
      </c>
      <c r="E288" s="76">
        <v>5</v>
      </c>
      <c r="F288" s="76">
        <v>5</v>
      </c>
      <c r="G288" s="77">
        <f t="shared" si="11"/>
        <v>10</v>
      </c>
      <c r="H288" s="67">
        <v>43752</v>
      </c>
      <c r="I288" s="78">
        <v>90</v>
      </c>
      <c r="J288" s="217">
        <f t="shared" si="12"/>
        <v>10</v>
      </c>
    </row>
    <row r="289" spans="1:10" ht="14.5" customHeight="1" collapsed="1" thickBot="1" x14ac:dyDescent="0.4">
      <c r="A289" s="71" t="s">
        <v>2550</v>
      </c>
      <c r="B289" s="74"/>
      <c r="C289" s="80" t="s">
        <v>2551</v>
      </c>
      <c r="D289" s="118">
        <f>COUNTA(D245:D288)</f>
        <v>44</v>
      </c>
      <c r="E289" s="118">
        <f>SUM(E245:E288)</f>
        <v>309</v>
      </c>
      <c r="F289" s="118">
        <f>SUM(F245:F288)</f>
        <v>333</v>
      </c>
      <c r="G289" s="118">
        <f>SUM(G245:G288)</f>
        <v>642</v>
      </c>
      <c r="H289" s="92">
        <v>43752</v>
      </c>
      <c r="I289" s="119">
        <f>AVERAGE(I245:I288)</f>
        <v>64.045454545454547</v>
      </c>
      <c r="J289" s="118">
        <f>SUM(J245:J288)</f>
        <v>642</v>
      </c>
    </row>
    <row r="290" spans="1:10" ht="14.5" hidden="1" customHeight="1" outlineLevel="1" thickBot="1" x14ac:dyDescent="0.4">
      <c r="A290" s="72" t="s">
        <v>2552</v>
      </c>
      <c r="B290" s="75" t="s">
        <v>2868</v>
      </c>
      <c r="C290" s="86" t="s">
        <v>2553</v>
      </c>
      <c r="D290" s="72" t="s">
        <v>170</v>
      </c>
      <c r="E290" s="96">
        <v>7</v>
      </c>
      <c r="F290" s="97">
        <v>10</v>
      </c>
      <c r="G290" s="97">
        <f t="shared" ref="G290:G321" si="13">E290+F290</f>
        <v>17</v>
      </c>
      <c r="H290" s="67">
        <v>43745</v>
      </c>
      <c r="I290" s="152">
        <v>180</v>
      </c>
      <c r="J290" s="217">
        <f t="shared" si="12"/>
        <v>17</v>
      </c>
    </row>
    <row r="291" spans="1:10" ht="14.5" hidden="1" customHeight="1" outlineLevel="1" thickBot="1" x14ac:dyDescent="0.4">
      <c r="A291" s="70" t="s">
        <v>2552</v>
      </c>
      <c r="B291" s="73" t="s">
        <v>2869</v>
      </c>
      <c r="C291" s="79" t="s">
        <v>2553</v>
      </c>
      <c r="D291" s="72" t="s">
        <v>170</v>
      </c>
      <c r="E291" s="76">
        <v>1</v>
      </c>
      <c r="F291" s="77">
        <v>4</v>
      </c>
      <c r="G291" s="77">
        <f t="shared" si="13"/>
        <v>5</v>
      </c>
      <c r="H291" s="67">
        <v>43745</v>
      </c>
      <c r="I291" s="136">
        <v>100</v>
      </c>
      <c r="J291" s="217">
        <f t="shared" si="12"/>
        <v>5</v>
      </c>
    </row>
    <row r="292" spans="1:10" ht="14.5" hidden="1" customHeight="1" outlineLevel="1" thickBot="1" x14ac:dyDescent="0.4">
      <c r="A292" s="70" t="s">
        <v>2552</v>
      </c>
      <c r="B292" s="73" t="s">
        <v>2870</v>
      </c>
      <c r="C292" s="79" t="s">
        <v>2553</v>
      </c>
      <c r="D292" s="72" t="s">
        <v>170</v>
      </c>
      <c r="E292" s="76">
        <v>4</v>
      </c>
      <c r="F292" s="77">
        <v>5</v>
      </c>
      <c r="G292" s="77">
        <f t="shared" si="13"/>
        <v>9</v>
      </c>
      <c r="H292" s="67">
        <v>43745</v>
      </c>
      <c r="I292" s="136">
        <v>60</v>
      </c>
      <c r="J292" s="217">
        <f t="shared" si="12"/>
        <v>9</v>
      </c>
    </row>
    <row r="293" spans="1:10" ht="14.5" hidden="1" customHeight="1" outlineLevel="1" thickBot="1" x14ac:dyDescent="0.4">
      <c r="A293" s="70" t="s">
        <v>2552</v>
      </c>
      <c r="B293" s="73" t="s">
        <v>2871</v>
      </c>
      <c r="C293" s="79" t="s">
        <v>2553</v>
      </c>
      <c r="D293" s="72" t="s">
        <v>170</v>
      </c>
      <c r="E293" s="76">
        <v>4</v>
      </c>
      <c r="F293" s="77">
        <v>2</v>
      </c>
      <c r="G293" s="77">
        <f t="shared" si="13"/>
        <v>6</v>
      </c>
      <c r="H293" s="67">
        <v>43745</v>
      </c>
      <c r="I293" s="136">
        <v>90</v>
      </c>
      <c r="J293" s="217">
        <f t="shared" si="12"/>
        <v>6</v>
      </c>
    </row>
    <row r="294" spans="1:10" ht="14.5" hidden="1" customHeight="1" outlineLevel="1" thickBot="1" x14ac:dyDescent="0.4">
      <c r="A294" s="70" t="s">
        <v>2552</v>
      </c>
      <c r="B294" s="73" t="s">
        <v>2872</v>
      </c>
      <c r="C294" s="79" t="s">
        <v>2553</v>
      </c>
      <c r="D294" s="72" t="s">
        <v>170</v>
      </c>
      <c r="E294" s="76">
        <v>7</v>
      </c>
      <c r="F294" s="77">
        <v>6</v>
      </c>
      <c r="G294" s="77">
        <f t="shared" si="13"/>
        <v>13</v>
      </c>
      <c r="H294" s="67">
        <v>43745</v>
      </c>
      <c r="I294" s="136">
        <v>180</v>
      </c>
      <c r="J294" s="217">
        <f t="shared" si="12"/>
        <v>13</v>
      </c>
    </row>
    <row r="295" spans="1:10" ht="14.5" hidden="1" customHeight="1" outlineLevel="1" thickBot="1" x14ac:dyDescent="0.4">
      <c r="A295" s="70" t="s">
        <v>2552</v>
      </c>
      <c r="B295" s="73" t="s">
        <v>2873</v>
      </c>
      <c r="C295" s="79" t="s">
        <v>2553</v>
      </c>
      <c r="D295" s="72" t="s">
        <v>170</v>
      </c>
      <c r="E295" s="76">
        <v>9</v>
      </c>
      <c r="F295" s="77">
        <v>9</v>
      </c>
      <c r="G295" s="77">
        <f t="shared" si="13"/>
        <v>18</v>
      </c>
      <c r="H295" s="67">
        <v>43745</v>
      </c>
      <c r="I295" s="136">
        <v>100</v>
      </c>
      <c r="J295" s="217">
        <f t="shared" si="12"/>
        <v>18</v>
      </c>
    </row>
    <row r="296" spans="1:10" ht="14.5" hidden="1" customHeight="1" outlineLevel="1" thickBot="1" x14ac:dyDescent="0.4">
      <c r="A296" s="70" t="s">
        <v>2552</v>
      </c>
      <c r="B296" s="73" t="s">
        <v>2874</v>
      </c>
      <c r="C296" s="79" t="s">
        <v>2553</v>
      </c>
      <c r="D296" s="72" t="s">
        <v>170</v>
      </c>
      <c r="E296" s="76">
        <v>2</v>
      </c>
      <c r="F296" s="77">
        <v>4</v>
      </c>
      <c r="G296" s="77">
        <f t="shared" si="13"/>
        <v>6</v>
      </c>
      <c r="H296" s="67">
        <v>43745</v>
      </c>
      <c r="I296" s="136">
        <v>190</v>
      </c>
      <c r="J296" s="217">
        <f t="shared" si="12"/>
        <v>6</v>
      </c>
    </row>
    <row r="297" spans="1:10" ht="14.5" hidden="1" customHeight="1" outlineLevel="1" thickBot="1" x14ac:dyDescent="0.4">
      <c r="A297" s="70" t="s">
        <v>2552</v>
      </c>
      <c r="B297" s="73" t="s">
        <v>2875</v>
      </c>
      <c r="C297" s="79" t="s">
        <v>2553</v>
      </c>
      <c r="D297" s="72" t="s">
        <v>170</v>
      </c>
      <c r="E297" s="76">
        <v>1</v>
      </c>
      <c r="F297" s="77">
        <v>2</v>
      </c>
      <c r="G297" s="77">
        <f t="shared" si="13"/>
        <v>3</v>
      </c>
      <c r="H297" s="67">
        <v>43745</v>
      </c>
      <c r="I297" s="136">
        <v>160</v>
      </c>
      <c r="J297" s="217">
        <f t="shared" si="12"/>
        <v>3</v>
      </c>
    </row>
    <row r="298" spans="1:10" ht="14.5" hidden="1" customHeight="1" outlineLevel="1" thickBot="1" x14ac:dyDescent="0.4">
      <c r="A298" s="70" t="s">
        <v>2552</v>
      </c>
      <c r="B298" s="73" t="s">
        <v>2876</v>
      </c>
      <c r="C298" s="79" t="s">
        <v>2553</v>
      </c>
      <c r="D298" s="72" t="s">
        <v>170</v>
      </c>
      <c r="E298" s="76">
        <v>3</v>
      </c>
      <c r="F298" s="77">
        <v>3</v>
      </c>
      <c r="G298" s="77">
        <f t="shared" si="13"/>
        <v>6</v>
      </c>
      <c r="H298" s="67">
        <v>43745</v>
      </c>
      <c r="I298" s="136">
        <v>160</v>
      </c>
      <c r="J298" s="217">
        <f t="shared" si="12"/>
        <v>6</v>
      </c>
    </row>
    <row r="299" spans="1:10" ht="14.5" hidden="1" customHeight="1" outlineLevel="1" thickBot="1" x14ac:dyDescent="0.4">
      <c r="A299" s="70" t="s">
        <v>2552</v>
      </c>
      <c r="B299" s="73" t="s">
        <v>2877</v>
      </c>
      <c r="C299" s="79" t="s">
        <v>2553</v>
      </c>
      <c r="D299" s="72" t="s">
        <v>170</v>
      </c>
      <c r="E299" s="76">
        <v>8</v>
      </c>
      <c r="F299" s="77">
        <v>8</v>
      </c>
      <c r="G299" s="77">
        <f t="shared" si="13"/>
        <v>16</v>
      </c>
      <c r="H299" s="67">
        <v>43745</v>
      </c>
      <c r="I299" s="136">
        <v>160</v>
      </c>
      <c r="J299" s="217">
        <f t="shared" si="12"/>
        <v>16</v>
      </c>
    </row>
    <row r="300" spans="1:10" ht="14.5" hidden="1" customHeight="1" outlineLevel="1" thickBot="1" x14ac:dyDescent="0.4">
      <c r="A300" s="70" t="s">
        <v>2552</v>
      </c>
      <c r="B300" s="73" t="s">
        <v>2878</v>
      </c>
      <c r="C300" s="79" t="s">
        <v>2553</v>
      </c>
      <c r="D300" s="72" t="s">
        <v>170</v>
      </c>
      <c r="E300" s="76">
        <v>1</v>
      </c>
      <c r="F300" s="77">
        <v>2</v>
      </c>
      <c r="G300" s="77">
        <f t="shared" si="13"/>
        <v>3</v>
      </c>
      <c r="H300" s="67">
        <v>43745</v>
      </c>
      <c r="I300" s="136">
        <v>130</v>
      </c>
      <c r="J300" s="217">
        <f t="shared" si="12"/>
        <v>3</v>
      </c>
    </row>
    <row r="301" spans="1:10" ht="14.5" hidden="1" customHeight="1" outlineLevel="1" thickBot="1" x14ac:dyDescent="0.4">
      <c r="A301" s="70" t="s">
        <v>2552</v>
      </c>
      <c r="B301" s="73" t="s">
        <v>2879</v>
      </c>
      <c r="C301" s="79" t="s">
        <v>2553</v>
      </c>
      <c r="D301" s="72" t="s">
        <v>170</v>
      </c>
      <c r="E301" s="76">
        <v>7</v>
      </c>
      <c r="F301" s="77">
        <v>8</v>
      </c>
      <c r="G301" s="77">
        <f t="shared" si="13"/>
        <v>15</v>
      </c>
      <c r="H301" s="67">
        <v>43745</v>
      </c>
      <c r="I301" s="136">
        <v>160</v>
      </c>
      <c r="J301" s="217">
        <f t="shared" si="12"/>
        <v>15</v>
      </c>
    </row>
    <row r="302" spans="1:10" ht="14.5" hidden="1" customHeight="1" outlineLevel="1" thickBot="1" x14ac:dyDescent="0.4">
      <c r="A302" s="70" t="s">
        <v>2552</v>
      </c>
      <c r="B302" s="73" t="s">
        <v>2880</v>
      </c>
      <c r="C302" s="79" t="s">
        <v>2553</v>
      </c>
      <c r="D302" s="72" t="s">
        <v>170</v>
      </c>
      <c r="E302" s="76">
        <v>2</v>
      </c>
      <c r="F302" s="77">
        <v>2</v>
      </c>
      <c r="G302" s="77">
        <f t="shared" si="13"/>
        <v>4</v>
      </c>
      <c r="H302" s="67">
        <v>43745</v>
      </c>
      <c r="I302" s="136">
        <v>250</v>
      </c>
      <c r="J302" s="217">
        <f t="shared" si="12"/>
        <v>4</v>
      </c>
    </row>
    <row r="303" spans="1:10" ht="14.5" hidden="1" customHeight="1" outlineLevel="1" thickBot="1" x14ac:dyDescent="0.4">
      <c r="A303" s="70" t="s">
        <v>2552</v>
      </c>
      <c r="B303" s="73" t="s">
        <v>2881</v>
      </c>
      <c r="C303" s="79" t="s">
        <v>2553</v>
      </c>
      <c r="D303" s="72" t="s">
        <v>170</v>
      </c>
      <c r="E303" s="76">
        <v>5</v>
      </c>
      <c r="F303" s="77">
        <v>2</v>
      </c>
      <c r="G303" s="77">
        <f t="shared" si="13"/>
        <v>7</v>
      </c>
      <c r="H303" s="67">
        <v>43745</v>
      </c>
      <c r="I303" s="136">
        <v>200</v>
      </c>
      <c r="J303" s="217">
        <f t="shared" si="12"/>
        <v>7</v>
      </c>
    </row>
    <row r="304" spans="1:10" ht="14.5" hidden="1" customHeight="1" outlineLevel="1" thickBot="1" x14ac:dyDescent="0.4">
      <c r="A304" s="70" t="s">
        <v>2552</v>
      </c>
      <c r="B304" s="73" t="s">
        <v>2882</v>
      </c>
      <c r="C304" s="79" t="s">
        <v>2553</v>
      </c>
      <c r="D304" s="72" t="s">
        <v>170</v>
      </c>
      <c r="E304" s="76">
        <v>5</v>
      </c>
      <c r="F304" s="77">
        <v>2</v>
      </c>
      <c r="G304" s="77">
        <f t="shared" si="13"/>
        <v>7</v>
      </c>
      <c r="H304" s="67">
        <v>43745</v>
      </c>
      <c r="I304" s="136">
        <v>190</v>
      </c>
      <c r="J304" s="217">
        <f t="shared" si="12"/>
        <v>7</v>
      </c>
    </row>
    <row r="305" spans="1:10" ht="14.5" hidden="1" customHeight="1" outlineLevel="1" thickBot="1" x14ac:dyDescent="0.4">
      <c r="A305" s="70" t="s">
        <v>2552</v>
      </c>
      <c r="B305" s="73" t="s">
        <v>2883</v>
      </c>
      <c r="C305" s="79" t="s">
        <v>2553</v>
      </c>
      <c r="D305" s="72" t="s">
        <v>170</v>
      </c>
      <c r="E305" s="76">
        <v>7</v>
      </c>
      <c r="F305" s="77">
        <v>2</v>
      </c>
      <c r="G305" s="77">
        <f t="shared" si="13"/>
        <v>9</v>
      </c>
      <c r="H305" s="67">
        <v>43745</v>
      </c>
      <c r="I305" s="136">
        <v>220</v>
      </c>
      <c r="J305" s="217">
        <f t="shared" si="12"/>
        <v>9</v>
      </c>
    </row>
    <row r="306" spans="1:10" ht="14.5" hidden="1" customHeight="1" outlineLevel="1" thickBot="1" x14ac:dyDescent="0.4">
      <c r="A306" s="70" t="s">
        <v>2552</v>
      </c>
      <c r="B306" s="73" t="s">
        <v>2884</v>
      </c>
      <c r="C306" s="79" t="s">
        <v>2553</v>
      </c>
      <c r="D306" s="72" t="s">
        <v>170</v>
      </c>
      <c r="E306" s="76">
        <v>3</v>
      </c>
      <c r="F306" s="77">
        <v>2</v>
      </c>
      <c r="G306" s="77">
        <f t="shared" si="13"/>
        <v>5</v>
      </c>
      <c r="H306" s="67">
        <v>43745</v>
      </c>
      <c r="I306" s="136">
        <v>180</v>
      </c>
      <c r="J306" s="217">
        <f t="shared" si="12"/>
        <v>5</v>
      </c>
    </row>
    <row r="307" spans="1:10" ht="14.5" hidden="1" customHeight="1" outlineLevel="1" thickBot="1" x14ac:dyDescent="0.4">
      <c r="A307" s="70" t="s">
        <v>2552</v>
      </c>
      <c r="B307" s="73" t="s">
        <v>2885</v>
      </c>
      <c r="C307" s="79" t="s">
        <v>2553</v>
      </c>
      <c r="D307" s="72" t="s">
        <v>170</v>
      </c>
      <c r="E307" s="76">
        <v>4</v>
      </c>
      <c r="F307" s="77">
        <v>2</v>
      </c>
      <c r="G307" s="77">
        <f t="shared" si="13"/>
        <v>6</v>
      </c>
      <c r="H307" s="67">
        <v>43745</v>
      </c>
      <c r="I307" s="136">
        <v>100</v>
      </c>
      <c r="J307" s="217">
        <f t="shared" si="12"/>
        <v>6</v>
      </c>
    </row>
    <row r="308" spans="1:10" ht="14.5" hidden="1" customHeight="1" outlineLevel="1" thickBot="1" x14ac:dyDescent="0.4">
      <c r="A308" s="70" t="s">
        <v>2552</v>
      </c>
      <c r="B308" s="73" t="s">
        <v>2886</v>
      </c>
      <c r="C308" s="79" t="s">
        <v>2553</v>
      </c>
      <c r="D308" s="72" t="s">
        <v>170</v>
      </c>
      <c r="E308" s="76">
        <v>4</v>
      </c>
      <c r="F308" s="77">
        <v>2</v>
      </c>
      <c r="G308" s="77">
        <f t="shared" si="13"/>
        <v>6</v>
      </c>
      <c r="H308" s="67">
        <v>43745</v>
      </c>
      <c r="I308" s="136">
        <v>180</v>
      </c>
      <c r="J308" s="217">
        <f t="shared" si="12"/>
        <v>6</v>
      </c>
    </row>
    <row r="309" spans="1:10" ht="14.5" hidden="1" customHeight="1" outlineLevel="1" thickBot="1" x14ac:dyDescent="0.4">
      <c r="A309" s="70" t="s">
        <v>2552</v>
      </c>
      <c r="B309" s="73" t="s">
        <v>2887</v>
      </c>
      <c r="C309" s="79" t="s">
        <v>2553</v>
      </c>
      <c r="D309" s="72" t="s">
        <v>170</v>
      </c>
      <c r="E309" s="76">
        <v>4</v>
      </c>
      <c r="F309" s="77">
        <v>2</v>
      </c>
      <c r="G309" s="77">
        <f t="shared" si="13"/>
        <v>6</v>
      </c>
      <c r="H309" s="67">
        <v>43745</v>
      </c>
      <c r="I309" s="136">
        <v>180</v>
      </c>
      <c r="J309" s="217">
        <f t="shared" si="12"/>
        <v>6</v>
      </c>
    </row>
    <row r="310" spans="1:10" ht="14.5" hidden="1" customHeight="1" outlineLevel="1" thickBot="1" x14ac:dyDescent="0.4">
      <c r="A310" s="70" t="s">
        <v>2552</v>
      </c>
      <c r="B310" s="73" t="s">
        <v>2888</v>
      </c>
      <c r="C310" s="79" t="s">
        <v>2553</v>
      </c>
      <c r="D310" s="72" t="s">
        <v>170</v>
      </c>
      <c r="E310" s="76">
        <v>1</v>
      </c>
      <c r="F310" s="77">
        <v>2</v>
      </c>
      <c r="G310" s="77">
        <f t="shared" si="13"/>
        <v>3</v>
      </c>
      <c r="H310" s="67">
        <v>43745</v>
      </c>
      <c r="I310" s="136">
        <v>200</v>
      </c>
      <c r="J310" s="217">
        <f t="shared" si="12"/>
        <v>3</v>
      </c>
    </row>
    <row r="311" spans="1:10" ht="14.5" hidden="1" customHeight="1" outlineLevel="1" thickBot="1" x14ac:dyDescent="0.4">
      <c r="A311" s="70" t="s">
        <v>2552</v>
      </c>
      <c r="B311" s="73" t="s">
        <v>2889</v>
      </c>
      <c r="C311" s="79" t="s">
        <v>2553</v>
      </c>
      <c r="D311" s="72" t="s">
        <v>170</v>
      </c>
      <c r="E311" s="76">
        <v>1</v>
      </c>
      <c r="F311" s="77">
        <v>2</v>
      </c>
      <c r="G311" s="77">
        <f t="shared" si="13"/>
        <v>3</v>
      </c>
      <c r="H311" s="67">
        <v>43745</v>
      </c>
      <c r="I311" s="136">
        <v>250</v>
      </c>
      <c r="J311" s="217">
        <f t="shared" si="12"/>
        <v>3</v>
      </c>
    </row>
    <row r="312" spans="1:10" ht="14.5" hidden="1" customHeight="1" outlineLevel="1" thickBot="1" x14ac:dyDescent="0.4">
      <c r="A312" s="70" t="s">
        <v>2552</v>
      </c>
      <c r="B312" s="73" t="s">
        <v>2890</v>
      </c>
      <c r="C312" s="79" t="s">
        <v>2553</v>
      </c>
      <c r="D312" s="72" t="s">
        <v>170</v>
      </c>
      <c r="E312" s="76">
        <v>6</v>
      </c>
      <c r="F312" s="77">
        <v>2</v>
      </c>
      <c r="G312" s="77">
        <f t="shared" si="13"/>
        <v>8</v>
      </c>
      <c r="H312" s="67">
        <v>43745</v>
      </c>
      <c r="I312" s="136">
        <v>230</v>
      </c>
      <c r="J312" s="217">
        <f t="shared" si="12"/>
        <v>8</v>
      </c>
    </row>
    <row r="313" spans="1:10" ht="14.5" hidden="1" customHeight="1" outlineLevel="1" thickBot="1" x14ac:dyDescent="0.4">
      <c r="A313" s="70" t="s">
        <v>2552</v>
      </c>
      <c r="B313" s="73" t="s">
        <v>2891</v>
      </c>
      <c r="C313" s="79" t="s">
        <v>2553</v>
      </c>
      <c r="D313" s="72" t="s">
        <v>170</v>
      </c>
      <c r="E313" s="76">
        <v>4</v>
      </c>
      <c r="F313" s="77">
        <v>2</v>
      </c>
      <c r="G313" s="77">
        <f t="shared" si="13"/>
        <v>6</v>
      </c>
      <c r="H313" s="67">
        <v>43745</v>
      </c>
      <c r="I313" s="136">
        <v>270</v>
      </c>
      <c r="J313" s="217">
        <f t="shared" si="12"/>
        <v>6</v>
      </c>
    </row>
    <row r="314" spans="1:10" ht="14.5" hidden="1" customHeight="1" outlineLevel="1" thickBot="1" x14ac:dyDescent="0.4">
      <c r="A314" s="70" t="s">
        <v>2552</v>
      </c>
      <c r="B314" s="73" t="s">
        <v>2892</v>
      </c>
      <c r="C314" s="79" t="s">
        <v>2553</v>
      </c>
      <c r="D314" s="72" t="s">
        <v>170</v>
      </c>
      <c r="E314" s="76">
        <v>1</v>
      </c>
      <c r="F314" s="77">
        <v>2</v>
      </c>
      <c r="G314" s="77">
        <f t="shared" si="13"/>
        <v>3</v>
      </c>
      <c r="H314" s="67">
        <v>43745</v>
      </c>
      <c r="I314" s="136">
        <v>280</v>
      </c>
      <c r="J314" s="217">
        <f t="shared" si="12"/>
        <v>3</v>
      </c>
    </row>
    <row r="315" spans="1:10" ht="14.5" hidden="1" customHeight="1" outlineLevel="1" thickBot="1" x14ac:dyDescent="0.4">
      <c r="A315" s="70" t="s">
        <v>2552</v>
      </c>
      <c r="B315" s="73" t="s">
        <v>2893</v>
      </c>
      <c r="C315" s="79" t="s">
        <v>2553</v>
      </c>
      <c r="D315" s="72" t="s">
        <v>170</v>
      </c>
      <c r="E315" s="76">
        <v>1</v>
      </c>
      <c r="F315" s="77">
        <v>5</v>
      </c>
      <c r="G315" s="77">
        <f t="shared" si="13"/>
        <v>6</v>
      </c>
      <c r="H315" s="67">
        <v>43745</v>
      </c>
      <c r="I315" s="136">
        <v>270</v>
      </c>
      <c r="J315" s="217">
        <f t="shared" si="12"/>
        <v>6</v>
      </c>
    </row>
    <row r="316" spans="1:10" ht="14.5" hidden="1" customHeight="1" outlineLevel="1" thickBot="1" x14ac:dyDescent="0.4">
      <c r="A316" s="70" t="s">
        <v>2552</v>
      </c>
      <c r="B316" s="73" t="s">
        <v>2894</v>
      </c>
      <c r="C316" s="79" t="s">
        <v>2553</v>
      </c>
      <c r="D316" s="72" t="s">
        <v>170</v>
      </c>
      <c r="E316" s="76">
        <v>6</v>
      </c>
      <c r="F316" s="77">
        <v>2</v>
      </c>
      <c r="G316" s="77">
        <f t="shared" si="13"/>
        <v>8</v>
      </c>
      <c r="H316" s="67">
        <v>43745</v>
      </c>
      <c r="I316" s="136">
        <v>290</v>
      </c>
      <c r="J316" s="217">
        <f t="shared" si="12"/>
        <v>8</v>
      </c>
    </row>
    <row r="317" spans="1:10" ht="14.5" hidden="1" customHeight="1" outlineLevel="1" thickBot="1" x14ac:dyDescent="0.4">
      <c r="A317" s="70" t="s">
        <v>2552</v>
      </c>
      <c r="B317" s="73" t="s">
        <v>2895</v>
      </c>
      <c r="C317" s="79" t="s">
        <v>2553</v>
      </c>
      <c r="D317" s="72" t="s">
        <v>170</v>
      </c>
      <c r="E317" s="76">
        <v>5</v>
      </c>
      <c r="F317" s="77">
        <v>2</v>
      </c>
      <c r="G317" s="77">
        <f t="shared" si="13"/>
        <v>7</v>
      </c>
      <c r="H317" s="67">
        <v>43745</v>
      </c>
      <c r="I317" s="136">
        <v>190</v>
      </c>
      <c r="J317" s="217">
        <f t="shared" si="12"/>
        <v>7</v>
      </c>
    </row>
    <row r="318" spans="1:10" ht="14.5" hidden="1" customHeight="1" outlineLevel="1" thickBot="1" x14ac:dyDescent="0.4">
      <c r="A318" s="70" t="s">
        <v>2552</v>
      </c>
      <c r="B318" s="73" t="s">
        <v>2896</v>
      </c>
      <c r="C318" s="79" t="s">
        <v>2553</v>
      </c>
      <c r="D318" s="72" t="s">
        <v>170</v>
      </c>
      <c r="E318" s="76">
        <v>6</v>
      </c>
      <c r="F318" s="77">
        <v>2</v>
      </c>
      <c r="G318" s="77">
        <f t="shared" si="13"/>
        <v>8</v>
      </c>
      <c r="H318" s="67">
        <v>43745</v>
      </c>
      <c r="I318" s="136">
        <v>120</v>
      </c>
      <c r="J318" s="217">
        <f t="shared" si="12"/>
        <v>8</v>
      </c>
    </row>
    <row r="319" spans="1:10" ht="14.5" hidden="1" customHeight="1" outlineLevel="1" thickBot="1" x14ac:dyDescent="0.4">
      <c r="A319" s="70" t="s">
        <v>2552</v>
      </c>
      <c r="B319" s="73" t="s">
        <v>2897</v>
      </c>
      <c r="C319" s="79" t="s">
        <v>2553</v>
      </c>
      <c r="D319" s="72" t="s">
        <v>170</v>
      </c>
      <c r="E319" s="76">
        <v>3</v>
      </c>
      <c r="F319" s="77">
        <v>5</v>
      </c>
      <c r="G319" s="77">
        <f t="shared" si="13"/>
        <v>8</v>
      </c>
      <c r="H319" s="67">
        <v>43745</v>
      </c>
      <c r="I319" s="136">
        <v>100</v>
      </c>
      <c r="J319" s="217">
        <f t="shared" si="12"/>
        <v>8</v>
      </c>
    </row>
    <row r="320" spans="1:10" ht="14.5" hidden="1" customHeight="1" outlineLevel="1" thickBot="1" x14ac:dyDescent="0.4">
      <c r="A320" s="70" t="s">
        <v>2552</v>
      </c>
      <c r="B320" s="73" t="s">
        <v>2898</v>
      </c>
      <c r="C320" s="79" t="s">
        <v>2553</v>
      </c>
      <c r="D320" s="72" t="s">
        <v>170</v>
      </c>
      <c r="E320" s="76">
        <v>10</v>
      </c>
      <c r="F320" s="77">
        <v>7</v>
      </c>
      <c r="G320" s="77">
        <f t="shared" si="13"/>
        <v>17</v>
      </c>
      <c r="H320" s="67">
        <v>43745</v>
      </c>
      <c r="I320" s="136">
        <v>270</v>
      </c>
      <c r="J320" s="217">
        <f t="shared" si="12"/>
        <v>17</v>
      </c>
    </row>
    <row r="321" spans="1:10" ht="14.5" hidden="1" customHeight="1" outlineLevel="1" thickBot="1" x14ac:dyDescent="0.4">
      <c r="A321" s="70" t="s">
        <v>2552</v>
      </c>
      <c r="B321" s="73" t="s">
        <v>2899</v>
      </c>
      <c r="C321" s="79" t="s">
        <v>2553</v>
      </c>
      <c r="D321" s="72" t="s">
        <v>170</v>
      </c>
      <c r="E321" s="76">
        <v>13</v>
      </c>
      <c r="F321" s="77">
        <v>17</v>
      </c>
      <c r="G321" s="77">
        <f t="shared" si="13"/>
        <v>30</v>
      </c>
      <c r="H321" s="67">
        <v>43745</v>
      </c>
      <c r="I321" s="136">
        <v>280</v>
      </c>
      <c r="J321" s="217">
        <f t="shared" si="12"/>
        <v>30</v>
      </c>
    </row>
    <row r="322" spans="1:10" ht="14.5" hidden="1" customHeight="1" outlineLevel="1" thickBot="1" x14ac:dyDescent="0.4">
      <c r="A322" s="70" t="s">
        <v>2552</v>
      </c>
      <c r="B322" s="73" t="s">
        <v>2900</v>
      </c>
      <c r="C322" s="79" t="s">
        <v>2553</v>
      </c>
      <c r="D322" s="72" t="s">
        <v>170</v>
      </c>
      <c r="E322" s="76">
        <v>10</v>
      </c>
      <c r="F322" s="77">
        <v>12</v>
      </c>
      <c r="G322" s="77">
        <f t="shared" ref="G322:G353" si="14">E322+F322</f>
        <v>22</v>
      </c>
      <c r="H322" s="67">
        <v>43745</v>
      </c>
      <c r="I322" s="136">
        <v>300</v>
      </c>
      <c r="J322" s="217">
        <f t="shared" si="12"/>
        <v>22</v>
      </c>
    </row>
    <row r="323" spans="1:10" ht="14.5" hidden="1" customHeight="1" outlineLevel="1" thickBot="1" x14ac:dyDescent="0.4">
      <c r="A323" s="70" t="s">
        <v>2552</v>
      </c>
      <c r="B323" s="73" t="s">
        <v>2901</v>
      </c>
      <c r="C323" s="79" t="s">
        <v>2553</v>
      </c>
      <c r="D323" s="72" t="s">
        <v>170</v>
      </c>
      <c r="E323" s="76">
        <v>5</v>
      </c>
      <c r="F323" s="77">
        <v>16</v>
      </c>
      <c r="G323" s="77">
        <f t="shared" si="14"/>
        <v>21</v>
      </c>
      <c r="H323" s="67">
        <v>43745</v>
      </c>
      <c r="I323" s="136">
        <v>330</v>
      </c>
      <c r="J323" s="217">
        <f t="shared" ref="J323:J386" si="15">IF(I323&gt;$Q$1,,G323)</f>
        <v>21</v>
      </c>
    </row>
    <row r="324" spans="1:10" ht="14.5" hidden="1" customHeight="1" outlineLevel="1" thickBot="1" x14ac:dyDescent="0.4">
      <c r="A324" s="70" t="s">
        <v>2552</v>
      </c>
      <c r="B324" s="73" t="s">
        <v>2902</v>
      </c>
      <c r="C324" s="79" t="s">
        <v>2553</v>
      </c>
      <c r="D324" s="72" t="s">
        <v>170</v>
      </c>
      <c r="E324" s="76">
        <v>11</v>
      </c>
      <c r="F324" s="77">
        <v>8</v>
      </c>
      <c r="G324" s="77">
        <f t="shared" si="14"/>
        <v>19</v>
      </c>
      <c r="H324" s="67">
        <v>43745</v>
      </c>
      <c r="I324" s="136">
        <v>400</v>
      </c>
      <c r="J324" s="217">
        <f t="shared" si="15"/>
        <v>19</v>
      </c>
    </row>
    <row r="325" spans="1:10" ht="14.5" hidden="1" customHeight="1" outlineLevel="1" thickBot="1" x14ac:dyDescent="0.4">
      <c r="A325" s="70" t="s">
        <v>2552</v>
      </c>
      <c r="B325" s="73" t="s">
        <v>2903</v>
      </c>
      <c r="C325" s="79" t="s">
        <v>2553</v>
      </c>
      <c r="D325" s="72" t="s">
        <v>170</v>
      </c>
      <c r="E325" s="76">
        <v>12</v>
      </c>
      <c r="F325" s="77">
        <v>7</v>
      </c>
      <c r="G325" s="77">
        <f t="shared" si="14"/>
        <v>19</v>
      </c>
      <c r="H325" s="67">
        <v>43745</v>
      </c>
      <c r="I325" s="136">
        <v>400</v>
      </c>
      <c r="J325" s="217">
        <f t="shared" si="15"/>
        <v>19</v>
      </c>
    </row>
    <row r="326" spans="1:10" ht="14.5" hidden="1" customHeight="1" outlineLevel="1" thickBot="1" x14ac:dyDescent="0.4">
      <c r="A326" s="70" t="s">
        <v>2552</v>
      </c>
      <c r="B326" s="73" t="s">
        <v>2904</v>
      </c>
      <c r="C326" s="79" t="s">
        <v>2553</v>
      </c>
      <c r="D326" s="72" t="s">
        <v>170</v>
      </c>
      <c r="E326" s="76">
        <v>10</v>
      </c>
      <c r="F326" s="77">
        <v>10</v>
      </c>
      <c r="G326" s="77">
        <f t="shared" si="14"/>
        <v>20</v>
      </c>
      <c r="H326" s="67">
        <v>43745</v>
      </c>
      <c r="I326" s="136">
        <v>300</v>
      </c>
      <c r="J326" s="217">
        <f t="shared" si="15"/>
        <v>20</v>
      </c>
    </row>
    <row r="327" spans="1:10" ht="14.5" hidden="1" customHeight="1" outlineLevel="1" thickBot="1" x14ac:dyDescent="0.4">
      <c r="A327" s="70" t="s">
        <v>2552</v>
      </c>
      <c r="B327" s="73" t="s">
        <v>2905</v>
      </c>
      <c r="C327" s="79" t="s">
        <v>2553</v>
      </c>
      <c r="D327" s="72" t="s">
        <v>170</v>
      </c>
      <c r="E327" s="76">
        <v>13</v>
      </c>
      <c r="F327" s="77">
        <v>6</v>
      </c>
      <c r="G327" s="77">
        <f t="shared" si="14"/>
        <v>19</v>
      </c>
      <c r="H327" s="67">
        <v>43745</v>
      </c>
      <c r="I327" s="136">
        <v>250</v>
      </c>
      <c r="J327" s="217">
        <f t="shared" si="15"/>
        <v>19</v>
      </c>
    </row>
    <row r="328" spans="1:10" ht="14.5" hidden="1" customHeight="1" outlineLevel="1" thickBot="1" x14ac:dyDescent="0.4">
      <c r="A328" s="70" t="s">
        <v>2552</v>
      </c>
      <c r="B328" s="73" t="s">
        <v>2906</v>
      </c>
      <c r="C328" s="79" t="s">
        <v>2553</v>
      </c>
      <c r="D328" s="72" t="s">
        <v>170</v>
      </c>
      <c r="E328" s="76">
        <v>10</v>
      </c>
      <c r="F328" s="77">
        <v>11</v>
      </c>
      <c r="G328" s="77">
        <f t="shared" si="14"/>
        <v>21</v>
      </c>
      <c r="H328" s="67">
        <v>43745</v>
      </c>
      <c r="I328" s="136">
        <v>300</v>
      </c>
      <c r="J328" s="217">
        <f t="shared" si="15"/>
        <v>21</v>
      </c>
    </row>
    <row r="329" spans="1:10" ht="14.5" hidden="1" customHeight="1" outlineLevel="1" thickBot="1" x14ac:dyDescent="0.4">
      <c r="A329" s="70" t="s">
        <v>2552</v>
      </c>
      <c r="B329" s="73" t="s">
        <v>2907</v>
      </c>
      <c r="C329" s="79" t="s">
        <v>2553</v>
      </c>
      <c r="D329" s="72" t="s">
        <v>170</v>
      </c>
      <c r="E329" s="76">
        <v>5</v>
      </c>
      <c r="F329" s="77">
        <v>7</v>
      </c>
      <c r="G329" s="77">
        <f t="shared" si="14"/>
        <v>12</v>
      </c>
      <c r="H329" s="67">
        <v>43745</v>
      </c>
      <c r="I329" s="136">
        <v>350</v>
      </c>
      <c r="J329" s="217">
        <f t="shared" si="15"/>
        <v>12</v>
      </c>
    </row>
    <row r="330" spans="1:10" ht="14.5" hidden="1" customHeight="1" outlineLevel="1" thickBot="1" x14ac:dyDescent="0.4">
      <c r="A330" s="70" t="s">
        <v>2552</v>
      </c>
      <c r="B330" s="73" t="s">
        <v>2908</v>
      </c>
      <c r="C330" s="79" t="s">
        <v>2553</v>
      </c>
      <c r="D330" s="72" t="s">
        <v>170</v>
      </c>
      <c r="E330" s="76">
        <v>11</v>
      </c>
      <c r="F330" s="77">
        <v>10</v>
      </c>
      <c r="G330" s="77">
        <f t="shared" si="14"/>
        <v>21</v>
      </c>
      <c r="H330" s="67">
        <v>43745</v>
      </c>
      <c r="I330" s="136">
        <v>250</v>
      </c>
      <c r="J330" s="217">
        <f t="shared" si="15"/>
        <v>21</v>
      </c>
    </row>
    <row r="331" spans="1:10" ht="14.5" hidden="1" customHeight="1" outlineLevel="1" thickBot="1" x14ac:dyDescent="0.4">
      <c r="A331" s="70" t="s">
        <v>2552</v>
      </c>
      <c r="B331" s="73" t="s">
        <v>2909</v>
      </c>
      <c r="C331" s="79" t="s">
        <v>2553</v>
      </c>
      <c r="D331" s="72" t="s">
        <v>170</v>
      </c>
      <c r="E331" s="76">
        <v>10</v>
      </c>
      <c r="F331" s="77">
        <v>7</v>
      </c>
      <c r="G331" s="77">
        <f t="shared" si="14"/>
        <v>17</v>
      </c>
      <c r="H331" s="67">
        <v>43745</v>
      </c>
      <c r="I331" s="136">
        <v>305</v>
      </c>
      <c r="J331" s="217">
        <f t="shared" si="15"/>
        <v>17</v>
      </c>
    </row>
    <row r="332" spans="1:10" ht="14.5" hidden="1" customHeight="1" outlineLevel="1" thickBot="1" x14ac:dyDescent="0.4">
      <c r="A332" s="70" t="s">
        <v>2552</v>
      </c>
      <c r="B332" s="73" t="s">
        <v>2910</v>
      </c>
      <c r="C332" s="79" t="s">
        <v>2553</v>
      </c>
      <c r="D332" s="72" t="s">
        <v>170</v>
      </c>
      <c r="E332" s="76">
        <v>5</v>
      </c>
      <c r="F332" s="77">
        <v>6</v>
      </c>
      <c r="G332" s="77">
        <f t="shared" si="14"/>
        <v>11</v>
      </c>
      <c r="H332" s="67">
        <v>43745</v>
      </c>
      <c r="I332" s="136">
        <v>302</v>
      </c>
      <c r="J332" s="217">
        <f t="shared" si="15"/>
        <v>11</v>
      </c>
    </row>
    <row r="333" spans="1:10" ht="14.5" hidden="1" customHeight="1" outlineLevel="1" thickBot="1" x14ac:dyDescent="0.4">
      <c r="A333" s="70" t="s">
        <v>2552</v>
      </c>
      <c r="B333" s="73" t="s">
        <v>2911</v>
      </c>
      <c r="C333" s="79" t="s">
        <v>2553</v>
      </c>
      <c r="D333" s="72" t="s">
        <v>170</v>
      </c>
      <c r="E333" s="76">
        <v>10</v>
      </c>
      <c r="F333" s="77">
        <v>8</v>
      </c>
      <c r="G333" s="77">
        <f t="shared" si="14"/>
        <v>18</v>
      </c>
      <c r="H333" s="67">
        <v>43745</v>
      </c>
      <c r="I333" s="136">
        <v>350</v>
      </c>
      <c r="J333" s="217">
        <f t="shared" si="15"/>
        <v>18</v>
      </c>
    </row>
    <row r="334" spans="1:10" ht="14.5" hidden="1" customHeight="1" outlineLevel="1" thickBot="1" x14ac:dyDescent="0.4">
      <c r="A334" s="70" t="s">
        <v>2552</v>
      </c>
      <c r="B334" s="73" t="s">
        <v>2912</v>
      </c>
      <c r="C334" s="79" t="s">
        <v>2553</v>
      </c>
      <c r="D334" s="72" t="s">
        <v>170</v>
      </c>
      <c r="E334" s="76">
        <v>4</v>
      </c>
      <c r="F334" s="77">
        <v>7</v>
      </c>
      <c r="G334" s="77">
        <f t="shared" si="14"/>
        <v>11</v>
      </c>
      <c r="H334" s="67">
        <v>43745</v>
      </c>
      <c r="I334" s="136">
        <v>250</v>
      </c>
      <c r="J334" s="217">
        <f t="shared" si="15"/>
        <v>11</v>
      </c>
    </row>
    <row r="335" spans="1:10" ht="14.5" hidden="1" customHeight="1" outlineLevel="1" thickBot="1" x14ac:dyDescent="0.4">
      <c r="A335" s="70" t="s">
        <v>2552</v>
      </c>
      <c r="B335" s="73" t="s">
        <v>2913</v>
      </c>
      <c r="C335" s="79" t="s">
        <v>2553</v>
      </c>
      <c r="D335" s="72" t="s">
        <v>170</v>
      </c>
      <c r="E335" s="76">
        <v>6</v>
      </c>
      <c r="F335" s="77">
        <v>7</v>
      </c>
      <c r="G335" s="77">
        <f t="shared" si="14"/>
        <v>13</v>
      </c>
      <c r="H335" s="67">
        <v>43745</v>
      </c>
      <c r="I335" s="136">
        <v>403</v>
      </c>
      <c r="J335" s="217">
        <f t="shared" si="15"/>
        <v>13</v>
      </c>
    </row>
    <row r="336" spans="1:10" ht="14.5" hidden="1" customHeight="1" outlineLevel="1" thickBot="1" x14ac:dyDescent="0.4">
      <c r="A336" s="70" t="s">
        <v>2552</v>
      </c>
      <c r="B336" s="73" t="s">
        <v>2914</v>
      </c>
      <c r="C336" s="79" t="s">
        <v>2553</v>
      </c>
      <c r="D336" s="72" t="s">
        <v>170</v>
      </c>
      <c r="E336" s="76">
        <v>4</v>
      </c>
      <c r="F336" s="77">
        <v>3</v>
      </c>
      <c r="G336" s="77">
        <f t="shared" si="14"/>
        <v>7</v>
      </c>
      <c r="H336" s="67">
        <v>43745</v>
      </c>
      <c r="I336" s="136">
        <v>260</v>
      </c>
      <c r="J336" s="217">
        <f t="shared" si="15"/>
        <v>7</v>
      </c>
    </row>
    <row r="337" spans="1:10" ht="14.5" hidden="1" customHeight="1" outlineLevel="1" thickBot="1" x14ac:dyDescent="0.4">
      <c r="A337" s="70" t="s">
        <v>2552</v>
      </c>
      <c r="B337" s="73" t="s">
        <v>2915</v>
      </c>
      <c r="C337" s="79" t="s">
        <v>2553</v>
      </c>
      <c r="D337" s="72" t="s">
        <v>170</v>
      </c>
      <c r="E337" s="76">
        <v>3</v>
      </c>
      <c r="F337" s="77">
        <v>6</v>
      </c>
      <c r="G337" s="77">
        <f t="shared" si="14"/>
        <v>9</v>
      </c>
      <c r="H337" s="67">
        <v>43745</v>
      </c>
      <c r="I337" s="136">
        <v>300</v>
      </c>
      <c r="J337" s="217">
        <f t="shared" si="15"/>
        <v>9</v>
      </c>
    </row>
    <row r="338" spans="1:10" ht="14.5" hidden="1" customHeight="1" outlineLevel="1" thickBot="1" x14ac:dyDescent="0.4">
      <c r="A338" s="70" t="s">
        <v>2552</v>
      </c>
      <c r="B338" s="73" t="s">
        <v>2916</v>
      </c>
      <c r="C338" s="79" t="s">
        <v>2553</v>
      </c>
      <c r="D338" s="72" t="s">
        <v>170</v>
      </c>
      <c r="E338" s="76">
        <v>7</v>
      </c>
      <c r="F338" s="77">
        <v>5</v>
      </c>
      <c r="G338" s="77">
        <f t="shared" si="14"/>
        <v>12</v>
      </c>
      <c r="H338" s="67">
        <v>43745</v>
      </c>
      <c r="I338" s="136">
        <v>350</v>
      </c>
      <c r="J338" s="217">
        <f t="shared" si="15"/>
        <v>12</v>
      </c>
    </row>
    <row r="339" spans="1:10" ht="14.5" hidden="1" customHeight="1" outlineLevel="1" thickBot="1" x14ac:dyDescent="0.4">
      <c r="A339" s="70" t="s">
        <v>2552</v>
      </c>
      <c r="B339" s="73" t="s">
        <v>2917</v>
      </c>
      <c r="C339" s="79" t="s">
        <v>2553</v>
      </c>
      <c r="D339" s="72" t="s">
        <v>170</v>
      </c>
      <c r="E339" s="76">
        <v>10</v>
      </c>
      <c r="F339" s="77">
        <v>4</v>
      </c>
      <c r="G339" s="77">
        <f t="shared" si="14"/>
        <v>14</v>
      </c>
      <c r="H339" s="67">
        <v>43745</v>
      </c>
      <c r="I339" s="136">
        <v>380</v>
      </c>
      <c r="J339" s="217">
        <f t="shared" si="15"/>
        <v>14</v>
      </c>
    </row>
    <row r="340" spans="1:10" ht="14.5" hidden="1" customHeight="1" outlineLevel="1" thickBot="1" x14ac:dyDescent="0.4">
      <c r="A340" s="70" t="s">
        <v>2552</v>
      </c>
      <c r="B340" s="73" t="s">
        <v>2918</v>
      </c>
      <c r="C340" s="79" t="s">
        <v>2553</v>
      </c>
      <c r="D340" s="72" t="s">
        <v>170</v>
      </c>
      <c r="E340" s="76">
        <v>11</v>
      </c>
      <c r="F340" s="77">
        <v>9</v>
      </c>
      <c r="G340" s="77">
        <f t="shared" si="14"/>
        <v>20</v>
      </c>
      <c r="H340" s="67">
        <v>43745</v>
      </c>
      <c r="I340" s="136">
        <v>390</v>
      </c>
      <c r="J340" s="217">
        <f t="shared" si="15"/>
        <v>20</v>
      </c>
    </row>
    <row r="341" spans="1:10" ht="14.5" hidden="1" customHeight="1" outlineLevel="1" thickBot="1" x14ac:dyDescent="0.4">
      <c r="A341" s="70" t="s">
        <v>2552</v>
      </c>
      <c r="B341" s="73" t="s">
        <v>2919</v>
      </c>
      <c r="C341" s="79" t="s">
        <v>2553</v>
      </c>
      <c r="D341" s="72" t="s">
        <v>170</v>
      </c>
      <c r="E341" s="76">
        <v>13</v>
      </c>
      <c r="F341" s="77">
        <v>12</v>
      </c>
      <c r="G341" s="77">
        <f t="shared" si="14"/>
        <v>25</v>
      </c>
      <c r="H341" s="67">
        <v>43745</v>
      </c>
      <c r="I341" s="136">
        <v>450</v>
      </c>
      <c r="J341" s="217">
        <f t="shared" si="15"/>
        <v>25</v>
      </c>
    </row>
    <row r="342" spans="1:10" ht="14.5" hidden="1" customHeight="1" outlineLevel="1" thickBot="1" x14ac:dyDescent="0.4">
      <c r="A342" s="70" t="s">
        <v>2552</v>
      </c>
      <c r="B342" s="73" t="s">
        <v>2920</v>
      </c>
      <c r="C342" s="79" t="s">
        <v>2553</v>
      </c>
      <c r="D342" s="72" t="s">
        <v>170</v>
      </c>
      <c r="E342" s="76">
        <v>10</v>
      </c>
      <c r="F342" s="77">
        <v>19</v>
      </c>
      <c r="G342" s="77">
        <f t="shared" si="14"/>
        <v>29</v>
      </c>
      <c r="H342" s="67">
        <v>43745</v>
      </c>
      <c r="I342" s="136">
        <v>430</v>
      </c>
      <c r="J342" s="217">
        <f t="shared" si="15"/>
        <v>29</v>
      </c>
    </row>
    <row r="343" spans="1:10" ht="14.5" hidden="1" customHeight="1" outlineLevel="1" thickBot="1" x14ac:dyDescent="0.4">
      <c r="A343" s="70" t="s">
        <v>2552</v>
      </c>
      <c r="B343" s="73" t="s">
        <v>2921</v>
      </c>
      <c r="C343" s="79" t="s">
        <v>2553</v>
      </c>
      <c r="D343" s="72" t="s">
        <v>170</v>
      </c>
      <c r="E343" s="76">
        <v>10</v>
      </c>
      <c r="F343" s="77">
        <v>15</v>
      </c>
      <c r="G343" s="77">
        <f t="shared" si="14"/>
        <v>25</v>
      </c>
      <c r="H343" s="67">
        <v>43745</v>
      </c>
      <c r="I343" s="136">
        <v>280</v>
      </c>
      <c r="J343" s="217">
        <f t="shared" si="15"/>
        <v>25</v>
      </c>
    </row>
    <row r="344" spans="1:10" ht="14.5" hidden="1" customHeight="1" outlineLevel="1" thickBot="1" x14ac:dyDescent="0.4">
      <c r="A344" s="70" t="s">
        <v>2552</v>
      </c>
      <c r="B344" s="73" t="s">
        <v>2922</v>
      </c>
      <c r="C344" s="79" t="s">
        <v>2553</v>
      </c>
      <c r="D344" s="72" t="s">
        <v>170</v>
      </c>
      <c r="E344" s="76">
        <v>10</v>
      </c>
      <c r="F344" s="77">
        <v>13</v>
      </c>
      <c r="G344" s="77">
        <f t="shared" si="14"/>
        <v>23</v>
      </c>
      <c r="H344" s="67">
        <v>43745</v>
      </c>
      <c r="I344" s="136">
        <v>360</v>
      </c>
      <c r="J344" s="217">
        <f t="shared" si="15"/>
        <v>23</v>
      </c>
    </row>
    <row r="345" spans="1:10" ht="14.5" hidden="1" customHeight="1" outlineLevel="1" thickBot="1" x14ac:dyDescent="0.4">
      <c r="A345" s="70" t="s">
        <v>2552</v>
      </c>
      <c r="B345" s="73" t="s">
        <v>2923</v>
      </c>
      <c r="C345" s="79" t="s">
        <v>2553</v>
      </c>
      <c r="D345" s="72" t="s">
        <v>170</v>
      </c>
      <c r="E345" s="76">
        <v>13</v>
      </c>
      <c r="F345" s="77">
        <v>12</v>
      </c>
      <c r="G345" s="77">
        <f t="shared" si="14"/>
        <v>25</v>
      </c>
      <c r="H345" s="67">
        <v>43745</v>
      </c>
      <c r="I345" s="136">
        <v>280</v>
      </c>
      <c r="J345" s="217">
        <f t="shared" si="15"/>
        <v>25</v>
      </c>
    </row>
    <row r="346" spans="1:10" ht="14.5" hidden="1" customHeight="1" outlineLevel="1" thickBot="1" x14ac:dyDescent="0.4">
      <c r="A346" s="70" t="s">
        <v>2552</v>
      </c>
      <c r="B346" s="73" t="s">
        <v>2924</v>
      </c>
      <c r="C346" s="79" t="s">
        <v>2553</v>
      </c>
      <c r="D346" s="72" t="s">
        <v>170</v>
      </c>
      <c r="E346" s="76">
        <v>10</v>
      </c>
      <c r="F346" s="77">
        <v>11</v>
      </c>
      <c r="G346" s="77">
        <f t="shared" si="14"/>
        <v>21</v>
      </c>
      <c r="H346" s="67">
        <v>43745</v>
      </c>
      <c r="I346" s="136">
        <v>500</v>
      </c>
      <c r="J346" s="217">
        <f t="shared" si="15"/>
        <v>21</v>
      </c>
    </row>
    <row r="347" spans="1:10" ht="14.5" hidden="1" customHeight="1" outlineLevel="1" thickBot="1" x14ac:dyDescent="0.4">
      <c r="A347" s="70" t="s">
        <v>2552</v>
      </c>
      <c r="B347" s="73" t="s">
        <v>2925</v>
      </c>
      <c r="C347" s="79" t="s">
        <v>2553</v>
      </c>
      <c r="D347" s="72" t="s">
        <v>170</v>
      </c>
      <c r="E347" s="76">
        <v>8</v>
      </c>
      <c r="F347" s="77">
        <v>8</v>
      </c>
      <c r="G347" s="77">
        <f t="shared" si="14"/>
        <v>16</v>
      </c>
      <c r="H347" s="67">
        <v>43745</v>
      </c>
      <c r="I347" s="136">
        <v>503</v>
      </c>
      <c r="J347" s="217">
        <f t="shared" si="15"/>
        <v>16</v>
      </c>
    </row>
    <row r="348" spans="1:10" ht="14.5" hidden="1" customHeight="1" outlineLevel="1" thickBot="1" x14ac:dyDescent="0.4">
      <c r="A348" s="70" t="s">
        <v>2552</v>
      </c>
      <c r="B348" s="73" t="s">
        <v>2926</v>
      </c>
      <c r="C348" s="79" t="s">
        <v>2553</v>
      </c>
      <c r="D348" s="72" t="s">
        <v>170</v>
      </c>
      <c r="E348" s="76">
        <v>10</v>
      </c>
      <c r="F348" s="77">
        <v>8</v>
      </c>
      <c r="G348" s="77">
        <f t="shared" si="14"/>
        <v>18</v>
      </c>
      <c r="H348" s="67">
        <v>43745</v>
      </c>
      <c r="I348" s="136">
        <v>508</v>
      </c>
      <c r="J348" s="217">
        <f t="shared" si="15"/>
        <v>18</v>
      </c>
    </row>
    <row r="349" spans="1:10" ht="14.5" hidden="1" customHeight="1" outlineLevel="1" thickBot="1" x14ac:dyDescent="0.4">
      <c r="A349" s="70" t="s">
        <v>2552</v>
      </c>
      <c r="B349" s="73" t="s">
        <v>2927</v>
      </c>
      <c r="C349" s="79" t="s">
        <v>2553</v>
      </c>
      <c r="D349" s="72" t="s">
        <v>170</v>
      </c>
      <c r="E349" s="76">
        <v>5</v>
      </c>
      <c r="F349" s="77">
        <v>5</v>
      </c>
      <c r="G349" s="77">
        <f t="shared" si="14"/>
        <v>10</v>
      </c>
      <c r="H349" s="67">
        <v>43745</v>
      </c>
      <c r="I349" s="136">
        <v>205</v>
      </c>
      <c r="J349" s="217">
        <f t="shared" si="15"/>
        <v>10</v>
      </c>
    </row>
    <row r="350" spans="1:10" ht="14.5" hidden="1" customHeight="1" outlineLevel="1" thickBot="1" x14ac:dyDescent="0.4">
      <c r="A350" s="70" t="s">
        <v>2552</v>
      </c>
      <c r="B350" s="73" t="s">
        <v>2928</v>
      </c>
      <c r="C350" s="79" t="s">
        <v>2553</v>
      </c>
      <c r="D350" s="72" t="s">
        <v>170</v>
      </c>
      <c r="E350" s="76">
        <v>15</v>
      </c>
      <c r="F350" s="77">
        <v>15</v>
      </c>
      <c r="G350" s="77">
        <f t="shared" si="14"/>
        <v>30</v>
      </c>
      <c r="H350" s="67">
        <v>43745</v>
      </c>
      <c r="I350" s="136">
        <v>508</v>
      </c>
      <c r="J350" s="217">
        <f t="shared" si="15"/>
        <v>30</v>
      </c>
    </row>
    <row r="351" spans="1:10" ht="14.5" hidden="1" customHeight="1" outlineLevel="1" thickBot="1" x14ac:dyDescent="0.4">
      <c r="A351" s="70" t="s">
        <v>2552</v>
      </c>
      <c r="B351" s="73" t="s">
        <v>2929</v>
      </c>
      <c r="C351" s="79" t="s">
        <v>2553</v>
      </c>
      <c r="D351" s="72" t="s">
        <v>170</v>
      </c>
      <c r="E351" s="76">
        <v>3</v>
      </c>
      <c r="F351" s="77">
        <v>6</v>
      </c>
      <c r="G351" s="77">
        <f t="shared" si="14"/>
        <v>9</v>
      </c>
      <c r="H351" s="67">
        <v>43745</v>
      </c>
      <c r="I351" s="136">
        <v>280</v>
      </c>
      <c r="J351" s="217">
        <f t="shared" si="15"/>
        <v>9</v>
      </c>
    </row>
    <row r="352" spans="1:10" ht="14.5" hidden="1" customHeight="1" outlineLevel="1" thickBot="1" x14ac:dyDescent="0.4">
      <c r="A352" s="70" t="s">
        <v>2552</v>
      </c>
      <c r="B352" s="73" t="s">
        <v>2930</v>
      </c>
      <c r="C352" s="79" t="s">
        <v>2553</v>
      </c>
      <c r="D352" s="72" t="s">
        <v>170</v>
      </c>
      <c r="E352" s="76">
        <v>7</v>
      </c>
      <c r="F352" s="77">
        <v>7</v>
      </c>
      <c r="G352" s="77">
        <f t="shared" si="14"/>
        <v>14</v>
      </c>
      <c r="H352" s="67">
        <v>43745</v>
      </c>
      <c r="I352" s="136">
        <v>309</v>
      </c>
      <c r="J352" s="217">
        <f t="shared" si="15"/>
        <v>14</v>
      </c>
    </row>
    <row r="353" spans="1:10" ht="14.5" hidden="1" customHeight="1" outlineLevel="1" thickBot="1" x14ac:dyDescent="0.4">
      <c r="A353" s="70" t="s">
        <v>2552</v>
      </c>
      <c r="B353" s="73" t="s">
        <v>2931</v>
      </c>
      <c r="C353" s="79" t="s">
        <v>2553</v>
      </c>
      <c r="D353" s="72" t="s">
        <v>170</v>
      </c>
      <c r="E353" s="76">
        <v>7</v>
      </c>
      <c r="F353" s="77">
        <v>7</v>
      </c>
      <c r="G353" s="77">
        <f t="shared" si="14"/>
        <v>14</v>
      </c>
      <c r="H353" s="67">
        <v>43745</v>
      </c>
      <c r="I353" s="136">
        <v>250</v>
      </c>
      <c r="J353" s="217">
        <f t="shared" si="15"/>
        <v>14</v>
      </c>
    </row>
    <row r="354" spans="1:10" ht="14.5" hidden="1" customHeight="1" outlineLevel="1" thickBot="1" x14ac:dyDescent="0.4">
      <c r="A354" s="70" t="s">
        <v>2552</v>
      </c>
      <c r="B354" s="73" t="s">
        <v>2932</v>
      </c>
      <c r="C354" s="79" t="s">
        <v>2553</v>
      </c>
      <c r="D354" s="72" t="s">
        <v>170</v>
      </c>
      <c r="E354" s="76">
        <v>8</v>
      </c>
      <c r="F354" s="77">
        <v>6</v>
      </c>
      <c r="G354" s="77">
        <f t="shared" ref="G354:G382" si="16">E354+F354</f>
        <v>14</v>
      </c>
      <c r="H354" s="67">
        <v>43745</v>
      </c>
      <c r="I354" s="136">
        <v>280</v>
      </c>
      <c r="J354" s="217">
        <f t="shared" si="15"/>
        <v>14</v>
      </c>
    </row>
    <row r="355" spans="1:10" ht="14.5" hidden="1" customHeight="1" outlineLevel="1" thickBot="1" x14ac:dyDescent="0.4">
      <c r="A355" s="70" t="s">
        <v>2552</v>
      </c>
      <c r="B355" s="73" t="s">
        <v>2933</v>
      </c>
      <c r="C355" s="79" t="s">
        <v>2553</v>
      </c>
      <c r="D355" s="72" t="s">
        <v>170</v>
      </c>
      <c r="E355" s="76">
        <v>4</v>
      </c>
      <c r="F355" s="77">
        <v>4</v>
      </c>
      <c r="G355" s="77">
        <f t="shared" si="16"/>
        <v>8</v>
      </c>
      <c r="H355" s="67">
        <v>43745</v>
      </c>
      <c r="I355" s="136">
        <v>400</v>
      </c>
      <c r="J355" s="217">
        <f t="shared" si="15"/>
        <v>8</v>
      </c>
    </row>
    <row r="356" spans="1:10" ht="14.5" hidden="1" customHeight="1" outlineLevel="1" thickBot="1" x14ac:dyDescent="0.4">
      <c r="A356" s="70" t="s">
        <v>2552</v>
      </c>
      <c r="B356" s="73" t="s">
        <v>2934</v>
      </c>
      <c r="C356" s="79" t="s">
        <v>2553</v>
      </c>
      <c r="D356" s="72" t="s">
        <v>170</v>
      </c>
      <c r="E356" s="76">
        <v>1</v>
      </c>
      <c r="F356" s="77">
        <v>3</v>
      </c>
      <c r="G356" s="77">
        <f t="shared" si="16"/>
        <v>4</v>
      </c>
      <c r="H356" s="67">
        <v>43745</v>
      </c>
      <c r="I356" s="136">
        <v>450</v>
      </c>
      <c r="J356" s="217">
        <f t="shared" si="15"/>
        <v>4</v>
      </c>
    </row>
    <row r="357" spans="1:10" ht="14.5" hidden="1" customHeight="1" outlineLevel="1" thickBot="1" x14ac:dyDescent="0.4">
      <c r="A357" s="70" t="s">
        <v>2552</v>
      </c>
      <c r="B357" s="73" t="s">
        <v>2935</v>
      </c>
      <c r="C357" s="79" t="s">
        <v>2553</v>
      </c>
      <c r="D357" s="72" t="s">
        <v>170</v>
      </c>
      <c r="E357" s="76">
        <v>6</v>
      </c>
      <c r="F357" s="77">
        <v>4</v>
      </c>
      <c r="G357" s="77">
        <f t="shared" si="16"/>
        <v>10</v>
      </c>
      <c r="H357" s="67">
        <v>43745</v>
      </c>
      <c r="I357" s="136">
        <v>280</v>
      </c>
      <c r="J357" s="217">
        <f t="shared" si="15"/>
        <v>10</v>
      </c>
    </row>
    <row r="358" spans="1:10" ht="14.5" hidden="1" customHeight="1" outlineLevel="1" thickBot="1" x14ac:dyDescent="0.4">
      <c r="A358" s="70" t="s">
        <v>2552</v>
      </c>
      <c r="B358" s="73" t="s">
        <v>2936</v>
      </c>
      <c r="C358" s="79" t="s">
        <v>2553</v>
      </c>
      <c r="D358" s="72" t="s">
        <v>170</v>
      </c>
      <c r="E358" s="76">
        <v>5</v>
      </c>
      <c r="F358" s="77">
        <v>5</v>
      </c>
      <c r="G358" s="77">
        <f t="shared" si="16"/>
        <v>10</v>
      </c>
      <c r="H358" s="67">
        <v>43745</v>
      </c>
      <c r="I358" s="136">
        <v>550</v>
      </c>
      <c r="J358" s="217">
        <f t="shared" si="15"/>
        <v>10</v>
      </c>
    </row>
    <row r="359" spans="1:10" ht="14.5" hidden="1" customHeight="1" outlineLevel="1" thickBot="1" x14ac:dyDescent="0.4">
      <c r="A359" s="70" t="s">
        <v>2552</v>
      </c>
      <c r="B359" s="73" t="s">
        <v>2937</v>
      </c>
      <c r="C359" s="79" t="s">
        <v>2553</v>
      </c>
      <c r="D359" s="72" t="s">
        <v>170</v>
      </c>
      <c r="E359" s="76">
        <v>6</v>
      </c>
      <c r="F359" s="77">
        <v>7</v>
      </c>
      <c r="G359" s="77">
        <f t="shared" si="16"/>
        <v>13</v>
      </c>
      <c r="H359" s="67">
        <v>43745</v>
      </c>
      <c r="I359" s="136">
        <v>480</v>
      </c>
      <c r="J359" s="217">
        <f t="shared" si="15"/>
        <v>13</v>
      </c>
    </row>
    <row r="360" spans="1:10" ht="14.5" hidden="1" customHeight="1" outlineLevel="1" thickBot="1" x14ac:dyDescent="0.4">
      <c r="A360" s="70" t="s">
        <v>2552</v>
      </c>
      <c r="B360" s="73" t="s">
        <v>2938</v>
      </c>
      <c r="C360" s="79" t="s">
        <v>2553</v>
      </c>
      <c r="D360" s="72" t="s">
        <v>170</v>
      </c>
      <c r="E360" s="76">
        <v>7</v>
      </c>
      <c r="F360" s="77">
        <v>5</v>
      </c>
      <c r="G360" s="77">
        <f t="shared" si="16"/>
        <v>12</v>
      </c>
      <c r="H360" s="67">
        <v>43745</v>
      </c>
      <c r="I360" s="136">
        <v>507</v>
      </c>
      <c r="J360" s="217">
        <f t="shared" si="15"/>
        <v>12</v>
      </c>
    </row>
    <row r="361" spans="1:10" ht="14.5" hidden="1" customHeight="1" outlineLevel="1" thickBot="1" x14ac:dyDescent="0.4">
      <c r="A361" s="70" t="s">
        <v>2552</v>
      </c>
      <c r="B361" s="73" t="s">
        <v>2939</v>
      </c>
      <c r="C361" s="79" t="s">
        <v>2553</v>
      </c>
      <c r="D361" s="72" t="s">
        <v>170</v>
      </c>
      <c r="E361" s="76">
        <v>9</v>
      </c>
      <c r="F361" s="77">
        <v>5</v>
      </c>
      <c r="G361" s="77">
        <f t="shared" si="16"/>
        <v>14</v>
      </c>
      <c r="H361" s="67">
        <v>43745</v>
      </c>
      <c r="I361" s="136">
        <v>590</v>
      </c>
      <c r="J361" s="217">
        <f t="shared" si="15"/>
        <v>14</v>
      </c>
    </row>
    <row r="362" spans="1:10" ht="14.5" hidden="1" customHeight="1" outlineLevel="1" thickBot="1" x14ac:dyDescent="0.4">
      <c r="A362" s="70" t="s">
        <v>2552</v>
      </c>
      <c r="B362" s="73" t="s">
        <v>2940</v>
      </c>
      <c r="C362" s="79" t="s">
        <v>2553</v>
      </c>
      <c r="D362" s="72" t="s">
        <v>170</v>
      </c>
      <c r="E362" s="77">
        <v>10</v>
      </c>
      <c r="F362" s="77">
        <v>6</v>
      </c>
      <c r="G362" s="77">
        <f t="shared" si="16"/>
        <v>16</v>
      </c>
      <c r="H362" s="67">
        <v>43745</v>
      </c>
      <c r="I362" s="136">
        <v>580</v>
      </c>
      <c r="J362" s="217">
        <f t="shared" si="15"/>
        <v>16</v>
      </c>
    </row>
    <row r="363" spans="1:10" ht="14.5" hidden="1" customHeight="1" outlineLevel="1" thickBot="1" x14ac:dyDescent="0.4">
      <c r="A363" s="70" t="s">
        <v>2552</v>
      </c>
      <c r="B363" s="73" t="s">
        <v>2941</v>
      </c>
      <c r="C363" s="79" t="s">
        <v>2553</v>
      </c>
      <c r="D363" s="72" t="s">
        <v>170</v>
      </c>
      <c r="E363" s="77">
        <v>13</v>
      </c>
      <c r="F363" s="77">
        <v>9</v>
      </c>
      <c r="G363" s="77">
        <f t="shared" si="16"/>
        <v>22</v>
      </c>
      <c r="H363" s="67">
        <v>43745</v>
      </c>
      <c r="I363" s="136">
        <v>500</v>
      </c>
      <c r="J363" s="217">
        <f t="shared" si="15"/>
        <v>22</v>
      </c>
    </row>
    <row r="364" spans="1:10" ht="14.5" hidden="1" customHeight="1" outlineLevel="1" thickBot="1" x14ac:dyDescent="0.4">
      <c r="A364" s="70" t="s">
        <v>2552</v>
      </c>
      <c r="B364" s="73" t="s">
        <v>2942</v>
      </c>
      <c r="C364" s="79" t="s">
        <v>2553</v>
      </c>
      <c r="D364" s="72" t="s">
        <v>170</v>
      </c>
      <c r="E364" s="77">
        <v>10</v>
      </c>
      <c r="F364" s="77">
        <v>14</v>
      </c>
      <c r="G364" s="77">
        <f t="shared" si="16"/>
        <v>24</v>
      </c>
      <c r="H364" s="67">
        <v>43745</v>
      </c>
      <c r="I364" s="136">
        <v>290</v>
      </c>
      <c r="J364" s="217">
        <f t="shared" si="15"/>
        <v>24</v>
      </c>
    </row>
    <row r="365" spans="1:10" ht="14.5" hidden="1" customHeight="1" outlineLevel="1" thickBot="1" x14ac:dyDescent="0.4">
      <c r="A365" s="70" t="s">
        <v>2552</v>
      </c>
      <c r="B365" s="73" t="s">
        <v>2943</v>
      </c>
      <c r="C365" s="79" t="s">
        <v>2553</v>
      </c>
      <c r="D365" s="72" t="s">
        <v>170</v>
      </c>
      <c r="E365" s="77">
        <v>13</v>
      </c>
      <c r="F365" s="77">
        <v>11</v>
      </c>
      <c r="G365" s="77">
        <f t="shared" si="16"/>
        <v>24</v>
      </c>
      <c r="H365" s="67">
        <v>43745</v>
      </c>
      <c r="I365" s="136">
        <v>600</v>
      </c>
      <c r="J365" s="217">
        <f t="shared" si="15"/>
        <v>24</v>
      </c>
    </row>
    <row r="366" spans="1:10" ht="14.5" hidden="1" customHeight="1" outlineLevel="1" thickBot="1" x14ac:dyDescent="0.4">
      <c r="A366" s="70" t="s">
        <v>2552</v>
      </c>
      <c r="B366" s="73" t="s">
        <v>2944</v>
      </c>
      <c r="C366" s="79" t="s">
        <v>2553</v>
      </c>
      <c r="D366" s="72" t="s">
        <v>170</v>
      </c>
      <c r="E366" s="77">
        <v>10</v>
      </c>
      <c r="F366" s="77">
        <v>7</v>
      </c>
      <c r="G366" s="77">
        <f t="shared" si="16"/>
        <v>17</v>
      </c>
      <c r="H366" s="67">
        <v>43745</v>
      </c>
      <c r="I366" s="136">
        <v>620</v>
      </c>
      <c r="J366" s="217">
        <f t="shared" si="15"/>
        <v>17</v>
      </c>
    </row>
    <row r="367" spans="1:10" ht="14.5" hidden="1" customHeight="1" outlineLevel="1" thickBot="1" x14ac:dyDescent="0.4">
      <c r="A367" s="70" t="s">
        <v>2552</v>
      </c>
      <c r="B367" s="73" t="s">
        <v>2945</v>
      </c>
      <c r="C367" s="79" t="s">
        <v>2553</v>
      </c>
      <c r="D367" s="72" t="s">
        <v>170</v>
      </c>
      <c r="E367" s="77">
        <v>8</v>
      </c>
      <c r="F367" s="77">
        <v>6</v>
      </c>
      <c r="G367" s="77">
        <f t="shared" si="16"/>
        <v>14</v>
      </c>
      <c r="H367" s="67">
        <v>43745</v>
      </c>
      <c r="I367" s="136">
        <v>250</v>
      </c>
      <c r="J367" s="217">
        <f t="shared" si="15"/>
        <v>14</v>
      </c>
    </row>
    <row r="368" spans="1:10" ht="14.5" hidden="1" customHeight="1" outlineLevel="1" thickBot="1" x14ac:dyDescent="0.4">
      <c r="A368" s="70" t="s">
        <v>2552</v>
      </c>
      <c r="B368" s="73" t="s">
        <v>2946</v>
      </c>
      <c r="C368" s="79" t="s">
        <v>2553</v>
      </c>
      <c r="D368" s="72" t="s">
        <v>170</v>
      </c>
      <c r="E368" s="77">
        <v>7</v>
      </c>
      <c r="F368" s="77">
        <v>5</v>
      </c>
      <c r="G368" s="77">
        <f t="shared" si="16"/>
        <v>12</v>
      </c>
      <c r="H368" s="67">
        <v>43745</v>
      </c>
      <c r="I368" s="136">
        <v>280</v>
      </c>
      <c r="J368" s="217">
        <f t="shared" si="15"/>
        <v>12</v>
      </c>
    </row>
    <row r="369" spans="1:10" ht="14.5" hidden="1" customHeight="1" outlineLevel="1" thickBot="1" x14ac:dyDescent="0.4">
      <c r="A369" s="70" t="s">
        <v>2552</v>
      </c>
      <c r="B369" s="73" t="s">
        <v>2947</v>
      </c>
      <c r="C369" s="79" t="s">
        <v>2553</v>
      </c>
      <c r="D369" s="72" t="s">
        <v>170</v>
      </c>
      <c r="E369" s="77">
        <v>12</v>
      </c>
      <c r="F369" s="77">
        <v>7</v>
      </c>
      <c r="G369" s="77">
        <f t="shared" si="16"/>
        <v>19</v>
      </c>
      <c r="H369" s="67">
        <v>43745</v>
      </c>
      <c r="I369" s="136">
        <v>550</v>
      </c>
      <c r="J369" s="217">
        <f t="shared" si="15"/>
        <v>19</v>
      </c>
    </row>
    <row r="370" spans="1:10" ht="14.5" hidden="1" customHeight="1" outlineLevel="1" thickBot="1" x14ac:dyDescent="0.4">
      <c r="A370" s="70" t="s">
        <v>2552</v>
      </c>
      <c r="B370" s="73" t="s">
        <v>2948</v>
      </c>
      <c r="C370" s="79" t="s">
        <v>2553</v>
      </c>
      <c r="D370" s="72" t="s">
        <v>170</v>
      </c>
      <c r="E370" s="77">
        <v>10</v>
      </c>
      <c r="F370" s="77">
        <v>7</v>
      </c>
      <c r="G370" s="77">
        <f t="shared" si="16"/>
        <v>17</v>
      </c>
      <c r="H370" s="67">
        <v>43745</v>
      </c>
      <c r="I370" s="136">
        <v>280</v>
      </c>
      <c r="J370" s="217">
        <f t="shared" si="15"/>
        <v>17</v>
      </c>
    </row>
    <row r="371" spans="1:10" ht="14.5" hidden="1" customHeight="1" outlineLevel="1" thickBot="1" x14ac:dyDescent="0.4">
      <c r="A371" s="70" t="s">
        <v>2552</v>
      </c>
      <c r="B371" s="73" t="s">
        <v>2949</v>
      </c>
      <c r="C371" s="79" t="s">
        <v>2553</v>
      </c>
      <c r="D371" s="72" t="s">
        <v>170</v>
      </c>
      <c r="E371" s="77">
        <v>4</v>
      </c>
      <c r="F371" s="77">
        <v>6</v>
      </c>
      <c r="G371" s="77">
        <f t="shared" si="16"/>
        <v>10</v>
      </c>
      <c r="H371" s="67">
        <v>43745</v>
      </c>
      <c r="I371" s="136">
        <v>320</v>
      </c>
      <c r="J371" s="217">
        <f t="shared" si="15"/>
        <v>10</v>
      </c>
    </row>
    <row r="372" spans="1:10" ht="14.5" hidden="1" customHeight="1" outlineLevel="1" thickBot="1" x14ac:dyDescent="0.4">
      <c r="A372" s="70" t="s">
        <v>2552</v>
      </c>
      <c r="B372" s="73" t="s">
        <v>2950</v>
      </c>
      <c r="C372" s="79" t="s">
        <v>2553</v>
      </c>
      <c r="D372" s="72" t="s">
        <v>170</v>
      </c>
      <c r="E372" s="77">
        <v>2</v>
      </c>
      <c r="F372" s="77">
        <v>5</v>
      </c>
      <c r="G372" s="77">
        <f t="shared" si="16"/>
        <v>7</v>
      </c>
      <c r="H372" s="67">
        <v>43745</v>
      </c>
      <c r="I372" s="136">
        <v>590</v>
      </c>
      <c r="J372" s="217">
        <f t="shared" si="15"/>
        <v>7</v>
      </c>
    </row>
    <row r="373" spans="1:10" ht="14.5" hidden="1" customHeight="1" outlineLevel="1" thickBot="1" x14ac:dyDescent="0.4">
      <c r="A373" s="70" t="s">
        <v>2552</v>
      </c>
      <c r="B373" s="73" t="s">
        <v>2951</v>
      </c>
      <c r="C373" s="79" t="s">
        <v>2553</v>
      </c>
      <c r="D373" s="72" t="s">
        <v>170</v>
      </c>
      <c r="E373" s="77">
        <v>9</v>
      </c>
      <c r="F373" s="77">
        <v>6</v>
      </c>
      <c r="G373" s="77">
        <f t="shared" si="16"/>
        <v>15</v>
      </c>
      <c r="H373" s="67">
        <v>43745</v>
      </c>
      <c r="I373" s="136">
        <v>480</v>
      </c>
      <c r="J373" s="217">
        <f t="shared" si="15"/>
        <v>15</v>
      </c>
    </row>
    <row r="374" spans="1:10" ht="14.5" hidden="1" customHeight="1" outlineLevel="1" thickBot="1" x14ac:dyDescent="0.4">
      <c r="A374" s="70" t="s">
        <v>2552</v>
      </c>
      <c r="B374" s="73" t="s">
        <v>2952</v>
      </c>
      <c r="C374" s="79" t="s">
        <v>2553</v>
      </c>
      <c r="D374" s="72" t="s">
        <v>170</v>
      </c>
      <c r="E374" s="77">
        <v>3</v>
      </c>
      <c r="F374" s="77">
        <v>6</v>
      </c>
      <c r="G374" s="77">
        <f t="shared" si="16"/>
        <v>9</v>
      </c>
      <c r="H374" s="67">
        <v>43745</v>
      </c>
      <c r="I374" s="136">
        <v>280</v>
      </c>
      <c r="J374" s="217">
        <f t="shared" si="15"/>
        <v>9</v>
      </c>
    </row>
    <row r="375" spans="1:10" ht="14.5" hidden="1" customHeight="1" outlineLevel="1" thickBot="1" x14ac:dyDescent="0.4">
      <c r="A375" s="70" t="s">
        <v>2552</v>
      </c>
      <c r="B375" s="73" t="s">
        <v>2953</v>
      </c>
      <c r="C375" s="79" t="s">
        <v>2553</v>
      </c>
      <c r="D375" s="72" t="s">
        <v>170</v>
      </c>
      <c r="E375" s="77">
        <v>4</v>
      </c>
      <c r="F375" s="77">
        <v>2</v>
      </c>
      <c r="G375" s="77">
        <f t="shared" si="16"/>
        <v>6</v>
      </c>
      <c r="H375" s="67">
        <v>43745</v>
      </c>
      <c r="I375" s="136">
        <v>300</v>
      </c>
      <c r="J375" s="217">
        <f t="shared" si="15"/>
        <v>6</v>
      </c>
    </row>
    <row r="376" spans="1:10" ht="14.5" hidden="1" customHeight="1" outlineLevel="1" thickBot="1" x14ac:dyDescent="0.4">
      <c r="A376" s="70" t="s">
        <v>2552</v>
      </c>
      <c r="B376" s="73" t="s">
        <v>2954</v>
      </c>
      <c r="C376" s="79" t="s">
        <v>2553</v>
      </c>
      <c r="D376" s="72" t="s">
        <v>170</v>
      </c>
      <c r="E376" s="77">
        <v>3</v>
      </c>
      <c r="F376" s="77">
        <v>3</v>
      </c>
      <c r="G376" s="77">
        <f t="shared" si="16"/>
        <v>6</v>
      </c>
      <c r="H376" s="67">
        <v>43745</v>
      </c>
      <c r="I376" s="136">
        <v>290</v>
      </c>
      <c r="J376" s="217">
        <f t="shared" si="15"/>
        <v>6</v>
      </c>
    </row>
    <row r="377" spans="1:10" ht="14.5" hidden="1" customHeight="1" outlineLevel="1" thickBot="1" x14ac:dyDescent="0.4">
      <c r="A377" s="70" t="s">
        <v>2552</v>
      </c>
      <c r="B377" s="73" t="s">
        <v>2955</v>
      </c>
      <c r="C377" s="79" t="s">
        <v>2553</v>
      </c>
      <c r="D377" s="72" t="s">
        <v>170</v>
      </c>
      <c r="E377" s="77">
        <v>4</v>
      </c>
      <c r="F377" s="77">
        <v>5</v>
      </c>
      <c r="G377" s="77">
        <f t="shared" si="16"/>
        <v>9</v>
      </c>
      <c r="H377" s="67">
        <v>43745</v>
      </c>
      <c r="I377" s="136">
        <v>330</v>
      </c>
      <c r="J377" s="217">
        <f t="shared" si="15"/>
        <v>9</v>
      </c>
    </row>
    <row r="378" spans="1:10" ht="14.5" hidden="1" customHeight="1" outlineLevel="1" thickBot="1" x14ac:dyDescent="0.4">
      <c r="A378" s="70" t="s">
        <v>2552</v>
      </c>
      <c r="B378" s="73" t="s">
        <v>2956</v>
      </c>
      <c r="C378" s="79" t="s">
        <v>2553</v>
      </c>
      <c r="D378" s="72" t="s">
        <v>170</v>
      </c>
      <c r="E378" s="77">
        <v>2</v>
      </c>
      <c r="F378" s="77">
        <v>5</v>
      </c>
      <c r="G378" s="77">
        <f t="shared" si="16"/>
        <v>7</v>
      </c>
      <c r="H378" s="67">
        <v>43745</v>
      </c>
      <c r="I378" s="136">
        <v>320</v>
      </c>
      <c r="J378" s="217">
        <f t="shared" si="15"/>
        <v>7</v>
      </c>
    </row>
    <row r="379" spans="1:10" ht="14.5" hidden="1" customHeight="1" outlineLevel="1" thickBot="1" x14ac:dyDescent="0.4">
      <c r="A379" s="70" t="s">
        <v>2552</v>
      </c>
      <c r="B379" s="73" t="s">
        <v>2957</v>
      </c>
      <c r="C379" s="79" t="s">
        <v>2553</v>
      </c>
      <c r="D379" s="72" t="s">
        <v>170</v>
      </c>
      <c r="E379" s="77">
        <v>1</v>
      </c>
      <c r="F379" s="77">
        <v>3</v>
      </c>
      <c r="G379" s="77">
        <f t="shared" si="16"/>
        <v>4</v>
      </c>
      <c r="H379" s="67">
        <v>43745</v>
      </c>
      <c r="I379" s="136">
        <v>400</v>
      </c>
      <c r="J379" s="217">
        <f t="shared" si="15"/>
        <v>4</v>
      </c>
    </row>
    <row r="380" spans="1:10" ht="14.5" hidden="1" customHeight="1" outlineLevel="1" thickBot="1" x14ac:dyDescent="0.4">
      <c r="A380" s="70" t="s">
        <v>2552</v>
      </c>
      <c r="B380" s="73" t="s">
        <v>2958</v>
      </c>
      <c r="C380" s="79" t="s">
        <v>2553</v>
      </c>
      <c r="D380" s="72" t="s">
        <v>170</v>
      </c>
      <c r="E380" s="77">
        <v>2</v>
      </c>
      <c r="F380" s="77">
        <v>3</v>
      </c>
      <c r="G380" s="77">
        <f t="shared" si="16"/>
        <v>5</v>
      </c>
      <c r="H380" s="67">
        <v>43745</v>
      </c>
      <c r="I380" s="136">
        <v>200</v>
      </c>
      <c r="J380" s="217">
        <f t="shared" si="15"/>
        <v>5</v>
      </c>
    </row>
    <row r="381" spans="1:10" ht="14.5" hidden="1" customHeight="1" outlineLevel="1" thickBot="1" x14ac:dyDescent="0.4">
      <c r="A381" s="70" t="s">
        <v>2552</v>
      </c>
      <c r="B381" s="73" t="s">
        <v>2959</v>
      </c>
      <c r="C381" s="79" t="s">
        <v>2553</v>
      </c>
      <c r="D381" s="72" t="s">
        <v>170</v>
      </c>
      <c r="E381" s="77">
        <v>4</v>
      </c>
      <c r="F381" s="77">
        <v>2</v>
      </c>
      <c r="G381" s="77">
        <f t="shared" si="16"/>
        <v>6</v>
      </c>
      <c r="H381" s="67">
        <v>43745</v>
      </c>
      <c r="I381" s="136">
        <v>280</v>
      </c>
      <c r="J381" s="217">
        <f t="shared" si="15"/>
        <v>6</v>
      </c>
    </row>
    <row r="382" spans="1:10" ht="14.5" hidden="1" customHeight="1" outlineLevel="1" x14ac:dyDescent="0.35">
      <c r="A382" s="70" t="s">
        <v>2552</v>
      </c>
      <c r="B382" s="73" t="s">
        <v>2960</v>
      </c>
      <c r="C382" s="79" t="s">
        <v>2553</v>
      </c>
      <c r="D382" s="72" t="s">
        <v>170</v>
      </c>
      <c r="E382" s="77">
        <v>4</v>
      </c>
      <c r="F382" s="77">
        <v>4</v>
      </c>
      <c r="G382" s="77">
        <f t="shared" si="16"/>
        <v>8</v>
      </c>
      <c r="H382" s="67">
        <v>43745</v>
      </c>
      <c r="I382" s="136">
        <v>350</v>
      </c>
      <c r="J382" s="217">
        <f t="shared" si="15"/>
        <v>8</v>
      </c>
    </row>
    <row r="383" spans="1:10" ht="14.5" customHeight="1" collapsed="1" thickBot="1" x14ac:dyDescent="0.4">
      <c r="A383" s="71" t="s">
        <v>2552</v>
      </c>
      <c r="B383" s="74"/>
      <c r="C383" s="80" t="s">
        <v>2553</v>
      </c>
      <c r="D383" s="118">
        <f>COUNTA(D290:D382)</f>
        <v>93</v>
      </c>
      <c r="E383" s="118">
        <f>SUM(E290:E382)</f>
        <v>604</v>
      </c>
      <c r="F383" s="118">
        <f>SUM(F290:F382)</f>
        <v>577</v>
      </c>
      <c r="G383" s="118">
        <f>SUM(G290:G382)</f>
        <v>1181</v>
      </c>
      <c r="H383" s="92">
        <v>43745</v>
      </c>
      <c r="I383" s="119">
        <f>AVERAGE(I290:I382)</f>
        <v>307.31182795698925</v>
      </c>
      <c r="J383" s="118">
        <f>SUM(J290:J382)</f>
        <v>1181</v>
      </c>
    </row>
    <row r="384" spans="1:10" ht="14.5" hidden="1" customHeight="1" outlineLevel="1" thickBot="1" x14ac:dyDescent="0.4">
      <c r="A384" s="72" t="s">
        <v>2554</v>
      </c>
      <c r="B384" s="75" t="s">
        <v>2961</v>
      </c>
      <c r="C384" s="86" t="s">
        <v>2555</v>
      </c>
      <c r="D384" s="72" t="s">
        <v>170</v>
      </c>
      <c r="E384" s="96">
        <v>2</v>
      </c>
      <c r="F384" s="96">
        <v>4</v>
      </c>
      <c r="G384" s="97">
        <f t="shared" ref="G384:G415" si="17">E384+F384</f>
        <v>6</v>
      </c>
      <c r="H384" s="159" t="s">
        <v>2962</v>
      </c>
      <c r="I384" s="107">
        <v>120</v>
      </c>
      <c r="J384" s="217">
        <f t="shared" si="15"/>
        <v>6</v>
      </c>
    </row>
    <row r="385" spans="1:10" ht="14.5" hidden="1" customHeight="1" outlineLevel="1" thickBot="1" x14ac:dyDescent="0.4">
      <c r="A385" s="70" t="s">
        <v>2554</v>
      </c>
      <c r="B385" s="73" t="s">
        <v>2963</v>
      </c>
      <c r="C385" s="79" t="s">
        <v>2555</v>
      </c>
      <c r="D385" s="72" t="s">
        <v>170</v>
      </c>
      <c r="E385" s="76">
        <v>3</v>
      </c>
      <c r="F385" s="76">
        <v>2</v>
      </c>
      <c r="G385" s="77">
        <f t="shared" si="17"/>
        <v>5</v>
      </c>
      <c r="H385" s="158" t="s">
        <v>2962</v>
      </c>
      <c r="I385" s="78">
        <v>10</v>
      </c>
      <c r="J385" s="217">
        <f t="shared" si="15"/>
        <v>5</v>
      </c>
    </row>
    <row r="386" spans="1:10" ht="14.5" hidden="1" customHeight="1" outlineLevel="1" thickBot="1" x14ac:dyDescent="0.4">
      <c r="A386" s="70" t="s">
        <v>2554</v>
      </c>
      <c r="B386" s="73" t="s">
        <v>2964</v>
      </c>
      <c r="C386" s="79" t="s">
        <v>2555</v>
      </c>
      <c r="D386" s="72" t="s">
        <v>170</v>
      </c>
      <c r="E386" s="76">
        <v>4</v>
      </c>
      <c r="F386" s="76">
        <v>5</v>
      </c>
      <c r="G386" s="77">
        <f t="shared" si="17"/>
        <v>9</v>
      </c>
      <c r="H386" s="158" t="s">
        <v>2962</v>
      </c>
      <c r="I386" s="78">
        <v>40</v>
      </c>
      <c r="J386" s="217">
        <f t="shared" si="15"/>
        <v>9</v>
      </c>
    </row>
    <row r="387" spans="1:10" ht="14.5" hidden="1" customHeight="1" outlineLevel="1" thickBot="1" x14ac:dyDescent="0.4">
      <c r="A387" s="70" t="s">
        <v>2554</v>
      </c>
      <c r="B387" s="73" t="s">
        <v>2965</v>
      </c>
      <c r="C387" s="79" t="s">
        <v>2555</v>
      </c>
      <c r="D387" s="72" t="s">
        <v>170</v>
      </c>
      <c r="E387" s="76">
        <v>6</v>
      </c>
      <c r="F387" s="76">
        <v>2</v>
      </c>
      <c r="G387" s="77">
        <f t="shared" si="17"/>
        <v>8</v>
      </c>
      <c r="H387" s="158" t="s">
        <v>2962</v>
      </c>
      <c r="I387" s="78">
        <v>55</v>
      </c>
      <c r="J387" s="217">
        <f t="shared" ref="J387:J450" si="18">IF(I387&gt;$Q$1,,G387)</f>
        <v>8</v>
      </c>
    </row>
    <row r="388" spans="1:10" ht="14.5" hidden="1" customHeight="1" outlineLevel="1" thickBot="1" x14ac:dyDescent="0.4">
      <c r="A388" s="70" t="s">
        <v>2554</v>
      </c>
      <c r="B388" s="73" t="s">
        <v>2966</v>
      </c>
      <c r="C388" s="79" t="s">
        <v>2555</v>
      </c>
      <c r="D388" s="72" t="s">
        <v>170</v>
      </c>
      <c r="E388" s="76">
        <v>1</v>
      </c>
      <c r="F388" s="76">
        <v>2</v>
      </c>
      <c r="G388" s="77">
        <f t="shared" si="17"/>
        <v>3</v>
      </c>
      <c r="H388" s="158" t="s">
        <v>2962</v>
      </c>
      <c r="I388" s="78">
        <v>100</v>
      </c>
      <c r="J388" s="217">
        <f t="shared" si="18"/>
        <v>3</v>
      </c>
    </row>
    <row r="389" spans="1:10" ht="14.5" hidden="1" customHeight="1" outlineLevel="1" thickBot="1" x14ac:dyDescent="0.4">
      <c r="A389" s="70" t="s">
        <v>2554</v>
      </c>
      <c r="B389" s="73" t="s">
        <v>2967</v>
      </c>
      <c r="C389" s="79" t="s">
        <v>2555</v>
      </c>
      <c r="D389" s="72" t="s">
        <v>170</v>
      </c>
      <c r="E389" s="76">
        <v>2</v>
      </c>
      <c r="F389" s="76">
        <v>2</v>
      </c>
      <c r="G389" s="77">
        <f t="shared" si="17"/>
        <v>4</v>
      </c>
      <c r="H389" s="158" t="s">
        <v>2962</v>
      </c>
      <c r="I389" s="78">
        <v>150</v>
      </c>
      <c r="J389" s="217">
        <f t="shared" si="18"/>
        <v>4</v>
      </c>
    </row>
    <row r="390" spans="1:10" ht="14.5" hidden="1" customHeight="1" outlineLevel="1" thickBot="1" x14ac:dyDescent="0.4">
      <c r="A390" s="70" t="s">
        <v>2554</v>
      </c>
      <c r="B390" s="73" t="s">
        <v>2968</v>
      </c>
      <c r="C390" s="79" t="s">
        <v>2555</v>
      </c>
      <c r="D390" s="72" t="s">
        <v>170</v>
      </c>
      <c r="E390" s="76">
        <v>3</v>
      </c>
      <c r="F390" s="76">
        <v>5</v>
      </c>
      <c r="G390" s="77">
        <f t="shared" si="17"/>
        <v>8</v>
      </c>
      <c r="H390" s="158" t="s">
        <v>2962</v>
      </c>
      <c r="I390" s="78">
        <v>90</v>
      </c>
      <c r="J390" s="217">
        <f t="shared" si="18"/>
        <v>8</v>
      </c>
    </row>
    <row r="391" spans="1:10" ht="14.5" hidden="1" customHeight="1" outlineLevel="1" thickBot="1" x14ac:dyDescent="0.4">
      <c r="A391" s="70" t="s">
        <v>2554</v>
      </c>
      <c r="B391" s="73" t="s">
        <v>2969</v>
      </c>
      <c r="C391" s="79" t="s">
        <v>2555</v>
      </c>
      <c r="D391" s="72" t="s">
        <v>170</v>
      </c>
      <c r="E391" s="76">
        <v>2</v>
      </c>
      <c r="F391" s="76">
        <v>5</v>
      </c>
      <c r="G391" s="77">
        <f t="shared" si="17"/>
        <v>7</v>
      </c>
      <c r="H391" s="158" t="s">
        <v>2962</v>
      </c>
      <c r="I391" s="78">
        <v>80</v>
      </c>
      <c r="J391" s="217">
        <f t="shared" si="18"/>
        <v>7</v>
      </c>
    </row>
    <row r="392" spans="1:10" ht="14.5" hidden="1" customHeight="1" outlineLevel="1" thickBot="1" x14ac:dyDescent="0.4">
      <c r="A392" s="70" t="s">
        <v>2554</v>
      </c>
      <c r="B392" s="73" t="s">
        <v>2970</v>
      </c>
      <c r="C392" s="79" t="s">
        <v>2555</v>
      </c>
      <c r="D392" s="72" t="s">
        <v>170</v>
      </c>
      <c r="E392" s="76">
        <v>4</v>
      </c>
      <c r="F392" s="76">
        <v>5</v>
      </c>
      <c r="G392" s="77">
        <f t="shared" si="17"/>
        <v>9</v>
      </c>
      <c r="H392" s="158" t="s">
        <v>2962</v>
      </c>
      <c r="I392" s="78">
        <v>60</v>
      </c>
      <c r="J392" s="217">
        <f t="shared" si="18"/>
        <v>9</v>
      </c>
    </row>
    <row r="393" spans="1:10" ht="14.5" hidden="1" customHeight="1" outlineLevel="1" thickBot="1" x14ac:dyDescent="0.4">
      <c r="A393" s="70" t="s">
        <v>2554</v>
      </c>
      <c r="B393" s="73" t="s">
        <v>2971</v>
      </c>
      <c r="C393" s="79" t="s">
        <v>2555</v>
      </c>
      <c r="D393" s="72" t="s">
        <v>170</v>
      </c>
      <c r="E393" s="76">
        <v>7</v>
      </c>
      <c r="F393" s="76">
        <v>2</v>
      </c>
      <c r="G393" s="77">
        <f t="shared" si="17"/>
        <v>9</v>
      </c>
      <c r="H393" s="158" t="s">
        <v>2962</v>
      </c>
      <c r="I393" s="78">
        <v>100</v>
      </c>
      <c r="J393" s="217">
        <f t="shared" si="18"/>
        <v>9</v>
      </c>
    </row>
    <row r="394" spans="1:10" ht="14.5" hidden="1" customHeight="1" outlineLevel="1" thickBot="1" x14ac:dyDescent="0.4">
      <c r="A394" s="70" t="s">
        <v>2554</v>
      </c>
      <c r="B394" s="73" t="s">
        <v>2972</v>
      </c>
      <c r="C394" s="79" t="s">
        <v>2555</v>
      </c>
      <c r="D394" s="72" t="s">
        <v>170</v>
      </c>
      <c r="E394" s="76">
        <v>5</v>
      </c>
      <c r="F394" s="76">
        <v>5</v>
      </c>
      <c r="G394" s="77">
        <f t="shared" si="17"/>
        <v>10</v>
      </c>
      <c r="H394" s="158" t="s">
        <v>2962</v>
      </c>
      <c r="I394" s="78">
        <v>50</v>
      </c>
      <c r="J394" s="217">
        <f t="shared" si="18"/>
        <v>10</v>
      </c>
    </row>
    <row r="395" spans="1:10" ht="14.5" hidden="1" customHeight="1" outlineLevel="1" thickBot="1" x14ac:dyDescent="0.4">
      <c r="A395" s="70" t="s">
        <v>2554</v>
      </c>
      <c r="B395" s="73" t="s">
        <v>2973</v>
      </c>
      <c r="C395" s="79" t="s">
        <v>2555</v>
      </c>
      <c r="D395" s="72" t="s">
        <v>170</v>
      </c>
      <c r="E395" s="76">
        <v>2</v>
      </c>
      <c r="F395" s="76">
        <v>5</v>
      </c>
      <c r="G395" s="77">
        <f t="shared" si="17"/>
        <v>7</v>
      </c>
      <c r="H395" s="158" t="s">
        <v>2962</v>
      </c>
      <c r="I395" s="78">
        <v>55</v>
      </c>
      <c r="J395" s="217">
        <f t="shared" si="18"/>
        <v>7</v>
      </c>
    </row>
    <row r="396" spans="1:10" ht="14.5" hidden="1" customHeight="1" outlineLevel="1" thickBot="1" x14ac:dyDescent="0.4">
      <c r="A396" s="70" t="s">
        <v>2554</v>
      </c>
      <c r="B396" s="73" t="s">
        <v>2974</v>
      </c>
      <c r="C396" s="79" t="s">
        <v>2555</v>
      </c>
      <c r="D396" s="72" t="s">
        <v>170</v>
      </c>
      <c r="E396" s="76">
        <v>3</v>
      </c>
      <c r="F396" s="76">
        <v>3</v>
      </c>
      <c r="G396" s="77">
        <f t="shared" si="17"/>
        <v>6</v>
      </c>
      <c r="H396" s="158" t="s">
        <v>2962</v>
      </c>
      <c r="I396" s="78">
        <v>75</v>
      </c>
      <c r="J396" s="217">
        <f t="shared" si="18"/>
        <v>6</v>
      </c>
    </row>
    <row r="397" spans="1:10" ht="14.5" hidden="1" customHeight="1" outlineLevel="1" thickBot="1" x14ac:dyDescent="0.4">
      <c r="A397" s="70" t="s">
        <v>2554</v>
      </c>
      <c r="B397" s="73" t="s">
        <v>2975</v>
      </c>
      <c r="C397" s="79" t="s">
        <v>2555</v>
      </c>
      <c r="D397" s="72" t="s">
        <v>170</v>
      </c>
      <c r="E397" s="76">
        <v>2</v>
      </c>
      <c r="F397" s="76">
        <v>7</v>
      </c>
      <c r="G397" s="77">
        <f t="shared" si="17"/>
        <v>9</v>
      </c>
      <c r="H397" s="158" t="s">
        <v>2962</v>
      </c>
      <c r="I397" s="78">
        <v>60</v>
      </c>
      <c r="J397" s="217">
        <f t="shared" si="18"/>
        <v>9</v>
      </c>
    </row>
    <row r="398" spans="1:10" ht="14.5" hidden="1" customHeight="1" outlineLevel="1" thickBot="1" x14ac:dyDescent="0.4">
      <c r="A398" s="70" t="s">
        <v>2554</v>
      </c>
      <c r="B398" s="73" t="s">
        <v>2976</v>
      </c>
      <c r="C398" s="79" t="s">
        <v>2555</v>
      </c>
      <c r="D398" s="72" t="s">
        <v>170</v>
      </c>
      <c r="E398" s="76">
        <v>3</v>
      </c>
      <c r="F398" s="76">
        <v>2</v>
      </c>
      <c r="G398" s="77">
        <f t="shared" si="17"/>
        <v>5</v>
      </c>
      <c r="H398" s="158" t="s">
        <v>2962</v>
      </c>
      <c r="I398" s="78">
        <v>10</v>
      </c>
      <c r="J398" s="217">
        <f t="shared" si="18"/>
        <v>5</v>
      </c>
    </row>
    <row r="399" spans="1:10" ht="14.5" hidden="1" customHeight="1" outlineLevel="1" thickBot="1" x14ac:dyDescent="0.4">
      <c r="A399" s="70" t="s">
        <v>2554</v>
      </c>
      <c r="B399" s="73" t="s">
        <v>2977</v>
      </c>
      <c r="C399" s="79" t="s">
        <v>2555</v>
      </c>
      <c r="D399" s="72" t="s">
        <v>170</v>
      </c>
      <c r="E399" s="76">
        <v>5</v>
      </c>
      <c r="F399" s="76">
        <v>5</v>
      </c>
      <c r="G399" s="77">
        <f t="shared" si="17"/>
        <v>10</v>
      </c>
      <c r="H399" s="158" t="s">
        <v>2962</v>
      </c>
      <c r="I399" s="78">
        <v>70</v>
      </c>
      <c r="J399" s="217">
        <f t="shared" si="18"/>
        <v>10</v>
      </c>
    </row>
    <row r="400" spans="1:10" ht="14.5" hidden="1" customHeight="1" outlineLevel="1" thickBot="1" x14ac:dyDescent="0.4">
      <c r="A400" s="70" t="s">
        <v>2554</v>
      </c>
      <c r="B400" s="73" t="s">
        <v>2978</v>
      </c>
      <c r="C400" s="79" t="s">
        <v>2555</v>
      </c>
      <c r="D400" s="72" t="s">
        <v>170</v>
      </c>
      <c r="E400" s="76">
        <v>4</v>
      </c>
      <c r="F400" s="76">
        <v>7</v>
      </c>
      <c r="G400" s="77">
        <f t="shared" si="17"/>
        <v>11</v>
      </c>
      <c r="H400" s="158" t="s">
        <v>2962</v>
      </c>
      <c r="I400" s="78">
        <v>30</v>
      </c>
      <c r="J400" s="217">
        <f t="shared" si="18"/>
        <v>11</v>
      </c>
    </row>
    <row r="401" spans="1:10" ht="14.5" hidden="1" customHeight="1" outlineLevel="1" thickBot="1" x14ac:dyDescent="0.4">
      <c r="A401" s="70" t="s">
        <v>2554</v>
      </c>
      <c r="B401" s="73" t="s">
        <v>2979</v>
      </c>
      <c r="C401" s="79" t="s">
        <v>2555</v>
      </c>
      <c r="D401" s="72" t="s">
        <v>170</v>
      </c>
      <c r="E401" s="76">
        <v>6</v>
      </c>
      <c r="F401" s="76">
        <v>9</v>
      </c>
      <c r="G401" s="77">
        <f t="shared" si="17"/>
        <v>15</v>
      </c>
      <c r="H401" s="158" t="s">
        <v>2962</v>
      </c>
      <c r="I401" s="78">
        <v>100</v>
      </c>
      <c r="J401" s="217">
        <f t="shared" si="18"/>
        <v>15</v>
      </c>
    </row>
    <row r="402" spans="1:10" ht="14.5" hidden="1" customHeight="1" outlineLevel="1" thickBot="1" x14ac:dyDescent="0.4">
      <c r="A402" s="70" t="s">
        <v>2554</v>
      </c>
      <c r="B402" s="73" t="s">
        <v>2980</v>
      </c>
      <c r="C402" s="79" t="s">
        <v>2555</v>
      </c>
      <c r="D402" s="72" t="s">
        <v>170</v>
      </c>
      <c r="E402" s="76">
        <v>9</v>
      </c>
      <c r="F402" s="76">
        <v>6</v>
      </c>
      <c r="G402" s="77">
        <f t="shared" si="17"/>
        <v>15</v>
      </c>
      <c r="H402" s="158" t="s">
        <v>2962</v>
      </c>
      <c r="I402" s="78">
        <v>100</v>
      </c>
      <c r="J402" s="217">
        <f t="shared" si="18"/>
        <v>15</v>
      </c>
    </row>
    <row r="403" spans="1:10" ht="14.5" hidden="1" customHeight="1" outlineLevel="1" thickBot="1" x14ac:dyDescent="0.4">
      <c r="A403" s="70" t="s">
        <v>2554</v>
      </c>
      <c r="B403" s="73" t="s">
        <v>2981</v>
      </c>
      <c r="C403" s="79" t="s">
        <v>2555</v>
      </c>
      <c r="D403" s="72" t="s">
        <v>170</v>
      </c>
      <c r="E403" s="76">
        <v>3</v>
      </c>
      <c r="F403" s="76">
        <v>6</v>
      </c>
      <c r="G403" s="77">
        <f t="shared" si="17"/>
        <v>9</v>
      </c>
      <c r="H403" s="158" t="s">
        <v>2962</v>
      </c>
      <c r="I403" s="78">
        <v>30</v>
      </c>
      <c r="J403" s="217">
        <f t="shared" si="18"/>
        <v>9</v>
      </c>
    </row>
    <row r="404" spans="1:10" ht="14.5" hidden="1" customHeight="1" outlineLevel="1" thickBot="1" x14ac:dyDescent="0.4">
      <c r="A404" s="70" t="s">
        <v>2554</v>
      </c>
      <c r="B404" s="73" t="s">
        <v>2982</v>
      </c>
      <c r="C404" s="79" t="s">
        <v>2555</v>
      </c>
      <c r="D404" s="72" t="s">
        <v>170</v>
      </c>
      <c r="E404" s="76">
        <v>1</v>
      </c>
      <c r="F404" s="76">
        <v>2</v>
      </c>
      <c r="G404" s="77">
        <f t="shared" si="17"/>
        <v>3</v>
      </c>
      <c r="H404" s="158" t="s">
        <v>2962</v>
      </c>
      <c r="I404" s="78">
        <v>20</v>
      </c>
      <c r="J404" s="217">
        <f t="shared" si="18"/>
        <v>3</v>
      </c>
    </row>
    <row r="405" spans="1:10" ht="14.5" hidden="1" customHeight="1" outlineLevel="1" thickBot="1" x14ac:dyDescent="0.4">
      <c r="A405" s="70" t="s">
        <v>2554</v>
      </c>
      <c r="B405" s="73" t="s">
        <v>2983</v>
      </c>
      <c r="C405" s="79" t="s">
        <v>2555</v>
      </c>
      <c r="D405" s="72" t="s">
        <v>170</v>
      </c>
      <c r="E405" s="76">
        <v>2</v>
      </c>
      <c r="F405" s="76">
        <v>5</v>
      </c>
      <c r="G405" s="77">
        <f t="shared" si="17"/>
        <v>7</v>
      </c>
      <c r="H405" s="158" t="s">
        <v>2962</v>
      </c>
      <c r="I405" s="78">
        <v>120</v>
      </c>
      <c r="J405" s="217">
        <f t="shared" si="18"/>
        <v>7</v>
      </c>
    </row>
    <row r="406" spans="1:10" ht="14.5" hidden="1" customHeight="1" outlineLevel="1" thickBot="1" x14ac:dyDescent="0.4">
      <c r="A406" s="70" t="s">
        <v>2554</v>
      </c>
      <c r="B406" s="73" t="s">
        <v>2984</v>
      </c>
      <c r="C406" s="79" t="s">
        <v>2555</v>
      </c>
      <c r="D406" s="72" t="s">
        <v>170</v>
      </c>
      <c r="E406" s="76">
        <v>4</v>
      </c>
      <c r="F406" s="76">
        <v>4</v>
      </c>
      <c r="G406" s="77">
        <f t="shared" si="17"/>
        <v>8</v>
      </c>
      <c r="H406" s="158" t="s">
        <v>2962</v>
      </c>
      <c r="I406" s="78">
        <v>30</v>
      </c>
      <c r="J406" s="217">
        <f t="shared" si="18"/>
        <v>8</v>
      </c>
    </row>
    <row r="407" spans="1:10" ht="14.5" hidden="1" customHeight="1" outlineLevel="1" thickBot="1" x14ac:dyDescent="0.4">
      <c r="A407" s="70" t="s">
        <v>2554</v>
      </c>
      <c r="B407" s="73" t="s">
        <v>2985</v>
      </c>
      <c r="C407" s="79" t="s">
        <v>2555</v>
      </c>
      <c r="D407" s="72" t="s">
        <v>170</v>
      </c>
      <c r="E407" s="76">
        <v>2</v>
      </c>
      <c r="F407" s="76">
        <v>5</v>
      </c>
      <c r="G407" s="77">
        <f t="shared" si="17"/>
        <v>7</v>
      </c>
      <c r="H407" s="158" t="s">
        <v>2962</v>
      </c>
      <c r="I407" s="78">
        <v>100</v>
      </c>
      <c r="J407" s="217">
        <f t="shared" si="18"/>
        <v>7</v>
      </c>
    </row>
    <row r="408" spans="1:10" ht="14.5" hidden="1" customHeight="1" outlineLevel="1" thickBot="1" x14ac:dyDescent="0.4">
      <c r="A408" s="70" t="s">
        <v>2554</v>
      </c>
      <c r="B408" s="73" t="s">
        <v>2986</v>
      </c>
      <c r="C408" s="79" t="s">
        <v>2555</v>
      </c>
      <c r="D408" s="72" t="s">
        <v>170</v>
      </c>
      <c r="E408" s="76">
        <v>1</v>
      </c>
      <c r="F408" s="76">
        <v>4</v>
      </c>
      <c r="G408" s="77">
        <f t="shared" si="17"/>
        <v>5</v>
      </c>
      <c r="H408" s="158" t="s">
        <v>2962</v>
      </c>
      <c r="I408" s="78">
        <v>90</v>
      </c>
      <c r="J408" s="217">
        <f t="shared" si="18"/>
        <v>5</v>
      </c>
    </row>
    <row r="409" spans="1:10" ht="14.5" hidden="1" customHeight="1" outlineLevel="1" thickBot="1" x14ac:dyDescent="0.4">
      <c r="A409" s="70" t="s">
        <v>2554</v>
      </c>
      <c r="B409" s="73" t="s">
        <v>2987</v>
      </c>
      <c r="C409" s="79" t="s">
        <v>2555</v>
      </c>
      <c r="D409" s="72" t="s">
        <v>170</v>
      </c>
      <c r="E409" s="76">
        <v>4</v>
      </c>
      <c r="F409" s="76">
        <v>4</v>
      </c>
      <c r="G409" s="77">
        <f t="shared" si="17"/>
        <v>8</v>
      </c>
      <c r="H409" s="158" t="s">
        <v>2962</v>
      </c>
      <c r="I409" s="78">
        <v>80</v>
      </c>
      <c r="J409" s="217">
        <f t="shared" si="18"/>
        <v>8</v>
      </c>
    </row>
    <row r="410" spans="1:10" ht="14.5" hidden="1" customHeight="1" outlineLevel="1" thickBot="1" x14ac:dyDescent="0.4">
      <c r="A410" s="70" t="s">
        <v>2554</v>
      </c>
      <c r="B410" s="73" t="s">
        <v>2988</v>
      </c>
      <c r="C410" s="79" t="s">
        <v>2555</v>
      </c>
      <c r="D410" s="72" t="s">
        <v>170</v>
      </c>
      <c r="E410" s="76">
        <v>3</v>
      </c>
      <c r="F410" s="76">
        <v>2</v>
      </c>
      <c r="G410" s="77">
        <f t="shared" si="17"/>
        <v>5</v>
      </c>
      <c r="H410" s="158" t="s">
        <v>2962</v>
      </c>
      <c r="I410" s="78">
        <v>45</v>
      </c>
      <c r="J410" s="217">
        <f t="shared" si="18"/>
        <v>5</v>
      </c>
    </row>
    <row r="411" spans="1:10" ht="14.5" hidden="1" customHeight="1" outlineLevel="1" thickBot="1" x14ac:dyDescent="0.4">
      <c r="A411" s="70" t="s">
        <v>2554</v>
      </c>
      <c r="B411" s="73" t="s">
        <v>2989</v>
      </c>
      <c r="C411" s="79" t="s">
        <v>2555</v>
      </c>
      <c r="D411" s="72" t="s">
        <v>170</v>
      </c>
      <c r="E411" s="76">
        <v>2</v>
      </c>
      <c r="F411" s="76">
        <v>7</v>
      </c>
      <c r="G411" s="77">
        <f t="shared" si="17"/>
        <v>9</v>
      </c>
      <c r="H411" s="158" t="s">
        <v>2962</v>
      </c>
      <c r="I411" s="78">
        <v>80</v>
      </c>
      <c r="J411" s="217">
        <f t="shared" si="18"/>
        <v>9</v>
      </c>
    </row>
    <row r="412" spans="1:10" ht="14.5" hidden="1" customHeight="1" outlineLevel="1" thickBot="1" x14ac:dyDescent="0.4">
      <c r="A412" s="70" t="s">
        <v>2554</v>
      </c>
      <c r="B412" s="73" t="s">
        <v>2990</v>
      </c>
      <c r="C412" s="79" t="s">
        <v>2555</v>
      </c>
      <c r="D412" s="72" t="s">
        <v>170</v>
      </c>
      <c r="E412" s="76">
        <v>3</v>
      </c>
      <c r="F412" s="76">
        <v>2</v>
      </c>
      <c r="G412" s="77">
        <f t="shared" si="17"/>
        <v>5</v>
      </c>
      <c r="H412" s="158" t="s">
        <v>2962</v>
      </c>
      <c r="I412" s="78">
        <v>75</v>
      </c>
      <c r="J412" s="217">
        <f t="shared" si="18"/>
        <v>5</v>
      </c>
    </row>
    <row r="413" spans="1:10" ht="14.5" hidden="1" customHeight="1" outlineLevel="1" thickBot="1" x14ac:dyDescent="0.4">
      <c r="A413" s="70" t="s">
        <v>2554</v>
      </c>
      <c r="B413" s="73" t="s">
        <v>2991</v>
      </c>
      <c r="C413" s="79" t="s">
        <v>2555</v>
      </c>
      <c r="D413" s="72" t="s">
        <v>170</v>
      </c>
      <c r="E413" s="76">
        <v>1</v>
      </c>
      <c r="F413" s="76">
        <v>6</v>
      </c>
      <c r="G413" s="77">
        <f t="shared" si="17"/>
        <v>7</v>
      </c>
      <c r="H413" s="158" t="s">
        <v>2962</v>
      </c>
      <c r="I413" s="78">
        <v>28</v>
      </c>
      <c r="J413" s="217">
        <f t="shared" si="18"/>
        <v>7</v>
      </c>
    </row>
    <row r="414" spans="1:10" ht="14.5" hidden="1" customHeight="1" outlineLevel="1" thickBot="1" x14ac:dyDescent="0.4">
      <c r="A414" s="70" t="s">
        <v>2554</v>
      </c>
      <c r="B414" s="73" t="s">
        <v>2992</v>
      </c>
      <c r="C414" s="79" t="s">
        <v>2555</v>
      </c>
      <c r="D414" s="72" t="s">
        <v>170</v>
      </c>
      <c r="E414" s="76">
        <v>3</v>
      </c>
      <c r="F414" s="76">
        <v>6</v>
      </c>
      <c r="G414" s="77">
        <f t="shared" si="17"/>
        <v>9</v>
      </c>
      <c r="H414" s="158" t="s">
        <v>2962</v>
      </c>
      <c r="I414" s="78">
        <v>45</v>
      </c>
      <c r="J414" s="217">
        <f t="shared" si="18"/>
        <v>9</v>
      </c>
    </row>
    <row r="415" spans="1:10" ht="14.5" hidden="1" customHeight="1" outlineLevel="1" thickBot="1" x14ac:dyDescent="0.4">
      <c r="A415" s="70" t="s">
        <v>2554</v>
      </c>
      <c r="B415" s="73" t="s">
        <v>2993</v>
      </c>
      <c r="C415" s="79" t="s">
        <v>2555</v>
      </c>
      <c r="D415" s="72" t="s">
        <v>170</v>
      </c>
      <c r="E415" s="76">
        <v>4</v>
      </c>
      <c r="F415" s="76">
        <v>4</v>
      </c>
      <c r="G415" s="77">
        <f t="shared" si="17"/>
        <v>8</v>
      </c>
      <c r="H415" s="158" t="s">
        <v>2962</v>
      </c>
      <c r="I415" s="78">
        <v>40</v>
      </c>
      <c r="J415" s="217">
        <f t="shared" si="18"/>
        <v>8</v>
      </c>
    </row>
    <row r="416" spans="1:10" ht="14.5" hidden="1" customHeight="1" outlineLevel="1" thickBot="1" x14ac:dyDescent="0.4">
      <c r="A416" s="70" t="s">
        <v>2554</v>
      </c>
      <c r="B416" s="73" t="s">
        <v>2994</v>
      </c>
      <c r="C416" s="79" t="s">
        <v>2555</v>
      </c>
      <c r="D416" s="72" t="s">
        <v>170</v>
      </c>
      <c r="E416" s="76">
        <v>6</v>
      </c>
      <c r="F416" s="76">
        <v>6</v>
      </c>
      <c r="G416" s="77">
        <f t="shared" ref="G416:G434" si="19">E416+F416</f>
        <v>12</v>
      </c>
      <c r="H416" s="158" t="s">
        <v>2962</v>
      </c>
      <c r="I416" s="78">
        <v>55</v>
      </c>
      <c r="J416" s="217">
        <f t="shared" si="18"/>
        <v>12</v>
      </c>
    </row>
    <row r="417" spans="1:10" ht="14.5" hidden="1" customHeight="1" outlineLevel="1" thickBot="1" x14ac:dyDescent="0.4">
      <c r="A417" s="70" t="s">
        <v>2554</v>
      </c>
      <c r="B417" s="73" t="s">
        <v>2995</v>
      </c>
      <c r="C417" s="79" t="s">
        <v>2555</v>
      </c>
      <c r="D417" s="72" t="s">
        <v>170</v>
      </c>
      <c r="E417" s="76">
        <v>3</v>
      </c>
      <c r="F417" s="76">
        <v>7</v>
      </c>
      <c r="G417" s="77">
        <f t="shared" si="19"/>
        <v>10</v>
      </c>
      <c r="H417" s="158" t="s">
        <v>2962</v>
      </c>
      <c r="I417" s="78">
        <v>100</v>
      </c>
      <c r="J417" s="217">
        <f t="shared" si="18"/>
        <v>10</v>
      </c>
    </row>
    <row r="418" spans="1:10" ht="14.5" hidden="1" customHeight="1" outlineLevel="1" thickBot="1" x14ac:dyDescent="0.4">
      <c r="A418" s="70" t="s">
        <v>2554</v>
      </c>
      <c r="B418" s="73" t="s">
        <v>2996</v>
      </c>
      <c r="C418" s="79" t="s">
        <v>2555</v>
      </c>
      <c r="D418" s="72" t="s">
        <v>170</v>
      </c>
      <c r="E418" s="76">
        <v>2</v>
      </c>
      <c r="F418" s="76">
        <v>4</v>
      </c>
      <c r="G418" s="77">
        <f t="shared" si="19"/>
        <v>6</v>
      </c>
      <c r="H418" s="158" t="s">
        <v>2962</v>
      </c>
      <c r="I418" s="78">
        <v>180</v>
      </c>
      <c r="J418" s="217">
        <f t="shared" si="18"/>
        <v>6</v>
      </c>
    </row>
    <row r="419" spans="1:10" ht="14.5" hidden="1" customHeight="1" outlineLevel="1" thickBot="1" x14ac:dyDescent="0.4">
      <c r="A419" s="70" t="s">
        <v>2554</v>
      </c>
      <c r="B419" s="73" t="s">
        <v>2997</v>
      </c>
      <c r="C419" s="79" t="s">
        <v>2555</v>
      </c>
      <c r="D419" s="72" t="s">
        <v>170</v>
      </c>
      <c r="E419" s="76">
        <v>1</v>
      </c>
      <c r="F419" s="76">
        <v>5</v>
      </c>
      <c r="G419" s="77">
        <f t="shared" si="19"/>
        <v>6</v>
      </c>
      <c r="H419" s="158" t="s">
        <v>2962</v>
      </c>
      <c r="I419" s="78">
        <v>140</v>
      </c>
      <c r="J419" s="217">
        <f t="shared" si="18"/>
        <v>6</v>
      </c>
    </row>
    <row r="420" spans="1:10" ht="14.5" hidden="1" customHeight="1" outlineLevel="1" thickBot="1" x14ac:dyDescent="0.4">
      <c r="A420" s="70" t="s">
        <v>2554</v>
      </c>
      <c r="B420" s="73" t="s">
        <v>2998</v>
      </c>
      <c r="C420" s="79" t="s">
        <v>2555</v>
      </c>
      <c r="D420" s="72" t="s">
        <v>170</v>
      </c>
      <c r="E420" s="76">
        <v>2</v>
      </c>
      <c r="F420" s="76">
        <v>2</v>
      </c>
      <c r="G420" s="77">
        <f t="shared" si="19"/>
        <v>4</v>
      </c>
      <c r="H420" s="158" t="s">
        <v>2962</v>
      </c>
      <c r="I420" s="78">
        <v>70</v>
      </c>
      <c r="J420" s="217">
        <f t="shared" si="18"/>
        <v>4</v>
      </c>
    </row>
    <row r="421" spans="1:10" ht="14.5" hidden="1" customHeight="1" outlineLevel="1" thickBot="1" x14ac:dyDescent="0.4">
      <c r="A421" s="70" t="s">
        <v>2554</v>
      </c>
      <c r="B421" s="73" t="s">
        <v>2999</v>
      </c>
      <c r="C421" s="79" t="s">
        <v>2555</v>
      </c>
      <c r="D421" s="72" t="s">
        <v>170</v>
      </c>
      <c r="E421" s="76">
        <v>7</v>
      </c>
      <c r="F421" s="76">
        <v>4</v>
      </c>
      <c r="G421" s="77">
        <f t="shared" si="19"/>
        <v>11</v>
      </c>
      <c r="H421" s="158" t="s">
        <v>2962</v>
      </c>
      <c r="I421" s="78">
        <v>100</v>
      </c>
      <c r="J421" s="217">
        <f t="shared" si="18"/>
        <v>11</v>
      </c>
    </row>
    <row r="422" spans="1:10" ht="14.5" hidden="1" customHeight="1" outlineLevel="1" thickBot="1" x14ac:dyDescent="0.4">
      <c r="A422" s="70" t="s">
        <v>2554</v>
      </c>
      <c r="B422" s="73" t="s">
        <v>3000</v>
      </c>
      <c r="C422" s="79" t="s">
        <v>2555</v>
      </c>
      <c r="D422" s="72" t="s">
        <v>170</v>
      </c>
      <c r="E422" s="76">
        <v>2</v>
      </c>
      <c r="F422" s="76">
        <v>2</v>
      </c>
      <c r="G422" s="77">
        <f t="shared" si="19"/>
        <v>4</v>
      </c>
      <c r="H422" s="158" t="s">
        <v>2962</v>
      </c>
      <c r="I422" s="78">
        <v>20</v>
      </c>
      <c r="J422" s="217">
        <f t="shared" si="18"/>
        <v>4</v>
      </c>
    </row>
    <row r="423" spans="1:10" ht="14.5" hidden="1" customHeight="1" outlineLevel="1" thickBot="1" x14ac:dyDescent="0.4">
      <c r="A423" s="70" t="s">
        <v>2554</v>
      </c>
      <c r="B423" s="73" t="s">
        <v>3001</v>
      </c>
      <c r="C423" s="79" t="s">
        <v>2555</v>
      </c>
      <c r="D423" s="72" t="s">
        <v>170</v>
      </c>
      <c r="E423" s="76">
        <v>2</v>
      </c>
      <c r="F423" s="76">
        <v>2</v>
      </c>
      <c r="G423" s="77">
        <f t="shared" si="19"/>
        <v>4</v>
      </c>
      <c r="H423" s="158" t="s">
        <v>2962</v>
      </c>
      <c r="I423" s="78">
        <v>90</v>
      </c>
      <c r="J423" s="217">
        <f t="shared" si="18"/>
        <v>4</v>
      </c>
    </row>
    <row r="424" spans="1:10" ht="14.5" hidden="1" customHeight="1" outlineLevel="1" thickBot="1" x14ac:dyDescent="0.4">
      <c r="A424" s="70" t="s">
        <v>2554</v>
      </c>
      <c r="B424" s="73" t="s">
        <v>3002</v>
      </c>
      <c r="C424" s="79" t="s">
        <v>2555</v>
      </c>
      <c r="D424" s="72" t="s">
        <v>170</v>
      </c>
      <c r="E424" s="76">
        <v>2</v>
      </c>
      <c r="F424" s="76">
        <v>2</v>
      </c>
      <c r="G424" s="77">
        <f t="shared" si="19"/>
        <v>4</v>
      </c>
      <c r="H424" s="158" t="s">
        <v>2962</v>
      </c>
      <c r="I424" s="78">
        <v>70</v>
      </c>
      <c r="J424" s="217">
        <f t="shared" si="18"/>
        <v>4</v>
      </c>
    </row>
    <row r="425" spans="1:10" ht="14.5" hidden="1" customHeight="1" outlineLevel="1" thickBot="1" x14ac:dyDescent="0.4">
      <c r="A425" s="70" t="s">
        <v>2554</v>
      </c>
      <c r="B425" s="73" t="s">
        <v>3003</v>
      </c>
      <c r="C425" s="79" t="s">
        <v>2555</v>
      </c>
      <c r="D425" s="72" t="s">
        <v>170</v>
      </c>
      <c r="E425" s="76">
        <v>1</v>
      </c>
      <c r="F425" s="76">
        <v>2</v>
      </c>
      <c r="G425" s="77">
        <f t="shared" si="19"/>
        <v>3</v>
      </c>
      <c r="H425" s="158" t="s">
        <v>2962</v>
      </c>
      <c r="I425" s="78">
        <v>20</v>
      </c>
      <c r="J425" s="217">
        <f t="shared" si="18"/>
        <v>3</v>
      </c>
    </row>
    <row r="426" spans="1:10" ht="14.5" hidden="1" customHeight="1" outlineLevel="1" thickBot="1" x14ac:dyDescent="0.4">
      <c r="A426" s="70" t="s">
        <v>2554</v>
      </c>
      <c r="B426" s="73" t="s">
        <v>3004</v>
      </c>
      <c r="C426" s="79" t="s">
        <v>2555</v>
      </c>
      <c r="D426" s="72" t="s">
        <v>170</v>
      </c>
      <c r="E426" s="76">
        <v>4</v>
      </c>
      <c r="F426" s="76">
        <v>2</v>
      </c>
      <c r="G426" s="77">
        <f t="shared" si="19"/>
        <v>6</v>
      </c>
      <c r="H426" s="158" t="s">
        <v>2962</v>
      </c>
      <c r="I426" s="78">
        <v>25</v>
      </c>
      <c r="J426" s="217">
        <f t="shared" si="18"/>
        <v>6</v>
      </c>
    </row>
    <row r="427" spans="1:10" ht="14.5" hidden="1" customHeight="1" outlineLevel="1" thickBot="1" x14ac:dyDescent="0.4">
      <c r="A427" s="70" t="s">
        <v>2554</v>
      </c>
      <c r="B427" s="73" t="s">
        <v>3005</v>
      </c>
      <c r="C427" s="79" t="s">
        <v>2555</v>
      </c>
      <c r="D427" s="72" t="s">
        <v>170</v>
      </c>
      <c r="E427" s="76">
        <v>3</v>
      </c>
      <c r="F427" s="76">
        <v>2</v>
      </c>
      <c r="G427" s="77">
        <f t="shared" si="19"/>
        <v>5</v>
      </c>
      <c r="H427" s="158" t="s">
        <v>2962</v>
      </c>
      <c r="I427" s="78">
        <v>60</v>
      </c>
      <c r="J427" s="217">
        <f t="shared" si="18"/>
        <v>5</v>
      </c>
    </row>
    <row r="428" spans="1:10" ht="14.5" hidden="1" customHeight="1" outlineLevel="1" thickBot="1" x14ac:dyDescent="0.4">
      <c r="A428" s="70" t="s">
        <v>2554</v>
      </c>
      <c r="B428" s="73" t="s">
        <v>3006</v>
      </c>
      <c r="C428" s="79" t="s">
        <v>2555</v>
      </c>
      <c r="D428" s="72" t="s">
        <v>170</v>
      </c>
      <c r="E428" s="76">
        <v>4</v>
      </c>
      <c r="F428" s="76">
        <v>2</v>
      </c>
      <c r="G428" s="77">
        <f t="shared" si="19"/>
        <v>6</v>
      </c>
      <c r="H428" s="158" t="s">
        <v>2962</v>
      </c>
      <c r="I428" s="78">
        <v>105</v>
      </c>
      <c r="J428" s="217">
        <f t="shared" si="18"/>
        <v>6</v>
      </c>
    </row>
    <row r="429" spans="1:10" ht="14.5" hidden="1" customHeight="1" outlineLevel="1" thickBot="1" x14ac:dyDescent="0.4">
      <c r="A429" s="70" t="s">
        <v>2554</v>
      </c>
      <c r="B429" s="73" t="s">
        <v>3007</v>
      </c>
      <c r="C429" s="79" t="s">
        <v>2555</v>
      </c>
      <c r="D429" s="72" t="s">
        <v>170</v>
      </c>
      <c r="E429" s="76">
        <v>4</v>
      </c>
      <c r="F429" s="76">
        <v>2</v>
      </c>
      <c r="G429" s="77">
        <f t="shared" si="19"/>
        <v>6</v>
      </c>
      <c r="H429" s="158" t="s">
        <v>2962</v>
      </c>
      <c r="I429" s="78">
        <v>120</v>
      </c>
      <c r="J429" s="217">
        <f t="shared" si="18"/>
        <v>6</v>
      </c>
    </row>
    <row r="430" spans="1:10" ht="14.5" hidden="1" customHeight="1" outlineLevel="1" thickBot="1" x14ac:dyDescent="0.4">
      <c r="A430" s="70" t="s">
        <v>2554</v>
      </c>
      <c r="B430" s="73" t="s">
        <v>3008</v>
      </c>
      <c r="C430" s="79" t="s">
        <v>2555</v>
      </c>
      <c r="D430" s="72" t="s">
        <v>170</v>
      </c>
      <c r="E430" s="76">
        <v>6</v>
      </c>
      <c r="F430" s="76">
        <v>3</v>
      </c>
      <c r="G430" s="77">
        <f t="shared" si="19"/>
        <v>9</v>
      </c>
      <c r="H430" s="158" t="s">
        <v>2962</v>
      </c>
      <c r="I430" s="78">
        <v>130</v>
      </c>
      <c r="J430" s="217">
        <f t="shared" si="18"/>
        <v>9</v>
      </c>
    </row>
    <row r="431" spans="1:10" ht="14.5" hidden="1" customHeight="1" outlineLevel="1" thickBot="1" x14ac:dyDescent="0.4">
      <c r="A431" s="70" t="s">
        <v>2554</v>
      </c>
      <c r="B431" s="73" t="s">
        <v>3009</v>
      </c>
      <c r="C431" s="79" t="s">
        <v>2555</v>
      </c>
      <c r="D431" s="72" t="s">
        <v>170</v>
      </c>
      <c r="E431" s="76">
        <v>4</v>
      </c>
      <c r="F431" s="76">
        <v>2</v>
      </c>
      <c r="G431" s="77">
        <f t="shared" si="19"/>
        <v>6</v>
      </c>
      <c r="H431" s="158" t="s">
        <v>2962</v>
      </c>
      <c r="I431" s="78">
        <v>80</v>
      </c>
      <c r="J431" s="217">
        <f t="shared" si="18"/>
        <v>6</v>
      </c>
    </row>
    <row r="432" spans="1:10" ht="14.5" hidden="1" customHeight="1" outlineLevel="1" thickBot="1" x14ac:dyDescent="0.4">
      <c r="A432" s="70" t="s">
        <v>2554</v>
      </c>
      <c r="B432" s="73" t="s">
        <v>3010</v>
      </c>
      <c r="C432" s="79" t="s">
        <v>2555</v>
      </c>
      <c r="D432" s="72" t="s">
        <v>170</v>
      </c>
      <c r="E432" s="76">
        <v>1</v>
      </c>
      <c r="F432" s="76">
        <v>2</v>
      </c>
      <c r="G432" s="77">
        <f t="shared" si="19"/>
        <v>3</v>
      </c>
      <c r="H432" s="158" t="s">
        <v>2962</v>
      </c>
      <c r="I432" s="78">
        <v>90</v>
      </c>
      <c r="J432" s="217">
        <f t="shared" si="18"/>
        <v>3</v>
      </c>
    </row>
    <row r="433" spans="1:10" ht="14.5" hidden="1" customHeight="1" outlineLevel="1" thickBot="1" x14ac:dyDescent="0.4">
      <c r="A433" s="70" t="s">
        <v>2554</v>
      </c>
      <c r="B433" s="73" t="s">
        <v>3011</v>
      </c>
      <c r="C433" s="79" t="s">
        <v>2555</v>
      </c>
      <c r="D433" s="72" t="s">
        <v>170</v>
      </c>
      <c r="E433" s="76">
        <v>2</v>
      </c>
      <c r="F433" s="76">
        <v>7</v>
      </c>
      <c r="G433" s="77">
        <f t="shared" si="19"/>
        <v>9</v>
      </c>
      <c r="H433" s="158" t="s">
        <v>2962</v>
      </c>
      <c r="I433" s="78">
        <v>100</v>
      </c>
      <c r="J433" s="217">
        <f t="shared" si="18"/>
        <v>9</v>
      </c>
    </row>
    <row r="434" spans="1:10" ht="14.5" hidden="1" customHeight="1" outlineLevel="1" x14ac:dyDescent="0.35">
      <c r="A434" s="70" t="s">
        <v>2554</v>
      </c>
      <c r="B434" s="73" t="s">
        <v>3012</v>
      </c>
      <c r="C434" s="79" t="s">
        <v>2555</v>
      </c>
      <c r="D434" s="72" t="s">
        <v>170</v>
      </c>
      <c r="E434" s="76">
        <v>8</v>
      </c>
      <c r="F434" s="76">
        <v>6</v>
      </c>
      <c r="G434" s="77">
        <f t="shared" si="19"/>
        <v>14</v>
      </c>
      <c r="H434" s="158" t="s">
        <v>2962</v>
      </c>
      <c r="I434" s="78">
        <v>90</v>
      </c>
      <c r="J434" s="217">
        <f t="shared" si="18"/>
        <v>14</v>
      </c>
    </row>
    <row r="435" spans="1:10" ht="14.5" customHeight="1" collapsed="1" thickBot="1" x14ac:dyDescent="0.4">
      <c r="A435" s="71" t="s">
        <v>2554</v>
      </c>
      <c r="B435" s="74"/>
      <c r="C435" s="80" t="s">
        <v>2555</v>
      </c>
      <c r="D435" s="118">
        <f>COUNTA(D384:D434)</f>
        <v>51</v>
      </c>
      <c r="E435" s="118">
        <f>SUM(E384:E434)</f>
        <v>170</v>
      </c>
      <c r="F435" s="118">
        <f>SUM(F384:F434)</f>
        <v>204</v>
      </c>
      <c r="G435" s="118">
        <f>SUM(G384:G434)</f>
        <v>374</v>
      </c>
      <c r="H435" s="93">
        <v>43763</v>
      </c>
      <c r="I435" s="119">
        <f>AVERAGE(I384:I434)</f>
        <v>74.17647058823529</v>
      </c>
      <c r="J435" s="118">
        <f>SUM(J384:J434)</f>
        <v>374</v>
      </c>
    </row>
    <row r="436" spans="1:10" hidden="1" outlineLevel="1" x14ac:dyDescent="0.35">
      <c r="A436" s="216" t="s">
        <v>1910</v>
      </c>
      <c r="B436" s="217">
        <v>34</v>
      </c>
      <c r="C436" s="216" t="s">
        <v>1911</v>
      </c>
      <c r="D436" s="216" t="s">
        <v>170</v>
      </c>
      <c r="E436" s="217">
        <v>0</v>
      </c>
      <c r="F436" s="217">
        <v>1</v>
      </c>
      <c r="G436" s="217">
        <v>1</v>
      </c>
      <c r="H436" s="269">
        <v>44630</v>
      </c>
      <c r="I436" s="217">
        <v>300</v>
      </c>
      <c r="J436" s="217">
        <f t="shared" si="18"/>
        <v>1</v>
      </c>
    </row>
    <row r="437" spans="1:10" hidden="1" outlineLevel="1" x14ac:dyDescent="0.35">
      <c r="A437" s="216" t="s">
        <v>1910</v>
      </c>
      <c r="B437" s="217">
        <v>60</v>
      </c>
      <c r="C437" s="216" t="s">
        <v>1911</v>
      </c>
      <c r="D437" s="216" t="s">
        <v>170</v>
      </c>
      <c r="E437" s="217">
        <v>6</v>
      </c>
      <c r="F437" s="217">
        <v>2</v>
      </c>
      <c r="G437" s="217">
        <v>8</v>
      </c>
      <c r="H437" s="269">
        <v>44630</v>
      </c>
      <c r="I437" s="217">
        <v>100</v>
      </c>
      <c r="J437" s="217">
        <f t="shared" si="18"/>
        <v>8</v>
      </c>
    </row>
    <row r="438" spans="1:10" hidden="1" outlineLevel="1" x14ac:dyDescent="0.35">
      <c r="A438" s="216" t="s">
        <v>1910</v>
      </c>
      <c r="B438" s="217">
        <v>1</v>
      </c>
      <c r="C438" s="216" t="s">
        <v>1911</v>
      </c>
      <c r="D438" s="216" t="s">
        <v>170</v>
      </c>
      <c r="E438" s="217">
        <v>1</v>
      </c>
      <c r="F438" s="217">
        <v>2</v>
      </c>
      <c r="G438" s="217">
        <v>3</v>
      </c>
      <c r="H438" s="269">
        <v>44630</v>
      </c>
      <c r="I438" s="217">
        <v>500</v>
      </c>
      <c r="J438" s="217">
        <f t="shared" si="18"/>
        <v>3</v>
      </c>
    </row>
    <row r="439" spans="1:10" hidden="1" outlineLevel="1" x14ac:dyDescent="0.35">
      <c r="A439" s="216" t="s">
        <v>1910</v>
      </c>
      <c r="B439" s="217">
        <v>2</v>
      </c>
      <c r="C439" s="216" t="s">
        <v>1911</v>
      </c>
      <c r="D439" s="216" t="s">
        <v>170</v>
      </c>
      <c r="E439" s="217">
        <v>2</v>
      </c>
      <c r="F439" s="217">
        <v>2</v>
      </c>
      <c r="G439" s="217">
        <v>4</v>
      </c>
      <c r="H439" s="269">
        <v>44630</v>
      </c>
      <c r="I439" s="217">
        <v>700</v>
      </c>
      <c r="J439" s="217">
        <f t="shared" si="18"/>
        <v>4</v>
      </c>
    </row>
    <row r="440" spans="1:10" hidden="1" outlineLevel="1" x14ac:dyDescent="0.35">
      <c r="A440" s="216" t="s">
        <v>1910</v>
      </c>
      <c r="B440" s="217">
        <v>3</v>
      </c>
      <c r="C440" s="216" t="s">
        <v>1911</v>
      </c>
      <c r="D440" s="216" t="s">
        <v>170</v>
      </c>
      <c r="E440" s="217">
        <v>7</v>
      </c>
      <c r="F440" s="217">
        <v>2</v>
      </c>
      <c r="G440" s="217">
        <v>9</v>
      </c>
      <c r="H440" s="269">
        <v>44630</v>
      </c>
      <c r="I440" s="217">
        <v>300</v>
      </c>
      <c r="J440" s="217">
        <f t="shared" si="18"/>
        <v>9</v>
      </c>
    </row>
    <row r="441" spans="1:10" hidden="1" outlineLevel="1" x14ac:dyDescent="0.35">
      <c r="A441" s="216" t="s">
        <v>1910</v>
      </c>
      <c r="B441" s="217">
        <v>4</v>
      </c>
      <c r="C441" s="216" t="s">
        <v>1911</v>
      </c>
      <c r="D441" s="216" t="s">
        <v>170</v>
      </c>
      <c r="E441" s="217">
        <v>4</v>
      </c>
      <c r="F441" s="217">
        <v>2</v>
      </c>
      <c r="G441" s="217">
        <v>6</v>
      </c>
      <c r="H441" s="269">
        <v>44630</v>
      </c>
      <c r="I441" s="217">
        <v>900</v>
      </c>
      <c r="J441" s="217">
        <f t="shared" si="18"/>
        <v>6</v>
      </c>
    </row>
    <row r="442" spans="1:10" hidden="1" outlineLevel="1" x14ac:dyDescent="0.35">
      <c r="A442" s="216" t="s">
        <v>1910</v>
      </c>
      <c r="B442" s="217">
        <v>5</v>
      </c>
      <c r="C442" s="216" t="s">
        <v>1911</v>
      </c>
      <c r="D442" s="216" t="s">
        <v>170</v>
      </c>
      <c r="E442" s="217">
        <v>0</v>
      </c>
      <c r="F442" s="217">
        <v>2</v>
      </c>
      <c r="G442" s="217">
        <v>2</v>
      </c>
      <c r="H442" s="269">
        <v>44630</v>
      </c>
      <c r="I442" s="217">
        <v>200</v>
      </c>
      <c r="J442" s="217">
        <f t="shared" si="18"/>
        <v>2</v>
      </c>
    </row>
    <row r="443" spans="1:10" hidden="1" outlineLevel="1" x14ac:dyDescent="0.35">
      <c r="A443" s="216" t="s">
        <v>1910</v>
      </c>
      <c r="B443" s="217">
        <v>6</v>
      </c>
      <c r="C443" s="216" t="s">
        <v>1911</v>
      </c>
      <c r="D443" s="216" t="s">
        <v>170</v>
      </c>
      <c r="E443" s="217">
        <v>1</v>
      </c>
      <c r="F443" s="217">
        <v>2</v>
      </c>
      <c r="G443" s="217">
        <v>3</v>
      </c>
      <c r="H443" s="269">
        <v>44630</v>
      </c>
      <c r="I443" s="217">
        <v>100</v>
      </c>
      <c r="J443" s="217">
        <f t="shared" si="18"/>
        <v>3</v>
      </c>
    </row>
    <row r="444" spans="1:10" hidden="1" outlineLevel="1" x14ac:dyDescent="0.35">
      <c r="A444" s="216" t="s">
        <v>1910</v>
      </c>
      <c r="B444" s="217">
        <v>7</v>
      </c>
      <c r="C444" s="216" t="s">
        <v>1911</v>
      </c>
      <c r="D444" s="216" t="s">
        <v>170</v>
      </c>
      <c r="E444" s="217">
        <v>3</v>
      </c>
      <c r="F444" s="217">
        <v>2</v>
      </c>
      <c r="G444" s="217">
        <v>5</v>
      </c>
      <c r="H444" s="269">
        <v>44630</v>
      </c>
      <c r="I444" s="217">
        <v>700</v>
      </c>
      <c r="J444" s="217">
        <f t="shared" si="18"/>
        <v>5</v>
      </c>
    </row>
    <row r="445" spans="1:10" hidden="1" outlineLevel="1" x14ac:dyDescent="0.35">
      <c r="A445" s="216" t="s">
        <v>1910</v>
      </c>
      <c r="B445" s="217">
        <v>8</v>
      </c>
      <c r="C445" s="216" t="s">
        <v>1911</v>
      </c>
      <c r="D445" s="216" t="s">
        <v>170</v>
      </c>
      <c r="E445" s="217">
        <v>1</v>
      </c>
      <c r="F445" s="217">
        <v>1</v>
      </c>
      <c r="G445" s="217">
        <v>2</v>
      </c>
      <c r="H445" s="269">
        <v>44630</v>
      </c>
      <c r="I445" s="217">
        <v>100</v>
      </c>
      <c r="J445" s="217">
        <f t="shared" si="18"/>
        <v>2</v>
      </c>
    </row>
    <row r="446" spans="1:10" hidden="1" outlineLevel="1" x14ac:dyDescent="0.35">
      <c r="A446" s="216" t="s">
        <v>1910</v>
      </c>
      <c r="B446" s="217">
        <v>22</v>
      </c>
      <c r="C446" s="216" t="s">
        <v>1911</v>
      </c>
      <c r="D446" s="216" t="s">
        <v>170</v>
      </c>
      <c r="E446" s="217">
        <v>4</v>
      </c>
      <c r="F446" s="217">
        <v>2</v>
      </c>
      <c r="G446" s="217">
        <v>6</v>
      </c>
      <c r="H446" s="269">
        <v>44630</v>
      </c>
      <c r="I446" s="217">
        <v>300</v>
      </c>
      <c r="J446" s="217">
        <f t="shared" si="18"/>
        <v>6</v>
      </c>
    </row>
    <row r="447" spans="1:10" hidden="1" outlineLevel="1" x14ac:dyDescent="0.35">
      <c r="A447" s="216" t="s">
        <v>1910</v>
      </c>
      <c r="B447" s="217">
        <v>9</v>
      </c>
      <c r="C447" s="216" t="s">
        <v>1911</v>
      </c>
      <c r="D447" s="216" t="s">
        <v>170</v>
      </c>
      <c r="E447" s="217">
        <v>5</v>
      </c>
      <c r="F447" s="217">
        <v>3</v>
      </c>
      <c r="G447" s="217">
        <v>8</v>
      </c>
      <c r="H447" s="269">
        <v>44630</v>
      </c>
      <c r="I447" s="217">
        <v>100</v>
      </c>
      <c r="J447" s="217">
        <f t="shared" si="18"/>
        <v>8</v>
      </c>
    </row>
    <row r="448" spans="1:10" hidden="1" outlineLevel="1" x14ac:dyDescent="0.35">
      <c r="A448" s="216" t="s">
        <v>1910</v>
      </c>
      <c r="B448" s="217">
        <v>61</v>
      </c>
      <c r="C448" s="216" t="s">
        <v>1911</v>
      </c>
      <c r="D448" s="216" t="s">
        <v>170</v>
      </c>
      <c r="E448" s="217">
        <v>7</v>
      </c>
      <c r="F448" s="217">
        <v>2</v>
      </c>
      <c r="G448" s="217">
        <v>9</v>
      </c>
      <c r="H448" s="269">
        <v>44630</v>
      </c>
      <c r="I448" s="217">
        <v>300</v>
      </c>
      <c r="J448" s="217">
        <f t="shared" si="18"/>
        <v>9</v>
      </c>
    </row>
    <row r="449" spans="1:10" hidden="1" outlineLevel="1" x14ac:dyDescent="0.35">
      <c r="A449" s="216" t="s">
        <v>1910</v>
      </c>
      <c r="B449" s="217">
        <v>10</v>
      </c>
      <c r="C449" s="216" t="s">
        <v>1911</v>
      </c>
      <c r="D449" s="216" t="s">
        <v>170</v>
      </c>
      <c r="E449" s="217">
        <v>3</v>
      </c>
      <c r="F449" s="217">
        <v>5</v>
      </c>
      <c r="G449" s="217">
        <v>8</v>
      </c>
      <c r="H449" s="269">
        <v>44630</v>
      </c>
      <c r="I449" s="217">
        <v>200</v>
      </c>
      <c r="J449" s="217">
        <f t="shared" si="18"/>
        <v>8</v>
      </c>
    </row>
    <row r="450" spans="1:10" hidden="1" outlineLevel="1" x14ac:dyDescent="0.35">
      <c r="A450" s="216" t="s">
        <v>1910</v>
      </c>
      <c r="B450" s="217">
        <v>11</v>
      </c>
      <c r="C450" s="216" t="s">
        <v>1911</v>
      </c>
      <c r="D450" s="216" t="s">
        <v>170</v>
      </c>
      <c r="E450" s="217">
        <v>1</v>
      </c>
      <c r="F450" s="217">
        <v>2</v>
      </c>
      <c r="G450" s="217">
        <v>3</v>
      </c>
      <c r="H450" s="269">
        <v>44630</v>
      </c>
      <c r="I450" s="217">
        <v>400</v>
      </c>
      <c r="J450" s="217">
        <f t="shared" si="18"/>
        <v>3</v>
      </c>
    </row>
    <row r="451" spans="1:10" hidden="1" outlineLevel="1" x14ac:dyDescent="0.35">
      <c r="A451" s="216" t="s">
        <v>1910</v>
      </c>
      <c r="B451" s="217">
        <v>66</v>
      </c>
      <c r="C451" s="216" t="s">
        <v>1911</v>
      </c>
      <c r="D451" s="216" t="s">
        <v>170</v>
      </c>
      <c r="E451" s="217">
        <v>4</v>
      </c>
      <c r="F451" s="217">
        <v>2</v>
      </c>
      <c r="G451" s="217">
        <v>6</v>
      </c>
      <c r="H451" s="269">
        <v>44630</v>
      </c>
      <c r="I451" s="217">
        <v>200</v>
      </c>
      <c r="J451" s="217">
        <f t="shared" ref="J451:J514" si="20">IF(I451&gt;$Q$1,,G451)</f>
        <v>6</v>
      </c>
    </row>
    <row r="452" spans="1:10" hidden="1" outlineLevel="1" x14ac:dyDescent="0.35">
      <c r="A452" s="216" t="s">
        <v>1910</v>
      </c>
      <c r="B452" s="217">
        <v>12</v>
      </c>
      <c r="C452" s="216" t="s">
        <v>1911</v>
      </c>
      <c r="D452" s="216" t="s">
        <v>170</v>
      </c>
      <c r="E452" s="217">
        <v>0</v>
      </c>
      <c r="F452" s="217">
        <v>2</v>
      </c>
      <c r="G452" s="217">
        <v>2</v>
      </c>
      <c r="H452" s="269">
        <v>44630</v>
      </c>
      <c r="I452" s="217">
        <v>300</v>
      </c>
      <c r="J452" s="217">
        <f t="shared" si="20"/>
        <v>2</v>
      </c>
    </row>
    <row r="453" spans="1:10" hidden="1" outlineLevel="1" x14ac:dyDescent="0.35">
      <c r="A453" s="216" t="s">
        <v>1910</v>
      </c>
      <c r="B453" s="217">
        <v>13</v>
      </c>
      <c r="C453" s="216" t="s">
        <v>1911</v>
      </c>
      <c r="D453" s="216" t="s">
        <v>170</v>
      </c>
      <c r="E453" s="217">
        <v>0</v>
      </c>
      <c r="F453" s="217">
        <v>2</v>
      </c>
      <c r="G453" s="217">
        <v>2</v>
      </c>
      <c r="H453" s="269">
        <v>44630</v>
      </c>
      <c r="I453" s="217">
        <v>100</v>
      </c>
      <c r="J453" s="217">
        <f t="shared" si="20"/>
        <v>2</v>
      </c>
    </row>
    <row r="454" spans="1:10" hidden="1" outlineLevel="1" x14ac:dyDescent="0.35">
      <c r="A454" s="216" t="s">
        <v>1910</v>
      </c>
      <c r="B454" s="217">
        <v>64</v>
      </c>
      <c r="C454" s="216" t="s">
        <v>1911</v>
      </c>
      <c r="D454" s="216" t="s">
        <v>170</v>
      </c>
      <c r="E454" s="217">
        <v>4</v>
      </c>
      <c r="F454" s="217">
        <v>2</v>
      </c>
      <c r="G454" s="217">
        <v>6</v>
      </c>
      <c r="H454" s="269">
        <v>44630</v>
      </c>
      <c r="I454" s="217">
        <v>600</v>
      </c>
      <c r="J454" s="217">
        <f t="shared" si="20"/>
        <v>6</v>
      </c>
    </row>
    <row r="455" spans="1:10" hidden="1" outlineLevel="1" x14ac:dyDescent="0.35">
      <c r="A455" s="216" t="s">
        <v>1910</v>
      </c>
      <c r="B455" s="217">
        <v>14</v>
      </c>
      <c r="C455" s="216" t="s">
        <v>1911</v>
      </c>
      <c r="D455" s="216" t="s">
        <v>170</v>
      </c>
      <c r="E455" s="217">
        <v>5</v>
      </c>
      <c r="F455" s="217">
        <v>2</v>
      </c>
      <c r="G455" s="217">
        <v>7</v>
      </c>
      <c r="H455" s="269">
        <v>44630</v>
      </c>
      <c r="I455" s="217">
        <v>800</v>
      </c>
      <c r="J455" s="217">
        <f t="shared" si="20"/>
        <v>7</v>
      </c>
    </row>
    <row r="456" spans="1:10" hidden="1" outlineLevel="1" x14ac:dyDescent="0.35">
      <c r="A456" s="216" t="s">
        <v>1910</v>
      </c>
      <c r="B456" s="217">
        <v>15</v>
      </c>
      <c r="C456" s="216" t="s">
        <v>1911</v>
      </c>
      <c r="D456" s="216" t="s">
        <v>170</v>
      </c>
      <c r="E456" s="217">
        <v>11</v>
      </c>
      <c r="F456" s="217">
        <v>5</v>
      </c>
      <c r="G456" s="217">
        <v>16</v>
      </c>
      <c r="H456" s="269">
        <v>44630</v>
      </c>
      <c r="I456" s="217">
        <v>400</v>
      </c>
      <c r="J456" s="217">
        <f t="shared" si="20"/>
        <v>16</v>
      </c>
    </row>
    <row r="457" spans="1:10" hidden="1" outlineLevel="1" x14ac:dyDescent="0.35">
      <c r="A457" s="216" t="s">
        <v>1910</v>
      </c>
      <c r="B457" s="217">
        <v>16</v>
      </c>
      <c r="C457" s="216" t="s">
        <v>1911</v>
      </c>
      <c r="D457" s="216" t="s">
        <v>170</v>
      </c>
      <c r="E457" s="217">
        <v>3</v>
      </c>
      <c r="F457" s="217">
        <v>3</v>
      </c>
      <c r="G457" s="217">
        <v>6</v>
      </c>
      <c r="H457" s="269">
        <v>44630</v>
      </c>
      <c r="I457" s="217">
        <v>700</v>
      </c>
      <c r="J457" s="217">
        <f t="shared" si="20"/>
        <v>6</v>
      </c>
    </row>
    <row r="458" spans="1:10" hidden="1" outlineLevel="1" x14ac:dyDescent="0.35">
      <c r="A458" s="216" t="s">
        <v>1910</v>
      </c>
      <c r="B458" s="217">
        <v>17</v>
      </c>
      <c r="C458" s="216" t="s">
        <v>1911</v>
      </c>
      <c r="D458" s="216" t="s">
        <v>170</v>
      </c>
      <c r="E458" s="217">
        <v>4</v>
      </c>
      <c r="F458" s="217">
        <v>2</v>
      </c>
      <c r="G458" s="217">
        <v>6</v>
      </c>
      <c r="H458" s="269">
        <v>44630</v>
      </c>
      <c r="I458" s="217">
        <v>100</v>
      </c>
      <c r="J458" s="217">
        <f t="shared" si="20"/>
        <v>6</v>
      </c>
    </row>
    <row r="459" spans="1:10" hidden="1" outlineLevel="1" x14ac:dyDescent="0.35">
      <c r="A459" s="216" t="s">
        <v>1910</v>
      </c>
      <c r="B459" s="217">
        <v>21</v>
      </c>
      <c r="C459" s="216" t="s">
        <v>1911</v>
      </c>
      <c r="D459" s="216" t="s">
        <v>170</v>
      </c>
      <c r="E459" s="217">
        <v>2</v>
      </c>
      <c r="F459" s="217">
        <v>2</v>
      </c>
      <c r="G459" s="217">
        <v>4</v>
      </c>
      <c r="H459" s="269">
        <v>44630</v>
      </c>
      <c r="I459" s="217">
        <v>500</v>
      </c>
      <c r="J459" s="217">
        <f t="shared" si="20"/>
        <v>4</v>
      </c>
    </row>
    <row r="460" spans="1:10" hidden="1" outlineLevel="1" x14ac:dyDescent="0.35">
      <c r="A460" s="216" t="s">
        <v>1910</v>
      </c>
      <c r="B460" s="217">
        <v>71</v>
      </c>
      <c r="C460" s="216" t="s">
        <v>1911</v>
      </c>
      <c r="D460" s="216" t="s">
        <v>170</v>
      </c>
      <c r="E460" s="217">
        <v>1</v>
      </c>
      <c r="F460" s="217">
        <v>2</v>
      </c>
      <c r="G460" s="217">
        <v>3</v>
      </c>
      <c r="H460" s="269">
        <v>44630</v>
      </c>
      <c r="I460" s="217">
        <v>900</v>
      </c>
      <c r="J460" s="217">
        <f t="shared" si="20"/>
        <v>3</v>
      </c>
    </row>
    <row r="461" spans="1:10" hidden="1" outlineLevel="1" x14ac:dyDescent="0.35">
      <c r="A461" s="216" t="s">
        <v>1910</v>
      </c>
      <c r="B461" s="217">
        <v>18</v>
      </c>
      <c r="C461" s="216" t="s">
        <v>1911</v>
      </c>
      <c r="D461" s="216" t="s">
        <v>170</v>
      </c>
      <c r="E461" s="217">
        <v>6</v>
      </c>
      <c r="F461" s="217">
        <v>2</v>
      </c>
      <c r="G461" s="217">
        <v>8</v>
      </c>
      <c r="H461" s="269">
        <v>44630</v>
      </c>
      <c r="I461" s="217">
        <v>300</v>
      </c>
      <c r="J461" s="217">
        <f t="shared" si="20"/>
        <v>8</v>
      </c>
    </row>
    <row r="462" spans="1:10" hidden="1" outlineLevel="1" x14ac:dyDescent="0.35">
      <c r="A462" s="216" t="s">
        <v>1910</v>
      </c>
      <c r="B462" s="217">
        <v>19</v>
      </c>
      <c r="C462" s="216" t="s">
        <v>1911</v>
      </c>
      <c r="D462" s="216" t="s">
        <v>170</v>
      </c>
      <c r="E462" s="217">
        <v>6</v>
      </c>
      <c r="F462" s="217">
        <v>2</v>
      </c>
      <c r="G462" s="217">
        <v>8</v>
      </c>
      <c r="H462" s="269">
        <v>44630</v>
      </c>
      <c r="I462" s="217">
        <v>700</v>
      </c>
      <c r="J462" s="217">
        <f t="shared" si="20"/>
        <v>8</v>
      </c>
    </row>
    <row r="463" spans="1:10" hidden="1" outlineLevel="1" x14ac:dyDescent="0.35">
      <c r="A463" s="216" t="s">
        <v>1910</v>
      </c>
      <c r="B463" s="217">
        <v>20</v>
      </c>
      <c r="C463" s="216" t="s">
        <v>1911</v>
      </c>
      <c r="D463" s="216" t="s">
        <v>170</v>
      </c>
      <c r="E463" s="217">
        <v>3</v>
      </c>
      <c r="F463" s="217">
        <v>2</v>
      </c>
      <c r="G463" s="217">
        <v>5</v>
      </c>
      <c r="H463" s="269">
        <v>44630</v>
      </c>
      <c r="I463" s="217">
        <v>600</v>
      </c>
      <c r="J463" s="217">
        <f t="shared" si="20"/>
        <v>5</v>
      </c>
    </row>
    <row r="464" spans="1:10" hidden="1" outlineLevel="1" x14ac:dyDescent="0.35">
      <c r="A464" s="216" t="s">
        <v>1910</v>
      </c>
      <c r="B464" s="217">
        <v>82</v>
      </c>
      <c r="C464" s="216" t="s">
        <v>1911</v>
      </c>
      <c r="D464" s="216" t="s">
        <v>170</v>
      </c>
      <c r="E464" s="217">
        <v>2</v>
      </c>
      <c r="F464" s="217">
        <v>2</v>
      </c>
      <c r="G464" s="217">
        <v>4</v>
      </c>
      <c r="H464" s="269">
        <v>44630</v>
      </c>
      <c r="I464" s="217">
        <v>300</v>
      </c>
      <c r="J464" s="217">
        <f t="shared" si="20"/>
        <v>4</v>
      </c>
    </row>
    <row r="465" spans="1:10" hidden="1" outlineLevel="1" x14ac:dyDescent="0.35">
      <c r="A465" s="216" t="s">
        <v>1910</v>
      </c>
      <c r="B465" s="217">
        <v>23</v>
      </c>
      <c r="C465" s="216" t="s">
        <v>1911</v>
      </c>
      <c r="D465" s="216" t="s">
        <v>170</v>
      </c>
      <c r="E465" s="217">
        <v>1</v>
      </c>
      <c r="F465" s="217">
        <v>2</v>
      </c>
      <c r="G465" s="217">
        <v>3</v>
      </c>
      <c r="H465" s="269">
        <v>44630</v>
      </c>
      <c r="I465" s="217">
        <v>200</v>
      </c>
      <c r="J465" s="217">
        <f t="shared" si="20"/>
        <v>3</v>
      </c>
    </row>
    <row r="466" spans="1:10" hidden="1" outlineLevel="1" x14ac:dyDescent="0.35">
      <c r="A466" s="216" t="s">
        <v>1910</v>
      </c>
      <c r="B466" s="217">
        <v>24</v>
      </c>
      <c r="C466" s="216" t="s">
        <v>1911</v>
      </c>
      <c r="D466" s="216" t="s">
        <v>170</v>
      </c>
      <c r="E466" s="217">
        <v>0</v>
      </c>
      <c r="F466" s="217">
        <v>2</v>
      </c>
      <c r="G466" s="217">
        <v>2</v>
      </c>
      <c r="H466" s="269">
        <v>44630</v>
      </c>
      <c r="I466" s="217">
        <v>100</v>
      </c>
      <c r="J466" s="217">
        <f t="shared" si="20"/>
        <v>2</v>
      </c>
    </row>
    <row r="467" spans="1:10" hidden="1" outlineLevel="1" x14ac:dyDescent="0.35">
      <c r="A467" s="216" t="s">
        <v>1910</v>
      </c>
      <c r="B467" s="217">
        <v>25</v>
      </c>
      <c r="C467" s="216" t="s">
        <v>1911</v>
      </c>
      <c r="D467" s="216" t="s">
        <v>170</v>
      </c>
      <c r="E467" s="217">
        <v>2</v>
      </c>
      <c r="F467" s="217">
        <v>2</v>
      </c>
      <c r="G467" s="217">
        <v>4</v>
      </c>
      <c r="H467" s="269">
        <v>44630</v>
      </c>
      <c r="I467" s="217">
        <v>300</v>
      </c>
      <c r="J467" s="217">
        <f t="shared" si="20"/>
        <v>4</v>
      </c>
    </row>
    <row r="468" spans="1:10" hidden="1" outlineLevel="1" x14ac:dyDescent="0.35">
      <c r="A468" s="216" t="s">
        <v>1910</v>
      </c>
      <c r="B468" s="217">
        <v>49</v>
      </c>
      <c r="C468" s="216" t="s">
        <v>1911</v>
      </c>
      <c r="D468" s="216" t="s">
        <v>170</v>
      </c>
      <c r="E468" s="217">
        <v>8</v>
      </c>
      <c r="F468" s="217">
        <v>2</v>
      </c>
      <c r="G468" s="217">
        <v>10</v>
      </c>
      <c r="H468" s="269">
        <v>44630</v>
      </c>
      <c r="I468" s="217">
        <v>300</v>
      </c>
      <c r="J468" s="217">
        <f t="shared" si="20"/>
        <v>10</v>
      </c>
    </row>
    <row r="469" spans="1:10" hidden="1" outlineLevel="1" x14ac:dyDescent="0.35">
      <c r="A469" s="216" t="s">
        <v>1910</v>
      </c>
      <c r="B469" s="217">
        <v>26</v>
      </c>
      <c r="C469" s="216" t="s">
        <v>1911</v>
      </c>
      <c r="D469" s="216" t="s">
        <v>170</v>
      </c>
      <c r="E469" s="217">
        <v>3</v>
      </c>
      <c r="F469" s="217">
        <v>2</v>
      </c>
      <c r="G469" s="217">
        <v>5</v>
      </c>
      <c r="H469" s="269">
        <v>44630</v>
      </c>
      <c r="I469" s="217">
        <v>700</v>
      </c>
      <c r="J469" s="217">
        <f t="shared" si="20"/>
        <v>5</v>
      </c>
    </row>
    <row r="470" spans="1:10" hidden="1" outlineLevel="1" x14ac:dyDescent="0.35">
      <c r="A470" s="216" t="s">
        <v>1910</v>
      </c>
      <c r="B470" s="217">
        <v>46</v>
      </c>
      <c r="C470" s="216" t="s">
        <v>1911</v>
      </c>
      <c r="D470" s="216" t="s">
        <v>170</v>
      </c>
      <c r="E470" s="217">
        <v>6</v>
      </c>
      <c r="F470" s="217">
        <v>1</v>
      </c>
      <c r="G470" s="217">
        <v>7</v>
      </c>
      <c r="H470" s="269">
        <v>44630</v>
      </c>
      <c r="I470" s="217">
        <v>900</v>
      </c>
      <c r="J470" s="217">
        <f t="shared" si="20"/>
        <v>7</v>
      </c>
    </row>
    <row r="471" spans="1:10" hidden="1" outlineLevel="1" x14ac:dyDescent="0.35">
      <c r="A471" s="216" t="s">
        <v>1910</v>
      </c>
      <c r="B471" s="217">
        <v>27</v>
      </c>
      <c r="C471" s="216" t="s">
        <v>1911</v>
      </c>
      <c r="D471" s="216" t="s">
        <v>170</v>
      </c>
      <c r="E471" s="217">
        <v>2</v>
      </c>
      <c r="F471" s="217">
        <v>2</v>
      </c>
      <c r="G471" s="217">
        <v>4</v>
      </c>
      <c r="H471" s="269">
        <v>44630</v>
      </c>
      <c r="I471" s="217">
        <v>800</v>
      </c>
      <c r="J471" s="217">
        <f t="shared" si="20"/>
        <v>4</v>
      </c>
    </row>
    <row r="472" spans="1:10" hidden="1" outlineLevel="1" x14ac:dyDescent="0.35">
      <c r="A472" s="216" t="s">
        <v>1910</v>
      </c>
      <c r="B472" s="217">
        <v>28</v>
      </c>
      <c r="C472" s="216" t="s">
        <v>1911</v>
      </c>
      <c r="D472" s="216" t="s">
        <v>170</v>
      </c>
      <c r="E472" s="217">
        <v>1</v>
      </c>
      <c r="F472" s="217">
        <v>2</v>
      </c>
      <c r="G472" s="217">
        <v>3</v>
      </c>
      <c r="H472" s="269">
        <v>44630</v>
      </c>
      <c r="I472" s="217">
        <v>100</v>
      </c>
      <c r="J472" s="217">
        <f t="shared" si="20"/>
        <v>3</v>
      </c>
    </row>
    <row r="473" spans="1:10" hidden="1" outlineLevel="1" x14ac:dyDescent="0.35">
      <c r="A473" s="216" t="s">
        <v>1910</v>
      </c>
      <c r="B473" s="217">
        <v>29</v>
      </c>
      <c r="C473" s="216" t="s">
        <v>1911</v>
      </c>
      <c r="D473" s="216" t="s">
        <v>170</v>
      </c>
      <c r="E473" s="217">
        <v>5</v>
      </c>
      <c r="F473" s="217">
        <v>2</v>
      </c>
      <c r="G473" s="217">
        <v>7</v>
      </c>
      <c r="H473" s="269">
        <v>44630</v>
      </c>
      <c r="I473" s="217">
        <v>200</v>
      </c>
      <c r="J473" s="217">
        <f t="shared" si="20"/>
        <v>7</v>
      </c>
    </row>
    <row r="474" spans="1:10" hidden="1" outlineLevel="1" x14ac:dyDescent="0.35">
      <c r="A474" s="216" t="s">
        <v>1910</v>
      </c>
      <c r="B474" s="217">
        <v>30</v>
      </c>
      <c r="C474" s="216" t="s">
        <v>1911</v>
      </c>
      <c r="D474" s="216" t="s">
        <v>170</v>
      </c>
      <c r="E474" s="217">
        <v>9</v>
      </c>
      <c r="F474" s="217">
        <v>4</v>
      </c>
      <c r="G474" s="217">
        <v>13</v>
      </c>
      <c r="H474" s="269">
        <v>44630</v>
      </c>
      <c r="I474" s="217">
        <v>900</v>
      </c>
      <c r="J474" s="217">
        <f t="shared" si="20"/>
        <v>13</v>
      </c>
    </row>
    <row r="475" spans="1:10" hidden="1" outlineLevel="1" x14ac:dyDescent="0.35">
      <c r="A475" s="216" t="s">
        <v>1910</v>
      </c>
      <c r="B475" s="217">
        <v>50</v>
      </c>
      <c r="C475" s="216" t="s">
        <v>1911</v>
      </c>
      <c r="D475" s="216" t="s">
        <v>170</v>
      </c>
      <c r="E475" s="217">
        <v>6</v>
      </c>
      <c r="F475" s="217">
        <v>2</v>
      </c>
      <c r="G475" s="217">
        <v>8</v>
      </c>
      <c r="H475" s="269">
        <v>44630</v>
      </c>
      <c r="I475" s="217">
        <v>200</v>
      </c>
      <c r="J475" s="217">
        <f t="shared" si="20"/>
        <v>8</v>
      </c>
    </row>
    <row r="476" spans="1:10" hidden="1" outlineLevel="1" x14ac:dyDescent="0.35">
      <c r="A476" s="216" t="s">
        <v>1910</v>
      </c>
      <c r="B476" s="217">
        <v>31</v>
      </c>
      <c r="C476" s="216" t="s">
        <v>1911</v>
      </c>
      <c r="D476" s="216" t="s">
        <v>170</v>
      </c>
      <c r="E476" s="217">
        <v>4</v>
      </c>
      <c r="F476" s="217">
        <v>2</v>
      </c>
      <c r="G476" s="217">
        <v>6</v>
      </c>
      <c r="H476" s="269">
        <v>44630</v>
      </c>
      <c r="I476" s="217">
        <v>100</v>
      </c>
      <c r="J476" s="217">
        <f t="shared" si="20"/>
        <v>6</v>
      </c>
    </row>
    <row r="477" spans="1:10" hidden="1" outlineLevel="1" x14ac:dyDescent="0.35">
      <c r="A477" s="216" t="s">
        <v>1910</v>
      </c>
      <c r="B477" s="217">
        <v>32</v>
      </c>
      <c r="C477" s="216" t="s">
        <v>1911</v>
      </c>
      <c r="D477" s="216" t="s">
        <v>170</v>
      </c>
      <c r="E477" s="217">
        <v>2</v>
      </c>
      <c r="F477" s="217">
        <v>2</v>
      </c>
      <c r="G477" s="217">
        <v>4</v>
      </c>
      <c r="H477" s="269">
        <v>44630</v>
      </c>
      <c r="I477" s="217">
        <v>200</v>
      </c>
      <c r="J477" s="217">
        <f t="shared" si="20"/>
        <v>4</v>
      </c>
    </row>
    <row r="478" spans="1:10" hidden="1" outlineLevel="1" x14ac:dyDescent="0.35">
      <c r="A478" s="216" t="s">
        <v>1910</v>
      </c>
      <c r="B478" s="217">
        <v>77</v>
      </c>
      <c r="C478" s="216" t="s">
        <v>1911</v>
      </c>
      <c r="D478" s="216" t="s">
        <v>170</v>
      </c>
      <c r="E478" s="217">
        <v>4</v>
      </c>
      <c r="F478" s="217">
        <v>2</v>
      </c>
      <c r="G478" s="217">
        <v>6</v>
      </c>
      <c r="H478" s="269">
        <v>44630</v>
      </c>
      <c r="I478" s="217">
        <v>900</v>
      </c>
      <c r="J478" s="217">
        <f t="shared" si="20"/>
        <v>6</v>
      </c>
    </row>
    <row r="479" spans="1:10" hidden="1" outlineLevel="1" x14ac:dyDescent="0.35">
      <c r="A479" s="216" t="s">
        <v>1910</v>
      </c>
      <c r="B479" s="217">
        <v>33</v>
      </c>
      <c r="C479" s="216" t="s">
        <v>1911</v>
      </c>
      <c r="D479" s="216" t="s">
        <v>170</v>
      </c>
      <c r="E479" s="217">
        <v>1</v>
      </c>
      <c r="F479" s="217">
        <v>2</v>
      </c>
      <c r="G479" s="217">
        <v>3</v>
      </c>
      <c r="H479" s="269">
        <v>44630</v>
      </c>
      <c r="I479" s="217">
        <v>200</v>
      </c>
      <c r="J479" s="217">
        <f t="shared" si="20"/>
        <v>3</v>
      </c>
    </row>
    <row r="480" spans="1:10" hidden="1" outlineLevel="1" x14ac:dyDescent="0.35">
      <c r="A480" s="216" t="s">
        <v>1910</v>
      </c>
      <c r="B480" s="217">
        <v>35</v>
      </c>
      <c r="C480" s="216" t="s">
        <v>1911</v>
      </c>
      <c r="D480" s="216" t="s">
        <v>170</v>
      </c>
      <c r="E480" s="217">
        <v>1</v>
      </c>
      <c r="F480" s="217">
        <v>1</v>
      </c>
      <c r="G480" s="217">
        <v>2</v>
      </c>
      <c r="H480" s="269">
        <v>44630</v>
      </c>
      <c r="I480" s="217">
        <v>500</v>
      </c>
      <c r="J480" s="217">
        <f t="shared" si="20"/>
        <v>2</v>
      </c>
    </row>
    <row r="481" spans="1:10" hidden="1" outlineLevel="1" x14ac:dyDescent="0.35">
      <c r="A481" s="216" t="s">
        <v>1910</v>
      </c>
      <c r="B481" s="217">
        <v>36</v>
      </c>
      <c r="C481" s="216" t="s">
        <v>1911</v>
      </c>
      <c r="D481" s="216" t="s">
        <v>170</v>
      </c>
      <c r="E481" s="217">
        <v>6</v>
      </c>
      <c r="F481" s="217">
        <v>2</v>
      </c>
      <c r="G481" s="217">
        <v>8</v>
      </c>
      <c r="H481" s="269">
        <v>44630</v>
      </c>
      <c r="I481" s="217">
        <v>600</v>
      </c>
      <c r="J481" s="217">
        <f t="shared" si="20"/>
        <v>8</v>
      </c>
    </row>
    <row r="482" spans="1:10" hidden="1" outlineLevel="1" x14ac:dyDescent="0.35">
      <c r="A482" s="216" t="s">
        <v>1910</v>
      </c>
      <c r="B482" s="217">
        <v>37</v>
      </c>
      <c r="C482" s="216" t="s">
        <v>1911</v>
      </c>
      <c r="D482" s="216" t="s">
        <v>170</v>
      </c>
      <c r="E482" s="217">
        <v>2</v>
      </c>
      <c r="F482" s="217">
        <v>2</v>
      </c>
      <c r="G482" s="217">
        <v>4</v>
      </c>
      <c r="H482" s="269">
        <v>44630</v>
      </c>
      <c r="I482" s="217">
        <v>200</v>
      </c>
      <c r="J482" s="217">
        <f t="shared" si="20"/>
        <v>4</v>
      </c>
    </row>
    <row r="483" spans="1:10" hidden="1" outlineLevel="1" x14ac:dyDescent="0.35">
      <c r="A483" s="216" t="s">
        <v>1910</v>
      </c>
      <c r="B483" s="217">
        <v>38</v>
      </c>
      <c r="C483" s="216" t="s">
        <v>1911</v>
      </c>
      <c r="D483" s="216" t="s">
        <v>170</v>
      </c>
      <c r="E483" s="217">
        <v>0</v>
      </c>
      <c r="F483" s="217">
        <v>2</v>
      </c>
      <c r="G483" s="217">
        <v>2</v>
      </c>
      <c r="H483" s="269">
        <v>44630</v>
      </c>
      <c r="I483" s="217">
        <v>300</v>
      </c>
      <c r="J483" s="217">
        <f t="shared" si="20"/>
        <v>2</v>
      </c>
    </row>
    <row r="484" spans="1:10" hidden="1" outlineLevel="1" x14ac:dyDescent="0.35">
      <c r="A484" s="216" t="s">
        <v>1910</v>
      </c>
      <c r="B484" s="217">
        <v>39</v>
      </c>
      <c r="C484" s="216" t="s">
        <v>1911</v>
      </c>
      <c r="D484" s="216" t="s">
        <v>170</v>
      </c>
      <c r="E484" s="217">
        <v>3</v>
      </c>
      <c r="F484" s="217">
        <v>2</v>
      </c>
      <c r="G484" s="217">
        <v>5</v>
      </c>
      <c r="H484" s="269">
        <v>44630</v>
      </c>
      <c r="I484" s="217">
        <v>500</v>
      </c>
      <c r="J484" s="217">
        <f t="shared" si="20"/>
        <v>5</v>
      </c>
    </row>
    <row r="485" spans="1:10" hidden="1" outlineLevel="1" x14ac:dyDescent="0.35">
      <c r="A485" s="216" t="s">
        <v>1910</v>
      </c>
      <c r="B485" s="217">
        <v>59</v>
      </c>
      <c r="C485" s="216" t="s">
        <v>1911</v>
      </c>
      <c r="D485" s="216" t="s">
        <v>170</v>
      </c>
      <c r="E485" s="217">
        <v>2</v>
      </c>
      <c r="F485" s="217">
        <v>2</v>
      </c>
      <c r="G485" s="217">
        <v>4</v>
      </c>
      <c r="H485" s="269">
        <v>44630</v>
      </c>
      <c r="I485" s="217">
        <v>900</v>
      </c>
      <c r="J485" s="217">
        <f t="shared" si="20"/>
        <v>4</v>
      </c>
    </row>
    <row r="486" spans="1:10" hidden="1" outlineLevel="1" x14ac:dyDescent="0.35">
      <c r="A486" s="216" t="s">
        <v>1910</v>
      </c>
      <c r="B486" s="217">
        <v>40</v>
      </c>
      <c r="C486" s="216" t="s">
        <v>1911</v>
      </c>
      <c r="D486" s="216" t="s">
        <v>170</v>
      </c>
      <c r="E486" s="217">
        <v>2</v>
      </c>
      <c r="F486" s="217">
        <v>2</v>
      </c>
      <c r="G486" s="217">
        <v>4</v>
      </c>
      <c r="H486" s="269">
        <v>44630</v>
      </c>
      <c r="I486" s="217">
        <v>200</v>
      </c>
      <c r="J486" s="217">
        <f t="shared" si="20"/>
        <v>4</v>
      </c>
    </row>
    <row r="487" spans="1:10" hidden="1" outlineLevel="1" x14ac:dyDescent="0.35">
      <c r="A487" s="216" t="s">
        <v>1910</v>
      </c>
      <c r="B487" s="217">
        <v>41</v>
      </c>
      <c r="C487" s="216" t="s">
        <v>1911</v>
      </c>
      <c r="D487" s="216" t="s">
        <v>170</v>
      </c>
      <c r="E487" s="217">
        <v>8</v>
      </c>
      <c r="F487" s="217">
        <v>2</v>
      </c>
      <c r="G487" s="217">
        <v>10</v>
      </c>
      <c r="H487" s="269">
        <v>44630</v>
      </c>
      <c r="I487" s="217">
        <v>400</v>
      </c>
      <c r="J487" s="217">
        <f t="shared" si="20"/>
        <v>10</v>
      </c>
    </row>
    <row r="488" spans="1:10" hidden="1" outlineLevel="1" x14ac:dyDescent="0.35">
      <c r="A488" s="216" t="s">
        <v>1910</v>
      </c>
      <c r="B488" s="217">
        <v>42</v>
      </c>
      <c r="C488" s="216" t="s">
        <v>1911</v>
      </c>
      <c r="D488" s="216" t="s">
        <v>170</v>
      </c>
      <c r="E488" s="217">
        <v>5</v>
      </c>
      <c r="F488" s="217">
        <v>2</v>
      </c>
      <c r="G488" s="217">
        <v>7</v>
      </c>
      <c r="H488" s="269">
        <v>44630</v>
      </c>
      <c r="I488" s="217">
        <v>900</v>
      </c>
      <c r="J488" s="217">
        <f t="shared" si="20"/>
        <v>7</v>
      </c>
    </row>
    <row r="489" spans="1:10" hidden="1" outlineLevel="1" x14ac:dyDescent="0.35">
      <c r="A489" s="216" t="s">
        <v>1910</v>
      </c>
      <c r="B489" s="217">
        <v>43</v>
      </c>
      <c r="C489" s="216" t="s">
        <v>1911</v>
      </c>
      <c r="D489" s="216" t="s">
        <v>170</v>
      </c>
      <c r="E489" s="217">
        <v>2</v>
      </c>
      <c r="F489" s="217">
        <v>2</v>
      </c>
      <c r="G489" s="217">
        <v>4</v>
      </c>
      <c r="H489" s="269">
        <v>44630</v>
      </c>
      <c r="I489" s="217">
        <v>800</v>
      </c>
      <c r="J489" s="217">
        <f t="shared" si="20"/>
        <v>4</v>
      </c>
    </row>
    <row r="490" spans="1:10" hidden="1" outlineLevel="1" x14ac:dyDescent="0.35">
      <c r="A490" s="216" t="s">
        <v>1910</v>
      </c>
      <c r="B490" s="217">
        <v>44</v>
      </c>
      <c r="C490" s="216" t="s">
        <v>1911</v>
      </c>
      <c r="D490" s="216" t="s">
        <v>170</v>
      </c>
      <c r="E490" s="217">
        <v>4</v>
      </c>
      <c r="F490" s="217">
        <v>2</v>
      </c>
      <c r="G490" s="217">
        <v>6</v>
      </c>
      <c r="H490" s="269">
        <v>44630</v>
      </c>
      <c r="I490" s="217">
        <v>300</v>
      </c>
      <c r="J490" s="217">
        <f t="shared" si="20"/>
        <v>6</v>
      </c>
    </row>
    <row r="491" spans="1:10" hidden="1" outlineLevel="1" x14ac:dyDescent="0.35">
      <c r="A491" s="216" t="s">
        <v>1910</v>
      </c>
      <c r="B491" s="217">
        <v>45</v>
      </c>
      <c r="C491" s="216" t="s">
        <v>1911</v>
      </c>
      <c r="D491" s="216" t="s">
        <v>170</v>
      </c>
      <c r="E491" s="217">
        <v>5</v>
      </c>
      <c r="F491" s="217">
        <v>2</v>
      </c>
      <c r="G491" s="217">
        <v>7</v>
      </c>
      <c r="H491" s="269">
        <v>44630</v>
      </c>
      <c r="I491" s="217">
        <v>300</v>
      </c>
      <c r="J491" s="217">
        <f t="shared" si="20"/>
        <v>7</v>
      </c>
    </row>
    <row r="492" spans="1:10" hidden="1" outlineLevel="1" x14ac:dyDescent="0.35">
      <c r="A492" s="216" t="s">
        <v>1910</v>
      </c>
      <c r="B492" s="217">
        <v>47</v>
      </c>
      <c r="C492" s="216" t="s">
        <v>1911</v>
      </c>
      <c r="D492" s="216" t="s">
        <v>170</v>
      </c>
      <c r="E492" s="217">
        <v>1</v>
      </c>
      <c r="F492" s="217">
        <v>2</v>
      </c>
      <c r="G492" s="217">
        <v>3</v>
      </c>
      <c r="H492" s="269">
        <v>44630</v>
      </c>
      <c r="I492" s="217">
        <v>800</v>
      </c>
      <c r="J492" s="217">
        <f t="shared" si="20"/>
        <v>3</v>
      </c>
    </row>
    <row r="493" spans="1:10" hidden="1" outlineLevel="1" x14ac:dyDescent="0.35">
      <c r="A493" s="216" t="s">
        <v>1910</v>
      </c>
      <c r="B493" s="217">
        <v>48</v>
      </c>
      <c r="C493" s="216" t="s">
        <v>1911</v>
      </c>
      <c r="D493" s="216" t="s">
        <v>170</v>
      </c>
      <c r="E493" s="217">
        <v>4</v>
      </c>
      <c r="F493" s="217">
        <v>2</v>
      </c>
      <c r="G493" s="217">
        <v>6</v>
      </c>
      <c r="H493" s="269">
        <v>44630</v>
      </c>
      <c r="I493" s="217">
        <v>100</v>
      </c>
      <c r="J493" s="217">
        <f t="shared" si="20"/>
        <v>6</v>
      </c>
    </row>
    <row r="494" spans="1:10" hidden="1" outlineLevel="1" x14ac:dyDescent="0.35">
      <c r="A494" s="216" t="s">
        <v>1910</v>
      </c>
      <c r="B494" s="217">
        <v>51</v>
      </c>
      <c r="C494" s="216" t="s">
        <v>1911</v>
      </c>
      <c r="D494" s="216" t="s">
        <v>170</v>
      </c>
      <c r="E494" s="217">
        <v>0</v>
      </c>
      <c r="F494" s="217">
        <v>2</v>
      </c>
      <c r="G494" s="217">
        <v>2</v>
      </c>
      <c r="H494" s="269">
        <v>44630</v>
      </c>
      <c r="I494" s="217">
        <v>100</v>
      </c>
      <c r="J494" s="217">
        <f t="shared" si="20"/>
        <v>2</v>
      </c>
    </row>
    <row r="495" spans="1:10" hidden="1" outlineLevel="1" x14ac:dyDescent="0.35">
      <c r="A495" s="216" t="s">
        <v>1910</v>
      </c>
      <c r="B495" s="217">
        <v>78</v>
      </c>
      <c r="C495" s="216" t="s">
        <v>1911</v>
      </c>
      <c r="D495" s="216" t="s">
        <v>170</v>
      </c>
      <c r="E495" s="217">
        <v>3</v>
      </c>
      <c r="F495" s="217">
        <v>2</v>
      </c>
      <c r="G495" s="217">
        <v>5</v>
      </c>
      <c r="H495" s="269">
        <v>44630</v>
      </c>
      <c r="I495" s="217">
        <v>100</v>
      </c>
      <c r="J495" s="217">
        <f t="shared" si="20"/>
        <v>5</v>
      </c>
    </row>
    <row r="496" spans="1:10" hidden="1" outlineLevel="1" x14ac:dyDescent="0.35">
      <c r="A496" s="216" t="s">
        <v>1910</v>
      </c>
      <c r="B496" s="217">
        <v>52</v>
      </c>
      <c r="C496" s="216" t="s">
        <v>1911</v>
      </c>
      <c r="D496" s="216" t="s">
        <v>170</v>
      </c>
      <c r="E496" s="217">
        <v>2</v>
      </c>
      <c r="F496" s="217">
        <v>2</v>
      </c>
      <c r="G496" s="217">
        <v>4</v>
      </c>
      <c r="H496" s="269">
        <v>44630</v>
      </c>
      <c r="I496" s="217">
        <v>500</v>
      </c>
      <c r="J496" s="217">
        <f t="shared" si="20"/>
        <v>4</v>
      </c>
    </row>
    <row r="497" spans="1:10" hidden="1" outlineLevel="1" x14ac:dyDescent="0.35">
      <c r="A497" s="216" t="s">
        <v>1910</v>
      </c>
      <c r="B497" s="217">
        <v>63</v>
      </c>
      <c r="C497" s="216" t="s">
        <v>1911</v>
      </c>
      <c r="D497" s="216" t="s">
        <v>170</v>
      </c>
      <c r="E497" s="217">
        <v>1</v>
      </c>
      <c r="F497" s="217">
        <v>1</v>
      </c>
      <c r="G497" s="217">
        <v>2</v>
      </c>
      <c r="H497" s="269">
        <v>44630</v>
      </c>
      <c r="I497" s="217">
        <v>200</v>
      </c>
      <c r="J497" s="217">
        <f t="shared" si="20"/>
        <v>2</v>
      </c>
    </row>
    <row r="498" spans="1:10" hidden="1" outlineLevel="1" x14ac:dyDescent="0.35">
      <c r="A498" s="216" t="s">
        <v>1910</v>
      </c>
      <c r="B498" s="217">
        <v>53</v>
      </c>
      <c r="C498" s="216" t="s">
        <v>1911</v>
      </c>
      <c r="D498" s="216" t="s">
        <v>170</v>
      </c>
      <c r="E498" s="217">
        <v>2</v>
      </c>
      <c r="F498" s="217">
        <v>2</v>
      </c>
      <c r="G498" s="217">
        <v>4</v>
      </c>
      <c r="H498" s="269">
        <v>44630</v>
      </c>
      <c r="I498" s="217">
        <v>400</v>
      </c>
      <c r="J498" s="217">
        <f t="shared" si="20"/>
        <v>4</v>
      </c>
    </row>
    <row r="499" spans="1:10" hidden="1" outlineLevel="1" x14ac:dyDescent="0.35">
      <c r="A499" s="216" t="s">
        <v>1910</v>
      </c>
      <c r="B499" s="217">
        <v>54</v>
      </c>
      <c r="C499" s="216" t="s">
        <v>1911</v>
      </c>
      <c r="D499" s="216" t="s">
        <v>170</v>
      </c>
      <c r="E499" s="217">
        <v>0</v>
      </c>
      <c r="F499" s="217">
        <v>2</v>
      </c>
      <c r="G499" s="217">
        <v>2</v>
      </c>
      <c r="H499" s="269">
        <v>44630</v>
      </c>
      <c r="I499" s="217">
        <v>600</v>
      </c>
      <c r="J499" s="217">
        <f t="shared" si="20"/>
        <v>2</v>
      </c>
    </row>
    <row r="500" spans="1:10" hidden="1" outlineLevel="1" x14ac:dyDescent="0.35">
      <c r="A500" s="216" t="s">
        <v>1910</v>
      </c>
      <c r="B500" s="217">
        <v>55</v>
      </c>
      <c r="C500" s="216" t="s">
        <v>1911</v>
      </c>
      <c r="D500" s="216" t="s">
        <v>170</v>
      </c>
      <c r="E500" s="217">
        <v>4</v>
      </c>
      <c r="F500" s="217">
        <v>2</v>
      </c>
      <c r="G500" s="217">
        <v>6</v>
      </c>
      <c r="H500" s="269">
        <v>44630</v>
      </c>
      <c r="I500" s="217">
        <v>700</v>
      </c>
      <c r="J500" s="217">
        <f t="shared" si="20"/>
        <v>6</v>
      </c>
    </row>
    <row r="501" spans="1:10" hidden="1" outlineLevel="1" x14ac:dyDescent="0.35">
      <c r="A501" s="216" t="s">
        <v>1910</v>
      </c>
      <c r="B501" s="217">
        <v>56</v>
      </c>
      <c r="C501" s="216" t="s">
        <v>1911</v>
      </c>
      <c r="D501" s="216" t="s">
        <v>170</v>
      </c>
      <c r="E501" s="217">
        <v>2</v>
      </c>
      <c r="F501" s="217">
        <v>2</v>
      </c>
      <c r="G501" s="217">
        <v>4</v>
      </c>
      <c r="H501" s="269">
        <v>44630</v>
      </c>
      <c r="I501" s="217">
        <v>500</v>
      </c>
      <c r="J501" s="217">
        <f t="shared" si="20"/>
        <v>4</v>
      </c>
    </row>
    <row r="502" spans="1:10" hidden="1" outlineLevel="1" x14ac:dyDescent="0.35">
      <c r="A502" s="216" t="s">
        <v>1910</v>
      </c>
      <c r="B502" s="217">
        <v>57</v>
      </c>
      <c r="C502" s="216" t="s">
        <v>1911</v>
      </c>
      <c r="D502" s="216" t="s">
        <v>170</v>
      </c>
      <c r="E502" s="217">
        <v>0</v>
      </c>
      <c r="F502" s="217">
        <v>2</v>
      </c>
      <c r="G502" s="217">
        <v>2</v>
      </c>
      <c r="H502" s="269">
        <v>44630</v>
      </c>
      <c r="I502" s="217">
        <v>100</v>
      </c>
      <c r="J502" s="217">
        <f t="shared" si="20"/>
        <v>2</v>
      </c>
    </row>
    <row r="503" spans="1:10" hidden="1" outlineLevel="1" x14ac:dyDescent="0.35">
      <c r="A503" s="216" t="s">
        <v>1910</v>
      </c>
      <c r="B503" s="217">
        <v>58</v>
      </c>
      <c r="C503" s="216" t="s">
        <v>1911</v>
      </c>
      <c r="D503" s="216" t="s">
        <v>170</v>
      </c>
      <c r="E503" s="217">
        <v>2</v>
      </c>
      <c r="F503" s="217">
        <v>2</v>
      </c>
      <c r="G503" s="217">
        <v>4</v>
      </c>
      <c r="H503" s="269">
        <v>44630</v>
      </c>
      <c r="I503" s="217">
        <v>100</v>
      </c>
      <c r="J503" s="217">
        <f t="shared" si="20"/>
        <v>4</v>
      </c>
    </row>
    <row r="504" spans="1:10" hidden="1" outlineLevel="1" x14ac:dyDescent="0.35">
      <c r="A504" s="216" t="s">
        <v>1910</v>
      </c>
      <c r="B504" s="217">
        <v>62</v>
      </c>
      <c r="C504" s="216" t="s">
        <v>1911</v>
      </c>
      <c r="D504" s="216" t="s">
        <v>170</v>
      </c>
      <c r="E504" s="217">
        <v>6</v>
      </c>
      <c r="F504" s="217">
        <v>2</v>
      </c>
      <c r="G504" s="217">
        <v>8</v>
      </c>
      <c r="H504" s="269">
        <v>44630</v>
      </c>
      <c r="I504" s="217">
        <v>400</v>
      </c>
      <c r="J504" s="217">
        <f t="shared" si="20"/>
        <v>8</v>
      </c>
    </row>
    <row r="505" spans="1:10" hidden="1" outlineLevel="1" x14ac:dyDescent="0.35">
      <c r="A505" s="216" t="s">
        <v>1910</v>
      </c>
      <c r="B505" s="217">
        <v>65</v>
      </c>
      <c r="C505" s="216" t="s">
        <v>1911</v>
      </c>
      <c r="D505" s="216" t="s">
        <v>170</v>
      </c>
      <c r="E505" s="217">
        <v>2</v>
      </c>
      <c r="F505" s="217">
        <v>1</v>
      </c>
      <c r="G505" s="217">
        <v>3</v>
      </c>
      <c r="H505" s="269">
        <v>44630</v>
      </c>
      <c r="I505" s="217">
        <v>800</v>
      </c>
      <c r="J505" s="217">
        <f t="shared" si="20"/>
        <v>3</v>
      </c>
    </row>
    <row r="506" spans="1:10" hidden="1" outlineLevel="1" x14ac:dyDescent="0.35">
      <c r="A506" s="216" t="s">
        <v>1910</v>
      </c>
      <c r="B506" s="217">
        <v>67</v>
      </c>
      <c r="C506" s="216" t="s">
        <v>1911</v>
      </c>
      <c r="D506" s="216" t="s">
        <v>170</v>
      </c>
      <c r="E506" s="217">
        <v>4</v>
      </c>
      <c r="F506" s="217">
        <v>2</v>
      </c>
      <c r="G506" s="217">
        <v>6</v>
      </c>
      <c r="H506" s="269">
        <v>44630</v>
      </c>
      <c r="I506" s="217">
        <v>300</v>
      </c>
      <c r="J506" s="217">
        <f t="shared" si="20"/>
        <v>6</v>
      </c>
    </row>
    <row r="507" spans="1:10" hidden="1" outlineLevel="1" x14ac:dyDescent="0.35">
      <c r="A507" s="216" t="s">
        <v>1910</v>
      </c>
      <c r="B507" s="217">
        <v>68</v>
      </c>
      <c r="C507" s="216" t="s">
        <v>1911</v>
      </c>
      <c r="D507" s="216" t="s">
        <v>170</v>
      </c>
      <c r="E507" s="217">
        <v>3</v>
      </c>
      <c r="F507" s="217">
        <v>2</v>
      </c>
      <c r="G507" s="217">
        <v>5</v>
      </c>
      <c r="H507" s="269">
        <v>44630</v>
      </c>
      <c r="I507" s="217">
        <v>100</v>
      </c>
      <c r="J507" s="217">
        <f t="shared" si="20"/>
        <v>5</v>
      </c>
    </row>
    <row r="508" spans="1:10" hidden="1" outlineLevel="1" x14ac:dyDescent="0.35">
      <c r="A508" s="216" t="s">
        <v>1910</v>
      </c>
      <c r="B508" s="217">
        <v>69</v>
      </c>
      <c r="C508" s="216" t="s">
        <v>1911</v>
      </c>
      <c r="D508" s="216" t="s">
        <v>170</v>
      </c>
      <c r="E508" s="217">
        <v>4</v>
      </c>
      <c r="F508" s="217">
        <v>2</v>
      </c>
      <c r="G508" s="217">
        <v>6</v>
      </c>
      <c r="H508" s="269">
        <v>44630</v>
      </c>
      <c r="I508" s="217">
        <v>400</v>
      </c>
      <c r="J508" s="217">
        <f t="shared" si="20"/>
        <v>6</v>
      </c>
    </row>
    <row r="509" spans="1:10" hidden="1" outlineLevel="1" x14ac:dyDescent="0.35">
      <c r="A509" s="216" t="s">
        <v>1910</v>
      </c>
      <c r="B509" s="217">
        <v>83</v>
      </c>
      <c r="C509" s="216" t="s">
        <v>1911</v>
      </c>
      <c r="D509" s="216" t="s">
        <v>170</v>
      </c>
      <c r="E509" s="217">
        <v>0</v>
      </c>
      <c r="F509" s="217">
        <v>2</v>
      </c>
      <c r="G509" s="217">
        <v>2</v>
      </c>
      <c r="H509" s="269">
        <v>44630</v>
      </c>
      <c r="I509" s="217">
        <v>500</v>
      </c>
      <c r="J509" s="217">
        <f t="shared" si="20"/>
        <v>2</v>
      </c>
    </row>
    <row r="510" spans="1:10" hidden="1" outlineLevel="1" x14ac:dyDescent="0.35">
      <c r="A510" s="216" t="s">
        <v>1910</v>
      </c>
      <c r="B510" s="217">
        <v>70</v>
      </c>
      <c r="C510" s="216" t="s">
        <v>1911</v>
      </c>
      <c r="D510" s="216" t="s">
        <v>170</v>
      </c>
      <c r="E510" s="217">
        <v>4</v>
      </c>
      <c r="F510" s="217">
        <v>1</v>
      </c>
      <c r="G510" s="217">
        <v>5</v>
      </c>
      <c r="H510" s="269">
        <v>44630</v>
      </c>
      <c r="I510" s="217">
        <v>500</v>
      </c>
      <c r="J510" s="217">
        <f t="shared" si="20"/>
        <v>5</v>
      </c>
    </row>
    <row r="511" spans="1:10" hidden="1" outlineLevel="1" x14ac:dyDescent="0.35">
      <c r="A511" s="216" t="s">
        <v>1910</v>
      </c>
      <c r="B511" s="217">
        <v>72</v>
      </c>
      <c r="C511" s="216" t="s">
        <v>1911</v>
      </c>
      <c r="D511" s="216" t="s">
        <v>170</v>
      </c>
      <c r="E511" s="217">
        <v>1</v>
      </c>
      <c r="F511" s="217">
        <v>2</v>
      </c>
      <c r="G511" s="217">
        <v>3</v>
      </c>
      <c r="H511" s="269">
        <v>44630</v>
      </c>
      <c r="I511" s="217">
        <v>900</v>
      </c>
      <c r="J511" s="217">
        <f t="shared" si="20"/>
        <v>3</v>
      </c>
    </row>
    <row r="512" spans="1:10" hidden="1" outlineLevel="1" x14ac:dyDescent="0.35">
      <c r="A512" s="216" t="s">
        <v>1910</v>
      </c>
      <c r="B512" s="217">
        <v>73</v>
      </c>
      <c r="C512" s="216" t="s">
        <v>1911</v>
      </c>
      <c r="D512" s="216" t="s">
        <v>170</v>
      </c>
      <c r="E512" s="217">
        <v>3</v>
      </c>
      <c r="F512" s="217">
        <v>2</v>
      </c>
      <c r="G512" s="217">
        <v>5</v>
      </c>
      <c r="H512" s="269">
        <v>44630</v>
      </c>
      <c r="I512" s="217">
        <v>200</v>
      </c>
      <c r="J512" s="217">
        <f t="shared" si="20"/>
        <v>5</v>
      </c>
    </row>
    <row r="513" spans="1:10" hidden="1" outlineLevel="1" x14ac:dyDescent="0.35">
      <c r="A513" s="216" t="s">
        <v>1910</v>
      </c>
      <c r="B513" s="217">
        <v>74</v>
      </c>
      <c r="C513" s="216" t="s">
        <v>1911</v>
      </c>
      <c r="D513" s="216" t="s">
        <v>170</v>
      </c>
      <c r="E513" s="217">
        <v>1</v>
      </c>
      <c r="F513" s="217">
        <v>2</v>
      </c>
      <c r="G513" s="217">
        <v>3</v>
      </c>
      <c r="H513" s="269">
        <v>44630</v>
      </c>
      <c r="I513" s="217">
        <v>500</v>
      </c>
      <c r="J513" s="217">
        <f t="shared" si="20"/>
        <v>3</v>
      </c>
    </row>
    <row r="514" spans="1:10" hidden="1" outlineLevel="1" x14ac:dyDescent="0.35">
      <c r="A514" s="216" t="s">
        <v>1910</v>
      </c>
      <c r="B514" s="217">
        <v>75</v>
      </c>
      <c r="C514" s="216" t="s">
        <v>1911</v>
      </c>
      <c r="D514" s="216" t="s">
        <v>170</v>
      </c>
      <c r="E514" s="217">
        <v>1</v>
      </c>
      <c r="F514" s="217">
        <v>2</v>
      </c>
      <c r="G514" s="217">
        <v>3</v>
      </c>
      <c r="H514" s="269">
        <v>44630</v>
      </c>
      <c r="I514" s="217">
        <v>700</v>
      </c>
      <c r="J514" s="217">
        <f t="shared" si="20"/>
        <v>3</v>
      </c>
    </row>
    <row r="515" spans="1:10" hidden="1" outlineLevel="1" x14ac:dyDescent="0.35">
      <c r="A515" s="216" t="s">
        <v>1910</v>
      </c>
      <c r="B515" s="217">
        <v>76</v>
      </c>
      <c r="C515" s="216" t="s">
        <v>1911</v>
      </c>
      <c r="D515" s="216" t="s">
        <v>170</v>
      </c>
      <c r="E515" s="217">
        <v>0</v>
      </c>
      <c r="F515" s="217">
        <v>2</v>
      </c>
      <c r="G515" s="217">
        <v>2</v>
      </c>
      <c r="H515" s="269">
        <v>44630</v>
      </c>
      <c r="I515" s="217">
        <v>600</v>
      </c>
      <c r="J515" s="217">
        <f t="shared" ref="J515:J578" si="21">IF(I515&gt;$Q$1,,G515)</f>
        <v>2</v>
      </c>
    </row>
    <row r="516" spans="1:10" hidden="1" outlineLevel="1" x14ac:dyDescent="0.35">
      <c r="A516" s="216" t="s">
        <v>1910</v>
      </c>
      <c r="B516" s="217">
        <v>79</v>
      </c>
      <c r="C516" s="216" t="s">
        <v>1911</v>
      </c>
      <c r="D516" s="216" t="s">
        <v>170</v>
      </c>
      <c r="E516" s="217">
        <v>2</v>
      </c>
      <c r="F516" s="217">
        <v>2</v>
      </c>
      <c r="G516" s="217">
        <v>4</v>
      </c>
      <c r="H516" s="269">
        <v>44630</v>
      </c>
      <c r="I516" s="217">
        <v>300</v>
      </c>
      <c r="J516" s="217">
        <f t="shared" si="21"/>
        <v>4</v>
      </c>
    </row>
    <row r="517" spans="1:10" hidden="1" outlineLevel="1" x14ac:dyDescent="0.35">
      <c r="A517" s="216" t="s">
        <v>1910</v>
      </c>
      <c r="B517" s="217">
        <v>80</v>
      </c>
      <c r="C517" s="216" t="s">
        <v>1911</v>
      </c>
      <c r="D517" s="216" t="s">
        <v>170</v>
      </c>
      <c r="E517" s="217">
        <v>0</v>
      </c>
      <c r="F517" s="217">
        <v>2</v>
      </c>
      <c r="G517" s="217">
        <v>2</v>
      </c>
      <c r="H517" s="269">
        <v>44630</v>
      </c>
      <c r="I517" s="217">
        <v>800</v>
      </c>
      <c r="J517" s="217">
        <f t="shared" si="21"/>
        <v>2</v>
      </c>
    </row>
    <row r="518" spans="1:10" hidden="1" outlineLevel="1" x14ac:dyDescent="0.35">
      <c r="A518" s="216" t="s">
        <v>1910</v>
      </c>
      <c r="B518" s="217">
        <v>81</v>
      </c>
      <c r="C518" s="216" t="s">
        <v>1911</v>
      </c>
      <c r="D518" s="216" t="s">
        <v>170</v>
      </c>
      <c r="E518" s="217">
        <v>2</v>
      </c>
      <c r="F518" s="217">
        <v>2</v>
      </c>
      <c r="G518" s="217">
        <v>4</v>
      </c>
      <c r="H518" s="269">
        <v>44630</v>
      </c>
      <c r="I518" s="217">
        <v>200</v>
      </c>
      <c r="J518" s="217">
        <f t="shared" si="21"/>
        <v>4</v>
      </c>
    </row>
    <row r="519" spans="1:10" hidden="1" outlineLevel="1" x14ac:dyDescent="0.35">
      <c r="A519" s="216" t="s">
        <v>1910</v>
      </c>
      <c r="B519" s="217">
        <v>84</v>
      </c>
      <c r="C519" s="216" t="s">
        <v>1911</v>
      </c>
      <c r="D519" s="216" t="s">
        <v>170</v>
      </c>
      <c r="E519" s="217">
        <v>9</v>
      </c>
      <c r="F519" s="217">
        <v>3</v>
      </c>
      <c r="G519" s="217">
        <v>12</v>
      </c>
      <c r="H519" s="269">
        <v>44630</v>
      </c>
      <c r="I519" s="217">
        <v>100</v>
      </c>
      <c r="J519" s="217">
        <f t="shared" si="21"/>
        <v>12</v>
      </c>
    </row>
    <row r="520" spans="1:10" ht="15" collapsed="1" thickBot="1" x14ac:dyDescent="0.4">
      <c r="A520" s="211" t="s">
        <v>1910</v>
      </c>
      <c r="B520" s="226"/>
      <c r="C520" s="213" t="s">
        <v>1911</v>
      </c>
      <c r="D520" s="243">
        <f>COUNTA(D436:D519)</f>
        <v>84</v>
      </c>
      <c r="E520" s="243">
        <f>SUM(E436:E519)</f>
        <v>253</v>
      </c>
      <c r="F520" s="243">
        <f t="shared" ref="F520:G520" si="22">SUM(F436:F519)</f>
        <v>172</v>
      </c>
      <c r="G520" s="243">
        <f t="shared" si="22"/>
        <v>425</v>
      </c>
      <c r="H520" s="270">
        <v>44630</v>
      </c>
      <c r="I520" s="271">
        <f>AVERAGE(I436:I519)</f>
        <v>419.04761904761904</v>
      </c>
      <c r="J520" s="243">
        <f t="shared" ref="J520" si="23">SUM(J436:J519)</f>
        <v>425</v>
      </c>
    </row>
    <row r="521" spans="1:10" hidden="1" outlineLevel="1" x14ac:dyDescent="0.35">
      <c r="A521" s="216" t="s">
        <v>1912</v>
      </c>
      <c r="B521" s="217">
        <v>4</v>
      </c>
      <c r="C521" s="216" t="s">
        <v>1913</v>
      </c>
      <c r="D521" s="216" t="s">
        <v>170</v>
      </c>
      <c r="E521" s="217">
        <v>2</v>
      </c>
      <c r="F521" s="217">
        <v>3</v>
      </c>
      <c r="G521" s="217">
        <v>5</v>
      </c>
      <c r="H521" s="269">
        <v>44630</v>
      </c>
      <c r="I521" s="217">
        <v>100</v>
      </c>
      <c r="J521" s="217">
        <f t="shared" si="21"/>
        <v>5</v>
      </c>
    </row>
    <row r="522" spans="1:10" hidden="1" outlineLevel="1" x14ac:dyDescent="0.35">
      <c r="A522" s="216" t="s">
        <v>1912</v>
      </c>
      <c r="B522" s="217">
        <v>1</v>
      </c>
      <c r="C522" s="216" t="s">
        <v>1913</v>
      </c>
      <c r="D522" s="216" t="s">
        <v>170</v>
      </c>
      <c r="E522" s="217">
        <v>2</v>
      </c>
      <c r="F522" s="217">
        <v>2</v>
      </c>
      <c r="G522" s="217">
        <v>4</v>
      </c>
      <c r="H522" s="269">
        <v>44630</v>
      </c>
      <c r="I522" s="217">
        <v>900</v>
      </c>
      <c r="J522" s="217">
        <f t="shared" si="21"/>
        <v>4</v>
      </c>
    </row>
    <row r="523" spans="1:10" hidden="1" outlineLevel="1" x14ac:dyDescent="0.35">
      <c r="A523" s="216" t="s">
        <v>1912</v>
      </c>
      <c r="B523" s="217">
        <v>2</v>
      </c>
      <c r="C523" s="216" t="s">
        <v>1913</v>
      </c>
      <c r="D523" s="216" t="s">
        <v>170</v>
      </c>
      <c r="E523" s="217">
        <v>4</v>
      </c>
      <c r="F523" s="217">
        <v>2</v>
      </c>
      <c r="G523" s="217">
        <v>6</v>
      </c>
      <c r="H523" s="269">
        <v>44630</v>
      </c>
      <c r="I523" s="217">
        <v>200</v>
      </c>
      <c r="J523" s="217">
        <f t="shared" si="21"/>
        <v>6</v>
      </c>
    </row>
    <row r="524" spans="1:10" hidden="1" outlineLevel="1" x14ac:dyDescent="0.35">
      <c r="A524" s="216" t="s">
        <v>1912</v>
      </c>
      <c r="B524" s="217">
        <v>3</v>
      </c>
      <c r="C524" s="216" t="s">
        <v>1913</v>
      </c>
      <c r="D524" s="216" t="s">
        <v>170</v>
      </c>
      <c r="E524" s="217">
        <v>4</v>
      </c>
      <c r="F524" s="217">
        <v>3</v>
      </c>
      <c r="G524" s="217">
        <v>7</v>
      </c>
      <c r="H524" s="269">
        <v>44630</v>
      </c>
      <c r="I524" s="217">
        <v>400</v>
      </c>
      <c r="J524" s="217">
        <f t="shared" si="21"/>
        <v>7</v>
      </c>
    </row>
    <row r="525" spans="1:10" hidden="1" outlineLevel="1" x14ac:dyDescent="0.35">
      <c r="A525" s="216" t="s">
        <v>1912</v>
      </c>
      <c r="B525" s="217">
        <v>10</v>
      </c>
      <c r="C525" s="216" t="s">
        <v>1913</v>
      </c>
      <c r="D525" s="216" t="s">
        <v>170</v>
      </c>
      <c r="E525" s="217">
        <v>3</v>
      </c>
      <c r="F525" s="217">
        <v>2</v>
      </c>
      <c r="G525" s="217">
        <v>5</v>
      </c>
      <c r="H525" s="269">
        <v>44630</v>
      </c>
      <c r="I525" s="217">
        <v>100</v>
      </c>
      <c r="J525" s="217">
        <f t="shared" si="21"/>
        <v>5</v>
      </c>
    </row>
    <row r="526" spans="1:10" hidden="1" outlineLevel="1" x14ac:dyDescent="0.35">
      <c r="A526" s="216" t="s">
        <v>1912</v>
      </c>
      <c r="B526" s="217">
        <v>5</v>
      </c>
      <c r="C526" s="216" t="s">
        <v>1913</v>
      </c>
      <c r="D526" s="216" t="s">
        <v>170</v>
      </c>
      <c r="E526" s="217">
        <v>1</v>
      </c>
      <c r="F526" s="217">
        <v>2</v>
      </c>
      <c r="G526" s="217">
        <v>3</v>
      </c>
      <c r="H526" s="269">
        <v>44630</v>
      </c>
      <c r="I526" s="217">
        <v>100</v>
      </c>
      <c r="J526" s="217">
        <f t="shared" si="21"/>
        <v>3</v>
      </c>
    </row>
    <row r="527" spans="1:10" hidden="1" outlineLevel="1" x14ac:dyDescent="0.35">
      <c r="A527" s="216" t="s">
        <v>1912</v>
      </c>
      <c r="B527" s="217">
        <v>25</v>
      </c>
      <c r="C527" s="216" t="s">
        <v>1913</v>
      </c>
      <c r="D527" s="216" t="s">
        <v>170</v>
      </c>
      <c r="E527" s="217">
        <v>5</v>
      </c>
      <c r="F527" s="217">
        <v>2</v>
      </c>
      <c r="G527" s="217">
        <v>7</v>
      </c>
      <c r="H527" s="269">
        <v>44630</v>
      </c>
      <c r="I527" s="217">
        <v>400</v>
      </c>
      <c r="J527" s="217">
        <f t="shared" si="21"/>
        <v>7</v>
      </c>
    </row>
    <row r="528" spans="1:10" hidden="1" outlineLevel="1" x14ac:dyDescent="0.35">
      <c r="A528" s="216" t="s">
        <v>1912</v>
      </c>
      <c r="B528" s="217">
        <v>7</v>
      </c>
      <c r="C528" s="216" t="s">
        <v>1913</v>
      </c>
      <c r="D528" s="216" t="s">
        <v>170</v>
      </c>
      <c r="E528" s="217">
        <v>4</v>
      </c>
      <c r="F528" s="217">
        <v>3</v>
      </c>
      <c r="G528" s="217">
        <v>7</v>
      </c>
      <c r="H528" s="269">
        <v>44630</v>
      </c>
      <c r="I528" s="217">
        <v>300</v>
      </c>
      <c r="J528" s="217">
        <f t="shared" si="21"/>
        <v>7</v>
      </c>
    </row>
    <row r="529" spans="1:10" hidden="1" outlineLevel="1" x14ac:dyDescent="0.35">
      <c r="A529" s="216" t="s">
        <v>1912</v>
      </c>
      <c r="B529" s="217">
        <v>7</v>
      </c>
      <c r="C529" s="216" t="s">
        <v>1913</v>
      </c>
      <c r="D529" s="216" t="s">
        <v>170</v>
      </c>
      <c r="E529" s="217">
        <v>2</v>
      </c>
      <c r="F529" s="217">
        <v>2</v>
      </c>
      <c r="G529" s="217">
        <v>4</v>
      </c>
      <c r="H529" s="269">
        <v>44630</v>
      </c>
      <c r="I529" s="217">
        <v>700</v>
      </c>
      <c r="J529" s="217">
        <f t="shared" si="21"/>
        <v>4</v>
      </c>
    </row>
    <row r="530" spans="1:10" hidden="1" outlineLevel="1" x14ac:dyDescent="0.35">
      <c r="A530" s="216" t="s">
        <v>1912</v>
      </c>
      <c r="B530" s="217">
        <v>8</v>
      </c>
      <c r="C530" s="216" t="s">
        <v>1913</v>
      </c>
      <c r="D530" s="216" t="s">
        <v>170</v>
      </c>
      <c r="E530" s="217">
        <v>1</v>
      </c>
      <c r="F530" s="217">
        <v>2</v>
      </c>
      <c r="G530" s="217">
        <v>3</v>
      </c>
      <c r="H530" s="269">
        <v>44630</v>
      </c>
      <c r="I530" s="217">
        <v>600</v>
      </c>
      <c r="J530" s="217">
        <f t="shared" si="21"/>
        <v>3</v>
      </c>
    </row>
    <row r="531" spans="1:10" hidden="1" outlineLevel="1" x14ac:dyDescent="0.35">
      <c r="A531" s="216" t="s">
        <v>1912</v>
      </c>
      <c r="B531" s="217">
        <v>15</v>
      </c>
      <c r="C531" s="216" t="s">
        <v>1913</v>
      </c>
      <c r="D531" s="216" t="s">
        <v>170</v>
      </c>
      <c r="E531" s="217">
        <v>2</v>
      </c>
      <c r="F531" s="217">
        <v>2</v>
      </c>
      <c r="G531" s="217">
        <v>4</v>
      </c>
      <c r="H531" s="269">
        <v>44630</v>
      </c>
      <c r="I531" s="217">
        <v>200</v>
      </c>
      <c r="J531" s="217">
        <f t="shared" si="21"/>
        <v>4</v>
      </c>
    </row>
    <row r="532" spans="1:10" hidden="1" outlineLevel="1" x14ac:dyDescent="0.35">
      <c r="A532" s="216" t="s">
        <v>1912</v>
      </c>
      <c r="B532" s="217">
        <v>41</v>
      </c>
      <c r="C532" s="216" t="s">
        <v>1913</v>
      </c>
      <c r="D532" s="216" t="s">
        <v>170</v>
      </c>
      <c r="E532" s="217">
        <v>10</v>
      </c>
      <c r="F532" s="217">
        <v>7</v>
      </c>
      <c r="G532" s="217">
        <v>17</v>
      </c>
      <c r="H532" s="269">
        <v>44630</v>
      </c>
      <c r="I532" s="217">
        <v>100</v>
      </c>
      <c r="J532" s="217">
        <f t="shared" si="21"/>
        <v>17</v>
      </c>
    </row>
    <row r="533" spans="1:10" hidden="1" outlineLevel="1" x14ac:dyDescent="0.35">
      <c r="A533" s="216" t="s">
        <v>1912</v>
      </c>
      <c r="B533" s="217">
        <v>52</v>
      </c>
      <c r="C533" s="216" t="s">
        <v>1913</v>
      </c>
      <c r="D533" s="216" t="s">
        <v>170</v>
      </c>
      <c r="E533" s="217">
        <v>6</v>
      </c>
      <c r="F533" s="217">
        <v>10</v>
      </c>
      <c r="G533" s="217">
        <v>16</v>
      </c>
      <c r="H533" s="269">
        <v>44630</v>
      </c>
      <c r="I533" s="217">
        <v>100</v>
      </c>
      <c r="J533" s="217">
        <f t="shared" si="21"/>
        <v>16</v>
      </c>
    </row>
    <row r="534" spans="1:10" hidden="1" outlineLevel="1" x14ac:dyDescent="0.35">
      <c r="A534" s="216" t="s">
        <v>1912</v>
      </c>
      <c r="B534" s="217">
        <v>9</v>
      </c>
      <c r="C534" s="216" t="s">
        <v>1913</v>
      </c>
      <c r="D534" s="216" t="s">
        <v>170</v>
      </c>
      <c r="E534" s="217">
        <v>4</v>
      </c>
      <c r="F534" s="217">
        <v>2</v>
      </c>
      <c r="G534" s="217">
        <v>6</v>
      </c>
      <c r="H534" s="269">
        <v>44630</v>
      </c>
      <c r="I534" s="217">
        <v>400</v>
      </c>
      <c r="J534" s="217">
        <f t="shared" si="21"/>
        <v>6</v>
      </c>
    </row>
    <row r="535" spans="1:10" hidden="1" outlineLevel="1" x14ac:dyDescent="0.35">
      <c r="A535" s="216" t="s">
        <v>1912</v>
      </c>
      <c r="B535" s="217">
        <v>11</v>
      </c>
      <c r="C535" s="216" t="s">
        <v>1913</v>
      </c>
      <c r="D535" s="216" t="s">
        <v>170</v>
      </c>
      <c r="E535" s="217">
        <v>0</v>
      </c>
      <c r="F535" s="217">
        <v>2</v>
      </c>
      <c r="G535" s="217">
        <v>2</v>
      </c>
      <c r="H535" s="269">
        <v>44630</v>
      </c>
      <c r="I535" s="217">
        <v>200</v>
      </c>
      <c r="J535" s="217">
        <f t="shared" si="21"/>
        <v>2</v>
      </c>
    </row>
    <row r="536" spans="1:10" hidden="1" outlineLevel="1" x14ac:dyDescent="0.35">
      <c r="A536" s="216" t="s">
        <v>1912</v>
      </c>
      <c r="B536" s="217">
        <v>12</v>
      </c>
      <c r="C536" s="216" t="s">
        <v>1913</v>
      </c>
      <c r="D536" s="216" t="s">
        <v>170</v>
      </c>
      <c r="E536" s="217">
        <v>5</v>
      </c>
      <c r="F536" s="217">
        <v>2</v>
      </c>
      <c r="G536" s="217">
        <v>7</v>
      </c>
      <c r="H536" s="269">
        <v>44630</v>
      </c>
      <c r="I536" s="217">
        <v>600</v>
      </c>
      <c r="J536" s="217">
        <f t="shared" si="21"/>
        <v>7</v>
      </c>
    </row>
    <row r="537" spans="1:10" hidden="1" outlineLevel="1" x14ac:dyDescent="0.35">
      <c r="A537" s="216" t="s">
        <v>1912</v>
      </c>
      <c r="B537" s="217">
        <v>34</v>
      </c>
      <c r="C537" s="216" t="s">
        <v>1913</v>
      </c>
      <c r="D537" s="216" t="s">
        <v>170</v>
      </c>
      <c r="E537" s="217">
        <v>9</v>
      </c>
      <c r="F537" s="217">
        <v>8</v>
      </c>
      <c r="G537" s="217">
        <v>17</v>
      </c>
      <c r="H537" s="269">
        <v>44630</v>
      </c>
      <c r="I537" s="217">
        <v>400</v>
      </c>
      <c r="J537" s="217">
        <f t="shared" si="21"/>
        <v>17</v>
      </c>
    </row>
    <row r="538" spans="1:10" hidden="1" outlineLevel="1" x14ac:dyDescent="0.35">
      <c r="A538" s="216" t="s">
        <v>1912</v>
      </c>
      <c r="B538" s="217">
        <v>51</v>
      </c>
      <c r="C538" s="216" t="s">
        <v>1913</v>
      </c>
      <c r="D538" s="216" t="s">
        <v>170</v>
      </c>
      <c r="E538" s="217">
        <v>3</v>
      </c>
      <c r="F538" s="217">
        <v>3</v>
      </c>
      <c r="G538" s="217">
        <v>6</v>
      </c>
      <c r="H538" s="269">
        <v>44630</v>
      </c>
      <c r="I538" s="217">
        <v>300</v>
      </c>
      <c r="J538" s="217">
        <f t="shared" si="21"/>
        <v>6</v>
      </c>
    </row>
    <row r="539" spans="1:10" hidden="1" outlineLevel="1" x14ac:dyDescent="0.35">
      <c r="A539" s="216" t="s">
        <v>1912</v>
      </c>
      <c r="B539" s="217">
        <v>13</v>
      </c>
      <c r="C539" s="216" t="s">
        <v>1913</v>
      </c>
      <c r="D539" s="216" t="s">
        <v>170</v>
      </c>
      <c r="E539" s="217">
        <v>1</v>
      </c>
      <c r="F539" s="217">
        <v>4</v>
      </c>
      <c r="G539" s="217">
        <v>5</v>
      </c>
      <c r="H539" s="269">
        <v>44630</v>
      </c>
      <c r="I539" s="217">
        <v>500</v>
      </c>
      <c r="J539" s="217">
        <f t="shared" si="21"/>
        <v>5</v>
      </c>
    </row>
    <row r="540" spans="1:10" hidden="1" outlineLevel="1" x14ac:dyDescent="0.35">
      <c r="A540" s="216" t="s">
        <v>1912</v>
      </c>
      <c r="B540" s="217">
        <v>14</v>
      </c>
      <c r="C540" s="216" t="s">
        <v>1913</v>
      </c>
      <c r="D540" s="216" t="s">
        <v>170</v>
      </c>
      <c r="E540" s="217">
        <v>7</v>
      </c>
      <c r="F540" s="217">
        <v>1</v>
      </c>
      <c r="G540" s="217">
        <v>8</v>
      </c>
      <c r="H540" s="269">
        <v>44630</v>
      </c>
      <c r="I540" s="217">
        <v>500</v>
      </c>
      <c r="J540" s="217">
        <f t="shared" si="21"/>
        <v>8</v>
      </c>
    </row>
    <row r="541" spans="1:10" hidden="1" outlineLevel="1" x14ac:dyDescent="0.35">
      <c r="A541" s="216" t="s">
        <v>1912</v>
      </c>
      <c r="B541" s="217">
        <v>24</v>
      </c>
      <c r="C541" s="216" t="s">
        <v>1913</v>
      </c>
      <c r="D541" s="216" t="s">
        <v>170</v>
      </c>
      <c r="E541" s="217">
        <v>2</v>
      </c>
      <c r="F541" s="217">
        <v>2</v>
      </c>
      <c r="G541" s="217">
        <v>4</v>
      </c>
      <c r="H541" s="269">
        <v>44630</v>
      </c>
      <c r="I541" s="217">
        <v>200</v>
      </c>
      <c r="J541" s="217">
        <f t="shared" si="21"/>
        <v>4</v>
      </c>
    </row>
    <row r="542" spans="1:10" hidden="1" outlineLevel="1" x14ac:dyDescent="0.35">
      <c r="A542" s="216" t="s">
        <v>1912</v>
      </c>
      <c r="B542" s="217">
        <v>16</v>
      </c>
      <c r="C542" s="216" t="s">
        <v>1913</v>
      </c>
      <c r="D542" s="216" t="s">
        <v>170</v>
      </c>
      <c r="E542" s="217">
        <v>2</v>
      </c>
      <c r="F542" s="217">
        <v>2</v>
      </c>
      <c r="G542" s="217">
        <v>4</v>
      </c>
      <c r="H542" s="269">
        <v>44630</v>
      </c>
      <c r="I542" s="217">
        <v>300</v>
      </c>
      <c r="J542" s="217">
        <f t="shared" si="21"/>
        <v>4</v>
      </c>
    </row>
    <row r="543" spans="1:10" hidden="1" outlineLevel="1" x14ac:dyDescent="0.35">
      <c r="A543" s="216" t="s">
        <v>1912</v>
      </c>
      <c r="B543" s="217">
        <v>17</v>
      </c>
      <c r="C543" s="216" t="s">
        <v>1913</v>
      </c>
      <c r="D543" s="216" t="s">
        <v>170</v>
      </c>
      <c r="E543" s="217">
        <v>3</v>
      </c>
      <c r="F543" s="217">
        <v>2</v>
      </c>
      <c r="G543" s="217">
        <v>5</v>
      </c>
      <c r="H543" s="269">
        <v>44630</v>
      </c>
      <c r="I543" s="217">
        <v>100</v>
      </c>
      <c r="J543" s="217">
        <f t="shared" si="21"/>
        <v>5</v>
      </c>
    </row>
    <row r="544" spans="1:10" hidden="1" outlineLevel="1" x14ac:dyDescent="0.35">
      <c r="A544" s="216" t="s">
        <v>1912</v>
      </c>
      <c r="B544" s="217">
        <v>36</v>
      </c>
      <c r="C544" s="216" t="s">
        <v>1913</v>
      </c>
      <c r="D544" s="216" t="s">
        <v>170</v>
      </c>
      <c r="E544" s="217">
        <v>5</v>
      </c>
      <c r="F544" s="217">
        <v>4</v>
      </c>
      <c r="G544" s="217">
        <v>9</v>
      </c>
      <c r="H544" s="269">
        <v>44630</v>
      </c>
      <c r="I544" s="217">
        <v>600</v>
      </c>
      <c r="J544" s="217">
        <f t="shared" si="21"/>
        <v>9</v>
      </c>
    </row>
    <row r="545" spans="1:10" hidden="1" outlineLevel="1" x14ac:dyDescent="0.35">
      <c r="A545" s="216" t="s">
        <v>1912</v>
      </c>
      <c r="B545" s="217">
        <v>18</v>
      </c>
      <c r="C545" s="216" t="s">
        <v>1913</v>
      </c>
      <c r="D545" s="216" t="s">
        <v>170</v>
      </c>
      <c r="E545" s="217">
        <v>4</v>
      </c>
      <c r="F545" s="217">
        <v>2</v>
      </c>
      <c r="G545" s="217">
        <v>6</v>
      </c>
      <c r="H545" s="269">
        <v>44630</v>
      </c>
      <c r="I545" s="217">
        <v>700</v>
      </c>
      <c r="J545" s="217">
        <f t="shared" si="21"/>
        <v>6</v>
      </c>
    </row>
    <row r="546" spans="1:10" hidden="1" outlineLevel="1" x14ac:dyDescent="0.35">
      <c r="A546" s="216" t="s">
        <v>1912</v>
      </c>
      <c r="B546" s="217">
        <v>19</v>
      </c>
      <c r="C546" s="216" t="s">
        <v>1913</v>
      </c>
      <c r="D546" s="216" t="s">
        <v>170</v>
      </c>
      <c r="E546" s="217">
        <v>3</v>
      </c>
      <c r="F546" s="217">
        <v>2</v>
      </c>
      <c r="G546" s="217">
        <v>5</v>
      </c>
      <c r="H546" s="269">
        <v>44630</v>
      </c>
      <c r="I546" s="217">
        <v>200</v>
      </c>
      <c r="J546" s="217">
        <f t="shared" si="21"/>
        <v>5</v>
      </c>
    </row>
    <row r="547" spans="1:10" hidden="1" outlineLevel="1" x14ac:dyDescent="0.35">
      <c r="A547" s="216" t="s">
        <v>1912</v>
      </c>
      <c r="B547" s="217">
        <v>20</v>
      </c>
      <c r="C547" s="216" t="s">
        <v>1913</v>
      </c>
      <c r="D547" s="216" t="s">
        <v>170</v>
      </c>
      <c r="E547" s="217">
        <v>3</v>
      </c>
      <c r="F547" s="217">
        <v>2</v>
      </c>
      <c r="G547" s="217">
        <v>5</v>
      </c>
      <c r="H547" s="269">
        <v>44630</v>
      </c>
      <c r="I547" s="217">
        <v>400</v>
      </c>
      <c r="J547" s="217">
        <f t="shared" si="21"/>
        <v>5</v>
      </c>
    </row>
    <row r="548" spans="1:10" hidden="1" outlineLevel="1" x14ac:dyDescent="0.35">
      <c r="A548" s="216" t="s">
        <v>1912</v>
      </c>
      <c r="B548" s="217">
        <v>27</v>
      </c>
      <c r="C548" s="216" t="s">
        <v>1913</v>
      </c>
      <c r="D548" s="216" t="s">
        <v>170</v>
      </c>
      <c r="E548" s="217">
        <v>2</v>
      </c>
      <c r="F548" s="217">
        <v>2</v>
      </c>
      <c r="G548" s="217">
        <v>4</v>
      </c>
      <c r="H548" s="269">
        <v>44630</v>
      </c>
      <c r="I548" s="217">
        <v>300</v>
      </c>
      <c r="J548" s="217">
        <f t="shared" si="21"/>
        <v>4</v>
      </c>
    </row>
    <row r="549" spans="1:10" hidden="1" outlineLevel="1" x14ac:dyDescent="0.35">
      <c r="A549" s="216" t="s">
        <v>1912</v>
      </c>
      <c r="B549" s="217">
        <v>38</v>
      </c>
      <c r="C549" s="216" t="s">
        <v>1913</v>
      </c>
      <c r="D549" s="216" t="s">
        <v>170</v>
      </c>
      <c r="E549" s="217">
        <v>10</v>
      </c>
      <c r="F549" s="217">
        <v>7</v>
      </c>
      <c r="G549" s="217">
        <v>17</v>
      </c>
      <c r="H549" s="269">
        <v>44630</v>
      </c>
      <c r="I549" s="217">
        <v>200</v>
      </c>
      <c r="J549" s="217">
        <f t="shared" si="21"/>
        <v>17</v>
      </c>
    </row>
    <row r="550" spans="1:10" hidden="1" outlineLevel="1" x14ac:dyDescent="0.35">
      <c r="A550" s="216" t="s">
        <v>1912</v>
      </c>
      <c r="B550" s="217">
        <v>21</v>
      </c>
      <c r="C550" s="216" t="s">
        <v>1913</v>
      </c>
      <c r="D550" s="216" t="s">
        <v>170</v>
      </c>
      <c r="E550" s="217">
        <v>5</v>
      </c>
      <c r="F550" s="217">
        <v>1</v>
      </c>
      <c r="G550" s="217">
        <v>6</v>
      </c>
      <c r="H550" s="269">
        <v>44630</v>
      </c>
      <c r="I550" s="217">
        <v>600</v>
      </c>
      <c r="J550" s="217">
        <f t="shared" si="21"/>
        <v>6</v>
      </c>
    </row>
    <row r="551" spans="1:10" hidden="1" outlineLevel="1" x14ac:dyDescent="0.35">
      <c r="A551" s="216" t="s">
        <v>1912</v>
      </c>
      <c r="B551" s="217">
        <v>22</v>
      </c>
      <c r="C551" s="216" t="s">
        <v>1913</v>
      </c>
      <c r="D551" s="216" t="s">
        <v>170</v>
      </c>
      <c r="E551" s="217">
        <v>2</v>
      </c>
      <c r="F551" s="217">
        <v>2</v>
      </c>
      <c r="G551" s="217">
        <v>4</v>
      </c>
      <c r="H551" s="269">
        <v>44630</v>
      </c>
      <c r="I551" s="217">
        <v>200</v>
      </c>
      <c r="J551" s="217">
        <f t="shared" si="21"/>
        <v>4</v>
      </c>
    </row>
    <row r="552" spans="1:10" hidden="1" outlineLevel="1" x14ac:dyDescent="0.35">
      <c r="A552" s="216" t="s">
        <v>1912</v>
      </c>
      <c r="B552" s="217">
        <v>23</v>
      </c>
      <c r="C552" s="216" t="s">
        <v>1913</v>
      </c>
      <c r="D552" s="216" t="s">
        <v>170</v>
      </c>
      <c r="E552" s="217">
        <v>1</v>
      </c>
      <c r="F552" s="217">
        <v>2</v>
      </c>
      <c r="G552" s="217">
        <v>3</v>
      </c>
      <c r="H552" s="269">
        <v>44630</v>
      </c>
      <c r="I552" s="217">
        <v>200</v>
      </c>
      <c r="J552" s="217">
        <f t="shared" si="21"/>
        <v>3</v>
      </c>
    </row>
    <row r="553" spans="1:10" hidden="1" outlineLevel="1" x14ac:dyDescent="0.35">
      <c r="A553" s="216" t="s">
        <v>1912</v>
      </c>
      <c r="B553" s="217">
        <v>33</v>
      </c>
      <c r="C553" s="216" t="s">
        <v>1913</v>
      </c>
      <c r="D553" s="216" t="s">
        <v>170</v>
      </c>
      <c r="E553" s="217">
        <v>7</v>
      </c>
      <c r="F553" s="217">
        <v>8</v>
      </c>
      <c r="G553" s="217">
        <v>15</v>
      </c>
      <c r="H553" s="269">
        <v>44630</v>
      </c>
      <c r="I553" s="217">
        <v>100</v>
      </c>
      <c r="J553" s="217">
        <f t="shared" si="21"/>
        <v>15</v>
      </c>
    </row>
    <row r="554" spans="1:10" hidden="1" outlineLevel="1" x14ac:dyDescent="0.35">
      <c r="A554" s="216" t="s">
        <v>1912</v>
      </c>
      <c r="B554" s="217">
        <v>26</v>
      </c>
      <c r="C554" s="216" t="s">
        <v>1913</v>
      </c>
      <c r="D554" s="216" t="s">
        <v>170</v>
      </c>
      <c r="E554" s="217">
        <v>4</v>
      </c>
      <c r="F554" s="217">
        <v>1</v>
      </c>
      <c r="G554" s="217">
        <v>5</v>
      </c>
      <c r="H554" s="269">
        <v>44630</v>
      </c>
      <c r="I554" s="217">
        <v>800</v>
      </c>
      <c r="J554" s="217">
        <f t="shared" si="21"/>
        <v>5</v>
      </c>
    </row>
    <row r="555" spans="1:10" hidden="1" outlineLevel="1" x14ac:dyDescent="0.35">
      <c r="A555" s="216" t="s">
        <v>1912</v>
      </c>
      <c r="B555" s="217">
        <v>32</v>
      </c>
      <c r="C555" s="216" t="s">
        <v>1913</v>
      </c>
      <c r="D555" s="216" t="s">
        <v>170</v>
      </c>
      <c r="E555" s="217">
        <v>6</v>
      </c>
      <c r="F555" s="217">
        <v>8</v>
      </c>
      <c r="G555" s="217">
        <v>14</v>
      </c>
      <c r="H555" s="269">
        <v>44630</v>
      </c>
      <c r="I555" s="217">
        <v>200</v>
      </c>
      <c r="J555" s="217">
        <f t="shared" si="21"/>
        <v>14</v>
      </c>
    </row>
    <row r="556" spans="1:10" hidden="1" outlineLevel="1" x14ac:dyDescent="0.35">
      <c r="A556" s="216" t="s">
        <v>1912</v>
      </c>
      <c r="B556" s="217">
        <v>28</v>
      </c>
      <c r="C556" s="216" t="s">
        <v>1913</v>
      </c>
      <c r="D556" s="216" t="s">
        <v>170</v>
      </c>
      <c r="E556" s="217">
        <v>3</v>
      </c>
      <c r="F556" s="217">
        <v>3</v>
      </c>
      <c r="G556" s="217">
        <v>6</v>
      </c>
      <c r="H556" s="269">
        <v>44630</v>
      </c>
      <c r="I556" s="217">
        <v>500</v>
      </c>
      <c r="J556" s="217">
        <f t="shared" si="21"/>
        <v>6</v>
      </c>
    </row>
    <row r="557" spans="1:10" hidden="1" outlineLevel="1" x14ac:dyDescent="0.35">
      <c r="A557" s="216" t="s">
        <v>1912</v>
      </c>
      <c r="B557" s="217">
        <v>29</v>
      </c>
      <c r="C557" s="216" t="s">
        <v>1913</v>
      </c>
      <c r="D557" s="216" t="s">
        <v>170</v>
      </c>
      <c r="E557" s="217">
        <v>2</v>
      </c>
      <c r="F557" s="217">
        <v>2</v>
      </c>
      <c r="G557" s="217">
        <v>4</v>
      </c>
      <c r="H557" s="269">
        <v>44630</v>
      </c>
      <c r="I557" s="217">
        <v>600</v>
      </c>
      <c r="J557" s="217">
        <f t="shared" si="21"/>
        <v>4</v>
      </c>
    </row>
    <row r="558" spans="1:10" hidden="1" outlineLevel="1" x14ac:dyDescent="0.35">
      <c r="A558" s="216" t="s">
        <v>1912</v>
      </c>
      <c r="B558" s="217">
        <v>45</v>
      </c>
      <c r="C558" s="216" t="s">
        <v>1913</v>
      </c>
      <c r="D558" s="216" t="s">
        <v>170</v>
      </c>
      <c r="E558" s="217">
        <v>3</v>
      </c>
      <c r="F558" s="217">
        <v>6</v>
      </c>
      <c r="G558" s="217">
        <v>9</v>
      </c>
      <c r="H558" s="269">
        <v>44630</v>
      </c>
      <c r="I558" s="217">
        <v>800</v>
      </c>
      <c r="J558" s="217">
        <f t="shared" si="21"/>
        <v>9</v>
      </c>
    </row>
    <row r="559" spans="1:10" hidden="1" outlineLevel="1" x14ac:dyDescent="0.35">
      <c r="A559" s="216" t="s">
        <v>1912</v>
      </c>
      <c r="B559" s="217">
        <v>30</v>
      </c>
      <c r="C559" s="216" t="s">
        <v>1913</v>
      </c>
      <c r="D559" s="216" t="s">
        <v>170</v>
      </c>
      <c r="E559" s="217">
        <v>5</v>
      </c>
      <c r="F559" s="217">
        <v>3</v>
      </c>
      <c r="G559" s="217">
        <v>8</v>
      </c>
      <c r="H559" s="269">
        <v>44630</v>
      </c>
      <c r="I559" s="217">
        <v>800</v>
      </c>
      <c r="J559" s="217">
        <f t="shared" si="21"/>
        <v>8</v>
      </c>
    </row>
    <row r="560" spans="1:10" hidden="1" outlineLevel="1" x14ac:dyDescent="0.35">
      <c r="A560" s="216" t="s">
        <v>1912</v>
      </c>
      <c r="B560" s="217">
        <v>39</v>
      </c>
      <c r="C560" s="216" t="s">
        <v>1913</v>
      </c>
      <c r="D560" s="216" t="s">
        <v>170</v>
      </c>
      <c r="E560" s="217">
        <v>10</v>
      </c>
      <c r="F560" s="217">
        <v>4</v>
      </c>
      <c r="G560" s="217">
        <v>14</v>
      </c>
      <c r="H560" s="269">
        <v>44630</v>
      </c>
      <c r="I560" s="217">
        <v>100</v>
      </c>
      <c r="J560" s="217">
        <f t="shared" si="21"/>
        <v>14</v>
      </c>
    </row>
    <row r="561" spans="1:10" hidden="1" outlineLevel="1" x14ac:dyDescent="0.35">
      <c r="A561" s="216" t="s">
        <v>1912</v>
      </c>
      <c r="B561" s="217">
        <v>44</v>
      </c>
      <c r="C561" s="216" t="s">
        <v>1913</v>
      </c>
      <c r="D561" s="216" t="s">
        <v>170</v>
      </c>
      <c r="E561" s="217">
        <v>2</v>
      </c>
      <c r="F561" s="217">
        <v>4</v>
      </c>
      <c r="G561" s="217">
        <v>6</v>
      </c>
      <c r="H561" s="269">
        <v>44630</v>
      </c>
      <c r="I561" s="217">
        <v>600</v>
      </c>
      <c r="J561" s="217">
        <f t="shared" si="21"/>
        <v>6</v>
      </c>
    </row>
    <row r="562" spans="1:10" hidden="1" outlineLevel="1" x14ac:dyDescent="0.35">
      <c r="A562" s="216" t="s">
        <v>1912</v>
      </c>
      <c r="B562" s="217">
        <v>31</v>
      </c>
      <c r="C562" s="216" t="s">
        <v>1913</v>
      </c>
      <c r="D562" s="216" t="s">
        <v>170</v>
      </c>
      <c r="E562" s="217">
        <v>6</v>
      </c>
      <c r="F562" s="217">
        <v>4</v>
      </c>
      <c r="G562" s="217">
        <v>10</v>
      </c>
      <c r="H562" s="269">
        <v>44630</v>
      </c>
      <c r="I562" s="217">
        <v>200</v>
      </c>
      <c r="J562" s="217">
        <f t="shared" si="21"/>
        <v>10</v>
      </c>
    </row>
    <row r="563" spans="1:10" hidden="1" outlineLevel="1" x14ac:dyDescent="0.35">
      <c r="A563" s="216" t="s">
        <v>1912</v>
      </c>
      <c r="B563" s="217">
        <v>35</v>
      </c>
      <c r="C563" s="216" t="s">
        <v>1913</v>
      </c>
      <c r="D563" s="216" t="s">
        <v>170</v>
      </c>
      <c r="E563" s="217">
        <v>5</v>
      </c>
      <c r="F563" s="217">
        <v>7</v>
      </c>
      <c r="G563" s="217">
        <v>12</v>
      </c>
      <c r="H563" s="269">
        <v>44630</v>
      </c>
      <c r="I563" s="217">
        <v>300</v>
      </c>
      <c r="J563" s="217">
        <f t="shared" si="21"/>
        <v>12</v>
      </c>
    </row>
    <row r="564" spans="1:10" hidden="1" outlineLevel="1" x14ac:dyDescent="0.35">
      <c r="A564" s="216" t="s">
        <v>1912</v>
      </c>
      <c r="B564" s="217">
        <v>42</v>
      </c>
      <c r="C564" s="216" t="s">
        <v>1913</v>
      </c>
      <c r="D564" s="216" t="s">
        <v>170</v>
      </c>
      <c r="E564" s="217">
        <v>8</v>
      </c>
      <c r="F564" s="217">
        <v>7</v>
      </c>
      <c r="G564" s="217">
        <v>15</v>
      </c>
      <c r="H564" s="269">
        <v>44630</v>
      </c>
      <c r="I564" s="217">
        <v>400</v>
      </c>
      <c r="J564" s="217">
        <f t="shared" si="21"/>
        <v>15</v>
      </c>
    </row>
    <row r="565" spans="1:10" hidden="1" outlineLevel="1" x14ac:dyDescent="0.35">
      <c r="A565" s="216" t="s">
        <v>1912</v>
      </c>
      <c r="B565" s="217">
        <v>49</v>
      </c>
      <c r="C565" s="216" t="s">
        <v>1913</v>
      </c>
      <c r="D565" s="216" t="s">
        <v>170</v>
      </c>
      <c r="E565" s="217">
        <v>8</v>
      </c>
      <c r="F565" s="217">
        <v>7</v>
      </c>
      <c r="G565" s="217">
        <v>15</v>
      </c>
      <c r="H565" s="269">
        <v>44630</v>
      </c>
      <c r="I565" s="217">
        <v>400</v>
      </c>
      <c r="J565" s="217">
        <f t="shared" si="21"/>
        <v>15</v>
      </c>
    </row>
    <row r="566" spans="1:10" hidden="1" outlineLevel="1" x14ac:dyDescent="0.35">
      <c r="A566" s="216" t="s">
        <v>1912</v>
      </c>
      <c r="B566" s="217">
        <v>37</v>
      </c>
      <c r="C566" s="216" t="s">
        <v>1913</v>
      </c>
      <c r="D566" s="216" t="s">
        <v>170</v>
      </c>
      <c r="E566" s="217">
        <v>4</v>
      </c>
      <c r="F566" s="217">
        <v>3</v>
      </c>
      <c r="G566" s="217">
        <v>7</v>
      </c>
      <c r="H566" s="269">
        <v>44630</v>
      </c>
      <c r="I566" s="217">
        <v>900</v>
      </c>
      <c r="J566" s="217">
        <f t="shared" si="21"/>
        <v>7</v>
      </c>
    </row>
    <row r="567" spans="1:10" hidden="1" outlineLevel="1" x14ac:dyDescent="0.35">
      <c r="A567" s="216" t="s">
        <v>1912</v>
      </c>
      <c r="B567" s="217">
        <v>40</v>
      </c>
      <c r="C567" s="216" t="s">
        <v>1913</v>
      </c>
      <c r="D567" s="216" t="s">
        <v>170</v>
      </c>
      <c r="E567" s="217">
        <v>6</v>
      </c>
      <c r="F567" s="217">
        <v>4</v>
      </c>
      <c r="G567" s="217">
        <v>10</v>
      </c>
      <c r="H567" s="269">
        <v>44630</v>
      </c>
      <c r="I567" s="217">
        <v>200</v>
      </c>
      <c r="J567" s="217">
        <f t="shared" si="21"/>
        <v>10</v>
      </c>
    </row>
    <row r="568" spans="1:10" hidden="1" outlineLevel="1" x14ac:dyDescent="0.35">
      <c r="A568" s="216" t="s">
        <v>1912</v>
      </c>
      <c r="B568" s="217">
        <v>43</v>
      </c>
      <c r="C568" s="216" t="s">
        <v>1913</v>
      </c>
      <c r="D568" s="216" t="s">
        <v>170</v>
      </c>
      <c r="E568" s="217">
        <v>6</v>
      </c>
      <c r="F568" s="217">
        <v>4</v>
      </c>
      <c r="G568" s="217">
        <v>10</v>
      </c>
      <c r="H568" s="269">
        <v>44630</v>
      </c>
      <c r="I568" s="217">
        <v>300</v>
      </c>
      <c r="J568" s="217">
        <f t="shared" si="21"/>
        <v>10</v>
      </c>
    </row>
    <row r="569" spans="1:10" hidden="1" outlineLevel="1" x14ac:dyDescent="0.35">
      <c r="A569" s="216" t="s">
        <v>1912</v>
      </c>
      <c r="B569" s="217">
        <v>56</v>
      </c>
      <c r="C569" s="216" t="s">
        <v>1913</v>
      </c>
      <c r="D569" s="216" t="s">
        <v>170</v>
      </c>
      <c r="E569" s="217">
        <v>9</v>
      </c>
      <c r="F569" s="217">
        <v>9</v>
      </c>
      <c r="G569" s="217">
        <v>18</v>
      </c>
      <c r="H569" s="269">
        <v>44630</v>
      </c>
      <c r="I569" s="217">
        <v>300</v>
      </c>
      <c r="J569" s="217">
        <f t="shared" si="21"/>
        <v>18</v>
      </c>
    </row>
    <row r="570" spans="1:10" hidden="1" outlineLevel="1" x14ac:dyDescent="0.35">
      <c r="A570" s="216" t="s">
        <v>1912</v>
      </c>
      <c r="B570" s="217">
        <v>53</v>
      </c>
      <c r="C570" s="216" t="s">
        <v>1913</v>
      </c>
      <c r="D570" s="216" t="s">
        <v>170</v>
      </c>
      <c r="E570" s="217">
        <v>6</v>
      </c>
      <c r="F570" s="217">
        <v>7</v>
      </c>
      <c r="G570" s="217">
        <v>13</v>
      </c>
      <c r="H570" s="269">
        <v>44630</v>
      </c>
      <c r="I570" s="217">
        <v>800</v>
      </c>
      <c r="J570" s="217">
        <f t="shared" si="21"/>
        <v>13</v>
      </c>
    </row>
    <row r="571" spans="1:10" hidden="1" outlineLevel="1" x14ac:dyDescent="0.35">
      <c r="A571" s="216" t="s">
        <v>1912</v>
      </c>
      <c r="B571" s="217">
        <v>47</v>
      </c>
      <c r="C571" s="216" t="s">
        <v>1913</v>
      </c>
      <c r="D571" s="216" t="s">
        <v>170</v>
      </c>
      <c r="E571" s="217">
        <v>5</v>
      </c>
      <c r="F571" s="217">
        <v>4</v>
      </c>
      <c r="G571" s="217">
        <v>9</v>
      </c>
      <c r="H571" s="269">
        <v>44630</v>
      </c>
      <c r="I571" s="217">
        <v>400</v>
      </c>
      <c r="J571" s="217">
        <f t="shared" si="21"/>
        <v>9</v>
      </c>
    </row>
    <row r="572" spans="1:10" hidden="1" outlineLevel="1" x14ac:dyDescent="0.35">
      <c r="A572" s="216" t="s">
        <v>1912</v>
      </c>
      <c r="B572" s="217">
        <v>48</v>
      </c>
      <c r="C572" s="216" t="s">
        <v>1913</v>
      </c>
      <c r="D572" s="216" t="s">
        <v>170</v>
      </c>
      <c r="E572" s="217">
        <v>7</v>
      </c>
      <c r="F572" s="217">
        <v>3</v>
      </c>
      <c r="G572" s="217">
        <v>10</v>
      </c>
      <c r="H572" s="269">
        <v>44630</v>
      </c>
      <c r="I572" s="217">
        <v>300</v>
      </c>
      <c r="J572" s="217">
        <f t="shared" si="21"/>
        <v>10</v>
      </c>
    </row>
    <row r="573" spans="1:10" hidden="1" outlineLevel="1" x14ac:dyDescent="0.35">
      <c r="A573" s="216" t="s">
        <v>1912</v>
      </c>
      <c r="B573" s="217">
        <v>50</v>
      </c>
      <c r="C573" s="216" t="s">
        <v>1913</v>
      </c>
      <c r="D573" s="216" t="s">
        <v>170</v>
      </c>
      <c r="E573" s="217">
        <v>6</v>
      </c>
      <c r="F573" s="217">
        <v>4</v>
      </c>
      <c r="G573" s="217">
        <v>10</v>
      </c>
      <c r="H573" s="269">
        <v>44630</v>
      </c>
      <c r="I573" s="217">
        <v>200</v>
      </c>
      <c r="J573" s="217">
        <f t="shared" si="21"/>
        <v>10</v>
      </c>
    </row>
    <row r="574" spans="1:10" ht="15" collapsed="1" thickBot="1" x14ac:dyDescent="0.4">
      <c r="A574" s="211" t="s">
        <v>1912</v>
      </c>
      <c r="B574" s="226"/>
      <c r="C574" s="213" t="s">
        <v>1913</v>
      </c>
      <c r="D574" s="243">
        <f>COUNTA(D521:D573)</f>
        <v>53</v>
      </c>
      <c r="E574" s="243">
        <f>SUM(E521:E573)</f>
        <v>235</v>
      </c>
      <c r="F574" s="243">
        <f t="shared" ref="F574:G574" si="24">SUM(F521:F573)</f>
        <v>196</v>
      </c>
      <c r="G574" s="243">
        <f t="shared" si="24"/>
        <v>431</v>
      </c>
      <c r="H574" s="270">
        <v>44630</v>
      </c>
      <c r="I574" s="271">
        <f>AVERAGE(I521:I573)</f>
        <v>383.01886792452831</v>
      </c>
      <c r="J574" s="243">
        <f t="shared" ref="J574" si="25">SUM(J521:J573)</f>
        <v>431</v>
      </c>
    </row>
    <row r="575" spans="1:10" hidden="1" outlineLevel="1" x14ac:dyDescent="0.35">
      <c r="A575" s="216" t="s">
        <v>1914</v>
      </c>
      <c r="B575" s="217">
        <v>1</v>
      </c>
      <c r="C575" s="216" t="s">
        <v>1915</v>
      </c>
      <c r="D575" s="216" t="s">
        <v>170</v>
      </c>
      <c r="E575" s="217">
        <v>5</v>
      </c>
      <c r="F575" s="217">
        <v>3</v>
      </c>
      <c r="G575" s="217">
        <v>8</v>
      </c>
      <c r="H575" s="269">
        <v>44630</v>
      </c>
      <c r="I575" s="217">
        <v>600</v>
      </c>
      <c r="J575" s="217">
        <f t="shared" si="21"/>
        <v>8</v>
      </c>
    </row>
    <row r="576" spans="1:10" hidden="1" outlineLevel="1" x14ac:dyDescent="0.35">
      <c r="A576" s="216" t="s">
        <v>1914</v>
      </c>
      <c r="B576" s="217">
        <v>2</v>
      </c>
      <c r="C576" s="216" t="s">
        <v>1915</v>
      </c>
      <c r="D576" s="216" t="s">
        <v>170</v>
      </c>
      <c r="E576" s="217">
        <v>4</v>
      </c>
      <c r="F576" s="217">
        <v>4</v>
      </c>
      <c r="G576" s="217">
        <v>8</v>
      </c>
      <c r="H576" s="269">
        <v>44630</v>
      </c>
      <c r="I576" s="217">
        <v>300</v>
      </c>
      <c r="J576" s="217">
        <f t="shared" si="21"/>
        <v>8</v>
      </c>
    </row>
    <row r="577" spans="1:10" hidden="1" outlineLevel="1" x14ac:dyDescent="0.35">
      <c r="A577" s="216" t="s">
        <v>1914</v>
      </c>
      <c r="B577" s="217">
        <v>17</v>
      </c>
      <c r="C577" s="216" t="s">
        <v>1915</v>
      </c>
      <c r="D577" s="216" t="s">
        <v>170</v>
      </c>
      <c r="E577" s="217">
        <v>1</v>
      </c>
      <c r="F577" s="217">
        <v>2</v>
      </c>
      <c r="G577" s="217">
        <v>3</v>
      </c>
      <c r="H577" s="269">
        <v>44630</v>
      </c>
      <c r="I577" s="217">
        <v>800</v>
      </c>
      <c r="J577" s="217">
        <f t="shared" si="21"/>
        <v>3</v>
      </c>
    </row>
    <row r="578" spans="1:10" hidden="1" outlineLevel="1" x14ac:dyDescent="0.35">
      <c r="A578" s="216" t="s">
        <v>1914</v>
      </c>
      <c r="B578" s="217">
        <v>3</v>
      </c>
      <c r="C578" s="216" t="s">
        <v>1915</v>
      </c>
      <c r="D578" s="216" t="s">
        <v>170</v>
      </c>
      <c r="E578" s="217">
        <v>7</v>
      </c>
      <c r="F578" s="217">
        <v>5</v>
      </c>
      <c r="G578" s="217">
        <v>12</v>
      </c>
      <c r="H578" s="269">
        <v>44630</v>
      </c>
      <c r="I578" s="217">
        <v>800</v>
      </c>
      <c r="J578" s="217">
        <f t="shared" si="21"/>
        <v>12</v>
      </c>
    </row>
    <row r="579" spans="1:10" hidden="1" outlineLevel="1" x14ac:dyDescent="0.35">
      <c r="A579" s="216" t="s">
        <v>1914</v>
      </c>
      <c r="B579" s="217">
        <v>57</v>
      </c>
      <c r="C579" s="216" t="s">
        <v>1915</v>
      </c>
      <c r="D579" s="216" t="s">
        <v>170</v>
      </c>
      <c r="E579" s="217">
        <v>1</v>
      </c>
      <c r="F579" s="217">
        <v>1</v>
      </c>
      <c r="G579" s="217">
        <v>2</v>
      </c>
      <c r="H579" s="269">
        <v>44630</v>
      </c>
      <c r="I579" s="217">
        <v>200</v>
      </c>
      <c r="J579" s="217">
        <f t="shared" ref="J579:J642" si="26">IF(I579&gt;$Q$1,,G579)</f>
        <v>2</v>
      </c>
    </row>
    <row r="580" spans="1:10" hidden="1" outlineLevel="1" x14ac:dyDescent="0.35">
      <c r="A580" s="216" t="s">
        <v>1914</v>
      </c>
      <c r="B580" s="217">
        <v>4</v>
      </c>
      <c r="C580" s="216" t="s">
        <v>1915</v>
      </c>
      <c r="D580" s="216" t="s">
        <v>170</v>
      </c>
      <c r="E580" s="217">
        <v>4</v>
      </c>
      <c r="F580" s="217">
        <v>2</v>
      </c>
      <c r="G580" s="217">
        <v>6</v>
      </c>
      <c r="H580" s="269">
        <v>44630</v>
      </c>
      <c r="I580" s="217">
        <v>500</v>
      </c>
      <c r="J580" s="217">
        <f t="shared" si="26"/>
        <v>6</v>
      </c>
    </row>
    <row r="581" spans="1:10" hidden="1" outlineLevel="1" x14ac:dyDescent="0.35">
      <c r="A581" s="216" t="s">
        <v>1914</v>
      </c>
      <c r="B581" s="217">
        <v>5</v>
      </c>
      <c r="C581" s="216" t="s">
        <v>1915</v>
      </c>
      <c r="D581" s="216" t="s">
        <v>170</v>
      </c>
      <c r="E581" s="217">
        <v>4</v>
      </c>
      <c r="F581" s="217">
        <v>2</v>
      </c>
      <c r="G581" s="217">
        <v>6</v>
      </c>
      <c r="H581" s="269">
        <v>44630</v>
      </c>
      <c r="I581" s="217">
        <v>100</v>
      </c>
      <c r="J581" s="217">
        <f t="shared" si="26"/>
        <v>6</v>
      </c>
    </row>
    <row r="582" spans="1:10" hidden="1" outlineLevel="1" x14ac:dyDescent="0.35">
      <c r="A582" s="216" t="s">
        <v>1914</v>
      </c>
      <c r="B582" s="217">
        <v>45</v>
      </c>
      <c r="C582" s="216" t="s">
        <v>1915</v>
      </c>
      <c r="D582" s="216" t="s">
        <v>170</v>
      </c>
      <c r="E582" s="217">
        <v>4</v>
      </c>
      <c r="F582" s="217">
        <v>4</v>
      </c>
      <c r="G582" s="217">
        <v>8</v>
      </c>
      <c r="H582" s="269">
        <v>44630</v>
      </c>
      <c r="I582" s="217">
        <v>300</v>
      </c>
      <c r="J582" s="217">
        <f t="shared" si="26"/>
        <v>8</v>
      </c>
    </row>
    <row r="583" spans="1:10" hidden="1" outlineLevel="1" x14ac:dyDescent="0.35">
      <c r="A583" s="216" t="s">
        <v>1914</v>
      </c>
      <c r="B583" s="217">
        <v>6</v>
      </c>
      <c r="C583" s="216" t="s">
        <v>1915</v>
      </c>
      <c r="D583" s="216" t="s">
        <v>170</v>
      </c>
      <c r="E583" s="217">
        <v>3</v>
      </c>
      <c r="F583" s="217">
        <v>2</v>
      </c>
      <c r="G583" s="217">
        <v>5</v>
      </c>
      <c r="H583" s="269">
        <v>44630</v>
      </c>
      <c r="I583" s="217">
        <v>300</v>
      </c>
      <c r="J583" s="217">
        <f t="shared" si="26"/>
        <v>5</v>
      </c>
    </row>
    <row r="584" spans="1:10" hidden="1" outlineLevel="1" x14ac:dyDescent="0.35">
      <c r="A584" s="216" t="s">
        <v>1914</v>
      </c>
      <c r="B584" s="217">
        <v>7</v>
      </c>
      <c r="C584" s="216" t="s">
        <v>1915</v>
      </c>
      <c r="D584" s="216" t="s">
        <v>170</v>
      </c>
      <c r="E584" s="217">
        <v>0</v>
      </c>
      <c r="F584" s="217">
        <v>1</v>
      </c>
      <c r="G584" s="217">
        <v>1</v>
      </c>
      <c r="H584" s="269">
        <v>44630</v>
      </c>
      <c r="I584" s="217">
        <v>200</v>
      </c>
      <c r="J584" s="217">
        <f t="shared" si="26"/>
        <v>1</v>
      </c>
    </row>
    <row r="585" spans="1:10" hidden="1" outlineLevel="1" x14ac:dyDescent="0.35">
      <c r="A585" s="216" t="s">
        <v>1914</v>
      </c>
      <c r="B585" s="217">
        <v>63</v>
      </c>
      <c r="C585" s="216" t="s">
        <v>1915</v>
      </c>
      <c r="D585" s="216" t="s">
        <v>170</v>
      </c>
      <c r="E585" s="217">
        <v>1</v>
      </c>
      <c r="F585" s="217">
        <v>2</v>
      </c>
      <c r="G585" s="217">
        <v>3</v>
      </c>
      <c r="H585" s="269">
        <v>44630</v>
      </c>
      <c r="I585" s="217">
        <v>500</v>
      </c>
      <c r="J585" s="217">
        <f t="shared" si="26"/>
        <v>3</v>
      </c>
    </row>
    <row r="586" spans="1:10" hidden="1" outlineLevel="1" x14ac:dyDescent="0.35">
      <c r="A586" s="216" t="s">
        <v>1914</v>
      </c>
      <c r="B586" s="217">
        <v>8</v>
      </c>
      <c r="C586" s="216" t="s">
        <v>1915</v>
      </c>
      <c r="D586" s="216" t="s">
        <v>170</v>
      </c>
      <c r="E586" s="217">
        <v>3</v>
      </c>
      <c r="F586" s="217">
        <v>2</v>
      </c>
      <c r="G586" s="217">
        <v>5</v>
      </c>
      <c r="H586" s="269">
        <v>44630</v>
      </c>
      <c r="I586" s="217">
        <v>900</v>
      </c>
      <c r="J586" s="217">
        <f t="shared" si="26"/>
        <v>5</v>
      </c>
    </row>
    <row r="587" spans="1:10" hidden="1" outlineLevel="1" x14ac:dyDescent="0.35">
      <c r="A587" s="216" t="s">
        <v>1914</v>
      </c>
      <c r="B587" s="217">
        <v>9</v>
      </c>
      <c r="C587" s="216" t="s">
        <v>1915</v>
      </c>
      <c r="D587" s="216" t="s">
        <v>170</v>
      </c>
      <c r="E587" s="217">
        <v>0</v>
      </c>
      <c r="F587" s="217">
        <v>2</v>
      </c>
      <c r="G587" s="217">
        <v>2</v>
      </c>
      <c r="H587" s="269">
        <v>44630</v>
      </c>
      <c r="I587" s="217">
        <v>100</v>
      </c>
      <c r="J587" s="217">
        <f t="shared" si="26"/>
        <v>2</v>
      </c>
    </row>
    <row r="588" spans="1:10" hidden="1" outlineLevel="1" x14ac:dyDescent="0.35">
      <c r="A588" s="216" t="s">
        <v>1914</v>
      </c>
      <c r="B588" s="217">
        <v>10</v>
      </c>
      <c r="C588" s="216" t="s">
        <v>1915</v>
      </c>
      <c r="D588" s="216" t="s">
        <v>170</v>
      </c>
      <c r="E588" s="217">
        <v>4</v>
      </c>
      <c r="F588" s="217">
        <v>2</v>
      </c>
      <c r="G588" s="217">
        <v>6</v>
      </c>
      <c r="H588" s="269">
        <v>44630</v>
      </c>
      <c r="I588" s="217">
        <v>100</v>
      </c>
      <c r="J588" s="217">
        <f t="shared" si="26"/>
        <v>6</v>
      </c>
    </row>
    <row r="589" spans="1:10" hidden="1" outlineLevel="1" x14ac:dyDescent="0.35">
      <c r="A589" s="216" t="s">
        <v>1914</v>
      </c>
      <c r="B589" s="217">
        <v>11</v>
      </c>
      <c r="C589" s="216" t="s">
        <v>1915</v>
      </c>
      <c r="D589" s="216" t="s">
        <v>170</v>
      </c>
      <c r="E589" s="217">
        <v>4</v>
      </c>
      <c r="F589" s="217">
        <v>4</v>
      </c>
      <c r="G589" s="217">
        <v>8</v>
      </c>
      <c r="H589" s="269">
        <v>44630</v>
      </c>
      <c r="I589" s="217">
        <v>200</v>
      </c>
      <c r="J589" s="217">
        <f t="shared" si="26"/>
        <v>8</v>
      </c>
    </row>
    <row r="590" spans="1:10" hidden="1" outlineLevel="1" x14ac:dyDescent="0.35">
      <c r="A590" s="216" t="s">
        <v>1914</v>
      </c>
      <c r="B590" s="217">
        <v>12</v>
      </c>
      <c r="C590" s="216" t="s">
        <v>1915</v>
      </c>
      <c r="D590" s="216" t="s">
        <v>170</v>
      </c>
      <c r="E590" s="217">
        <v>3</v>
      </c>
      <c r="F590" s="217">
        <v>4</v>
      </c>
      <c r="G590" s="217">
        <v>7</v>
      </c>
      <c r="H590" s="269">
        <v>44630</v>
      </c>
      <c r="I590" s="217">
        <v>500</v>
      </c>
      <c r="J590" s="217">
        <f t="shared" si="26"/>
        <v>7</v>
      </c>
    </row>
    <row r="591" spans="1:10" hidden="1" outlineLevel="1" x14ac:dyDescent="0.35">
      <c r="A591" s="216" t="s">
        <v>1914</v>
      </c>
      <c r="B591" s="217">
        <v>13</v>
      </c>
      <c r="C591" s="216" t="s">
        <v>1915</v>
      </c>
      <c r="D591" s="216" t="s">
        <v>170</v>
      </c>
      <c r="E591" s="217">
        <v>5</v>
      </c>
      <c r="F591" s="217">
        <v>2</v>
      </c>
      <c r="G591" s="217">
        <v>7</v>
      </c>
      <c r="H591" s="269">
        <v>44630</v>
      </c>
      <c r="I591" s="217">
        <v>700</v>
      </c>
      <c r="J591" s="217">
        <f t="shared" si="26"/>
        <v>7</v>
      </c>
    </row>
    <row r="592" spans="1:10" hidden="1" outlineLevel="1" x14ac:dyDescent="0.35">
      <c r="A592" s="216" t="s">
        <v>1914</v>
      </c>
      <c r="B592" s="217">
        <v>14</v>
      </c>
      <c r="C592" s="216" t="s">
        <v>1915</v>
      </c>
      <c r="D592" s="216" t="s">
        <v>170</v>
      </c>
      <c r="E592" s="217">
        <v>0</v>
      </c>
      <c r="F592" s="217">
        <v>2</v>
      </c>
      <c r="G592" s="217">
        <v>2</v>
      </c>
      <c r="H592" s="269">
        <v>44630</v>
      </c>
      <c r="I592" s="217">
        <v>300</v>
      </c>
      <c r="J592" s="217">
        <f t="shared" si="26"/>
        <v>2</v>
      </c>
    </row>
    <row r="593" spans="1:10" hidden="1" outlineLevel="1" x14ac:dyDescent="0.35">
      <c r="A593" s="216" t="s">
        <v>1914</v>
      </c>
      <c r="B593" s="217">
        <v>15</v>
      </c>
      <c r="C593" s="216" t="s">
        <v>1915</v>
      </c>
      <c r="D593" s="216" t="s">
        <v>170</v>
      </c>
      <c r="E593" s="217">
        <v>0</v>
      </c>
      <c r="F593" s="217">
        <v>2</v>
      </c>
      <c r="G593" s="217">
        <v>2</v>
      </c>
      <c r="H593" s="269">
        <v>44630</v>
      </c>
      <c r="I593" s="217">
        <v>400</v>
      </c>
      <c r="J593" s="217">
        <f t="shared" si="26"/>
        <v>2</v>
      </c>
    </row>
    <row r="594" spans="1:10" hidden="1" outlineLevel="1" x14ac:dyDescent="0.35">
      <c r="A594" s="216" t="s">
        <v>1914</v>
      </c>
      <c r="B594" s="217">
        <v>16</v>
      </c>
      <c r="C594" s="216" t="s">
        <v>1915</v>
      </c>
      <c r="D594" s="216" t="s">
        <v>170</v>
      </c>
      <c r="E594" s="217">
        <v>3</v>
      </c>
      <c r="F594" s="217">
        <v>2</v>
      </c>
      <c r="G594" s="217">
        <v>5</v>
      </c>
      <c r="H594" s="269">
        <v>44630</v>
      </c>
      <c r="I594" s="217">
        <v>700</v>
      </c>
      <c r="J594" s="217">
        <f t="shared" si="26"/>
        <v>5</v>
      </c>
    </row>
    <row r="595" spans="1:10" hidden="1" outlineLevel="1" x14ac:dyDescent="0.35">
      <c r="A595" s="216" t="s">
        <v>1914</v>
      </c>
      <c r="B595" s="217">
        <v>18</v>
      </c>
      <c r="C595" s="216" t="s">
        <v>1915</v>
      </c>
      <c r="D595" s="216" t="s">
        <v>170</v>
      </c>
      <c r="E595" s="217">
        <v>3</v>
      </c>
      <c r="F595" s="217">
        <v>2</v>
      </c>
      <c r="G595" s="217">
        <v>5</v>
      </c>
      <c r="H595" s="269">
        <v>44630</v>
      </c>
      <c r="I595" s="217">
        <v>500</v>
      </c>
      <c r="J595" s="217">
        <f t="shared" si="26"/>
        <v>5</v>
      </c>
    </row>
    <row r="596" spans="1:10" hidden="1" outlineLevel="1" x14ac:dyDescent="0.35">
      <c r="A596" s="216" t="s">
        <v>1914</v>
      </c>
      <c r="B596" s="217">
        <v>19</v>
      </c>
      <c r="C596" s="216" t="s">
        <v>1915</v>
      </c>
      <c r="D596" s="216" t="s">
        <v>170</v>
      </c>
      <c r="E596" s="217">
        <v>1</v>
      </c>
      <c r="F596" s="217">
        <v>2</v>
      </c>
      <c r="G596" s="217">
        <v>3</v>
      </c>
      <c r="H596" s="269">
        <v>44630</v>
      </c>
      <c r="I596" s="217">
        <v>200</v>
      </c>
      <c r="J596" s="217">
        <f t="shared" si="26"/>
        <v>3</v>
      </c>
    </row>
    <row r="597" spans="1:10" hidden="1" outlineLevel="1" x14ac:dyDescent="0.35">
      <c r="A597" s="216" t="s">
        <v>1914</v>
      </c>
      <c r="B597" s="217">
        <v>20</v>
      </c>
      <c r="C597" s="216" t="s">
        <v>1915</v>
      </c>
      <c r="D597" s="216" t="s">
        <v>170</v>
      </c>
      <c r="E597" s="217">
        <v>4</v>
      </c>
      <c r="F597" s="217">
        <v>2</v>
      </c>
      <c r="G597" s="217">
        <v>6</v>
      </c>
      <c r="H597" s="269">
        <v>44630</v>
      </c>
      <c r="I597" s="217">
        <v>300</v>
      </c>
      <c r="J597" s="217">
        <f t="shared" si="26"/>
        <v>6</v>
      </c>
    </row>
    <row r="598" spans="1:10" hidden="1" outlineLevel="1" x14ac:dyDescent="0.35">
      <c r="A598" s="216" t="s">
        <v>1914</v>
      </c>
      <c r="B598" s="217">
        <v>21</v>
      </c>
      <c r="C598" s="216" t="s">
        <v>1915</v>
      </c>
      <c r="D598" s="216" t="s">
        <v>170</v>
      </c>
      <c r="E598" s="217">
        <v>0</v>
      </c>
      <c r="F598" s="217">
        <v>2</v>
      </c>
      <c r="G598" s="217">
        <v>2</v>
      </c>
      <c r="H598" s="269">
        <v>44630</v>
      </c>
      <c r="I598" s="217">
        <v>700</v>
      </c>
      <c r="J598" s="217">
        <f t="shared" si="26"/>
        <v>2</v>
      </c>
    </row>
    <row r="599" spans="1:10" hidden="1" outlineLevel="1" x14ac:dyDescent="0.35">
      <c r="A599" s="216" t="s">
        <v>1914</v>
      </c>
      <c r="B599" s="217">
        <v>22</v>
      </c>
      <c r="C599" s="216" t="s">
        <v>1915</v>
      </c>
      <c r="D599" s="216" t="s">
        <v>170</v>
      </c>
      <c r="E599" s="217">
        <v>0</v>
      </c>
      <c r="F599" s="217">
        <v>3</v>
      </c>
      <c r="G599" s="217">
        <v>3</v>
      </c>
      <c r="H599" s="269">
        <v>44630</v>
      </c>
      <c r="I599" s="217">
        <v>700</v>
      </c>
      <c r="J599" s="217">
        <f t="shared" si="26"/>
        <v>3</v>
      </c>
    </row>
    <row r="600" spans="1:10" hidden="1" outlineLevel="1" x14ac:dyDescent="0.35">
      <c r="A600" s="216" t="s">
        <v>1914</v>
      </c>
      <c r="B600" s="217">
        <v>23</v>
      </c>
      <c r="C600" s="216" t="s">
        <v>1915</v>
      </c>
      <c r="D600" s="216" t="s">
        <v>170</v>
      </c>
      <c r="E600" s="217">
        <v>0</v>
      </c>
      <c r="F600" s="217">
        <v>1</v>
      </c>
      <c r="G600" s="217">
        <v>1</v>
      </c>
      <c r="H600" s="269">
        <v>44630</v>
      </c>
      <c r="I600" s="217">
        <v>600</v>
      </c>
      <c r="J600" s="217">
        <f t="shared" si="26"/>
        <v>1</v>
      </c>
    </row>
    <row r="601" spans="1:10" hidden="1" outlineLevel="1" x14ac:dyDescent="0.35">
      <c r="A601" s="216" t="s">
        <v>1914</v>
      </c>
      <c r="B601" s="217">
        <v>24</v>
      </c>
      <c r="C601" s="216" t="s">
        <v>1915</v>
      </c>
      <c r="D601" s="216" t="s">
        <v>170</v>
      </c>
      <c r="E601" s="217">
        <v>3</v>
      </c>
      <c r="F601" s="217">
        <v>2</v>
      </c>
      <c r="G601" s="217">
        <v>5</v>
      </c>
      <c r="H601" s="269">
        <v>44630</v>
      </c>
      <c r="I601" s="217">
        <v>700</v>
      </c>
      <c r="J601" s="217">
        <f t="shared" si="26"/>
        <v>5</v>
      </c>
    </row>
    <row r="602" spans="1:10" hidden="1" outlineLevel="1" x14ac:dyDescent="0.35">
      <c r="A602" s="216" t="s">
        <v>1914</v>
      </c>
      <c r="B602" s="217">
        <v>55</v>
      </c>
      <c r="C602" s="216" t="s">
        <v>1915</v>
      </c>
      <c r="D602" s="216" t="s">
        <v>170</v>
      </c>
      <c r="E602" s="217">
        <v>4</v>
      </c>
      <c r="F602" s="217">
        <v>2</v>
      </c>
      <c r="G602" s="217">
        <v>6</v>
      </c>
      <c r="H602" s="269">
        <v>44630</v>
      </c>
      <c r="I602" s="217">
        <v>200</v>
      </c>
      <c r="J602" s="217">
        <f t="shared" si="26"/>
        <v>6</v>
      </c>
    </row>
    <row r="603" spans="1:10" hidden="1" outlineLevel="1" x14ac:dyDescent="0.35">
      <c r="A603" s="216" t="s">
        <v>1914</v>
      </c>
      <c r="B603" s="217">
        <v>25</v>
      </c>
      <c r="C603" s="216" t="s">
        <v>1915</v>
      </c>
      <c r="D603" s="216" t="s">
        <v>170</v>
      </c>
      <c r="E603" s="217">
        <v>5</v>
      </c>
      <c r="F603" s="217">
        <v>3</v>
      </c>
      <c r="G603" s="217">
        <v>8</v>
      </c>
      <c r="H603" s="269">
        <v>44630</v>
      </c>
      <c r="I603" s="217">
        <v>300</v>
      </c>
      <c r="J603" s="217">
        <f t="shared" si="26"/>
        <v>8</v>
      </c>
    </row>
    <row r="604" spans="1:10" hidden="1" outlineLevel="1" x14ac:dyDescent="0.35">
      <c r="A604" s="216" t="s">
        <v>1914</v>
      </c>
      <c r="B604" s="217">
        <v>47</v>
      </c>
      <c r="C604" s="216" t="s">
        <v>1915</v>
      </c>
      <c r="D604" s="216" t="s">
        <v>170</v>
      </c>
      <c r="E604" s="217">
        <v>2</v>
      </c>
      <c r="F604" s="217">
        <v>2</v>
      </c>
      <c r="G604" s="217">
        <v>4</v>
      </c>
      <c r="H604" s="269">
        <v>44630</v>
      </c>
      <c r="I604" s="217">
        <v>200</v>
      </c>
      <c r="J604" s="217">
        <f t="shared" si="26"/>
        <v>4</v>
      </c>
    </row>
    <row r="605" spans="1:10" hidden="1" outlineLevel="1" x14ac:dyDescent="0.35">
      <c r="A605" s="216" t="s">
        <v>1914</v>
      </c>
      <c r="B605" s="217">
        <v>26</v>
      </c>
      <c r="C605" s="216" t="s">
        <v>1915</v>
      </c>
      <c r="D605" s="216" t="s">
        <v>170</v>
      </c>
      <c r="E605" s="217">
        <v>6</v>
      </c>
      <c r="F605" s="217">
        <v>5</v>
      </c>
      <c r="G605" s="217">
        <v>11</v>
      </c>
      <c r="H605" s="269">
        <v>44630</v>
      </c>
      <c r="I605" s="217">
        <v>800</v>
      </c>
      <c r="J605" s="217">
        <f t="shared" si="26"/>
        <v>11</v>
      </c>
    </row>
    <row r="606" spans="1:10" hidden="1" outlineLevel="1" x14ac:dyDescent="0.35">
      <c r="A606" s="216" t="s">
        <v>1914</v>
      </c>
      <c r="B606" s="217">
        <v>27</v>
      </c>
      <c r="C606" s="216" t="s">
        <v>1915</v>
      </c>
      <c r="D606" s="216" t="s">
        <v>170</v>
      </c>
      <c r="E606" s="217">
        <v>3</v>
      </c>
      <c r="F606" s="217">
        <v>2</v>
      </c>
      <c r="G606" s="217">
        <v>5</v>
      </c>
      <c r="H606" s="269">
        <v>44630</v>
      </c>
      <c r="I606" s="217">
        <v>300</v>
      </c>
      <c r="J606" s="217">
        <f t="shared" si="26"/>
        <v>5</v>
      </c>
    </row>
    <row r="607" spans="1:10" hidden="1" outlineLevel="1" x14ac:dyDescent="0.35">
      <c r="A607" s="216" t="s">
        <v>1914</v>
      </c>
      <c r="B607" s="217">
        <v>28</v>
      </c>
      <c r="C607" s="216" t="s">
        <v>1915</v>
      </c>
      <c r="D607" s="216" t="s">
        <v>170</v>
      </c>
      <c r="E607" s="217">
        <v>3</v>
      </c>
      <c r="F607" s="217">
        <v>4</v>
      </c>
      <c r="G607" s="217">
        <v>7</v>
      </c>
      <c r="H607" s="269">
        <v>44630</v>
      </c>
      <c r="I607" s="217">
        <v>700</v>
      </c>
      <c r="J607" s="217">
        <f t="shared" si="26"/>
        <v>7</v>
      </c>
    </row>
    <row r="608" spans="1:10" hidden="1" outlineLevel="1" x14ac:dyDescent="0.35">
      <c r="A608" s="216" t="s">
        <v>1914</v>
      </c>
      <c r="B608" s="217">
        <v>56</v>
      </c>
      <c r="C608" s="216" t="s">
        <v>1915</v>
      </c>
      <c r="D608" s="216" t="s">
        <v>170</v>
      </c>
      <c r="E608" s="217">
        <v>3</v>
      </c>
      <c r="F608" s="217">
        <v>3</v>
      </c>
      <c r="G608" s="217">
        <v>6</v>
      </c>
      <c r="H608" s="269">
        <v>44630</v>
      </c>
      <c r="I608" s="217">
        <v>100</v>
      </c>
      <c r="J608" s="217">
        <f t="shared" si="26"/>
        <v>6</v>
      </c>
    </row>
    <row r="609" spans="1:10" hidden="1" outlineLevel="1" x14ac:dyDescent="0.35">
      <c r="A609" s="216" t="s">
        <v>1914</v>
      </c>
      <c r="B609" s="217">
        <v>29</v>
      </c>
      <c r="C609" s="216" t="s">
        <v>1915</v>
      </c>
      <c r="D609" s="216" t="s">
        <v>170</v>
      </c>
      <c r="E609" s="217">
        <v>2</v>
      </c>
      <c r="F609" s="217">
        <v>2</v>
      </c>
      <c r="G609" s="217">
        <v>4</v>
      </c>
      <c r="H609" s="269">
        <v>44630</v>
      </c>
      <c r="I609" s="217">
        <v>100</v>
      </c>
      <c r="J609" s="217">
        <f t="shared" si="26"/>
        <v>4</v>
      </c>
    </row>
    <row r="610" spans="1:10" hidden="1" outlineLevel="1" x14ac:dyDescent="0.35">
      <c r="A610" s="216" t="s">
        <v>1914</v>
      </c>
      <c r="B610" s="217">
        <v>30</v>
      </c>
      <c r="C610" s="216" t="s">
        <v>1915</v>
      </c>
      <c r="D610" s="216" t="s">
        <v>170</v>
      </c>
      <c r="E610" s="217">
        <v>4</v>
      </c>
      <c r="F610" s="217">
        <v>2</v>
      </c>
      <c r="G610" s="217">
        <v>6</v>
      </c>
      <c r="H610" s="269">
        <v>44630</v>
      </c>
      <c r="I610" s="217">
        <v>700</v>
      </c>
      <c r="J610" s="217">
        <f t="shared" si="26"/>
        <v>6</v>
      </c>
    </row>
    <row r="611" spans="1:10" hidden="1" outlineLevel="1" x14ac:dyDescent="0.35">
      <c r="A611" s="216" t="s">
        <v>1914</v>
      </c>
      <c r="B611" s="217">
        <v>31</v>
      </c>
      <c r="C611" s="216" t="s">
        <v>1915</v>
      </c>
      <c r="D611" s="216" t="s">
        <v>170</v>
      </c>
      <c r="E611" s="217">
        <v>1</v>
      </c>
      <c r="F611" s="217">
        <v>2</v>
      </c>
      <c r="G611" s="217">
        <v>3</v>
      </c>
      <c r="H611" s="269">
        <v>44630</v>
      </c>
      <c r="I611" s="217">
        <v>900</v>
      </c>
      <c r="J611" s="217">
        <f t="shared" si="26"/>
        <v>3</v>
      </c>
    </row>
    <row r="612" spans="1:10" hidden="1" outlineLevel="1" x14ac:dyDescent="0.35">
      <c r="A612" s="216" t="s">
        <v>1914</v>
      </c>
      <c r="B612" s="217">
        <v>32</v>
      </c>
      <c r="C612" s="216" t="s">
        <v>1915</v>
      </c>
      <c r="D612" s="216" t="s">
        <v>170</v>
      </c>
      <c r="E612" s="217">
        <v>5</v>
      </c>
      <c r="F612" s="217">
        <v>2</v>
      </c>
      <c r="G612" s="217">
        <v>7</v>
      </c>
      <c r="H612" s="269">
        <v>44630</v>
      </c>
      <c r="I612" s="217">
        <v>100</v>
      </c>
      <c r="J612" s="217">
        <f t="shared" si="26"/>
        <v>7</v>
      </c>
    </row>
    <row r="613" spans="1:10" hidden="1" outlineLevel="1" x14ac:dyDescent="0.35">
      <c r="A613" s="216" t="s">
        <v>1914</v>
      </c>
      <c r="B613" s="217">
        <v>33</v>
      </c>
      <c r="C613" s="216" t="s">
        <v>1915</v>
      </c>
      <c r="D613" s="216" t="s">
        <v>170</v>
      </c>
      <c r="E613" s="217">
        <v>4</v>
      </c>
      <c r="F613" s="217">
        <v>4</v>
      </c>
      <c r="G613" s="217">
        <v>8</v>
      </c>
      <c r="H613" s="269">
        <v>44630</v>
      </c>
      <c r="I613" s="217">
        <v>200</v>
      </c>
      <c r="J613" s="217">
        <f t="shared" si="26"/>
        <v>8</v>
      </c>
    </row>
    <row r="614" spans="1:10" hidden="1" outlineLevel="1" x14ac:dyDescent="0.35">
      <c r="A614" s="216" t="s">
        <v>1914</v>
      </c>
      <c r="B614" s="217">
        <v>34</v>
      </c>
      <c r="C614" s="216" t="s">
        <v>1915</v>
      </c>
      <c r="D614" s="216" t="s">
        <v>170</v>
      </c>
      <c r="E614" s="217">
        <v>5</v>
      </c>
      <c r="F614" s="217">
        <v>1</v>
      </c>
      <c r="G614" s="217">
        <v>6</v>
      </c>
      <c r="H614" s="269">
        <v>44630</v>
      </c>
      <c r="I614" s="217">
        <v>500</v>
      </c>
      <c r="J614" s="217">
        <f t="shared" si="26"/>
        <v>6</v>
      </c>
    </row>
    <row r="615" spans="1:10" hidden="1" outlineLevel="1" x14ac:dyDescent="0.35">
      <c r="A615" s="216" t="s">
        <v>1914</v>
      </c>
      <c r="B615" s="217">
        <v>35</v>
      </c>
      <c r="C615" s="216" t="s">
        <v>1915</v>
      </c>
      <c r="D615" s="216" t="s">
        <v>170</v>
      </c>
      <c r="E615" s="217">
        <v>1</v>
      </c>
      <c r="F615" s="217">
        <v>2</v>
      </c>
      <c r="G615" s="217">
        <v>3</v>
      </c>
      <c r="H615" s="269">
        <v>44630</v>
      </c>
      <c r="I615" s="217">
        <v>300</v>
      </c>
      <c r="J615" s="217">
        <f t="shared" si="26"/>
        <v>3</v>
      </c>
    </row>
    <row r="616" spans="1:10" hidden="1" outlineLevel="1" x14ac:dyDescent="0.35">
      <c r="A616" s="216" t="s">
        <v>1914</v>
      </c>
      <c r="B616" s="217">
        <v>36</v>
      </c>
      <c r="C616" s="216" t="s">
        <v>1915</v>
      </c>
      <c r="D616" s="216" t="s">
        <v>170</v>
      </c>
      <c r="E616" s="217">
        <v>2</v>
      </c>
      <c r="F616" s="217">
        <v>2</v>
      </c>
      <c r="G616" s="217">
        <v>4</v>
      </c>
      <c r="H616" s="269">
        <v>44630</v>
      </c>
      <c r="I616" s="217">
        <v>900</v>
      </c>
      <c r="J616" s="217">
        <f t="shared" si="26"/>
        <v>4</v>
      </c>
    </row>
    <row r="617" spans="1:10" hidden="1" outlineLevel="1" x14ac:dyDescent="0.35">
      <c r="A617" s="216" t="s">
        <v>1914</v>
      </c>
      <c r="B617" s="217">
        <v>37</v>
      </c>
      <c r="C617" s="216" t="s">
        <v>1915</v>
      </c>
      <c r="D617" s="216" t="s">
        <v>170</v>
      </c>
      <c r="E617" s="217">
        <v>2</v>
      </c>
      <c r="F617" s="217">
        <v>2</v>
      </c>
      <c r="G617" s="217">
        <v>4</v>
      </c>
      <c r="H617" s="269">
        <v>44630</v>
      </c>
      <c r="I617" s="217">
        <v>200</v>
      </c>
      <c r="J617" s="217">
        <f t="shared" si="26"/>
        <v>4</v>
      </c>
    </row>
    <row r="618" spans="1:10" hidden="1" outlineLevel="1" x14ac:dyDescent="0.35">
      <c r="A618" s="216" t="s">
        <v>1914</v>
      </c>
      <c r="B618" s="217">
        <v>42</v>
      </c>
      <c r="C618" s="216" t="s">
        <v>1915</v>
      </c>
      <c r="D618" s="216" t="s">
        <v>170</v>
      </c>
      <c r="E618" s="217">
        <v>2</v>
      </c>
      <c r="F618" s="217">
        <v>2</v>
      </c>
      <c r="G618" s="217">
        <v>4</v>
      </c>
      <c r="H618" s="269">
        <v>44630</v>
      </c>
      <c r="I618" s="217">
        <v>600</v>
      </c>
      <c r="J618" s="217">
        <f t="shared" si="26"/>
        <v>4</v>
      </c>
    </row>
    <row r="619" spans="1:10" hidden="1" outlineLevel="1" x14ac:dyDescent="0.35">
      <c r="A619" s="216" t="s">
        <v>1914</v>
      </c>
      <c r="B619" s="217">
        <v>38</v>
      </c>
      <c r="C619" s="216" t="s">
        <v>1915</v>
      </c>
      <c r="D619" s="216" t="s">
        <v>170</v>
      </c>
      <c r="E619" s="217">
        <v>1</v>
      </c>
      <c r="F619" s="217">
        <v>2</v>
      </c>
      <c r="G619" s="217">
        <v>3</v>
      </c>
      <c r="H619" s="269">
        <v>44630</v>
      </c>
      <c r="I619" s="217">
        <v>200</v>
      </c>
      <c r="J619" s="217">
        <f t="shared" si="26"/>
        <v>3</v>
      </c>
    </row>
    <row r="620" spans="1:10" hidden="1" outlineLevel="1" x14ac:dyDescent="0.35">
      <c r="A620" s="216" t="s">
        <v>1914</v>
      </c>
      <c r="B620" s="217">
        <v>39</v>
      </c>
      <c r="C620" s="216" t="s">
        <v>1915</v>
      </c>
      <c r="D620" s="216" t="s">
        <v>170</v>
      </c>
      <c r="E620" s="217">
        <v>5</v>
      </c>
      <c r="F620" s="217">
        <v>2</v>
      </c>
      <c r="G620" s="217">
        <v>7</v>
      </c>
      <c r="H620" s="269">
        <v>44630</v>
      </c>
      <c r="I620" s="217">
        <v>500</v>
      </c>
      <c r="J620" s="217">
        <f t="shared" si="26"/>
        <v>7</v>
      </c>
    </row>
    <row r="621" spans="1:10" hidden="1" outlineLevel="1" x14ac:dyDescent="0.35">
      <c r="A621" s="216" t="s">
        <v>1914</v>
      </c>
      <c r="B621" s="217">
        <v>40</v>
      </c>
      <c r="C621" s="216" t="s">
        <v>1915</v>
      </c>
      <c r="D621" s="216" t="s">
        <v>170</v>
      </c>
      <c r="E621" s="217">
        <v>2</v>
      </c>
      <c r="F621" s="217">
        <v>2</v>
      </c>
      <c r="G621" s="217">
        <v>4</v>
      </c>
      <c r="H621" s="269">
        <v>44630</v>
      </c>
      <c r="I621" s="217">
        <v>300</v>
      </c>
      <c r="J621" s="217">
        <f t="shared" si="26"/>
        <v>4</v>
      </c>
    </row>
    <row r="622" spans="1:10" hidden="1" outlineLevel="1" x14ac:dyDescent="0.35">
      <c r="A622" s="216" t="s">
        <v>1914</v>
      </c>
      <c r="B622" s="217">
        <v>41</v>
      </c>
      <c r="C622" s="216" t="s">
        <v>1915</v>
      </c>
      <c r="D622" s="216" t="s">
        <v>170</v>
      </c>
      <c r="E622" s="217">
        <v>3</v>
      </c>
      <c r="F622" s="217">
        <v>2</v>
      </c>
      <c r="G622" s="217">
        <v>5</v>
      </c>
      <c r="H622" s="269">
        <v>44630</v>
      </c>
      <c r="I622" s="217">
        <v>700</v>
      </c>
      <c r="J622" s="217">
        <f t="shared" si="26"/>
        <v>5</v>
      </c>
    </row>
    <row r="623" spans="1:10" hidden="1" outlineLevel="1" x14ac:dyDescent="0.35">
      <c r="A623" s="216" t="s">
        <v>1914</v>
      </c>
      <c r="B623" s="217">
        <v>43</v>
      </c>
      <c r="C623" s="216" t="s">
        <v>1915</v>
      </c>
      <c r="D623" s="216" t="s">
        <v>170</v>
      </c>
      <c r="E623" s="217">
        <v>0</v>
      </c>
      <c r="F623" s="217">
        <v>2</v>
      </c>
      <c r="G623" s="217">
        <v>2</v>
      </c>
      <c r="H623" s="269">
        <v>44630</v>
      </c>
      <c r="I623" s="217">
        <v>300</v>
      </c>
      <c r="J623" s="217">
        <f t="shared" si="26"/>
        <v>2</v>
      </c>
    </row>
    <row r="624" spans="1:10" hidden="1" outlineLevel="1" x14ac:dyDescent="0.35">
      <c r="A624" s="216" t="s">
        <v>1914</v>
      </c>
      <c r="B624" s="217">
        <v>44</v>
      </c>
      <c r="C624" s="216" t="s">
        <v>1915</v>
      </c>
      <c r="D624" s="216" t="s">
        <v>170</v>
      </c>
      <c r="E624" s="217">
        <v>2</v>
      </c>
      <c r="F624" s="217">
        <v>2</v>
      </c>
      <c r="G624" s="217">
        <v>4</v>
      </c>
      <c r="H624" s="269">
        <v>44630</v>
      </c>
      <c r="I624" s="217">
        <v>300</v>
      </c>
      <c r="J624" s="217">
        <f t="shared" si="26"/>
        <v>4</v>
      </c>
    </row>
    <row r="625" spans="1:10" hidden="1" outlineLevel="1" x14ac:dyDescent="0.35">
      <c r="A625" s="216" t="s">
        <v>1914</v>
      </c>
      <c r="B625" s="217">
        <v>46</v>
      </c>
      <c r="C625" s="216" t="s">
        <v>1915</v>
      </c>
      <c r="D625" s="216" t="s">
        <v>170</v>
      </c>
      <c r="E625" s="217">
        <v>2</v>
      </c>
      <c r="F625" s="217">
        <v>2</v>
      </c>
      <c r="G625" s="217">
        <v>4</v>
      </c>
      <c r="H625" s="269">
        <v>44630</v>
      </c>
      <c r="I625" s="217">
        <v>200</v>
      </c>
      <c r="J625" s="217">
        <f t="shared" si="26"/>
        <v>4</v>
      </c>
    </row>
    <row r="626" spans="1:10" hidden="1" outlineLevel="1" x14ac:dyDescent="0.35">
      <c r="A626" s="216" t="s">
        <v>1914</v>
      </c>
      <c r="B626" s="217">
        <v>48</v>
      </c>
      <c r="C626" s="216" t="s">
        <v>1915</v>
      </c>
      <c r="D626" s="216" t="s">
        <v>170</v>
      </c>
      <c r="E626" s="217">
        <v>5</v>
      </c>
      <c r="F626" s="217">
        <v>4</v>
      </c>
      <c r="G626" s="217">
        <v>9</v>
      </c>
      <c r="H626" s="269">
        <v>44630</v>
      </c>
      <c r="I626" s="217">
        <v>400</v>
      </c>
      <c r="J626" s="217">
        <f t="shared" si="26"/>
        <v>9</v>
      </c>
    </row>
    <row r="627" spans="1:10" hidden="1" outlineLevel="1" x14ac:dyDescent="0.35">
      <c r="A627" s="216" t="s">
        <v>1914</v>
      </c>
      <c r="B627" s="217">
        <v>49</v>
      </c>
      <c r="C627" s="216" t="s">
        <v>1915</v>
      </c>
      <c r="D627" s="216" t="s">
        <v>170</v>
      </c>
      <c r="E627" s="217">
        <v>1</v>
      </c>
      <c r="F627" s="217">
        <v>4</v>
      </c>
      <c r="G627" s="217">
        <v>5</v>
      </c>
      <c r="H627" s="269">
        <v>44630</v>
      </c>
      <c r="I627" s="217">
        <v>200</v>
      </c>
      <c r="J627" s="217">
        <f t="shared" si="26"/>
        <v>5</v>
      </c>
    </row>
    <row r="628" spans="1:10" hidden="1" outlineLevel="1" x14ac:dyDescent="0.35">
      <c r="A628" s="216" t="s">
        <v>1914</v>
      </c>
      <c r="B628" s="217">
        <v>50</v>
      </c>
      <c r="C628" s="216" t="s">
        <v>1915</v>
      </c>
      <c r="D628" s="216" t="s">
        <v>170</v>
      </c>
      <c r="E628" s="217">
        <v>3</v>
      </c>
      <c r="F628" s="217">
        <v>2</v>
      </c>
      <c r="G628" s="217">
        <v>5</v>
      </c>
      <c r="H628" s="269">
        <v>44630</v>
      </c>
      <c r="I628" s="217">
        <v>700</v>
      </c>
      <c r="J628" s="217">
        <f t="shared" si="26"/>
        <v>5</v>
      </c>
    </row>
    <row r="629" spans="1:10" hidden="1" outlineLevel="1" x14ac:dyDescent="0.35">
      <c r="A629" s="216" t="s">
        <v>1914</v>
      </c>
      <c r="B629" s="217">
        <v>51</v>
      </c>
      <c r="C629" s="216" t="s">
        <v>1915</v>
      </c>
      <c r="D629" s="216" t="s">
        <v>170</v>
      </c>
      <c r="E629" s="217">
        <v>0</v>
      </c>
      <c r="F629" s="217">
        <v>2</v>
      </c>
      <c r="G629" s="217">
        <v>2</v>
      </c>
      <c r="H629" s="269">
        <v>44630</v>
      </c>
      <c r="I629" s="217">
        <v>600</v>
      </c>
      <c r="J629" s="217">
        <f t="shared" si="26"/>
        <v>2</v>
      </c>
    </row>
    <row r="630" spans="1:10" hidden="1" outlineLevel="1" x14ac:dyDescent="0.35">
      <c r="A630" s="216" t="s">
        <v>1914</v>
      </c>
      <c r="B630" s="217">
        <v>52</v>
      </c>
      <c r="C630" s="216" t="s">
        <v>1915</v>
      </c>
      <c r="D630" s="216" t="s">
        <v>170</v>
      </c>
      <c r="E630" s="217">
        <v>1</v>
      </c>
      <c r="F630" s="217">
        <v>2</v>
      </c>
      <c r="G630" s="217">
        <v>3</v>
      </c>
      <c r="H630" s="269">
        <v>44630</v>
      </c>
      <c r="I630" s="217">
        <v>400</v>
      </c>
      <c r="J630" s="217">
        <f t="shared" si="26"/>
        <v>3</v>
      </c>
    </row>
    <row r="631" spans="1:10" hidden="1" outlineLevel="1" x14ac:dyDescent="0.35">
      <c r="A631" s="216" t="s">
        <v>1914</v>
      </c>
      <c r="B631" s="217">
        <v>53</v>
      </c>
      <c r="C631" s="216" t="s">
        <v>1915</v>
      </c>
      <c r="D631" s="216" t="s">
        <v>170</v>
      </c>
      <c r="E631" s="217">
        <v>5</v>
      </c>
      <c r="F631" s="217">
        <v>2</v>
      </c>
      <c r="G631" s="217">
        <v>7</v>
      </c>
      <c r="H631" s="269">
        <v>44630</v>
      </c>
      <c r="I631" s="217">
        <v>200</v>
      </c>
      <c r="J631" s="217">
        <f t="shared" si="26"/>
        <v>7</v>
      </c>
    </row>
    <row r="632" spans="1:10" hidden="1" outlineLevel="1" x14ac:dyDescent="0.35">
      <c r="A632" s="216" t="s">
        <v>1914</v>
      </c>
      <c r="B632" s="217">
        <v>54</v>
      </c>
      <c r="C632" s="216" t="s">
        <v>1915</v>
      </c>
      <c r="D632" s="216" t="s">
        <v>170</v>
      </c>
      <c r="E632" s="217">
        <v>4</v>
      </c>
      <c r="F632" s="217">
        <v>2</v>
      </c>
      <c r="G632" s="217">
        <v>6</v>
      </c>
      <c r="H632" s="269">
        <v>44630</v>
      </c>
      <c r="I632" s="217">
        <v>800</v>
      </c>
      <c r="J632" s="217">
        <f t="shared" si="26"/>
        <v>6</v>
      </c>
    </row>
    <row r="633" spans="1:10" hidden="1" outlineLevel="1" x14ac:dyDescent="0.35">
      <c r="A633" s="216" t="s">
        <v>1914</v>
      </c>
      <c r="B633" s="217">
        <v>58</v>
      </c>
      <c r="C633" s="216" t="s">
        <v>1915</v>
      </c>
      <c r="D633" s="216" t="s">
        <v>170</v>
      </c>
      <c r="E633" s="217">
        <v>1</v>
      </c>
      <c r="F633" s="217">
        <v>2</v>
      </c>
      <c r="G633" s="217">
        <v>3</v>
      </c>
      <c r="H633" s="269">
        <v>44630</v>
      </c>
      <c r="I633" s="217">
        <v>700</v>
      </c>
      <c r="J633" s="217">
        <f t="shared" si="26"/>
        <v>3</v>
      </c>
    </row>
    <row r="634" spans="1:10" hidden="1" outlineLevel="1" x14ac:dyDescent="0.35">
      <c r="A634" s="216" t="s">
        <v>1914</v>
      </c>
      <c r="B634" s="217">
        <v>59</v>
      </c>
      <c r="C634" s="216" t="s">
        <v>1915</v>
      </c>
      <c r="D634" s="216" t="s">
        <v>170</v>
      </c>
      <c r="E634" s="217">
        <v>2</v>
      </c>
      <c r="F634" s="217">
        <v>2</v>
      </c>
      <c r="G634" s="217">
        <v>4</v>
      </c>
      <c r="H634" s="269">
        <v>44630</v>
      </c>
      <c r="I634" s="217">
        <v>300</v>
      </c>
      <c r="J634" s="217">
        <f t="shared" si="26"/>
        <v>4</v>
      </c>
    </row>
    <row r="635" spans="1:10" hidden="1" outlineLevel="1" x14ac:dyDescent="0.35">
      <c r="A635" s="216" t="s">
        <v>1914</v>
      </c>
      <c r="B635" s="217">
        <v>60</v>
      </c>
      <c r="C635" s="216" t="s">
        <v>1915</v>
      </c>
      <c r="D635" s="216" t="s">
        <v>170</v>
      </c>
      <c r="E635" s="217">
        <v>4</v>
      </c>
      <c r="F635" s="217">
        <v>3</v>
      </c>
      <c r="G635" s="217">
        <v>7</v>
      </c>
      <c r="H635" s="269">
        <v>44630</v>
      </c>
      <c r="I635" s="217">
        <v>700</v>
      </c>
      <c r="J635" s="217">
        <f t="shared" si="26"/>
        <v>7</v>
      </c>
    </row>
    <row r="636" spans="1:10" hidden="1" outlineLevel="1" x14ac:dyDescent="0.35">
      <c r="A636" s="216" t="s">
        <v>1914</v>
      </c>
      <c r="B636" s="217">
        <v>61</v>
      </c>
      <c r="C636" s="216" t="s">
        <v>1915</v>
      </c>
      <c r="D636" s="216" t="s">
        <v>170</v>
      </c>
      <c r="E636" s="217">
        <v>5</v>
      </c>
      <c r="F636" s="217">
        <v>4</v>
      </c>
      <c r="G636" s="217">
        <v>9</v>
      </c>
      <c r="H636" s="269">
        <v>44630</v>
      </c>
      <c r="I636" s="217">
        <v>200</v>
      </c>
      <c r="J636" s="217">
        <f t="shared" si="26"/>
        <v>9</v>
      </c>
    </row>
    <row r="637" spans="1:10" hidden="1" outlineLevel="1" x14ac:dyDescent="0.35">
      <c r="A637" s="216" t="s">
        <v>1914</v>
      </c>
      <c r="B637" s="217">
        <v>62</v>
      </c>
      <c r="C637" s="216" t="s">
        <v>1915</v>
      </c>
      <c r="D637" s="216" t="s">
        <v>170</v>
      </c>
      <c r="E637" s="217">
        <v>2</v>
      </c>
      <c r="F637" s="217">
        <v>2</v>
      </c>
      <c r="G637" s="217">
        <v>4</v>
      </c>
      <c r="H637" s="269">
        <v>44630</v>
      </c>
      <c r="I637" s="217">
        <v>800</v>
      </c>
      <c r="J637" s="217">
        <f t="shared" si="26"/>
        <v>4</v>
      </c>
    </row>
    <row r="638" spans="1:10" hidden="1" outlineLevel="1" x14ac:dyDescent="0.35">
      <c r="A638" s="216" t="s">
        <v>1914</v>
      </c>
      <c r="B638" s="217">
        <v>70</v>
      </c>
      <c r="C638" s="216" t="s">
        <v>1915</v>
      </c>
      <c r="D638" s="216" t="s">
        <v>170</v>
      </c>
      <c r="E638" s="217">
        <v>6</v>
      </c>
      <c r="F638" s="217">
        <v>4</v>
      </c>
      <c r="G638" s="217">
        <v>10</v>
      </c>
      <c r="H638" s="269">
        <v>44630</v>
      </c>
      <c r="I638" s="217">
        <v>600</v>
      </c>
      <c r="J638" s="217">
        <f t="shared" si="26"/>
        <v>10</v>
      </c>
    </row>
    <row r="639" spans="1:10" hidden="1" outlineLevel="1" x14ac:dyDescent="0.35">
      <c r="A639" s="216" t="s">
        <v>1914</v>
      </c>
      <c r="B639" s="217">
        <v>68</v>
      </c>
      <c r="C639" s="216" t="s">
        <v>1915</v>
      </c>
      <c r="D639" s="216" t="s">
        <v>170</v>
      </c>
      <c r="E639" s="217">
        <v>0</v>
      </c>
      <c r="F639" s="217">
        <v>2</v>
      </c>
      <c r="G639" s="217">
        <v>2</v>
      </c>
      <c r="H639" s="269">
        <v>44630</v>
      </c>
      <c r="I639" s="217">
        <v>700</v>
      </c>
      <c r="J639" s="217">
        <f t="shared" si="26"/>
        <v>2</v>
      </c>
    </row>
    <row r="640" spans="1:10" hidden="1" outlineLevel="1" x14ac:dyDescent="0.35">
      <c r="A640" s="216" t="s">
        <v>1914</v>
      </c>
      <c r="B640" s="217">
        <v>69</v>
      </c>
      <c r="C640" s="216" t="s">
        <v>1915</v>
      </c>
      <c r="D640" s="216" t="s">
        <v>170</v>
      </c>
      <c r="E640" s="217">
        <v>2</v>
      </c>
      <c r="F640" s="217">
        <v>2</v>
      </c>
      <c r="G640" s="217">
        <v>4</v>
      </c>
      <c r="H640" s="269">
        <v>44630</v>
      </c>
      <c r="I640" s="217">
        <v>500</v>
      </c>
      <c r="J640" s="217">
        <f t="shared" si="26"/>
        <v>4</v>
      </c>
    </row>
    <row r="641" spans="1:10" hidden="1" outlineLevel="1" x14ac:dyDescent="0.35">
      <c r="A641" s="216" t="s">
        <v>1914</v>
      </c>
      <c r="B641" s="217">
        <v>64</v>
      </c>
      <c r="C641" s="216" t="s">
        <v>1915</v>
      </c>
      <c r="D641" s="216" t="s">
        <v>170</v>
      </c>
      <c r="E641" s="217">
        <v>3</v>
      </c>
      <c r="F641" s="217">
        <v>1</v>
      </c>
      <c r="G641" s="217">
        <v>4</v>
      </c>
      <c r="H641" s="269">
        <v>44630</v>
      </c>
      <c r="I641" s="217">
        <v>100</v>
      </c>
      <c r="J641" s="217">
        <f t="shared" si="26"/>
        <v>4</v>
      </c>
    </row>
    <row r="642" spans="1:10" hidden="1" outlineLevel="1" x14ac:dyDescent="0.35">
      <c r="A642" s="216" t="s">
        <v>1914</v>
      </c>
      <c r="B642" s="217">
        <v>65</v>
      </c>
      <c r="C642" s="216" t="s">
        <v>1915</v>
      </c>
      <c r="D642" s="216" t="s">
        <v>170</v>
      </c>
      <c r="E642" s="217">
        <v>1</v>
      </c>
      <c r="F642" s="217">
        <v>2</v>
      </c>
      <c r="G642" s="217">
        <v>3</v>
      </c>
      <c r="H642" s="269">
        <v>44630</v>
      </c>
      <c r="I642" s="217">
        <v>100</v>
      </c>
      <c r="J642" s="217">
        <f t="shared" si="26"/>
        <v>3</v>
      </c>
    </row>
    <row r="643" spans="1:10" hidden="1" outlineLevel="1" x14ac:dyDescent="0.35">
      <c r="A643" s="216" t="s">
        <v>1914</v>
      </c>
      <c r="B643" s="217">
        <v>66</v>
      </c>
      <c r="C643" s="216" t="s">
        <v>1915</v>
      </c>
      <c r="D643" s="216" t="s">
        <v>170</v>
      </c>
      <c r="E643" s="217">
        <v>2</v>
      </c>
      <c r="F643" s="217">
        <v>3</v>
      </c>
      <c r="G643" s="217">
        <v>5</v>
      </c>
      <c r="H643" s="269">
        <v>44630</v>
      </c>
      <c r="I643" s="217">
        <v>200</v>
      </c>
      <c r="J643" s="217">
        <f t="shared" ref="J643:J706" si="27">IF(I643&gt;$Q$1,,G643)</f>
        <v>5</v>
      </c>
    </row>
    <row r="644" spans="1:10" hidden="1" outlineLevel="1" x14ac:dyDescent="0.35">
      <c r="A644" s="216" t="s">
        <v>1914</v>
      </c>
      <c r="B644" s="217">
        <v>67</v>
      </c>
      <c r="C644" s="216" t="s">
        <v>1915</v>
      </c>
      <c r="D644" s="216" t="s">
        <v>170</v>
      </c>
      <c r="E644" s="217">
        <v>0</v>
      </c>
      <c r="F644" s="217">
        <v>1</v>
      </c>
      <c r="G644" s="217">
        <v>1</v>
      </c>
      <c r="H644" s="269">
        <v>44630</v>
      </c>
      <c r="I644" s="217">
        <v>300</v>
      </c>
      <c r="J644" s="217">
        <f t="shared" si="27"/>
        <v>1</v>
      </c>
    </row>
    <row r="645" spans="1:10" ht="15" collapsed="1" thickBot="1" x14ac:dyDescent="0.4">
      <c r="A645" s="211" t="s">
        <v>1914</v>
      </c>
      <c r="B645" s="226"/>
      <c r="C645" s="213" t="s">
        <v>1915</v>
      </c>
      <c r="D645" s="243">
        <f>COUNTA(D575:D644)</f>
        <v>70</v>
      </c>
      <c r="E645" s="243">
        <f>SUM(E575:E644)</f>
        <v>183</v>
      </c>
      <c r="F645" s="243">
        <f t="shared" ref="F645:G645" si="28">SUM(F575:F644)</f>
        <v>166</v>
      </c>
      <c r="G645" s="243">
        <f t="shared" si="28"/>
        <v>349</v>
      </c>
      <c r="H645" s="270">
        <v>44630</v>
      </c>
      <c r="I645" s="271">
        <f>AVERAGE(I575:I644)</f>
        <v>432.85714285714283</v>
      </c>
      <c r="J645" s="243">
        <f t="shared" ref="J645" si="29">SUM(J575:J644)</f>
        <v>349</v>
      </c>
    </row>
    <row r="646" spans="1:10" hidden="1" outlineLevel="1" x14ac:dyDescent="0.35">
      <c r="A646" s="216" t="s">
        <v>1916</v>
      </c>
      <c r="B646" s="217">
        <v>12</v>
      </c>
      <c r="C646" s="216" t="s">
        <v>1917</v>
      </c>
      <c r="D646" s="216" t="s">
        <v>170</v>
      </c>
      <c r="E646" s="217">
        <v>2</v>
      </c>
      <c r="F646" s="217">
        <v>2</v>
      </c>
      <c r="G646" s="217">
        <v>4</v>
      </c>
      <c r="H646" s="269">
        <v>44631</v>
      </c>
      <c r="I646" s="217">
        <v>900</v>
      </c>
      <c r="J646" s="217">
        <f t="shared" si="27"/>
        <v>4</v>
      </c>
    </row>
    <row r="647" spans="1:10" hidden="1" outlineLevel="1" x14ac:dyDescent="0.35">
      <c r="A647" s="216" t="s">
        <v>1916</v>
      </c>
      <c r="B647" s="217">
        <v>11</v>
      </c>
      <c r="C647" s="216" t="s">
        <v>1917</v>
      </c>
      <c r="D647" s="216" t="s">
        <v>170</v>
      </c>
      <c r="E647" s="217">
        <v>3</v>
      </c>
      <c r="F647" s="217">
        <v>3</v>
      </c>
      <c r="G647" s="217">
        <v>6</v>
      </c>
      <c r="H647" s="269">
        <v>44631</v>
      </c>
      <c r="I647" s="217">
        <v>200</v>
      </c>
      <c r="J647" s="217">
        <f t="shared" si="27"/>
        <v>6</v>
      </c>
    </row>
    <row r="648" spans="1:10" hidden="1" outlineLevel="1" x14ac:dyDescent="0.35">
      <c r="A648" s="216" t="s">
        <v>1916</v>
      </c>
      <c r="B648" s="217">
        <v>34</v>
      </c>
      <c r="C648" s="216" t="s">
        <v>1917</v>
      </c>
      <c r="D648" s="216" t="s">
        <v>170</v>
      </c>
      <c r="E648" s="217">
        <v>8</v>
      </c>
      <c r="F648" s="217">
        <v>2</v>
      </c>
      <c r="G648" s="217">
        <v>10</v>
      </c>
      <c r="H648" s="269">
        <v>44631</v>
      </c>
      <c r="I648" s="217">
        <v>500</v>
      </c>
      <c r="J648" s="217">
        <f t="shared" si="27"/>
        <v>10</v>
      </c>
    </row>
    <row r="649" spans="1:10" hidden="1" outlineLevel="1" x14ac:dyDescent="0.35">
      <c r="A649" s="216" t="s">
        <v>1916</v>
      </c>
      <c r="B649" s="217">
        <v>1</v>
      </c>
      <c r="C649" s="216" t="s">
        <v>1917</v>
      </c>
      <c r="D649" s="216" t="s">
        <v>170</v>
      </c>
      <c r="E649" s="217">
        <v>4</v>
      </c>
      <c r="F649" s="217">
        <v>3</v>
      </c>
      <c r="G649" s="217">
        <v>7</v>
      </c>
      <c r="H649" s="269">
        <v>44631</v>
      </c>
      <c r="I649" s="217">
        <v>300</v>
      </c>
      <c r="J649" s="217">
        <f t="shared" si="27"/>
        <v>7</v>
      </c>
    </row>
    <row r="650" spans="1:10" hidden="1" outlineLevel="1" x14ac:dyDescent="0.35">
      <c r="A650" s="216" t="s">
        <v>1916</v>
      </c>
      <c r="B650" s="217">
        <v>2</v>
      </c>
      <c r="C650" s="216" t="s">
        <v>1917</v>
      </c>
      <c r="D650" s="216" t="s">
        <v>170</v>
      </c>
      <c r="E650" s="217">
        <v>4</v>
      </c>
      <c r="F650" s="217">
        <v>1</v>
      </c>
      <c r="G650" s="217">
        <v>5</v>
      </c>
      <c r="H650" s="269">
        <v>44631</v>
      </c>
      <c r="I650" s="217">
        <v>500</v>
      </c>
      <c r="J650" s="217">
        <f t="shared" si="27"/>
        <v>5</v>
      </c>
    </row>
    <row r="651" spans="1:10" hidden="1" outlineLevel="1" x14ac:dyDescent="0.35">
      <c r="A651" s="216" t="s">
        <v>1916</v>
      </c>
      <c r="B651" s="217">
        <v>3</v>
      </c>
      <c r="C651" s="216" t="s">
        <v>1917</v>
      </c>
      <c r="D651" s="216" t="s">
        <v>170</v>
      </c>
      <c r="E651" s="217">
        <v>5</v>
      </c>
      <c r="F651" s="217">
        <v>2</v>
      </c>
      <c r="G651" s="217">
        <v>7</v>
      </c>
      <c r="H651" s="269">
        <v>44631</v>
      </c>
      <c r="I651" s="217">
        <v>700</v>
      </c>
      <c r="J651" s="217">
        <f t="shared" si="27"/>
        <v>7</v>
      </c>
    </row>
    <row r="652" spans="1:10" hidden="1" outlineLevel="1" x14ac:dyDescent="0.35">
      <c r="A652" s="216" t="s">
        <v>1916</v>
      </c>
      <c r="B652" s="217">
        <v>4</v>
      </c>
      <c r="C652" s="216" t="s">
        <v>1917</v>
      </c>
      <c r="D652" s="216" t="s">
        <v>170</v>
      </c>
      <c r="E652" s="217">
        <v>8</v>
      </c>
      <c r="F652" s="217">
        <v>2</v>
      </c>
      <c r="G652" s="217">
        <v>10</v>
      </c>
      <c r="H652" s="269">
        <v>44631</v>
      </c>
      <c r="I652" s="217">
        <v>90</v>
      </c>
      <c r="J652" s="217">
        <f t="shared" si="27"/>
        <v>10</v>
      </c>
    </row>
    <row r="653" spans="1:10" hidden="1" outlineLevel="1" x14ac:dyDescent="0.35">
      <c r="A653" s="216" t="s">
        <v>1916</v>
      </c>
      <c r="B653" s="217">
        <v>31</v>
      </c>
      <c r="C653" s="216" t="s">
        <v>1917</v>
      </c>
      <c r="D653" s="216" t="s">
        <v>170</v>
      </c>
      <c r="E653" s="217">
        <v>7</v>
      </c>
      <c r="F653" s="217">
        <v>3</v>
      </c>
      <c r="G653" s="217">
        <v>10</v>
      </c>
      <c r="H653" s="269">
        <v>44631</v>
      </c>
      <c r="I653" s="217">
        <v>300</v>
      </c>
      <c r="J653" s="217">
        <f t="shared" si="27"/>
        <v>10</v>
      </c>
    </row>
    <row r="654" spans="1:10" hidden="1" outlineLevel="1" x14ac:dyDescent="0.35">
      <c r="A654" s="216" t="s">
        <v>1916</v>
      </c>
      <c r="B654" s="217">
        <v>33</v>
      </c>
      <c r="C654" s="216" t="s">
        <v>1917</v>
      </c>
      <c r="D654" s="216" t="s">
        <v>170</v>
      </c>
      <c r="E654" s="217">
        <v>2</v>
      </c>
      <c r="F654" s="217">
        <v>2</v>
      </c>
      <c r="G654" s="217">
        <v>4</v>
      </c>
      <c r="H654" s="269">
        <v>44631</v>
      </c>
      <c r="I654" s="217">
        <v>700</v>
      </c>
      <c r="J654" s="217">
        <f t="shared" si="27"/>
        <v>4</v>
      </c>
    </row>
    <row r="655" spans="1:10" hidden="1" outlineLevel="1" x14ac:dyDescent="0.35">
      <c r="A655" s="216" t="s">
        <v>1916</v>
      </c>
      <c r="B655" s="217">
        <v>5</v>
      </c>
      <c r="C655" s="216" t="s">
        <v>1917</v>
      </c>
      <c r="D655" s="216" t="s">
        <v>170</v>
      </c>
      <c r="E655" s="217">
        <v>4</v>
      </c>
      <c r="F655" s="217">
        <v>4</v>
      </c>
      <c r="G655" s="217">
        <v>8</v>
      </c>
      <c r="H655" s="269">
        <v>44631</v>
      </c>
      <c r="I655" s="217">
        <v>150</v>
      </c>
      <c r="J655" s="217">
        <f t="shared" si="27"/>
        <v>8</v>
      </c>
    </row>
    <row r="656" spans="1:10" hidden="1" outlineLevel="1" x14ac:dyDescent="0.35">
      <c r="A656" s="216" t="s">
        <v>1916</v>
      </c>
      <c r="B656" s="217">
        <v>24</v>
      </c>
      <c r="C656" s="216" t="s">
        <v>1917</v>
      </c>
      <c r="D656" s="216" t="s">
        <v>170</v>
      </c>
      <c r="E656" s="217">
        <v>1</v>
      </c>
      <c r="F656" s="217">
        <v>2</v>
      </c>
      <c r="G656" s="217">
        <v>3</v>
      </c>
      <c r="H656" s="269">
        <v>44631</v>
      </c>
      <c r="I656" s="217">
        <v>100</v>
      </c>
      <c r="J656" s="217">
        <f t="shared" si="27"/>
        <v>3</v>
      </c>
    </row>
    <row r="657" spans="1:10" hidden="1" outlineLevel="1" x14ac:dyDescent="0.35">
      <c r="A657" s="216" t="s">
        <v>1916</v>
      </c>
      <c r="B657" s="217">
        <v>10</v>
      </c>
      <c r="C657" s="216" t="s">
        <v>1917</v>
      </c>
      <c r="D657" s="216" t="s">
        <v>170</v>
      </c>
      <c r="E657" s="217">
        <v>14</v>
      </c>
      <c r="F657" s="217">
        <v>5</v>
      </c>
      <c r="G657" s="217">
        <v>19</v>
      </c>
      <c r="H657" s="269">
        <v>44631</v>
      </c>
      <c r="I657" s="217">
        <v>800</v>
      </c>
      <c r="J657" s="217">
        <f t="shared" si="27"/>
        <v>19</v>
      </c>
    </row>
    <row r="658" spans="1:10" hidden="1" outlineLevel="1" x14ac:dyDescent="0.35">
      <c r="A658" s="216" t="s">
        <v>1916</v>
      </c>
      <c r="B658" s="217">
        <v>7</v>
      </c>
      <c r="C658" s="216" t="s">
        <v>1917</v>
      </c>
      <c r="D658" s="216" t="s">
        <v>170</v>
      </c>
      <c r="E658" s="217">
        <v>2</v>
      </c>
      <c r="F658" s="217">
        <v>2</v>
      </c>
      <c r="G658" s="217">
        <v>4</v>
      </c>
      <c r="H658" s="269">
        <v>44631</v>
      </c>
      <c r="I658" s="217">
        <v>500</v>
      </c>
      <c r="J658" s="217">
        <f t="shared" si="27"/>
        <v>4</v>
      </c>
    </row>
    <row r="659" spans="1:10" hidden="1" outlineLevel="1" x14ac:dyDescent="0.35">
      <c r="A659" s="216" t="s">
        <v>1916</v>
      </c>
      <c r="B659" s="217">
        <v>8</v>
      </c>
      <c r="C659" s="216" t="s">
        <v>1917</v>
      </c>
      <c r="D659" s="216" t="s">
        <v>170</v>
      </c>
      <c r="E659" s="217">
        <v>8</v>
      </c>
      <c r="F659" s="217">
        <v>2</v>
      </c>
      <c r="G659" s="217">
        <v>10</v>
      </c>
      <c r="H659" s="269">
        <v>44631</v>
      </c>
      <c r="I659" s="217">
        <v>350</v>
      </c>
      <c r="J659" s="217">
        <f t="shared" si="27"/>
        <v>10</v>
      </c>
    </row>
    <row r="660" spans="1:10" hidden="1" outlineLevel="1" x14ac:dyDescent="0.35">
      <c r="A660" s="216" t="s">
        <v>1916</v>
      </c>
      <c r="B660" s="217">
        <v>9</v>
      </c>
      <c r="C660" s="216" t="s">
        <v>1917</v>
      </c>
      <c r="D660" s="216" t="s">
        <v>170</v>
      </c>
      <c r="E660" s="217">
        <v>2</v>
      </c>
      <c r="F660" s="217">
        <v>2</v>
      </c>
      <c r="G660" s="217">
        <v>4</v>
      </c>
      <c r="H660" s="269">
        <v>44631</v>
      </c>
      <c r="I660" s="217">
        <v>700</v>
      </c>
      <c r="J660" s="217">
        <f t="shared" si="27"/>
        <v>4</v>
      </c>
    </row>
    <row r="661" spans="1:10" hidden="1" outlineLevel="1" x14ac:dyDescent="0.35">
      <c r="A661" s="216" t="s">
        <v>1916</v>
      </c>
      <c r="B661" s="217">
        <v>13</v>
      </c>
      <c r="C661" s="216" t="s">
        <v>1917</v>
      </c>
      <c r="D661" s="216" t="s">
        <v>170</v>
      </c>
      <c r="E661" s="217">
        <v>9</v>
      </c>
      <c r="F661" s="217">
        <v>11</v>
      </c>
      <c r="G661" s="217">
        <v>20</v>
      </c>
      <c r="H661" s="269">
        <v>44631</v>
      </c>
      <c r="I661" s="217">
        <v>100</v>
      </c>
      <c r="J661" s="217">
        <f t="shared" si="27"/>
        <v>20</v>
      </c>
    </row>
    <row r="662" spans="1:10" hidden="1" outlineLevel="1" x14ac:dyDescent="0.35">
      <c r="A662" s="216" t="s">
        <v>1916</v>
      </c>
      <c r="B662" s="217">
        <v>14</v>
      </c>
      <c r="C662" s="216" t="s">
        <v>1917</v>
      </c>
      <c r="D662" s="216" t="s">
        <v>170</v>
      </c>
      <c r="E662" s="217">
        <v>5</v>
      </c>
      <c r="F662" s="217">
        <v>2</v>
      </c>
      <c r="G662" s="217">
        <v>7</v>
      </c>
      <c r="H662" s="269">
        <v>44631</v>
      </c>
      <c r="I662" s="217">
        <v>500</v>
      </c>
      <c r="J662" s="217">
        <f t="shared" si="27"/>
        <v>7</v>
      </c>
    </row>
    <row r="663" spans="1:10" hidden="1" outlineLevel="1" x14ac:dyDescent="0.35">
      <c r="A663" s="216" t="s">
        <v>1916</v>
      </c>
      <c r="B663" s="217">
        <v>15</v>
      </c>
      <c r="C663" s="216" t="s">
        <v>1917</v>
      </c>
      <c r="D663" s="216" t="s">
        <v>170</v>
      </c>
      <c r="E663" s="217">
        <v>10</v>
      </c>
      <c r="F663" s="217">
        <v>2</v>
      </c>
      <c r="G663" s="217">
        <v>12</v>
      </c>
      <c r="H663" s="269">
        <v>44631</v>
      </c>
      <c r="I663" s="217">
        <v>600</v>
      </c>
      <c r="J663" s="217">
        <f t="shared" si="27"/>
        <v>12</v>
      </c>
    </row>
    <row r="664" spans="1:10" hidden="1" outlineLevel="1" x14ac:dyDescent="0.35">
      <c r="A664" s="216" t="s">
        <v>1916</v>
      </c>
      <c r="B664" s="217">
        <v>16</v>
      </c>
      <c r="C664" s="216" t="s">
        <v>1917</v>
      </c>
      <c r="D664" s="216" t="s">
        <v>170</v>
      </c>
      <c r="E664" s="217">
        <v>5</v>
      </c>
      <c r="F664" s="217">
        <v>2</v>
      </c>
      <c r="G664" s="217">
        <v>7</v>
      </c>
      <c r="H664" s="269">
        <v>44631</v>
      </c>
      <c r="I664" s="217">
        <v>500</v>
      </c>
      <c r="J664" s="217">
        <f t="shared" si="27"/>
        <v>7</v>
      </c>
    </row>
    <row r="665" spans="1:10" hidden="1" outlineLevel="1" x14ac:dyDescent="0.35">
      <c r="A665" s="216" t="s">
        <v>1916</v>
      </c>
      <c r="B665" s="217">
        <v>17</v>
      </c>
      <c r="C665" s="216" t="s">
        <v>1917</v>
      </c>
      <c r="D665" s="216" t="s">
        <v>170</v>
      </c>
      <c r="E665" s="217">
        <v>9</v>
      </c>
      <c r="F665" s="217">
        <v>2</v>
      </c>
      <c r="G665" s="217">
        <v>11</v>
      </c>
      <c r="H665" s="269">
        <v>44631</v>
      </c>
      <c r="I665" s="217">
        <v>700</v>
      </c>
      <c r="J665" s="217">
        <f t="shared" si="27"/>
        <v>11</v>
      </c>
    </row>
    <row r="666" spans="1:10" hidden="1" outlineLevel="1" x14ac:dyDescent="0.35">
      <c r="A666" s="216" t="s">
        <v>1916</v>
      </c>
      <c r="B666" s="217">
        <v>32</v>
      </c>
      <c r="C666" s="216" t="s">
        <v>1917</v>
      </c>
      <c r="D666" s="216" t="s">
        <v>170</v>
      </c>
      <c r="E666" s="217">
        <v>6</v>
      </c>
      <c r="F666" s="217">
        <v>4</v>
      </c>
      <c r="G666" s="217">
        <v>10</v>
      </c>
      <c r="H666" s="269">
        <v>44631</v>
      </c>
      <c r="I666" s="217">
        <v>190</v>
      </c>
      <c r="J666" s="217">
        <f t="shared" si="27"/>
        <v>10</v>
      </c>
    </row>
    <row r="667" spans="1:10" hidden="1" outlineLevel="1" x14ac:dyDescent="0.35">
      <c r="A667" s="216" t="s">
        <v>1916</v>
      </c>
      <c r="B667" s="217">
        <v>19</v>
      </c>
      <c r="C667" s="216" t="s">
        <v>1917</v>
      </c>
      <c r="D667" s="216" t="s">
        <v>170</v>
      </c>
      <c r="E667" s="217">
        <v>6</v>
      </c>
      <c r="F667" s="217">
        <v>1</v>
      </c>
      <c r="G667" s="217">
        <v>7</v>
      </c>
      <c r="H667" s="269">
        <v>44631</v>
      </c>
      <c r="I667" s="217">
        <v>250</v>
      </c>
      <c r="J667" s="217">
        <f t="shared" si="27"/>
        <v>7</v>
      </c>
    </row>
    <row r="668" spans="1:10" hidden="1" outlineLevel="1" x14ac:dyDescent="0.35">
      <c r="A668" s="216" t="s">
        <v>1916</v>
      </c>
      <c r="B668" s="217">
        <v>27</v>
      </c>
      <c r="C668" s="216" t="s">
        <v>1917</v>
      </c>
      <c r="D668" s="216" t="s">
        <v>170</v>
      </c>
      <c r="E668" s="217">
        <v>8</v>
      </c>
      <c r="F668" s="217">
        <v>4</v>
      </c>
      <c r="G668" s="217">
        <v>12</v>
      </c>
      <c r="H668" s="269">
        <v>44631</v>
      </c>
      <c r="I668" s="217">
        <v>400</v>
      </c>
      <c r="J668" s="217">
        <f t="shared" si="27"/>
        <v>12</v>
      </c>
    </row>
    <row r="669" spans="1:10" hidden="1" outlineLevel="1" x14ac:dyDescent="0.35">
      <c r="A669" s="216" t="s">
        <v>1916</v>
      </c>
      <c r="B669" s="217">
        <v>20</v>
      </c>
      <c r="C669" s="216" t="s">
        <v>1917</v>
      </c>
      <c r="D669" s="216" t="s">
        <v>170</v>
      </c>
      <c r="E669" s="217">
        <v>1</v>
      </c>
      <c r="F669" s="217">
        <v>2</v>
      </c>
      <c r="G669" s="217">
        <v>3</v>
      </c>
      <c r="H669" s="269">
        <v>44631</v>
      </c>
      <c r="I669" s="217">
        <v>800</v>
      </c>
      <c r="J669" s="217">
        <f t="shared" si="27"/>
        <v>3</v>
      </c>
    </row>
    <row r="670" spans="1:10" hidden="1" outlineLevel="1" x14ac:dyDescent="0.35">
      <c r="A670" s="216" t="s">
        <v>1916</v>
      </c>
      <c r="B670" s="217">
        <v>21</v>
      </c>
      <c r="C670" s="216" t="s">
        <v>1917</v>
      </c>
      <c r="D670" s="216" t="s">
        <v>170</v>
      </c>
      <c r="E670" s="217">
        <v>2</v>
      </c>
      <c r="F670" s="217">
        <v>2</v>
      </c>
      <c r="G670" s="217">
        <v>4</v>
      </c>
      <c r="H670" s="269">
        <v>44631</v>
      </c>
      <c r="I670" s="217">
        <v>180</v>
      </c>
      <c r="J670" s="217">
        <f t="shared" si="27"/>
        <v>4</v>
      </c>
    </row>
    <row r="671" spans="1:10" hidden="1" outlineLevel="1" x14ac:dyDescent="0.35">
      <c r="A671" s="216" t="s">
        <v>1916</v>
      </c>
      <c r="B671" s="217">
        <v>22</v>
      </c>
      <c r="C671" s="216" t="s">
        <v>1917</v>
      </c>
      <c r="D671" s="216" t="s">
        <v>170</v>
      </c>
      <c r="E671" s="217">
        <v>4</v>
      </c>
      <c r="F671" s="217">
        <v>2</v>
      </c>
      <c r="G671" s="217">
        <v>6</v>
      </c>
      <c r="H671" s="269">
        <v>44631</v>
      </c>
      <c r="I671" s="217">
        <v>100</v>
      </c>
      <c r="J671" s="217">
        <f t="shared" si="27"/>
        <v>6</v>
      </c>
    </row>
    <row r="672" spans="1:10" hidden="1" outlineLevel="1" x14ac:dyDescent="0.35">
      <c r="A672" s="216" t="s">
        <v>1916</v>
      </c>
      <c r="B672" s="217">
        <v>23</v>
      </c>
      <c r="C672" s="216" t="s">
        <v>1917</v>
      </c>
      <c r="D672" s="216" t="s">
        <v>170</v>
      </c>
      <c r="E672" s="217">
        <v>2</v>
      </c>
      <c r="F672" s="217">
        <v>2</v>
      </c>
      <c r="G672" s="217">
        <v>4</v>
      </c>
      <c r="H672" s="269">
        <v>44631</v>
      </c>
      <c r="I672" s="217">
        <v>100</v>
      </c>
      <c r="J672" s="217">
        <f t="shared" si="27"/>
        <v>4</v>
      </c>
    </row>
    <row r="673" spans="1:10" hidden="1" outlineLevel="1" x14ac:dyDescent="0.35">
      <c r="A673" s="216" t="s">
        <v>1916</v>
      </c>
      <c r="B673" s="217">
        <v>25</v>
      </c>
      <c r="C673" s="216" t="s">
        <v>1917</v>
      </c>
      <c r="D673" s="216" t="s">
        <v>170</v>
      </c>
      <c r="E673" s="217">
        <v>8</v>
      </c>
      <c r="F673" s="217">
        <v>4</v>
      </c>
      <c r="G673" s="217">
        <v>12</v>
      </c>
      <c r="H673" s="269">
        <v>44631</v>
      </c>
      <c r="I673" s="217">
        <v>200</v>
      </c>
      <c r="J673" s="217">
        <f t="shared" si="27"/>
        <v>12</v>
      </c>
    </row>
    <row r="674" spans="1:10" hidden="1" outlineLevel="1" x14ac:dyDescent="0.35">
      <c r="A674" s="216" t="s">
        <v>1916</v>
      </c>
      <c r="B674" s="217">
        <v>26</v>
      </c>
      <c r="C674" s="216" t="s">
        <v>1917</v>
      </c>
      <c r="D674" s="216" t="s">
        <v>170</v>
      </c>
      <c r="E674" s="217">
        <v>5</v>
      </c>
      <c r="F674" s="217">
        <v>2</v>
      </c>
      <c r="G674" s="217">
        <v>7</v>
      </c>
      <c r="H674" s="269">
        <v>44631</v>
      </c>
      <c r="I674" s="217">
        <v>500</v>
      </c>
      <c r="J674" s="217">
        <f t="shared" si="27"/>
        <v>7</v>
      </c>
    </row>
    <row r="675" spans="1:10" hidden="1" outlineLevel="1" x14ac:dyDescent="0.35">
      <c r="A675" s="216" t="s">
        <v>1916</v>
      </c>
      <c r="B675" s="217">
        <v>28</v>
      </c>
      <c r="C675" s="216" t="s">
        <v>1917</v>
      </c>
      <c r="D675" s="216" t="s">
        <v>170</v>
      </c>
      <c r="E675" s="217">
        <v>4</v>
      </c>
      <c r="F675" s="217">
        <v>2</v>
      </c>
      <c r="G675" s="217">
        <v>6</v>
      </c>
      <c r="H675" s="269">
        <v>44631</v>
      </c>
      <c r="I675" s="217">
        <v>120</v>
      </c>
      <c r="J675" s="217">
        <f t="shared" si="27"/>
        <v>6</v>
      </c>
    </row>
    <row r="676" spans="1:10" hidden="1" outlineLevel="1" x14ac:dyDescent="0.35">
      <c r="A676" s="216" t="s">
        <v>1916</v>
      </c>
      <c r="B676" s="217">
        <v>29</v>
      </c>
      <c r="C676" s="216" t="s">
        <v>1917</v>
      </c>
      <c r="D676" s="216" t="s">
        <v>170</v>
      </c>
      <c r="E676" s="217">
        <v>7</v>
      </c>
      <c r="F676" s="217">
        <v>5</v>
      </c>
      <c r="G676" s="217">
        <v>12</v>
      </c>
      <c r="H676" s="269">
        <v>44631</v>
      </c>
      <c r="I676" s="217">
        <v>400</v>
      </c>
      <c r="J676" s="217">
        <f t="shared" si="27"/>
        <v>12</v>
      </c>
    </row>
    <row r="677" spans="1:10" hidden="1" outlineLevel="1" x14ac:dyDescent="0.35">
      <c r="A677" s="216" t="s">
        <v>1916</v>
      </c>
      <c r="B677" s="217">
        <v>30</v>
      </c>
      <c r="C677" s="216" t="s">
        <v>1917</v>
      </c>
      <c r="D677" s="216" t="s">
        <v>170</v>
      </c>
      <c r="E677" s="217">
        <v>2</v>
      </c>
      <c r="F677" s="217">
        <v>4</v>
      </c>
      <c r="G677" s="217">
        <v>6</v>
      </c>
      <c r="H677" s="269">
        <v>44631</v>
      </c>
      <c r="I677" s="217">
        <v>290</v>
      </c>
      <c r="J677" s="217">
        <f t="shared" si="27"/>
        <v>6</v>
      </c>
    </row>
    <row r="678" spans="1:10" hidden="1" outlineLevel="1" x14ac:dyDescent="0.35">
      <c r="A678" s="216" t="s">
        <v>1916</v>
      </c>
      <c r="B678" s="217">
        <v>35</v>
      </c>
      <c r="C678" s="216" t="s">
        <v>1917</v>
      </c>
      <c r="D678" s="216" t="s">
        <v>170</v>
      </c>
      <c r="E678" s="217">
        <v>8</v>
      </c>
      <c r="F678" s="217">
        <v>4</v>
      </c>
      <c r="G678" s="217">
        <v>12</v>
      </c>
      <c r="H678" s="269">
        <v>44631</v>
      </c>
      <c r="I678" s="217">
        <v>400</v>
      </c>
      <c r="J678" s="217">
        <f t="shared" si="27"/>
        <v>12</v>
      </c>
    </row>
    <row r="679" spans="1:10" hidden="1" outlineLevel="1" x14ac:dyDescent="0.35">
      <c r="A679" s="216" t="s">
        <v>1916</v>
      </c>
      <c r="B679" s="217">
        <v>36</v>
      </c>
      <c r="C679" s="216" t="s">
        <v>1917</v>
      </c>
      <c r="D679" s="216" t="s">
        <v>170</v>
      </c>
      <c r="E679" s="217">
        <v>9</v>
      </c>
      <c r="F679" s="217">
        <v>5</v>
      </c>
      <c r="G679" s="217">
        <v>14</v>
      </c>
      <c r="H679" s="269">
        <v>44631</v>
      </c>
      <c r="I679" s="217">
        <v>300</v>
      </c>
      <c r="J679" s="217">
        <f t="shared" si="27"/>
        <v>14</v>
      </c>
    </row>
    <row r="680" spans="1:10" hidden="1" outlineLevel="1" x14ac:dyDescent="0.35">
      <c r="A680" s="216" t="s">
        <v>1916</v>
      </c>
      <c r="B680" s="217">
        <v>6</v>
      </c>
      <c r="C680" s="216" t="s">
        <v>1917</v>
      </c>
      <c r="D680" s="216" t="s">
        <v>170</v>
      </c>
      <c r="E680" s="217">
        <v>4</v>
      </c>
      <c r="F680" s="217">
        <v>5</v>
      </c>
      <c r="G680" s="217">
        <v>9</v>
      </c>
      <c r="H680" s="269">
        <v>44631</v>
      </c>
      <c r="I680" s="217">
        <v>200</v>
      </c>
      <c r="J680" s="217">
        <f t="shared" si="27"/>
        <v>9</v>
      </c>
    </row>
    <row r="681" spans="1:10" hidden="1" outlineLevel="1" x14ac:dyDescent="0.35">
      <c r="A681" s="216" t="s">
        <v>1916</v>
      </c>
      <c r="B681" s="217">
        <v>18</v>
      </c>
      <c r="C681" s="216" t="s">
        <v>1917</v>
      </c>
      <c r="D681" s="216" t="s">
        <v>170</v>
      </c>
      <c r="E681" s="217">
        <v>7</v>
      </c>
      <c r="F681" s="217">
        <v>3</v>
      </c>
      <c r="G681" s="217">
        <v>10</v>
      </c>
      <c r="H681" s="269">
        <v>44631</v>
      </c>
      <c r="I681" s="217">
        <v>300</v>
      </c>
      <c r="J681" s="217">
        <f t="shared" si="27"/>
        <v>10</v>
      </c>
    </row>
    <row r="682" spans="1:10" ht="15" collapsed="1" thickBot="1" x14ac:dyDescent="0.4">
      <c r="A682" s="211" t="s">
        <v>1916</v>
      </c>
      <c r="B682" s="226"/>
      <c r="C682" s="213" t="s">
        <v>1917</v>
      </c>
      <c r="D682" s="243">
        <f>COUNTA(D646:D681)</f>
        <v>36</v>
      </c>
      <c r="E682" s="243">
        <f>SUM(E646:E681)</f>
        <v>195</v>
      </c>
      <c r="F682" s="243">
        <f t="shared" ref="F682:G682" si="30">SUM(F646:F681)</f>
        <v>107</v>
      </c>
      <c r="G682" s="243">
        <f t="shared" si="30"/>
        <v>302</v>
      </c>
      <c r="H682" s="270">
        <v>44631</v>
      </c>
      <c r="I682" s="271">
        <f>AVERAGE(I646:I681)</f>
        <v>386.66666666666669</v>
      </c>
      <c r="J682" s="243">
        <f t="shared" ref="J682" si="31">SUM(J646:J681)</f>
        <v>302</v>
      </c>
    </row>
    <row r="683" spans="1:10" hidden="1" outlineLevel="1" x14ac:dyDescent="0.35">
      <c r="A683" s="216" t="s">
        <v>1918</v>
      </c>
      <c r="B683" s="217">
        <v>48</v>
      </c>
      <c r="C683" s="216" t="s">
        <v>1919</v>
      </c>
      <c r="D683" s="216" t="s">
        <v>170</v>
      </c>
      <c r="E683" s="217">
        <v>3</v>
      </c>
      <c r="F683" s="217">
        <v>3</v>
      </c>
      <c r="G683" s="217">
        <v>6</v>
      </c>
      <c r="H683" s="269">
        <v>44631</v>
      </c>
      <c r="I683" s="217">
        <v>800</v>
      </c>
      <c r="J683" s="217">
        <f t="shared" si="27"/>
        <v>6</v>
      </c>
    </row>
    <row r="684" spans="1:10" hidden="1" outlineLevel="1" x14ac:dyDescent="0.35">
      <c r="A684" s="216" t="s">
        <v>1918</v>
      </c>
      <c r="B684" s="217">
        <v>10</v>
      </c>
      <c r="C684" s="216" t="s">
        <v>1919</v>
      </c>
      <c r="D684" s="216" t="s">
        <v>170</v>
      </c>
      <c r="E684" s="217">
        <v>5</v>
      </c>
      <c r="F684" s="217">
        <v>2</v>
      </c>
      <c r="G684" s="217">
        <v>7</v>
      </c>
      <c r="H684" s="269">
        <v>44631</v>
      </c>
      <c r="I684" s="217">
        <v>600</v>
      </c>
      <c r="J684" s="217">
        <f t="shared" si="27"/>
        <v>7</v>
      </c>
    </row>
    <row r="685" spans="1:10" hidden="1" outlineLevel="1" x14ac:dyDescent="0.35">
      <c r="A685" s="216" t="s">
        <v>1918</v>
      </c>
      <c r="B685" s="217">
        <v>28</v>
      </c>
      <c r="C685" s="216" t="s">
        <v>1919</v>
      </c>
      <c r="D685" s="216" t="s">
        <v>170</v>
      </c>
      <c r="E685" s="217">
        <v>5</v>
      </c>
      <c r="F685" s="217">
        <v>3</v>
      </c>
      <c r="G685" s="217">
        <v>8</v>
      </c>
      <c r="H685" s="269">
        <v>44631</v>
      </c>
      <c r="I685" s="217">
        <v>600</v>
      </c>
      <c r="J685" s="217">
        <f t="shared" si="27"/>
        <v>8</v>
      </c>
    </row>
    <row r="686" spans="1:10" hidden="1" outlineLevel="1" x14ac:dyDescent="0.35">
      <c r="A686" s="216" t="s">
        <v>1918</v>
      </c>
      <c r="B686" s="217">
        <v>56</v>
      </c>
      <c r="C686" s="216" t="s">
        <v>1919</v>
      </c>
      <c r="D686" s="216" t="s">
        <v>170</v>
      </c>
      <c r="E686" s="217">
        <v>8</v>
      </c>
      <c r="F686" s="217">
        <v>3</v>
      </c>
      <c r="G686" s="217">
        <v>11</v>
      </c>
      <c r="H686" s="269">
        <v>44631</v>
      </c>
      <c r="I686" s="217">
        <v>100</v>
      </c>
      <c r="J686" s="217">
        <f t="shared" si="27"/>
        <v>11</v>
      </c>
    </row>
    <row r="687" spans="1:10" hidden="1" outlineLevel="1" x14ac:dyDescent="0.35">
      <c r="A687" s="216" t="s">
        <v>1918</v>
      </c>
      <c r="B687" s="217">
        <v>1</v>
      </c>
      <c r="C687" s="216" t="s">
        <v>1919</v>
      </c>
      <c r="D687" s="216" t="s">
        <v>170</v>
      </c>
      <c r="E687" s="217">
        <v>12</v>
      </c>
      <c r="F687" s="217">
        <v>3</v>
      </c>
      <c r="G687" s="217">
        <v>15</v>
      </c>
      <c r="H687" s="269">
        <v>44631</v>
      </c>
      <c r="I687" s="217">
        <v>500</v>
      </c>
      <c r="J687" s="217">
        <f t="shared" si="27"/>
        <v>15</v>
      </c>
    </row>
    <row r="688" spans="1:10" hidden="1" outlineLevel="1" x14ac:dyDescent="0.35">
      <c r="A688" s="216" t="s">
        <v>1918</v>
      </c>
      <c r="B688" s="217">
        <v>2</v>
      </c>
      <c r="C688" s="216" t="s">
        <v>1919</v>
      </c>
      <c r="D688" s="216" t="s">
        <v>170</v>
      </c>
      <c r="E688" s="217">
        <v>2</v>
      </c>
      <c r="F688" s="217">
        <v>2</v>
      </c>
      <c r="G688" s="217">
        <v>4</v>
      </c>
      <c r="H688" s="269">
        <v>44631</v>
      </c>
      <c r="I688" s="217">
        <v>100</v>
      </c>
      <c r="J688" s="217">
        <f t="shared" si="27"/>
        <v>4</v>
      </c>
    </row>
    <row r="689" spans="1:10" hidden="1" outlineLevel="1" x14ac:dyDescent="0.35">
      <c r="A689" s="216" t="s">
        <v>1918</v>
      </c>
      <c r="B689" s="217">
        <v>3</v>
      </c>
      <c r="C689" s="216" t="s">
        <v>1919</v>
      </c>
      <c r="D689" s="216" t="s">
        <v>170</v>
      </c>
      <c r="E689" s="217">
        <v>2</v>
      </c>
      <c r="F689" s="217">
        <v>2</v>
      </c>
      <c r="G689" s="217">
        <v>4</v>
      </c>
      <c r="H689" s="269">
        <v>44631</v>
      </c>
      <c r="I689" s="217">
        <v>400</v>
      </c>
      <c r="J689" s="217">
        <f t="shared" si="27"/>
        <v>4</v>
      </c>
    </row>
    <row r="690" spans="1:10" hidden="1" outlineLevel="1" x14ac:dyDescent="0.35">
      <c r="A690" s="216" t="s">
        <v>1918</v>
      </c>
      <c r="B690" s="217">
        <v>4</v>
      </c>
      <c r="C690" s="216" t="s">
        <v>1919</v>
      </c>
      <c r="D690" s="216" t="s">
        <v>170</v>
      </c>
      <c r="E690" s="217">
        <v>4</v>
      </c>
      <c r="F690" s="217">
        <v>5</v>
      </c>
      <c r="G690" s="217">
        <v>9</v>
      </c>
      <c r="H690" s="269">
        <v>44631</v>
      </c>
      <c r="I690" s="217">
        <v>700</v>
      </c>
      <c r="J690" s="217">
        <f t="shared" si="27"/>
        <v>9</v>
      </c>
    </row>
    <row r="691" spans="1:10" hidden="1" outlineLevel="1" x14ac:dyDescent="0.35">
      <c r="A691" s="216" t="s">
        <v>1918</v>
      </c>
      <c r="B691" s="217">
        <v>5</v>
      </c>
      <c r="C691" s="216" t="s">
        <v>1919</v>
      </c>
      <c r="D691" s="216" t="s">
        <v>170</v>
      </c>
      <c r="E691" s="217">
        <v>2</v>
      </c>
      <c r="F691" s="217">
        <v>2</v>
      </c>
      <c r="G691" s="217">
        <v>4</v>
      </c>
      <c r="H691" s="269">
        <v>44631</v>
      </c>
      <c r="I691" s="217">
        <v>300</v>
      </c>
      <c r="J691" s="217">
        <f t="shared" si="27"/>
        <v>4</v>
      </c>
    </row>
    <row r="692" spans="1:10" hidden="1" outlineLevel="1" x14ac:dyDescent="0.35">
      <c r="A692" s="216" t="s">
        <v>1918</v>
      </c>
      <c r="B692" s="217">
        <v>6</v>
      </c>
      <c r="C692" s="216" t="s">
        <v>1919</v>
      </c>
      <c r="D692" s="216" t="s">
        <v>170</v>
      </c>
      <c r="E692" s="217">
        <v>4</v>
      </c>
      <c r="F692" s="217">
        <v>2</v>
      </c>
      <c r="G692" s="217">
        <v>6</v>
      </c>
      <c r="H692" s="269">
        <v>44631</v>
      </c>
      <c r="I692" s="217">
        <v>400</v>
      </c>
      <c r="J692" s="217">
        <f t="shared" si="27"/>
        <v>6</v>
      </c>
    </row>
    <row r="693" spans="1:10" hidden="1" outlineLevel="1" x14ac:dyDescent="0.35">
      <c r="A693" s="216" t="s">
        <v>1918</v>
      </c>
      <c r="B693" s="217">
        <v>7</v>
      </c>
      <c r="C693" s="216" t="s">
        <v>1919</v>
      </c>
      <c r="D693" s="216" t="s">
        <v>170</v>
      </c>
      <c r="E693" s="217">
        <v>9</v>
      </c>
      <c r="F693" s="217">
        <v>3</v>
      </c>
      <c r="G693" s="217">
        <v>12</v>
      </c>
      <c r="H693" s="269">
        <v>44631</v>
      </c>
      <c r="I693" s="217">
        <v>200</v>
      </c>
      <c r="J693" s="217">
        <f t="shared" si="27"/>
        <v>12</v>
      </c>
    </row>
    <row r="694" spans="1:10" hidden="1" outlineLevel="1" x14ac:dyDescent="0.35">
      <c r="A694" s="216" t="s">
        <v>1918</v>
      </c>
      <c r="B694" s="217">
        <v>8</v>
      </c>
      <c r="C694" s="216" t="s">
        <v>1919</v>
      </c>
      <c r="D694" s="216" t="s">
        <v>170</v>
      </c>
      <c r="E694" s="217">
        <v>4</v>
      </c>
      <c r="F694" s="217">
        <v>2</v>
      </c>
      <c r="G694" s="217">
        <v>6</v>
      </c>
      <c r="H694" s="269">
        <v>44631</v>
      </c>
      <c r="I694" s="217">
        <v>100</v>
      </c>
      <c r="J694" s="217">
        <f t="shared" si="27"/>
        <v>6</v>
      </c>
    </row>
    <row r="695" spans="1:10" hidden="1" outlineLevel="1" x14ac:dyDescent="0.35">
      <c r="A695" s="216" t="s">
        <v>1918</v>
      </c>
      <c r="B695" s="217">
        <v>17</v>
      </c>
      <c r="C695" s="216" t="s">
        <v>1919</v>
      </c>
      <c r="D695" s="216" t="s">
        <v>170</v>
      </c>
      <c r="E695" s="217">
        <v>1</v>
      </c>
      <c r="F695" s="217">
        <v>2</v>
      </c>
      <c r="G695" s="217">
        <v>3</v>
      </c>
      <c r="H695" s="269">
        <v>44631</v>
      </c>
      <c r="I695" s="217">
        <v>600</v>
      </c>
      <c r="J695" s="217">
        <f t="shared" si="27"/>
        <v>3</v>
      </c>
    </row>
    <row r="696" spans="1:10" hidden="1" outlineLevel="1" x14ac:dyDescent="0.35">
      <c r="A696" s="216" t="s">
        <v>1918</v>
      </c>
      <c r="B696" s="217">
        <v>9</v>
      </c>
      <c r="C696" s="216" t="s">
        <v>1919</v>
      </c>
      <c r="D696" s="216" t="s">
        <v>170</v>
      </c>
      <c r="E696" s="217">
        <v>0</v>
      </c>
      <c r="F696" s="217">
        <v>1</v>
      </c>
      <c r="G696" s="217">
        <v>1</v>
      </c>
      <c r="H696" s="269">
        <v>44631</v>
      </c>
      <c r="I696" s="217">
        <v>100</v>
      </c>
      <c r="J696" s="217">
        <f t="shared" si="27"/>
        <v>1</v>
      </c>
    </row>
    <row r="697" spans="1:10" hidden="1" outlineLevel="1" x14ac:dyDescent="0.35">
      <c r="A697" s="216" t="s">
        <v>1918</v>
      </c>
      <c r="B697" s="217">
        <v>29</v>
      </c>
      <c r="C697" s="216" t="s">
        <v>1919</v>
      </c>
      <c r="D697" s="216" t="s">
        <v>170</v>
      </c>
      <c r="E697" s="217">
        <v>4</v>
      </c>
      <c r="F697" s="217">
        <v>2</v>
      </c>
      <c r="G697" s="217">
        <v>6</v>
      </c>
      <c r="H697" s="269">
        <v>44631</v>
      </c>
      <c r="I697" s="217">
        <v>200</v>
      </c>
      <c r="J697" s="217">
        <f t="shared" si="27"/>
        <v>6</v>
      </c>
    </row>
    <row r="698" spans="1:10" hidden="1" outlineLevel="1" x14ac:dyDescent="0.35">
      <c r="A698" s="216" t="s">
        <v>1918</v>
      </c>
      <c r="B698" s="217">
        <v>11</v>
      </c>
      <c r="C698" s="216" t="s">
        <v>1919</v>
      </c>
      <c r="D698" s="216" t="s">
        <v>170</v>
      </c>
      <c r="E698" s="217">
        <v>2</v>
      </c>
      <c r="F698" s="217">
        <v>3</v>
      </c>
      <c r="G698" s="217">
        <v>5</v>
      </c>
      <c r="H698" s="269">
        <v>44631</v>
      </c>
      <c r="I698" s="217">
        <v>800</v>
      </c>
      <c r="J698" s="217">
        <f t="shared" si="27"/>
        <v>5</v>
      </c>
    </row>
    <row r="699" spans="1:10" hidden="1" outlineLevel="1" x14ac:dyDescent="0.35">
      <c r="A699" s="216" t="s">
        <v>1918</v>
      </c>
      <c r="B699" s="217">
        <v>26</v>
      </c>
      <c r="C699" s="216" t="s">
        <v>1919</v>
      </c>
      <c r="D699" s="216" t="s">
        <v>170</v>
      </c>
      <c r="E699" s="217">
        <v>3</v>
      </c>
      <c r="F699" s="217">
        <v>4</v>
      </c>
      <c r="G699" s="217">
        <v>7</v>
      </c>
      <c r="H699" s="269">
        <v>44631</v>
      </c>
      <c r="I699" s="217">
        <v>700</v>
      </c>
      <c r="J699" s="217">
        <f t="shared" si="27"/>
        <v>7</v>
      </c>
    </row>
    <row r="700" spans="1:10" hidden="1" outlineLevel="1" x14ac:dyDescent="0.35">
      <c r="A700" s="216" t="s">
        <v>1918</v>
      </c>
      <c r="B700" s="217">
        <v>12</v>
      </c>
      <c r="C700" s="216" t="s">
        <v>1919</v>
      </c>
      <c r="D700" s="216" t="s">
        <v>170</v>
      </c>
      <c r="E700" s="217">
        <v>5</v>
      </c>
      <c r="F700" s="217">
        <v>3</v>
      </c>
      <c r="G700" s="217">
        <v>8</v>
      </c>
      <c r="H700" s="269">
        <v>44631</v>
      </c>
      <c r="I700" s="217">
        <v>200</v>
      </c>
      <c r="J700" s="217">
        <f t="shared" si="27"/>
        <v>8</v>
      </c>
    </row>
    <row r="701" spans="1:10" hidden="1" outlineLevel="1" x14ac:dyDescent="0.35">
      <c r="A701" s="216" t="s">
        <v>1918</v>
      </c>
      <c r="B701" s="217">
        <v>23</v>
      </c>
      <c r="C701" s="216" t="s">
        <v>1919</v>
      </c>
      <c r="D701" s="216" t="s">
        <v>170</v>
      </c>
      <c r="E701" s="217">
        <v>4</v>
      </c>
      <c r="F701" s="217">
        <v>4</v>
      </c>
      <c r="G701" s="217">
        <v>8</v>
      </c>
      <c r="H701" s="269">
        <v>44631</v>
      </c>
      <c r="I701" s="217">
        <v>800</v>
      </c>
      <c r="J701" s="217">
        <f t="shared" si="27"/>
        <v>8</v>
      </c>
    </row>
    <row r="702" spans="1:10" hidden="1" outlineLevel="1" x14ac:dyDescent="0.35">
      <c r="A702" s="216" t="s">
        <v>1918</v>
      </c>
      <c r="B702" s="217">
        <v>13</v>
      </c>
      <c r="C702" s="216" t="s">
        <v>1919</v>
      </c>
      <c r="D702" s="216" t="s">
        <v>170</v>
      </c>
      <c r="E702" s="217">
        <v>2</v>
      </c>
      <c r="F702" s="217">
        <v>2</v>
      </c>
      <c r="G702" s="217">
        <v>4</v>
      </c>
      <c r="H702" s="269">
        <v>44631</v>
      </c>
      <c r="I702" s="217">
        <v>900</v>
      </c>
      <c r="J702" s="217">
        <f t="shared" si="27"/>
        <v>4</v>
      </c>
    </row>
    <row r="703" spans="1:10" hidden="1" outlineLevel="1" x14ac:dyDescent="0.35">
      <c r="A703" s="216" t="s">
        <v>1918</v>
      </c>
      <c r="B703" s="217">
        <v>34</v>
      </c>
      <c r="C703" s="216" t="s">
        <v>1919</v>
      </c>
      <c r="D703" s="216" t="s">
        <v>170</v>
      </c>
      <c r="E703" s="217">
        <v>2</v>
      </c>
      <c r="F703" s="217">
        <v>2</v>
      </c>
      <c r="G703" s="217">
        <v>4</v>
      </c>
      <c r="H703" s="269">
        <v>44631</v>
      </c>
      <c r="I703" s="217">
        <v>200</v>
      </c>
      <c r="J703" s="217">
        <f t="shared" si="27"/>
        <v>4</v>
      </c>
    </row>
    <row r="704" spans="1:10" hidden="1" outlineLevel="1" x14ac:dyDescent="0.35">
      <c r="A704" s="216" t="s">
        <v>1918</v>
      </c>
      <c r="B704" s="217">
        <v>47</v>
      </c>
      <c r="C704" s="216" t="s">
        <v>1919</v>
      </c>
      <c r="D704" s="216" t="s">
        <v>170</v>
      </c>
      <c r="E704" s="217">
        <v>5</v>
      </c>
      <c r="F704" s="217">
        <v>2</v>
      </c>
      <c r="G704" s="217">
        <v>7</v>
      </c>
      <c r="H704" s="269">
        <v>44631</v>
      </c>
      <c r="I704" s="217">
        <v>700</v>
      </c>
      <c r="J704" s="217">
        <f t="shared" si="27"/>
        <v>7</v>
      </c>
    </row>
    <row r="705" spans="1:10" hidden="1" outlineLevel="1" x14ac:dyDescent="0.35">
      <c r="A705" s="216" t="s">
        <v>1918</v>
      </c>
      <c r="B705" s="217">
        <v>20</v>
      </c>
      <c r="C705" s="216" t="s">
        <v>1919</v>
      </c>
      <c r="D705" s="216" t="s">
        <v>170</v>
      </c>
      <c r="E705" s="217">
        <v>0</v>
      </c>
      <c r="F705" s="217">
        <v>2</v>
      </c>
      <c r="G705" s="217">
        <v>2</v>
      </c>
      <c r="H705" s="269">
        <v>44631</v>
      </c>
      <c r="I705" s="217">
        <v>500</v>
      </c>
      <c r="J705" s="217">
        <f t="shared" si="27"/>
        <v>2</v>
      </c>
    </row>
    <row r="706" spans="1:10" hidden="1" outlineLevel="1" x14ac:dyDescent="0.35">
      <c r="A706" s="216" t="s">
        <v>1918</v>
      </c>
      <c r="B706" s="217">
        <v>22</v>
      </c>
      <c r="C706" s="216" t="s">
        <v>1919</v>
      </c>
      <c r="D706" s="216" t="s">
        <v>170</v>
      </c>
      <c r="E706" s="217">
        <v>5</v>
      </c>
      <c r="F706" s="217">
        <v>8</v>
      </c>
      <c r="G706" s="217">
        <v>13</v>
      </c>
      <c r="H706" s="269">
        <v>44631</v>
      </c>
      <c r="I706" s="217">
        <v>100</v>
      </c>
      <c r="J706" s="217">
        <f t="shared" si="27"/>
        <v>13</v>
      </c>
    </row>
    <row r="707" spans="1:10" hidden="1" outlineLevel="1" x14ac:dyDescent="0.35">
      <c r="A707" s="216" t="s">
        <v>1918</v>
      </c>
      <c r="B707" s="217">
        <v>14</v>
      </c>
      <c r="C707" s="216" t="s">
        <v>1919</v>
      </c>
      <c r="D707" s="216" t="s">
        <v>170</v>
      </c>
      <c r="E707" s="217">
        <v>7</v>
      </c>
      <c r="F707" s="217">
        <v>5</v>
      </c>
      <c r="G707" s="217">
        <v>12</v>
      </c>
      <c r="H707" s="269">
        <v>44631</v>
      </c>
      <c r="I707" s="217">
        <v>300</v>
      </c>
      <c r="J707" s="217">
        <f t="shared" ref="J707:J770" si="32">IF(I707&gt;$Q$1,,G707)</f>
        <v>12</v>
      </c>
    </row>
    <row r="708" spans="1:10" hidden="1" outlineLevel="1" x14ac:dyDescent="0.35">
      <c r="A708" s="216" t="s">
        <v>1918</v>
      </c>
      <c r="B708" s="217">
        <v>19</v>
      </c>
      <c r="C708" s="216" t="s">
        <v>1919</v>
      </c>
      <c r="D708" s="216" t="s">
        <v>170</v>
      </c>
      <c r="E708" s="217">
        <v>2</v>
      </c>
      <c r="F708" s="217">
        <v>3</v>
      </c>
      <c r="G708" s="217">
        <v>5</v>
      </c>
      <c r="H708" s="269">
        <v>44631</v>
      </c>
      <c r="I708" s="217">
        <v>200</v>
      </c>
      <c r="J708" s="217">
        <f t="shared" si="32"/>
        <v>5</v>
      </c>
    </row>
    <row r="709" spans="1:10" hidden="1" outlineLevel="1" x14ac:dyDescent="0.35">
      <c r="A709" s="216" t="s">
        <v>1918</v>
      </c>
      <c r="B709" s="217">
        <v>15</v>
      </c>
      <c r="C709" s="216" t="s">
        <v>1919</v>
      </c>
      <c r="D709" s="216" t="s">
        <v>170</v>
      </c>
      <c r="E709" s="217">
        <v>1</v>
      </c>
      <c r="F709" s="217">
        <v>2</v>
      </c>
      <c r="G709" s="217">
        <v>3</v>
      </c>
      <c r="H709" s="269">
        <v>44631</v>
      </c>
      <c r="I709" s="217">
        <v>500</v>
      </c>
      <c r="J709" s="217">
        <f t="shared" si="32"/>
        <v>3</v>
      </c>
    </row>
    <row r="710" spans="1:10" hidden="1" outlineLevel="1" x14ac:dyDescent="0.35">
      <c r="A710" s="216" t="s">
        <v>1918</v>
      </c>
      <c r="B710" s="217">
        <v>16</v>
      </c>
      <c r="C710" s="216" t="s">
        <v>1919</v>
      </c>
      <c r="D710" s="216" t="s">
        <v>170</v>
      </c>
      <c r="E710" s="217">
        <v>11</v>
      </c>
      <c r="F710" s="217">
        <v>4</v>
      </c>
      <c r="G710" s="217">
        <v>15</v>
      </c>
      <c r="H710" s="269">
        <v>44631</v>
      </c>
      <c r="I710" s="217">
        <v>700</v>
      </c>
      <c r="J710" s="217">
        <f t="shared" si="32"/>
        <v>15</v>
      </c>
    </row>
    <row r="711" spans="1:10" hidden="1" outlineLevel="1" x14ac:dyDescent="0.35">
      <c r="A711" s="216" t="s">
        <v>1918</v>
      </c>
      <c r="B711" s="217">
        <v>37</v>
      </c>
      <c r="C711" s="216" t="s">
        <v>1919</v>
      </c>
      <c r="D711" s="216" t="s">
        <v>170</v>
      </c>
      <c r="E711" s="217">
        <v>4</v>
      </c>
      <c r="F711" s="217">
        <v>1</v>
      </c>
      <c r="G711" s="217">
        <v>5</v>
      </c>
      <c r="H711" s="269">
        <v>44631</v>
      </c>
      <c r="I711" s="217">
        <v>400</v>
      </c>
      <c r="J711" s="217">
        <f t="shared" si="32"/>
        <v>5</v>
      </c>
    </row>
    <row r="712" spans="1:10" hidden="1" outlineLevel="1" x14ac:dyDescent="0.35">
      <c r="A712" s="216" t="s">
        <v>1918</v>
      </c>
      <c r="B712" s="217">
        <v>18</v>
      </c>
      <c r="C712" s="216" t="s">
        <v>1919</v>
      </c>
      <c r="D712" s="216" t="s">
        <v>170</v>
      </c>
      <c r="E712" s="217">
        <v>5</v>
      </c>
      <c r="F712" s="217">
        <v>2</v>
      </c>
      <c r="G712" s="217">
        <v>7</v>
      </c>
      <c r="H712" s="269">
        <v>44631</v>
      </c>
      <c r="I712" s="217">
        <v>300</v>
      </c>
      <c r="J712" s="217">
        <f t="shared" si="32"/>
        <v>7</v>
      </c>
    </row>
    <row r="713" spans="1:10" hidden="1" outlineLevel="1" x14ac:dyDescent="0.35">
      <c r="A713" s="216" t="s">
        <v>1918</v>
      </c>
      <c r="B713" s="217">
        <v>32</v>
      </c>
      <c r="C713" s="216" t="s">
        <v>1919</v>
      </c>
      <c r="D713" s="216" t="s">
        <v>170</v>
      </c>
      <c r="E713" s="217">
        <v>5</v>
      </c>
      <c r="F713" s="217">
        <v>3</v>
      </c>
      <c r="G713" s="217">
        <v>8</v>
      </c>
      <c r="H713" s="269">
        <v>44631</v>
      </c>
      <c r="I713" s="217">
        <v>700</v>
      </c>
      <c r="J713" s="217">
        <f t="shared" si="32"/>
        <v>8</v>
      </c>
    </row>
    <row r="714" spans="1:10" hidden="1" outlineLevel="1" x14ac:dyDescent="0.35">
      <c r="A714" s="216" t="s">
        <v>1918</v>
      </c>
      <c r="B714" s="217">
        <v>36</v>
      </c>
      <c r="C714" s="216" t="s">
        <v>1919</v>
      </c>
      <c r="D714" s="216" t="s">
        <v>170</v>
      </c>
      <c r="E714" s="217">
        <v>3</v>
      </c>
      <c r="F714" s="217">
        <v>2</v>
      </c>
      <c r="G714" s="217">
        <v>5</v>
      </c>
      <c r="H714" s="269">
        <v>44631</v>
      </c>
      <c r="I714" s="217">
        <v>500</v>
      </c>
      <c r="J714" s="217">
        <f t="shared" si="32"/>
        <v>5</v>
      </c>
    </row>
    <row r="715" spans="1:10" hidden="1" outlineLevel="1" x14ac:dyDescent="0.35">
      <c r="A715" s="216" t="s">
        <v>1918</v>
      </c>
      <c r="B715" s="217">
        <v>46</v>
      </c>
      <c r="C715" s="216" t="s">
        <v>1919</v>
      </c>
      <c r="D715" s="216" t="s">
        <v>170</v>
      </c>
      <c r="E715" s="217">
        <v>1</v>
      </c>
      <c r="F715" s="217">
        <v>1</v>
      </c>
      <c r="G715" s="217">
        <v>2</v>
      </c>
      <c r="H715" s="269">
        <v>44631</v>
      </c>
      <c r="I715" s="217">
        <v>600</v>
      </c>
      <c r="J715" s="217">
        <f t="shared" si="32"/>
        <v>2</v>
      </c>
    </row>
    <row r="716" spans="1:10" hidden="1" outlineLevel="1" x14ac:dyDescent="0.35">
      <c r="A716" s="216" t="s">
        <v>1918</v>
      </c>
      <c r="B716" s="217">
        <v>25</v>
      </c>
      <c r="C716" s="216" t="s">
        <v>1919</v>
      </c>
      <c r="D716" s="216" t="s">
        <v>170</v>
      </c>
      <c r="E716" s="217">
        <v>7</v>
      </c>
      <c r="F716" s="217">
        <v>2</v>
      </c>
      <c r="G716" s="217">
        <v>9</v>
      </c>
      <c r="H716" s="269">
        <v>44631</v>
      </c>
      <c r="I716" s="217">
        <v>400</v>
      </c>
      <c r="J716" s="217">
        <f t="shared" si="32"/>
        <v>9</v>
      </c>
    </row>
    <row r="717" spans="1:10" hidden="1" outlineLevel="1" x14ac:dyDescent="0.35">
      <c r="A717" s="216" t="s">
        <v>1918</v>
      </c>
      <c r="B717" s="217">
        <v>30</v>
      </c>
      <c r="C717" s="216" t="s">
        <v>1919</v>
      </c>
      <c r="D717" s="216" t="s">
        <v>170</v>
      </c>
      <c r="E717" s="217">
        <v>2</v>
      </c>
      <c r="F717" s="217">
        <v>2</v>
      </c>
      <c r="G717" s="217">
        <v>4</v>
      </c>
      <c r="H717" s="269">
        <v>44631</v>
      </c>
      <c r="I717" s="217">
        <v>100</v>
      </c>
      <c r="J717" s="217">
        <f t="shared" si="32"/>
        <v>4</v>
      </c>
    </row>
    <row r="718" spans="1:10" hidden="1" outlineLevel="1" x14ac:dyDescent="0.35">
      <c r="A718" s="216" t="s">
        <v>1918</v>
      </c>
      <c r="B718" s="217">
        <v>21</v>
      </c>
      <c r="C718" s="216" t="s">
        <v>1919</v>
      </c>
      <c r="D718" s="216" t="s">
        <v>170</v>
      </c>
      <c r="E718" s="217">
        <v>4</v>
      </c>
      <c r="F718" s="217">
        <v>1</v>
      </c>
      <c r="G718" s="217">
        <v>5</v>
      </c>
      <c r="H718" s="269">
        <v>44631</v>
      </c>
      <c r="I718" s="217">
        <v>300</v>
      </c>
      <c r="J718" s="217">
        <f t="shared" si="32"/>
        <v>5</v>
      </c>
    </row>
    <row r="719" spans="1:10" hidden="1" outlineLevel="1" x14ac:dyDescent="0.35">
      <c r="A719" s="216" t="s">
        <v>1918</v>
      </c>
      <c r="B719" s="217">
        <v>33</v>
      </c>
      <c r="C719" s="216" t="s">
        <v>1919</v>
      </c>
      <c r="D719" s="216" t="s">
        <v>170</v>
      </c>
      <c r="E719" s="217">
        <v>8</v>
      </c>
      <c r="F719" s="217">
        <v>2</v>
      </c>
      <c r="G719" s="217">
        <v>10</v>
      </c>
      <c r="H719" s="269">
        <v>44631</v>
      </c>
      <c r="I719" s="217">
        <v>200</v>
      </c>
      <c r="J719" s="217">
        <f t="shared" si="32"/>
        <v>10</v>
      </c>
    </row>
    <row r="720" spans="1:10" hidden="1" outlineLevel="1" x14ac:dyDescent="0.35">
      <c r="A720" s="216" t="s">
        <v>1918</v>
      </c>
      <c r="B720" s="217">
        <v>24</v>
      </c>
      <c r="C720" s="216" t="s">
        <v>1919</v>
      </c>
      <c r="D720" s="216" t="s">
        <v>170</v>
      </c>
      <c r="E720" s="217">
        <v>8</v>
      </c>
      <c r="F720" s="217">
        <v>4</v>
      </c>
      <c r="G720" s="217">
        <v>12</v>
      </c>
      <c r="H720" s="269">
        <v>44631</v>
      </c>
      <c r="I720" s="217">
        <v>300</v>
      </c>
      <c r="J720" s="217">
        <f t="shared" si="32"/>
        <v>12</v>
      </c>
    </row>
    <row r="721" spans="1:10" hidden="1" outlineLevel="1" x14ac:dyDescent="0.35">
      <c r="A721" s="216" t="s">
        <v>1918</v>
      </c>
      <c r="B721" s="217">
        <v>27</v>
      </c>
      <c r="C721" s="216" t="s">
        <v>1919</v>
      </c>
      <c r="D721" s="216" t="s">
        <v>170</v>
      </c>
      <c r="E721" s="217">
        <v>4</v>
      </c>
      <c r="F721" s="217">
        <v>3</v>
      </c>
      <c r="G721" s="217">
        <v>7</v>
      </c>
      <c r="H721" s="269">
        <v>44631</v>
      </c>
      <c r="I721" s="217">
        <v>900</v>
      </c>
      <c r="J721" s="217">
        <f t="shared" si="32"/>
        <v>7</v>
      </c>
    </row>
    <row r="722" spans="1:10" hidden="1" outlineLevel="1" x14ac:dyDescent="0.35">
      <c r="A722" s="216" t="s">
        <v>1918</v>
      </c>
      <c r="B722" s="217">
        <v>59</v>
      </c>
      <c r="C722" s="216" t="s">
        <v>1919</v>
      </c>
      <c r="D722" s="216" t="s">
        <v>170</v>
      </c>
      <c r="E722" s="217">
        <v>2</v>
      </c>
      <c r="F722" s="217">
        <v>2</v>
      </c>
      <c r="G722" s="217">
        <v>4</v>
      </c>
      <c r="H722" s="269">
        <v>44631</v>
      </c>
      <c r="I722" s="217">
        <v>700</v>
      </c>
      <c r="J722" s="217">
        <f t="shared" si="32"/>
        <v>4</v>
      </c>
    </row>
    <row r="723" spans="1:10" hidden="1" outlineLevel="1" x14ac:dyDescent="0.35">
      <c r="A723" s="216" t="s">
        <v>1918</v>
      </c>
      <c r="B723" s="217">
        <v>31</v>
      </c>
      <c r="C723" s="216" t="s">
        <v>1919</v>
      </c>
      <c r="D723" s="216" t="s">
        <v>170</v>
      </c>
      <c r="E723" s="217">
        <v>7</v>
      </c>
      <c r="F723" s="217">
        <v>3</v>
      </c>
      <c r="G723" s="217">
        <v>10</v>
      </c>
      <c r="H723" s="269">
        <v>44631</v>
      </c>
      <c r="I723" s="217">
        <v>500</v>
      </c>
      <c r="J723" s="217">
        <f t="shared" si="32"/>
        <v>10</v>
      </c>
    </row>
    <row r="724" spans="1:10" hidden="1" outlineLevel="1" x14ac:dyDescent="0.35">
      <c r="A724" s="216" t="s">
        <v>1918</v>
      </c>
      <c r="B724" s="217">
        <v>45</v>
      </c>
      <c r="C724" s="216" t="s">
        <v>1919</v>
      </c>
      <c r="D724" s="216" t="s">
        <v>170</v>
      </c>
      <c r="E724" s="217">
        <v>4</v>
      </c>
      <c r="F724" s="217">
        <v>3</v>
      </c>
      <c r="G724" s="217">
        <v>7</v>
      </c>
      <c r="H724" s="269">
        <v>44631</v>
      </c>
      <c r="I724" s="217">
        <v>500</v>
      </c>
      <c r="J724" s="217">
        <f t="shared" si="32"/>
        <v>7</v>
      </c>
    </row>
    <row r="725" spans="1:10" hidden="1" outlineLevel="1" x14ac:dyDescent="0.35">
      <c r="A725" s="216" t="s">
        <v>1918</v>
      </c>
      <c r="B725" s="217">
        <v>35</v>
      </c>
      <c r="C725" s="216" t="s">
        <v>1919</v>
      </c>
      <c r="D725" s="216" t="s">
        <v>170</v>
      </c>
      <c r="E725" s="217">
        <v>6</v>
      </c>
      <c r="F725" s="217">
        <v>2</v>
      </c>
      <c r="G725" s="217">
        <v>8</v>
      </c>
      <c r="H725" s="269">
        <v>44631</v>
      </c>
      <c r="I725" s="217">
        <v>300</v>
      </c>
      <c r="J725" s="217">
        <f t="shared" si="32"/>
        <v>8</v>
      </c>
    </row>
    <row r="726" spans="1:10" hidden="1" outlineLevel="1" x14ac:dyDescent="0.35">
      <c r="A726" s="216" t="s">
        <v>1918</v>
      </c>
      <c r="B726" s="217">
        <v>38</v>
      </c>
      <c r="C726" s="216" t="s">
        <v>1919</v>
      </c>
      <c r="D726" s="216" t="s">
        <v>170</v>
      </c>
      <c r="E726" s="217">
        <v>7</v>
      </c>
      <c r="F726" s="217">
        <v>4</v>
      </c>
      <c r="G726" s="217">
        <v>11</v>
      </c>
      <c r="H726" s="269">
        <v>44631</v>
      </c>
      <c r="I726" s="217">
        <v>100</v>
      </c>
      <c r="J726" s="217">
        <f t="shared" si="32"/>
        <v>11</v>
      </c>
    </row>
    <row r="727" spans="1:10" hidden="1" outlineLevel="1" x14ac:dyDescent="0.35">
      <c r="A727" s="216" t="s">
        <v>1918</v>
      </c>
      <c r="B727" s="217">
        <v>50</v>
      </c>
      <c r="C727" s="216" t="s">
        <v>1919</v>
      </c>
      <c r="D727" s="216" t="s">
        <v>170</v>
      </c>
      <c r="E727" s="217">
        <v>5</v>
      </c>
      <c r="F727" s="217">
        <v>3</v>
      </c>
      <c r="G727" s="217">
        <v>8</v>
      </c>
      <c r="H727" s="269">
        <v>44631</v>
      </c>
      <c r="I727" s="217">
        <v>200</v>
      </c>
      <c r="J727" s="217">
        <f t="shared" si="32"/>
        <v>8</v>
      </c>
    </row>
    <row r="728" spans="1:10" hidden="1" outlineLevel="1" x14ac:dyDescent="0.35">
      <c r="A728" s="216" t="s">
        <v>1918</v>
      </c>
      <c r="B728" s="217">
        <v>39</v>
      </c>
      <c r="C728" s="216" t="s">
        <v>1919</v>
      </c>
      <c r="D728" s="216" t="s">
        <v>170</v>
      </c>
      <c r="E728" s="217">
        <v>5</v>
      </c>
      <c r="F728" s="217">
        <v>1</v>
      </c>
      <c r="G728" s="217">
        <v>6</v>
      </c>
      <c r="H728" s="269">
        <v>44631</v>
      </c>
      <c r="I728" s="217">
        <v>700</v>
      </c>
      <c r="J728" s="217">
        <f t="shared" si="32"/>
        <v>6</v>
      </c>
    </row>
    <row r="729" spans="1:10" hidden="1" outlineLevel="1" x14ac:dyDescent="0.35">
      <c r="A729" s="216" t="s">
        <v>1918</v>
      </c>
      <c r="B729" s="217">
        <v>55</v>
      </c>
      <c r="C729" s="216" t="s">
        <v>1919</v>
      </c>
      <c r="D729" s="216" t="s">
        <v>170</v>
      </c>
      <c r="E729" s="217">
        <v>7</v>
      </c>
      <c r="F729" s="217">
        <v>4</v>
      </c>
      <c r="G729" s="217">
        <v>11</v>
      </c>
      <c r="H729" s="269">
        <v>44631</v>
      </c>
      <c r="I729" s="217">
        <v>800</v>
      </c>
      <c r="J729" s="217">
        <f t="shared" si="32"/>
        <v>11</v>
      </c>
    </row>
    <row r="730" spans="1:10" hidden="1" outlineLevel="1" x14ac:dyDescent="0.35">
      <c r="A730" s="216" t="s">
        <v>1918</v>
      </c>
      <c r="B730" s="217">
        <v>40</v>
      </c>
      <c r="C730" s="216" t="s">
        <v>1919</v>
      </c>
      <c r="D730" s="216" t="s">
        <v>170</v>
      </c>
      <c r="E730" s="217">
        <v>3</v>
      </c>
      <c r="F730" s="217">
        <v>3</v>
      </c>
      <c r="G730" s="217">
        <v>6</v>
      </c>
      <c r="H730" s="269">
        <v>44631</v>
      </c>
      <c r="I730" s="217">
        <v>800</v>
      </c>
      <c r="J730" s="217">
        <f t="shared" si="32"/>
        <v>6</v>
      </c>
    </row>
    <row r="731" spans="1:10" hidden="1" outlineLevel="1" x14ac:dyDescent="0.35">
      <c r="A731" s="216" t="s">
        <v>1918</v>
      </c>
      <c r="B731" s="217">
        <v>41</v>
      </c>
      <c r="C731" s="216" t="s">
        <v>1919</v>
      </c>
      <c r="D731" s="216" t="s">
        <v>170</v>
      </c>
      <c r="E731" s="217">
        <v>4</v>
      </c>
      <c r="F731" s="217">
        <v>3</v>
      </c>
      <c r="G731" s="217">
        <v>7</v>
      </c>
      <c r="H731" s="269">
        <v>44631</v>
      </c>
      <c r="I731" s="217">
        <v>100</v>
      </c>
      <c r="J731" s="217">
        <f t="shared" si="32"/>
        <v>7</v>
      </c>
    </row>
    <row r="732" spans="1:10" hidden="1" outlineLevel="1" x14ac:dyDescent="0.35">
      <c r="A732" s="216" t="s">
        <v>1918</v>
      </c>
      <c r="B732" s="217">
        <v>58</v>
      </c>
      <c r="C732" s="216" t="s">
        <v>1919</v>
      </c>
      <c r="D732" s="216" t="s">
        <v>170</v>
      </c>
      <c r="E732" s="217">
        <v>1</v>
      </c>
      <c r="F732" s="217">
        <v>2</v>
      </c>
      <c r="G732" s="217">
        <v>3</v>
      </c>
      <c r="H732" s="269">
        <v>44631</v>
      </c>
      <c r="I732" s="217">
        <v>900</v>
      </c>
      <c r="J732" s="217">
        <f t="shared" si="32"/>
        <v>3</v>
      </c>
    </row>
    <row r="733" spans="1:10" hidden="1" outlineLevel="1" x14ac:dyDescent="0.35">
      <c r="A733" s="216" t="s">
        <v>1918</v>
      </c>
      <c r="B733" s="217">
        <v>42</v>
      </c>
      <c r="C733" s="216" t="s">
        <v>1919</v>
      </c>
      <c r="D733" s="216" t="s">
        <v>170</v>
      </c>
      <c r="E733" s="217">
        <v>2</v>
      </c>
      <c r="F733" s="217">
        <v>1</v>
      </c>
      <c r="G733" s="217">
        <v>3</v>
      </c>
      <c r="H733" s="269">
        <v>44631</v>
      </c>
      <c r="I733" s="217">
        <v>300</v>
      </c>
      <c r="J733" s="217">
        <f t="shared" si="32"/>
        <v>3</v>
      </c>
    </row>
    <row r="734" spans="1:10" hidden="1" outlineLevel="1" x14ac:dyDescent="0.35">
      <c r="A734" s="216" t="s">
        <v>1918</v>
      </c>
      <c r="B734" s="217">
        <v>57</v>
      </c>
      <c r="C734" s="216" t="s">
        <v>1919</v>
      </c>
      <c r="D734" s="216" t="s">
        <v>170</v>
      </c>
      <c r="E734" s="217">
        <v>3</v>
      </c>
      <c r="F734" s="217">
        <v>2</v>
      </c>
      <c r="G734" s="217">
        <v>5</v>
      </c>
      <c r="H734" s="269">
        <v>44631</v>
      </c>
      <c r="I734" s="217">
        <v>900</v>
      </c>
      <c r="J734" s="217">
        <f t="shared" si="32"/>
        <v>5</v>
      </c>
    </row>
    <row r="735" spans="1:10" hidden="1" outlineLevel="1" x14ac:dyDescent="0.35">
      <c r="A735" s="216" t="s">
        <v>1918</v>
      </c>
      <c r="B735" s="217">
        <v>43</v>
      </c>
      <c r="C735" s="216" t="s">
        <v>1919</v>
      </c>
      <c r="D735" s="216" t="s">
        <v>170</v>
      </c>
      <c r="E735" s="217">
        <v>5</v>
      </c>
      <c r="F735" s="217">
        <v>1</v>
      </c>
      <c r="G735" s="217">
        <v>6</v>
      </c>
      <c r="H735" s="269">
        <v>44631</v>
      </c>
      <c r="I735" s="217">
        <v>400</v>
      </c>
      <c r="J735" s="217">
        <f t="shared" si="32"/>
        <v>6</v>
      </c>
    </row>
    <row r="736" spans="1:10" hidden="1" outlineLevel="1" x14ac:dyDescent="0.35">
      <c r="A736" s="216" t="s">
        <v>1918</v>
      </c>
      <c r="B736" s="217">
        <v>44</v>
      </c>
      <c r="C736" s="216" t="s">
        <v>1919</v>
      </c>
      <c r="D736" s="216" t="s">
        <v>170</v>
      </c>
      <c r="E736" s="217">
        <v>7</v>
      </c>
      <c r="F736" s="217">
        <v>4</v>
      </c>
      <c r="G736" s="217">
        <v>11</v>
      </c>
      <c r="H736" s="269">
        <v>44631</v>
      </c>
      <c r="I736" s="217">
        <v>300</v>
      </c>
      <c r="J736" s="217">
        <f t="shared" si="32"/>
        <v>11</v>
      </c>
    </row>
    <row r="737" spans="1:10" hidden="1" outlineLevel="1" x14ac:dyDescent="0.35">
      <c r="A737" s="216" t="s">
        <v>1918</v>
      </c>
      <c r="B737" s="217">
        <v>60</v>
      </c>
      <c r="C737" s="216" t="s">
        <v>1919</v>
      </c>
      <c r="D737" s="216" t="s">
        <v>170</v>
      </c>
      <c r="E737" s="217">
        <v>9</v>
      </c>
      <c r="F737" s="217">
        <v>2</v>
      </c>
      <c r="G737" s="217">
        <v>11</v>
      </c>
      <c r="H737" s="269">
        <v>44631</v>
      </c>
      <c r="I737" s="217">
        <v>500</v>
      </c>
      <c r="J737" s="217">
        <f t="shared" si="32"/>
        <v>11</v>
      </c>
    </row>
    <row r="738" spans="1:10" hidden="1" outlineLevel="1" x14ac:dyDescent="0.35">
      <c r="A738" s="216" t="s">
        <v>1918</v>
      </c>
      <c r="B738" s="217">
        <v>49</v>
      </c>
      <c r="C738" s="216" t="s">
        <v>1919</v>
      </c>
      <c r="D738" s="216" t="s">
        <v>170</v>
      </c>
      <c r="E738" s="217">
        <v>4</v>
      </c>
      <c r="F738" s="217">
        <v>1</v>
      </c>
      <c r="G738" s="217">
        <v>5</v>
      </c>
      <c r="H738" s="269">
        <v>44631</v>
      </c>
      <c r="I738" s="217">
        <v>100</v>
      </c>
      <c r="J738" s="217">
        <f t="shared" si="32"/>
        <v>5</v>
      </c>
    </row>
    <row r="739" spans="1:10" hidden="1" outlineLevel="1" x14ac:dyDescent="0.35">
      <c r="A739" s="216" t="s">
        <v>1918</v>
      </c>
      <c r="B739" s="217">
        <v>51</v>
      </c>
      <c r="C739" s="216" t="s">
        <v>1919</v>
      </c>
      <c r="D739" s="216" t="s">
        <v>170</v>
      </c>
      <c r="E739" s="217">
        <v>7</v>
      </c>
      <c r="F739" s="217">
        <v>2</v>
      </c>
      <c r="G739" s="217">
        <v>9</v>
      </c>
      <c r="H739" s="269">
        <v>44631</v>
      </c>
      <c r="I739" s="217">
        <v>900</v>
      </c>
      <c r="J739" s="217">
        <f t="shared" si="32"/>
        <v>9</v>
      </c>
    </row>
    <row r="740" spans="1:10" hidden="1" outlineLevel="1" x14ac:dyDescent="0.35">
      <c r="A740" s="216" t="s">
        <v>1918</v>
      </c>
      <c r="B740" s="217">
        <v>52</v>
      </c>
      <c r="C740" s="216" t="s">
        <v>1919</v>
      </c>
      <c r="D740" s="216" t="s">
        <v>170</v>
      </c>
      <c r="E740" s="217">
        <v>6</v>
      </c>
      <c r="F740" s="217">
        <v>2</v>
      </c>
      <c r="G740" s="217">
        <v>8</v>
      </c>
      <c r="H740" s="269">
        <v>44631</v>
      </c>
      <c r="I740" s="217">
        <v>700</v>
      </c>
      <c r="J740" s="217">
        <f t="shared" si="32"/>
        <v>8</v>
      </c>
    </row>
    <row r="741" spans="1:10" hidden="1" outlineLevel="1" x14ac:dyDescent="0.35">
      <c r="A741" s="216" t="s">
        <v>1918</v>
      </c>
      <c r="B741" s="217">
        <v>54</v>
      </c>
      <c r="C741" s="216" t="s">
        <v>1919</v>
      </c>
      <c r="D741" s="216" t="s">
        <v>170</v>
      </c>
      <c r="E741" s="217">
        <v>9</v>
      </c>
      <c r="F741" s="217">
        <v>2</v>
      </c>
      <c r="G741" s="217">
        <v>11</v>
      </c>
      <c r="H741" s="269">
        <v>44631</v>
      </c>
      <c r="I741" s="217">
        <v>300</v>
      </c>
      <c r="J741" s="217">
        <f t="shared" si="32"/>
        <v>11</v>
      </c>
    </row>
    <row r="742" spans="1:10" hidden="1" outlineLevel="1" x14ac:dyDescent="0.35">
      <c r="A742" s="216" t="s">
        <v>1918</v>
      </c>
      <c r="B742" s="217">
        <v>53</v>
      </c>
      <c r="C742" s="216" t="s">
        <v>1919</v>
      </c>
      <c r="D742" s="216" t="s">
        <v>170</v>
      </c>
      <c r="E742" s="217">
        <v>5</v>
      </c>
      <c r="F742" s="217">
        <v>3</v>
      </c>
      <c r="G742" s="217">
        <v>8</v>
      </c>
      <c r="H742" s="269">
        <v>44631</v>
      </c>
      <c r="I742" s="217">
        <v>500</v>
      </c>
      <c r="J742" s="217">
        <f t="shared" si="32"/>
        <v>8</v>
      </c>
    </row>
    <row r="743" spans="1:10" hidden="1" outlineLevel="1" x14ac:dyDescent="0.35">
      <c r="A743" s="216" t="s">
        <v>1918</v>
      </c>
      <c r="B743" s="217">
        <v>61</v>
      </c>
      <c r="C743" s="216" t="s">
        <v>1919</v>
      </c>
      <c r="D743" s="216" t="s">
        <v>170</v>
      </c>
      <c r="E743" s="217">
        <v>3</v>
      </c>
      <c r="F743" s="217">
        <v>2</v>
      </c>
      <c r="G743" s="217">
        <v>5</v>
      </c>
      <c r="H743" s="269">
        <v>44631</v>
      </c>
      <c r="I743" s="217">
        <v>300</v>
      </c>
      <c r="J743" s="217">
        <f t="shared" si="32"/>
        <v>5</v>
      </c>
    </row>
    <row r="744" spans="1:10" ht="15" collapsed="1" thickBot="1" x14ac:dyDescent="0.4">
      <c r="A744" s="211" t="s">
        <v>1918</v>
      </c>
      <c r="B744" s="226"/>
      <c r="C744" s="213" t="s">
        <v>1919</v>
      </c>
      <c r="D744" s="243">
        <f>COUNTA(D683:D743)</f>
        <v>61</v>
      </c>
      <c r="E744" s="243">
        <f>SUM(E683:E743)</f>
        <v>276</v>
      </c>
      <c r="F744" s="243">
        <f t="shared" ref="F744:G744" si="33">SUM(F683:F743)</f>
        <v>156</v>
      </c>
      <c r="G744" s="243">
        <f t="shared" si="33"/>
        <v>432</v>
      </c>
      <c r="H744" s="270">
        <v>44631</v>
      </c>
      <c r="I744" s="271">
        <f>AVERAGE(I683:I743)</f>
        <v>455.73770491803276</v>
      </c>
      <c r="J744" s="243">
        <f t="shared" ref="J744" si="34">SUM(J683:J743)</f>
        <v>432</v>
      </c>
    </row>
    <row r="745" spans="1:10" hidden="1" outlineLevel="1" x14ac:dyDescent="0.35">
      <c r="A745" s="216" t="s">
        <v>1920</v>
      </c>
      <c r="B745" s="217">
        <v>5</v>
      </c>
      <c r="C745" s="216" t="s">
        <v>1921</v>
      </c>
      <c r="D745" s="216" t="s">
        <v>170</v>
      </c>
      <c r="E745" s="217">
        <v>5</v>
      </c>
      <c r="F745" s="217">
        <v>7</v>
      </c>
      <c r="G745" s="217">
        <v>12</v>
      </c>
      <c r="H745" s="269">
        <v>44631</v>
      </c>
      <c r="I745" s="217">
        <v>100</v>
      </c>
      <c r="J745" s="217">
        <f t="shared" si="32"/>
        <v>12</v>
      </c>
    </row>
    <row r="746" spans="1:10" hidden="1" outlineLevel="1" x14ac:dyDescent="0.35">
      <c r="A746" s="216" t="s">
        <v>1920</v>
      </c>
      <c r="B746" s="217">
        <v>14</v>
      </c>
      <c r="C746" s="216" t="s">
        <v>1921</v>
      </c>
      <c r="D746" s="216" t="s">
        <v>170</v>
      </c>
      <c r="E746" s="217">
        <v>4</v>
      </c>
      <c r="F746" s="217">
        <v>4</v>
      </c>
      <c r="G746" s="217">
        <v>8</v>
      </c>
      <c r="H746" s="269">
        <v>44631</v>
      </c>
      <c r="I746" s="217">
        <v>600</v>
      </c>
      <c r="J746" s="217">
        <f t="shared" si="32"/>
        <v>8</v>
      </c>
    </row>
    <row r="747" spans="1:10" hidden="1" outlineLevel="1" x14ac:dyDescent="0.35">
      <c r="A747" s="216" t="s">
        <v>1920</v>
      </c>
      <c r="B747" s="217">
        <v>11</v>
      </c>
      <c r="C747" s="216" t="s">
        <v>1921</v>
      </c>
      <c r="D747" s="216" t="s">
        <v>170</v>
      </c>
      <c r="E747" s="217">
        <v>4</v>
      </c>
      <c r="F747" s="217">
        <v>2</v>
      </c>
      <c r="G747" s="217">
        <v>6</v>
      </c>
      <c r="H747" s="269">
        <v>44631</v>
      </c>
      <c r="I747" s="217">
        <v>500</v>
      </c>
      <c r="J747" s="217">
        <f t="shared" si="32"/>
        <v>6</v>
      </c>
    </row>
    <row r="748" spans="1:10" hidden="1" outlineLevel="1" x14ac:dyDescent="0.35">
      <c r="A748" s="216" t="s">
        <v>1920</v>
      </c>
      <c r="B748" s="217">
        <v>34</v>
      </c>
      <c r="C748" s="216" t="s">
        <v>1921</v>
      </c>
      <c r="D748" s="216" t="s">
        <v>170</v>
      </c>
      <c r="E748" s="217">
        <v>5</v>
      </c>
      <c r="F748" s="217">
        <v>2</v>
      </c>
      <c r="G748" s="217">
        <v>7</v>
      </c>
      <c r="H748" s="269">
        <v>44631</v>
      </c>
      <c r="I748" s="217">
        <v>600</v>
      </c>
      <c r="J748" s="217">
        <f t="shared" si="32"/>
        <v>7</v>
      </c>
    </row>
    <row r="749" spans="1:10" hidden="1" outlineLevel="1" x14ac:dyDescent="0.35">
      <c r="A749" s="216" t="s">
        <v>1920</v>
      </c>
      <c r="B749" s="217">
        <v>53</v>
      </c>
      <c r="C749" s="216" t="s">
        <v>1921</v>
      </c>
      <c r="D749" s="216" t="s">
        <v>170</v>
      </c>
      <c r="E749" s="217">
        <v>1</v>
      </c>
      <c r="F749" s="217">
        <v>1</v>
      </c>
      <c r="G749" s="217">
        <v>2</v>
      </c>
      <c r="H749" s="269">
        <v>44631</v>
      </c>
      <c r="I749" s="217">
        <v>200</v>
      </c>
      <c r="J749" s="217">
        <f t="shared" si="32"/>
        <v>2</v>
      </c>
    </row>
    <row r="750" spans="1:10" hidden="1" outlineLevel="1" x14ac:dyDescent="0.35">
      <c r="A750" s="216" t="s">
        <v>1920</v>
      </c>
      <c r="B750" s="217">
        <v>1</v>
      </c>
      <c r="C750" s="216" t="s">
        <v>1921</v>
      </c>
      <c r="D750" s="216" t="s">
        <v>170</v>
      </c>
      <c r="E750" s="217">
        <v>4</v>
      </c>
      <c r="F750" s="217">
        <v>6</v>
      </c>
      <c r="G750" s="217">
        <v>10</v>
      </c>
      <c r="H750" s="269">
        <v>44631</v>
      </c>
      <c r="I750" s="217">
        <v>500</v>
      </c>
      <c r="J750" s="217">
        <f t="shared" si="32"/>
        <v>10</v>
      </c>
    </row>
    <row r="751" spans="1:10" hidden="1" outlineLevel="1" x14ac:dyDescent="0.35">
      <c r="A751" s="216" t="s">
        <v>1920</v>
      </c>
      <c r="B751" s="217">
        <v>2</v>
      </c>
      <c r="C751" s="216" t="s">
        <v>1921</v>
      </c>
      <c r="D751" s="216" t="s">
        <v>170</v>
      </c>
      <c r="E751" s="217">
        <v>5</v>
      </c>
      <c r="F751" s="217">
        <v>7</v>
      </c>
      <c r="G751" s="217">
        <v>12</v>
      </c>
      <c r="H751" s="269">
        <v>44631</v>
      </c>
      <c r="I751" s="217">
        <v>800</v>
      </c>
      <c r="J751" s="217">
        <f t="shared" si="32"/>
        <v>12</v>
      </c>
    </row>
    <row r="752" spans="1:10" hidden="1" outlineLevel="1" x14ac:dyDescent="0.35">
      <c r="A752" s="216" t="s">
        <v>1920</v>
      </c>
      <c r="B752" s="217">
        <v>3</v>
      </c>
      <c r="C752" s="216" t="s">
        <v>1921</v>
      </c>
      <c r="D752" s="216" t="s">
        <v>170</v>
      </c>
      <c r="E752" s="217">
        <v>4</v>
      </c>
      <c r="F752" s="217">
        <v>6</v>
      </c>
      <c r="G752" s="217">
        <v>10</v>
      </c>
      <c r="H752" s="269">
        <v>44631</v>
      </c>
      <c r="I752" s="217">
        <v>400</v>
      </c>
      <c r="J752" s="217">
        <f t="shared" si="32"/>
        <v>10</v>
      </c>
    </row>
    <row r="753" spans="1:10" hidden="1" outlineLevel="1" x14ac:dyDescent="0.35">
      <c r="A753" s="216" t="s">
        <v>1920</v>
      </c>
      <c r="B753" s="217">
        <v>7</v>
      </c>
      <c r="C753" s="216" t="s">
        <v>1921</v>
      </c>
      <c r="D753" s="216" t="s">
        <v>170</v>
      </c>
      <c r="E753" s="217">
        <v>1</v>
      </c>
      <c r="F753" s="217">
        <v>3</v>
      </c>
      <c r="G753" s="217">
        <v>4</v>
      </c>
      <c r="H753" s="269">
        <v>44631</v>
      </c>
      <c r="I753" s="217">
        <v>700</v>
      </c>
      <c r="J753" s="217">
        <f t="shared" si="32"/>
        <v>4</v>
      </c>
    </row>
    <row r="754" spans="1:10" hidden="1" outlineLevel="1" x14ac:dyDescent="0.35">
      <c r="A754" s="216" t="s">
        <v>1920</v>
      </c>
      <c r="B754" s="217">
        <v>4</v>
      </c>
      <c r="C754" s="216" t="s">
        <v>1921</v>
      </c>
      <c r="D754" s="216" t="s">
        <v>170</v>
      </c>
      <c r="E754" s="217">
        <v>3</v>
      </c>
      <c r="F754" s="217">
        <v>4</v>
      </c>
      <c r="G754" s="217">
        <v>7</v>
      </c>
      <c r="H754" s="269">
        <v>44631</v>
      </c>
      <c r="I754" s="217">
        <v>200</v>
      </c>
      <c r="J754" s="217">
        <f t="shared" si="32"/>
        <v>7</v>
      </c>
    </row>
    <row r="755" spans="1:10" hidden="1" outlineLevel="1" x14ac:dyDescent="0.35">
      <c r="A755" s="216" t="s">
        <v>1920</v>
      </c>
      <c r="B755" s="217">
        <v>9</v>
      </c>
      <c r="C755" s="216" t="s">
        <v>1921</v>
      </c>
      <c r="D755" s="216" t="s">
        <v>170</v>
      </c>
      <c r="E755" s="217">
        <v>1</v>
      </c>
      <c r="F755" s="217">
        <v>2</v>
      </c>
      <c r="G755" s="217">
        <v>3</v>
      </c>
      <c r="H755" s="269">
        <v>44631</v>
      </c>
      <c r="I755" s="217">
        <v>300</v>
      </c>
      <c r="J755" s="217">
        <f t="shared" si="32"/>
        <v>3</v>
      </c>
    </row>
    <row r="756" spans="1:10" hidden="1" outlineLevel="1" x14ac:dyDescent="0.35">
      <c r="A756" s="216" t="s">
        <v>1920</v>
      </c>
      <c r="B756" s="217">
        <v>6</v>
      </c>
      <c r="C756" s="216" t="s">
        <v>1921</v>
      </c>
      <c r="D756" s="216" t="s">
        <v>170</v>
      </c>
      <c r="E756" s="217">
        <v>6</v>
      </c>
      <c r="F756" s="217">
        <v>6</v>
      </c>
      <c r="G756" s="217">
        <v>12</v>
      </c>
      <c r="H756" s="269">
        <v>44631</v>
      </c>
      <c r="I756" s="217">
        <v>500</v>
      </c>
      <c r="J756" s="217">
        <f t="shared" si="32"/>
        <v>12</v>
      </c>
    </row>
    <row r="757" spans="1:10" hidden="1" outlineLevel="1" x14ac:dyDescent="0.35">
      <c r="A757" s="216" t="s">
        <v>1920</v>
      </c>
      <c r="B757" s="217">
        <v>33</v>
      </c>
      <c r="C757" s="216" t="s">
        <v>1921</v>
      </c>
      <c r="D757" s="216" t="s">
        <v>170</v>
      </c>
      <c r="E757" s="217">
        <v>4</v>
      </c>
      <c r="F757" s="217">
        <v>4</v>
      </c>
      <c r="G757" s="217">
        <v>8</v>
      </c>
      <c r="H757" s="269">
        <v>44631</v>
      </c>
      <c r="I757" s="217">
        <v>500</v>
      </c>
      <c r="J757" s="217">
        <f t="shared" si="32"/>
        <v>8</v>
      </c>
    </row>
    <row r="758" spans="1:10" hidden="1" outlineLevel="1" x14ac:dyDescent="0.35">
      <c r="A758" s="216" t="s">
        <v>1920</v>
      </c>
      <c r="B758" s="217">
        <v>56</v>
      </c>
      <c r="C758" s="216" t="s">
        <v>1921</v>
      </c>
      <c r="D758" s="216" t="s">
        <v>170</v>
      </c>
      <c r="E758" s="217">
        <v>2</v>
      </c>
      <c r="F758" s="217">
        <v>7</v>
      </c>
      <c r="G758" s="217">
        <v>9</v>
      </c>
      <c r="H758" s="269">
        <v>44631</v>
      </c>
      <c r="I758" s="217">
        <v>450</v>
      </c>
      <c r="J758" s="217">
        <f t="shared" si="32"/>
        <v>9</v>
      </c>
    </row>
    <row r="759" spans="1:10" hidden="1" outlineLevel="1" x14ac:dyDescent="0.35">
      <c r="A759" s="216" t="s">
        <v>1920</v>
      </c>
      <c r="B759" s="217">
        <v>10</v>
      </c>
      <c r="C759" s="216" t="s">
        <v>1921</v>
      </c>
      <c r="D759" s="216" t="s">
        <v>170</v>
      </c>
      <c r="E759" s="217">
        <v>4</v>
      </c>
      <c r="F759" s="217">
        <v>8</v>
      </c>
      <c r="G759" s="217">
        <v>12</v>
      </c>
      <c r="H759" s="269">
        <v>44631</v>
      </c>
      <c r="I759" s="217">
        <v>200</v>
      </c>
      <c r="J759" s="217">
        <f t="shared" si="32"/>
        <v>12</v>
      </c>
    </row>
    <row r="760" spans="1:10" hidden="1" outlineLevel="1" x14ac:dyDescent="0.35">
      <c r="A760" s="216" t="s">
        <v>1920</v>
      </c>
      <c r="B760" s="217">
        <v>8</v>
      </c>
      <c r="C760" s="216" t="s">
        <v>1921</v>
      </c>
      <c r="D760" s="216" t="s">
        <v>170</v>
      </c>
      <c r="E760" s="217">
        <v>5</v>
      </c>
      <c r="F760" s="217">
        <v>4</v>
      </c>
      <c r="G760" s="217">
        <v>9</v>
      </c>
      <c r="H760" s="269">
        <v>44631</v>
      </c>
      <c r="I760" s="217">
        <v>100</v>
      </c>
      <c r="J760" s="217">
        <f t="shared" si="32"/>
        <v>9</v>
      </c>
    </row>
    <row r="761" spans="1:10" hidden="1" outlineLevel="1" x14ac:dyDescent="0.35">
      <c r="A761" s="216" t="s">
        <v>1920</v>
      </c>
      <c r="B761" s="217">
        <v>12</v>
      </c>
      <c r="C761" s="216" t="s">
        <v>1921</v>
      </c>
      <c r="D761" s="216" t="s">
        <v>170</v>
      </c>
      <c r="E761" s="217">
        <v>6</v>
      </c>
      <c r="F761" s="217">
        <v>6</v>
      </c>
      <c r="G761" s="217">
        <v>12</v>
      </c>
      <c r="H761" s="269">
        <v>44631</v>
      </c>
      <c r="I761" s="217">
        <v>900</v>
      </c>
      <c r="J761" s="217">
        <f t="shared" si="32"/>
        <v>12</v>
      </c>
    </row>
    <row r="762" spans="1:10" hidden="1" outlineLevel="1" x14ac:dyDescent="0.35">
      <c r="A762" s="216" t="s">
        <v>1920</v>
      </c>
      <c r="B762" s="217">
        <v>16</v>
      </c>
      <c r="C762" s="216" t="s">
        <v>1921</v>
      </c>
      <c r="D762" s="216" t="s">
        <v>170</v>
      </c>
      <c r="E762" s="217">
        <v>0</v>
      </c>
      <c r="F762" s="217">
        <v>2</v>
      </c>
      <c r="G762" s="217">
        <v>2</v>
      </c>
      <c r="H762" s="269">
        <v>44631</v>
      </c>
      <c r="I762" s="217">
        <v>500</v>
      </c>
      <c r="J762" s="217">
        <f t="shared" si="32"/>
        <v>2</v>
      </c>
    </row>
    <row r="763" spans="1:10" hidden="1" outlineLevel="1" x14ac:dyDescent="0.35">
      <c r="A763" s="216" t="s">
        <v>1920</v>
      </c>
      <c r="B763" s="217">
        <v>28</v>
      </c>
      <c r="C763" s="216" t="s">
        <v>1921</v>
      </c>
      <c r="D763" s="216" t="s">
        <v>170</v>
      </c>
      <c r="E763" s="217">
        <v>1</v>
      </c>
      <c r="F763" s="217">
        <v>3</v>
      </c>
      <c r="G763" s="217">
        <v>4</v>
      </c>
      <c r="H763" s="269">
        <v>44631</v>
      </c>
      <c r="I763" s="217">
        <v>500</v>
      </c>
      <c r="J763" s="217">
        <f t="shared" si="32"/>
        <v>4</v>
      </c>
    </row>
    <row r="764" spans="1:10" hidden="1" outlineLevel="1" x14ac:dyDescent="0.35">
      <c r="A764" s="216" t="s">
        <v>1920</v>
      </c>
      <c r="B764" s="217">
        <v>24</v>
      </c>
      <c r="C764" s="216" t="s">
        <v>1921</v>
      </c>
      <c r="D764" s="216" t="s">
        <v>170</v>
      </c>
      <c r="E764" s="217">
        <v>8</v>
      </c>
      <c r="F764" s="217">
        <v>5</v>
      </c>
      <c r="G764" s="217">
        <v>13</v>
      </c>
      <c r="H764" s="269">
        <v>44631</v>
      </c>
      <c r="I764" s="217">
        <v>200</v>
      </c>
      <c r="J764" s="217">
        <f t="shared" si="32"/>
        <v>13</v>
      </c>
    </row>
    <row r="765" spans="1:10" hidden="1" outlineLevel="1" x14ac:dyDescent="0.35">
      <c r="A765" s="216" t="s">
        <v>1920</v>
      </c>
      <c r="B765" s="217">
        <v>15</v>
      </c>
      <c r="C765" s="216" t="s">
        <v>1921</v>
      </c>
      <c r="D765" s="216" t="s">
        <v>170</v>
      </c>
      <c r="E765" s="217">
        <v>4</v>
      </c>
      <c r="F765" s="217">
        <v>6</v>
      </c>
      <c r="G765" s="217">
        <v>10</v>
      </c>
      <c r="H765" s="269">
        <v>44631</v>
      </c>
      <c r="I765" s="217">
        <v>300</v>
      </c>
      <c r="J765" s="217">
        <f t="shared" si="32"/>
        <v>10</v>
      </c>
    </row>
    <row r="766" spans="1:10" hidden="1" outlineLevel="1" x14ac:dyDescent="0.35">
      <c r="A766" s="216" t="s">
        <v>1920</v>
      </c>
      <c r="B766" s="217">
        <v>18</v>
      </c>
      <c r="C766" s="216" t="s">
        <v>1921</v>
      </c>
      <c r="D766" s="216" t="s">
        <v>170</v>
      </c>
      <c r="E766" s="217">
        <v>7</v>
      </c>
      <c r="F766" s="217">
        <v>6</v>
      </c>
      <c r="G766" s="217">
        <v>13</v>
      </c>
      <c r="H766" s="269">
        <v>44631</v>
      </c>
      <c r="I766" s="217">
        <v>800</v>
      </c>
      <c r="J766" s="217">
        <f t="shared" si="32"/>
        <v>13</v>
      </c>
    </row>
    <row r="767" spans="1:10" hidden="1" outlineLevel="1" x14ac:dyDescent="0.35">
      <c r="A767" s="216" t="s">
        <v>1920</v>
      </c>
      <c r="B767" s="217">
        <v>17</v>
      </c>
      <c r="C767" s="216" t="s">
        <v>1921</v>
      </c>
      <c r="D767" s="216" t="s">
        <v>170</v>
      </c>
      <c r="E767" s="217">
        <v>3</v>
      </c>
      <c r="F767" s="217">
        <v>3</v>
      </c>
      <c r="G767" s="217">
        <v>6</v>
      </c>
      <c r="H767" s="269">
        <v>44631</v>
      </c>
      <c r="I767" s="217">
        <v>700</v>
      </c>
      <c r="J767" s="217">
        <f t="shared" si="32"/>
        <v>6</v>
      </c>
    </row>
    <row r="768" spans="1:10" hidden="1" outlineLevel="1" x14ac:dyDescent="0.35">
      <c r="A768" s="216" t="s">
        <v>1920</v>
      </c>
      <c r="B768" s="217">
        <v>42</v>
      </c>
      <c r="C768" s="216" t="s">
        <v>1921</v>
      </c>
      <c r="D768" s="216" t="s">
        <v>170</v>
      </c>
      <c r="E768" s="217">
        <v>1</v>
      </c>
      <c r="F768" s="217">
        <v>2</v>
      </c>
      <c r="G768" s="217">
        <v>3</v>
      </c>
      <c r="H768" s="269">
        <v>44631</v>
      </c>
      <c r="I768" s="217">
        <v>200</v>
      </c>
      <c r="J768" s="217">
        <f t="shared" si="32"/>
        <v>3</v>
      </c>
    </row>
    <row r="769" spans="1:10" hidden="1" outlineLevel="1" x14ac:dyDescent="0.35">
      <c r="A769" s="216" t="s">
        <v>1920</v>
      </c>
      <c r="B769" s="217">
        <v>22</v>
      </c>
      <c r="C769" s="216" t="s">
        <v>1921</v>
      </c>
      <c r="D769" s="216" t="s">
        <v>170</v>
      </c>
      <c r="E769" s="217">
        <v>2</v>
      </c>
      <c r="F769" s="217">
        <v>2</v>
      </c>
      <c r="G769" s="217">
        <v>4</v>
      </c>
      <c r="H769" s="269">
        <v>44631</v>
      </c>
      <c r="I769" s="217">
        <v>900</v>
      </c>
      <c r="J769" s="217">
        <f t="shared" si="32"/>
        <v>4</v>
      </c>
    </row>
    <row r="770" spans="1:10" hidden="1" outlineLevel="1" x14ac:dyDescent="0.35">
      <c r="A770" s="216" t="s">
        <v>1920</v>
      </c>
      <c r="B770" s="217">
        <v>13</v>
      </c>
      <c r="C770" s="216" t="s">
        <v>1921</v>
      </c>
      <c r="D770" s="216" t="s">
        <v>170</v>
      </c>
      <c r="E770" s="217">
        <v>3</v>
      </c>
      <c r="F770" s="217">
        <v>3</v>
      </c>
      <c r="G770" s="217">
        <v>6</v>
      </c>
      <c r="H770" s="269">
        <v>44631</v>
      </c>
      <c r="I770" s="217">
        <v>100</v>
      </c>
      <c r="J770" s="217">
        <f t="shared" si="32"/>
        <v>6</v>
      </c>
    </row>
    <row r="771" spans="1:10" hidden="1" outlineLevel="1" x14ac:dyDescent="0.35">
      <c r="A771" s="216" t="s">
        <v>1920</v>
      </c>
      <c r="B771" s="217">
        <v>45</v>
      </c>
      <c r="C771" s="216" t="s">
        <v>1921</v>
      </c>
      <c r="D771" s="216" t="s">
        <v>170</v>
      </c>
      <c r="E771" s="217">
        <v>4</v>
      </c>
      <c r="F771" s="217">
        <v>4</v>
      </c>
      <c r="G771" s="217">
        <v>8</v>
      </c>
      <c r="H771" s="269">
        <v>44631</v>
      </c>
      <c r="I771" s="217">
        <v>600</v>
      </c>
      <c r="J771" s="217">
        <f t="shared" ref="J771:J834" si="35">IF(I771&gt;$Q$1,,G771)</f>
        <v>8</v>
      </c>
    </row>
    <row r="772" spans="1:10" hidden="1" outlineLevel="1" x14ac:dyDescent="0.35">
      <c r="A772" s="216" t="s">
        <v>1920</v>
      </c>
      <c r="B772" s="217">
        <v>20</v>
      </c>
      <c r="C772" s="216" t="s">
        <v>1921</v>
      </c>
      <c r="D772" s="216" t="s">
        <v>170</v>
      </c>
      <c r="E772" s="217">
        <v>3</v>
      </c>
      <c r="F772" s="217">
        <v>3</v>
      </c>
      <c r="G772" s="217">
        <v>6</v>
      </c>
      <c r="H772" s="269">
        <v>44631</v>
      </c>
      <c r="I772" s="217">
        <v>500</v>
      </c>
      <c r="J772" s="217">
        <f t="shared" si="35"/>
        <v>6</v>
      </c>
    </row>
    <row r="773" spans="1:10" hidden="1" outlineLevel="1" x14ac:dyDescent="0.35">
      <c r="A773" s="216" t="s">
        <v>1920</v>
      </c>
      <c r="B773" s="217">
        <v>40</v>
      </c>
      <c r="C773" s="216" t="s">
        <v>1921</v>
      </c>
      <c r="D773" s="216" t="s">
        <v>170</v>
      </c>
      <c r="E773" s="217">
        <v>3</v>
      </c>
      <c r="F773" s="217">
        <v>3</v>
      </c>
      <c r="G773" s="217">
        <v>6</v>
      </c>
      <c r="H773" s="269">
        <v>44631</v>
      </c>
      <c r="I773" s="217">
        <v>500</v>
      </c>
      <c r="J773" s="217">
        <f t="shared" si="35"/>
        <v>6</v>
      </c>
    </row>
    <row r="774" spans="1:10" hidden="1" outlineLevel="1" x14ac:dyDescent="0.35">
      <c r="A774" s="216" t="s">
        <v>1920</v>
      </c>
      <c r="B774" s="217">
        <v>21</v>
      </c>
      <c r="C774" s="216" t="s">
        <v>1921</v>
      </c>
      <c r="D774" s="216" t="s">
        <v>170</v>
      </c>
      <c r="E774" s="217">
        <v>0</v>
      </c>
      <c r="F774" s="217">
        <v>1</v>
      </c>
      <c r="G774" s="217">
        <v>1</v>
      </c>
      <c r="H774" s="269">
        <v>44631</v>
      </c>
      <c r="I774" s="217">
        <v>800</v>
      </c>
      <c r="J774" s="217">
        <f t="shared" si="35"/>
        <v>1</v>
      </c>
    </row>
    <row r="775" spans="1:10" hidden="1" outlineLevel="1" x14ac:dyDescent="0.35">
      <c r="A775" s="216" t="s">
        <v>1920</v>
      </c>
      <c r="B775" s="217">
        <v>57</v>
      </c>
      <c r="C775" s="216" t="s">
        <v>1921</v>
      </c>
      <c r="D775" s="216" t="s">
        <v>170</v>
      </c>
      <c r="E775" s="217">
        <v>0</v>
      </c>
      <c r="F775" s="217">
        <v>3</v>
      </c>
      <c r="G775" s="217">
        <v>3</v>
      </c>
      <c r="H775" s="269">
        <v>44631</v>
      </c>
      <c r="I775" s="217">
        <v>280</v>
      </c>
      <c r="J775" s="217">
        <f t="shared" si="35"/>
        <v>3</v>
      </c>
    </row>
    <row r="776" spans="1:10" hidden="1" outlineLevel="1" x14ac:dyDescent="0.35">
      <c r="A776" s="216" t="s">
        <v>1920</v>
      </c>
      <c r="B776" s="217">
        <v>29</v>
      </c>
      <c r="C776" s="216" t="s">
        <v>1921</v>
      </c>
      <c r="D776" s="216" t="s">
        <v>170</v>
      </c>
      <c r="E776" s="217">
        <v>9</v>
      </c>
      <c r="F776" s="217">
        <v>2</v>
      </c>
      <c r="G776" s="217">
        <v>11</v>
      </c>
      <c r="H776" s="269">
        <v>44631</v>
      </c>
      <c r="I776" s="217">
        <v>900</v>
      </c>
      <c r="J776" s="217">
        <f t="shared" si="35"/>
        <v>11</v>
      </c>
    </row>
    <row r="777" spans="1:10" hidden="1" outlineLevel="1" x14ac:dyDescent="0.35">
      <c r="A777" s="216" t="s">
        <v>1920</v>
      </c>
      <c r="B777" s="217">
        <v>48</v>
      </c>
      <c r="C777" s="216" t="s">
        <v>1921</v>
      </c>
      <c r="D777" s="216" t="s">
        <v>170</v>
      </c>
      <c r="E777" s="217">
        <v>10</v>
      </c>
      <c r="F777" s="217">
        <v>4</v>
      </c>
      <c r="G777" s="217">
        <v>14</v>
      </c>
      <c r="H777" s="269">
        <v>44631</v>
      </c>
      <c r="I777" s="217">
        <v>100</v>
      </c>
      <c r="J777" s="217">
        <f t="shared" si="35"/>
        <v>14</v>
      </c>
    </row>
    <row r="778" spans="1:10" hidden="1" outlineLevel="1" x14ac:dyDescent="0.35">
      <c r="A778" s="216" t="s">
        <v>1920</v>
      </c>
      <c r="B778" s="217">
        <v>27</v>
      </c>
      <c r="C778" s="216" t="s">
        <v>1921</v>
      </c>
      <c r="D778" s="216" t="s">
        <v>170</v>
      </c>
      <c r="E778" s="217">
        <v>4</v>
      </c>
      <c r="F778" s="217">
        <v>4</v>
      </c>
      <c r="G778" s="217">
        <v>8</v>
      </c>
      <c r="H778" s="269">
        <v>44631</v>
      </c>
      <c r="I778" s="217">
        <v>300</v>
      </c>
      <c r="J778" s="217">
        <f t="shared" si="35"/>
        <v>8</v>
      </c>
    </row>
    <row r="779" spans="1:10" hidden="1" outlineLevel="1" x14ac:dyDescent="0.35">
      <c r="A779" s="216" t="s">
        <v>1920</v>
      </c>
      <c r="B779" s="217">
        <v>26</v>
      </c>
      <c r="C779" s="216" t="s">
        <v>1921</v>
      </c>
      <c r="D779" s="216" t="s">
        <v>170</v>
      </c>
      <c r="E779" s="217">
        <v>4</v>
      </c>
      <c r="F779" s="217">
        <v>9</v>
      </c>
      <c r="G779" s="217">
        <v>13</v>
      </c>
      <c r="H779" s="269">
        <v>44631</v>
      </c>
      <c r="I779" s="217">
        <v>400</v>
      </c>
      <c r="J779" s="217">
        <f t="shared" si="35"/>
        <v>13</v>
      </c>
    </row>
    <row r="780" spans="1:10" hidden="1" outlineLevel="1" x14ac:dyDescent="0.35">
      <c r="A780" s="216" t="s">
        <v>1920</v>
      </c>
      <c r="B780" s="217">
        <v>19</v>
      </c>
      <c r="C780" s="216" t="s">
        <v>1921</v>
      </c>
      <c r="D780" s="216" t="s">
        <v>170</v>
      </c>
      <c r="E780" s="217">
        <v>5</v>
      </c>
      <c r="F780" s="217">
        <v>5</v>
      </c>
      <c r="G780" s="217">
        <v>10</v>
      </c>
      <c r="H780" s="269">
        <v>44631</v>
      </c>
      <c r="I780" s="217">
        <v>400</v>
      </c>
      <c r="J780" s="217">
        <f t="shared" si="35"/>
        <v>10</v>
      </c>
    </row>
    <row r="781" spans="1:10" hidden="1" outlineLevel="1" x14ac:dyDescent="0.35">
      <c r="A781" s="216" t="s">
        <v>1920</v>
      </c>
      <c r="B781" s="217">
        <v>30</v>
      </c>
      <c r="C781" s="216" t="s">
        <v>1921</v>
      </c>
      <c r="D781" s="216" t="s">
        <v>170</v>
      </c>
      <c r="E781" s="217">
        <v>3</v>
      </c>
      <c r="F781" s="217">
        <v>3</v>
      </c>
      <c r="G781" s="217">
        <v>6</v>
      </c>
      <c r="H781" s="269">
        <v>44631</v>
      </c>
      <c r="I781" s="217">
        <v>200</v>
      </c>
      <c r="J781" s="217">
        <f t="shared" si="35"/>
        <v>6</v>
      </c>
    </row>
    <row r="782" spans="1:10" hidden="1" outlineLevel="1" x14ac:dyDescent="0.35">
      <c r="A782" s="216" t="s">
        <v>1920</v>
      </c>
      <c r="B782" s="217">
        <v>23</v>
      </c>
      <c r="C782" s="216" t="s">
        <v>1921</v>
      </c>
      <c r="D782" s="216" t="s">
        <v>170</v>
      </c>
      <c r="E782" s="217">
        <v>7</v>
      </c>
      <c r="F782" s="217">
        <v>3</v>
      </c>
      <c r="G782" s="217">
        <v>10</v>
      </c>
      <c r="H782" s="269">
        <v>44631</v>
      </c>
      <c r="I782" s="217">
        <v>600</v>
      </c>
      <c r="J782" s="217">
        <f t="shared" si="35"/>
        <v>10</v>
      </c>
    </row>
    <row r="783" spans="1:10" hidden="1" outlineLevel="1" x14ac:dyDescent="0.35">
      <c r="A783" s="216" t="s">
        <v>1920</v>
      </c>
      <c r="B783" s="217">
        <v>25</v>
      </c>
      <c r="C783" s="216" t="s">
        <v>1921</v>
      </c>
      <c r="D783" s="216" t="s">
        <v>170</v>
      </c>
      <c r="E783" s="217">
        <v>4</v>
      </c>
      <c r="F783" s="217">
        <v>4</v>
      </c>
      <c r="G783" s="217">
        <v>8</v>
      </c>
      <c r="H783" s="269">
        <v>44631</v>
      </c>
      <c r="I783" s="217">
        <v>800</v>
      </c>
      <c r="J783" s="217">
        <f t="shared" si="35"/>
        <v>8</v>
      </c>
    </row>
    <row r="784" spans="1:10" hidden="1" outlineLevel="1" x14ac:dyDescent="0.35">
      <c r="A784" s="216" t="s">
        <v>1920</v>
      </c>
      <c r="B784" s="217">
        <v>54</v>
      </c>
      <c r="C784" s="216" t="s">
        <v>1921</v>
      </c>
      <c r="D784" s="216" t="s">
        <v>170</v>
      </c>
      <c r="E784" s="217">
        <v>3</v>
      </c>
      <c r="F784" s="217">
        <v>3</v>
      </c>
      <c r="G784" s="217">
        <v>6</v>
      </c>
      <c r="H784" s="269">
        <v>44631</v>
      </c>
      <c r="I784" s="217">
        <v>340</v>
      </c>
      <c r="J784" s="217">
        <f t="shared" si="35"/>
        <v>6</v>
      </c>
    </row>
    <row r="785" spans="1:10" hidden="1" outlineLevel="1" x14ac:dyDescent="0.35">
      <c r="A785" s="216" t="s">
        <v>1920</v>
      </c>
      <c r="B785" s="217">
        <v>32</v>
      </c>
      <c r="C785" s="216" t="s">
        <v>1921</v>
      </c>
      <c r="D785" s="216" t="s">
        <v>170</v>
      </c>
      <c r="E785" s="217">
        <v>6</v>
      </c>
      <c r="F785" s="217">
        <v>2</v>
      </c>
      <c r="G785" s="217">
        <v>8</v>
      </c>
      <c r="H785" s="269">
        <v>44631</v>
      </c>
      <c r="I785" s="217">
        <v>180</v>
      </c>
      <c r="J785" s="217">
        <f t="shared" si="35"/>
        <v>8</v>
      </c>
    </row>
    <row r="786" spans="1:10" hidden="1" outlineLevel="1" x14ac:dyDescent="0.35">
      <c r="A786" s="216" t="s">
        <v>1920</v>
      </c>
      <c r="B786" s="217">
        <v>31</v>
      </c>
      <c r="C786" s="216" t="s">
        <v>1921</v>
      </c>
      <c r="D786" s="216" t="s">
        <v>170</v>
      </c>
      <c r="E786" s="217">
        <v>3</v>
      </c>
      <c r="F786" s="217">
        <v>3</v>
      </c>
      <c r="G786" s="217">
        <v>6</v>
      </c>
      <c r="H786" s="269">
        <v>44631</v>
      </c>
      <c r="I786" s="217">
        <v>200</v>
      </c>
      <c r="J786" s="217">
        <f t="shared" si="35"/>
        <v>6</v>
      </c>
    </row>
    <row r="787" spans="1:10" hidden="1" outlineLevel="1" x14ac:dyDescent="0.35">
      <c r="A787" s="216" t="s">
        <v>1920</v>
      </c>
      <c r="B787" s="217">
        <v>59</v>
      </c>
      <c r="C787" s="216" t="s">
        <v>1921</v>
      </c>
      <c r="D787" s="216" t="s">
        <v>170</v>
      </c>
      <c r="E787" s="217">
        <v>2</v>
      </c>
      <c r="F787" s="217">
        <v>4</v>
      </c>
      <c r="G787" s="217">
        <v>6</v>
      </c>
      <c r="H787" s="269">
        <v>44631</v>
      </c>
      <c r="I787" s="217">
        <v>180</v>
      </c>
      <c r="J787" s="217">
        <f t="shared" si="35"/>
        <v>6</v>
      </c>
    </row>
    <row r="788" spans="1:10" hidden="1" outlineLevel="1" x14ac:dyDescent="0.35">
      <c r="A788" s="216" t="s">
        <v>1920</v>
      </c>
      <c r="B788" s="217">
        <v>36</v>
      </c>
      <c r="C788" s="216" t="s">
        <v>1921</v>
      </c>
      <c r="D788" s="216" t="s">
        <v>170</v>
      </c>
      <c r="E788" s="217">
        <v>3</v>
      </c>
      <c r="F788" s="217">
        <v>3</v>
      </c>
      <c r="G788" s="217">
        <v>6</v>
      </c>
      <c r="H788" s="269">
        <v>44631</v>
      </c>
      <c r="I788" s="217">
        <v>200</v>
      </c>
      <c r="J788" s="217">
        <f t="shared" si="35"/>
        <v>6</v>
      </c>
    </row>
    <row r="789" spans="1:10" hidden="1" outlineLevel="1" x14ac:dyDescent="0.35">
      <c r="A789" s="216" t="s">
        <v>1920</v>
      </c>
      <c r="B789" s="217">
        <v>47</v>
      </c>
      <c r="C789" s="216" t="s">
        <v>1921</v>
      </c>
      <c r="D789" s="216" t="s">
        <v>170</v>
      </c>
      <c r="E789" s="217">
        <v>1</v>
      </c>
      <c r="F789" s="217">
        <v>2</v>
      </c>
      <c r="G789" s="217">
        <v>3</v>
      </c>
      <c r="H789" s="269">
        <v>44631</v>
      </c>
      <c r="I789" s="217">
        <v>400</v>
      </c>
      <c r="J789" s="217">
        <f t="shared" si="35"/>
        <v>3</v>
      </c>
    </row>
    <row r="790" spans="1:10" hidden="1" outlineLevel="1" x14ac:dyDescent="0.35">
      <c r="A790" s="216" t="s">
        <v>1920</v>
      </c>
      <c r="B790" s="217">
        <v>35</v>
      </c>
      <c r="C790" s="216" t="s">
        <v>1921</v>
      </c>
      <c r="D790" s="216" t="s">
        <v>170</v>
      </c>
      <c r="E790" s="217">
        <v>1</v>
      </c>
      <c r="F790" s="217">
        <v>2</v>
      </c>
      <c r="G790" s="217">
        <v>3</v>
      </c>
      <c r="H790" s="269">
        <v>44631</v>
      </c>
      <c r="I790" s="217">
        <v>900</v>
      </c>
      <c r="J790" s="217">
        <f t="shared" si="35"/>
        <v>3</v>
      </c>
    </row>
    <row r="791" spans="1:10" hidden="1" outlineLevel="1" x14ac:dyDescent="0.35">
      <c r="A791" s="216" t="s">
        <v>1920</v>
      </c>
      <c r="B791" s="217">
        <v>62</v>
      </c>
      <c r="C791" s="216" t="s">
        <v>1921</v>
      </c>
      <c r="D791" s="216" t="s">
        <v>170</v>
      </c>
      <c r="E791" s="217">
        <v>4</v>
      </c>
      <c r="F791" s="217">
        <v>12</v>
      </c>
      <c r="G791" s="217">
        <v>16</v>
      </c>
      <c r="H791" s="269">
        <v>44631</v>
      </c>
      <c r="I791" s="217">
        <v>300</v>
      </c>
      <c r="J791" s="217">
        <f t="shared" si="35"/>
        <v>16</v>
      </c>
    </row>
    <row r="792" spans="1:10" hidden="1" outlineLevel="1" x14ac:dyDescent="0.35">
      <c r="A792" s="216" t="s">
        <v>1920</v>
      </c>
      <c r="B792" s="217">
        <v>41</v>
      </c>
      <c r="C792" s="216" t="s">
        <v>1921</v>
      </c>
      <c r="D792" s="216" t="s">
        <v>170</v>
      </c>
      <c r="E792" s="217">
        <v>1</v>
      </c>
      <c r="F792" s="217">
        <v>3</v>
      </c>
      <c r="G792" s="217">
        <v>4</v>
      </c>
      <c r="H792" s="269">
        <v>44631</v>
      </c>
      <c r="I792" s="217">
        <v>400</v>
      </c>
      <c r="J792" s="217">
        <f t="shared" si="35"/>
        <v>4</v>
      </c>
    </row>
    <row r="793" spans="1:10" hidden="1" outlineLevel="1" x14ac:dyDescent="0.35">
      <c r="A793" s="216" t="s">
        <v>1920</v>
      </c>
      <c r="B793" s="217">
        <v>37</v>
      </c>
      <c r="C793" s="216" t="s">
        <v>1921</v>
      </c>
      <c r="D793" s="216" t="s">
        <v>170</v>
      </c>
      <c r="E793" s="217">
        <v>4</v>
      </c>
      <c r="F793" s="217">
        <v>4</v>
      </c>
      <c r="G793" s="217">
        <v>8</v>
      </c>
      <c r="H793" s="269">
        <v>44631</v>
      </c>
      <c r="I793" s="217">
        <v>400</v>
      </c>
      <c r="J793" s="217">
        <f t="shared" si="35"/>
        <v>8</v>
      </c>
    </row>
    <row r="794" spans="1:10" hidden="1" outlineLevel="1" x14ac:dyDescent="0.35">
      <c r="A794" s="216" t="s">
        <v>1920</v>
      </c>
      <c r="B794" s="217">
        <v>38</v>
      </c>
      <c r="C794" s="216" t="s">
        <v>1921</v>
      </c>
      <c r="D794" s="216" t="s">
        <v>170</v>
      </c>
      <c r="E794" s="217">
        <v>0</v>
      </c>
      <c r="F794" s="217">
        <v>4</v>
      </c>
      <c r="G794" s="217">
        <v>4</v>
      </c>
      <c r="H794" s="269">
        <v>44631</v>
      </c>
      <c r="I794" s="217">
        <v>300</v>
      </c>
      <c r="J794" s="217">
        <f t="shared" si="35"/>
        <v>4</v>
      </c>
    </row>
    <row r="795" spans="1:10" hidden="1" outlineLevel="1" x14ac:dyDescent="0.35">
      <c r="A795" s="216" t="s">
        <v>1920</v>
      </c>
      <c r="B795" s="217">
        <v>43</v>
      </c>
      <c r="C795" s="216" t="s">
        <v>1921</v>
      </c>
      <c r="D795" s="216" t="s">
        <v>170</v>
      </c>
      <c r="E795" s="217">
        <v>7</v>
      </c>
      <c r="F795" s="217">
        <v>7</v>
      </c>
      <c r="G795" s="217">
        <v>14</v>
      </c>
      <c r="H795" s="269">
        <v>44631</v>
      </c>
      <c r="I795" s="217">
        <v>300</v>
      </c>
      <c r="J795" s="217">
        <f t="shared" si="35"/>
        <v>14</v>
      </c>
    </row>
    <row r="796" spans="1:10" hidden="1" outlineLevel="1" x14ac:dyDescent="0.35">
      <c r="A796" s="216" t="s">
        <v>1920</v>
      </c>
      <c r="B796" s="217">
        <v>39</v>
      </c>
      <c r="C796" s="216" t="s">
        <v>1921</v>
      </c>
      <c r="D796" s="216" t="s">
        <v>170</v>
      </c>
      <c r="E796" s="217">
        <v>3</v>
      </c>
      <c r="F796" s="217">
        <v>3</v>
      </c>
      <c r="G796" s="217">
        <v>6</v>
      </c>
      <c r="H796" s="269">
        <v>44631</v>
      </c>
      <c r="I796" s="217">
        <v>700</v>
      </c>
      <c r="J796" s="217">
        <f t="shared" si="35"/>
        <v>6</v>
      </c>
    </row>
    <row r="797" spans="1:10" hidden="1" outlineLevel="1" x14ac:dyDescent="0.35">
      <c r="A797" s="216" t="s">
        <v>1920</v>
      </c>
      <c r="B797" s="217">
        <v>44</v>
      </c>
      <c r="C797" s="216" t="s">
        <v>1921</v>
      </c>
      <c r="D797" s="216" t="s">
        <v>170</v>
      </c>
      <c r="E797" s="217">
        <v>7</v>
      </c>
      <c r="F797" s="217">
        <v>7</v>
      </c>
      <c r="G797" s="217">
        <v>14</v>
      </c>
      <c r="H797" s="269">
        <v>44631</v>
      </c>
      <c r="I797" s="217">
        <v>100</v>
      </c>
      <c r="J797" s="217">
        <f t="shared" si="35"/>
        <v>14</v>
      </c>
    </row>
    <row r="798" spans="1:10" hidden="1" outlineLevel="1" x14ac:dyDescent="0.35">
      <c r="A798" s="216" t="s">
        <v>1920</v>
      </c>
      <c r="B798" s="217">
        <v>49</v>
      </c>
      <c r="C798" s="216" t="s">
        <v>1921</v>
      </c>
      <c r="D798" s="216" t="s">
        <v>170</v>
      </c>
      <c r="E798" s="217">
        <v>6</v>
      </c>
      <c r="F798" s="217">
        <v>6</v>
      </c>
      <c r="G798" s="217">
        <v>12</v>
      </c>
      <c r="H798" s="269">
        <v>44631</v>
      </c>
      <c r="I798" s="217">
        <v>900</v>
      </c>
      <c r="J798" s="217">
        <f t="shared" si="35"/>
        <v>12</v>
      </c>
    </row>
    <row r="799" spans="1:10" hidden="1" outlineLevel="1" x14ac:dyDescent="0.35">
      <c r="A799" s="216" t="s">
        <v>1920</v>
      </c>
      <c r="B799" s="217">
        <v>46</v>
      </c>
      <c r="C799" s="216" t="s">
        <v>1921</v>
      </c>
      <c r="D799" s="216" t="s">
        <v>170</v>
      </c>
      <c r="E799" s="217">
        <v>4</v>
      </c>
      <c r="F799" s="217">
        <v>4</v>
      </c>
      <c r="G799" s="217">
        <v>8</v>
      </c>
      <c r="H799" s="269">
        <v>44631</v>
      </c>
      <c r="I799" s="217">
        <v>800</v>
      </c>
      <c r="J799" s="217">
        <f t="shared" si="35"/>
        <v>8</v>
      </c>
    </row>
    <row r="800" spans="1:10" hidden="1" outlineLevel="1" x14ac:dyDescent="0.35">
      <c r="A800" s="216" t="s">
        <v>1920</v>
      </c>
      <c r="B800" s="217">
        <v>51</v>
      </c>
      <c r="C800" s="216" t="s">
        <v>1921</v>
      </c>
      <c r="D800" s="216" t="s">
        <v>170</v>
      </c>
      <c r="E800" s="217">
        <v>5</v>
      </c>
      <c r="F800" s="217">
        <v>5</v>
      </c>
      <c r="G800" s="217">
        <v>10</v>
      </c>
      <c r="H800" s="269">
        <v>44631</v>
      </c>
      <c r="I800" s="217">
        <v>120</v>
      </c>
      <c r="J800" s="217">
        <f t="shared" si="35"/>
        <v>10</v>
      </c>
    </row>
    <row r="801" spans="1:10" hidden="1" outlineLevel="1" x14ac:dyDescent="0.35">
      <c r="A801" s="216" t="s">
        <v>1920</v>
      </c>
      <c r="B801" s="217">
        <v>52</v>
      </c>
      <c r="C801" s="216" t="s">
        <v>1921</v>
      </c>
      <c r="D801" s="216" t="s">
        <v>170</v>
      </c>
      <c r="E801" s="217">
        <v>3</v>
      </c>
      <c r="F801" s="217">
        <v>3</v>
      </c>
      <c r="G801" s="217">
        <v>6</v>
      </c>
      <c r="H801" s="269">
        <v>44631</v>
      </c>
      <c r="I801" s="217">
        <v>140</v>
      </c>
      <c r="J801" s="217">
        <f t="shared" si="35"/>
        <v>6</v>
      </c>
    </row>
    <row r="802" spans="1:10" hidden="1" outlineLevel="1" x14ac:dyDescent="0.35">
      <c r="A802" s="216" t="s">
        <v>1920</v>
      </c>
      <c r="B802" s="217">
        <v>50</v>
      </c>
      <c r="C802" s="216" t="s">
        <v>1921</v>
      </c>
      <c r="D802" s="216" t="s">
        <v>170</v>
      </c>
      <c r="E802" s="217">
        <v>3</v>
      </c>
      <c r="F802" s="217">
        <v>3</v>
      </c>
      <c r="G802" s="217">
        <v>6</v>
      </c>
      <c r="H802" s="269">
        <v>44631</v>
      </c>
      <c r="I802" s="217">
        <v>180</v>
      </c>
      <c r="J802" s="217">
        <f t="shared" si="35"/>
        <v>6</v>
      </c>
    </row>
    <row r="803" spans="1:10" hidden="1" outlineLevel="1" x14ac:dyDescent="0.35">
      <c r="A803" s="216" t="s">
        <v>1920</v>
      </c>
      <c r="B803" s="217">
        <v>58</v>
      </c>
      <c r="C803" s="216" t="s">
        <v>1921</v>
      </c>
      <c r="D803" s="216" t="s">
        <v>170</v>
      </c>
      <c r="E803" s="217">
        <v>3</v>
      </c>
      <c r="F803" s="217">
        <v>3</v>
      </c>
      <c r="G803" s="217">
        <v>6</v>
      </c>
      <c r="H803" s="269">
        <v>44631</v>
      </c>
      <c r="I803" s="217">
        <v>310</v>
      </c>
      <c r="J803" s="217">
        <f t="shared" si="35"/>
        <v>6</v>
      </c>
    </row>
    <row r="804" spans="1:10" hidden="1" outlineLevel="1" x14ac:dyDescent="0.35">
      <c r="A804" s="216" t="s">
        <v>1920</v>
      </c>
      <c r="B804" s="217">
        <v>55</v>
      </c>
      <c r="C804" s="216" t="s">
        <v>1921</v>
      </c>
      <c r="D804" s="216" t="s">
        <v>170</v>
      </c>
      <c r="E804" s="217">
        <v>2</v>
      </c>
      <c r="F804" s="217">
        <v>3</v>
      </c>
      <c r="G804" s="217">
        <v>5</v>
      </c>
      <c r="H804" s="269">
        <v>44631</v>
      </c>
      <c r="I804" s="217">
        <v>120</v>
      </c>
      <c r="J804" s="217">
        <f t="shared" si="35"/>
        <v>5</v>
      </c>
    </row>
    <row r="805" spans="1:10" hidden="1" outlineLevel="1" x14ac:dyDescent="0.35">
      <c r="A805" s="216" t="s">
        <v>1920</v>
      </c>
      <c r="B805" s="217">
        <v>60</v>
      </c>
      <c r="C805" s="216" t="s">
        <v>1921</v>
      </c>
      <c r="D805" s="216" t="s">
        <v>170</v>
      </c>
      <c r="E805" s="217">
        <v>6</v>
      </c>
      <c r="F805" s="217">
        <v>6</v>
      </c>
      <c r="G805" s="217">
        <v>12</v>
      </c>
      <c r="H805" s="269">
        <v>44631</v>
      </c>
      <c r="I805" s="217">
        <v>400</v>
      </c>
      <c r="J805" s="217">
        <f t="shared" si="35"/>
        <v>12</v>
      </c>
    </row>
    <row r="806" spans="1:10" hidden="1" outlineLevel="1" x14ac:dyDescent="0.35">
      <c r="A806" s="216" t="s">
        <v>1920</v>
      </c>
      <c r="B806" s="217">
        <v>61</v>
      </c>
      <c r="C806" s="216" t="s">
        <v>1921</v>
      </c>
      <c r="D806" s="216" t="s">
        <v>170</v>
      </c>
      <c r="E806" s="217">
        <v>3</v>
      </c>
      <c r="F806" s="217">
        <v>3</v>
      </c>
      <c r="G806" s="217">
        <v>6</v>
      </c>
      <c r="H806" s="269">
        <v>44631</v>
      </c>
      <c r="I806" s="217">
        <v>800</v>
      </c>
      <c r="J806" s="217">
        <f t="shared" si="35"/>
        <v>6</v>
      </c>
    </row>
    <row r="807" spans="1:10" ht="15" collapsed="1" thickBot="1" x14ac:dyDescent="0.4">
      <c r="A807" s="211" t="s">
        <v>1920</v>
      </c>
      <c r="B807" s="226"/>
      <c r="C807" s="213" t="s">
        <v>1921</v>
      </c>
      <c r="D807" s="243">
        <f>COUNTA(D745:D806)</f>
        <v>62</v>
      </c>
      <c r="E807" s="243">
        <f>SUM(E745:E806)</f>
        <v>229</v>
      </c>
      <c r="F807" s="243">
        <f t="shared" ref="F807:G807" si="36">SUM(F745:F806)</f>
        <v>254</v>
      </c>
      <c r="G807" s="243">
        <f t="shared" si="36"/>
        <v>483</v>
      </c>
      <c r="H807" s="270">
        <v>44631</v>
      </c>
      <c r="I807" s="271">
        <f>AVERAGE(I745:I806)</f>
        <v>432.25806451612902</v>
      </c>
      <c r="J807" s="243">
        <f t="shared" ref="J807" si="37">SUM(J745:J806)</f>
        <v>483</v>
      </c>
    </row>
    <row r="808" spans="1:10" hidden="1" outlineLevel="1" x14ac:dyDescent="0.35">
      <c r="A808" s="216" t="s">
        <v>1922</v>
      </c>
      <c r="B808" s="217">
        <v>1</v>
      </c>
      <c r="C808" s="216" t="s">
        <v>1923</v>
      </c>
      <c r="D808" s="216" t="s">
        <v>170</v>
      </c>
      <c r="E808" s="217">
        <v>6</v>
      </c>
      <c r="F808" s="217">
        <v>5</v>
      </c>
      <c r="G808" s="217">
        <v>11</v>
      </c>
      <c r="H808" s="269">
        <v>44634</v>
      </c>
      <c r="I808" s="217">
        <v>100</v>
      </c>
      <c r="J808" s="217">
        <f t="shared" si="35"/>
        <v>11</v>
      </c>
    </row>
    <row r="809" spans="1:10" hidden="1" outlineLevel="1" x14ac:dyDescent="0.35">
      <c r="A809" s="216" t="s">
        <v>1922</v>
      </c>
      <c r="B809" s="217">
        <v>2</v>
      </c>
      <c r="C809" s="216" t="s">
        <v>1923</v>
      </c>
      <c r="D809" s="216" t="s">
        <v>170</v>
      </c>
      <c r="E809" s="217">
        <v>6</v>
      </c>
      <c r="F809" s="217">
        <v>9</v>
      </c>
      <c r="G809" s="217">
        <v>15</v>
      </c>
      <c r="H809" s="269">
        <v>44634</v>
      </c>
      <c r="I809" s="217">
        <v>120</v>
      </c>
      <c r="J809" s="217">
        <f t="shared" si="35"/>
        <v>15</v>
      </c>
    </row>
    <row r="810" spans="1:10" hidden="1" outlineLevel="1" x14ac:dyDescent="0.35">
      <c r="A810" s="216" t="s">
        <v>1922</v>
      </c>
      <c r="B810" s="217">
        <v>3</v>
      </c>
      <c r="C810" s="216" t="s">
        <v>1923</v>
      </c>
      <c r="D810" s="216" t="s">
        <v>170</v>
      </c>
      <c r="E810" s="217">
        <v>4</v>
      </c>
      <c r="F810" s="217">
        <v>9</v>
      </c>
      <c r="G810" s="217">
        <v>13</v>
      </c>
      <c r="H810" s="269">
        <v>44634</v>
      </c>
      <c r="I810" s="217">
        <v>110</v>
      </c>
      <c r="J810" s="217">
        <f t="shared" si="35"/>
        <v>13</v>
      </c>
    </row>
    <row r="811" spans="1:10" hidden="1" outlineLevel="1" x14ac:dyDescent="0.35">
      <c r="A811" s="216" t="s">
        <v>1922</v>
      </c>
      <c r="B811" s="217">
        <v>4</v>
      </c>
      <c r="C811" s="216" t="s">
        <v>1923</v>
      </c>
      <c r="D811" s="216" t="s">
        <v>170</v>
      </c>
      <c r="E811" s="217">
        <v>4</v>
      </c>
      <c r="F811" s="217">
        <v>6</v>
      </c>
      <c r="G811" s="217">
        <v>10</v>
      </c>
      <c r="H811" s="269">
        <v>44634</v>
      </c>
      <c r="I811" s="217">
        <v>200</v>
      </c>
      <c r="J811" s="217">
        <f t="shared" si="35"/>
        <v>10</v>
      </c>
    </row>
    <row r="812" spans="1:10" hidden="1" outlineLevel="1" x14ac:dyDescent="0.35">
      <c r="A812" s="216" t="s">
        <v>1922</v>
      </c>
      <c r="B812" s="217">
        <v>5</v>
      </c>
      <c r="C812" s="216" t="s">
        <v>1923</v>
      </c>
      <c r="D812" s="216" t="s">
        <v>170</v>
      </c>
      <c r="E812" s="217">
        <v>2</v>
      </c>
      <c r="F812" s="217">
        <v>7</v>
      </c>
      <c r="G812" s="217">
        <v>9</v>
      </c>
      <c r="H812" s="269">
        <v>44634</v>
      </c>
      <c r="I812" s="217">
        <v>310</v>
      </c>
      <c r="J812" s="217">
        <f t="shared" si="35"/>
        <v>9</v>
      </c>
    </row>
    <row r="813" spans="1:10" hidden="1" outlineLevel="1" x14ac:dyDescent="0.35">
      <c r="A813" s="216" t="s">
        <v>1922</v>
      </c>
      <c r="B813" s="217">
        <v>16</v>
      </c>
      <c r="C813" s="216" t="s">
        <v>1923</v>
      </c>
      <c r="D813" s="216" t="s">
        <v>170</v>
      </c>
      <c r="E813" s="217">
        <v>3</v>
      </c>
      <c r="F813" s="217">
        <v>5</v>
      </c>
      <c r="G813" s="217">
        <v>8</v>
      </c>
      <c r="H813" s="269">
        <v>44634</v>
      </c>
      <c r="I813" s="217">
        <v>880</v>
      </c>
      <c r="J813" s="217">
        <f t="shared" si="35"/>
        <v>8</v>
      </c>
    </row>
    <row r="814" spans="1:10" hidden="1" outlineLevel="1" x14ac:dyDescent="0.35">
      <c r="A814" s="216" t="s">
        <v>1922</v>
      </c>
      <c r="B814" s="217">
        <v>6</v>
      </c>
      <c r="C814" s="216" t="s">
        <v>1923</v>
      </c>
      <c r="D814" s="216" t="s">
        <v>170</v>
      </c>
      <c r="E814" s="217">
        <v>4</v>
      </c>
      <c r="F814" s="217">
        <v>10</v>
      </c>
      <c r="G814" s="217">
        <v>14</v>
      </c>
      <c r="H814" s="269">
        <v>44634</v>
      </c>
      <c r="I814" s="217">
        <v>380</v>
      </c>
      <c r="J814" s="217">
        <f t="shared" si="35"/>
        <v>14</v>
      </c>
    </row>
    <row r="815" spans="1:10" hidden="1" outlineLevel="1" x14ac:dyDescent="0.35">
      <c r="A815" s="216" t="s">
        <v>1922</v>
      </c>
      <c r="B815" s="217">
        <v>7</v>
      </c>
      <c r="C815" s="216" t="s">
        <v>1923</v>
      </c>
      <c r="D815" s="216" t="s">
        <v>170</v>
      </c>
      <c r="E815" s="217">
        <v>3</v>
      </c>
      <c r="F815" s="217">
        <v>7</v>
      </c>
      <c r="G815" s="217">
        <v>10</v>
      </c>
      <c r="H815" s="269">
        <v>44634</v>
      </c>
      <c r="I815" s="217">
        <v>490</v>
      </c>
      <c r="J815" s="217">
        <f t="shared" si="35"/>
        <v>10</v>
      </c>
    </row>
    <row r="816" spans="1:10" hidden="1" outlineLevel="1" x14ac:dyDescent="0.35">
      <c r="A816" s="216" t="s">
        <v>1922</v>
      </c>
      <c r="B816" s="217">
        <v>8</v>
      </c>
      <c r="C816" s="216" t="s">
        <v>1923</v>
      </c>
      <c r="D816" s="216" t="s">
        <v>170</v>
      </c>
      <c r="E816" s="217">
        <v>4</v>
      </c>
      <c r="F816" s="217">
        <v>4</v>
      </c>
      <c r="G816" s="217">
        <v>8</v>
      </c>
      <c r="H816" s="269">
        <v>44634</v>
      </c>
      <c r="I816" s="217">
        <v>600</v>
      </c>
      <c r="J816" s="217">
        <f t="shared" si="35"/>
        <v>8</v>
      </c>
    </row>
    <row r="817" spans="1:10" hidden="1" outlineLevel="1" x14ac:dyDescent="0.35">
      <c r="A817" s="216" t="s">
        <v>1922</v>
      </c>
      <c r="B817" s="217">
        <v>9</v>
      </c>
      <c r="C817" s="216" t="s">
        <v>1923</v>
      </c>
      <c r="D817" s="216" t="s">
        <v>170</v>
      </c>
      <c r="E817" s="217">
        <v>3</v>
      </c>
      <c r="F817" s="217">
        <v>6</v>
      </c>
      <c r="G817" s="217">
        <v>9</v>
      </c>
      <c r="H817" s="269">
        <v>44634</v>
      </c>
      <c r="I817" s="217">
        <v>800</v>
      </c>
      <c r="J817" s="217">
        <f t="shared" si="35"/>
        <v>9</v>
      </c>
    </row>
    <row r="818" spans="1:10" hidden="1" outlineLevel="1" x14ac:dyDescent="0.35">
      <c r="A818" s="216" t="s">
        <v>1922</v>
      </c>
      <c r="B818" s="217">
        <v>10</v>
      </c>
      <c r="C818" s="216" t="s">
        <v>1923</v>
      </c>
      <c r="D818" s="216" t="s">
        <v>170</v>
      </c>
      <c r="E818" s="217">
        <v>3</v>
      </c>
      <c r="F818" s="217">
        <v>5</v>
      </c>
      <c r="G818" s="217">
        <v>8</v>
      </c>
      <c r="H818" s="269">
        <v>44634</v>
      </c>
      <c r="I818" s="217">
        <v>900</v>
      </c>
      <c r="J818" s="217">
        <f t="shared" si="35"/>
        <v>8</v>
      </c>
    </row>
    <row r="819" spans="1:10" hidden="1" outlineLevel="1" x14ac:dyDescent="0.35">
      <c r="A819" s="216" t="s">
        <v>1922</v>
      </c>
      <c r="B819" s="217">
        <v>11</v>
      </c>
      <c r="C819" s="216" t="s">
        <v>1923</v>
      </c>
      <c r="D819" s="216" t="s">
        <v>170</v>
      </c>
      <c r="E819" s="217">
        <v>3</v>
      </c>
      <c r="F819" s="217">
        <v>4</v>
      </c>
      <c r="G819" s="217">
        <v>7</v>
      </c>
      <c r="H819" s="269">
        <v>44634</v>
      </c>
      <c r="I819" s="217">
        <v>950</v>
      </c>
      <c r="J819" s="217">
        <f t="shared" si="35"/>
        <v>7</v>
      </c>
    </row>
    <row r="820" spans="1:10" hidden="1" outlineLevel="1" x14ac:dyDescent="0.35">
      <c r="A820" s="216" t="s">
        <v>1922</v>
      </c>
      <c r="B820" s="217">
        <v>12</v>
      </c>
      <c r="C820" s="216" t="s">
        <v>1923</v>
      </c>
      <c r="D820" s="216" t="s">
        <v>170</v>
      </c>
      <c r="E820" s="217">
        <v>3</v>
      </c>
      <c r="F820" s="217">
        <v>4</v>
      </c>
      <c r="G820" s="217">
        <v>7</v>
      </c>
      <c r="H820" s="269">
        <v>44634</v>
      </c>
      <c r="I820" s="217">
        <v>500</v>
      </c>
      <c r="J820" s="217">
        <f t="shared" si="35"/>
        <v>7</v>
      </c>
    </row>
    <row r="821" spans="1:10" hidden="1" outlineLevel="1" x14ac:dyDescent="0.35">
      <c r="A821" s="216" t="s">
        <v>1922</v>
      </c>
      <c r="B821" s="217">
        <v>13</v>
      </c>
      <c r="C821" s="216" t="s">
        <v>1923</v>
      </c>
      <c r="D821" s="216" t="s">
        <v>170</v>
      </c>
      <c r="E821" s="217">
        <v>1</v>
      </c>
      <c r="F821" s="217">
        <v>3</v>
      </c>
      <c r="G821" s="217">
        <v>4</v>
      </c>
      <c r="H821" s="269">
        <v>44634</v>
      </c>
      <c r="I821" s="217">
        <v>700</v>
      </c>
      <c r="J821" s="217">
        <f t="shared" si="35"/>
        <v>4</v>
      </c>
    </row>
    <row r="822" spans="1:10" hidden="1" outlineLevel="1" x14ac:dyDescent="0.35">
      <c r="A822" s="216" t="s">
        <v>1922</v>
      </c>
      <c r="B822" s="217">
        <v>14</v>
      </c>
      <c r="C822" s="216" t="s">
        <v>1923</v>
      </c>
      <c r="D822" s="216" t="s">
        <v>170</v>
      </c>
      <c r="E822" s="217">
        <v>4</v>
      </c>
      <c r="F822" s="217">
        <v>7</v>
      </c>
      <c r="G822" s="217">
        <v>11</v>
      </c>
      <c r="H822" s="269">
        <v>44634</v>
      </c>
      <c r="I822" s="217">
        <v>600</v>
      </c>
      <c r="J822" s="217">
        <f t="shared" si="35"/>
        <v>11</v>
      </c>
    </row>
    <row r="823" spans="1:10" hidden="1" outlineLevel="1" x14ac:dyDescent="0.35">
      <c r="A823" s="216" t="s">
        <v>1922</v>
      </c>
      <c r="B823" s="217">
        <v>15</v>
      </c>
      <c r="C823" s="216" t="s">
        <v>1923</v>
      </c>
      <c r="D823" s="216" t="s">
        <v>170</v>
      </c>
      <c r="E823" s="217">
        <v>0</v>
      </c>
      <c r="F823" s="217">
        <v>2</v>
      </c>
      <c r="G823" s="217">
        <v>2</v>
      </c>
      <c r="H823" s="269">
        <v>44634</v>
      </c>
      <c r="I823" s="217">
        <v>400</v>
      </c>
      <c r="J823" s="217">
        <f t="shared" si="35"/>
        <v>2</v>
      </c>
    </row>
    <row r="824" spans="1:10" hidden="1" outlineLevel="1" x14ac:dyDescent="0.35">
      <c r="A824" s="216" t="s">
        <v>1922</v>
      </c>
      <c r="B824" s="217">
        <v>17</v>
      </c>
      <c r="C824" s="216" t="s">
        <v>1923</v>
      </c>
      <c r="D824" s="216" t="s">
        <v>170</v>
      </c>
      <c r="E824" s="217">
        <v>3</v>
      </c>
      <c r="F824" s="217">
        <v>6</v>
      </c>
      <c r="G824" s="217">
        <v>9</v>
      </c>
      <c r="H824" s="269">
        <v>44634</v>
      </c>
      <c r="I824" s="217">
        <v>380</v>
      </c>
      <c r="J824" s="217">
        <f t="shared" si="35"/>
        <v>9</v>
      </c>
    </row>
    <row r="825" spans="1:10" hidden="1" outlineLevel="1" x14ac:dyDescent="0.35">
      <c r="A825" s="216" t="s">
        <v>1922</v>
      </c>
      <c r="B825" s="217">
        <v>38</v>
      </c>
      <c r="C825" s="216" t="s">
        <v>1923</v>
      </c>
      <c r="D825" s="216" t="s">
        <v>170</v>
      </c>
      <c r="E825" s="217">
        <v>2</v>
      </c>
      <c r="F825" s="217">
        <v>3</v>
      </c>
      <c r="G825" s="217">
        <v>5</v>
      </c>
      <c r="H825" s="269">
        <v>44634</v>
      </c>
      <c r="I825" s="217">
        <v>300</v>
      </c>
      <c r="J825" s="217">
        <f t="shared" si="35"/>
        <v>5</v>
      </c>
    </row>
    <row r="826" spans="1:10" hidden="1" outlineLevel="1" x14ac:dyDescent="0.35">
      <c r="A826" s="216" t="s">
        <v>1922</v>
      </c>
      <c r="B826" s="217">
        <v>18</v>
      </c>
      <c r="C826" s="216" t="s">
        <v>1923</v>
      </c>
      <c r="D826" s="216" t="s">
        <v>170</v>
      </c>
      <c r="E826" s="217">
        <v>5</v>
      </c>
      <c r="F826" s="217">
        <v>7</v>
      </c>
      <c r="G826" s="217">
        <v>12</v>
      </c>
      <c r="H826" s="269">
        <v>44634</v>
      </c>
      <c r="I826" s="217">
        <v>580</v>
      </c>
      <c r="J826" s="217">
        <f t="shared" si="35"/>
        <v>12</v>
      </c>
    </row>
    <row r="827" spans="1:10" hidden="1" outlineLevel="1" x14ac:dyDescent="0.35">
      <c r="A827" s="216" t="s">
        <v>1922</v>
      </c>
      <c r="B827" s="217">
        <v>19</v>
      </c>
      <c r="C827" s="216" t="s">
        <v>1923</v>
      </c>
      <c r="D827" s="216" t="s">
        <v>170</v>
      </c>
      <c r="E827" s="217">
        <v>3</v>
      </c>
      <c r="F827" s="217">
        <v>2</v>
      </c>
      <c r="G827" s="217">
        <v>5</v>
      </c>
      <c r="H827" s="269">
        <v>44634</v>
      </c>
      <c r="I827" s="217">
        <v>700</v>
      </c>
      <c r="J827" s="217">
        <f t="shared" si="35"/>
        <v>5</v>
      </c>
    </row>
    <row r="828" spans="1:10" hidden="1" outlineLevel="1" x14ac:dyDescent="0.35">
      <c r="A828" s="216" t="s">
        <v>1922</v>
      </c>
      <c r="B828" s="217">
        <v>20</v>
      </c>
      <c r="C828" s="216" t="s">
        <v>1923</v>
      </c>
      <c r="D828" s="216" t="s">
        <v>170</v>
      </c>
      <c r="E828" s="217">
        <v>2</v>
      </c>
      <c r="F828" s="217">
        <v>2</v>
      </c>
      <c r="G828" s="217">
        <v>4</v>
      </c>
      <c r="H828" s="269">
        <v>44634</v>
      </c>
      <c r="I828" s="217">
        <v>500</v>
      </c>
      <c r="J828" s="217">
        <f t="shared" si="35"/>
        <v>4</v>
      </c>
    </row>
    <row r="829" spans="1:10" hidden="1" outlineLevel="1" x14ac:dyDescent="0.35">
      <c r="A829" s="216" t="s">
        <v>1922</v>
      </c>
      <c r="B829" s="217">
        <v>21</v>
      </c>
      <c r="C829" s="216" t="s">
        <v>1923</v>
      </c>
      <c r="D829" s="216" t="s">
        <v>170</v>
      </c>
      <c r="E829" s="217">
        <v>1</v>
      </c>
      <c r="F829" s="217">
        <v>2</v>
      </c>
      <c r="G829" s="217">
        <v>3</v>
      </c>
      <c r="H829" s="269">
        <v>44634</v>
      </c>
      <c r="I829" s="217">
        <v>100</v>
      </c>
      <c r="J829" s="217">
        <f t="shared" si="35"/>
        <v>3</v>
      </c>
    </row>
    <row r="830" spans="1:10" hidden="1" outlineLevel="1" x14ac:dyDescent="0.35">
      <c r="A830" s="216" t="s">
        <v>1922</v>
      </c>
      <c r="B830" s="217">
        <v>25</v>
      </c>
      <c r="C830" s="216" t="s">
        <v>1923</v>
      </c>
      <c r="D830" s="216" t="s">
        <v>170</v>
      </c>
      <c r="E830" s="217">
        <v>2</v>
      </c>
      <c r="F830" s="217">
        <v>2</v>
      </c>
      <c r="G830" s="217">
        <v>4</v>
      </c>
      <c r="H830" s="269">
        <v>44634</v>
      </c>
      <c r="I830" s="217">
        <v>300</v>
      </c>
      <c r="J830" s="217">
        <f t="shared" si="35"/>
        <v>4</v>
      </c>
    </row>
    <row r="831" spans="1:10" hidden="1" outlineLevel="1" x14ac:dyDescent="0.35">
      <c r="A831" s="216" t="s">
        <v>1922</v>
      </c>
      <c r="B831" s="217">
        <v>22</v>
      </c>
      <c r="C831" s="216" t="s">
        <v>1923</v>
      </c>
      <c r="D831" s="216" t="s">
        <v>170</v>
      </c>
      <c r="E831" s="217">
        <v>2</v>
      </c>
      <c r="F831" s="217">
        <v>7</v>
      </c>
      <c r="G831" s="217">
        <v>9</v>
      </c>
      <c r="H831" s="269">
        <v>44634</v>
      </c>
      <c r="I831" s="217">
        <v>300</v>
      </c>
      <c r="J831" s="217">
        <f t="shared" si="35"/>
        <v>9</v>
      </c>
    </row>
    <row r="832" spans="1:10" hidden="1" outlineLevel="1" x14ac:dyDescent="0.35">
      <c r="A832" s="216" t="s">
        <v>1922</v>
      </c>
      <c r="B832" s="217">
        <v>23</v>
      </c>
      <c r="C832" s="216" t="s">
        <v>1923</v>
      </c>
      <c r="D832" s="216" t="s">
        <v>170</v>
      </c>
      <c r="E832" s="217">
        <v>3</v>
      </c>
      <c r="F832" s="217">
        <v>7</v>
      </c>
      <c r="G832" s="217">
        <v>10</v>
      </c>
      <c r="H832" s="269">
        <v>44634</v>
      </c>
      <c r="I832" s="217">
        <v>400</v>
      </c>
      <c r="J832" s="217">
        <f t="shared" si="35"/>
        <v>10</v>
      </c>
    </row>
    <row r="833" spans="1:10" hidden="1" outlineLevel="1" x14ac:dyDescent="0.35">
      <c r="A833" s="216" t="s">
        <v>1922</v>
      </c>
      <c r="B833" s="217">
        <v>24</v>
      </c>
      <c r="C833" s="216" t="s">
        <v>1923</v>
      </c>
      <c r="D833" s="216" t="s">
        <v>170</v>
      </c>
      <c r="E833" s="217">
        <v>3</v>
      </c>
      <c r="F833" s="217">
        <v>2</v>
      </c>
      <c r="G833" s="217">
        <v>5</v>
      </c>
      <c r="H833" s="269">
        <v>44634</v>
      </c>
      <c r="I833" s="217">
        <v>480</v>
      </c>
      <c r="J833" s="217">
        <f t="shared" si="35"/>
        <v>5</v>
      </c>
    </row>
    <row r="834" spans="1:10" hidden="1" outlineLevel="1" x14ac:dyDescent="0.35">
      <c r="A834" s="216" t="s">
        <v>1922</v>
      </c>
      <c r="B834" s="217">
        <v>34</v>
      </c>
      <c r="C834" s="216" t="s">
        <v>1923</v>
      </c>
      <c r="D834" s="216" t="s">
        <v>170</v>
      </c>
      <c r="E834" s="217">
        <v>5</v>
      </c>
      <c r="F834" s="217">
        <v>6</v>
      </c>
      <c r="G834" s="217">
        <v>11</v>
      </c>
      <c r="H834" s="269">
        <v>44634</v>
      </c>
      <c r="I834" s="217">
        <v>800</v>
      </c>
      <c r="J834" s="217">
        <f t="shared" si="35"/>
        <v>11</v>
      </c>
    </row>
    <row r="835" spans="1:10" hidden="1" outlineLevel="1" x14ac:dyDescent="0.35">
      <c r="A835" s="216" t="s">
        <v>1922</v>
      </c>
      <c r="B835" s="217">
        <v>26</v>
      </c>
      <c r="C835" s="216" t="s">
        <v>1923</v>
      </c>
      <c r="D835" s="216" t="s">
        <v>170</v>
      </c>
      <c r="E835" s="217">
        <v>1</v>
      </c>
      <c r="F835" s="217">
        <v>6</v>
      </c>
      <c r="G835" s="217">
        <v>7</v>
      </c>
      <c r="H835" s="269">
        <v>44634</v>
      </c>
      <c r="I835" s="217">
        <v>900</v>
      </c>
      <c r="J835" s="217">
        <f t="shared" ref="J835:J898" si="38">IF(I835&gt;$Q$1,,G835)</f>
        <v>7</v>
      </c>
    </row>
    <row r="836" spans="1:10" hidden="1" outlineLevel="1" x14ac:dyDescent="0.35">
      <c r="A836" s="216" t="s">
        <v>1922</v>
      </c>
      <c r="B836" s="217">
        <v>27</v>
      </c>
      <c r="C836" s="216" t="s">
        <v>1923</v>
      </c>
      <c r="D836" s="216" t="s">
        <v>170</v>
      </c>
      <c r="E836" s="217">
        <v>3</v>
      </c>
      <c r="F836" s="217">
        <v>7</v>
      </c>
      <c r="G836" s="217">
        <v>10</v>
      </c>
      <c r="H836" s="269">
        <v>44634</v>
      </c>
      <c r="I836" s="217">
        <v>750</v>
      </c>
      <c r="J836" s="217">
        <f t="shared" si="38"/>
        <v>10</v>
      </c>
    </row>
    <row r="837" spans="1:10" hidden="1" outlineLevel="1" x14ac:dyDescent="0.35">
      <c r="A837" s="216" t="s">
        <v>1922</v>
      </c>
      <c r="B837" s="217">
        <v>28</v>
      </c>
      <c r="C837" s="216" t="s">
        <v>1923</v>
      </c>
      <c r="D837" s="216" t="s">
        <v>170</v>
      </c>
      <c r="E837" s="217">
        <v>3</v>
      </c>
      <c r="F837" s="217">
        <v>3</v>
      </c>
      <c r="G837" s="217">
        <v>6</v>
      </c>
      <c r="H837" s="269">
        <v>44634</v>
      </c>
      <c r="I837" s="217">
        <v>600</v>
      </c>
      <c r="J837" s="217">
        <f t="shared" si="38"/>
        <v>6</v>
      </c>
    </row>
    <row r="838" spans="1:10" hidden="1" outlineLevel="1" x14ac:dyDescent="0.35">
      <c r="A838" s="216" t="s">
        <v>1922</v>
      </c>
      <c r="B838" s="217">
        <v>29</v>
      </c>
      <c r="C838" s="216" t="s">
        <v>1923</v>
      </c>
      <c r="D838" s="216" t="s">
        <v>170</v>
      </c>
      <c r="E838" s="217">
        <v>2</v>
      </c>
      <c r="F838" s="217">
        <v>7</v>
      </c>
      <c r="G838" s="217">
        <v>9</v>
      </c>
      <c r="H838" s="269">
        <v>44634</v>
      </c>
      <c r="I838" s="217">
        <v>500</v>
      </c>
      <c r="J838" s="217">
        <f t="shared" si="38"/>
        <v>9</v>
      </c>
    </row>
    <row r="839" spans="1:10" hidden="1" outlineLevel="1" x14ac:dyDescent="0.35">
      <c r="A839" s="216" t="s">
        <v>1922</v>
      </c>
      <c r="B839" s="217">
        <v>30</v>
      </c>
      <c r="C839" s="216" t="s">
        <v>1923</v>
      </c>
      <c r="D839" s="216" t="s">
        <v>170</v>
      </c>
      <c r="E839" s="217">
        <v>7</v>
      </c>
      <c r="F839" s="217">
        <v>2</v>
      </c>
      <c r="G839" s="217">
        <v>9</v>
      </c>
      <c r="H839" s="269">
        <v>44634</v>
      </c>
      <c r="I839" s="217">
        <v>480</v>
      </c>
      <c r="J839" s="217">
        <f t="shared" si="38"/>
        <v>9</v>
      </c>
    </row>
    <row r="840" spans="1:10" hidden="1" outlineLevel="1" x14ac:dyDescent="0.35">
      <c r="A840" s="216" t="s">
        <v>1922</v>
      </c>
      <c r="B840" s="217">
        <v>31</v>
      </c>
      <c r="C840" s="216" t="s">
        <v>1923</v>
      </c>
      <c r="D840" s="216" t="s">
        <v>170</v>
      </c>
      <c r="E840" s="217">
        <v>3</v>
      </c>
      <c r="F840" s="217">
        <v>2</v>
      </c>
      <c r="G840" s="217">
        <v>5</v>
      </c>
      <c r="H840" s="269">
        <v>44634</v>
      </c>
      <c r="I840" s="217">
        <v>400</v>
      </c>
      <c r="J840" s="217">
        <f t="shared" si="38"/>
        <v>5</v>
      </c>
    </row>
    <row r="841" spans="1:10" hidden="1" outlineLevel="1" x14ac:dyDescent="0.35">
      <c r="A841" s="216" t="s">
        <v>1922</v>
      </c>
      <c r="B841" s="217">
        <v>32</v>
      </c>
      <c r="C841" s="216" t="s">
        <v>1923</v>
      </c>
      <c r="D841" s="216" t="s">
        <v>170</v>
      </c>
      <c r="E841" s="217">
        <v>1</v>
      </c>
      <c r="F841" s="217">
        <v>2</v>
      </c>
      <c r="G841" s="217">
        <v>3</v>
      </c>
      <c r="H841" s="269">
        <v>44634</v>
      </c>
      <c r="I841" s="217">
        <v>700</v>
      </c>
      <c r="J841" s="217">
        <f t="shared" si="38"/>
        <v>3</v>
      </c>
    </row>
    <row r="842" spans="1:10" hidden="1" outlineLevel="1" x14ac:dyDescent="0.35">
      <c r="A842" s="216" t="s">
        <v>1922</v>
      </c>
      <c r="B842" s="217">
        <v>33</v>
      </c>
      <c r="C842" s="216" t="s">
        <v>1923</v>
      </c>
      <c r="D842" s="216" t="s">
        <v>170</v>
      </c>
      <c r="E842" s="217">
        <v>6</v>
      </c>
      <c r="F842" s="217">
        <v>7</v>
      </c>
      <c r="G842" s="217">
        <v>13</v>
      </c>
      <c r="H842" s="269">
        <v>44634</v>
      </c>
      <c r="I842" s="217">
        <v>900</v>
      </c>
      <c r="J842" s="217">
        <f t="shared" si="38"/>
        <v>13</v>
      </c>
    </row>
    <row r="843" spans="1:10" hidden="1" outlineLevel="1" x14ac:dyDescent="0.35">
      <c r="A843" s="216" t="s">
        <v>1922</v>
      </c>
      <c r="B843" s="217">
        <v>44</v>
      </c>
      <c r="C843" s="216" t="s">
        <v>1923</v>
      </c>
      <c r="D843" s="216" t="s">
        <v>170</v>
      </c>
      <c r="E843" s="217">
        <v>3</v>
      </c>
      <c r="F843" s="217">
        <v>3</v>
      </c>
      <c r="G843" s="217">
        <v>6</v>
      </c>
      <c r="H843" s="269">
        <v>44634</v>
      </c>
      <c r="I843" s="217">
        <v>800</v>
      </c>
      <c r="J843" s="217">
        <f t="shared" si="38"/>
        <v>6</v>
      </c>
    </row>
    <row r="844" spans="1:10" hidden="1" outlineLevel="1" x14ac:dyDescent="0.35">
      <c r="A844" s="216" t="s">
        <v>1922</v>
      </c>
      <c r="B844" s="217">
        <v>35</v>
      </c>
      <c r="C844" s="216" t="s">
        <v>1923</v>
      </c>
      <c r="D844" s="216" t="s">
        <v>170</v>
      </c>
      <c r="E844" s="217">
        <v>6</v>
      </c>
      <c r="F844" s="217">
        <v>2</v>
      </c>
      <c r="G844" s="217">
        <v>8</v>
      </c>
      <c r="H844" s="269">
        <v>44634</v>
      </c>
      <c r="I844" s="217">
        <v>800</v>
      </c>
      <c r="J844" s="217">
        <f t="shared" si="38"/>
        <v>8</v>
      </c>
    </row>
    <row r="845" spans="1:10" hidden="1" outlineLevel="1" x14ac:dyDescent="0.35">
      <c r="A845" s="216" t="s">
        <v>1922</v>
      </c>
      <c r="B845" s="217">
        <v>36</v>
      </c>
      <c r="C845" s="216" t="s">
        <v>1923</v>
      </c>
      <c r="D845" s="216" t="s">
        <v>170</v>
      </c>
      <c r="E845" s="217">
        <v>1</v>
      </c>
      <c r="F845" s="217">
        <v>4</v>
      </c>
      <c r="G845" s="217">
        <v>5</v>
      </c>
      <c r="H845" s="269">
        <v>44634</v>
      </c>
      <c r="I845" s="217">
        <v>700</v>
      </c>
      <c r="J845" s="217">
        <f t="shared" si="38"/>
        <v>5</v>
      </c>
    </row>
    <row r="846" spans="1:10" hidden="1" outlineLevel="1" x14ac:dyDescent="0.35">
      <c r="A846" s="216" t="s">
        <v>1922</v>
      </c>
      <c r="B846" s="217">
        <v>45</v>
      </c>
      <c r="C846" s="216" t="s">
        <v>1923</v>
      </c>
      <c r="D846" s="216" t="s">
        <v>170</v>
      </c>
      <c r="E846" s="217">
        <v>2</v>
      </c>
      <c r="F846" s="217">
        <v>2</v>
      </c>
      <c r="G846" s="217">
        <v>4</v>
      </c>
      <c r="H846" s="269">
        <v>44634</v>
      </c>
      <c r="I846" s="217">
        <v>182</v>
      </c>
      <c r="J846" s="217">
        <f t="shared" si="38"/>
        <v>4</v>
      </c>
    </row>
    <row r="847" spans="1:10" hidden="1" outlineLevel="1" x14ac:dyDescent="0.35">
      <c r="A847" s="216" t="s">
        <v>1922</v>
      </c>
      <c r="B847" s="217">
        <v>37</v>
      </c>
      <c r="C847" s="216" t="s">
        <v>1923</v>
      </c>
      <c r="D847" s="216" t="s">
        <v>170</v>
      </c>
      <c r="E847" s="217">
        <v>3</v>
      </c>
      <c r="F847" s="217">
        <v>4</v>
      </c>
      <c r="G847" s="217">
        <v>7</v>
      </c>
      <c r="H847" s="269">
        <v>44634</v>
      </c>
      <c r="I847" s="217">
        <v>600</v>
      </c>
      <c r="J847" s="217">
        <f t="shared" si="38"/>
        <v>7</v>
      </c>
    </row>
    <row r="848" spans="1:10" hidden="1" outlineLevel="1" x14ac:dyDescent="0.35">
      <c r="A848" s="216" t="s">
        <v>1922</v>
      </c>
      <c r="B848" s="217">
        <v>42</v>
      </c>
      <c r="C848" s="216" t="s">
        <v>1923</v>
      </c>
      <c r="D848" s="216" t="s">
        <v>170</v>
      </c>
      <c r="E848" s="217">
        <v>5</v>
      </c>
      <c r="F848" s="217">
        <v>5</v>
      </c>
      <c r="G848" s="217">
        <v>10</v>
      </c>
      <c r="H848" s="269">
        <v>44634</v>
      </c>
      <c r="I848" s="217">
        <v>520</v>
      </c>
      <c r="J848" s="217">
        <f t="shared" si="38"/>
        <v>10</v>
      </c>
    </row>
    <row r="849" spans="1:10" hidden="1" outlineLevel="1" x14ac:dyDescent="0.35">
      <c r="A849" s="216" t="s">
        <v>1922</v>
      </c>
      <c r="B849" s="217">
        <v>39</v>
      </c>
      <c r="C849" s="216" t="s">
        <v>1923</v>
      </c>
      <c r="D849" s="216" t="s">
        <v>170</v>
      </c>
      <c r="E849" s="217">
        <v>5</v>
      </c>
      <c r="F849" s="217">
        <v>2</v>
      </c>
      <c r="G849" s="217">
        <v>7</v>
      </c>
      <c r="H849" s="269">
        <v>44634</v>
      </c>
      <c r="I849" s="217">
        <v>480</v>
      </c>
      <c r="J849" s="217">
        <f t="shared" si="38"/>
        <v>7</v>
      </c>
    </row>
    <row r="850" spans="1:10" hidden="1" outlineLevel="1" x14ac:dyDescent="0.35">
      <c r="A850" s="216" t="s">
        <v>1922</v>
      </c>
      <c r="B850" s="217">
        <v>40</v>
      </c>
      <c r="C850" s="216" t="s">
        <v>1923</v>
      </c>
      <c r="D850" s="216" t="s">
        <v>170</v>
      </c>
      <c r="E850" s="217">
        <v>4</v>
      </c>
      <c r="F850" s="217">
        <v>4</v>
      </c>
      <c r="G850" s="217">
        <v>8</v>
      </c>
      <c r="H850" s="269">
        <v>44634</v>
      </c>
      <c r="I850" s="217">
        <v>800</v>
      </c>
      <c r="J850" s="217">
        <f t="shared" si="38"/>
        <v>8</v>
      </c>
    </row>
    <row r="851" spans="1:10" hidden="1" outlineLevel="1" x14ac:dyDescent="0.35">
      <c r="A851" s="216" t="s">
        <v>1922</v>
      </c>
      <c r="B851" s="217">
        <v>41</v>
      </c>
      <c r="C851" s="216" t="s">
        <v>1923</v>
      </c>
      <c r="D851" s="216" t="s">
        <v>170</v>
      </c>
      <c r="E851" s="217">
        <v>4</v>
      </c>
      <c r="F851" s="217">
        <v>5</v>
      </c>
      <c r="G851" s="217">
        <v>9</v>
      </c>
      <c r="H851" s="269">
        <v>44634</v>
      </c>
      <c r="I851" s="217">
        <v>700</v>
      </c>
      <c r="J851" s="217">
        <f t="shared" si="38"/>
        <v>9</v>
      </c>
    </row>
    <row r="852" spans="1:10" hidden="1" outlineLevel="1" x14ac:dyDescent="0.35">
      <c r="A852" s="216" t="s">
        <v>1922</v>
      </c>
      <c r="B852" s="217">
        <v>43</v>
      </c>
      <c r="C852" s="216" t="s">
        <v>1923</v>
      </c>
      <c r="D852" s="216" t="s">
        <v>170</v>
      </c>
      <c r="E852" s="217">
        <v>1</v>
      </c>
      <c r="F852" s="217">
        <v>2</v>
      </c>
      <c r="G852" s="217">
        <v>3</v>
      </c>
      <c r="H852" s="269">
        <v>44634</v>
      </c>
      <c r="I852" s="217">
        <v>700</v>
      </c>
      <c r="J852" s="217">
        <f t="shared" si="38"/>
        <v>3</v>
      </c>
    </row>
    <row r="853" spans="1:10" ht="15" collapsed="1" thickBot="1" x14ac:dyDescent="0.4">
      <c r="A853" s="211" t="s">
        <v>1922</v>
      </c>
      <c r="B853" s="226"/>
      <c r="C853" s="213" t="s">
        <v>1923</v>
      </c>
      <c r="D853" s="243">
        <f>COUNTA(D808:D852)</f>
        <v>45</v>
      </c>
      <c r="E853" s="243">
        <f>SUM(E808:E852)</f>
        <v>144</v>
      </c>
      <c r="F853" s="243">
        <f t="shared" ref="F853:G853" si="39">SUM(F808:F852)</f>
        <v>208</v>
      </c>
      <c r="G853" s="243">
        <f t="shared" si="39"/>
        <v>352</v>
      </c>
      <c r="H853" s="270">
        <v>44634</v>
      </c>
      <c r="I853" s="271">
        <f>AVERAGE(I808:I852)</f>
        <v>542.04444444444448</v>
      </c>
      <c r="J853" s="243">
        <f t="shared" ref="J853" si="40">SUM(J808:J852)</f>
        <v>352</v>
      </c>
    </row>
    <row r="854" spans="1:10" hidden="1" outlineLevel="1" x14ac:dyDescent="0.35">
      <c r="A854" s="216" t="s">
        <v>1924</v>
      </c>
      <c r="B854" s="217">
        <v>16</v>
      </c>
      <c r="C854" s="216" t="s">
        <v>1925</v>
      </c>
      <c r="D854" s="216" t="s">
        <v>170</v>
      </c>
      <c r="E854" s="217">
        <v>10</v>
      </c>
      <c r="F854" s="217">
        <v>4</v>
      </c>
      <c r="G854" s="217">
        <v>14</v>
      </c>
      <c r="H854" s="269">
        <v>44634</v>
      </c>
      <c r="I854" s="217">
        <v>800</v>
      </c>
      <c r="J854" s="217">
        <f t="shared" si="38"/>
        <v>14</v>
      </c>
    </row>
    <row r="855" spans="1:10" hidden="1" outlineLevel="1" x14ac:dyDescent="0.35">
      <c r="A855" s="216" t="s">
        <v>1924</v>
      </c>
      <c r="B855" s="217">
        <v>1</v>
      </c>
      <c r="C855" s="216" t="s">
        <v>1925</v>
      </c>
      <c r="D855" s="216" t="s">
        <v>170</v>
      </c>
      <c r="E855" s="217">
        <v>4</v>
      </c>
      <c r="F855" s="217">
        <v>4</v>
      </c>
      <c r="G855" s="217">
        <v>8</v>
      </c>
      <c r="H855" s="269">
        <v>44634</v>
      </c>
      <c r="I855" s="217">
        <v>800</v>
      </c>
      <c r="J855" s="217">
        <f t="shared" si="38"/>
        <v>8</v>
      </c>
    </row>
    <row r="856" spans="1:10" hidden="1" outlineLevel="1" x14ac:dyDescent="0.35">
      <c r="A856" s="216" t="s">
        <v>1924</v>
      </c>
      <c r="B856" s="217">
        <v>2</v>
      </c>
      <c r="C856" s="216" t="s">
        <v>1925</v>
      </c>
      <c r="D856" s="216" t="s">
        <v>170</v>
      </c>
      <c r="E856" s="217">
        <v>12</v>
      </c>
      <c r="F856" s="217">
        <v>2</v>
      </c>
      <c r="G856" s="217">
        <v>14</v>
      </c>
      <c r="H856" s="269">
        <v>44634</v>
      </c>
      <c r="I856" s="217">
        <v>400</v>
      </c>
      <c r="J856" s="217">
        <f t="shared" si="38"/>
        <v>14</v>
      </c>
    </row>
    <row r="857" spans="1:10" hidden="1" outlineLevel="1" x14ac:dyDescent="0.35">
      <c r="A857" s="216" t="s">
        <v>1924</v>
      </c>
      <c r="B857" s="217">
        <v>3</v>
      </c>
      <c r="C857" s="216" t="s">
        <v>1925</v>
      </c>
      <c r="D857" s="216" t="s">
        <v>170</v>
      </c>
      <c r="E857" s="217">
        <v>4</v>
      </c>
      <c r="F857" s="217">
        <v>2</v>
      </c>
      <c r="G857" s="217">
        <v>6</v>
      </c>
      <c r="H857" s="269">
        <v>44634</v>
      </c>
      <c r="I857" s="217">
        <v>700</v>
      </c>
      <c r="J857" s="217">
        <f t="shared" si="38"/>
        <v>6</v>
      </c>
    </row>
    <row r="858" spans="1:10" hidden="1" outlineLevel="1" x14ac:dyDescent="0.35">
      <c r="A858" s="216" t="s">
        <v>1924</v>
      </c>
      <c r="B858" s="217">
        <v>32</v>
      </c>
      <c r="C858" s="216" t="s">
        <v>1925</v>
      </c>
      <c r="D858" s="216" t="s">
        <v>170</v>
      </c>
      <c r="E858" s="217">
        <v>6</v>
      </c>
      <c r="F858" s="217">
        <v>2</v>
      </c>
      <c r="G858" s="217">
        <v>8</v>
      </c>
      <c r="H858" s="269">
        <v>44634</v>
      </c>
      <c r="I858" s="217">
        <v>300</v>
      </c>
      <c r="J858" s="217">
        <f t="shared" si="38"/>
        <v>8</v>
      </c>
    </row>
    <row r="859" spans="1:10" hidden="1" outlineLevel="1" x14ac:dyDescent="0.35">
      <c r="A859" s="216" t="s">
        <v>1924</v>
      </c>
      <c r="B859" s="217">
        <v>24</v>
      </c>
      <c r="C859" s="216" t="s">
        <v>1925</v>
      </c>
      <c r="D859" s="216" t="s">
        <v>170</v>
      </c>
      <c r="E859" s="217">
        <v>3</v>
      </c>
      <c r="F859" s="217">
        <v>2</v>
      </c>
      <c r="G859" s="217">
        <v>5</v>
      </c>
      <c r="H859" s="269">
        <v>44634</v>
      </c>
      <c r="I859" s="217">
        <v>400</v>
      </c>
      <c r="J859" s="217">
        <f t="shared" si="38"/>
        <v>5</v>
      </c>
    </row>
    <row r="860" spans="1:10" hidden="1" outlineLevel="1" x14ac:dyDescent="0.35">
      <c r="A860" s="216" t="s">
        <v>1924</v>
      </c>
      <c r="B860" s="217">
        <v>4</v>
      </c>
      <c r="C860" s="216" t="s">
        <v>1925</v>
      </c>
      <c r="D860" s="216" t="s">
        <v>170</v>
      </c>
      <c r="E860" s="217">
        <v>5</v>
      </c>
      <c r="F860" s="217">
        <v>2</v>
      </c>
      <c r="G860" s="217">
        <v>7</v>
      </c>
      <c r="H860" s="269">
        <v>44634</v>
      </c>
      <c r="I860" s="217">
        <v>400</v>
      </c>
      <c r="J860" s="217">
        <f t="shared" si="38"/>
        <v>7</v>
      </c>
    </row>
    <row r="861" spans="1:10" hidden="1" outlineLevel="1" x14ac:dyDescent="0.35">
      <c r="A861" s="216" t="s">
        <v>1924</v>
      </c>
      <c r="B861" s="217">
        <v>5</v>
      </c>
      <c r="C861" s="216" t="s">
        <v>1925</v>
      </c>
      <c r="D861" s="216" t="s">
        <v>170</v>
      </c>
      <c r="E861" s="217">
        <v>12</v>
      </c>
      <c r="F861" s="217">
        <v>2</v>
      </c>
      <c r="G861" s="217">
        <v>14</v>
      </c>
      <c r="H861" s="269">
        <v>44634</v>
      </c>
      <c r="I861" s="217">
        <v>700</v>
      </c>
      <c r="J861" s="217">
        <f t="shared" si="38"/>
        <v>14</v>
      </c>
    </row>
    <row r="862" spans="1:10" hidden="1" outlineLevel="1" x14ac:dyDescent="0.35">
      <c r="A862" s="216" t="s">
        <v>1924</v>
      </c>
      <c r="B862" s="217">
        <v>19</v>
      </c>
      <c r="C862" s="216" t="s">
        <v>1925</v>
      </c>
      <c r="D862" s="216" t="s">
        <v>170</v>
      </c>
      <c r="E862" s="217">
        <v>3</v>
      </c>
      <c r="F862" s="217">
        <v>2</v>
      </c>
      <c r="G862" s="217">
        <v>5</v>
      </c>
      <c r="H862" s="269">
        <v>44634</v>
      </c>
      <c r="I862" s="217">
        <v>700</v>
      </c>
      <c r="J862" s="217">
        <f t="shared" si="38"/>
        <v>5</v>
      </c>
    </row>
    <row r="863" spans="1:10" hidden="1" outlineLevel="1" x14ac:dyDescent="0.35">
      <c r="A863" s="216" t="s">
        <v>1924</v>
      </c>
      <c r="B863" s="217">
        <v>6</v>
      </c>
      <c r="C863" s="216" t="s">
        <v>1925</v>
      </c>
      <c r="D863" s="216" t="s">
        <v>170</v>
      </c>
      <c r="E863" s="217">
        <v>3</v>
      </c>
      <c r="F863" s="217">
        <v>2</v>
      </c>
      <c r="G863" s="217">
        <v>5</v>
      </c>
      <c r="H863" s="269">
        <v>44634</v>
      </c>
      <c r="I863" s="217">
        <v>400</v>
      </c>
      <c r="J863" s="217">
        <f t="shared" si="38"/>
        <v>5</v>
      </c>
    </row>
    <row r="864" spans="1:10" hidden="1" outlineLevel="1" x14ac:dyDescent="0.35">
      <c r="A864" s="216" t="s">
        <v>1924</v>
      </c>
      <c r="B864" s="217">
        <v>7</v>
      </c>
      <c r="C864" s="216" t="s">
        <v>1925</v>
      </c>
      <c r="D864" s="216" t="s">
        <v>170</v>
      </c>
      <c r="E864" s="217">
        <v>10</v>
      </c>
      <c r="F864" s="217">
        <v>3</v>
      </c>
      <c r="G864" s="217">
        <v>13</v>
      </c>
      <c r="H864" s="269">
        <v>44634</v>
      </c>
      <c r="I864" s="217">
        <v>600</v>
      </c>
      <c r="J864" s="217">
        <f t="shared" si="38"/>
        <v>13</v>
      </c>
    </row>
    <row r="865" spans="1:10" hidden="1" outlineLevel="1" x14ac:dyDescent="0.35">
      <c r="A865" s="216" t="s">
        <v>1924</v>
      </c>
      <c r="B865" s="217">
        <v>20</v>
      </c>
      <c r="C865" s="216" t="s">
        <v>1925</v>
      </c>
      <c r="D865" s="216" t="s">
        <v>170</v>
      </c>
      <c r="E865" s="217">
        <v>3</v>
      </c>
      <c r="F865" s="217">
        <v>2</v>
      </c>
      <c r="G865" s="217">
        <v>5</v>
      </c>
      <c r="H865" s="269">
        <v>44634</v>
      </c>
      <c r="I865" s="217">
        <v>300</v>
      </c>
      <c r="J865" s="217">
        <f t="shared" si="38"/>
        <v>5</v>
      </c>
    </row>
    <row r="866" spans="1:10" hidden="1" outlineLevel="1" x14ac:dyDescent="0.35">
      <c r="A866" s="216" t="s">
        <v>1924</v>
      </c>
      <c r="B866" s="217">
        <v>8</v>
      </c>
      <c r="C866" s="216" t="s">
        <v>1925</v>
      </c>
      <c r="D866" s="216" t="s">
        <v>170</v>
      </c>
      <c r="E866" s="217">
        <v>8</v>
      </c>
      <c r="F866" s="217">
        <v>2</v>
      </c>
      <c r="G866" s="217">
        <v>10</v>
      </c>
      <c r="H866" s="269">
        <v>44634</v>
      </c>
      <c r="I866" s="217">
        <v>300</v>
      </c>
      <c r="J866" s="217">
        <f t="shared" si="38"/>
        <v>10</v>
      </c>
    </row>
    <row r="867" spans="1:10" hidden="1" outlineLevel="1" x14ac:dyDescent="0.35">
      <c r="A867" s="216" t="s">
        <v>1924</v>
      </c>
      <c r="B867" s="217">
        <v>9</v>
      </c>
      <c r="C867" s="216" t="s">
        <v>1925</v>
      </c>
      <c r="D867" s="216" t="s">
        <v>170</v>
      </c>
      <c r="E867" s="217">
        <v>3</v>
      </c>
      <c r="F867" s="217">
        <v>2</v>
      </c>
      <c r="G867" s="217">
        <v>5</v>
      </c>
      <c r="H867" s="269">
        <v>44634</v>
      </c>
      <c r="I867" s="217">
        <v>500</v>
      </c>
      <c r="J867" s="217">
        <f t="shared" si="38"/>
        <v>5</v>
      </c>
    </row>
    <row r="868" spans="1:10" hidden="1" outlineLevel="1" x14ac:dyDescent="0.35">
      <c r="A868" s="216" t="s">
        <v>1924</v>
      </c>
      <c r="B868" s="217">
        <v>10</v>
      </c>
      <c r="C868" s="216" t="s">
        <v>1925</v>
      </c>
      <c r="D868" s="216" t="s">
        <v>170</v>
      </c>
      <c r="E868" s="217">
        <v>4</v>
      </c>
      <c r="F868" s="217">
        <v>2</v>
      </c>
      <c r="G868" s="217">
        <v>6</v>
      </c>
      <c r="H868" s="269">
        <v>44634</v>
      </c>
      <c r="I868" s="217">
        <v>500</v>
      </c>
      <c r="J868" s="217">
        <f t="shared" si="38"/>
        <v>6</v>
      </c>
    </row>
    <row r="869" spans="1:10" hidden="1" outlineLevel="1" x14ac:dyDescent="0.35">
      <c r="A869" s="216" t="s">
        <v>1924</v>
      </c>
      <c r="B869" s="217">
        <v>11</v>
      </c>
      <c r="C869" s="216" t="s">
        <v>1925</v>
      </c>
      <c r="D869" s="216" t="s">
        <v>170</v>
      </c>
      <c r="E869" s="217">
        <v>4</v>
      </c>
      <c r="F869" s="217">
        <v>2</v>
      </c>
      <c r="G869" s="217">
        <v>6</v>
      </c>
      <c r="H869" s="269">
        <v>44634</v>
      </c>
      <c r="I869" s="217">
        <v>500</v>
      </c>
      <c r="J869" s="217">
        <f t="shared" si="38"/>
        <v>6</v>
      </c>
    </row>
    <row r="870" spans="1:10" hidden="1" outlineLevel="1" x14ac:dyDescent="0.35">
      <c r="A870" s="216" t="s">
        <v>1924</v>
      </c>
      <c r="B870" s="217">
        <v>12</v>
      </c>
      <c r="C870" s="216" t="s">
        <v>1925</v>
      </c>
      <c r="D870" s="216" t="s">
        <v>170</v>
      </c>
      <c r="E870" s="217">
        <v>4</v>
      </c>
      <c r="F870" s="217">
        <v>2</v>
      </c>
      <c r="G870" s="217">
        <v>6</v>
      </c>
      <c r="H870" s="269">
        <v>44634</v>
      </c>
      <c r="I870" s="217">
        <v>400</v>
      </c>
      <c r="J870" s="217">
        <f t="shared" si="38"/>
        <v>6</v>
      </c>
    </row>
    <row r="871" spans="1:10" hidden="1" outlineLevel="1" x14ac:dyDescent="0.35">
      <c r="A871" s="216" t="s">
        <v>1924</v>
      </c>
      <c r="B871" s="217">
        <v>13</v>
      </c>
      <c r="C871" s="216" t="s">
        <v>1925</v>
      </c>
      <c r="D871" s="216" t="s">
        <v>170</v>
      </c>
      <c r="E871" s="217">
        <v>4</v>
      </c>
      <c r="F871" s="217">
        <v>2</v>
      </c>
      <c r="G871" s="217">
        <v>6</v>
      </c>
      <c r="H871" s="269">
        <v>44634</v>
      </c>
      <c r="I871" s="217">
        <v>400</v>
      </c>
      <c r="J871" s="217">
        <f t="shared" si="38"/>
        <v>6</v>
      </c>
    </row>
    <row r="872" spans="1:10" hidden="1" outlineLevel="1" x14ac:dyDescent="0.35">
      <c r="A872" s="216" t="s">
        <v>1924</v>
      </c>
      <c r="B872" s="217">
        <v>25</v>
      </c>
      <c r="C872" s="216" t="s">
        <v>1925</v>
      </c>
      <c r="D872" s="216" t="s">
        <v>170</v>
      </c>
      <c r="E872" s="217">
        <v>5</v>
      </c>
      <c r="F872" s="217">
        <v>2</v>
      </c>
      <c r="G872" s="217">
        <v>7</v>
      </c>
      <c r="H872" s="269">
        <v>44634</v>
      </c>
      <c r="I872" s="217">
        <v>600</v>
      </c>
      <c r="J872" s="217">
        <f t="shared" si="38"/>
        <v>7</v>
      </c>
    </row>
    <row r="873" spans="1:10" hidden="1" outlineLevel="1" x14ac:dyDescent="0.35">
      <c r="A873" s="216" t="s">
        <v>1924</v>
      </c>
      <c r="B873" s="217">
        <v>29</v>
      </c>
      <c r="C873" s="216" t="s">
        <v>1925</v>
      </c>
      <c r="D873" s="216" t="s">
        <v>170</v>
      </c>
      <c r="E873" s="217">
        <v>9</v>
      </c>
      <c r="F873" s="217">
        <v>2</v>
      </c>
      <c r="G873" s="217">
        <v>11</v>
      </c>
      <c r="H873" s="269">
        <v>44634</v>
      </c>
      <c r="I873" s="217">
        <v>400</v>
      </c>
      <c r="J873" s="217">
        <f t="shared" si="38"/>
        <v>11</v>
      </c>
    </row>
    <row r="874" spans="1:10" hidden="1" outlineLevel="1" x14ac:dyDescent="0.35">
      <c r="A874" s="216" t="s">
        <v>1924</v>
      </c>
      <c r="B874" s="217">
        <v>14</v>
      </c>
      <c r="C874" s="216" t="s">
        <v>1925</v>
      </c>
      <c r="D874" s="216" t="s">
        <v>170</v>
      </c>
      <c r="E874" s="217">
        <v>4</v>
      </c>
      <c r="F874" s="217">
        <v>2</v>
      </c>
      <c r="G874" s="217">
        <v>6</v>
      </c>
      <c r="H874" s="269">
        <v>44634</v>
      </c>
      <c r="I874" s="217">
        <v>500</v>
      </c>
      <c r="J874" s="217">
        <f t="shared" si="38"/>
        <v>6</v>
      </c>
    </row>
    <row r="875" spans="1:10" hidden="1" outlineLevel="1" x14ac:dyDescent="0.35">
      <c r="A875" s="216" t="s">
        <v>1924</v>
      </c>
      <c r="B875" s="217">
        <v>15</v>
      </c>
      <c r="C875" s="216" t="s">
        <v>1925</v>
      </c>
      <c r="D875" s="216" t="s">
        <v>170</v>
      </c>
      <c r="E875" s="217">
        <v>4</v>
      </c>
      <c r="F875" s="217">
        <v>2</v>
      </c>
      <c r="G875" s="217">
        <v>6</v>
      </c>
      <c r="H875" s="269">
        <v>44634</v>
      </c>
      <c r="I875" s="217">
        <v>700</v>
      </c>
      <c r="J875" s="217">
        <f t="shared" si="38"/>
        <v>6</v>
      </c>
    </row>
    <row r="876" spans="1:10" hidden="1" outlineLevel="1" x14ac:dyDescent="0.35">
      <c r="A876" s="216" t="s">
        <v>1924</v>
      </c>
      <c r="B876" s="217">
        <v>17</v>
      </c>
      <c r="C876" s="216" t="s">
        <v>1925</v>
      </c>
      <c r="D876" s="216" t="s">
        <v>170</v>
      </c>
      <c r="E876" s="217">
        <v>12</v>
      </c>
      <c r="F876" s="217">
        <v>2</v>
      </c>
      <c r="G876" s="217">
        <v>14</v>
      </c>
      <c r="H876" s="269">
        <v>44634</v>
      </c>
      <c r="I876" s="217">
        <v>400</v>
      </c>
      <c r="J876" s="217">
        <f t="shared" si="38"/>
        <v>14</v>
      </c>
    </row>
    <row r="877" spans="1:10" hidden="1" outlineLevel="1" x14ac:dyDescent="0.35">
      <c r="A877" s="216" t="s">
        <v>1924</v>
      </c>
      <c r="B877" s="217">
        <v>18</v>
      </c>
      <c r="C877" s="216" t="s">
        <v>1925</v>
      </c>
      <c r="D877" s="216" t="s">
        <v>170</v>
      </c>
      <c r="E877" s="217">
        <v>9</v>
      </c>
      <c r="F877" s="217">
        <v>2</v>
      </c>
      <c r="G877" s="217">
        <v>11</v>
      </c>
      <c r="H877" s="269">
        <v>44634</v>
      </c>
      <c r="I877" s="217">
        <v>600</v>
      </c>
      <c r="J877" s="217">
        <f t="shared" si="38"/>
        <v>11</v>
      </c>
    </row>
    <row r="878" spans="1:10" hidden="1" outlineLevel="1" x14ac:dyDescent="0.35">
      <c r="A878" s="216" t="s">
        <v>1924</v>
      </c>
      <c r="B878" s="217">
        <v>26</v>
      </c>
      <c r="C878" s="216" t="s">
        <v>1925</v>
      </c>
      <c r="D878" s="216" t="s">
        <v>170</v>
      </c>
      <c r="E878" s="217">
        <v>3</v>
      </c>
      <c r="F878" s="217">
        <v>2</v>
      </c>
      <c r="G878" s="217">
        <v>5</v>
      </c>
      <c r="H878" s="269">
        <v>44634</v>
      </c>
      <c r="I878" s="217">
        <v>700</v>
      </c>
      <c r="J878" s="217">
        <f t="shared" si="38"/>
        <v>5</v>
      </c>
    </row>
    <row r="879" spans="1:10" hidden="1" outlineLevel="1" x14ac:dyDescent="0.35">
      <c r="A879" s="216" t="s">
        <v>1924</v>
      </c>
      <c r="B879" s="217">
        <v>21</v>
      </c>
      <c r="C879" s="216" t="s">
        <v>1925</v>
      </c>
      <c r="D879" s="216" t="s">
        <v>170</v>
      </c>
      <c r="E879" s="217">
        <v>4</v>
      </c>
      <c r="F879" s="217">
        <v>2</v>
      </c>
      <c r="G879" s="217">
        <v>6</v>
      </c>
      <c r="H879" s="269">
        <v>44634</v>
      </c>
      <c r="I879" s="217">
        <v>50</v>
      </c>
      <c r="J879" s="217">
        <f t="shared" si="38"/>
        <v>6</v>
      </c>
    </row>
    <row r="880" spans="1:10" hidden="1" outlineLevel="1" x14ac:dyDescent="0.35">
      <c r="A880" s="216" t="s">
        <v>1924</v>
      </c>
      <c r="B880" s="217">
        <v>22</v>
      </c>
      <c r="C880" s="216" t="s">
        <v>1925</v>
      </c>
      <c r="D880" s="216" t="s">
        <v>170</v>
      </c>
      <c r="E880" s="217">
        <v>10</v>
      </c>
      <c r="F880" s="217">
        <v>2</v>
      </c>
      <c r="G880" s="217">
        <v>12</v>
      </c>
      <c r="H880" s="269">
        <v>44634</v>
      </c>
      <c r="I880" s="217">
        <v>100</v>
      </c>
      <c r="J880" s="217">
        <f t="shared" si="38"/>
        <v>12</v>
      </c>
    </row>
    <row r="881" spans="1:10" hidden="1" outlineLevel="1" x14ac:dyDescent="0.35">
      <c r="A881" s="216" t="s">
        <v>1924</v>
      </c>
      <c r="B881" s="217">
        <v>23</v>
      </c>
      <c r="C881" s="216" t="s">
        <v>1925</v>
      </c>
      <c r="D881" s="216" t="s">
        <v>170</v>
      </c>
      <c r="E881" s="217">
        <v>5</v>
      </c>
      <c r="F881" s="217">
        <v>4</v>
      </c>
      <c r="G881" s="217">
        <v>9</v>
      </c>
      <c r="H881" s="269">
        <v>44634</v>
      </c>
      <c r="I881" s="217">
        <v>500</v>
      </c>
      <c r="J881" s="217">
        <f t="shared" si="38"/>
        <v>9</v>
      </c>
    </row>
    <row r="882" spans="1:10" hidden="1" outlineLevel="1" x14ac:dyDescent="0.35">
      <c r="A882" s="216" t="s">
        <v>1924</v>
      </c>
      <c r="B882" s="217">
        <v>27</v>
      </c>
      <c r="C882" s="216" t="s">
        <v>1925</v>
      </c>
      <c r="D882" s="216" t="s">
        <v>170</v>
      </c>
      <c r="E882" s="217">
        <v>5</v>
      </c>
      <c r="F882" s="217">
        <v>2</v>
      </c>
      <c r="G882" s="217">
        <v>7</v>
      </c>
      <c r="H882" s="269">
        <v>44634</v>
      </c>
      <c r="I882" s="217">
        <v>400</v>
      </c>
      <c r="J882" s="217">
        <f t="shared" si="38"/>
        <v>7</v>
      </c>
    </row>
    <row r="883" spans="1:10" hidden="1" outlineLevel="1" x14ac:dyDescent="0.35">
      <c r="A883" s="216" t="s">
        <v>1924</v>
      </c>
      <c r="B883" s="217">
        <v>28</v>
      </c>
      <c r="C883" s="216" t="s">
        <v>1925</v>
      </c>
      <c r="D883" s="216" t="s">
        <v>170</v>
      </c>
      <c r="E883" s="217">
        <v>6</v>
      </c>
      <c r="F883" s="217">
        <v>2</v>
      </c>
      <c r="G883" s="217">
        <v>8</v>
      </c>
      <c r="H883" s="269">
        <v>44634</v>
      </c>
      <c r="I883" s="217">
        <v>700</v>
      </c>
      <c r="J883" s="217">
        <f t="shared" si="38"/>
        <v>8</v>
      </c>
    </row>
    <row r="884" spans="1:10" hidden="1" outlineLevel="1" x14ac:dyDescent="0.35">
      <c r="A884" s="216" t="s">
        <v>1924</v>
      </c>
      <c r="B884" s="217">
        <v>30</v>
      </c>
      <c r="C884" s="216" t="s">
        <v>1925</v>
      </c>
      <c r="D884" s="216" t="s">
        <v>170</v>
      </c>
      <c r="E884" s="217">
        <v>3</v>
      </c>
      <c r="F884" s="217">
        <v>5</v>
      </c>
      <c r="G884" s="217">
        <v>8</v>
      </c>
      <c r="H884" s="269">
        <v>44634</v>
      </c>
      <c r="I884" s="217">
        <v>600</v>
      </c>
      <c r="J884" s="217">
        <f t="shared" si="38"/>
        <v>8</v>
      </c>
    </row>
    <row r="885" spans="1:10" hidden="1" outlineLevel="1" x14ac:dyDescent="0.35">
      <c r="A885" s="216" t="s">
        <v>1924</v>
      </c>
      <c r="B885" s="217">
        <v>31</v>
      </c>
      <c r="C885" s="216" t="s">
        <v>1925</v>
      </c>
      <c r="D885" s="216" t="s">
        <v>170</v>
      </c>
      <c r="E885" s="217">
        <v>3</v>
      </c>
      <c r="F885" s="217">
        <v>2</v>
      </c>
      <c r="G885" s="217">
        <v>5</v>
      </c>
      <c r="H885" s="269">
        <v>44634</v>
      </c>
      <c r="I885" s="217">
        <v>200</v>
      </c>
      <c r="J885" s="217">
        <f t="shared" si="38"/>
        <v>5</v>
      </c>
    </row>
    <row r="886" spans="1:10" hidden="1" outlineLevel="1" x14ac:dyDescent="0.35">
      <c r="A886" s="216" t="s">
        <v>1924</v>
      </c>
      <c r="B886" s="217">
        <v>33</v>
      </c>
      <c r="C886" s="216" t="s">
        <v>1925</v>
      </c>
      <c r="D886" s="216" t="s">
        <v>170</v>
      </c>
      <c r="E886" s="217">
        <v>4</v>
      </c>
      <c r="F886" s="217">
        <v>2</v>
      </c>
      <c r="G886" s="217">
        <v>6</v>
      </c>
      <c r="H886" s="269">
        <v>44634</v>
      </c>
      <c r="I886" s="217">
        <v>300</v>
      </c>
      <c r="J886" s="217">
        <f t="shared" si="38"/>
        <v>6</v>
      </c>
    </row>
    <row r="887" spans="1:10" hidden="1" outlineLevel="1" x14ac:dyDescent="0.35">
      <c r="A887" s="216" t="s">
        <v>1924</v>
      </c>
      <c r="B887" s="217">
        <v>34</v>
      </c>
      <c r="C887" s="216" t="s">
        <v>1925</v>
      </c>
      <c r="D887" s="216" t="s">
        <v>170</v>
      </c>
      <c r="E887" s="217">
        <v>4</v>
      </c>
      <c r="F887" s="217">
        <v>4</v>
      </c>
      <c r="G887" s="217">
        <v>8</v>
      </c>
      <c r="H887" s="269">
        <v>44634</v>
      </c>
      <c r="I887" s="217">
        <v>500</v>
      </c>
      <c r="J887" s="217">
        <f t="shared" si="38"/>
        <v>8</v>
      </c>
    </row>
    <row r="888" spans="1:10" hidden="1" outlineLevel="1" x14ac:dyDescent="0.35">
      <c r="A888" s="216" t="s">
        <v>1924</v>
      </c>
      <c r="B888" s="217">
        <v>35</v>
      </c>
      <c r="C888" s="216" t="s">
        <v>1925</v>
      </c>
      <c r="D888" s="216" t="s">
        <v>170</v>
      </c>
      <c r="E888" s="217">
        <v>10</v>
      </c>
      <c r="F888" s="217">
        <v>2</v>
      </c>
      <c r="G888" s="217">
        <v>12</v>
      </c>
      <c r="H888" s="269">
        <v>44634</v>
      </c>
      <c r="I888" s="217">
        <v>300</v>
      </c>
      <c r="J888" s="217">
        <f t="shared" si="38"/>
        <v>12</v>
      </c>
    </row>
    <row r="889" spans="1:10" hidden="1" outlineLevel="1" x14ac:dyDescent="0.35">
      <c r="A889" s="216" t="s">
        <v>1924</v>
      </c>
      <c r="B889" s="217">
        <v>36</v>
      </c>
      <c r="C889" s="216" t="s">
        <v>1925</v>
      </c>
      <c r="D889" s="216" t="s">
        <v>170</v>
      </c>
      <c r="E889" s="217">
        <v>13</v>
      </c>
      <c r="F889" s="217">
        <v>4</v>
      </c>
      <c r="G889" s="217">
        <v>17</v>
      </c>
      <c r="H889" s="269">
        <v>44634</v>
      </c>
      <c r="I889" s="217">
        <v>300</v>
      </c>
      <c r="J889" s="217">
        <f t="shared" si="38"/>
        <v>17</v>
      </c>
    </row>
    <row r="890" spans="1:10" hidden="1" outlineLevel="1" x14ac:dyDescent="0.35">
      <c r="A890" s="216" t="s">
        <v>1924</v>
      </c>
      <c r="B890" s="217">
        <v>37</v>
      </c>
      <c r="C890" s="216" t="s">
        <v>1925</v>
      </c>
      <c r="D890" s="216" t="s">
        <v>170</v>
      </c>
      <c r="E890" s="217">
        <v>10</v>
      </c>
      <c r="F890" s="217">
        <v>2</v>
      </c>
      <c r="G890" s="217">
        <v>12</v>
      </c>
      <c r="H890" s="269">
        <v>44634</v>
      </c>
      <c r="I890" s="217">
        <v>700</v>
      </c>
      <c r="J890" s="217">
        <f t="shared" si="38"/>
        <v>12</v>
      </c>
    </row>
    <row r="891" spans="1:10" ht="15" collapsed="1" thickBot="1" x14ac:dyDescent="0.4">
      <c r="A891" s="211" t="s">
        <v>1924</v>
      </c>
      <c r="B891" s="226"/>
      <c r="C891" s="213" t="s">
        <v>1925</v>
      </c>
      <c r="D891" s="243">
        <f>COUNTA(D854:D890)</f>
        <v>37</v>
      </c>
      <c r="E891" s="243">
        <f>SUM(E854:E890)</f>
        <v>225</v>
      </c>
      <c r="F891" s="243">
        <f t="shared" ref="F891:G891" si="41">SUM(F854:F890)</f>
        <v>88</v>
      </c>
      <c r="G891" s="243">
        <f t="shared" si="41"/>
        <v>313</v>
      </c>
      <c r="H891" s="270">
        <v>44634</v>
      </c>
      <c r="I891" s="271">
        <f>AVERAGE(I854:I890)</f>
        <v>477.02702702702703</v>
      </c>
      <c r="J891" s="243">
        <f t="shared" ref="J891" si="42">SUM(J854:J890)</f>
        <v>313</v>
      </c>
    </row>
    <row r="892" spans="1:10" hidden="1" outlineLevel="1" x14ac:dyDescent="0.35">
      <c r="A892" s="272" t="s">
        <v>2556</v>
      </c>
      <c r="B892">
        <v>37</v>
      </c>
      <c r="C892" s="272" t="s">
        <v>2557</v>
      </c>
      <c r="D892" s="272" t="s">
        <v>170</v>
      </c>
      <c r="E892">
        <v>3</v>
      </c>
      <c r="F892">
        <v>2</v>
      </c>
      <c r="G892">
        <v>5</v>
      </c>
      <c r="H892" s="208">
        <v>44634</v>
      </c>
      <c r="I892">
        <v>400</v>
      </c>
      <c r="J892" s="217">
        <f t="shared" si="38"/>
        <v>5</v>
      </c>
    </row>
    <row r="893" spans="1:10" hidden="1" outlineLevel="1" x14ac:dyDescent="0.35">
      <c r="A893" s="272" t="s">
        <v>2556</v>
      </c>
      <c r="B893">
        <v>12</v>
      </c>
      <c r="C893" s="272" t="s">
        <v>2557</v>
      </c>
      <c r="D893" s="272" t="s">
        <v>170</v>
      </c>
      <c r="E893">
        <v>8</v>
      </c>
      <c r="F893">
        <v>2</v>
      </c>
      <c r="G893">
        <v>10</v>
      </c>
      <c r="H893" s="208">
        <v>44634</v>
      </c>
      <c r="I893">
        <v>400</v>
      </c>
      <c r="J893" s="217">
        <f t="shared" si="38"/>
        <v>10</v>
      </c>
    </row>
    <row r="894" spans="1:10" hidden="1" outlineLevel="1" x14ac:dyDescent="0.35">
      <c r="A894" s="272" t="s">
        <v>2556</v>
      </c>
      <c r="B894">
        <v>1</v>
      </c>
      <c r="C894" s="272" t="s">
        <v>2557</v>
      </c>
      <c r="D894" s="272" t="s">
        <v>170</v>
      </c>
      <c r="E894">
        <v>7</v>
      </c>
      <c r="F894">
        <v>3</v>
      </c>
      <c r="G894">
        <v>10</v>
      </c>
      <c r="H894" s="208">
        <v>44634</v>
      </c>
      <c r="I894">
        <v>200</v>
      </c>
      <c r="J894" s="217">
        <f t="shared" si="38"/>
        <v>10</v>
      </c>
    </row>
    <row r="895" spans="1:10" hidden="1" outlineLevel="1" x14ac:dyDescent="0.35">
      <c r="A895" s="272" t="s">
        <v>2556</v>
      </c>
      <c r="B895">
        <v>2</v>
      </c>
      <c r="C895" s="272" t="s">
        <v>2557</v>
      </c>
      <c r="D895" s="272" t="s">
        <v>170</v>
      </c>
      <c r="E895">
        <v>5</v>
      </c>
      <c r="F895">
        <v>4</v>
      </c>
      <c r="G895">
        <v>9</v>
      </c>
      <c r="H895" s="208">
        <v>44634</v>
      </c>
      <c r="I895">
        <v>500</v>
      </c>
      <c r="J895" s="217">
        <f t="shared" si="38"/>
        <v>9</v>
      </c>
    </row>
    <row r="896" spans="1:10" hidden="1" outlineLevel="1" x14ac:dyDescent="0.35">
      <c r="A896" s="272" t="s">
        <v>2556</v>
      </c>
      <c r="B896">
        <v>8</v>
      </c>
      <c r="C896" s="272" t="s">
        <v>2557</v>
      </c>
      <c r="D896" s="272" t="s">
        <v>170</v>
      </c>
      <c r="E896">
        <v>3</v>
      </c>
      <c r="F896">
        <v>4</v>
      </c>
      <c r="G896">
        <v>7</v>
      </c>
      <c r="H896" s="208">
        <v>44634</v>
      </c>
      <c r="I896">
        <v>800</v>
      </c>
      <c r="J896" s="217">
        <f t="shared" si="38"/>
        <v>7</v>
      </c>
    </row>
    <row r="897" spans="1:10" hidden="1" outlineLevel="1" x14ac:dyDescent="0.35">
      <c r="A897" s="272" t="s">
        <v>2556</v>
      </c>
      <c r="B897">
        <v>3</v>
      </c>
      <c r="C897" s="272" t="s">
        <v>2557</v>
      </c>
      <c r="D897" s="272" t="s">
        <v>170</v>
      </c>
      <c r="E897">
        <v>8</v>
      </c>
      <c r="F897">
        <v>2</v>
      </c>
      <c r="G897">
        <v>10</v>
      </c>
      <c r="H897" s="208">
        <v>44634</v>
      </c>
      <c r="I897">
        <v>100</v>
      </c>
      <c r="J897" s="217">
        <f t="shared" si="38"/>
        <v>10</v>
      </c>
    </row>
    <row r="898" spans="1:10" hidden="1" outlineLevel="1" x14ac:dyDescent="0.35">
      <c r="A898" s="272" t="s">
        <v>2556</v>
      </c>
      <c r="B898">
        <v>21</v>
      </c>
      <c r="C898" s="272" t="s">
        <v>2557</v>
      </c>
      <c r="D898" s="272" t="s">
        <v>170</v>
      </c>
      <c r="E898">
        <v>8</v>
      </c>
      <c r="F898">
        <v>4</v>
      </c>
      <c r="G898">
        <v>12</v>
      </c>
      <c r="H898" s="208">
        <v>44634</v>
      </c>
      <c r="I898">
        <v>500</v>
      </c>
      <c r="J898" s="217">
        <f t="shared" si="38"/>
        <v>12</v>
      </c>
    </row>
    <row r="899" spans="1:10" hidden="1" outlineLevel="1" x14ac:dyDescent="0.35">
      <c r="A899" s="272" t="s">
        <v>2556</v>
      </c>
      <c r="B899">
        <v>4</v>
      </c>
      <c r="C899" s="272" t="s">
        <v>2557</v>
      </c>
      <c r="D899" s="272" t="s">
        <v>170</v>
      </c>
      <c r="E899">
        <v>6</v>
      </c>
      <c r="F899">
        <v>2</v>
      </c>
      <c r="G899">
        <v>8</v>
      </c>
      <c r="H899" s="208">
        <v>44634</v>
      </c>
      <c r="I899">
        <v>300</v>
      </c>
      <c r="J899" s="217">
        <f t="shared" ref="J899:J962" si="43">IF(I899&gt;$Q$1,,G899)</f>
        <v>8</v>
      </c>
    </row>
    <row r="900" spans="1:10" hidden="1" outlineLevel="1" x14ac:dyDescent="0.35">
      <c r="A900" s="272" t="s">
        <v>2556</v>
      </c>
      <c r="B900">
        <v>11</v>
      </c>
      <c r="C900" s="272" t="s">
        <v>2557</v>
      </c>
      <c r="D900" s="272" t="s">
        <v>170</v>
      </c>
      <c r="E900">
        <v>6</v>
      </c>
      <c r="F900">
        <v>4</v>
      </c>
      <c r="G900">
        <v>10</v>
      </c>
      <c r="H900" s="208">
        <v>44634</v>
      </c>
      <c r="I900">
        <v>300</v>
      </c>
      <c r="J900" s="217">
        <f t="shared" si="43"/>
        <v>10</v>
      </c>
    </row>
    <row r="901" spans="1:10" hidden="1" outlineLevel="1" x14ac:dyDescent="0.35">
      <c r="A901" s="272" t="s">
        <v>2556</v>
      </c>
      <c r="B901">
        <v>5</v>
      </c>
      <c r="C901" s="272" t="s">
        <v>2557</v>
      </c>
      <c r="D901" s="272" t="s">
        <v>170</v>
      </c>
      <c r="E901">
        <v>9</v>
      </c>
      <c r="F901">
        <v>4</v>
      </c>
      <c r="G901">
        <v>13</v>
      </c>
      <c r="H901" s="208">
        <v>44634</v>
      </c>
      <c r="I901">
        <v>500</v>
      </c>
      <c r="J901" s="217">
        <f t="shared" si="43"/>
        <v>13</v>
      </c>
    </row>
    <row r="902" spans="1:10" hidden="1" outlineLevel="1" x14ac:dyDescent="0.35">
      <c r="A902" s="272" t="s">
        <v>2556</v>
      </c>
      <c r="B902">
        <v>23</v>
      </c>
      <c r="C902" s="272" t="s">
        <v>2557</v>
      </c>
      <c r="D902" s="272" t="s">
        <v>170</v>
      </c>
      <c r="E902">
        <v>9</v>
      </c>
      <c r="F902">
        <v>4</v>
      </c>
      <c r="G902">
        <v>13</v>
      </c>
      <c r="H902" s="208">
        <v>44634</v>
      </c>
      <c r="I902">
        <v>300</v>
      </c>
      <c r="J902" s="217">
        <f t="shared" si="43"/>
        <v>13</v>
      </c>
    </row>
    <row r="903" spans="1:10" hidden="1" outlineLevel="1" x14ac:dyDescent="0.35">
      <c r="A903" s="272" t="s">
        <v>2556</v>
      </c>
      <c r="B903">
        <v>6</v>
      </c>
      <c r="C903" s="272" t="s">
        <v>2557</v>
      </c>
      <c r="D903" s="272" t="s">
        <v>170</v>
      </c>
      <c r="E903">
        <v>5</v>
      </c>
      <c r="F903">
        <v>2</v>
      </c>
      <c r="G903">
        <v>7</v>
      </c>
      <c r="H903" s="208">
        <v>44634</v>
      </c>
      <c r="I903">
        <v>700</v>
      </c>
      <c r="J903" s="217">
        <f t="shared" si="43"/>
        <v>7</v>
      </c>
    </row>
    <row r="904" spans="1:10" hidden="1" outlineLevel="1" x14ac:dyDescent="0.35">
      <c r="A904" s="272" t="s">
        <v>2556</v>
      </c>
      <c r="B904">
        <v>7</v>
      </c>
      <c r="C904" s="272" t="s">
        <v>2557</v>
      </c>
      <c r="D904" s="272" t="s">
        <v>170</v>
      </c>
      <c r="E904">
        <v>4</v>
      </c>
      <c r="F904">
        <v>3</v>
      </c>
      <c r="G904">
        <v>7</v>
      </c>
      <c r="H904" s="208">
        <v>44634</v>
      </c>
      <c r="I904">
        <v>500</v>
      </c>
      <c r="J904" s="217">
        <f t="shared" si="43"/>
        <v>7</v>
      </c>
    </row>
    <row r="905" spans="1:10" hidden="1" outlineLevel="1" x14ac:dyDescent="0.35">
      <c r="A905" s="272" t="s">
        <v>2556</v>
      </c>
      <c r="B905">
        <v>9</v>
      </c>
      <c r="C905" s="272" t="s">
        <v>2557</v>
      </c>
      <c r="D905" s="272" t="s">
        <v>170</v>
      </c>
      <c r="E905">
        <v>2</v>
      </c>
      <c r="F905">
        <v>2</v>
      </c>
      <c r="G905">
        <v>4</v>
      </c>
      <c r="H905" s="208">
        <v>44634</v>
      </c>
      <c r="I905">
        <v>200</v>
      </c>
      <c r="J905" s="217">
        <f t="shared" si="43"/>
        <v>4</v>
      </c>
    </row>
    <row r="906" spans="1:10" hidden="1" outlineLevel="1" x14ac:dyDescent="0.35">
      <c r="A906" s="272" t="s">
        <v>2556</v>
      </c>
      <c r="B906">
        <v>10</v>
      </c>
      <c r="C906" s="272" t="s">
        <v>2557</v>
      </c>
      <c r="D906" s="272" t="s">
        <v>170</v>
      </c>
      <c r="E906">
        <v>7</v>
      </c>
      <c r="F906">
        <v>2</v>
      </c>
      <c r="G906">
        <v>9</v>
      </c>
      <c r="H906" s="208">
        <v>44634</v>
      </c>
      <c r="I906">
        <v>900</v>
      </c>
      <c r="J906" s="217">
        <f t="shared" si="43"/>
        <v>9</v>
      </c>
    </row>
    <row r="907" spans="1:10" hidden="1" outlineLevel="1" x14ac:dyDescent="0.35">
      <c r="A907" s="272" t="s">
        <v>2556</v>
      </c>
      <c r="B907">
        <v>24</v>
      </c>
      <c r="C907" s="272" t="s">
        <v>2557</v>
      </c>
      <c r="D907" s="272" t="s">
        <v>170</v>
      </c>
      <c r="E907">
        <v>1</v>
      </c>
      <c r="F907">
        <v>2</v>
      </c>
      <c r="G907">
        <v>3</v>
      </c>
      <c r="H907" s="208">
        <v>44634</v>
      </c>
      <c r="I907">
        <v>300</v>
      </c>
      <c r="J907" s="217">
        <f t="shared" si="43"/>
        <v>3</v>
      </c>
    </row>
    <row r="908" spans="1:10" hidden="1" outlineLevel="1" x14ac:dyDescent="0.35">
      <c r="A908" s="272" t="s">
        <v>2556</v>
      </c>
      <c r="B908">
        <v>13</v>
      </c>
      <c r="C908" s="272" t="s">
        <v>2557</v>
      </c>
      <c r="D908" s="272" t="s">
        <v>170</v>
      </c>
      <c r="E908">
        <v>10</v>
      </c>
      <c r="F908">
        <v>5</v>
      </c>
      <c r="G908">
        <v>15</v>
      </c>
      <c r="H908" s="208">
        <v>44634</v>
      </c>
      <c r="I908">
        <v>400</v>
      </c>
      <c r="J908" s="217">
        <f t="shared" si="43"/>
        <v>15</v>
      </c>
    </row>
    <row r="909" spans="1:10" hidden="1" outlineLevel="1" x14ac:dyDescent="0.35">
      <c r="A909" s="272" t="s">
        <v>2556</v>
      </c>
      <c r="B909">
        <v>14</v>
      </c>
      <c r="C909" s="272" t="s">
        <v>2557</v>
      </c>
      <c r="D909" s="272" t="s">
        <v>170</v>
      </c>
      <c r="E909">
        <v>3</v>
      </c>
      <c r="F909">
        <v>2</v>
      </c>
      <c r="G909">
        <v>5</v>
      </c>
      <c r="H909" s="208">
        <v>44634</v>
      </c>
      <c r="I909">
        <v>300</v>
      </c>
      <c r="J909" s="217">
        <f t="shared" si="43"/>
        <v>5</v>
      </c>
    </row>
    <row r="910" spans="1:10" hidden="1" outlineLevel="1" x14ac:dyDescent="0.35">
      <c r="A910" s="272" t="s">
        <v>2556</v>
      </c>
      <c r="B910">
        <v>15</v>
      </c>
      <c r="C910" s="272" t="s">
        <v>2557</v>
      </c>
      <c r="D910" s="272" t="s">
        <v>170</v>
      </c>
      <c r="E910">
        <v>5</v>
      </c>
      <c r="F910">
        <v>2</v>
      </c>
      <c r="G910">
        <v>7</v>
      </c>
      <c r="H910" s="208">
        <v>44634</v>
      </c>
      <c r="I910">
        <v>500</v>
      </c>
      <c r="J910" s="217">
        <f t="shared" si="43"/>
        <v>7</v>
      </c>
    </row>
    <row r="911" spans="1:10" hidden="1" outlineLevel="1" x14ac:dyDescent="0.35">
      <c r="A911" s="272" t="s">
        <v>2556</v>
      </c>
      <c r="B911">
        <v>16</v>
      </c>
      <c r="C911" s="272" t="s">
        <v>2557</v>
      </c>
      <c r="D911" s="272" t="s">
        <v>170</v>
      </c>
      <c r="E911">
        <v>7</v>
      </c>
      <c r="F911">
        <v>2</v>
      </c>
      <c r="G911">
        <v>9</v>
      </c>
      <c r="H911" s="208">
        <v>44634</v>
      </c>
      <c r="I911">
        <v>100</v>
      </c>
      <c r="J911" s="217">
        <f t="shared" si="43"/>
        <v>9</v>
      </c>
    </row>
    <row r="912" spans="1:10" hidden="1" outlineLevel="1" x14ac:dyDescent="0.35">
      <c r="A912" s="272" t="s">
        <v>2556</v>
      </c>
      <c r="B912">
        <v>17</v>
      </c>
      <c r="C912" s="272" t="s">
        <v>2557</v>
      </c>
      <c r="D912" s="272" t="s">
        <v>170</v>
      </c>
      <c r="E912">
        <v>7</v>
      </c>
      <c r="F912">
        <v>6</v>
      </c>
      <c r="G912">
        <v>13</v>
      </c>
      <c r="H912" s="208">
        <v>44634</v>
      </c>
      <c r="I912">
        <v>200</v>
      </c>
      <c r="J912" s="217">
        <f t="shared" si="43"/>
        <v>13</v>
      </c>
    </row>
    <row r="913" spans="1:10" hidden="1" outlineLevel="1" x14ac:dyDescent="0.35">
      <c r="A913" s="272" t="s">
        <v>2556</v>
      </c>
      <c r="B913">
        <v>18</v>
      </c>
      <c r="C913" s="272" t="s">
        <v>2557</v>
      </c>
      <c r="D913" s="272" t="s">
        <v>170</v>
      </c>
      <c r="E913">
        <v>5</v>
      </c>
      <c r="F913">
        <v>2</v>
      </c>
      <c r="G913">
        <v>7</v>
      </c>
      <c r="H913" s="208">
        <v>44634</v>
      </c>
      <c r="I913">
        <v>200</v>
      </c>
      <c r="J913" s="217">
        <f t="shared" si="43"/>
        <v>7</v>
      </c>
    </row>
    <row r="914" spans="1:10" hidden="1" outlineLevel="1" x14ac:dyDescent="0.35">
      <c r="A914" s="272" t="s">
        <v>2556</v>
      </c>
      <c r="B914">
        <v>25</v>
      </c>
      <c r="C914" s="272" t="s">
        <v>2557</v>
      </c>
      <c r="D914" s="272" t="s">
        <v>170</v>
      </c>
      <c r="E914">
        <v>4</v>
      </c>
      <c r="F914">
        <v>4</v>
      </c>
      <c r="G914">
        <v>8</v>
      </c>
      <c r="H914" s="208">
        <v>44634</v>
      </c>
      <c r="I914">
        <v>900</v>
      </c>
      <c r="J914" s="217">
        <f t="shared" si="43"/>
        <v>8</v>
      </c>
    </row>
    <row r="915" spans="1:10" hidden="1" outlineLevel="1" x14ac:dyDescent="0.35">
      <c r="A915" s="272" t="s">
        <v>2556</v>
      </c>
      <c r="B915">
        <v>19</v>
      </c>
      <c r="C915" s="272" t="s">
        <v>2557</v>
      </c>
      <c r="D915" s="272" t="s">
        <v>170</v>
      </c>
      <c r="E915">
        <v>5</v>
      </c>
      <c r="F915">
        <v>4</v>
      </c>
      <c r="G915">
        <v>9</v>
      </c>
      <c r="H915" s="208">
        <v>44634</v>
      </c>
      <c r="I915">
        <v>300</v>
      </c>
      <c r="J915" s="217">
        <f t="shared" si="43"/>
        <v>9</v>
      </c>
    </row>
    <row r="916" spans="1:10" hidden="1" outlineLevel="1" x14ac:dyDescent="0.35">
      <c r="A916" s="272" t="s">
        <v>2556</v>
      </c>
      <c r="B916">
        <v>41</v>
      </c>
      <c r="C916" s="272" t="s">
        <v>2557</v>
      </c>
      <c r="D916" s="272" t="s">
        <v>170</v>
      </c>
      <c r="E916">
        <v>3</v>
      </c>
      <c r="F916">
        <v>2</v>
      </c>
      <c r="G916">
        <v>5</v>
      </c>
      <c r="H916" s="208">
        <v>44634</v>
      </c>
      <c r="I916">
        <v>100</v>
      </c>
      <c r="J916" s="217">
        <f t="shared" si="43"/>
        <v>5</v>
      </c>
    </row>
    <row r="917" spans="1:10" hidden="1" outlineLevel="1" x14ac:dyDescent="0.35">
      <c r="A917" s="272" t="s">
        <v>2556</v>
      </c>
      <c r="B917">
        <v>20</v>
      </c>
      <c r="C917" s="272" t="s">
        <v>2557</v>
      </c>
      <c r="D917" s="272" t="s">
        <v>170</v>
      </c>
      <c r="E917">
        <v>2</v>
      </c>
      <c r="F917">
        <v>2</v>
      </c>
      <c r="G917">
        <v>4</v>
      </c>
      <c r="H917" s="208">
        <v>44634</v>
      </c>
      <c r="I917">
        <v>400</v>
      </c>
      <c r="J917" s="217">
        <f t="shared" si="43"/>
        <v>4</v>
      </c>
    </row>
    <row r="918" spans="1:10" hidden="1" outlineLevel="1" x14ac:dyDescent="0.35">
      <c r="A918" s="272" t="s">
        <v>2556</v>
      </c>
      <c r="B918">
        <v>22</v>
      </c>
      <c r="C918" s="272" t="s">
        <v>2557</v>
      </c>
      <c r="D918" s="272" t="s">
        <v>170</v>
      </c>
      <c r="E918">
        <v>7</v>
      </c>
      <c r="F918">
        <v>2</v>
      </c>
      <c r="G918">
        <v>9</v>
      </c>
      <c r="H918" s="208">
        <v>44634</v>
      </c>
      <c r="I918">
        <v>200</v>
      </c>
      <c r="J918" s="217">
        <f t="shared" si="43"/>
        <v>9</v>
      </c>
    </row>
    <row r="919" spans="1:10" hidden="1" outlineLevel="1" x14ac:dyDescent="0.35">
      <c r="A919" s="272" t="s">
        <v>2556</v>
      </c>
      <c r="B919">
        <v>26</v>
      </c>
      <c r="C919" s="272" t="s">
        <v>2557</v>
      </c>
      <c r="D919" s="272" t="s">
        <v>170</v>
      </c>
      <c r="E919">
        <v>5</v>
      </c>
      <c r="F919">
        <v>3</v>
      </c>
      <c r="G919">
        <v>8</v>
      </c>
      <c r="H919" s="208">
        <v>44634</v>
      </c>
      <c r="I919">
        <v>300</v>
      </c>
      <c r="J919" s="217">
        <f t="shared" si="43"/>
        <v>8</v>
      </c>
    </row>
    <row r="920" spans="1:10" hidden="1" outlineLevel="1" x14ac:dyDescent="0.35">
      <c r="A920" s="272" t="s">
        <v>2556</v>
      </c>
      <c r="B920">
        <v>27</v>
      </c>
      <c r="C920" s="272" t="s">
        <v>2557</v>
      </c>
      <c r="D920" s="272" t="s">
        <v>170</v>
      </c>
      <c r="E920">
        <v>6</v>
      </c>
      <c r="F920">
        <v>2</v>
      </c>
      <c r="G920">
        <v>8</v>
      </c>
      <c r="H920" s="208">
        <v>44634</v>
      </c>
      <c r="I920">
        <v>500</v>
      </c>
      <c r="J920" s="217">
        <f t="shared" si="43"/>
        <v>8</v>
      </c>
    </row>
    <row r="921" spans="1:10" hidden="1" outlineLevel="1" x14ac:dyDescent="0.35">
      <c r="A921" s="272" t="s">
        <v>2556</v>
      </c>
      <c r="B921">
        <v>28</v>
      </c>
      <c r="C921" s="272" t="s">
        <v>2557</v>
      </c>
      <c r="D921" s="272" t="s">
        <v>170</v>
      </c>
      <c r="E921">
        <v>4</v>
      </c>
      <c r="F921">
        <v>4</v>
      </c>
      <c r="G921">
        <v>8</v>
      </c>
      <c r="H921" s="208">
        <v>44634</v>
      </c>
      <c r="I921">
        <v>200</v>
      </c>
      <c r="J921" s="217">
        <f t="shared" si="43"/>
        <v>8</v>
      </c>
    </row>
    <row r="922" spans="1:10" hidden="1" outlineLevel="1" x14ac:dyDescent="0.35">
      <c r="A922" s="272" t="s">
        <v>2556</v>
      </c>
      <c r="B922">
        <v>29</v>
      </c>
      <c r="C922" s="272" t="s">
        <v>2557</v>
      </c>
      <c r="D922" s="272" t="s">
        <v>170</v>
      </c>
      <c r="E922">
        <v>10</v>
      </c>
      <c r="F922">
        <v>6</v>
      </c>
      <c r="G922">
        <v>16</v>
      </c>
      <c r="H922" s="208">
        <v>44634</v>
      </c>
      <c r="I922">
        <v>300</v>
      </c>
      <c r="J922" s="217">
        <f t="shared" si="43"/>
        <v>16</v>
      </c>
    </row>
    <row r="923" spans="1:10" hidden="1" outlineLevel="1" x14ac:dyDescent="0.35">
      <c r="A923" s="272" t="s">
        <v>2556</v>
      </c>
      <c r="B923">
        <v>30</v>
      </c>
      <c r="C923" s="272" t="s">
        <v>2557</v>
      </c>
      <c r="D923" s="272" t="s">
        <v>170</v>
      </c>
      <c r="E923">
        <v>6</v>
      </c>
      <c r="F923">
        <v>3</v>
      </c>
      <c r="G923">
        <v>9</v>
      </c>
      <c r="H923" s="208">
        <v>44634</v>
      </c>
      <c r="I923">
        <v>100</v>
      </c>
      <c r="J923" s="217">
        <f t="shared" si="43"/>
        <v>9</v>
      </c>
    </row>
    <row r="924" spans="1:10" hidden="1" outlineLevel="1" x14ac:dyDescent="0.35">
      <c r="A924" s="272" t="s">
        <v>2556</v>
      </c>
      <c r="B924">
        <v>38</v>
      </c>
      <c r="C924" s="272" t="s">
        <v>2557</v>
      </c>
      <c r="D924" s="272" t="s">
        <v>170</v>
      </c>
      <c r="E924">
        <v>4</v>
      </c>
      <c r="F924">
        <v>2</v>
      </c>
      <c r="G924">
        <v>6</v>
      </c>
      <c r="H924" s="208">
        <v>44634</v>
      </c>
      <c r="I924">
        <v>600</v>
      </c>
      <c r="J924" s="217">
        <f t="shared" si="43"/>
        <v>6</v>
      </c>
    </row>
    <row r="925" spans="1:10" hidden="1" outlineLevel="1" x14ac:dyDescent="0.35">
      <c r="A925" s="272" t="s">
        <v>2556</v>
      </c>
      <c r="B925">
        <v>31</v>
      </c>
      <c r="C925" s="272" t="s">
        <v>2557</v>
      </c>
      <c r="D925" s="272" t="s">
        <v>170</v>
      </c>
      <c r="E925">
        <v>5</v>
      </c>
      <c r="F925">
        <v>2</v>
      </c>
      <c r="G925">
        <v>7</v>
      </c>
      <c r="H925" s="208">
        <v>44634</v>
      </c>
      <c r="I925">
        <v>100</v>
      </c>
      <c r="J925" s="217">
        <f t="shared" si="43"/>
        <v>7</v>
      </c>
    </row>
    <row r="926" spans="1:10" hidden="1" outlineLevel="1" x14ac:dyDescent="0.35">
      <c r="A926" s="272" t="s">
        <v>2556</v>
      </c>
      <c r="B926">
        <v>32</v>
      </c>
      <c r="C926" s="272" t="s">
        <v>2557</v>
      </c>
      <c r="D926" s="272" t="s">
        <v>170</v>
      </c>
      <c r="E926">
        <v>3</v>
      </c>
      <c r="F926">
        <v>4</v>
      </c>
      <c r="G926">
        <v>7</v>
      </c>
      <c r="H926" s="208">
        <v>44634</v>
      </c>
      <c r="I926">
        <v>900</v>
      </c>
      <c r="J926" s="217">
        <f t="shared" si="43"/>
        <v>7</v>
      </c>
    </row>
    <row r="927" spans="1:10" hidden="1" outlineLevel="1" x14ac:dyDescent="0.35">
      <c r="A927" s="272" t="s">
        <v>2556</v>
      </c>
      <c r="B927">
        <v>33</v>
      </c>
      <c r="C927" s="272" t="s">
        <v>2557</v>
      </c>
      <c r="D927" s="272" t="s">
        <v>170</v>
      </c>
      <c r="E927">
        <v>2</v>
      </c>
      <c r="F927">
        <v>4</v>
      </c>
      <c r="G927">
        <v>6</v>
      </c>
      <c r="H927" s="208">
        <v>44634</v>
      </c>
      <c r="I927">
        <v>800</v>
      </c>
      <c r="J927" s="217">
        <f t="shared" si="43"/>
        <v>6</v>
      </c>
    </row>
    <row r="928" spans="1:10" hidden="1" outlineLevel="1" x14ac:dyDescent="0.35">
      <c r="A928" s="272" t="s">
        <v>2556</v>
      </c>
      <c r="B928">
        <v>34</v>
      </c>
      <c r="C928" s="272" t="s">
        <v>2557</v>
      </c>
      <c r="D928" s="272" t="s">
        <v>170</v>
      </c>
      <c r="E928">
        <v>5</v>
      </c>
      <c r="F928">
        <v>2</v>
      </c>
      <c r="G928">
        <v>7</v>
      </c>
      <c r="H928" s="208">
        <v>44634</v>
      </c>
      <c r="I928">
        <v>200</v>
      </c>
      <c r="J928" s="217">
        <f t="shared" si="43"/>
        <v>7</v>
      </c>
    </row>
    <row r="929" spans="1:10" hidden="1" outlineLevel="1" x14ac:dyDescent="0.35">
      <c r="A929" s="272" t="s">
        <v>2556</v>
      </c>
      <c r="B929">
        <v>35</v>
      </c>
      <c r="C929" s="272" t="s">
        <v>2557</v>
      </c>
      <c r="D929" s="272" t="s">
        <v>170</v>
      </c>
      <c r="E929">
        <v>7</v>
      </c>
      <c r="F929">
        <v>4</v>
      </c>
      <c r="G929">
        <v>11</v>
      </c>
      <c r="H929" s="208">
        <v>44634</v>
      </c>
      <c r="I929">
        <v>500</v>
      </c>
      <c r="J929" s="217">
        <f t="shared" si="43"/>
        <v>11</v>
      </c>
    </row>
    <row r="930" spans="1:10" hidden="1" outlineLevel="1" x14ac:dyDescent="0.35">
      <c r="A930" s="272" t="s">
        <v>2556</v>
      </c>
      <c r="B930">
        <v>36</v>
      </c>
      <c r="C930" s="272" t="s">
        <v>2557</v>
      </c>
      <c r="D930" s="272" t="s">
        <v>170</v>
      </c>
      <c r="E930">
        <v>5</v>
      </c>
      <c r="F930">
        <v>2</v>
      </c>
      <c r="G930">
        <v>7</v>
      </c>
      <c r="H930" s="208">
        <v>44634</v>
      </c>
      <c r="I930">
        <v>300</v>
      </c>
      <c r="J930" s="217">
        <f t="shared" si="43"/>
        <v>7</v>
      </c>
    </row>
    <row r="931" spans="1:10" hidden="1" outlineLevel="1" x14ac:dyDescent="0.35">
      <c r="A931" s="272" t="s">
        <v>2556</v>
      </c>
      <c r="B931">
        <v>39</v>
      </c>
      <c r="C931" s="272" t="s">
        <v>2557</v>
      </c>
      <c r="D931" s="272" t="s">
        <v>170</v>
      </c>
      <c r="E931">
        <v>2</v>
      </c>
      <c r="F931">
        <v>2</v>
      </c>
      <c r="G931">
        <v>4</v>
      </c>
      <c r="H931" s="208">
        <v>44634</v>
      </c>
      <c r="I931">
        <v>800</v>
      </c>
      <c r="J931" s="217">
        <f t="shared" si="43"/>
        <v>4</v>
      </c>
    </row>
    <row r="932" spans="1:10" hidden="1" outlineLevel="1" x14ac:dyDescent="0.35">
      <c r="A932" s="272" t="s">
        <v>2556</v>
      </c>
      <c r="B932">
        <v>40</v>
      </c>
      <c r="C932" s="272" t="s">
        <v>2557</v>
      </c>
      <c r="D932" s="272" t="s">
        <v>170</v>
      </c>
      <c r="E932">
        <v>7</v>
      </c>
      <c r="F932">
        <v>4</v>
      </c>
      <c r="G932">
        <v>11</v>
      </c>
      <c r="H932" s="208">
        <v>44634</v>
      </c>
      <c r="I932">
        <v>100</v>
      </c>
      <c r="J932" s="217">
        <f t="shared" si="43"/>
        <v>11</v>
      </c>
    </row>
    <row r="933" spans="1:10" hidden="1" outlineLevel="1" x14ac:dyDescent="0.35">
      <c r="A933" s="272" t="s">
        <v>2556</v>
      </c>
      <c r="B933">
        <v>42</v>
      </c>
      <c r="C933" s="272" t="s">
        <v>2557</v>
      </c>
      <c r="D933" s="272" t="s">
        <v>170</v>
      </c>
      <c r="E933">
        <v>8</v>
      </c>
      <c r="F933">
        <v>4</v>
      </c>
      <c r="G933">
        <v>12</v>
      </c>
      <c r="H933" s="208">
        <v>44634</v>
      </c>
      <c r="I933">
        <v>500</v>
      </c>
      <c r="J933" s="217">
        <f t="shared" si="43"/>
        <v>12</v>
      </c>
    </row>
    <row r="934" spans="1:10" hidden="1" outlineLevel="1" x14ac:dyDescent="0.35">
      <c r="A934" s="272" t="s">
        <v>2556</v>
      </c>
      <c r="B934">
        <v>43</v>
      </c>
      <c r="C934" s="272" t="s">
        <v>2557</v>
      </c>
      <c r="D934" s="272" t="s">
        <v>170</v>
      </c>
      <c r="E934">
        <v>5</v>
      </c>
      <c r="F934">
        <v>2</v>
      </c>
      <c r="G934">
        <v>7</v>
      </c>
      <c r="H934" s="208">
        <v>44634</v>
      </c>
      <c r="I934">
        <v>400</v>
      </c>
      <c r="J934" s="217">
        <f t="shared" si="43"/>
        <v>7</v>
      </c>
    </row>
    <row r="935" spans="1:10" hidden="1" outlineLevel="1" x14ac:dyDescent="0.35">
      <c r="A935" s="272" t="s">
        <v>2556</v>
      </c>
      <c r="B935">
        <v>44</v>
      </c>
      <c r="C935" s="272" t="s">
        <v>2557</v>
      </c>
      <c r="D935" s="272" t="s">
        <v>170</v>
      </c>
      <c r="E935">
        <v>5</v>
      </c>
      <c r="F935">
        <v>2</v>
      </c>
      <c r="G935">
        <v>7</v>
      </c>
      <c r="H935" s="208">
        <v>44634</v>
      </c>
      <c r="I935">
        <v>300</v>
      </c>
      <c r="J935" s="217">
        <f t="shared" si="43"/>
        <v>7</v>
      </c>
    </row>
    <row r="936" spans="1:10" hidden="1" outlineLevel="1" x14ac:dyDescent="0.35">
      <c r="A936" s="272" t="s">
        <v>2556</v>
      </c>
      <c r="B936">
        <v>45</v>
      </c>
      <c r="C936" s="272" t="s">
        <v>2557</v>
      </c>
      <c r="D936" s="272" t="s">
        <v>170</v>
      </c>
      <c r="E936">
        <v>4</v>
      </c>
      <c r="F936">
        <v>2</v>
      </c>
      <c r="G936">
        <v>6</v>
      </c>
      <c r="H936" s="208">
        <v>44634</v>
      </c>
      <c r="I936">
        <v>200</v>
      </c>
      <c r="J936" s="217">
        <f t="shared" si="43"/>
        <v>6</v>
      </c>
    </row>
    <row r="937" spans="1:10" hidden="1" outlineLevel="1" x14ac:dyDescent="0.35">
      <c r="A937" s="272" t="s">
        <v>2556</v>
      </c>
      <c r="B937">
        <v>46</v>
      </c>
      <c r="C937" s="272" t="s">
        <v>2557</v>
      </c>
      <c r="D937" s="272" t="s">
        <v>170</v>
      </c>
      <c r="E937">
        <v>8</v>
      </c>
      <c r="F937">
        <v>2</v>
      </c>
      <c r="G937">
        <v>10</v>
      </c>
      <c r="H937" s="208">
        <v>44634</v>
      </c>
      <c r="I937">
        <v>600</v>
      </c>
      <c r="J937" s="217">
        <f t="shared" si="43"/>
        <v>10</v>
      </c>
    </row>
    <row r="938" spans="1:10" ht="15" collapsed="1" thickBot="1" x14ac:dyDescent="0.4">
      <c r="A938" s="211" t="s">
        <v>2556</v>
      </c>
      <c r="B938" s="212"/>
      <c r="C938" s="213" t="s">
        <v>2557</v>
      </c>
      <c r="D938" s="214">
        <f>COUNTA(D892:D937)</f>
        <v>46</v>
      </c>
      <c r="E938" s="214">
        <f>SUM(E892:E937)</f>
        <v>250</v>
      </c>
      <c r="F938" s="214">
        <f>SUM(F892:F937)</f>
        <v>135</v>
      </c>
      <c r="G938" s="214">
        <f>SUM(G892:G937)</f>
        <v>385</v>
      </c>
      <c r="H938" s="238">
        <v>44634</v>
      </c>
      <c r="I938" s="242">
        <f>AVERAGE(I892:I937)</f>
        <v>395.6521739130435</v>
      </c>
      <c r="J938" s="214">
        <f>SUM(J892:J937)</f>
        <v>385</v>
      </c>
    </row>
    <row r="939" spans="1:10" hidden="1" outlineLevel="1" x14ac:dyDescent="0.35">
      <c r="A939" s="272" t="s">
        <v>2558</v>
      </c>
      <c r="B939">
        <v>1</v>
      </c>
      <c r="C939" s="272" t="s">
        <v>2559</v>
      </c>
      <c r="D939" s="272" t="s">
        <v>170</v>
      </c>
      <c r="E939">
        <v>4</v>
      </c>
      <c r="F939">
        <v>2</v>
      </c>
      <c r="G939">
        <v>6</v>
      </c>
      <c r="H939" s="208">
        <v>44634</v>
      </c>
      <c r="I939">
        <v>500</v>
      </c>
      <c r="J939" s="217">
        <f t="shared" si="43"/>
        <v>6</v>
      </c>
    </row>
    <row r="940" spans="1:10" hidden="1" outlineLevel="1" x14ac:dyDescent="0.35">
      <c r="A940" s="272" t="s">
        <v>2558</v>
      </c>
      <c r="B940">
        <v>2</v>
      </c>
      <c r="C940" s="272" t="s">
        <v>2559</v>
      </c>
      <c r="D940" s="272" t="s">
        <v>170</v>
      </c>
      <c r="E940">
        <v>3</v>
      </c>
      <c r="F940">
        <v>4</v>
      </c>
      <c r="G940">
        <v>7</v>
      </c>
      <c r="H940" s="208">
        <v>44634</v>
      </c>
      <c r="I940">
        <v>300</v>
      </c>
      <c r="J940" s="217">
        <f t="shared" si="43"/>
        <v>7</v>
      </c>
    </row>
    <row r="941" spans="1:10" hidden="1" outlineLevel="1" x14ac:dyDescent="0.35">
      <c r="A941" s="272" t="s">
        <v>2558</v>
      </c>
      <c r="B941">
        <v>3</v>
      </c>
      <c r="C941" s="272" t="s">
        <v>2559</v>
      </c>
      <c r="D941" s="272" t="s">
        <v>170</v>
      </c>
      <c r="E941">
        <v>7</v>
      </c>
      <c r="F941">
        <v>7</v>
      </c>
      <c r="G941">
        <v>14</v>
      </c>
      <c r="H941" s="208">
        <v>44634</v>
      </c>
      <c r="I941">
        <v>700</v>
      </c>
      <c r="J941" s="217">
        <f t="shared" si="43"/>
        <v>14</v>
      </c>
    </row>
    <row r="942" spans="1:10" hidden="1" outlineLevel="1" x14ac:dyDescent="0.35">
      <c r="A942" s="272" t="s">
        <v>2558</v>
      </c>
      <c r="B942">
        <v>4</v>
      </c>
      <c r="C942" s="272" t="s">
        <v>2559</v>
      </c>
      <c r="D942" s="272" t="s">
        <v>170</v>
      </c>
      <c r="E942">
        <v>6</v>
      </c>
      <c r="F942">
        <v>6</v>
      </c>
      <c r="G942">
        <v>12</v>
      </c>
      <c r="H942" s="208">
        <v>44634</v>
      </c>
      <c r="I942">
        <v>450</v>
      </c>
      <c r="J942" s="217">
        <f t="shared" si="43"/>
        <v>12</v>
      </c>
    </row>
    <row r="943" spans="1:10" hidden="1" outlineLevel="1" x14ac:dyDescent="0.35">
      <c r="A943" s="272" t="s">
        <v>2558</v>
      </c>
      <c r="B943">
        <v>5</v>
      </c>
      <c r="C943" s="272" t="s">
        <v>2559</v>
      </c>
      <c r="D943" s="272" t="s">
        <v>170</v>
      </c>
      <c r="E943">
        <v>8</v>
      </c>
      <c r="F943">
        <v>4</v>
      </c>
      <c r="G943">
        <v>12</v>
      </c>
      <c r="H943" s="208">
        <v>44634</v>
      </c>
      <c r="I943">
        <v>350</v>
      </c>
      <c r="J943" s="217">
        <f t="shared" si="43"/>
        <v>12</v>
      </c>
    </row>
    <row r="944" spans="1:10" hidden="1" outlineLevel="1" x14ac:dyDescent="0.35">
      <c r="A944" s="272" t="s">
        <v>2558</v>
      </c>
      <c r="B944">
        <v>6</v>
      </c>
      <c r="C944" s="272" t="s">
        <v>2559</v>
      </c>
      <c r="D944" s="272" t="s">
        <v>170</v>
      </c>
      <c r="E944">
        <v>6</v>
      </c>
      <c r="F944">
        <v>4</v>
      </c>
      <c r="G944">
        <v>10</v>
      </c>
      <c r="H944" s="208">
        <v>44634</v>
      </c>
      <c r="I944">
        <v>700</v>
      </c>
      <c r="J944" s="217">
        <f t="shared" si="43"/>
        <v>10</v>
      </c>
    </row>
    <row r="945" spans="1:10" hidden="1" outlineLevel="1" x14ac:dyDescent="0.35">
      <c r="A945" s="272" t="s">
        <v>2558</v>
      </c>
      <c r="B945">
        <v>31</v>
      </c>
      <c r="C945" s="272" t="s">
        <v>2559</v>
      </c>
      <c r="D945" s="272" t="s">
        <v>170</v>
      </c>
      <c r="E945">
        <v>12</v>
      </c>
      <c r="F945">
        <v>5</v>
      </c>
      <c r="G945">
        <v>17</v>
      </c>
      <c r="H945" s="208">
        <v>44634</v>
      </c>
      <c r="I945">
        <v>650</v>
      </c>
      <c r="J945" s="217">
        <f t="shared" si="43"/>
        <v>17</v>
      </c>
    </row>
    <row r="946" spans="1:10" hidden="1" outlineLevel="1" x14ac:dyDescent="0.35">
      <c r="A946" s="272" t="s">
        <v>2558</v>
      </c>
      <c r="B946">
        <v>7</v>
      </c>
      <c r="C946" s="272" t="s">
        <v>2559</v>
      </c>
      <c r="D946" s="272" t="s">
        <v>170</v>
      </c>
      <c r="E946">
        <v>12</v>
      </c>
      <c r="F946">
        <v>7</v>
      </c>
      <c r="G946">
        <v>19</v>
      </c>
      <c r="H946" s="208">
        <v>44634</v>
      </c>
      <c r="I946">
        <v>800</v>
      </c>
      <c r="J946" s="217">
        <f t="shared" si="43"/>
        <v>19</v>
      </c>
    </row>
    <row r="947" spans="1:10" hidden="1" outlineLevel="1" x14ac:dyDescent="0.35">
      <c r="A947" s="272" t="s">
        <v>2558</v>
      </c>
      <c r="B947">
        <v>8</v>
      </c>
      <c r="C947" s="272" t="s">
        <v>2559</v>
      </c>
      <c r="D947" s="272" t="s">
        <v>170</v>
      </c>
      <c r="E947">
        <v>9</v>
      </c>
      <c r="F947">
        <v>2</v>
      </c>
      <c r="G947">
        <v>11</v>
      </c>
      <c r="H947" s="208">
        <v>44634</v>
      </c>
      <c r="I947">
        <v>300</v>
      </c>
      <c r="J947" s="217">
        <f t="shared" si="43"/>
        <v>11</v>
      </c>
    </row>
    <row r="948" spans="1:10" hidden="1" outlineLevel="1" x14ac:dyDescent="0.35">
      <c r="A948" s="272" t="s">
        <v>2558</v>
      </c>
      <c r="B948">
        <v>9</v>
      </c>
      <c r="C948" s="272" t="s">
        <v>2559</v>
      </c>
      <c r="D948" s="272" t="s">
        <v>170</v>
      </c>
      <c r="E948">
        <v>8</v>
      </c>
      <c r="F948">
        <v>5</v>
      </c>
      <c r="G948">
        <v>13</v>
      </c>
      <c r="H948" s="208">
        <v>44634</v>
      </c>
      <c r="I948">
        <v>200</v>
      </c>
      <c r="J948" s="217">
        <f t="shared" si="43"/>
        <v>13</v>
      </c>
    </row>
    <row r="949" spans="1:10" hidden="1" outlineLevel="1" x14ac:dyDescent="0.35">
      <c r="A949" s="272" t="s">
        <v>2558</v>
      </c>
      <c r="B949">
        <v>10</v>
      </c>
      <c r="C949" s="272" t="s">
        <v>2559</v>
      </c>
      <c r="D949" s="272" t="s">
        <v>170</v>
      </c>
      <c r="E949">
        <v>5</v>
      </c>
      <c r="F949">
        <v>3</v>
      </c>
      <c r="G949">
        <v>8</v>
      </c>
      <c r="H949" s="208">
        <v>44634</v>
      </c>
      <c r="I949">
        <v>350</v>
      </c>
      <c r="J949" s="217">
        <f t="shared" si="43"/>
        <v>8</v>
      </c>
    </row>
    <row r="950" spans="1:10" hidden="1" outlineLevel="1" x14ac:dyDescent="0.35">
      <c r="A950" s="272" t="s">
        <v>2558</v>
      </c>
      <c r="B950">
        <v>11</v>
      </c>
      <c r="C950" s="272" t="s">
        <v>2559</v>
      </c>
      <c r="D950" s="272" t="s">
        <v>170</v>
      </c>
      <c r="E950">
        <v>8</v>
      </c>
      <c r="F950">
        <v>5</v>
      </c>
      <c r="G950">
        <v>13</v>
      </c>
      <c r="H950" s="208">
        <v>44634</v>
      </c>
      <c r="I950">
        <v>400</v>
      </c>
      <c r="J950" s="217">
        <f t="shared" si="43"/>
        <v>13</v>
      </c>
    </row>
    <row r="951" spans="1:10" hidden="1" outlineLevel="1" x14ac:dyDescent="0.35">
      <c r="A951" s="272" t="s">
        <v>2558</v>
      </c>
      <c r="B951">
        <v>18</v>
      </c>
      <c r="C951" s="272" t="s">
        <v>2559</v>
      </c>
      <c r="D951" s="272" t="s">
        <v>170</v>
      </c>
      <c r="E951">
        <v>11</v>
      </c>
      <c r="F951">
        <v>3</v>
      </c>
      <c r="G951">
        <v>14</v>
      </c>
      <c r="H951" s="208">
        <v>44634</v>
      </c>
      <c r="I951">
        <v>100</v>
      </c>
      <c r="J951" s="217">
        <f t="shared" si="43"/>
        <v>14</v>
      </c>
    </row>
    <row r="952" spans="1:10" hidden="1" outlineLevel="1" x14ac:dyDescent="0.35">
      <c r="A952" s="272" t="s">
        <v>2558</v>
      </c>
      <c r="B952">
        <v>12</v>
      </c>
      <c r="C952" s="272" t="s">
        <v>2559</v>
      </c>
      <c r="D952" s="272" t="s">
        <v>170</v>
      </c>
      <c r="E952">
        <v>3</v>
      </c>
      <c r="F952">
        <v>2</v>
      </c>
      <c r="G952">
        <v>5</v>
      </c>
      <c r="H952" s="208">
        <v>44634</v>
      </c>
      <c r="I952">
        <v>750</v>
      </c>
      <c r="J952" s="217">
        <f t="shared" si="43"/>
        <v>5</v>
      </c>
    </row>
    <row r="953" spans="1:10" hidden="1" outlineLevel="1" x14ac:dyDescent="0.35">
      <c r="A953" s="272" t="s">
        <v>2558</v>
      </c>
      <c r="B953">
        <v>13</v>
      </c>
      <c r="C953" s="272" t="s">
        <v>2559</v>
      </c>
      <c r="D953" s="272" t="s">
        <v>170</v>
      </c>
      <c r="E953">
        <v>9</v>
      </c>
      <c r="F953">
        <v>4</v>
      </c>
      <c r="G953">
        <v>13</v>
      </c>
      <c r="H953" s="208">
        <v>44634</v>
      </c>
      <c r="I953">
        <v>100</v>
      </c>
      <c r="J953" s="217">
        <f t="shared" si="43"/>
        <v>13</v>
      </c>
    </row>
    <row r="954" spans="1:10" hidden="1" outlineLevel="1" x14ac:dyDescent="0.35">
      <c r="A954" s="272" t="s">
        <v>2558</v>
      </c>
      <c r="B954">
        <v>14</v>
      </c>
      <c r="C954" s="272" t="s">
        <v>2559</v>
      </c>
      <c r="D954" s="272" t="s">
        <v>170</v>
      </c>
      <c r="E954">
        <v>6</v>
      </c>
      <c r="F954">
        <v>2</v>
      </c>
      <c r="G954">
        <v>8</v>
      </c>
      <c r="H954" s="208">
        <v>44634</v>
      </c>
      <c r="I954">
        <v>600</v>
      </c>
      <c r="J954" s="217">
        <f t="shared" si="43"/>
        <v>8</v>
      </c>
    </row>
    <row r="955" spans="1:10" hidden="1" outlineLevel="1" x14ac:dyDescent="0.35">
      <c r="A955" s="272" t="s">
        <v>2558</v>
      </c>
      <c r="B955">
        <v>15</v>
      </c>
      <c r="C955" s="272" t="s">
        <v>2559</v>
      </c>
      <c r="D955" s="272" t="s">
        <v>170</v>
      </c>
      <c r="E955">
        <v>5</v>
      </c>
      <c r="F955">
        <v>4</v>
      </c>
      <c r="G955">
        <v>9</v>
      </c>
      <c r="H955" s="208">
        <v>44634</v>
      </c>
      <c r="I955">
        <v>300</v>
      </c>
      <c r="J955" s="217">
        <f t="shared" si="43"/>
        <v>9</v>
      </c>
    </row>
    <row r="956" spans="1:10" hidden="1" outlineLevel="1" x14ac:dyDescent="0.35">
      <c r="A956" s="272" t="s">
        <v>2558</v>
      </c>
      <c r="B956">
        <v>16</v>
      </c>
      <c r="C956" s="272" t="s">
        <v>2559</v>
      </c>
      <c r="D956" s="272" t="s">
        <v>170</v>
      </c>
      <c r="E956">
        <v>7</v>
      </c>
      <c r="F956">
        <v>6</v>
      </c>
      <c r="G956">
        <v>13</v>
      </c>
      <c r="H956" s="208">
        <v>44634</v>
      </c>
      <c r="I956">
        <v>800</v>
      </c>
      <c r="J956" s="217">
        <f t="shared" si="43"/>
        <v>13</v>
      </c>
    </row>
    <row r="957" spans="1:10" hidden="1" outlineLevel="1" x14ac:dyDescent="0.35">
      <c r="A957" s="272" t="s">
        <v>2558</v>
      </c>
      <c r="B957">
        <v>17</v>
      </c>
      <c r="C957" s="272" t="s">
        <v>2559</v>
      </c>
      <c r="D957" s="272" t="s">
        <v>170</v>
      </c>
      <c r="E957">
        <v>4</v>
      </c>
      <c r="F957">
        <v>7</v>
      </c>
      <c r="G957">
        <v>11</v>
      </c>
      <c r="H957" s="208">
        <v>44634</v>
      </c>
      <c r="I957">
        <v>300</v>
      </c>
      <c r="J957" s="217">
        <f t="shared" si="43"/>
        <v>11</v>
      </c>
    </row>
    <row r="958" spans="1:10" hidden="1" outlineLevel="1" x14ac:dyDescent="0.35">
      <c r="A958" s="272" t="s">
        <v>2558</v>
      </c>
      <c r="B958">
        <v>19</v>
      </c>
      <c r="C958" s="272" t="s">
        <v>2559</v>
      </c>
      <c r="D958" s="272" t="s">
        <v>170</v>
      </c>
      <c r="E958">
        <v>7</v>
      </c>
      <c r="F958">
        <v>2</v>
      </c>
      <c r="G958">
        <v>9</v>
      </c>
      <c r="H958" s="208">
        <v>44634</v>
      </c>
      <c r="I958">
        <v>450</v>
      </c>
      <c r="J958" s="217">
        <f t="shared" si="43"/>
        <v>9</v>
      </c>
    </row>
    <row r="959" spans="1:10" hidden="1" outlineLevel="1" x14ac:dyDescent="0.35">
      <c r="A959" s="272" t="s">
        <v>2558</v>
      </c>
      <c r="B959">
        <v>20</v>
      </c>
      <c r="C959" s="272" t="s">
        <v>2559</v>
      </c>
      <c r="D959" s="272" t="s">
        <v>170</v>
      </c>
      <c r="E959">
        <v>10</v>
      </c>
      <c r="F959">
        <v>6</v>
      </c>
      <c r="G959">
        <v>16</v>
      </c>
      <c r="H959" s="208">
        <v>44634</v>
      </c>
      <c r="I959">
        <v>380</v>
      </c>
      <c r="J959" s="217">
        <f t="shared" si="43"/>
        <v>16</v>
      </c>
    </row>
    <row r="960" spans="1:10" hidden="1" outlineLevel="1" x14ac:dyDescent="0.35">
      <c r="A960" s="272" t="s">
        <v>2558</v>
      </c>
      <c r="B960">
        <v>21</v>
      </c>
      <c r="C960" s="272" t="s">
        <v>2559</v>
      </c>
      <c r="D960" s="272" t="s">
        <v>170</v>
      </c>
      <c r="E960">
        <v>8</v>
      </c>
      <c r="F960">
        <v>7</v>
      </c>
      <c r="G960">
        <v>15</v>
      </c>
      <c r="H960" s="208">
        <v>44634</v>
      </c>
      <c r="I960">
        <v>100</v>
      </c>
      <c r="J960" s="217">
        <f t="shared" si="43"/>
        <v>15</v>
      </c>
    </row>
    <row r="961" spans="1:10" hidden="1" outlineLevel="1" x14ac:dyDescent="0.35">
      <c r="A961" s="272" t="s">
        <v>2558</v>
      </c>
      <c r="B961">
        <v>22</v>
      </c>
      <c r="C961" s="272" t="s">
        <v>2559</v>
      </c>
      <c r="D961" s="272" t="s">
        <v>170</v>
      </c>
      <c r="E961">
        <v>4</v>
      </c>
      <c r="F961">
        <v>6</v>
      </c>
      <c r="G961">
        <v>10</v>
      </c>
      <c r="H961" s="208">
        <v>44634</v>
      </c>
      <c r="I961">
        <v>380</v>
      </c>
      <c r="J961" s="217">
        <f t="shared" si="43"/>
        <v>10</v>
      </c>
    </row>
    <row r="962" spans="1:10" hidden="1" outlineLevel="1" x14ac:dyDescent="0.35">
      <c r="A962" s="272" t="s">
        <v>2558</v>
      </c>
      <c r="B962">
        <v>23</v>
      </c>
      <c r="C962" s="272" t="s">
        <v>2559</v>
      </c>
      <c r="D962" s="272" t="s">
        <v>170</v>
      </c>
      <c r="E962">
        <v>8</v>
      </c>
      <c r="F962">
        <v>4</v>
      </c>
      <c r="G962">
        <v>12</v>
      </c>
      <c r="H962" s="208">
        <v>44634</v>
      </c>
      <c r="I962">
        <v>700</v>
      </c>
      <c r="J962" s="217">
        <f t="shared" si="43"/>
        <v>12</v>
      </c>
    </row>
    <row r="963" spans="1:10" hidden="1" outlineLevel="1" x14ac:dyDescent="0.35">
      <c r="A963" s="272" t="s">
        <v>2558</v>
      </c>
      <c r="B963">
        <v>24</v>
      </c>
      <c r="C963" s="272" t="s">
        <v>2559</v>
      </c>
      <c r="D963" s="272" t="s">
        <v>170</v>
      </c>
      <c r="E963">
        <v>10</v>
      </c>
      <c r="F963">
        <v>6</v>
      </c>
      <c r="G963">
        <v>16</v>
      </c>
      <c r="H963" s="208">
        <v>44634</v>
      </c>
      <c r="I963">
        <v>400</v>
      </c>
      <c r="J963" s="217">
        <f t="shared" ref="J963:J1026" si="44">IF(I963&gt;$Q$1,,G963)</f>
        <v>16</v>
      </c>
    </row>
    <row r="964" spans="1:10" hidden="1" outlineLevel="1" x14ac:dyDescent="0.35">
      <c r="A964" s="272" t="s">
        <v>2558</v>
      </c>
      <c r="B964">
        <v>25</v>
      </c>
      <c r="C964" s="272" t="s">
        <v>2559</v>
      </c>
      <c r="D964" s="272" t="s">
        <v>170</v>
      </c>
      <c r="E964">
        <v>5</v>
      </c>
      <c r="F964">
        <v>6</v>
      </c>
      <c r="G964">
        <v>11</v>
      </c>
      <c r="H964" s="208">
        <v>44634</v>
      </c>
      <c r="I964">
        <v>200</v>
      </c>
      <c r="J964" s="217">
        <f t="shared" si="44"/>
        <v>11</v>
      </c>
    </row>
    <row r="965" spans="1:10" hidden="1" outlineLevel="1" x14ac:dyDescent="0.35">
      <c r="A965" s="272" t="s">
        <v>2558</v>
      </c>
      <c r="B965">
        <v>26</v>
      </c>
      <c r="C965" s="272" t="s">
        <v>2559</v>
      </c>
      <c r="D965" s="272" t="s">
        <v>170</v>
      </c>
      <c r="E965">
        <v>12</v>
      </c>
      <c r="F965">
        <v>7</v>
      </c>
      <c r="G965">
        <v>19</v>
      </c>
      <c r="H965" s="208">
        <v>44634</v>
      </c>
      <c r="I965">
        <v>800</v>
      </c>
      <c r="J965" s="217">
        <f t="shared" si="44"/>
        <v>19</v>
      </c>
    </row>
    <row r="966" spans="1:10" hidden="1" outlineLevel="1" x14ac:dyDescent="0.35">
      <c r="A966" s="272" t="s">
        <v>2558</v>
      </c>
      <c r="B966">
        <v>27</v>
      </c>
      <c r="C966" s="272" t="s">
        <v>2559</v>
      </c>
      <c r="D966" s="272" t="s">
        <v>170</v>
      </c>
      <c r="E966">
        <v>9</v>
      </c>
      <c r="F966">
        <v>2</v>
      </c>
      <c r="G966">
        <v>11</v>
      </c>
      <c r="H966" s="208">
        <v>44634</v>
      </c>
      <c r="I966">
        <v>450</v>
      </c>
      <c r="J966" s="217">
        <f t="shared" si="44"/>
        <v>11</v>
      </c>
    </row>
    <row r="967" spans="1:10" hidden="1" outlineLevel="1" x14ac:dyDescent="0.35">
      <c r="A967" s="272" t="s">
        <v>2558</v>
      </c>
      <c r="B967">
        <v>20</v>
      </c>
      <c r="C967" s="272" t="s">
        <v>2559</v>
      </c>
      <c r="D967" s="272" t="s">
        <v>170</v>
      </c>
      <c r="E967">
        <v>6</v>
      </c>
      <c r="F967">
        <v>5</v>
      </c>
      <c r="G967">
        <v>11</v>
      </c>
      <c r="H967" s="208">
        <v>44634</v>
      </c>
      <c r="I967">
        <v>700</v>
      </c>
      <c r="J967" s="217">
        <f t="shared" si="44"/>
        <v>11</v>
      </c>
    </row>
    <row r="968" spans="1:10" hidden="1" outlineLevel="1" x14ac:dyDescent="0.35">
      <c r="A968" s="272" t="s">
        <v>2558</v>
      </c>
      <c r="B968">
        <v>29</v>
      </c>
      <c r="C968" s="272" t="s">
        <v>2559</v>
      </c>
      <c r="D968" s="272" t="s">
        <v>170</v>
      </c>
      <c r="E968">
        <v>9</v>
      </c>
      <c r="F968">
        <v>2</v>
      </c>
      <c r="G968">
        <v>11</v>
      </c>
      <c r="H968" s="208">
        <v>44634</v>
      </c>
      <c r="I968">
        <v>950</v>
      </c>
      <c r="J968" s="217">
        <f t="shared" si="44"/>
        <v>11</v>
      </c>
    </row>
    <row r="969" spans="1:10" hidden="1" outlineLevel="1" x14ac:dyDescent="0.35">
      <c r="A969" s="272" t="s">
        <v>2558</v>
      </c>
      <c r="B969">
        <v>30</v>
      </c>
      <c r="C969" s="272" t="s">
        <v>2559</v>
      </c>
      <c r="D969" s="272" t="s">
        <v>170</v>
      </c>
      <c r="E969">
        <v>5</v>
      </c>
      <c r="F969">
        <v>8</v>
      </c>
      <c r="G969">
        <v>13</v>
      </c>
      <c r="H969" s="208">
        <v>44634</v>
      </c>
      <c r="I969">
        <v>400</v>
      </c>
      <c r="J969" s="217">
        <f t="shared" si="44"/>
        <v>13</v>
      </c>
    </row>
    <row r="970" spans="1:10" ht="15" collapsed="1" thickBot="1" x14ac:dyDescent="0.4">
      <c r="A970" s="211" t="s">
        <v>2558</v>
      </c>
      <c r="B970" s="212"/>
      <c r="C970" s="213" t="s">
        <v>2559</v>
      </c>
      <c r="D970" s="214">
        <f>COUNTA(D939:D969)</f>
        <v>31</v>
      </c>
      <c r="E970" s="214">
        <f>SUM(E939:E969)</f>
        <v>226</v>
      </c>
      <c r="F970" s="214">
        <f>SUM(F939:F969)</f>
        <v>143</v>
      </c>
      <c r="G970" s="214">
        <f>SUM(G939:G969)</f>
        <v>369</v>
      </c>
      <c r="H970" s="238">
        <v>44634</v>
      </c>
      <c r="I970" s="242">
        <f>AVERAGE(I939:I969)</f>
        <v>469.67741935483872</v>
      </c>
      <c r="J970" s="214">
        <f>SUM(J939:J969)</f>
        <v>369</v>
      </c>
    </row>
    <row r="971" spans="1:10" hidden="1" outlineLevel="1" x14ac:dyDescent="0.35">
      <c r="A971" s="272" t="s">
        <v>2560</v>
      </c>
      <c r="B971">
        <v>4</v>
      </c>
      <c r="C971" s="272" t="s">
        <v>2561</v>
      </c>
      <c r="D971" s="272" t="s">
        <v>170</v>
      </c>
      <c r="E971">
        <v>5</v>
      </c>
      <c r="F971">
        <v>2</v>
      </c>
      <c r="G971">
        <v>7</v>
      </c>
      <c r="H971" s="208">
        <v>44634</v>
      </c>
      <c r="I971">
        <v>200</v>
      </c>
      <c r="J971" s="217">
        <f t="shared" si="44"/>
        <v>7</v>
      </c>
    </row>
    <row r="972" spans="1:10" hidden="1" outlineLevel="1" x14ac:dyDescent="0.35">
      <c r="A972" s="272" t="s">
        <v>2560</v>
      </c>
      <c r="B972">
        <v>10</v>
      </c>
      <c r="C972" s="272" t="s">
        <v>2561</v>
      </c>
      <c r="D972" s="272" t="s">
        <v>170</v>
      </c>
      <c r="E972">
        <v>10</v>
      </c>
      <c r="F972">
        <v>2</v>
      </c>
      <c r="G972">
        <v>12</v>
      </c>
      <c r="H972" s="208">
        <v>44634</v>
      </c>
      <c r="I972">
        <v>400</v>
      </c>
      <c r="J972" s="217">
        <f t="shared" si="44"/>
        <v>12</v>
      </c>
    </row>
    <row r="973" spans="1:10" hidden="1" outlineLevel="1" x14ac:dyDescent="0.35">
      <c r="A973" s="272" t="s">
        <v>2560</v>
      </c>
      <c r="B973">
        <v>1</v>
      </c>
      <c r="C973" s="272" t="s">
        <v>2561</v>
      </c>
      <c r="D973" s="272" t="s">
        <v>170</v>
      </c>
      <c r="E973">
        <v>4</v>
      </c>
      <c r="F973">
        <v>5</v>
      </c>
      <c r="G973">
        <v>9</v>
      </c>
      <c r="H973" s="208">
        <v>44634</v>
      </c>
      <c r="I973">
        <v>900</v>
      </c>
      <c r="J973" s="217">
        <f t="shared" si="44"/>
        <v>9</v>
      </c>
    </row>
    <row r="974" spans="1:10" hidden="1" outlineLevel="1" x14ac:dyDescent="0.35">
      <c r="A974" s="272" t="s">
        <v>2560</v>
      </c>
      <c r="B974">
        <v>2</v>
      </c>
      <c r="C974" s="272" t="s">
        <v>2561</v>
      </c>
      <c r="D974" s="272" t="s">
        <v>170</v>
      </c>
      <c r="E974">
        <v>9</v>
      </c>
      <c r="F974">
        <v>3</v>
      </c>
      <c r="G974">
        <v>12</v>
      </c>
      <c r="H974" s="208">
        <v>44634</v>
      </c>
      <c r="I974">
        <v>150</v>
      </c>
      <c r="J974" s="217">
        <f t="shared" si="44"/>
        <v>12</v>
      </c>
    </row>
    <row r="975" spans="1:10" hidden="1" outlineLevel="1" x14ac:dyDescent="0.35">
      <c r="A975" s="272" t="s">
        <v>2560</v>
      </c>
      <c r="B975">
        <v>17</v>
      </c>
      <c r="C975" s="272" t="s">
        <v>2561</v>
      </c>
      <c r="D975" s="272" t="s">
        <v>170</v>
      </c>
      <c r="E975">
        <v>4</v>
      </c>
      <c r="F975">
        <v>3</v>
      </c>
      <c r="G975">
        <v>7</v>
      </c>
      <c r="H975" s="208">
        <v>44634</v>
      </c>
      <c r="I975">
        <v>100</v>
      </c>
      <c r="J975" s="217">
        <f t="shared" si="44"/>
        <v>7</v>
      </c>
    </row>
    <row r="976" spans="1:10" hidden="1" outlineLevel="1" x14ac:dyDescent="0.35">
      <c r="A976" s="272" t="s">
        <v>2560</v>
      </c>
      <c r="B976">
        <v>3</v>
      </c>
      <c r="C976" s="272" t="s">
        <v>2561</v>
      </c>
      <c r="D976" s="272" t="s">
        <v>170</v>
      </c>
      <c r="E976">
        <v>10</v>
      </c>
      <c r="F976">
        <v>5</v>
      </c>
      <c r="G976">
        <v>15</v>
      </c>
      <c r="H976" s="208">
        <v>44634</v>
      </c>
      <c r="I976">
        <v>150</v>
      </c>
      <c r="J976" s="217">
        <f t="shared" si="44"/>
        <v>15</v>
      </c>
    </row>
    <row r="977" spans="1:10" hidden="1" outlineLevel="1" x14ac:dyDescent="0.35">
      <c r="A977" s="272" t="s">
        <v>2560</v>
      </c>
      <c r="B977">
        <v>9</v>
      </c>
      <c r="C977" s="272" t="s">
        <v>2561</v>
      </c>
      <c r="D977" s="272" t="s">
        <v>170</v>
      </c>
      <c r="E977">
        <v>10</v>
      </c>
      <c r="F977">
        <v>3</v>
      </c>
      <c r="G977">
        <v>13</v>
      </c>
      <c r="H977" s="208">
        <v>44634</v>
      </c>
      <c r="I977">
        <v>600</v>
      </c>
      <c r="J977" s="217">
        <f t="shared" si="44"/>
        <v>13</v>
      </c>
    </row>
    <row r="978" spans="1:10" hidden="1" outlineLevel="1" x14ac:dyDescent="0.35">
      <c r="A978" s="272" t="s">
        <v>2560</v>
      </c>
      <c r="B978">
        <v>14</v>
      </c>
      <c r="C978" s="272" t="s">
        <v>2561</v>
      </c>
      <c r="D978" s="272" t="s">
        <v>170</v>
      </c>
      <c r="E978">
        <v>11</v>
      </c>
      <c r="F978">
        <v>3</v>
      </c>
      <c r="G978">
        <v>14</v>
      </c>
      <c r="H978" s="208">
        <v>44634</v>
      </c>
      <c r="I978">
        <v>580</v>
      </c>
      <c r="J978" s="217">
        <f t="shared" si="44"/>
        <v>14</v>
      </c>
    </row>
    <row r="979" spans="1:10" hidden="1" outlineLevel="1" x14ac:dyDescent="0.35">
      <c r="A979" s="272" t="s">
        <v>2560</v>
      </c>
      <c r="B979">
        <v>5</v>
      </c>
      <c r="C979" s="272" t="s">
        <v>2561</v>
      </c>
      <c r="D979" s="272" t="s">
        <v>170</v>
      </c>
      <c r="E979">
        <v>2</v>
      </c>
      <c r="F979">
        <v>5</v>
      </c>
      <c r="G979">
        <v>7</v>
      </c>
      <c r="H979" s="208">
        <v>44634</v>
      </c>
      <c r="I979">
        <v>500</v>
      </c>
      <c r="J979" s="217">
        <f t="shared" si="44"/>
        <v>7</v>
      </c>
    </row>
    <row r="980" spans="1:10" hidden="1" outlineLevel="1" x14ac:dyDescent="0.35">
      <c r="A980" s="272" t="s">
        <v>2560</v>
      </c>
      <c r="B980">
        <v>6</v>
      </c>
      <c r="C980" s="272" t="s">
        <v>2561</v>
      </c>
      <c r="D980" s="272" t="s">
        <v>170</v>
      </c>
      <c r="E980">
        <v>7</v>
      </c>
      <c r="F980">
        <v>4</v>
      </c>
      <c r="G980">
        <v>11</v>
      </c>
      <c r="H980" s="208">
        <v>44634</v>
      </c>
      <c r="I980">
        <v>600</v>
      </c>
      <c r="J980" s="217">
        <f t="shared" si="44"/>
        <v>11</v>
      </c>
    </row>
    <row r="981" spans="1:10" hidden="1" outlineLevel="1" x14ac:dyDescent="0.35">
      <c r="A981" s="272" t="s">
        <v>2560</v>
      </c>
      <c r="B981">
        <v>7</v>
      </c>
      <c r="C981" s="272" t="s">
        <v>2561</v>
      </c>
      <c r="D981" s="272" t="s">
        <v>170</v>
      </c>
      <c r="E981">
        <v>10</v>
      </c>
      <c r="F981">
        <v>3</v>
      </c>
      <c r="G981">
        <v>13</v>
      </c>
      <c r="H981" s="208">
        <v>44634</v>
      </c>
      <c r="I981">
        <v>60</v>
      </c>
      <c r="J981" s="217">
        <f t="shared" si="44"/>
        <v>13</v>
      </c>
    </row>
    <row r="982" spans="1:10" hidden="1" outlineLevel="1" x14ac:dyDescent="0.35">
      <c r="A982" s="272" t="s">
        <v>2560</v>
      </c>
      <c r="B982">
        <v>8</v>
      </c>
      <c r="C982" s="272" t="s">
        <v>2561</v>
      </c>
      <c r="D982" s="272" t="s">
        <v>170</v>
      </c>
      <c r="E982">
        <v>3</v>
      </c>
      <c r="F982">
        <v>4</v>
      </c>
      <c r="G982">
        <v>7</v>
      </c>
      <c r="H982" s="208">
        <v>44634</v>
      </c>
      <c r="I982">
        <v>60</v>
      </c>
      <c r="J982" s="217">
        <f t="shared" si="44"/>
        <v>7</v>
      </c>
    </row>
    <row r="983" spans="1:10" hidden="1" outlineLevel="1" x14ac:dyDescent="0.35">
      <c r="A983" s="272" t="s">
        <v>2560</v>
      </c>
      <c r="B983">
        <v>29</v>
      </c>
      <c r="C983" s="272" t="s">
        <v>2561</v>
      </c>
      <c r="D983" s="272" t="s">
        <v>170</v>
      </c>
      <c r="E983">
        <v>3</v>
      </c>
      <c r="F983">
        <v>5</v>
      </c>
      <c r="G983">
        <v>8</v>
      </c>
      <c r="H983" s="208">
        <v>44634</v>
      </c>
      <c r="I983">
        <v>200</v>
      </c>
      <c r="J983" s="217">
        <f t="shared" si="44"/>
        <v>8</v>
      </c>
    </row>
    <row r="984" spans="1:10" hidden="1" outlineLevel="1" x14ac:dyDescent="0.35">
      <c r="A984" s="272" t="s">
        <v>2560</v>
      </c>
      <c r="B984">
        <v>13</v>
      </c>
      <c r="C984" s="272" t="s">
        <v>2561</v>
      </c>
      <c r="D984" s="272" t="s">
        <v>170</v>
      </c>
      <c r="E984">
        <v>5</v>
      </c>
      <c r="F984">
        <v>2</v>
      </c>
      <c r="G984">
        <v>7</v>
      </c>
      <c r="H984" s="208">
        <v>44634</v>
      </c>
      <c r="I984">
        <v>600</v>
      </c>
      <c r="J984" s="217">
        <f t="shared" si="44"/>
        <v>7</v>
      </c>
    </row>
    <row r="985" spans="1:10" hidden="1" outlineLevel="1" x14ac:dyDescent="0.35">
      <c r="A985" s="272" t="s">
        <v>2560</v>
      </c>
      <c r="B985">
        <v>11</v>
      </c>
      <c r="C985" s="272" t="s">
        <v>2561</v>
      </c>
      <c r="D985" s="272" t="s">
        <v>170</v>
      </c>
      <c r="E985">
        <v>3</v>
      </c>
      <c r="F985">
        <v>3</v>
      </c>
      <c r="G985">
        <v>6</v>
      </c>
      <c r="H985" s="208">
        <v>44634</v>
      </c>
      <c r="I985">
        <v>100</v>
      </c>
      <c r="J985" s="217">
        <f t="shared" si="44"/>
        <v>6</v>
      </c>
    </row>
    <row r="986" spans="1:10" hidden="1" outlineLevel="1" x14ac:dyDescent="0.35">
      <c r="A986" s="272" t="s">
        <v>2560</v>
      </c>
      <c r="B986">
        <v>12</v>
      </c>
      <c r="C986" s="272" t="s">
        <v>2561</v>
      </c>
      <c r="D986" s="272" t="s">
        <v>170</v>
      </c>
      <c r="E986">
        <v>8</v>
      </c>
      <c r="F986">
        <v>2</v>
      </c>
      <c r="G986">
        <v>10</v>
      </c>
      <c r="H986" s="208">
        <v>44634</v>
      </c>
      <c r="I986">
        <v>300</v>
      </c>
      <c r="J986" s="217">
        <f t="shared" si="44"/>
        <v>10</v>
      </c>
    </row>
    <row r="987" spans="1:10" hidden="1" outlineLevel="1" x14ac:dyDescent="0.35">
      <c r="A987" s="272" t="s">
        <v>2560</v>
      </c>
      <c r="B987">
        <v>19</v>
      </c>
      <c r="C987" s="272" t="s">
        <v>2561</v>
      </c>
      <c r="D987" s="272" t="s">
        <v>170</v>
      </c>
      <c r="E987">
        <v>11</v>
      </c>
      <c r="F987">
        <v>5</v>
      </c>
      <c r="G987">
        <v>16</v>
      </c>
      <c r="H987" s="208">
        <v>44634</v>
      </c>
      <c r="I987">
        <v>650</v>
      </c>
      <c r="J987" s="217">
        <f t="shared" si="44"/>
        <v>16</v>
      </c>
    </row>
    <row r="988" spans="1:10" hidden="1" outlineLevel="1" x14ac:dyDescent="0.35">
      <c r="A988" s="272" t="s">
        <v>2560</v>
      </c>
      <c r="B988">
        <v>15</v>
      </c>
      <c r="C988" s="272" t="s">
        <v>2561</v>
      </c>
      <c r="D988" s="272" t="s">
        <v>170</v>
      </c>
      <c r="E988">
        <v>7</v>
      </c>
      <c r="F988">
        <v>4</v>
      </c>
      <c r="G988">
        <v>11</v>
      </c>
      <c r="H988" s="208">
        <v>44634</v>
      </c>
      <c r="I988">
        <v>700</v>
      </c>
      <c r="J988" s="217">
        <f t="shared" si="44"/>
        <v>11</v>
      </c>
    </row>
    <row r="989" spans="1:10" hidden="1" outlineLevel="1" x14ac:dyDescent="0.35">
      <c r="A989" s="272" t="s">
        <v>2560</v>
      </c>
      <c r="B989">
        <v>16</v>
      </c>
      <c r="C989" s="272" t="s">
        <v>2561</v>
      </c>
      <c r="D989" s="272" t="s">
        <v>170</v>
      </c>
      <c r="E989">
        <v>9</v>
      </c>
      <c r="F989">
        <v>5</v>
      </c>
      <c r="G989">
        <v>14</v>
      </c>
      <c r="H989" s="208">
        <v>44634</v>
      </c>
      <c r="I989">
        <v>200</v>
      </c>
      <c r="J989" s="217">
        <f t="shared" si="44"/>
        <v>14</v>
      </c>
    </row>
    <row r="990" spans="1:10" hidden="1" outlineLevel="1" x14ac:dyDescent="0.35">
      <c r="A990" s="272" t="s">
        <v>2560</v>
      </c>
      <c r="B990">
        <v>18</v>
      </c>
      <c r="C990" s="272" t="s">
        <v>2561</v>
      </c>
      <c r="D990" s="272" t="s">
        <v>170</v>
      </c>
      <c r="E990">
        <v>5</v>
      </c>
      <c r="F990">
        <v>2</v>
      </c>
      <c r="G990">
        <v>7</v>
      </c>
      <c r="H990" s="208">
        <v>44634</v>
      </c>
      <c r="I990">
        <v>800</v>
      </c>
      <c r="J990" s="217">
        <f t="shared" si="44"/>
        <v>7</v>
      </c>
    </row>
    <row r="991" spans="1:10" hidden="1" outlineLevel="1" x14ac:dyDescent="0.35">
      <c r="A991" s="272" t="s">
        <v>2560</v>
      </c>
      <c r="B991">
        <v>20</v>
      </c>
      <c r="C991" s="272" t="s">
        <v>2561</v>
      </c>
      <c r="D991" s="272" t="s">
        <v>170</v>
      </c>
      <c r="E991">
        <v>2</v>
      </c>
      <c r="F991">
        <v>4</v>
      </c>
      <c r="G991">
        <v>6</v>
      </c>
      <c r="H991" s="208">
        <v>44634</v>
      </c>
      <c r="I991">
        <v>200</v>
      </c>
      <c r="J991" s="217">
        <f t="shared" si="44"/>
        <v>6</v>
      </c>
    </row>
    <row r="992" spans="1:10" hidden="1" outlineLevel="1" x14ac:dyDescent="0.35">
      <c r="A992" s="272" t="s">
        <v>2560</v>
      </c>
      <c r="B992">
        <v>21</v>
      </c>
      <c r="C992" s="272" t="s">
        <v>2561</v>
      </c>
      <c r="D992" s="272" t="s">
        <v>170</v>
      </c>
      <c r="E992">
        <v>9</v>
      </c>
      <c r="F992">
        <v>2</v>
      </c>
      <c r="G992">
        <v>11</v>
      </c>
      <c r="H992" s="208">
        <v>44634</v>
      </c>
      <c r="I992">
        <v>400</v>
      </c>
      <c r="J992" s="217">
        <f t="shared" si="44"/>
        <v>11</v>
      </c>
    </row>
    <row r="993" spans="1:10" hidden="1" outlineLevel="1" x14ac:dyDescent="0.35">
      <c r="A993" s="272" t="s">
        <v>2560</v>
      </c>
      <c r="B993">
        <v>22</v>
      </c>
      <c r="C993" s="272" t="s">
        <v>2561</v>
      </c>
      <c r="D993" s="272" t="s">
        <v>170</v>
      </c>
      <c r="E993">
        <v>16</v>
      </c>
      <c r="F993">
        <v>7</v>
      </c>
      <c r="G993">
        <v>23</v>
      </c>
      <c r="H993" s="208">
        <v>44634</v>
      </c>
      <c r="I993">
        <v>700</v>
      </c>
      <c r="J993" s="217">
        <f t="shared" si="44"/>
        <v>23</v>
      </c>
    </row>
    <row r="994" spans="1:10" hidden="1" outlineLevel="1" x14ac:dyDescent="0.35">
      <c r="A994" s="272" t="s">
        <v>2560</v>
      </c>
      <c r="B994">
        <v>23</v>
      </c>
      <c r="C994" s="272" t="s">
        <v>2561</v>
      </c>
      <c r="D994" s="272" t="s">
        <v>170</v>
      </c>
      <c r="E994">
        <v>12</v>
      </c>
      <c r="F994">
        <v>5</v>
      </c>
      <c r="G994">
        <v>17</v>
      </c>
      <c r="H994" s="208">
        <v>44634</v>
      </c>
      <c r="I994">
        <v>300</v>
      </c>
      <c r="J994" s="217">
        <f t="shared" si="44"/>
        <v>17</v>
      </c>
    </row>
    <row r="995" spans="1:10" hidden="1" outlineLevel="1" x14ac:dyDescent="0.35">
      <c r="A995" s="272" t="s">
        <v>2560</v>
      </c>
      <c r="B995">
        <v>24</v>
      </c>
      <c r="C995" s="272" t="s">
        <v>2561</v>
      </c>
      <c r="D995" s="272" t="s">
        <v>170</v>
      </c>
      <c r="E995">
        <v>11</v>
      </c>
      <c r="F995">
        <v>8</v>
      </c>
      <c r="G995">
        <v>19</v>
      </c>
      <c r="H995" s="208">
        <v>44634</v>
      </c>
      <c r="I995">
        <v>200</v>
      </c>
      <c r="J995" s="217">
        <f t="shared" si="44"/>
        <v>19</v>
      </c>
    </row>
    <row r="996" spans="1:10" hidden="1" outlineLevel="1" x14ac:dyDescent="0.35">
      <c r="A996" s="272" t="s">
        <v>2560</v>
      </c>
      <c r="B996">
        <v>25</v>
      </c>
      <c r="C996" s="272" t="s">
        <v>2561</v>
      </c>
      <c r="D996" s="272" t="s">
        <v>170</v>
      </c>
      <c r="E996">
        <v>3</v>
      </c>
      <c r="F996">
        <v>4</v>
      </c>
      <c r="G996">
        <v>7</v>
      </c>
      <c r="H996" s="208">
        <v>44634</v>
      </c>
      <c r="I996">
        <v>700</v>
      </c>
      <c r="J996" s="217">
        <f t="shared" si="44"/>
        <v>7</v>
      </c>
    </row>
    <row r="997" spans="1:10" hidden="1" outlineLevel="1" x14ac:dyDescent="0.35">
      <c r="A997" s="272" t="s">
        <v>2560</v>
      </c>
      <c r="B997">
        <v>26</v>
      </c>
      <c r="C997" s="272" t="s">
        <v>2561</v>
      </c>
      <c r="D997" s="272" t="s">
        <v>170</v>
      </c>
      <c r="E997">
        <v>10</v>
      </c>
      <c r="F997">
        <v>4</v>
      </c>
      <c r="G997">
        <v>14</v>
      </c>
      <c r="H997" s="208">
        <v>44634</v>
      </c>
      <c r="I997">
        <v>600</v>
      </c>
      <c r="J997" s="217">
        <f t="shared" si="44"/>
        <v>14</v>
      </c>
    </row>
    <row r="998" spans="1:10" hidden="1" outlineLevel="1" x14ac:dyDescent="0.35">
      <c r="A998" s="272" t="s">
        <v>2560</v>
      </c>
      <c r="B998">
        <v>27</v>
      </c>
      <c r="C998" s="272" t="s">
        <v>2561</v>
      </c>
      <c r="D998" s="272" t="s">
        <v>170</v>
      </c>
      <c r="E998">
        <v>9</v>
      </c>
      <c r="F998">
        <v>4</v>
      </c>
      <c r="G998">
        <v>13</v>
      </c>
      <c r="H998" s="208">
        <v>44634</v>
      </c>
      <c r="I998">
        <v>150</v>
      </c>
      <c r="J998" s="217">
        <f t="shared" si="44"/>
        <v>13</v>
      </c>
    </row>
    <row r="999" spans="1:10" hidden="1" outlineLevel="1" x14ac:dyDescent="0.35">
      <c r="A999" s="272" t="s">
        <v>2560</v>
      </c>
      <c r="B999">
        <v>28</v>
      </c>
      <c r="C999" s="272" t="s">
        <v>2561</v>
      </c>
      <c r="D999" s="272" t="s">
        <v>170</v>
      </c>
      <c r="E999">
        <v>10</v>
      </c>
      <c r="F999">
        <v>5</v>
      </c>
      <c r="G999">
        <v>15</v>
      </c>
      <c r="H999" s="208">
        <v>44634</v>
      </c>
      <c r="I999">
        <v>700</v>
      </c>
      <c r="J999" s="217">
        <f t="shared" si="44"/>
        <v>15</v>
      </c>
    </row>
    <row r="1000" spans="1:10" hidden="1" outlineLevel="1" x14ac:dyDescent="0.35">
      <c r="A1000" s="272" t="s">
        <v>2560</v>
      </c>
      <c r="B1000">
        <v>30</v>
      </c>
      <c r="C1000" s="272" t="s">
        <v>2561</v>
      </c>
      <c r="D1000" s="272" t="s">
        <v>170</v>
      </c>
      <c r="E1000">
        <v>4</v>
      </c>
      <c r="F1000">
        <v>3</v>
      </c>
      <c r="G1000">
        <v>7</v>
      </c>
      <c r="H1000" s="208">
        <v>44634</v>
      </c>
      <c r="I1000">
        <v>350</v>
      </c>
      <c r="J1000" s="217">
        <f t="shared" si="44"/>
        <v>7</v>
      </c>
    </row>
    <row r="1001" spans="1:10" hidden="1" outlineLevel="1" x14ac:dyDescent="0.35">
      <c r="A1001" s="272" t="s">
        <v>2560</v>
      </c>
      <c r="B1001">
        <v>31</v>
      </c>
      <c r="C1001" s="272" t="s">
        <v>2561</v>
      </c>
      <c r="D1001" s="272" t="s">
        <v>170</v>
      </c>
      <c r="E1001">
        <v>12</v>
      </c>
      <c r="F1001">
        <v>3</v>
      </c>
      <c r="G1001">
        <v>15</v>
      </c>
      <c r="H1001" s="208">
        <v>44634</v>
      </c>
      <c r="I1001">
        <v>900</v>
      </c>
      <c r="J1001" s="217">
        <f t="shared" si="44"/>
        <v>15</v>
      </c>
    </row>
    <row r="1002" spans="1:10" hidden="1" outlineLevel="1" x14ac:dyDescent="0.35">
      <c r="A1002" s="272" t="s">
        <v>2560</v>
      </c>
      <c r="B1002">
        <v>32</v>
      </c>
      <c r="C1002" s="272" t="s">
        <v>2561</v>
      </c>
      <c r="D1002" s="272" t="s">
        <v>170</v>
      </c>
      <c r="E1002">
        <v>4</v>
      </c>
      <c r="F1002">
        <v>3</v>
      </c>
      <c r="G1002">
        <v>7</v>
      </c>
      <c r="H1002" s="208">
        <v>44634</v>
      </c>
      <c r="I1002">
        <v>650</v>
      </c>
      <c r="J1002" s="217">
        <f t="shared" si="44"/>
        <v>7</v>
      </c>
    </row>
    <row r="1003" spans="1:10" hidden="1" outlineLevel="1" x14ac:dyDescent="0.35">
      <c r="A1003" s="272" t="s">
        <v>2560</v>
      </c>
      <c r="B1003">
        <v>33</v>
      </c>
      <c r="C1003" s="272" t="s">
        <v>2561</v>
      </c>
      <c r="D1003" s="272" t="s">
        <v>170</v>
      </c>
      <c r="E1003">
        <v>8</v>
      </c>
      <c r="F1003">
        <v>4</v>
      </c>
      <c r="G1003">
        <v>12</v>
      </c>
      <c r="H1003" s="208">
        <v>44634</v>
      </c>
      <c r="I1003">
        <v>500</v>
      </c>
      <c r="J1003" s="217">
        <f t="shared" si="44"/>
        <v>12</v>
      </c>
    </row>
    <row r="1004" spans="1:10" ht="15" collapsed="1" thickBot="1" x14ac:dyDescent="0.4">
      <c r="A1004" s="211" t="s">
        <v>2560</v>
      </c>
      <c r="B1004" s="212"/>
      <c r="C1004" s="213" t="s">
        <v>2561</v>
      </c>
      <c r="D1004" s="214">
        <f>COUNTA(D971:D1003)</f>
        <v>33</v>
      </c>
      <c r="E1004" s="214">
        <f>SUM(E971:E1003)</f>
        <v>246</v>
      </c>
      <c r="F1004" s="214">
        <f>SUM(F971:F1003)</f>
        <v>126</v>
      </c>
      <c r="G1004" s="214">
        <f>SUM(G971:G1003)</f>
        <v>372</v>
      </c>
      <c r="H1004" s="238">
        <v>44634</v>
      </c>
      <c r="I1004" s="242">
        <f>AVERAGE(I971:I1003)</f>
        <v>430.30303030303031</v>
      </c>
      <c r="J1004" s="214">
        <f>SUM(J971:J1003)</f>
        <v>372</v>
      </c>
    </row>
    <row r="1005" spans="1:10" hidden="1" outlineLevel="1" x14ac:dyDescent="0.35">
      <c r="A1005" s="272" t="s">
        <v>2562</v>
      </c>
      <c r="B1005">
        <v>29</v>
      </c>
      <c r="C1005" s="272" t="s">
        <v>2563</v>
      </c>
      <c r="D1005" s="272" t="s">
        <v>170</v>
      </c>
      <c r="E1005">
        <v>4</v>
      </c>
      <c r="F1005">
        <v>2</v>
      </c>
      <c r="G1005">
        <v>6</v>
      </c>
      <c r="H1005" s="208">
        <v>44635</v>
      </c>
      <c r="I1005">
        <v>170</v>
      </c>
      <c r="J1005" s="217">
        <f t="shared" si="44"/>
        <v>6</v>
      </c>
    </row>
    <row r="1006" spans="1:10" hidden="1" outlineLevel="1" x14ac:dyDescent="0.35">
      <c r="A1006" s="272" t="s">
        <v>2562</v>
      </c>
      <c r="B1006">
        <v>17</v>
      </c>
      <c r="C1006" s="272" t="s">
        <v>2563</v>
      </c>
      <c r="D1006" s="272" t="s">
        <v>170</v>
      </c>
      <c r="E1006">
        <v>2</v>
      </c>
      <c r="F1006">
        <v>1</v>
      </c>
      <c r="G1006">
        <v>3</v>
      </c>
      <c r="H1006" s="208">
        <v>44635</v>
      </c>
      <c r="I1006">
        <v>350</v>
      </c>
      <c r="J1006" s="217">
        <f t="shared" si="44"/>
        <v>3</v>
      </c>
    </row>
    <row r="1007" spans="1:10" hidden="1" outlineLevel="1" x14ac:dyDescent="0.35">
      <c r="A1007" s="272" t="s">
        <v>2562</v>
      </c>
      <c r="B1007">
        <v>21</v>
      </c>
      <c r="C1007" s="272" t="s">
        <v>2563</v>
      </c>
      <c r="D1007" s="272" t="s">
        <v>170</v>
      </c>
      <c r="E1007">
        <v>5</v>
      </c>
      <c r="F1007">
        <v>7</v>
      </c>
      <c r="G1007">
        <v>12</v>
      </c>
      <c r="H1007" s="208">
        <v>44635</v>
      </c>
      <c r="I1007">
        <v>400</v>
      </c>
      <c r="J1007" s="217">
        <f t="shared" si="44"/>
        <v>12</v>
      </c>
    </row>
    <row r="1008" spans="1:10" hidden="1" outlineLevel="1" x14ac:dyDescent="0.35">
      <c r="A1008" s="272" t="s">
        <v>2562</v>
      </c>
      <c r="B1008">
        <v>3</v>
      </c>
      <c r="C1008" s="272" t="s">
        <v>2563</v>
      </c>
      <c r="D1008" s="272" t="s">
        <v>170</v>
      </c>
      <c r="E1008">
        <v>3</v>
      </c>
      <c r="F1008">
        <v>3</v>
      </c>
      <c r="G1008">
        <v>6</v>
      </c>
      <c r="H1008" s="208">
        <v>44635</v>
      </c>
      <c r="I1008">
        <v>300</v>
      </c>
      <c r="J1008" s="217">
        <f t="shared" si="44"/>
        <v>6</v>
      </c>
    </row>
    <row r="1009" spans="1:10" hidden="1" outlineLevel="1" x14ac:dyDescent="0.35">
      <c r="A1009" s="272" t="s">
        <v>2562</v>
      </c>
      <c r="B1009">
        <v>19</v>
      </c>
      <c r="C1009" s="272" t="s">
        <v>2563</v>
      </c>
      <c r="D1009" s="272" t="s">
        <v>170</v>
      </c>
      <c r="E1009">
        <v>11</v>
      </c>
      <c r="F1009">
        <v>4</v>
      </c>
      <c r="G1009">
        <v>15</v>
      </c>
      <c r="H1009" s="208">
        <v>44635</v>
      </c>
      <c r="I1009">
        <v>350</v>
      </c>
      <c r="J1009" s="217">
        <f t="shared" si="44"/>
        <v>15</v>
      </c>
    </row>
    <row r="1010" spans="1:10" hidden="1" outlineLevel="1" x14ac:dyDescent="0.35">
      <c r="A1010" s="272" t="s">
        <v>2562</v>
      </c>
      <c r="B1010">
        <v>27</v>
      </c>
      <c r="C1010" s="272" t="s">
        <v>2563</v>
      </c>
      <c r="D1010" s="272" t="s">
        <v>170</v>
      </c>
      <c r="E1010">
        <v>5</v>
      </c>
      <c r="F1010">
        <v>3</v>
      </c>
      <c r="G1010">
        <v>8</v>
      </c>
      <c r="H1010" s="208">
        <v>44635</v>
      </c>
      <c r="I1010">
        <v>160</v>
      </c>
      <c r="J1010" s="217">
        <f t="shared" si="44"/>
        <v>8</v>
      </c>
    </row>
    <row r="1011" spans="1:10" hidden="1" outlineLevel="1" x14ac:dyDescent="0.35">
      <c r="A1011" s="272" t="s">
        <v>2562</v>
      </c>
      <c r="B1011">
        <v>1</v>
      </c>
      <c r="C1011" s="272" t="s">
        <v>2563</v>
      </c>
      <c r="D1011" s="272" t="s">
        <v>170</v>
      </c>
      <c r="E1011">
        <v>9</v>
      </c>
      <c r="F1011">
        <v>7</v>
      </c>
      <c r="G1011">
        <v>16</v>
      </c>
      <c r="H1011" s="208">
        <v>44635</v>
      </c>
      <c r="I1011">
        <v>100</v>
      </c>
      <c r="J1011" s="217">
        <f t="shared" si="44"/>
        <v>16</v>
      </c>
    </row>
    <row r="1012" spans="1:10" hidden="1" outlineLevel="1" x14ac:dyDescent="0.35">
      <c r="A1012" s="272" t="s">
        <v>2562</v>
      </c>
      <c r="B1012">
        <v>2</v>
      </c>
      <c r="C1012" s="272" t="s">
        <v>2563</v>
      </c>
      <c r="D1012" s="272" t="s">
        <v>170</v>
      </c>
      <c r="E1012">
        <v>4</v>
      </c>
      <c r="F1012">
        <v>4</v>
      </c>
      <c r="G1012">
        <v>8</v>
      </c>
      <c r="H1012" s="208">
        <v>44635</v>
      </c>
      <c r="I1012">
        <v>300</v>
      </c>
      <c r="J1012" s="217">
        <f t="shared" si="44"/>
        <v>8</v>
      </c>
    </row>
    <row r="1013" spans="1:10" hidden="1" outlineLevel="1" x14ac:dyDescent="0.35">
      <c r="A1013" s="272" t="s">
        <v>2562</v>
      </c>
      <c r="B1013">
        <v>30</v>
      </c>
      <c r="C1013" s="272" t="s">
        <v>2563</v>
      </c>
      <c r="D1013" s="272" t="s">
        <v>170</v>
      </c>
      <c r="E1013">
        <v>3</v>
      </c>
      <c r="F1013">
        <v>2</v>
      </c>
      <c r="G1013">
        <v>5</v>
      </c>
      <c r="H1013" s="208">
        <v>44635</v>
      </c>
      <c r="I1013">
        <v>170</v>
      </c>
      <c r="J1013" s="217">
        <f t="shared" si="44"/>
        <v>5</v>
      </c>
    </row>
    <row r="1014" spans="1:10" hidden="1" outlineLevel="1" x14ac:dyDescent="0.35">
      <c r="A1014" s="272" t="s">
        <v>2562</v>
      </c>
      <c r="B1014">
        <v>4</v>
      </c>
      <c r="C1014" s="272" t="s">
        <v>2563</v>
      </c>
      <c r="D1014" s="272" t="s">
        <v>170</v>
      </c>
      <c r="E1014">
        <v>4</v>
      </c>
      <c r="F1014">
        <v>4</v>
      </c>
      <c r="G1014">
        <v>8</v>
      </c>
      <c r="H1014" s="208">
        <v>44635</v>
      </c>
      <c r="I1014">
        <v>300</v>
      </c>
      <c r="J1014" s="217">
        <f t="shared" si="44"/>
        <v>8</v>
      </c>
    </row>
    <row r="1015" spans="1:10" hidden="1" outlineLevel="1" x14ac:dyDescent="0.35">
      <c r="A1015" s="272" t="s">
        <v>2562</v>
      </c>
      <c r="B1015">
        <v>10</v>
      </c>
      <c r="C1015" s="272" t="s">
        <v>2563</v>
      </c>
      <c r="D1015" s="272" t="s">
        <v>170</v>
      </c>
      <c r="E1015">
        <v>5</v>
      </c>
      <c r="F1015">
        <v>2</v>
      </c>
      <c r="G1015">
        <v>7</v>
      </c>
      <c r="H1015" s="208">
        <v>44635</v>
      </c>
      <c r="I1015">
        <v>200</v>
      </c>
      <c r="J1015" s="217">
        <f t="shared" si="44"/>
        <v>7</v>
      </c>
    </row>
    <row r="1016" spans="1:10" hidden="1" outlineLevel="1" x14ac:dyDescent="0.35">
      <c r="A1016" s="272" t="s">
        <v>2562</v>
      </c>
      <c r="B1016">
        <v>5</v>
      </c>
      <c r="C1016" s="272" t="s">
        <v>2563</v>
      </c>
      <c r="D1016" s="272" t="s">
        <v>170</v>
      </c>
      <c r="E1016">
        <v>3</v>
      </c>
      <c r="F1016">
        <v>2</v>
      </c>
      <c r="G1016">
        <v>5</v>
      </c>
      <c r="H1016" s="208">
        <v>44635</v>
      </c>
      <c r="I1016">
        <v>100</v>
      </c>
      <c r="J1016" s="217">
        <f t="shared" si="44"/>
        <v>5</v>
      </c>
    </row>
    <row r="1017" spans="1:10" hidden="1" outlineLevel="1" x14ac:dyDescent="0.35">
      <c r="A1017" s="272" t="s">
        <v>2562</v>
      </c>
      <c r="B1017">
        <v>6</v>
      </c>
      <c r="C1017" s="272" t="s">
        <v>2563</v>
      </c>
      <c r="D1017" s="272" t="s">
        <v>170</v>
      </c>
      <c r="E1017">
        <v>2</v>
      </c>
      <c r="F1017">
        <v>2</v>
      </c>
      <c r="G1017">
        <v>4</v>
      </c>
      <c r="H1017" s="208">
        <v>44635</v>
      </c>
      <c r="I1017">
        <v>500</v>
      </c>
      <c r="J1017" s="217">
        <f t="shared" si="44"/>
        <v>4</v>
      </c>
    </row>
    <row r="1018" spans="1:10" hidden="1" outlineLevel="1" x14ac:dyDescent="0.35">
      <c r="A1018" s="272" t="s">
        <v>2562</v>
      </c>
      <c r="B1018">
        <v>8</v>
      </c>
      <c r="C1018" s="272" t="s">
        <v>2563</v>
      </c>
      <c r="D1018" s="272" t="s">
        <v>170</v>
      </c>
      <c r="E1018">
        <v>4</v>
      </c>
      <c r="F1018">
        <v>5</v>
      </c>
      <c r="G1018">
        <v>9</v>
      </c>
      <c r="H1018" s="208">
        <v>44635</v>
      </c>
      <c r="I1018">
        <v>500</v>
      </c>
      <c r="J1018" s="217">
        <f t="shared" si="44"/>
        <v>9</v>
      </c>
    </row>
    <row r="1019" spans="1:10" hidden="1" outlineLevel="1" x14ac:dyDescent="0.35">
      <c r="A1019" s="272" t="s">
        <v>2562</v>
      </c>
      <c r="B1019">
        <v>16</v>
      </c>
      <c r="C1019" s="272" t="s">
        <v>2563</v>
      </c>
      <c r="D1019" s="272" t="s">
        <v>170</v>
      </c>
      <c r="E1019">
        <v>4</v>
      </c>
      <c r="F1019">
        <v>4</v>
      </c>
      <c r="G1019">
        <v>8</v>
      </c>
      <c r="H1019" s="208">
        <v>44635</v>
      </c>
      <c r="I1019">
        <v>300</v>
      </c>
      <c r="J1019" s="217">
        <f t="shared" si="44"/>
        <v>8</v>
      </c>
    </row>
    <row r="1020" spans="1:10" hidden="1" outlineLevel="1" x14ac:dyDescent="0.35">
      <c r="A1020" s="272" t="s">
        <v>2562</v>
      </c>
      <c r="B1020">
        <v>13</v>
      </c>
      <c r="C1020" s="272" t="s">
        <v>2563</v>
      </c>
      <c r="D1020" s="272" t="s">
        <v>170</v>
      </c>
      <c r="E1020">
        <v>7</v>
      </c>
      <c r="F1020">
        <v>3</v>
      </c>
      <c r="G1020">
        <v>10</v>
      </c>
      <c r="H1020" s="208">
        <v>44635</v>
      </c>
      <c r="I1020">
        <v>150</v>
      </c>
      <c r="J1020" s="217">
        <f t="shared" si="44"/>
        <v>10</v>
      </c>
    </row>
    <row r="1021" spans="1:10" hidden="1" outlineLevel="1" x14ac:dyDescent="0.35">
      <c r="A1021" s="272" t="s">
        <v>2562</v>
      </c>
      <c r="B1021">
        <v>7</v>
      </c>
      <c r="C1021" s="272" t="s">
        <v>2563</v>
      </c>
      <c r="D1021" s="272" t="s">
        <v>170</v>
      </c>
      <c r="E1021">
        <v>6</v>
      </c>
      <c r="F1021">
        <v>3</v>
      </c>
      <c r="G1021">
        <v>9</v>
      </c>
      <c r="H1021" s="208">
        <v>44635</v>
      </c>
      <c r="I1021">
        <v>200</v>
      </c>
      <c r="J1021" s="217">
        <f t="shared" si="44"/>
        <v>9</v>
      </c>
    </row>
    <row r="1022" spans="1:10" hidden="1" outlineLevel="1" x14ac:dyDescent="0.35">
      <c r="A1022" s="272" t="s">
        <v>2562</v>
      </c>
      <c r="B1022">
        <v>9</v>
      </c>
      <c r="C1022" s="272" t="s">
        <v>2563</v>
      </c>
      <c r="D1022" s="272" t="s">
        <v>170</v>
      </c>
      <c r="E1022">
        <v>3</v>
      </c>
      <c r="F1022">
        <v>2</v>
      </c>
      <c r="G1022">
        <v>5</v>
      </c>
      <c r="H1022" s="208">
        <v>44635</v>
      </c>
      <c r="I1022">
        <v>100</v>
      </c>
      <c r="J1022" s="217">
        <f t="shared" si="44"/>
        <v>5</v>
      </c>
    </row>
    <row r="1023" spans="1:10" hidden="1" outlineLevel="1" x14ac:dyDescent="0.35">
      <c r="A1023" s="272" t="s">
        <v>2562</v>
      </c>
      <c r="B1023">
        <v>11</v>
      </c>
      <c r="C1023" s="272" t="s">
        <v>2563</v>
      </c>
      <c r="D1023" s="272" t="s">
        <v>170</v>
      </c>
      <c r="E1023">
        <v>4</v>
      </c>
      <c r="F1023">
        <v>1</v>
      </c>
      <c r="G1023">
        <v>5</v>
      </c>
      <c r="H1023" s="208">
        <v>44635</v>
      </c>
      <c r="I1023">
        <v>150</v>
      </c>
      <c r="J1023" s="217">
        <f t="shared" si="44"/>
        <v>5</v>
      </c>
    </row>
    <row r="1024" spans="1:10" hidden="1" outlineLevel="1" x14ac:dyDescent="0.35">
      <c r="A1024" s="272" t="s">
        <v>2562</v>
      </c>
      <c r="B1024">
        <v>12</v>
      </c>
      <c r="C1024" s="272" t="s">
        <v>2563</v>
      </c>
      <c r="D1024" s="272" t="s">
        <v>170</v>
      </c>
      <c r="E1024">
        <v>5</v>
      </c>
      <c r="F1024">
        <v>3</v>
      </c>
      <c r="G1024">
        <v>8</v>
      </c>
      <c r="H1024" s="208">
        <v>44635</v>
      </c>
      <c r="I1024">
        <v>150</v>
      </c>
      <c r="J1024" s="217">
        <f t="shared" si="44"/>
        <v>8</v>
      </c>
    </row>
    <row r="1025" spans="1:10" hidden="1" outlineLevel="1" x14ac:dyDescent="0.35">
      <c r="A1025" s="272" t="s">
        <v>2562</v>
      </c>
      <c r="B1025">
        <v>14</v>
      </c>
      <c r="C1025" s="272" t="s">
        <v>2563</v>
      </c>
      <c r="D1025" s="272" t="s">
        <v>170</v>
      </c>
      <c r="E1025">
        <v>4</v>
      </c>
      <c r="F1025">
        <v>1</v>
      </c>
      <c r="G1025">
        <v>5</v>
      </c>
      <c r="H1025" s="208">
        <v>44635</v>
      </c>
      <c r="I1025">
        <v>100</v>
      </c>
      <c r="J1025" s="217">
        <f t="shared" si="44"/>
        <v>5</v>
      </c>
    </row>
    <row r="1026" spans="1:10" hidden="1" outlineLevel="1" x14ac:dyDescent="0.35">
      <c r="A1026" s="272" t="s">
        <v>2562</v>
      </c>
      <c r="B1026">
        <v>15</v>
      </c>
      <c r="C1026" s="272" t="s">
        <v>2563</v>
      </c>
      <c r="D1026" s="272" t="s">
        <v>170</v>
      </c>
      <c r="E1026">
        <v>7</v>
      </c>
      <c r="F1026">
        <v>3</v>
      </c>
      <c r="G1026">
        <v>10</v>
      </c>
      <c r="H1026" s="208">
        <v>44635</v>
      </c>
      <c r="I1026">
        <v>800</v>
      </c>
      <c r="J1026" s="217">
        <f t="shared" si="44"/>
        <v>10</v>
      </c>
    </row>
    <row r="1027" spans="1:10" hidden="1" outlineLevel="1" x14ac:dyDescent="0.35">
      <c r="A1027" s="272" t="s">
        <v>2562</v>
      </c>
      <c r="B1027">
        <v>18</v>
      </c>
      <c r="C1027" s="272" t="s">
        <v>2563</v>
      </c>
      <c r="D1027" s="272" t="s">
        <v>170</v>
      </c>
      <c r="E1027">
        <v>3</v>
      </c>
      <c r="F1027">
        <v>3</v>
      </c>
      <c r="G1027">
        <v>6</v>
      </c>
      <c r="H1027" s="208">
        <v>44635</v>
      </c>
      <c r="I1027">
        <v>350</v>
      </c>
      <c r="J1027" s="217">
        <f t="shared" ref="J1027:J1090" si="45">IF(I1027&gt;$Q$1,,G1027)</f>
        <v>6</v>
      </c>
    </row>
    <row r="1028" spans="1:10" hidden="1" outlineLevel="1" x14ac:dyDescent="0.35">
      <c r="A1028" s="272" t="s">
        <v>2562</v>
      </c>
      <c r="B1028">
        <v>20</v>
      </c>
      <c r="C1028" s="272" t="s">
        <v>2563</v>
      </c>
      <c r="D1028" s="272" t="s">
        <v>170</v>
      </c>
      <c r="E1028">
        <v>6</v>
      </c>
      <c r="F1028">
        <v>6</v>
      </c>
      <c r="G1028">
        <v>12</v>
      </c>
      <c r="H1028" s="208">
        <v>44635</v>
      </c>
      <c r="I1028">
        <v>700</v>
      </c>
      <c r="J1028" s="217">
        <f t="shared" si="45"/>
        <v>12</v>
      </c>
    </row>
    <row r="1029" spans="1:10" hidden="1" outlineLevel="1" x14ac:dyDescent="0.35">
      <c r="A1029" s="272" t="s">
        <v>2562</v>
      </c>
      <c r="B1029">
        <v>22</v>
      </c>
      <c r="C1029" s="272" t="s">
        <v>2563</v>
      </c>
      <c r="D1029" s="272" t="s">
        <v>170</v>
      </c>
      <c r="E1029">
        <v>3</v>
      </c>
      <c r="F1029">
        <v>3</v>
      </c>
      <c r="G1029">
        <v>6</v>
      </c>
      <c r="H1029" s="208">
        <v>44635</v>
      </c>
      <c r="I1029">
        <v>800</v>
      </c>
      <c r="J1029" s="217">
        <f t="shared" si="45"/>
        <v>6</v>
      </c>
    </row>
    <row r="1030" spans="1:10" hidden="1" outlineLevel="1" x14ac:dyDescent="0.35">
      <c r="A1030" s="272" t="s">
        <v>2562</v>
      </c>
      <c r="B1030">
        <v>23</v>
      </c>
      <c r="C1030" s="272" t="s">
        <v>2563</v>
      </c>
      <c r="D1030" s="272" t="s">
        <v>170</v>
      </c>
      <c r="E1030">
        <v>3</v>
      </c>
      <c r="F1030">
        <v>2</v>
      </c>
      <c r="G1030">
        <v>5</v>
      </c>
      <c r="H1030" s="208">
        <v>44635</v>
      </c>
      <c r="I1030">
        <v>800</v>
      </c>
      <c r="J1030" s="217">
        <f t="shared" si="45"/>
        <v>5</v>
      </c>
    </row>
    <row r="1031" spans="1:10" hidden="1" outlineLevel="1" x14ac:dyDescent="0.35">
      <c r="A1031" s="272" t="s">
        <v>2562</v>
      </c>
      <c r="B1031">
        <v>24</v>
      </c>
      <c r="C1031" s="272" t="s">
        <v>2563</v>
      </c>
      <c r="D1031" s="272" t="s">
        <v>170</v>
      </c>
      <c r="E1031">
        <v>8</v>
      </c>
      <c r="F1031">
        <v>3</v>
      </c>
      <c r="G1031">
        <v>11</v>
      </c>
      <c r="H1031" s="208">
        <v>44635</v>
      </c>
      <c r="I1031">
        <v>150</v>
      </c>
      <c r="J1031" s="217">
        <f t="shared" si="45"/>
        <v>11</v>
      </c>
    </row>
    <row r="1032" spans="1:10" hidden="1" outlineLevel="1" x14ac:dyDescent="0.35">
      <c r="A1032" s="272" t="s">
        <v>2562</v>
      </c>
      <c r="B1032">
        <v>25</v>
      </c>
      <c r="C1032" s="272" t="s">
        <v>2563</v>
      </c>
      <c r="D1032" s="272" t="s">
        <v>170</v>
      </c>
      <c r="E1032">
        <v>3</v>
      </c>
      <c r="F1032">
        <v>3</v>
      </c>
      <c r="G1032">
        <v>6</v>
      </c>
      <c r="H1032" s="208">
        <v>44635</v>
      </c>
      <c r="I1032">
        <v>150</v>
      </c>
      <c r="J1032" s="217">
        <f t="shared" si="45"/>
        <v>6</v>
      </c>
    </row>
    <row r="1033" spans="1:10" hidden="1" outlineLevel="1" x14ac:dyDescent="0.35">
      <c r="A1033" s="272" t="s">
        <v>2562</v>
      </c>
      <c r="B1033">
        <v>26</v>
      </c>
      <c r="C1033" s="272" t="s">
        <v>2563</v>
      </c>
      <c r="D1033" s="272" t="s">
        <v>170</v>
      </c>
      <c r="E1033">
        <v>10</v>
      </c>
      <c r="F1033">
        <v>5</v>
      </c>
      <c r="G1033">
        <v>15</v>
      </c>
      <c r="H1033" s="208">
        <v>44635</v>
      </c>
      <c r="I1033">
        <v>150</v>
      </c>
      <c r="J1033" s="217">
        <f t="shared" si="45"/>
        <v>15</v>
      </c>
    </row>
    <row r="1034" spans="1:10" hidden="1" outlineLevel="1" x14ac:dyDescent="0.35">
      <c r="A1034" s="272" t="s">
        <v>2562</v>
      </c>
      <c r="B1034">
        <v>28</v>
      </c>
      <c r="C1034" s="272" t="s">
        <v>2563</v>
      </c>
      <c r="D1034" s="272" t="s">
        <v>170</v>
      </c>
      <c r="E1034">
        <v>9</v>
      </c>
      <c r="F1034">
        <v>6</v>
      </c>
      <c r="G1034">
        <v>15</v>
      </c>
      <c r="H1034" s="208">
        <v>44635</v>
      </c>
      <c r="I1034">
        <v>170</v>
      </c>
      <c r="J1034" s="217">
        <f t="shared" si="45"/>
        <v>15</v>
      </c>
    </row>
    <row r="1035" spans="1:10" hidden="1" outlineLevel="1" x14ac:dyDescent="0.35">
      <c r="A1035" s="272" t="s">
        <v>2562</v>
      </c>
      <c r="B1035">
        <v>31</v>
      </c>
      <c r="C1035" s="272" t="s">
        <v>2563</v>
      </c>
      <c r="D1035" s="272" t="s">
        <v>170</v>
      </c>
      <c r="E1035">
        <v>3</v>
      </c>
      <c r="F1035">
        <v>3</v>
      </c>
      <c r="G1035">
        <v>6</v>
      </c>
      <c r="H1035" s="208">
        <v>44635</v>
      </c>
      <c r="I1035">
        <v>170</v>
      </c>
      <c r="J1035" s="217">
        <f t="shared" si="45"/>
        <v>6</v>
      </c>
    </row>
    <row r="1036" spans="1:10" hidden="1" outlineLevel="1" x14ac:dyDescent="0.35">
      <c r="A1036" s="272" t="s">
        <v>2562</v>
      </c>
      <c r="B1036">
        <v>32</v>
      </c>
      <c r="C1036" s="272" t="s">
        <v>2563</v>
      </c>
      <c r="D1036" s="272" t="s">
        <v>170</v>
      </c>
      <c r="E1036">
        <v>3</v>
      </c>
      <c r="F1036">
        <v>1</v>
      </c>
      <c r="G1036">
        <v>4</v>
      </c>
      <c r="H1036" s="208">
        <v>44635</v>
      </c>
      <c r="I1036">
        <v>180</v>
      </c>
      <c r="J1036" s="217">
        <f t="shared" si="45"/>
        <v>4</v>
      </c>
    </row>
    <row r="1037" spans="1:10" hidden="1" outlineLevel="1" x14ac:dyDescent="0.35">
      <c r="A1037" s="272" t="s">
        <v>2562</v>
      </c>
      <c r="B1037">
        <v>33</v>
      </c>
      <c r="C1037" s="272" t="s">
        <v>2563</v>
      </c>
      <c r="D1037" s="272" t="s">
        <v>170</v>
      </c>
      <c r="E1037">
        <v>4</v>
      </c>
      <c r="F1037">
        <v>3</v>
      </c>
      <c r="G1037">
        <v>7</v>
      </c>
      <c r="H1037" s="208">
        <v>44635</v>
      </c>
      <c r="I1037">
        <v>200</v>
      </c>
      <c r="J1037" s="217">
        <f t="shared" si="45"/>
        <v>7</v>
      </c>
    </row>
    <row r="1038" spans="1:10" hidden="1" outlineLevel="1" x14ac:dyDescent="0.35">
      <c r="A1038" s="272" t="s">
        <v>2562</v>
      </c>
      <c r="B1038">
        <v>34</v>
      </c>
      <c r="C1038" s="272" t="s">
        <v>2563</v>
      </c>
      <c r="D1038" s="272" t="s">
        <v>170</v>
      </c>
      <c r="E1038">
        <v>6</v>
      </c>
      <c r="F1038">
        <v>4</v>
      </c>
      <c r="G1038">
        <v>10</v>
      </c>
      <c r="H1038" s="208">
        <v>44635</v>
      </c>
      <c r="I1038">
        <v>300</v>
      </c>
      <c r="J1038" s="217">
        <f t="shared" si="45"/>
        <v>10</v>
      </c>
    </row>
    <row r="1039" spans="1:10" hidden="1" outlineLevel="1" x14ac:dyDescent="0.35">
      <c r="A1039" s="272" t="s">
        <v>2562</v>
      </c>
      <c r="B1039">
        <v>35</v>
      </c>
      <c r="C1039" s="272" t="s">
        <v>2563</v>
      </c>
      <c r="D1039" s="272" t="s">
        <v>170</v>
      </c>
      <c r="E1039">
        <v>5</v>
      </c>
      <c r="F1039">
        <v>2</v>
      </c>
      <c r="G1039">
        <v>7</v>
      </c>
      <c r="H1039" s="208">
        <v>44635</v>
      </c>
      <c r="I1039">
        <v>320</v>
      </c>
      <c r="J1039" s="217">
        <f t="shared" si="45"/>
        <v>7</v>
      </c>
    </row>
    <row r="1040" spans="1:10" hidden="1" outlineLevel="1" x14ac:dyDescent="0.35">
      <c r="A1040" s="272" t="s">
        <v>2562</v>
      </c>
      <c r="B1040">
        <v>36</v>
      </c>
      <c r="C1040" s="272" t="s">
        <v>2563</v>
      </c>
      <c r="D1040" s="272" t="s">
        <v>170</v>
      </c>
      <c r="E1040">
        <v>5</v>
      </c>
      <c r="F1040">
        <v>2</v>
      </c>
      <c r="G1040">
        <v>7</v>
      </c>
      <c r="H1040" s="208">
        <v>44635</v>
      </c>
      <c r="I1040">
        <v>420</v>
      </c>
      <c r="J1040" s="217">
        <f t="shared" si="45"/>
        <v>7</v>
      </c>
    </row>
    <row r="1041" spans="1:10" hidden="1" outlineLevel="1" x14ac:dyDescent="0.35">
      <c r="A1041" s="272" t="s">
        <v>2562</v>
      </c>
      <c r="B1041">
        <v>37</v>
      </c>
      <c r="C1041" s="272" t="s">
        <v>2563</v>
      </c>
      <c r="D1041" s="272" t="s">
        <v>170</v>
      </c>
      <c r="E1041">
        <v>8</v>
      </c>
      <c r="F1041">
        <v>8</v>
      </c>
      <c r="G1041">
        <v>16</v>
      </c>
      <c r="H1041" s="208">
        <v>44635</v>
      </c>
      <c r="I1041">
        <v>210</v>
      </c>
      <c r="J1041" s="217">
        <f t="shared" si="45"/>
        <v>16</v>
      </c>
    </row>
    <row r="1042" spans="1:10" hidden="1" outlineLevel="1" x14ac:dyDescent="0.35">
      <c r="A1042" s="272" t="s">
        <v>2562</v>
      </c>
      <c r="B1042">
        <v>38</v>
      </c>
      <c r="C1042" s="272" t="s">
        <v>2563</v>
      </c>
      <c r="D1042" s="272" t="s">
        <v>170</v>
      </c>
      <c r="E1042">
        <v>7</v>
      </c>
      <c r="F1042">
        <v>3</v>
      </c>
      <c r="G1042">
        <v>10</v>
      </c>
      <c r="H1042" s="208">
        <v>44635</v>
      </c>
      <c r="I1042">
        <v>200</v>
      </c>
      <c r="J1042" s="217">
        <f t="shared" si="45"/>
        <v>10</v>
      </c>
    </row>
    <row r="1043" spans="1:10" ht="15" collapsed="1" thickBot="1" x14ac:dyDescent="0.4">
      <c r="A1043" s="211" t="s">
        <v>2562</v>
      </c>
      <c r="B1043" s="212"/>
      <c r="C1043" s="213" t="s">
        <v>2563</v>
      </c>
      <c r="D1043" s="214">
        <f>COUNTA(D1005:D1042)</f>
        <v>38</v>
      </c>
      <c r="E1043" s="214">
        <f>SUM(E1005:E1042)</f>
        <v>190</v>
      </c>
      <c r="F1043" s="214">
        <f>SUM(F1005:F1042)</f>
        <v>125</v>
      </c>
      <c r="G1043" s="214">
        <f>SUM(G1005:G1042)</f>
        <v>315</v>
      </c>
      <c r="H1043" s="238">
        <v>44635</v>
      </c>
      <c r="I1043" s="242">
        <f>AVERAGE(I1005:I1042)</f>
        <v>292.63157894736844</v>
      </c>
      <c r="J1043" s="214">
        <f>SUM(J1005:J1042)</f>
        <v>315</v>
      </c>
    </row>
    <row r="1044" spans="1:10" hidden="1" outlineLevel="1" x14ac:dyDescent="0.35">
      <c r="A1044" s="272" t="s">
        <v>2564</v>
      </c>
      <c r="B1044">
        <v>24</v>
      </c>
      <c r="C1044" s="272" t="s">
        <v>2565</v>
      </c>
      <c r="D1044" s="272" t="s">
        <v>170</v>
      </c>
      <c r="E1044">
        <v>3</v>
      </c>
      <c r="F1044">
        <v>3</v>
      </c>
      <c r="G1044">
        <v>6</v>
      </c>
      <c r="H1044" s="208">
        <v>44635</v>
      </c>
      <c r="I1044">
        <v>333</v>
      </c>
      <c r="J1044" s="217">
        <f t="shared" si="45"/>
        <v>6</v>
      </c>
    </row>
    <row r="1045" spans="1:10" hidden="1" outlineLevel="1" x14ac:dyDescent="0.35">
      <c r="A1045" s="272" t="s">
        <v>2564</v>
      </c>
      <c r="B1045">
        <v>44</v>
      </c>
      <c r="C1045" s="272" t="s">
        <v>2565</v>
      </c>
      <c r="D1045" s="272" t="s">
        <v>170</v>
      </c>
      <c r="E1045">
        <v>2</v>
      </c>
      <c r="F1045">
        <v>5</v>
      </c>
      <c r="G1045">
        <v>7</v>
      </c>
      <c r="H1045" s="208">
        <v>44635</v>
      </c>
      <c r="I1045">
        <v>421</v>
      </c>
      <c r="J1045" s="217">
        <f t="shared" si="45"/>
        <v>7</v>
      </c>
    </row>
    <row r="1046" spans="1:10" hidden="1" outlineLevel="1" x14ac:dyDescent="0.35">
      <c r="A1046" s="272" t="s">
        <v>2564</v>
      </c>
      <c r="B1046">
        <v>4</v>
      </c>
      <c r="C1046" s="272" t="s">
        <v>2565</v>
      </c>
      <c r="D1046" s="272" t="s">
        <v>170</v>
      </c>
      <c r="E1046">
        <v>3</v>
      </c>
      <c r="F1046">
        <v>4</v>
      </c>
      <c r="G1046">
        <v>7</v>
      </c>
      <c r="H1046" s="208">
        <v>44635</v>
      </c>
      <c r="I1046">
        <v>150</v>
      </c>
      <c r="J1046" s="217">
        <f t="shared" si="45"/>
        <v>7</v>
      </c>
    </row>
    <row r="1047" spans="1:10" hidden="1" outlineLevel="1" x14ac:dyDescent="0.35">
      <c r="A1047" s="272" t="s">
        <v>2564</v>
      </c>
      <c r="B1047">
        <v>5</v>
      </c>
      <c r="C1047" s="272" t="s">
        <v>2565</v>
      </c>
      <c r="D1047" s="272" t="s">
        <v>170</v>
      </c>
      <c r="E1047">
        <v>2</v>
      </c>
      <c r="F1047">
        <v>3</v>
      </c>
      <c r="G1047">
        <v>5</v>
      </c>
      <c r="H1047" s="208">
        <v>44635</v>
      </c>
      <c r="I1047">
        <v>212</v>
      </c>
      <c r="J1047" s="217">
        <f t="shared" si="45"/>
        <v>5</v>
      </c>
    </row>
    <row r="1048" spans="1:10" hidden="1" outlineLevel="1" x14ac:dyDescent="0.35">
      <c r="A1048" s="272" t="s">
        <v>2564</v>
      </c>
      <c r="B1048">
        <v>1</v>
      </c>
      <c r="C1048" s="272" t="s">
        <v>2565</v>
      </c>
      <c r="D1048" s="272" t="s">
        <v>170</v>
      </c>
      <c r="E1048">
        <v>4</v>
      </c>
      <c r="F1048">
        <v>4</v>
      </c>
      <c r="G1048">
        <v>8</v>
      </c>
      <c r="H1048" s="208">
        <v>44635</v>
      </c>
      <c r="I1048">
        <v>420</v>
      </c>
      <c r="J1048" s="217">
        <f t="shared" si="45"/>
        <v>8</v>
      </c>
    </row>
    <row r="1049" spans="1:10" hidden="1" outlineLevel="1" x14ac:dyDescent="0.35">
      <c r="A1049" s="272" t="s">
        <v>2564</v>
      </c>
      <c r="B1049">
        <v>2</v>
      </c>
      <c r="C1049" s="272" t="s">
        <v>2565</v>
      </c>
      <c r="D1049" s="272" t="s">
        <v>170</v>
      </c>
      <c r="E1049">
        <v>4</v>
      </c>
      <c r="F1049">
        <v>3</v>
      </c>
      <c r="G1049">
        <v>7</v>
      </c>
      <c r="H1049" s="208">
        <v>44635</v>
      </c>
      <c r="I1049">
        <v>155</v>
      </c>
      <c r="J1049" s="217">
        <f t="shared" si="45"/>
        <v>7</v>
      </c>
    </row>
    <row r="1050" spans="1:10" hidden="1" outlineLevel="1" x14ac:dyDescent="0.35">
      <c r="A1050" s="272" t="s">
        <v>2564</v>
      </c>
      <c r="B1050">
        <v>3</v>
      </c>
      <c r="C1050" s="272" t="s">
        <v>2565</v>
      </c>
      <c r="D1050" s="272" t="s">
        <v>170</v>
      </c>
      <c r="E1050">
        <v>0</v>
      </c>
      <c r="F1050">
        <v>5</v>
      </c>
      <c r="G1050">
        <v>5</v>
      </c>
      <c r="H1050" s="208">
        <v>44635</v>
      </c>
      <c r="I1050">
        <v>312</v>
      </c>
      <c r="J1050" s="217">
        <f t="shared" si="45"/>
        <v>5</v>
      </c>
    </row>
    <row r="1051" spans="1:10" hidden="1" outlineLevel="1" x14ac:dyDescent="0.35">
      <c r="A1051" s="272" t="s">
        <v>2564</v>
      </c>
      <c r="B1051">
        <v>37</v>
      </c>
      <c r="C1051" s="272" t="s">
        <v>2565</v>
      </c>
      <c r="D1051" s="272" t="s">
        <v>170</v>
      </c>
      <c r="E1051">
        <v>1</v>
      </c>
      <c r="F1051">
        <v>2</v>
      </c>
      <c r="G1051">
        <v>3</v>
      </c>
      <c r="H1051" s="208">
        <v>44635</v>
      </c>
      <c r="I1051">
        <v>360</v>
      </c>
      <c r="J1051" s="217">
        <f t="shared" si="45"/>
        <v>3</v>
      </c>
    </row>
    <row r="1052" spans="1:10" hidden="1" outlineLevel="1" x14ac:dyDescent="0.35">
      <c r="A1052" s="272" t="s">
        <v>2564</v>
      </c>
      <c r="B1052">
        <v>47</v>
      </c>
      <c r="C1052" s="272" t="s">
        <v>2565</v>
      </c>
      <c r="D1052" s="272" t="s">
        <v>170</v>
      </c>
      <c r="E1052">
        <v>2</v>
      </c>
      <c r="F1052">
        <v>4</v>
      </c>
      <c r="G1052">
        <v>6</v>
      </c>
      <c r="H1052" s="208">
        <v>44635</v>
      </c>
      <c r="I1052">
        <v>240</v>
      </c>
      <c r="J1052" s="217">
        <f t="shared" si="45"/>
        <v>6</v>
      </c>
    </row>
    <row r="1053" spans="1:10" hidden="1" outlineLevel="1" x14ac:dyDescent="0.35">
      <c r="A1053" s="272" t="s">
        <v>2564</v>
      </c>
      <c r="B1053">
        <v>10</v>
      </c>
      <c r="C1053" s="272" t="s">
        <v>2565</v>
      </c>
      <c r="D1053" s="272" t="s">
        <v>170</v>
      </c>
      <c r="E1053">
        <v>3</v>
      </c>
      <c r="F1053">
        <v>5</v>
      </c>
      <c r="G1053">
        <v>8</v>
      </c>
      <c r="H1053" s="208">
        <v>44635</v>
      </c>
      <c r="I1053">
        <v>331</v>
      </c>
      <c r="J1053" s="217">
        <f t="shared" si="45"/>
        <v>8</v>
      </c>
    </row>
    <row r="1054" spans="1:10" hidden="1" outlineLevel="1" x14ac:dyDescent="0.35">
      <c r="A1054" s="272" t="s">
        <v>2564</v>
      </c>
      <c r="B1054">
        <v>49</v>
      </c>
      <c r="C1054" s="272" t="s">
        <v>2565</v>
      </c>
      <c r="D1054" s="272" t="s">
        <v>170</v>
      </c>
      <c r="E1054">
        <v>2</v>
      </c>
      <c r="F1054">
        <v>6</v>
      </c>
      <c r="G1054">
        <v>8</v>
      </c>
      <c r="H1054" s="208">
        <v>44635</v>
      </c>
      <c r="I1054">
        <v>323</v>
      </c>
      <c r="J1054" s="217">
        <f t="shared" si="45"/>
        <v>8</v>
      </c>
    </row>
    <row r="1055" spans="1:10" hidden="1" outlineLevel="1" x14ac:dyDescent="0.35">
      <c r="A1055" s="272" t="s">
        <v>2564</v>
      </c>
      <c r="B1055">
        <v>6</v>
      </c>
      <c r="C1055" s="272" t="s">
        <v>2565</v>
      </c>
      <c r="D1055" s="272" t="s">
        <v>170</v>
      </c>
      <c r="E1055">
        <v>2</v>
      </c>
      <c r="F1055">
        <v>5</v>
      </c>
      <c r="G1055">
        <v>7</v>
      </c>
      <c r="H1055" s="208">
        <v>44635</v>
      </c>
      <c r="I1055">
        <v>300</v>
      </c>
      <c r="J1055" s="217">
        <f t="shared" si="45"/>
        <v>7</v>
      </c>
    </row>
    <row r="1056" spans="1:10" hidden="1" outlineLevel="1" x14ac:dyDescent="0.35">
      <c r="A1056" s="272" t="s">
        <v>2564</v>
      </c>
      <c r="B1056">
        <v>7</v>
      </c>
      <c r="C1056" s="272" t="s">
        <v>2565</v>
      </c>
      <c r="D1056" s="272" t="s">
        <v>170</v>
      </c>
      <c r="E1056">
        <v>3</v>
      </c>
      <c r="F1056">
        <v>5</v>
      </c>
      <c r="G1056">
        <v>8</v>
      </c>
      <c r="H1056" s="208">
        <v>44635</v>
      </c>
      <c r="I1056">
        <v>416</v>
      </c>
      <c r="J1056" s="217">
        <f t="shared" si="45"/>
        <v>8</v>
      </c>
    </row>
    <row r="1057" spans="1:10" hidden="1" outlineLevel="1" x14ac:dyDescent="0.35">
      <c r="A1057" s="272" t="s">
        <v>2564</v>
      </c>
      <c r="B1057">
        <v>8</v>
      </c>
      <c r="C1057" s="272" t="s">
        <v>2565</v>
      </c>
      <c r="D1057" s="272" t="s">
        <v>170</v>
      </c>
      <c r="E1057">
        <v>2</v>
      </c>
      <c r="F1057">
        <v>6</v>
      </c>
      <c r="G1057">
        <v>8</v>
      </c>
      <c r="H1057" s="208">
        <v>44635</v>
      </c>
      <c r="I1057">
        <v>200</v>
      </c>
      <c r="J1057" s="217">
        <f t="shared" si="45"/>
        <v>8</v>
      </c>
    </row>
    <row r="1058" spans="1:10" hidden="1" outlineLevel="1" x14ac:dyDescent="0.35">
      <c r="A1058" s="272" t="s">
        <v>2564</v>
      </c>
      <c r="B1058">
        <v>11</v>
      </c>
      <c r="C1058" s="272" t="s">
        <v>2565</v>
      </c>
      <c r="D1058" s="272" t="s">
        <v>170</v>
      </c>
      <c r="E1058">
        <v>3</v>
      </c>
      <c r="F1058">
        <v>2</v>
      </c>
      <c r="G1058">
        <v>5</v>
      </c>
      <c r="H1058" s="208">
        <v>44635</v>
      </c>
      <c r="I1058">
        <v>328</v>
      </c>
      <c r="J1058" s="217">
        <f t="shared" si="45"/>
        <v>5</v>
      </c>
    </row>
    <row r="1059" spans="1:10" hidden="1" outlineLevel="1" x14ac:dyDescent="0.35">
      <c r="A1059" s="272" t="s">
        <v>2564</v>
      </c>
      <c r="B1059">
        <v>9</v>
      </c>
      <c r="C1059" s="272" t="s">
        <v>2565</v>
      </c>
      <c r="D1059" s="272" t="s">
        <v>170</v>
      </c>
      <c r="E1059">
        <v>1</v>
      </c>
      <c r="F1059">
        <v>5</v>
      </c>
      <c r="G1059">
        <v>6</v>
      </c>
      <c r="H1059" s="208">
        <v>44635</v>
      </c>
      <c r="I1059">
        <v>615</v>
      </c>
      <c r="J1059" s="217">
        <f t="shared" si="45"/>
        <v>6</v>
      </c>
    </row>
    <row r="1060" spans="1:10" hidden="1" outlineLevel="1" x14ac:dyDescent="0.35">
      <c r="A1060" s="272" t="s">
        <v>2564</v>
      </c>
      <c r="B1060">
        <v>12</v>
      </c>
      <c r="C1060" s="272" t="s">
        <v>2565</v>
      </c>
      <c r="D1060" s="272" t="s">
        <v>170</v>
      </c>
      <c r="E1060">
        <v>3</v>
      </c>
      <c r="F1060">
        <v>5</v>
      </c>
      <c r="G1060">
        <v>8</v>
      </c>
      <c r="H1060" s="208">
        <v>44635</v>
      </c>
      <c r="I1060">
        <v>233</v>
      </c>
      <c r="J1060" s="217">
        <f t="shared" si="45"/>
        <v>8</v>
      </c>
    </row>
    <row r="1061" spans="1:10" hidden="1" outlineLevel="1" x14ac:dyDescent="0.35">
      <c r="A1061" s="272" t="s">
        <v>2564</v>
      </c>
      <c r="B1061">
        <v>13</v>
      </c>
      <c r="C1061" s="272" t="s">
        <v>2565</v>
      </c>
      <c r="D1061" s="272" t="s">
        <v>170</v>
      </c>
      <c r="E1061">
        <v>3</v>
      </c>
      <c r="F1061">
        <v>4</v>
      </c>
      <c r="G1061">
        <v>7</v>
      </c>
      <c r="H1061" s="208">
        <v>44635</v>
      </c>
      <c r="I1061">
        <v>313</v>
      </c>
      <c r="J1061" s="217">
        <f t="shared" si="45"/>
        <v>7</v>
      </c>
    </row>
    <row r="1062" spans="1:10" hidden="1" outlineLevel="1" x14ac:dyDescent="0.35">
      <c r="A1062" s="272" t="s">
        <v>2564</v>
      </c>
      <c r="B1062">
        <v>25</v>
      </c>
      <c r="C1062" s="272" t="s">
        <v>2565</v>
      </c>
      <c r="D1062" s="272" t="s">
        <v>170</v>
      </c>
      <c r="E1062">
        <v>2</v>
      </c>
      <c r="F1062">
        <v>2</v>
      </c>
      <c r="G1062">
        <v>4</v>
      </c>
      <c r="H1062" s="208">
        <v>44635</v>
      </c>
      <c r="I1062">
        <v>211</v>
      </c>
      <c r="J1062" s="217">
        <f t="shared" si="45"/>
        <v>4</v>
      </c>
    </row>
    <row r="1063" spans="1:10" hidden="1" outlineLevel="1" x14ac:dyDescent="0.35">
      <c r="A1063" s="272" t="s">
        <v>2564</v>
      </c>
      <c r="B1063">
        <v>14</v>
      </c>
      <c r="C1063" s="272" t="s">
        <v>2565</v>
      </c>
      <c r="D1063" s="272" t="s">
        <v>170</v>
      </c>
      <c r="E1063">
        <v>2</v>
      </c>
      <c r="F1063">
        <v>4</v>
      </c>
      <c r="G1063">
        <v>6</v>
      </c>
      <c r="H1063" s="208">
        <v>44635</v>
      </c>
      <c r="I1063">
        <v>211</v>
      </c>
      <c r="J1063" s="217">
        <f t="shared" si="45"/>
        <v>6</v>
      </c>
    </row>
    <row r="1064" spans="1:10" hidden="1" outlineLevel="1" x14ac:dyDescent="0.35">
      <c r="A1064" s="272" t="s">
        <v>2564</v>
      </c>
      <c r="B1064">
        <v>15</v>
      </c>
      <c r="C1064" s="272" t="s">
        <v>2565</v>
      </c>
      <c r="D1064" s="272" t="s">
        <v>170</v>
      </c>
      <c r="E1064">
        <v>6</v>
      </c>
      <c r="F1064">
        <v>4</v>
      </c>
      <c r="G1064">
        <v>10</v>
      </c>
      <c r="H1064" s="208">
        <v>44635</v>
      </c>
      <c r="I1064">
        <v>615</v>
      </c>
      <c r="J1064" s="217">
        <f t="shared" si="45"/>
        <v>10</v>
      </c>
    </row>
    <row r="1065" spans="1:10" hidden="1" outlineLevel="1" x14ac:dyDescent="0.35">
      <c r="A1065" s="272" t="s">
        <v>2564</v>
      </c>
      <c r="B1065">
        <v>43</v>
      </c>
      <c r="C1065" s="272" t="s">
        <v>2565</v>
      </c>
      <c r="D1065" s="272" t="s">
        <v>170</v>
      </c>
      <c r="E1065">
        <v>2</v>
      </c>
      <c r="F1065">
        <v>5</v>
      </c>
      <c r="G1065">
        <v>7</v>
      </c>
      <c r="H1065" s="208">
        <v>44635</v>
      </c>
      <c r="I1065">
        <v>320</v>
      </c>
      <c r="J1065" s="217">
        <f t="shared" si="45"/>
        <v>7</v>
      </c>
    </row>
    <row r="1066" spans="1:10" hidden="1" outlineLevel="1" x14ac:dyDescent="0.35">
      <c r="A1066" s="272" t="s">
        <v>2564</v>
      </c>
      <c r="B1066">
        <v>16</v>
      </c>
      <c r="C1066" s="272" t="s">
        <v>2565</v>
      </c>
      <c r="D1066" s="272" t="s">
        <v>170</v>
      </c>
      <c r="E1066">
        <v>2</v>
      </c>
      <c r="F1066">
        <v>4</v>
      </c>
      <c r="G1066">
        <v>6</v>
      </c>
      <c r="H1066" s="208">
        <v>44635</v>
      </c>
      <c r="I1066">
        <v>511</v>
      </c>
      <c r="J1066" s="217">
        <f t="shared" si="45"/>
        <v>6</v>
      </c>
    </row>
    <row r="1067" spans="1:10" hidden="1" outlineLevel="1" x14ac:dyDescent="0.35">
      <c r="A1067" s="272" t="s">
        <v>2564</v>
      </c>
      <c r="B1067">
        <v>17</v>
      </c>
      <c r="C1067" s="272" t="s">
        <v>2565</v>
      </c>
      <c r="D1067" s="272" t="s">
        <v>170</v>
      </c>
      <c r="E1067">
        <v>2</v>
      </c>
      <c r="F1067">
        <v>5</v>
      </c>
      <c r="G1067">
        <v>7</v>
      </c>
      <c r="H1067" s="208">
        <v>44635</v>
      </c>
      <c r="I1067">
        <v>388</v>
      </c>
      <c r="J1067" s="217">
        <f t="shared" si="45"/>
        <v>7</v>
      </c>
    </row>
    <row r="1068" spans="1:10" hidden="1" outlineLevel="1" x14ac:dyDescent="0.35">
      <c r="A1068" s="272" t="s">
        <v>2564</v>
      </c>
      <c r="B1068">
        <v>27</v>
      </c>
      <c r="C1068" s="272" t="s">
        <v>2565</v>
      </c>
      <c r="D1068" s="272" t="s">
        <v>170</v>
      </c>
      <c r="E1068">
        <v>3</v>
      </c>
      <c r="F1068">
        <v>2</v>
      </c>
      <c r="G1068">
        <v>5</v>
      </c>
      <c r="H1068" s="208">
        <v>44635</v>
      </c>
      <c r="I1068">
        <v>350</v>
      </c>
      <c r="J1068" s="217">
        <f t="shared" si="45"/>
        <v>5</v>
      </c>
    </row>
    <row r="1069" spans="1:10" hidden="1" outlineLevel="1" x14ac:dyDescent="0.35">
      <c r="A1069" s="272" t="s">
        <v>2564</v>
      </c>
      <c r="B1069">
        <v>48</v>
      </c>
      <c r="C1069" s="272" t="s">
        <v>2565</v>
      </c>
      <c r="D1069" s="272" t="s">
        <v>170</v>
      </c>
      <c r="E1069">
        <v>3</v>
      </c>
      <c r="F1069">
        <v>5</v>
      </c>
      <c r="G1069">
        <v>8</v>
      </c>
      <c r="H1069" s="208">
        <v>44635</v>
      </c>
      <c r="I1069">
        <v>639</v>
      </c>
      <c r="J1069" s="217">
        <f t="shared" si="45"/>
        <v>8</v>
      </c>
    </row>
    <row r="1070" spans="1:10" hidden="1" outlineLevel="1" x14ac:dyDescent="0.35">
      <c r="A1070" s="272" t="s">
        <v>2564</v>
      </c>
      <c r="B1070">
        <v>19</v>
      </c>
      <c r="C1070" s="272" t="s">
        <v>2565</v>
      </c>
      <c r="D1070" s="272" t="s">
        <v>170</v>
      </c>
      <c r="E1070">
        <v>1</v>
      </c>
      <c r="F1070">
        <v>2</v>
      </c>
      <c r="G1070">
        <v>3</v>
      </c>
      <c r="H1070" s="208">
        <v>44635</v>
      </c>
      <c r="I1070">
        <v>175</v>
      </c>
      <c r="J1070" s="217">
        <f t="shared" si="45"/>
        <v>3</v>
      </c>
    </row>
    <row r="1071" spans="1:10" hidden="1" outlineLevel="1" x14ac:dyDescent="0.35">
      <c r="A1071" s="272" t="s">
        <v>2564</v>
      </c>
      <c r="B1071">
        <v>20</v>
      </c>
      <c r="C1071" s="272" t="s">
        <v>2565</v>
      </c>
      <c r="D1071" s="272" t="s">
        <v>170</v>
      </c>
      <c r="E1071">
        <v>2</v>
      </c>
      <c r="F1071">
        <v>2</v>
      </c>
      <c r="G1071">
        <v>4</v>
      </c>
      <c r="H1071" s="208">
        <v>44635</v>
      </c>
      <c r="I1071">
        <v>210</v>
      </c>
      <c r="J1071" s="217">
        <f t="shared" si="45"/>
        <v>4</v>
      </c>
    </row>
    <row r="1072" spans="1:10" hidden="1" outlineLevel="1" x14ac:dyDescent="0.35">
      <c r="A1072" s="272" t="s">
        <v>2564</v>
      </c>
      <c r="B1072">
        <v>46</v>
      </c>
      <c r="C1072" s="272" t="s">
        <v>2565</v>
      </c>
      <c r="D1072" s="272" t="s">
        <v>170</v>
      </c>
      <c r="E1072">
        <v>1</v>
      </c>
      <c r="F1072">
        <v>3</v>
      </c>
      <c r="G1072">
        <v>4</v>
      </c>
      <c r="H1072" s="208">
        <v>44635</v>
      </c>
      <c r="I1072">
        <v>162</v>
      </c>
      <c r="J1072" s="217">
        <f t="shared" si="45"/>
        <v>4</v>
      </c>
    </row>
    <row r="1073" spans="1:10" hidden="1" outlineLevel="1" x14ac:dyDescent="0.35">
      <c r="A1073" s="272" t="s">
        <v>2564</v>
      </c>
      <c r="B1073">
        <v>52</v>
      </c>
      <c r="C1073" s="272" t="s">
        <v>2565</v>
      </c>
      <c r="D1073" s="272" t="s">
        <v>170</v>
      </c>
      <c r="E1073">
        <v>2</v>
      </c>
      <c r="F1073">
        <v>2</v>
      </c>
      <c r="G1073">
        <v>4</v>
      </c>
      <c r="H1073" s="208">
        <v>44635</v>
      </c>
      <c r="I1073">
        <v>244</v>
      </c>
      <c r="J1073" s="217">
        <f t="shared" si="45"/>
        <v>4</v>
      </c>
    </row>
    <row r="1074" spans="1:10" hidden="1" outlineLevel="1" x14ac:dyDescent="0.35">
      <c r="A1074" s="272" t="s">
        <v>2564</v>
      </c>
      <c r="B1074">
        <v>22</v>
      </c>
      <c r="C1074" s="272" t="s">
        <v>2565</v>
      </c>
      <c r="D1074" s="272" t="s">
        <v>170</v>
      </c>
      <c r="E1074">
        <v>2</v>
      </c>
      <c r="F1074">
        <v>3</v>
      </c>
      <c r="G1074">
        <v>5</v>
      </c>
      <c r="H1074" s="208">
        <v>44635</v>
      </c>
      <c r="I1074">
        <v>258</v>
      </c>
      <c r="J1074" s="217">
        <f t="shared" si="45"/>
        <v>5</v>
      </c>
    </row>
    <row r="1075" spans="1:10" hidden="1" outlineLevel="1" x14ac:dyDescent="0.35">
      <c r="A1075" s="272" t="s">
        <v>2564</v>
      </c>
      <c r="B1075">
        <v>23</v>
      </c>
      <c r="C1075" s="272" t="s">
        <v>2565</v>
      </c>
      <c r="D1075" s="272" t="s">
        <v>170</v>
      </c>
      <c r="E1075">
        <v>1</v>
      </c>
      <c r="F1075">
        <v>1</v>
      </c>
      <c r="G1075">
        <v>2</v>
      </c>
      <c r="H1075" s="208">
        <v>44635</v>
      </c>
      <c r="I1075">
        <v>250</v>
      </c>
      <c r="J1075" s="217">
        <f t="shared" si="45"/>
        <v>2</v>
      </c>
    </row>
    <row r="1076" spans="1:10" hidden="1" outlineLevel="1" x14ac:dyDescent="0.35">
      <c r="A1076" s="272" t="s">
        <v>2564</v>
      </c>
      <c r="B1076">
        <v>34</v>
      </c>
      <c r="C1076" s="272" t="s">
        <v>2565</v>
      </c>
      <c r="D1076" s="272" t="s">
        <v>170</v>
      </c>
      <c r="E1076">
        <v>3</v>
      </c>
      <c r="F1076">
        <v>2</v>
      </c>
      <c r="G1076">
        <v>5</v>
      </c>
      <c r="H1076" s="208">
        <v>44635</v>
      </c>
      <c r="I1076">
        <v>311</v>
      </c>
      <c r="J1076" s="217">
        <f t="shared" si="45"/>
        <v>5</v>
      </c>
    </row>
    <row r="1077" spans="1:10" hidden="1" outlineLevel="1" x14ac:dyDescent="0.35">
      <c r="A1077" s="272" t="s">
        <v>2564</v>
      </c>
      <c r="B1077">
        <v>26</v>
      </c>
      <c r="C1077" s="272" t="s">
        <v>2565</v>
      </c>
      <c r="D1077" s="272" t="s">
        <v>170</v>
      </c>
      <c r="E1077">
        <v>5</v>
      </c>
      <c r="F1077">
        <v>3</v>
      </c>
      <c r="G1077">
        <v>8</v>
      </c>
      <c r="H1077" s="208">
        <v>44635</v>
      </c>
      <c r="I1077">
        <v>512</v>
      </c>
      <c r="J1077" s="217">
        <f t="shared" si="45"/>
        <v>8</v>
      </c>
    </row>
    <row r="1078" spans="1:10" hidden="1" outlineLevel="1" x14ac:dyDescent="0.35">
      <c r="A1078" s="272" t="s">
        <v>2564</v>
      </c>
      <c r="B1078">
        <v>28</v>
      </c>
      <c r="C1078" s="272" t="s">
        <v>2565</v>
      </c>
      <c r="D1078" s="272" t="s">
        <v>170</v>
      </c>
      <c r="E1078">
        <v>1</v>
      </c>
      <c r="F1078">
        <v>3</v>
      </c>
      <c r="G1078">
        <v>4</v>
      </c>
      <c r="H1078" s="208">
        <v>44635</v>
      </c>
      <c r="I1078">
        <v>211</v>
      </c>
      <c r="J1078" s="217">
        <f t="shared" si="45"/>
        <v>4</v>
      </c>
    </row>
    <row r="1079" spans="1:10" hidden="1" outlineLevel="1" x14ac:dyDescent="0.35">
      <c r="A1079" s="272" t="s">
        <v>2564</v>
      </c>
      <c r="B1079">
        <v>29</v>
      </c>
      <c r="C1079" s="272" t="s">
        <v>2565</v>
      </c>
      <c r="D1079" s="272" t="s">
        <v>170</v>
      </c>
      <c r="E1079">
        <v>2</v>
      </c>
      <c r="F1079">
        <v>6</v>
      </c>
      <c r="G1079">
        <v>8</v>
      </c>
      <c r="H1079" s="208">
        <v>44635</v>
      </c>
      <c r="I1079">
        <v>237</v>
      </c>
      <c r="J1079" s="217">
        <f t="shared" si="45"/>
        <v>8</v>
      </c>
    </row>
    <row r="1080" spans="1:10" hidden="1" outlineLevel="1" x14ac:dyDescent="0.35">
      <c r="A1080" s="272" t="s">
        <v>2564</v>
      </c>
      <c r="B1080">
        <v>30</v>
      </c>
      <c r="C1080" s="272" t="s">
        <v>2565</v>
      </c>
      <c r="D1080" s="272" t="s">
        <v>170</v>
      </c>
      <c r="E1080">
        <v>2</v>
      </c>
      <c r="F1080">
        <v>6</v>
      </c>
      <c r="G1080">
        <v>8</v>
      </c>
      <c r="H1080" s="208">
        <v>44635</v>
      </c>
      <c r="I1080">
        <v>242</v>
      </c>
      <c r="J1080" s="217">
        <f t="shared" si="45"/>
        <v>8</v>
      </c>
    </row>
    <row r="1081" spans="1:10" hidden="1" outlineLevel="1" x14ac:dyDescent="0.35">
      <c r="A1081" s="272" t="s">
        <v>2564</v>
      </c>
      <c r="B1081">
        <v>33</v>
      </c>
      <c r="C1081" s="272" t="s">
        <v>2565</v>
      </c>
      <c r="D1081" s="272" t="s">
        <v>170</v>
      </c>
      <c r="E1081">
        <v>2</v>
      </c>
      <c r="F1081">
        <v>4</v>
      </c>
      <c r="G1081">
        <v>6</v>
      </c>
      <c r="H1081" s="208">
        <v>44635</v>
      </c>
      <c r="I1081">
        <v>222</v>
      </c>
      <c r="J1081" s="217">
        <f t="shared" si="45"/>
        <v>6</v>
      </c>
    </row>
    <row r="1082" spans="1:10" hidden="1" outlineLevel="1" x14ac:dyDescent="0.35">
      <c r="A1082" s="272" t="s">
        <v>2564</v>
      </c>
      <c r="B1082">
        <v>31</v>
      </c>
      <c r="C1082" s="272" t="s">
        <v>2565</v>
      </c>
      <c r="D1082" s="272" t="s">
        <v>170</v>
      </c>
      <c r="E1082">
        <v>3</v>
      </c>
      <c r="F1082">
        <v>3</v>
      </c>
      <c r="G1082">
        <v>6</v>
      </c>
      <c r="H1082" s="208">
        <v>44635</v>
      </c>
      <c r="I1082">
        <v>321</v>
      </c>
      <c r="J1082" s="217">
        <f t="shared" si="45"/>
        <v>6</v>
      </c>
    </row>
    <row r="1083" spans="1:10" hidden="1" outlineLevel="1" x14ac:dyDescent="0.35">
      <c r="A1083" s="272" t="s">
        <v>2564</v>
      </c>
      <c r="B1083">
        <v>32</v>
      </c>
      <c r="C1083" s="272" t="s">
        <v>2565</v>
      </c>
      <c r="D1083" s="272" t="s">
        <v>170</v>
      </c>
      <c r="E1083">
        <v>4</v>
      </c>
      <c r="F1083">
        <v>5</v>
      </c>
      <c r="G1083">
        <v>9</v>
      </c>
      <c r="H1083" s="208">
        <v>44635</v>
      </c>
      <c r="I1083">
        <v>428</v>
      </c>
      <c r="J1083" s="217">
        <f t="shared" si="45"/>
        <v>9</v>
      </c>
    </row>
    <row r="1084" spans="1:10" hidden="1" outlineLevel="1" x14ac:dyDescent="0.35">
      <c r="A1084" s="272" t="s">
        <v>2564</v>
      </c>
      <c r="B1084">
        <v>51</v>
      </c>
      <c r="C1084" s="272" t="s">
        <v>2565</v>
      </c>
      <c r="D1084" s="272" t="s">
        <v>170</v>
      </c>
      <c r="E1084">
        <v>2</v>
      </c>
      <c r="F1084">
        <v>2</v>
      </c>
      <c r="G1084">
        <v>4</v>
      </c>
      <c r="H1084" s="208">
        <v>44635</v>
      </c>
      <c r="I1084">
        <v>511</v>
      </c>
      <c r="J1084" s="217">
        <f t="shared" si="45"/>
        <v>4</v>
      </c>
    </row>
    <row r="1085" spans="1:10" hidden="1" outlineLevel="1" x14ac:dyDescent="0.35">
      <c r="A1085" s="272" t="s">
        <v>2564</v>
      </c>
      <c r="B1085">
        <v>35</v>
      </c>
      <c r="C1085" s="272" t="s">
        <v>2565</v>
      </c>
      <c r="D1085" s="272" t="s">
        <v>170</v>
      </c>
      <c r="E1085">
        <v>3</v>
      </c>
      <c r="F1085">
        <v>2</v>
      </c>
      <c r="G1085">
        <v>5</v>
      </c>
      <c r="H1085" s="208">
        <v>44635</v>
      </c>
      <c r="I1085">
        <v>183</v>
      </c>
      <c r="J1085" s="217">
        <f t="shared" si="45"/>
        <v>5</v>
      </c>
    </row>
    <row r="1086" spans="1:10" hidden="1" outlineLevel="1" x14ac:dyDescent="0.35">
      <c r="A1086" s="272" t="s">
        <v>2564</v>
      </c>
      <c r="B1086">
        <v>40</v>
      </c>
      <c r="C1086" s="272" t="s">
        <v>2565</v>
      </c>
      <c r="D1086" s="272" t="s">
        <v>170</v>
      </c>
      <c r="E1086">
        <v>4</v>
      </c>
      <c r="F1086">
        <v>5</v>
      </c>
      <c r="G1086">
        <v>9</v>
      </c>
      <c r="H1086" s="208">
        <v>44635</v>
      </c>
      <c r="I1086">
        <v>414</v>
      </c>
      <c r="J1086" s="217">
        <f t="shared" si="45"/>
        <v>9</v>
      </c>
    </row>
    <row r="1087" spans="1:10" hidden="1" outlineLevel="1" x14ac:dyDescent="0.35">
      <c r="A1087" s="272" t="s">
        <v>2564</v>
      </c>
      <c r="B1087">
        <v>36</v>
      </c>
      <c r="C1087" s="272" t="s">
        <v>2565</v>
      </c>
      <c r="D1087" s="272" t="s">
        <v>170</v>
      </c>
      <c r="E1087">
        <v>1</v>
      </c>
      <c r="F1087">
        <v>2</v>
      </c>
      <c r="G1087">
        <v>3</v>
      </c>
      <c r="H1087" s="208">
        <v>44635</v>
      </c>
      <c r="I1087">
        <v>155</v>
      </c>
      <c r="J1087" s="217">
        <f t="shared" si="45"/>
        <v>3</v>
      </c>
    </row>
    <row r="1088" spans="1:10" hidden="1" outlineLevel="1" x14ac:dyDescent="0.35">
      <c r="A1088" s="272" t="s">
        <v>2564</v>
      </c>
      <c r="B1088">
        <v>38</v>
      </c>
      <c r="C1088" s="272" t="s">
        <v>2565</v>
      </c>
      <c r="D1088" s="272" t="s">
        <v>170</v>
      </c>
      <c r="E1088">
        <v>3</v>
      </c>
      <c r="F1088">
        <v>6</v>
      </c>
      <c r="G1088">
        <v>9</v>
      </c>
      <c r="H1088" s="208">
        <v>44635</v>
      </c>
      <c r="I1088">
        <v>373</v>
      </c>
      <c r="J1088" s="217">
        <f t="shared" si="45"/>
        <v>9</v>
      </c>
    </row>
    <row r="1089" spans="1:10" hidden="1" outlineLevel="1" x14ac:dyDescent="0.35">
      <c r="A1089" s="272" t="s">
        <v>2564</v>
      </c>
      <c r="B1089">
        <v>39</v>
      </c>
      <c r="C1089" s="272" t="s">
        <v>2565</v>
      </c>
      <c r="D1089" s="272" t="s">
        <v>170</v>
      </c>
      <c r="E1089">
        <v>2</v>
      </c>
      <c r="F1089">
        <v>4</v>
      </c>
      <c r="G1089">
        <v>6</v>
      </c>
      <c r="H1089" s="208">
        <v>44635</v>
      </c>
      <c r="I1089">
        <v>220</v>
      </c>
      <c r="J1089" s="217">
        <f t="shared" si="45"/>
        <v>6</v>
      </c>
    </row>
    <row r="1090" spans="1:10" hidden="1" outlineLevel="1" x14ac:dyDescent="0.35">
      <c r="A1090" s="272" t="s">
        <v>2564</v>
      </c>
      <c r="B1090">
        <v>41</v>
      </c>
      <c r="C1090" s="272" t="s">
        <v>2565</v>
      </c>
      <c r="D1090" s="272" t="s">
        <v>170</v>
      </c>
      <c r="E1090">
        <v>5</v>
      </c>
      <c r="F1090">
        <v>5</v>
      </c>
      <c r="G1090">
        <v>10</v>
      </c>
      <c r="H1090" s="208">
        <v>44635</v>
      </c>
      <c r="I1090">
        <v>532</v>
      </c>
      <c r="J1090" s="217">
        <f t="shared" si="45"/>
        <v>10</v>
      </c>
    </row>
    <row r="1091" spans="1:10" hidden="1" outlineLevel="1" x14ac:dyDescent="0.35">
      <c r="A1091" s="272" t="s">
        <v>2564</v>
      </c>
      <c r="B1091">
        <v>42</v>
      </c>
      <c r="C1091" s="272" t="s">
        <v>2565</v>
      </c>
      <c r="D1091" s="272" t="s">
        <v>170</v>
      </c>
      <c r="E1091">
        <v>1</v>
      </c>
      <c r="F1091">
        <v>5</v>
      </c>
      <c r="G1091">
        <v>6</v>
      </c>
      <c r="H1091" s="208">
        <v>44635</v>
      </c>
      <c r="I1091">
        <v>132</v>
      </c>
      <c r="J1091" s="217">
        <f t="shared" ref="J1091:J1154" si="46">IF(I1091&gt;$Q$1,,G1091)</f>
        <v>6</v>
      </c>
    </row>
    <row r="1092" spans="1:10" hidden="1" outlineLevel="1" x14ac:dyDescent="0.35">
      <c r="A1092" s="272" t="s">
        <v>2564</v>
      </c>
      <c r="B1092">
        <v>45</v>
      </c>
      <c r="C1092" s="272" t="s">
        <v>2565</v>
      </c>
      <c r="D1092" s="272" t="s">
        <v>170</v>
      </c>
      <c r="E1092">
        <v>3</v>
      </c>
      <c r="F1092">
        <v>6</v>
      </c>
      <c r="G1092">
        <v>9</v>
      </c>
      <c r="H1092" s="208">
        <v>44635</v>
      </c>
      <c r="I1092">
        <v>324</v>
      </c>
      <c r="J1092" s="217">
        <f t="shared" si="46"/>
        <v>9</v>
      </c>
    </row>
    <row r="1093" spans="1:10" hidden="1" outlineLevel="1" x14ac:dyDescent="0.35">
      <c r="A1093" s="272" t="s">
        <v>2564</v>
      </c>
      <c r="B1093">
        <v>50</v>
      </c>
      <c r="C1093" s="272" t="s">
        <v>2565</v>
      </c>
      <c r="D1093" s="272" t="s">
        <v>170</v>
      </c>
      <c r="E1093">
        <v>2</v>
      </c>
      <c r="F1093">
        <v>3</v>
      </c>
      <c r="G1093">
        <v>5</v>
      </c>
      <c r="H1093" s="208">
        <v>44635</v>
      </c>
      <c r="I1093">
        <v>212</v>
      </c>
      <c r="J1093" s="217">
        <f t="shared" si="46"/>
        <v>5</v>
      </c>
    </row>
    <row r="1094" spans="1:10" hidden="1" outlineLevel="1" x14ac:dyDescent="0.35">
      <c r="A1094" s="272" t="s">
        <v>2564</v>
      </c>
      <c r="B1094">
        <v>53</v>
      </c>
      <c r="C1094" s="272" t="s">
        <v>2565</v>
      </c>
      <c r="D1094" s="272" t="s">
        <v>170</v>
      </c>
      <c r="E1094">
        <v>1</v>
      </c>
      <c r="F1094">
        <v>2</v>
      </c>
      <c r="G1094">
        <v>3</v>
      </c>
      <c r="H1094" s="208">
        <v>44635</v>
      </c>
      <c r="I1094">
        <v>171</v>
      </c>
      <c r="J1094" s="217">
        <f t="shared" si="46"/>
        <v>3</v>
      </c>
    </row>
    <row r="1095" spans="1:10" hidden="1" outlineLevel="1" x14ac:dyDescent="0.35">
      <c r="A1095" s="272" t="s">
        <v>2564</v>
      </c>
      <c r="B1095">
        <v>18</v>
      </c>
      <c r="C1095" s="272" t="s">
        <v>2565</v>
      </c>
      <c r="D1095" s="272" t="s">
        <v>170</v>
      </c>
      <c r="E1095">
        <v>2</v>
      </c>
      <c r="F1095">
        <v>5</v>
      </c>
      <c r="G1095">
        <v>7</v>
      </c>
      <c r="H1095" s="208">
        <v>44635</v>
      </c>
      <c r="I1095">
        <v>700</v>
      </c>
      <c r="J1095" s="217">
        <f t="shared" si="46"/>
        <v>7</v>
      </c>
    </row>
    <row r="1096" spans="1:10" hidden="1" outlineLevel="1" x14ac:dyDescent="0.35">
      <c r="A1096" s="272" t="s">
        <v>2564</v>
      </c>
      <c r="B1096">
        <v>21</v>
      </c>
      <c r="C1096" s="272" t="s">
        <v>2565</v>
      </c>
      <c r="D1096" s="272" t="s">
        <v>170</v>
      </c>
      <c r="E1096">
        <v>1</v>
      </c>
      <c r="F1096">
        <v>6</v>
      </c>
      <c r="G1096">
        <v>7</v>
      </c>
      <c r="H1096" s="208">
        <v>44635</v>
      </c>
      <c r="I1096">
        <v>311</v>
      </c>
      <c r="J1096" s="217">
        <f t="shared" si="46"/>
        <v>7</v>
      </c>
    </row>
    <row r="1097" spans="1:10" ht="15" collapsed="1" thickBot="1" x14ac:dyDescent="0.4">
      <c r="A1097" s="211" t="s">
        <v>2564</v>
      </c>
      <c r="B1097" s="212"/>
      <c r="C1097" s="213" t="s">
        <v>2565</v>
      </c>
      <c r="D1097" s="214">
        <f>COUNTA(D1044:D1096)</f>
        <v>53</v>
      </c>
      <c r="E1097" s="214">
        <f>SUM(E1044:E1096)</f>
        <v>126</v>
      </c>
      <c r="F1097" s="214">
        <f>SUM(F1044:F1096)</f>
        <v>205</v>
      </c>
      <c r="G1097" s="214">
        <f>SUM(G1044:G1096)</f>
        <v>331</v>
      </c>
      <c r="H1097" s="238">
        <v>44635</v>
      </c>
      <c r="I1097" s="242">
        <f>AVERAGE(I1044:I1096)</f>
        <v>319.39622641509436</v>
      </c>
      <c r="J1097" s="214">
        <f>SUM(J1044:J1096)</f>
        <v>331</v>
      </c>
    </row>
    <row r="1098" spans="1:10" hidden="1" outlineLevel="1" x14ac:dyDescent="0.35">
      <c r="A1098" s="272" t="s">
        <v>2566</v>
      </c>
      <c r="B1098">
        <v>1</v>
      </c>
      <c r="C1098" s="272" t="s">
        <v>2567</v>
      </c>
      <c r="D1098" s="272" t="s">
        <v>170</v>
      </c>
      <c r="E1098">
        <v>4</v>
      </c>
      <c r="F1098">
        <v>6</v>
      </c>
      <c r="G1098">
        <v>10</v>
      </c>
      <c r="H1098" s="208">
        <v>44635</v>
      </c>
      <c r="I1098">
        <v>700</v>
      </c>
      <c r="J1098" s="217">
        <f t="shared" si="46"/>
        <v>10</v>
      </c>
    </row>
    <row r="1099" spans="1:10" hidden="1" outlineLevel="1" x14ac:dyDescent="0.35">
      <c r="A1099" s="272" t="s">
        <v>2566</v>
      </c>
      <c r="B1099">
        <v>2</v>
      </c>
      <c r="C1099" s="272" t="s">
        <v>2567</v>
      </c>
      <c r="D1099" s="272" t="s">
        <v>170</v>
      </c>
      <c r="E1099">
        <v>7</v>
      </c>
      <c r="F1099">
        <v>3</v>
      </c>
      <c r="G1099">
        <v>10</v>
      </c>
      <c r="H1099" s="208">
        <v>44635</v>
      </c>
      <c r="I1099">
        <v>500</v>
      </c>
      <c r="J1099" s="217">
        <f t="shared" si="46"/>
        <v>10</v>
      </c>
    </row>
    <row r="1100" spans="1:10" hidden="1" outlineLevel="1" x14ac:dyDescent="0.35">
      <c r="A1100" s="272" t="s">
        <v>2566</v>
      </c>
      <c r="B1100">
        <v>3</v>
      </c>
      <c r="C1100" s="272" t="s">
        <v>2567</v>
      </c>
      <c r="D1100" s="272" t="s">
        <v>170</v>
      </c>
      <c r="E1100">
        <v>4</v>
      </c>
      <c r="F1100">
        <v>6</v>
      </c>
      <c r="G1100">
        <v>10</v>
      </c>
      <c r="H1100" s="208">
        <v>44635</v>
      </c>
      <c r="I1100">
        <v>100</v>
      </c>
      <c r="J1100" s="217">
        <f t="shared" si="46"/>
        <v>10</v>
      </c>
    </row>
    <row r="1101" spans="1:10" hidden="1" outlineLevel="1" x14ac:dyDescent="0.35">
      <c r="A1101" s="272" t="s">
        <v>2566</v>
      </c>
      <c r="B1101">
        <v>4</v>
      </c>
      <c r="C1101" s="272" t="s">
        <v>2567</v>
      </c>
      <c r="D1101" s="272" t="s">
        <v>170</v>
      </c>
      <c r="E1101">
        <v>2</v>
      </c>
      <c r="F1101">
        <v>3</v>
      </c>
      <c r="G1101">
        <v>5</v>
      </c>
      <c r="H1101" s="208">
        <v>44635</v>
      </c>
      <c r="I1101">
        <v>450</v>
      </c>
      <c r="J1101" s="217">
        <f t="shared" si="46"/>
        <v>5</v>
      </c>
    </row>
    <row r="1102" spans="1:10" hidden="1" outlineLevel="1" x14ac:dyDescent="0.35">
      <c r="A1102" s="272" t="s">
        <v>2566</v>
      </c>
      <c r="B1102">
        <v>10</v>
      </c>
      <c r="C1102" s="272" t="s">
        <v>2567</v>
      </c>
      <c r="D1102" s="272" t="s">
        <v>170</v>
      </c>
      <c r="E1102">
        <v>3</v>
      </c>
      <c r="F1102">
        <v>5</v>
      </c>
      <c r="G1102">
        <v>8</v>
      </c>
      <c r="H1102" s="208">
        <v>44635</v>
      </c>
      <c r="I1102">
        <v>200</v>
      </c>
      <c r="J1102" s="217">
        <f t="shared" si="46"/>
        <v>8</v>
      </c>
    </row>
    <row r="1103" spans="1:10" hidden="1" outlineLevel="1" x14ac:dyDescent="0.35">
      <c r="A1103" s="272" t="s">
        <v>2566</v>
      </c>
      <c r="B1103">
        <v>5</v>
      </c>
      <c r="C1103" s="272" t="s">
        <v>2567</v>
      </c>
      <c r="D1103" s="272" t="s">
        <v>170</v>
      </c>
      <c r="E1103">
        <v>4</v>
      </c>
      <c r="F1103">
        <v>6</v>
      </c>
      <c r="G1103">
        <v>10</v>
      </c>
      <c r="H1103" s="208">
        <v>44635</v>
      </c>
      <c r="I1103">
        <v>200</v>
      </c>
      <c r="J1103" s="217">
        <f t="shared" si="46"/>
        <v>10</v>
      </c>
    </row>
    <row r="1104" spans="1:10" hidden="1" outlineLevel="1" x14ac:dyDescent="0.35">
      <c r="A1104" s="272" t="s">
        <v>2566</v>
      </c>
      <c r="B1104">
        <v>6</v>
      </c>
      <c r="C1104" s="272" t="s">
        <v>2567</v>
      </c>
      <c r="D1104" s="272" t="s">
        <v>170</v>
      </c>
      <c r="E1104">
        <v>5</v>
      </c>
      <c r="F1104">
        <v>8</v>
      </c>
      <c r="G1104">
        <v>13</v>
      </c>
      <c r="H1104" s="208">
        <v>44635</v>
      </c>
      <c r="I1104">
        <v>150</v>
      </c>
      <c r="J1104" s="217">
        <f t="shared" si="46"/>
        <v>13</v>
      </c>
    </row>
    <row r="1105" spans="1:10" hidden="1" outlineLevel="1" x14ac:dyDescent="0.35">
      <c r="A1105" s="272" t="s">
        <v>2566</v>
      </c>
      <c r="B1105">
        <v>7</v>
      </c>
      <c r="C1105" s="272" t="s">
        <v>2567</v>
      </c>
      <c r="D1105" s="272" t="s">
        <v>170</v>
      </c>
      <c r="E1105">
        <v>6</v>
      </c>
      <c r="F1105">
        <v>8</v>
      </c>
      <c r="G1105">
        <v>14</v>
      </c>
      <c r="H1105" s="208">
        <v>44635</v>
      </c>
      <c r="I1105">
        <v>800</v>
      </c>
      <c r="J1105" s="217">
        <f t="shared" si="46"/>
        <v>14</v>
      </c>
    </row>
    <row r="1106" spans="1:10" hidden="1" outlineLevel="1" x14ac:dyDescent="0.35">
      <c r="A1106" s="272" t="s">
        <v>2566</v>
      </c>
      <c r="B1106">
        <v>8</v>
      </c>
      <c r="C1106" s="272" t="s">
        <v>2567</v>
      </c>
      <c r="D1106" s="272" t="s">
        <v>170</v>
      </c>
      <c r="E1106">
        <v>10</v>
      </c>
      <c r="F1106">
        <v>3</v>
      </c>
      <c r="G1106">
        <v>13</v>
      </c>
      <c r="H1106" s="208">
        <v>44635</v>
      </c>
      <c r="I1106">
        <v>150</v>
      </c>
      <c r="J1106" s="217">
        <f t="shared" si="46"/>
        <v>13</v>
      </c>
    </row>
    <row r="1107" spans="1:10" hidden="1" outlineLevel="1" x14ac:dyDescent="0.35">
      <c r="A1107" s="272" t="s">
        <v>2566</v>
      </c>
      <c r="B1107">
        <v>9</v>
      </c>
      <c r="C1107" s="272" t="s">
        <v>2567</v>
      </c>
      <c r="D1107" s="272" t="s">
        <v>170</v>
      </c>
      <c r="E1107">
        <v>2</v>
      </c>
      <c r="F1107">
        <v>4</v>
      </c>
      <c r="G1107">
        <v>6</v>
      </c>
      <c r="H1107" s="208">
        <v>44635</v>
      </c>
      <c r="I1107">
        <v>200</v>
      </c>
      <c r="J1107" s="217">
        <f t="shared" si="46"/>
        <v>6</v>
      </c>
    </row>
    <row r="1108" spans="1:10" hidden="1" outlineLevel="1" x14ac:dyDescent="0.35">
      <c r="A1108" s="272" t="s">
        <v>2566</v>
      </c>
      <c r="B1108">
        <v>11</v>
      </c>
      <c r="C1108" s="272" t="s">
        <v>2567</v>
      </c>
      <c r="D1108" s="272" t="s">
        <v>170</v>
      </c>
      <c r="E1108">
        <v>8</v>
      </c>
      <c r="F1108">
        <v>11</v>
      </c>
      <c r="G1108">
        <v>19</v>
      </c>
      <c r="H1108" s="208">
        <v>44635</v>
      </c>
      <c r="I1108">
        <v>800</v>
      </c>
      <c r="J1108" s="217">
        <f t="shared" si="46"/>
        <v>19</v>
      </c>
    </row>
    <row r="1109" spans="1:10" hidden="1" outlineLevel="1" x14ac:dyDescent="0.35">
      <c r="A1109" s="272" t="s">
        <v>2566</v>
      </c>
      <c r="B1109">
        <v>12</v>
      </c>
      <c r="C1109" s="272" t="s">
        <v>2567</v>
      </c>
      <c r="D1109" s="272" t="s">
        <v>170</v>
      </c>
      <c r="E1109">
        <v>4</v>
      </c>
      <c r="F1109">
        <v>6</v>
      </c>
      <c r="G1109">
        <v>10</v>
      </c>
      <c r="H1109" s="208">
        <v>44635</v>
      </c>
      <c r="I1109">
        <v>150</v>
      </c>
      <c r="J1109" s="217">
        <f t="shared" si="46"/>
        <v>10</v>
      </c>
    </row>
    <row r="1110" spans="1:10" hidden="1" outlineLevel="1" x14ac:dyDescent="0.35">
      <c r="A1110" s="272" t="s">
        <v>2566</v>
      </c>
      <c r="B1110">
        <v>12</v>
      </c>
      <c r="C1110" s="272" t="s">
        <v>2567</v>
      </c>
      <c r="D1110" s="272" t="s">
        <v>170</v>
      </c>
      <c r="E1110">
        <v>3</v>
      </c>
      <c r="F1110">
        <v>5</v>
      </c>
      <c r="G1110">
        <v>8</v>
      </c>
      <c r="H1110" s="208">
        <v>44635</v>
      </c>
      <c r="I1110">
        <v>200</v>
      </c>
      <c r="J1110" s="217">
        <f t="shared" si="46"/>
        <v>8</v>
      </c>
    </row>
    <row r="1111" spans="1:10" hidden="1" outlineLevel="1" x14ac:dyDescent="0.35">
      <c r="A1111" s="272" t="s">
        <v>2566</v>
      </c>
      <c r="B1111">
        <v>14</v>
      </c>
      <c r="C1111" s="272" t="s">
        <v>2567</v>
      </c>
      <c r="D1111" s="272" t="s">
        <v>170</v>
      </c>
      <c r="E1111">
        <v>2</v>
      </c>
      <c r="F1111">
        <v>4</v>
      </c>
      <c r="G1111">
        <v>6</v>
      </c>
      <c r="H1111" s="208">
        <v>44635</v>
      </c>
      <c r="I1111">
        <v>200</v>
      </c>
      <c r="J1111" s="217">
        <f t="shared" si="46"/>
        <v>6</v>
      </c>
    </row>
    <row r="1112" spans="1:10" hidden="1" outlineLevel="1" x14ac:dyDescent="0.35">
      <c r="A1112" s="272" t="s">
        <v>2566</v>
      </c>
      <c r="B1112">
        <v>15</v>
      </c>
      <c r="C1112" s="272" t="s">
        <v>2567</v>
      </c>
      <c r="D1112" s="272" t="s">
        <v>170</v>
      </c>
      <c r="E1112">
        <v>2</v>
      </c>
      <c r="F1112">
        <v>4</v>
      </c>
      <c r="G1112">
        <v>6</v>
      </c>
      <c r="H1112" s="208">
        <v>44635</v>
      </c>
      <c r="I1112">
        <v>180</v>
      </c>
      <c r="J1112" s="217">
        <f t="shared" si="46"/>
        <v>6</v>
      </c>
    </row>
    <row r="1113" spans="1:10" hidden="1" outlineLevel="1" x14ac:dyDescent="0.35">
      <c r="A1113" s="272" t="s">
        <v>2566</v>
      </c>
      <c r="B1113">
        <v>16</v>
      </c>
      <c r="C1113" s="272" t="s">
        <v>2567</v>
      </c>
      <c r="D1113" s="272" t="s">
        <v>170</v>
      </c>
      <c r="E1113">
        <v>2</v>
      </c>
      <c r="F1113">
        <v>7</v>
      </c>
      <c r="G1113">
        <v>9</v>
      </c>
      <c r="H1113" s="208">
        <v>44635</v>
      </c>
      <c r="I1113">
        <v>200</v>
      </c>
      <c r="J1113" s="217">
        <f t="shared" si="46"/>
        <v>9</v>
      </c>
    </row>
    <row r="1114" spans="1:10" hidden="1" outlineLevel="1" x14ac:dyDescent="0.35">
      <c r="A1114" s="272" t="s">
        <v>2566</v>
      </c>
      <c r="B1114">
        <v>17</v>
      </c>
      <c r="C1114" s="272" t="s">
        <v>2567</v>
      </c>
      <c r="D1114" s="272" t="s">
        <v>170</v>
      </c>
      <c r="E1114">
        <v>3</v>
      </c>
      <c r="F1114">
        <v>5</v>
      </c>
      <c r="G1114">
        <v>8</v>
      </c>
      <c r="H1114" s="208">
        <v>44635</v>
      </c>
      <c r="I1114">
        <v>200</v>
      </c>
      <c r="J1114" s="217">
        <f t="shared" si="46"/>
        <v>8</v>
      </c>
    </row>
    <row r="1115" spans="1:10" hidden="1" outlineLevel="1" x14ac:dyDescent="0.35">
      <c r="A1115" s="272" t="s">
        <v>2566</v>
      </c>
      <c r="B1115">
        <v>18</v>
      </c>
      <c r="C1115" s="272" t="s">
        <v>2567</v>
      </c>
      <c r="D1115" s="272" t="s">
        <v>170</v>
      </c>
      <c r="E1115">
        <v>2</v>
      </c>
      <c r="F1115">
        <v>4</v>
      </c>
      <c r="G1115">
        <v>6</v>
      </c>
      <c r="H1115" s="208">
        <v>44635</v>
      </c>
      <c r="I1115">
        <v>300</v>
      </c>
      <c r="J1115" s="217">
        <f t="shared" si="46"/>
        <v>6</v>
      </c>
    </row>
    <row r="1116" spans="1:10" hidden="1" outlineLevel="1" x14ac:dyDescent="0.35">
      <c r="A1116" s="272" t="s">
        <v>2566</v>
      </c>
      <c r="B1116">
        <v>19</v>
      </c>
      <c r="C1116" s="272" t="s">
        <v>2567</v>
      </c>
      <c r="D1116" s="272" t="s">
        <v>170</v>
      </c>
      <c r="E1116">
        <v>3</v>
      </c>
      <c r="F1116">
        <v>5</v>
      </c>
      <c r="G1116">
        <v>8</v>
      </c>
      <c r="H1116" s="208">
        <v>44635</v>
      </c>
      <c r="I1116">
        <v>200</v>
      </c>
      <c r="J1116" s="217">
        <f t="shared" si="46"/>
        <v>8</v>
      </c>
    </row>
    <row r="1117" spans="1:10" hidden="1" outlineLevel="1" x14ac:dyDescent="0.35">
      <c r="A1117" s="272" t="s">
        <v>2566</v>
      </c>
      <c r="B1117">
        <v>20</v>
      </c>
      <c r="C1117" s="272" t="s">
        <v>2567</v>
      </c>
      <c r="D1117" s="272" t="s">
        <v>170</v>
      </c>
      <c r="E1117">
        <v>4</v>
      </c>
      <c r="F1117">
        <v>6</v>
      </c>
      <c r="G1117">
        <v>10</v>
      </c>
      <c r="H1117" s="208">
        <v>44635</v>
      </c>
      <c r="I1117">
        <v>200</v>
      </c>
      <c r="J1117" s="217">
        <f t="shared" si="46"/>
        <v>10</v>
      </c>
    </row>
    <row r="1118" spans="1:10" hidden="1" outlineLevel="1" x14ac:dyDescent="0.35">
      <c r="A1118" s="272" t="s">
        <v>2566</v>
      </c>
      <c r="B1118">
        <v>21</v>
      </c>
      <c r="C1118" s="272" t="s">
        <v>2567</v>
      </c>
      <c r="D1118" s="272" t="s">
        <v>170</v>
      </c>
      <c r="E1118">
        <v>11</v>
      </c>
      <c r="F1118">
        <v>4</v>
      </c>
      <c r="G1118">
        <v>15</v>
      </c>
      <c r="H1118" s="208">
        <v>44635</v>
      </c>
      <c r="I1118">
        <v>150</v>
      </c>
      <c r="J1118" s="217">
        <f t="shared" si="46"/>
        <v>15</v>
      </c>
    </row>
    <row r="1119" spans="1:10" hidden="1" outlineLevel="1" x14ac:dyDescent="0.35">
      <c r="A1119" s="272" t="s">
        <v>2566</v>
      </c>
      <c r="B1119">
        <v>41</v>
      </c>
      <c r="C1119" s="272" t="s">
        <v>2567</v>
      </c>
      <c r="D1119" s="272" t="s">
        <v>170</v>
      </c>
      <c r="E1119">
        <v>3</v>
      </c>
      <c r="F1119">
        <v>5</v>
      </c>
      <c r="G1119">
        <v>8</v>
      </c>
      <c r="H1119" s="208">
        <v>44635</v>
      </c>
      <c r="I1119">
        <v>800</v>
      </c>
      <c r="J1119" s="217">
        <f t="shared" si="46"/>
        <v>8</v>
      </c>
    </row>
    <row r="1120" spans="1:10" hidden="1" outlineLevel="1" x14ac:dyDescent="0.35">
      <c r="A1120" s="272" t="s">
        <v>2566</v>
      </c>
      <c r="B1120">
        <v>22</v>
      </c>
      <c r="C1120" s="272" t="s">
        <v>2567</v>
      </c>
      <c r="D1120" s="272" t="s">
        <v>170</v>
      </c>
      <c r="E1120">
        <v>4</v>
      </c>
      <c r="F1120">
        <v>6</v>
      </c>
      <c r="G1120">
        <v>10</v>
      </c>
      <c r="H1120" s="208">
        <v>44635</v>
      </c>
      <c r="I1120">
        <v>200</v>
      </c>
      <c r="J1120" s="217">
        <f t="shared" si="46"/>
        <v>10</v>
      </c>
    </row>
    <row r="1121" spans="1:10" hidden="1" outlineLevel="1" x14ac:dyDescent="0.35">
      <c r="A1121" s="272" t="s">
        <v>2566</v>
      </c>
      <c r="B1121">
        <v>23</v>
      </c>
      <c r="C1121" s="272" t="s">
        <v>2567</v>
      </c>
      <c r="D1121" s="272" t="s">
        <v>170</v>
      </c>
      <c r="E1121">
        <v>4</v>
      </c>
      <c r="F1121">
        <v>7</v>
      </c>
      <c r="G1121">
        <v>11</v>
      </c>
      <c r="H1121" s="208">
        <v>44635</v>
      </c>
      <c r="I1121">
        <v>200</v>
      </c>
      <c r="J1121" s="217">
        <f t="shared" si="46"/>
        <v>11</v>
      </c>
    </row>
    <row r="1122" spans="1:10" hidden="1" outlineLevel="1" x14ac:dyDescent="0.35">
      <c r="A1122" s="272" t="s">
        <v>2566</v>
      </c>
      <c r="B1122">
        <v>24</v>
      </c>
      <c r="C1122" s="272" t="s">
        <v>2567</v>
      </c>
      <c r="D1122" s="272" t="s">
        <v>170</v>
      </c>
      <c r="E1122">
        <v>7</v>
      </c>
      <c r="F1122">
        <v>3</v>
      </c>
      <c r="G1122">
        <v>10</v>
      </c>
      <c r="H1122" s="208">
        <v>44635</v>
      </c>
      <c r="I1122">
        <v>200</v>
      </c>
      <c r="J1122" s="217">
        <f t="shared" si="46"/>
        <v>10</v>
      </c>
    </row>
    <row r="1123" spans="1:10" hidden="1" outlineLevel="1" x14ac:dyDescent="0.35">
      <c r="A1123" s="272" t="s">
        <v>2566</v>
      </c>
      <c r="B1123">
        <v>25</v>
      </c>
      <c r="C1123" s="272" t="s">
        <v>2567</v>
      </c>
      <c r="D1123" s="272" t="s">
        <v>170</v>
      </c>
      <c r="E1123">
        <v>3</v>
      </c>
      <c r="F1123">
        <v>5</v>
      </c>
      <c r="G1123">
        <v>8</v>
      </c>
      <c r="H1123" s="208">
        <v>44635</v>
      </c>
      <c r="I1123">
        <v>800</v>
      </c>
      <c r="J1123" s="217">
        <f t="shared" si="46"/>
        <v>8</v>
      </c>
    </row>
    <row r="1124" spans="1:10" hidden="1" outlineLevel="1" x14ac:dyDescent="0.35">
      <c r="A1124" s="272" t="s">
        <v>2566</v>
      </c>
      <c r="B1124">
        <v>26</v>
      </c>
      <c r="C1124" s="272" t="s">
        <v>2567</v>
      </c>
      <c r="D1124" s="272" t="s">
        <v>170</v>
      </c>
      <c r="E1124">
        <v>1</v>
      </c>
      <c r="F1124">
        <v>3</v>
      </c>
      <c r="G1124">
        <v>4</v>
      </c>
      <c r="H1124" s="208">
        <v>44635</v>
      </c>
      <c r="I1124">
        <v>800</v>
      </c>
      <c r="J1124" s="217">
        <f t="shared" si="46"/>
        <v>4</v>
      </c>
    </row>
    <row r="1125" spans="1:10" hidden="1" outlineLevel="1" x14ac:dyDescent="0.35">
      <c r="A1125" s="272" t="s">
        <v>2566</v>
      </c>
      <c r="B1125">
        <v>27</v>
      </c>
      <c r="C1125" s="272" t="s">
        <v>2567</v>
      </c>
      <c r="D1125" s="272" t="s">
        <v>170</v>
      </c>
      <c r="E1125">
        <v>9</v>
      </c>
      <c r="F1125">
        <v>2</v>
      </c>
      <c r="G1125">
        <v>11</v>
      </c>
      <c r="H1125" s="208">
        <v>44635</v>
      </c>
      <c r="I1125">
        <v>280</v>
      </c>
      <c r="J1125" s="217">
        <f t="shared" si="46"/>
        <v>11</v>
      </c>
    </row>
    <row r="1126" spans="1:10" hidden="1" outlineLevel="1" x14ac:dyDescent="0.35">
      <c r="A1126" s="272" t="s">
        <v>2566</v>
      </c>
      <c r="B1126">
        <v>28</v>
      </c>
      <c r="C1126" s="272" t="s">
        <v>2567</v>
      </c>
      <c r="D1126" s="272" t="s">
        <v>170</v>
      </c>
      <c r="E1126">
        <v>4</v>
      </c>
      <c r="F1126">
        <v>7</v>
      </c>
      <c r="G1126">
        <v>11</v>
      </c>
      <c r="H1126" s="208">
        <v>44635</v>
      </c>
      <c r="I1126">
        <v>450</v>
      </c>
      <c r="J1126" s="217">
        <f t="shared" si="46"/>
        <v>11</v>
      </c>
    </row>
    <row r="1127" spans="1:10" hidden="1" outlineLevel="1" x14ac:dyDescent="0.35">
      <c r="A1127" s="272" t="s">
        <v>2566</v>
      </c>
      <c r="B1127">
        <v>29</v>
      </c>
      <c r="C1127" s="272" t="s">
        <v>2567</v>
      </c>
      <c r="D1127" s="272" t="s">
        <v>170</v>
      </c>
      <c r="E1127">
        <v>3</v>
      </c>
      <c r="F1127">
        <v>5</v>
      </c>
      <c r="G1127">
        <v>8</v>
      </c>
      <c r="H1127" s="208">
        <v>44635</v>
      </c>
      <c r="I1127">
        <v>500</v>
      </c>
      <c r="J1127" s="217">
        <f t="shared" si="46"/>
        <v>8</v>
      </c>
    </row>
    <row r="1128" spans="1:10" hidden="1" outlineLevel="1" x14ac:dyDescent="0.35">
      <c r="A1128" s="272" t="s">
        <v>2566</v>
      </c>
      <c r="B1128">
        <v>32</v>
      </c>
      <c r="C1128" s="272" t="s">
        <v>2567</v>
      </c>
      <c r="D1128" s="272" t="s">
        <v>170</v>
      </c>
      <c r="E1128">
        <v>4</v>
      </c>
      <c r="F1128">
        <v>6</v>
      </c>
      <c r="G1128">
        <v>10</v>
      </c>
      <c r="H1128" s="208">
        <v>44635</v>
      </c>
      <c r="I1128">
        <v>150</v>
      </c>
      <c r="J1128" s="217">
        <f t="shared" si="46"/>
        <v>10</v>
      </c>
    </row>
    <row r="1129" spans="1:10" hidden="1" outlineLevel="1" x14ac:dyDescent="0.35">
      <c r="A1129" s="272" t="s">
        <v>2566</v>
      </c>
      <c r="B1129">
        <v>30</v>
      </c>
      <c r="C1129" s="272" t="s">
        <v>2567</v>
      </c>
      <c r="D1129" s="272" t="s">
        <v>170</v>
      </c>
      <c r="E1129">
        <v>4</v>
      </c>
      <c r="F1129">
        <v>6</v>
      </c>
      <c r="G1129">
        <v>10</v>
      </c>
      <c r="H1129" s="208">
        <v>44635</v>
      </c>
      <c r="I1129">
        <v>750</v>
      </c>
      <c r="J1129" s="217">
        <f t="shared" si="46"/>
        <v>10</v>
      </c>
    </row>
    <row r="1130" spans="1:10" hidden="1" outlineLevel="1" x14ac:dyDescent="0.35">
      <c r="A1130" s="272" t="s">
        <v>2566</v>
      </c>
      <c r="B1130">
        <v>37</v>
      </c>
      <c r="C1130" s="272" t="s">
        <v>2567</v>
      </c>
      <c r="D1130" s="272" t="s">
        <v>170</v>
      </c>
      <c r="E1130">
        <v>7</v>
      </c>
      <c r="F1130">
        <v>2</v>
      </c>
      <c r="G1130">
        <v>9</v>
      </c>
      <c r="H1130" s="208">
        <v>44635</v>
      </c>
      <c r="I1130">
        <v>400</v>
      </c>
      <c r="J1130" s="217">
        <f t="shared" si="46"/>
        <v>9</v>
      </c>
    </row>
    <row r="1131" spans="1:10" hidden="1" outlineLevel="1" x14ac:dyDescent="0.35">
      <c r="A1131" s="272" t="s">
        <v>2566</v>
      </c>
      <c r="B1131">
        <v>31</v>
      </c>
      <c r="C1131" s="272" t="s">
        <v>2567</v>
      </c>
      <c r="D1131" s="272" t="s">
        <v>170</v>
      </c>
      <c r="E1131">
        <v>1</v>
      </c>
      <c r="F1131">
        <v>3</v>
      </c>
      <c r="G1131">
        <v>4</v>
      </c>
      <c r="H1131" s="208">
        <v>44635</v>
      </c>
      <c r="I1131">
        <v>450</v>
      </c>
      <c r="J1131" s="217">
        <f t="shared" si="46"/>
        <v>4</v>
      </c>
    </row>
    <row r="1132" spans="1:10" hidden="1" outlineLevel="1" x14ac:dyDescent="0.35">
      <c r="A1132" s="272" t="s">
        <v>2566</v>
      </c>
      <c r="B1132">
        <v>32</v>
      </c>
      <c r="C1132" s="272" t="s">
        <v>2567</v>
      </c>
      <c r="D1132" s="272" t="s">
        <v>170</v>
      </c>
      <c r="E1132">
        <v>3</v>
      </c>
      <c r="F1132">
        <v>4</v>
      </c>
      <c r="G1132">
        <v>7</v>
      </c>
      <c r="H1132" s="208">
        <v>44635</v>
      </c>
      <c r="I1132">
        <v>800</v>
      </c>
      <c r="J1132" s="217">
        <f t="shared" si="46"/>
        <v>7</v>
      </c>
    </row>
    <row r="1133" spans="1:10" hidden="1" outlineLevel="1" x14ac:dyDescent="0.35">
      <c r="A1133" s="272" t="s">
        <v>2566</v>
      </c>
      <c r="B1133">
        <v>34</v>
      </c>
      <c r="C1133" s="272" t="s">
        <v>2567</v>
      </c>
      <c r="D1133" s="272" t="s">
        <v>170</v>
      </c>
      <c r="E1133">
        <v>4</v>
      </c>
      <c r="F1133">
        <v>6</v>
      </c>
      <c r="G1133">
        <v>10</v>
      </c>
      <c r="H1133" s="208">
        <v>44635</v>
      </c>
      <c r="I1133">
        <v>300</v>
      </c>
      <c r="J1133" s="217">
        <f t="shared" si="46"/>
        <v>10</v>
      </c>
    </row>
    <row r="1134" spans="1:10" hidden="1" outlineLevel="1" x14ac:dyDescent="0.35">
      <c r="A1134" s="272" t="s">
        <v>2566</v>
      </c>
      <c r="B1134">
        <v>35</v>
      </c>
      <c r="C1134" s="272" t="s">
        <v>2567</v>
      </c>
      <c r="D1134" s="272" t="s">
        <v>170</v>
      </c>
      <c r="E1134">
        <v>5</v>
      </c>
      <c r="F1134">
        <v>7</v>
      </c>
      <c r="G1134">
        <v>12</v>
      </c>
      <c r="H1134" s="208">
        <v>44635</v>
      </c>
      <c r="I1134">
        <v>400</v>
      </c>
      <c r="J1134" s="217">
        <f t="shared" si="46"/>
        <v>12</v>
      </c>
    </row>
    <row r="1135" spans="1:10" hidden="1" outlineLevel="1" x14ac:dyDescent="0.35">
      <c r="A1135" s="272" t="s">
        <v>2566</v>
      </c>
      <c r="B1135">
        <v>36</v>
      </c>
      <c r="C1135" s="272" t="s">
        <v>2567</v>
      </c>
      <c r="D1135" s="272" t="s">
        <v>170</v>
      </c>
      <c r="E1135">
        <v>2</v>
      </c>
      <c r="F1135">
        <v>4</v>
      </c>
      <c r="G1135">
        <v>6</v>
      </c>
      <c r="H1135" s="208">
        <v>44635</v>
      </c>
      <c r="I1135">
        <v>400</v>
      </c>
      <c r="J1135" s="217">
        <f t="shared" si="46"/>
        <v>6</v>
      </c>
    </row>
    <row r="1136" spans="1:10" hidden="1" outlineLevel="1" x14ac:dyDescent="0.35">
      <c r="A1136" s="272" t="s">
        <v>2566</v>
      </c>
      <c r="B1136">
        <v>38</v>
      </c>
      <c r="C1136" s="272" t="s">
        <v>2567</v>
      </c>
      <c r="D1136" s="272" t="s">
        <v>170</v>
      </c>
      <c r="E1136">
        <v>3</v>
      </c>
      <c r="F1136">
        <v>6</v>
      </c>
      <c r="G1136">
        <v>9</v>
      </c>
      <c r="H1136" s="208">
        <v>44635</v>
      </c>
      <c r="I1136">
        <v>200</v>
      </c>
      <c r="J1136" s="217">
        <f t="shared" si="46"/>
        <v>9</v>
      </c>
    </row>
    <row r="1137" spans="1:10" hidden="1" outlineLevel="1" x14ac:dyDescent="0.35">
      <c r="A1137" s="272" t="s">
        <v>2566</v>
      </c>
      <c r="B1137">
        <v>39</v>
      </c>
      <c r="C1137" s="272" t="s">
        <v>2567</v>
      </c>
      <c r="D1137" s="272" t="s">
        <v>170</v>
      </c>
      <c r="E1137">
        <v>2</v>
      </c>
      <c r="F1137">
        <v>4</v>
      </c>
      <c r="G1137">
        <v>6</v>
      </c>
      <c r="H1137" s="208">
        <v>44635</v>
      </c>
      <c r="I1137">
        <v>200</v>
      </c>
      <c r="J1137" s="217">
        <f t="shared" si="46"/>
        <v>6</v>
      </c>
    </row>
    <row r="1138" spans="1:10" hidden="1" outlineLevel="1" x14ac:dyDescent="0.35">
      <c r="A1138" s="272" t="s">
        <v>2566</v>
      </c>
      <c r="B1138">
        <v>40</v>
      </c>
      <c r="C1138" s="272" t="s">
        <v>2567</v>
      </c>
      <c r="D1138" s="272" t="s">
        <v>170</v>
      </c>
      <c r="E1138">
        <v>5</v>
      </c>
      <c r="F1138">
        <v>7</v>
      </c>
      <c r="G1138">
        <v>12</v>
      </c>
      <c r="H1138" s="208">
        <v>44635</v>
      </c>
      <c r="I1138">
        <v>200</v>
      </c>
      <c r="J1138" s="217">
        <f t="shared" si="46"/>
        <v>12</v>
      </c>
    </row>
    <row r="1139" spans="1:10" hidden="1" outlineLevel="1" x14ac:dyDescent="0.35">
      <c r="A1139" s="272" t="s">
        <v>2566</v>
      </c>
      <c r="B1139">
        <v>42</v>
      </c>
      <c r="C1139" s="272" t="s">
        <v>2567</v>
      </c>
      <c r="D1139" s="272" t="s">
        <v>170</v>
      </c>
      <c r="E1139">
        <v>7</v>
      </c>
      <c r="F1139">
        <v>9</v>
      </c>
      <c r="G1139">
        <v>16</v>
      </c>
      <c r="H1139" s="208">
        <v>44635</v>
      </c>
      <c r="I1139">
        <v>300</v>
      </c>
      <c r="J1139" s="217">
        <f t="shared" si="46"/>
        <v>16</v>
      </c>
    </row>
    <row r="1140" spans="1:10" hidden="1" outlineLevel="1" x14ac:dyDescent="0.35">
      <c r="A1140" s="272" t="s">
        <v>2566</v>
      </c>
      <c r="B1140">
        <v>43</v>
      </c>
      <c r="C1140" s="272" t="s">
        <v>2567</v>
      </c>
      <c r="D1140" s="272" t="s">
        <v>170</v>
      </c>
      <c r="E1140">
        <v>3</v>
      </c>
      <c r="F1140">
        <v>5</v>
      </c>
      <c r="G1140">
        <v>8</v>
      </c>
      <c r="H1140" s="208">
        <v>44635</v>
      </c>
      <c r="I1140">
        <v>300</v>
      </c>
      <c r="J1140" s="217">
        <f t="shared" si="46"/>
        <v>8</v>
      </c>
    </row>
    <row r="1141" spans="1:10" hidden="1" outlineLevel="1" x14ac:dyDescent="0.35">
      <c r="A1141" s="272" t="s">
        <v>2566</v>
      </c>
      <c r="B1141">
        <v>44</v>
      </c>
      <c r="C1141" s="272" t="s">
        <v>2567</v>
      </c>
      <c r="D1141" s="272" t="s">
        <v>170</v>
      </c>
      <c r="E1141">
        <v>6</v>
      </c>
      <c r="F1141">
        <v>8</v>
      </c>
      <c r="G1141">
        <v>14</v>
      </c>
      <c r="H1141" s="208">
        <v>44635</v>
      </c>
      <c r="I1141">
        <v>200</v>
      </c>
      <c r="J1141" s="217">
        <f t="shared" si="46"/>
        <v>14</v>
      </c>
    </row>
    <row r="1142" spans="1:10" hidden="1" outlineLevel="1" x14ac:dyDescent="0.35">
      <c r="A1142" s="272" t="s">
        <v>2566</v>
      </c>
      <c r="B1142">
        <v>45</v>
      </c>
      <c r="C1142" s="272" t="s">
        <v>2567</v>
      </c>
      <c r="D1142" s="272" t="s">
        <v>170</v>
      </c>
      <c r="E1142">
        <v>4</v>
      </c>
      <c r="F1142">
        <v>6</v>
      </c>
      <c r="G1142">
        <v>10</v>
      </c>
      <c r="H1142" s="208">
        <v>44635</v>
      </c>
      <c r="I1142">
        <v>450</v>
      </c>
      <c r="J1142" s="217">
        <f t="shared" si="46"/>
        <v>10</v>
      </c>
    </row>
    <row r="1143" spans="1:10" hidden="1" outlineLevel="1" x14ac:dyDescent="0.35">
      <c r="A1143" s="272" t="s">
        <v>2566</v>
      </c>
      <c r="B1143">
        <v>46</v>
      </c>
      <c r="C1143" s="272" t="s">
        <v>2567</v>
      </c>
      <c r="D1143" s="272" t="s">
        <v>170</v>
      </c>
      <c r="E1143">
        <v>5</v>
      </c>
      <c r="F1143">
        <v>6</v>
      </c>
      <c r="G1143">
        <v>11</v>
      </c>
      <c r="H1143" s="208">
        <v>44635</v>
      </c>
      <c r="I1143">
        <v>750</v>
      </c>
      <c r="J1143" s="217">
        <f t="shared" si="46"/>
        <v>11</v>
      </c>
    </row>
    <row r="1144" spans="1:10" hidden="1" outlineLevel="1" x14ac:dyDescent="0.35">
      <c r="A1144" s="272" t="s">
        <v>2566</v>
      </c>
      <c r="B1144">
        <v>47</v>
      </c>
      <c r="C1144" s="272" t="s">
        <v>2567</v>
      </c>
      <c r="D1144" s="272" t="s">
        <v>170</v>
      </c>
      <c r="E1144">
        <v>3</v>
      </c>
      <c r="F1144">
        <v>5</v>
      </c>
      <c r="G1144">
        <v>8</v>
      </c>
      <c r="H1144" s="208">
        <v>44635</v>
      </c>
      <c r="I1144">
        <v>200</v>
      </c>
      <c r="J1144" s="217">
        <f t="shared" si="46"/>
        <v>8</v>
      </c>
    </row>
    <row r="1145" spans="1:10" hidden="1" outlineLevel="1" x14ac:dyDescent="0.35">
      <c r="A1145" s="272" t="s">
        <v>2566</v>
      </c>
      <c r="B1145">
        <v>48</v>
      </c>
      <c r="C1145" s="272" t="s">
        <v>2567</v>
      </c>
      <c r="D1145" s="272" t="s">
        <v>170</v>
      </c>
      <c r="E1145">
        <v>4</v>
      </c>
      <c r="F1145">
        <v>5</v>
      </c>
      <c r="G1145">
        <v>9</v>
      </c>
      <c r="H1145" s="208">
        <v>44635</v>
      </c>
      <c r="I1145">
        <v>300</v>
      </c>
      <c r="J1145" s="217">
        <f t="shared" si="46"/>
        <v>9</v>
      </c>
    </row>
    <row r="1146" spans="1:10" hidden="1" outlineLevel="1" x14ac:dyDescent="0.35">
      <c r="A1146" s="272" t="s">
        <v>2566</v>
      </c>
      <c r="B1146">
        <v>52</v>
      </c>
      <c r="C1146" s="272" t="s">
        <v>2567</v>
      </c>
      <c r="D1146" s="272" t="s">
        <v>170</v>
      </c>
      <c r="E1146">
        <v>3</v>
      </c>
      <c r="F1146">
        <v>9</v>
      </c>
      <c r="G1146">
        <v>12</v>
      </c>
      <c r="H1146" s="208">
        <v>44635</v>
      </c>
      <c r="I1146">
        <v>300</v>
      </c>
      <c r="J1146" s="217">
        <f t="shared" si="46"/>
        <v>12</v>
      </c>
    </row>
    <row r="1147" spans="1:10" hidden="1" outlineLevel="1" x14ac:dyDescent="0.35">
      <c r="A1147" s="272" t="s">
        <v>2566</v>
      </c>
      <c r="B1147">
        <v>49</v>
      </c>
      <c r="C1147" s="272" t="s">
        <v>2567</v>
      </c>
      <c r="D1147" s="272" t="s">
        <v>170</v>
      </c>
      <c r="E1147">
        <v>2</v>
      </c>
      <c r="F1147">
        <v>5</v>
      </c>
      <c r="G1147">
        <v>7</v>
      </c>
      <c r="H1147" s="208">
        <v>44635</v>
      </c>
      <c r="I1147">
        <v>800</v>
      </c>
      <c r="J1147" s="217">
        <f t="shared" si="46"/>
        <v>7</v>
      </c>
    </row>
    <row r="1148" spans="1:10" hidden="1" outlineLevel="1" x14ac:dyDescent="0.35">
      <c r="A1148" s="272" t="s">
        <v>2566</v>
      </c>
      <c r="B1148">
        <v>50</v>
      </c>
      <c r="C1148" s="272" t="s">
        <v>2567</v>
      </c>
      <c r="D1148" s="272" t="s">
        <v>170</v>
      </c>
      <c r="E1148">
        <v>3</v>
      </c>
      <c r="F1148">
        <v>7</v>
      </c>
      <c r="G1148">
        <v>10</v>
      </c>
      <c r="H1148" s="208">
        <v>44635</v>
      </c>
      <c r="I1148">
        <v>200</v>
      </c>
      <c r="J1148" s="217">
        <f t="shared" si="46"/>
        <v>10</v>
      </c>
    </row>
    <row r="1149" spans="1:10" hidden="1" outlineLevel="1" x14ac:dyDescent="0.35">
      <c r="A1149" s="272" t="s">
        <v>2566</v>
      </c>
      <c r="B1149">
        <v>51</v>
      </c>
      <c r="C1149" s="272" t="s">
        <v>2567</v>
      </c>
      <c r="D1149" s="272" t="s">
        <v>170</v>
      </c>
      <c r="E1149">
        <v>1</v>
      </c>
      <c r="F1149">
        <v>3</v>
      </c>
      <c r="G1149">
        <v>4</v>
      </c>
      <c r="H1149" s="208">
        <v>44635</v>
      </c>
      <c r="I1149">
        <v>200</v>
      </c>
      <c r="J1149" s="217">
        <f t="shared" si="46"/>
        <v>4</v>
      </c>
    </row>
    <row r="1150" spans="1:10" ht="15" collapsed="1" thickBot="1" x14ac:dyDescent="0.4">
      <c r="A1150" s="211" t="s">
        <v>2566</v>
      </c>
      <c r="B1150" s="212"/>
      <c r="C1150" s="213" t="s">
        <v>2567</v>
      </c>
      <c r="D1150" s="214">
        <f>COUNTA(D1098:D1149)</f>
        <v>52</v>
      </c>
      <c r="E1150" s="214">
        <f>SUM(E1098:E1149)</f>
        <v>210</v>
      </c>
      <c r="F1150" s="214">
        <f>SUM(F1098:F1149)</f>
        <v>279</v>
      </c>
      <c r="G1150" s="214">
        <f>SUM(G1098:G1149)</f>
        <v>489</v>
      </c>
      <c r="H1150" s="238">
        <v>44635</v>
      </c>
      <c r="I1150" s="242">
        <f>AVERAGE(I1098:I1149)</f>
        <v>359.80769230769232</v>
      </c>
      <c r="J1150" s="214">
        <f>SUM(J1098:J1149)</f>
        <v>489</v>
      </c>
    </row>
    <row r="1151" spans="1:10" hidden="1" outlineLevel="1" x14ac:dyDescent="0.35">
      <c r="A1151" s="272" t="s">
        <v>2568</v>
      </c>
      <c r="B1151">
        <v>1</v>
      </c>
      <c r="C1151" s="272" t="s">
        <v>2569</v>
      </c>
      <c r="D1151" s="272" t="s">
        <v>170</v>
      </c>
      <c r="E1151">
        <v>8</v>
      </c>
      <c r="F1151">
        <v>5</v>
      </c>
      <c r="G1151">
        <v>13</v>
      </c>
      <c r="H1151" s="208">
        <v>44636</v>
      </c>
      <c r="I1151">
        <v>500</v>
      </c>
      <c r="J1151" s="217">
        <f t="shared" si="46"/>
        <v>13</v>
      </c>
    </row>
    <row r="1152" spans="1:10" hidden="1" outlineLevel="1" x14ac:dyDescent="0.35">
      <c r="A1152" s="272" t="s">
        <v>2568</v>
      </c>
      <c r="B1152">
        <v>2</v>
      </c>
      <c r="C1152" s="272" t="s">
        <v>2569</v>
      </c>
      <c r="D1152" s="272" t="s">
        <v>170</v>
      </c>
      <c r="E1152">
        <v>3</v>
      </c>
      <c r="F1152">
        <v>3</v>
      </c>
      <c r="G1152">
        <v>6</v>
      </c>
      <c r="H1152" s="208">
        <v>44636</v>
      </c>
      <c r="I1152">
        <v>200</v>
      </c>
      <c r="J1152" s="217">
        <f t="shared" si="46"/>
        <v>6</v>
      </c>
    </row>
    <row r="1153" spans="1:10" hidden="1" outlineLevel="1" x14ac:dyDescent="0.35">
      <c r="A1153" s="272" t="s">
        <v>2568</v>
      </c>
      <c r="B1153">
        <v>3</v>
      </c>
      <c r="C1153" s="272" t="s">
        <v>2569</v>
      </c>
      <c r="D1153" s="272" t="s">
        <v>170</v>
      </c>
      <c r="E1153">
        <v>8</v>
      </c>
      <c r="F1153">
        <v>5</v>
      </c>
      <c r="G1153">
        <v>13</v>
      </c>
      <c r="H1153" s="208">
        <v>44636</v>
      </c>
      <c r="I1153">
        <v>250</v>
      </c>
      <c r="J1153" s="217">
        <f t="shared" si="46"/>
        <v>13</v>
      </c>
    </row>
    <row r="1154" spans="1:10" hidden="1" outlineLevel="1" x14ac:dyDescent="0.35">
      <c r="A1154" s="272" t="s">
        <v>2568</v>
      </c>
      <c r="B1154">
        <v>28</v>
      </c>
      <c r="C1154" s="272" t="s">
        <v>2569</v>
      </c>
      <c r="D1154" s="272" t="s">
        <v>170</v>
      </c>
      <c r="E1154">
        <v>9</v>
      </c>
      <c r="F1154">
        <v>2</v>
      </c>
      <c r="G1154">
        <v>11</v>
      </c>
      <c r="H1154" s="208">
        <v>44636</v>
      </c>
      <c r="I1154">
        <v>300</v>
      </c>
      <c r="J1154" s="217">
        <f t="shared" si="46"/>
        <v>11</v>
      </c>
    </row>
    <row r="1155" spans="1:10" hidden="1" outlineLevel="1" x14ac:dyDescent="0.35">
      <c r="A1155" s="272" t="s">
        <v>2568</v>
      </c>
      <c r="B1155">
        <v>4</v>
      </c>
      <c r="C1155" s="272" t="s">
        <v>2569</v>
      </c>
      <c r="D1155" s="272" t="s">
        <v>170</v>
      </c>
      <c r="E1155">
        <v>2</v>
      </c>
      <c r="F1155">
        <v>4</v>
      </c>
      <c r="G1155">
        <v>6</v>
      </c>
      <c r="H1155" s="208">
        <v>44636</v>
      </c>
      <c r="I1155">
        <v>700</v>
      </c>
      <c r="J1155" s="217">
        <f t="shared" ref="J1155:J1218" si="47">IF(I1155&gt;$Q$1,,G1155)</f>
        <v>6</v>
      </c>
    </row>
    <row r="1156" spans="1:10" hidden="1" outlineLevel="1" x14ac:dyDescent="0.35">
      <c r="A1156" s="272" t="s">
        <v>2568</v>
      </c>
      <c r="B1156">
        <v>48</v>
      </c>
      <c r="C1156" s="272" t="s">
        <v>2569</v>
      </c>
      <c r="D1156" s="272" t="s">
        <v>170</v>
      </c>
      <c r="E1156">
        <v>7</v>
      </c>
      <c r="F1156">
        <v>2</v>
      </c>
      <c r="G1156">
        <v>9</v>
      </c>
      <c r="H1156" s="208">
        <v>44636</v>
      </c>
      <c r="I1156">
        <v>720</v>
      </c>
      <c r="J1156" s="217">
        <f t="shared" si="47"/>
        <v>9</v>
      </c>
    </row>
    <row r="1157" spans="1:10" hidden="1" outlineLevel="1" x14ac:dyDescent="0.35">
      <c r="A1157" s="272" t="s">
        <v>2568</v>
      </c>
      <c r="B1157">
        <v>5</v>
      </c>
      <c r="C1157" s="272" t="s">
        <v>2569</v>
      </c>
      <c r="D1157" s="272" t="s">
        <v>170</v>
      </c>
      <c r="E1157">
        <v>13</v>
      </c>
      <c r="F1157">
        <v>3</v>
      </c>
      <c r="G1157">
        <v>16</v>
      </c>
      <c r="H1157" s="208">
        <v>44636</v>
      </c>
      <c r="I1157">
        <v>300</v>
      </c>
      <c r="J1157" s="217">
        <f t="shared" si="47"/>
        <v>16</v>
      </c>
    </row>
    <row r="1158" spans="1:10" hidden="1" outlineLevel="1" x14ac:dyDescent="0.35">
      <c r="A1158" s="272" t="s">
        <v>2568</v>
      </c>
      <c r="B1158">
        <v>6</v>
      </c>
      <c r="C1158" s="272" t="s">
        <v>2569</v>
      </c>
      <c r="D1158" s="272" t="s">
        <v>170</v>
      </c>
      <c r="E1158">
        <v>2</v>
      </c>
      <c r="F1158">
        <v>4</v>
      </c>
      <c r="G1158">
        <v>6</v>
      </c>
      <c r="H1158" s="208">
        <v>44636</v>
      </c>
      <c r="I1158">
        <v>300</v>
      </c>
      <c r="J1158" s="217">
        <f t="shared" si="47"/>
        <v>6</v>
      </c>
    </row>
    <row r="1159" spans="1:10" hidden="1" outlineLevel="1" x14ac:dyDescent="0.35">
      <c r="A1159" s="272" t="s">
        <v>2568</v>
      </c>
      <c r="B1159">
        <v>7</v>
      </c>
      <c r="C1159" s="272" t="s">
        <v>2569</v>
      </c>
      <c r="D1159" s="272" t="s">
        <v>170</v>
      </c>
      <c r="E1159">
        <v>3</v>
      </c>
      <c r="F1159">
        <v>3</v>
      </c>
      <c r="G1159">
        <v>6</v>
      </c>
      <c r="H1159" s="208">
        <v>44636</v>
      </c>
      <c r="I1159">
        <v>150</v>
      </c>
      <c r="J1159" s="217">
        <f t="shared" si="47"/>
        <v>6</v>
      </c>
    </row>
    <row r="1160" spans="1:10" hidden="1" outlineLevel="1" x14ac:dyDescent="0.35">
      <c r="A1160" s="272" t="s">
        <v>2568</v>
      </c>
      <c r="B1160">
        <v>8</v>
      </c>
      <c r="C1160" s="272" t="s">
        <v>2569</v>
      </c>
      <c r="D1160" s="272" t="s">
        <v>170</v>
      </c>
      <c r="E1160">
        <v>6</v>
      </c>
      <c r="F1160">
        <v>5</v>
      </c>
      <c r="G1160">
        <v>11</v>
      </c>
      <c r="H1160" s="208">
        <v>44636</v>
      </c>
      <c r="I1160">
        <v>250</v>
      </c>
      <c r="J1160" s="217">
        <f t="shared" si="47"/>
        <v>11</v>
      </c>
    </row>
    <row r="1161" spans="1:10" hidden="1" outlineLevel="1" x14ac:dyDescent="0.35">
      <c r="A1161" s="272" t="s">
        <v>2568</v>
      </c>
      <c r="B1161">
        <v>56</v>
      </c>
      <c r="C1161" s="272" t="s">
        <v>2569</v>
      </c>
      <c r="D1161" s="272" t="s">
        <v>170</v>
      </c>
      <c r="E1161">
        <v>10</v>
      </c>
      <c r="F1161">
        <v>2</v>
      </c>
      <c r="G1161">
        <v>12</v>
      </c>
      <c r="H1161" s="208">
        <v>44636</v>
      </c>
      <c r="I1161">
        <v>400</v>
      </c>
      <c r="J1161" s="217">
        <f t="shared" si="47"/>
        <v>12</v>
      </c>
    </row>
    <row r="1162" spans="1:10" hidden="1" outlineLevel="1" x14ac:dyDescent="0.35">
      <c r="A1162" s="272" t="s">
        <v>2568</v>
      </c>
      <c r="B1162">
        <v>9</v>
      </c>
      <c r="C1162" s="272" t="s">
        <v>2569</v>
      </c>
      <c r="D1162" s="272" t="s">
        <v>170</v>
      </c>
      <c r="E1162">
        <v>3</v>
      </c>
      <c r="F1162">
        <v>2</v>
      </c>
      <c r="G1162">
        <v>5</v>
      </c>
      <c r="H1162" s="208">
        <v>44636</v>
      </c>
      <c r="I1162">
        <v>500</v>
      </c>
      <c r="J1162" s="217">
        <f t="shared" si="47"/>
        <v>5</v>
      </c>
    </row>
    <row r="1163" spans="1:10" hidden="1" outlineLevel="1" x14ac:dyDescent="0.35">
      <c r="A1163" s="272" t="s">
        <v>2568</v>
      </c>
      <c r="B1163">
        <v>10</v>
      </c>
      <c r="C1163" s="272" t="s">
        <v>2569</v>
      </c>
      <c r="D1163" s="272" t="s">
        <v>170</v>
      </c>
      <c r="E1163">
        <v>11</v>
      </c>
      <c r="F1163">
        <v>5</v>
      </c>
      <c r="G1163">
        <v>16</v>
      </c>
      <c r="H1163" s="208">
        <v>44636</v>
      </c>
      <c r="I1163">
        <v>900</v>
      </c>
      <c r="J1163" s="217">
        <f t="shared" si="47"/>
        <v>16</v>
      </c>
    </row>
    <row r="1164" spans="1:10" hidden="1" outlineLevel="1" x14ac:dyDescent="0.35">
      <c r="A1164" s="272" t="s">
        <v>2568</v>
      </c>
      <c r="B1164">
        <v>32</v>
      </c>
      <c r="C1164" s="272" t="s">
        <v>2569</v>
      </c>
      <c r="D1164" s="272" t="s">
        <v>170</v>
      </c>
      <c r="E1164">
        <v>6</v>
      </c>
      <c r="F1164">
        <v>5</v>
      </c>
      <c r="G1164">
        <v>11</v>
      </c>
      <c r="H1164" s="208">
        <v>44636</v>
      </c>
      <c r="I1164">
        <v>500</v>
      </c>
      <c r="J1164" s="217">
        <f t="shared" si="47"/>
        <v>11</v>
      </c>
    </row>
    <row r="1165" spans="1:10" hidden="1" outlineLevel="1" x14ac:dyDescent="0.35">
      <c r="A1165" s="272" t="s">
        <v>2568</v>
      </c>
      <c r="B1165">
        <v>35</v>
      </c>
      <c r="C1165" s="272" t="s">
        <v>2569</v>
      </c>
      <c r="D1165" s="272" t="s">
        <v>170</v>
      </c>
      <c r="E1165">
        <v>3</v>
      </c>
      <c r="F1165">
        <v>3</v>
      </c>
      <c r="G1165">
        <v>6</v>
      </c>
      <c r="H1165" s="208">
        <v>44636</v>
      </c>
      <c r="I1165">
        <v>300</v>
      </c>
      <c r="J1165" s="217">
        <f t="shared" si="47"/>
        <v>6</v>
      </c>
    </row>
    <row r="1166" spans="1:10" hidden="1" outlineLevel="1" x14ac:dyDescent="0.35">
      <c r="A1166" s="272" t="s">
        <v>2568</v>
      </c>
      <c r="B1166">
        <v>11</v>
      </c>
      <c r="C1166" s="272" t="s">
        <v>2569</v>
      </c>
      <c r="D1166" s="272" t="s">
        <v>170</v>
      </c>
      <c r="E1166">
        <v>1</v>
      </c>
      <c r="F1166">
        <v>2</v>
      </c>
      <c r="G1166">
        <v>3</v>
      </c>
      <c r="H1166" s="208">
        <v>44636</v>
      </c>
      <c r="I1166">
        <v>400</v>
      </c>
      <c r="J1166" s="217">
        <f t="shared" si="47"/>
        <v>3</v>
      </c>
    </row>
    <row r="1167" spans="1:10" hidden="1" outlineLevel="1" x14ac:dyDescent="0.35">
      <c r="A1167" s="272" t="s">
        <v>2568</v>
      </c>
      <c r="B1167">
        <v>15</v>
      </c>
      <c r="C1167" s="272" t="s">
        <v>2569</v>
      </c>
      <c r="D1167" s="272" t="s">
        <v>170</v>
      </c>
      <c r="E1167">
        <v>7</v>
      </c>
      <c r="F1167">
        <v>7</v>
      </c>
      <c r="G1167">
        <v>14</v>
      </c>
      <c r="H1167" s="208">
        <v>44636</v>
      </c>
      <c r="I1167">
        <v>300</v>
      </c>
      <c r="J1167" s="217">
        <f t="shared" si="47"/>
        <v>14</v>
      </c>
    </row>
    <row r="1168" spans="1:10" hidden="1" outlineLevel="1" x14ac:dyDescent="0.35">
      <c r="A1168" s="272" t="s">
        <v>2568</v>
      </c>
      <c r="B1168">
        <v>12</v>
      </c>
      <c r="C1168" s="272" t="s">
        <v>2569</v>
      </c>
      <c r="D1168" s="272" t="s">
        <v>170</v>
      </c>
      <c r="E1168">
        <v>6</v>
      </c>
      <c r="F1168">
        <v>8</v>
      </c>
      <c r="G1168">
        <v>14</v>
      </c>
      <c r="H1168" s="208">
        <v>44636</v>
      </c>
      <c r="I1168">
        <v>300</v>
      </c>
      <c r="J1168" s="217">
        <f t="shared" si="47"/>
        <v>14</v>
      </c>
    </row>
    <row r="1169" spans="1:10" hidden="1" outlineLevel="1" x14ac:dyDescent="0.35">
      <c r="A1169" s="272" t="s">
        <v>2568</v>
      </c>
      <c r="B1169">
        <v>13</v>
      </c>
      <c r="C1169" s="272" t="s">
        <v>2569</v>
      </c>
      <c r="D1169" s="272" t="s">
        <v>170</v>
      </c>
      <c r="E1169">
        <v>2</v>
      </c>
      <c r="F1169">
        <v>2</v>
      </c>
      <c r="G1169">
        <v>4</v>
      </c>
      <c r="H1169" s="208">
        <v>44636</v>
      </c>
      <c r="I1169">
        <v>700</v>
      </c>
      <c r="J1169" s="217">
        <f t="shared" si="47"/>
        <v>4</v>
      </c>
    </row>
    <row r="1170" spans="1:10" hidden="1" outlineLevel="1" x14ac:dyDescent="0.35">
      <c r="A1170" s="272" t="s">
        <v>2568</v>
      </c>
      <c r="B1170">
        <v>36</v>
      </c>
      <c r="C1170" s="272" t="s">
        <v>2569</v>
      </c>
      <c r="D1170" s="272" t="s">
        <v>170</v>
      </c>
      <c r="E1170">
        <v>6</v>
      </c>
      <c r="F1170">
        <v>5</v>
      </c>
      <c r="G1170">
        <v>11</v>
      </c>
      <c r="H1170" s="208">
        <v>44636</v>
      </c>
      <c r="I1170">
        <v>500</v>
      </c>
      <c r="J1170" s="217">
        <f t="shared" si="47"/>
        <v>11</v>
      </c>
    </row>
    <row r="1171" spans="1:10" hidden="1" outlineLevel="1" x14ac:dyDescent="0.35">
      <c r="A1171" s="272" t="s">
        <v>2568</v>
      </c>
      <c r="B1171">
        <v>42</v>
      </c>
      <c r="C1171" s="272" t="s">
        <v>2569</v>
      </c>
      <c r="D1171" s="272" t="s">
        <v>170</v>
      </c>
      <c r="E1171">
        <v>6</v>
      </c>
      <c r="F1171">
        <v>4</v>
      </c>
      <c r="G1171">
        <v>10</v>
      </c>
      <c r="H1171" s="208">
        <v>44636</v>
      </c>
      <c r="I1171">
        <v>400</v>
      </c>
      <c r="J1171" s="217">
        <f t="shared" si="47"/>
        <v>10</v>
      </c>
    </row>
    <row r="1172" spans="1:10" hidden="1" outlineLevel="1" x14ac:dyDescent="0.35">
      <c r="A1172" s="272" t="s">
        <v>2568</v>
      </c>
      <c r="B1172">
        <v>14</v>
      </c>
      <c r="C1172" s="272" t="s">
        <v>2569</v>
      </c>
      <c r="D1172" s="272" t="s">
        <v>170</v>
      </c>
      <c r="E1172">
        <v>4</v>
      </c>
      <c r="F1172">
        <v>2</v>
      </c>
      <c r="G1172">
        <v>6</v>
      </c>
      <c r="H1172" s="208">
        <v>44636</v>
      </c>
      <c r="I1172">
        <v>400</v>
      </c>
      <c r="J1172" s="217">
        <f t="shared" si="47"/>
        <v>6</v>
      </c>
    </row>
    <row r="1173" spans="1:10" hidden="1" outlineLevel="1" x14ac:dyDescent="0.35">
      <c r="A1173" s="272" t="s">
        <v>2568</v>
      </c>
      <c r="B1173">
        <v>16</v>
      </c>
      <c r="C1173" s="272" t="s">
        <v>2569</v>
      </c>
      <c r="D1173" s="272" t="s">
        <v>170</v>
      </c>
      <c r="E1173">
        <v>9</v>
      </c>
      <c r="F1173">
        <v>4</v>
      </c>
      <c r="G1173">
        <v>13</v>
      </c>
      <c r="H1173" s="208">
        <v>44636</v>
      </c>
      <c r="I1173">
        <v>600</v>
      </c>
      <c r="J1173" s="217">
        <f t="shared" si="47"/>
        <v>13</v>
      </c>
    </row>
    <row r="1174" spans="1:10" hidden="1" outlineLevel="1" x14ac:dyDescent="0.35">
      <c r="A1174" s="272" t="s">
        <v>2568</v>
      </c>
      <c r="B1174">
        <v>17</v>
      </c>
      <c r="C1174" s="272" t="s">
        <v>2569</v>
      </c>
      <c r="D1174" s="272" t="s">
        <v>170</v>
      </c>
      <c r="E1174">
        <v>6</v>
      </c>
      <c r="F1174">
        <v>6</v>
      </c>
      <c r="G1174">
        <v>12</v>
      </c>
      <c r="H1174" s="208">
        <v>44636</v>
      </c>
      <c r="I1174">
        <v>400</v>
      </c>
      <c r="J1174" s="217">
        <f t="shared" si="47"/>
        <v>12</v>
      </c>
    </row>
    <row r="1175" spans="1:10" hidden="1" outlineLevel="1" x14ac:dyDescent="0.35">
      <c r="A1175" s="272" t="s">
        <v>2568</v>
      </c>
      <c r="B1175">
        <v>18</v>
      </c>
      <c r="C1175" s="272" t="s">
        <v>2569</v>
      </c>
      <c r="D1175" s="272" t="s">
        <v>170</v>
      </c>
      <c r="E1175">
        <v>4</v>
      </c>
      <c r="F1175">
        <v>5</v>
      </c>
      <c r="G1175">
        <v>9</v>
      </c>
      <c r="H1175" s="208">
        <v>44636</v>
      </c>
      <c r="I1175">
        <v>600</v>
      </c>
      <c r="J1175" s="217">
        <f t="shared" si="47"/>
        <v>9</v>
      </c>
    </row>
    <row r="1176" spans="1:10" hidden="1" outlineLevel="1" x14ac:dyDescent="0.35">
      <c r="A1176" s="272" t="s">
        <v>2568</v>
      </c>
      <c r="B1176">
        <v>19</v>
      </c>
      <c r="C1176" s="272" t="s">
        <v>2569</v>
      </c>
      <c r="D1176" s="272" t="s">
        <v>170</v>
      </c>
      <c r="E1176">
        <v>4</v>
      </c>
      <c r="F1176">
        <v>3</v>
      </c>
      <c r="G1176">
        <v>7</v>
      </c>
      <c r="H1176" s="208">
        <v>44636</v>
      </c>
      <c r="I1176">
        <v>710</v>
      </c>
      <c r="J1176" s="217">
        <f t="shared" si="47"/>
        <v>7</v>
      </c>
    </row>
    <row r="1177" spans="1:10" hidden="1" outlineLevel="1" x14ac:dyDescent="0.35">
      <c r="A1177" s="272" t="s">
        <v>2568</v>
      </c>
      <c r="B1177">
        <v>20</v>
      </c>
      <c r="C1177" s="272" t="s">
        <v>2569</v>
      </c>
      <c r="D1177" s="272" t="s">
        <v>170</v>
      </c>
      <c r="E1177">
        <v>2</v>
      </c>
      <c r="F1177">
        <v>3</v>
      </c>
      <c r="G1177">
        <v>5</v>
      </c>
      <c r="H1177" s="208">
        <v>44636</v>
      </c>
      <c r="I1177">
        <v>400</v>
      </c>
      <c r="J1177" s="217">
        <f t="shared" si="47"/>
        <v>5</v>
      </c>
    </row>
    <row r="1178" spans="1:10" hidden="1" outlineLevel="1" x14ac:dyDescent="0.35">
      <c r="A1178" s="272" t="s">
        <v>2568</v>
      </c>
      <c r="B1178">
        <v>21</v>
      </c>
      <c r="C1178" s="272" t="s">
        <v>2569</v>
      </c>
      <c r="D1178" s="272" t="s">
        <v>170</v>
      </c>
      <c r="E1178">
        <v>2</v>
      </c>
      <c r="F1178">
        <v>2</v>
      </c>
      <c r="G1178">
        <v>4</v>
      </c>
      <c r="H1178" s="208">
        <v>44636</v>
      </c>
      <c r="I1178">
        <v>120</v>
      </c>
      <c r="J1178" s="217">
        <f t="shared" si="47"/>
        <v>4</v>
      </c>
    </row>
    <row r="1179" spans="1:10" hidden="1" outlineLevel="1" x14ac:dyDescent="0.35">
      <c r="A1179" s="272" t="s">
        <v>2568</v>
      </c>
      <c r="B1179">
        <v>22</v>
      </c>
      <c r="C1179" s="272" t="s">
        <v>2569</v>
      </c>
      <c r="D1179" s="272" t="s">
        <v>170</v>
      </c>
      <c r="E1179">
        <v>6</v>
      </c>
      <c r="F1179">
        <v>2</v>
      </c>
      <c r="G1179">
        <v>8</v>
      </c>
      <c r="H1179" s="208">
        <v>44636</v>
      </c>
      <c r="I1179">
        <v>200</v>
      </c>
      <c r="J1179" s="217">
        <f t="shared" si="47"/>
        <v>8</v>
      </c>
    </row>
    <row r="1180" spans="1:10" hidden="1" outlineLevel="1" x14ac:dyDescent="0.35">
      <c r="A1180" s="272" t="s">
        <v>2568</v>
      </c>
      <c r="B1180">
        <v>23</v>
      </c>
      <c r="C1180" s="272" t="s">
        <v>2569</v>
      </c>
      <c r="D1180" s="272" t="s">
        <v>170</v>
      </c>
      <c r="E1180">
        <v>13</v>
      </c>
      <c r="F1180">
        <v>5</v>
      </c>
      <c r="G1180">
        <v>18</v>
      </c>
      <c r="H1180" s="208">
        <v>44636</v>
      </c>
      <c r="I1180">
        <v>750</v>
      </c>
      <c r="J1180" s="217">
        <f t="shared" si="47"/>
        <v>18</v>
      </c>
    </row>
    <row r="1181" spans="1:10" hidden="1" outlineLevel="1" x14ac:dyDescent="0.35">
      <c r="A1181" s="272" t="s">
        <v>2568</v>
      </c>
      <c r="B1181">
        <v>24</v>
      </c>
      <c r="C1181" s="272" t="s">
        <v>2569</v>
      </c>
      <c r="D1181" s="272" t="s">
        <v>170</v>
      </c>
      <c r="E1181">
        <v>3</v>
      </c>
      <c r="F1181">
        <v>5</v>
      </c>
      <c r="G1181">
        <v>8</v>
      </c>
      <c r="H1181" s="208">
        <v>44636</v>
      </c>
      <c r="I1181">
        <v>250</v>
      </c>
      <c r="J1181" s="217">
        <f t="shared" si="47"/>
        <v>8</v>
      </c>
    </row>
    <row r="1182" spans="1:10" hidden="1" outlineLevel="1" x14ac:dyDescent="0.35">
      <c r="A1182" s="272" t="s">
        <v>2568</v>
      </c>
      <c r="B1182">
        <v>25</v>
      </c>
      <c r="C1182" s="272" t="s">
        <v>2569</v>
      </c>
      <c r="D1182" s="272" t="s">
        <v>170</v>
      </c>
      <c r="E1182">
        <v>4</v>
      </c>
      <c r="F1182">
        <v>2</v>
      </c>
      <c r="G1182">
        <v>6</v>
      </c>
      <c r="H1182" s="208">
        <v>44636</v>
      </c>
      <c r="I1182">
        <v>300</v>
      </c>
      <c r="J1182" s="217">
        <f t="shared" si="47"/>
        <v>6</v>
      </c>
    </row>
    <row r="1183" spans="1:10" hidden="1" outlineLevel="1" x14ac:dyDescent="0.35">
      <c r="A1183" s="272" t="s">
        <v>2568</v>
      </c>
      <c r="B1183">
        <v>26</v>
      </c>
      <c r="C1183" s="272" t="s">
        <v>2569</v>
      </c>
      <c r="D1183" s="272" t="s">
        <v>170</v>
      </c>
      <c r="E1183">
        <v>3</v>
      </c>
      <c r="F1183">
        <v>2</v>
      </c>
      <c r="G1183">
        <v>5</v>
      </c>
      <c r="H1183" s="208">
        <v>44636</v>
      </c>
      <c r="I1183">
        <v>150</v>
      </c>
      <c r="J1183" s="217">
        <f t="shared" si="47"/>
        <v>5</v>
      </c>
    </row>
    <row r="1184" spans="1:10" hidden="1" outlineLevel="1" x14ac:dyDescent="0.35">
      <c r="A1184" s="272" t="s">
        <v>2568</v>
      </c>
      <c r="B1184">
        <v>27</v>
      </c>
      <c r="C1184" s="272" t="s">
        <v>2569</v>
      </c>
      <c r="D1184" s="272" t="s">
        <v>170</v>
      </c>
      <c r="E1184">
        <v>8</v>
      </c>
      <c r="F1184">
        <v>6</v>
      </c>
      <c r="G1184">
        <v>14</v>
      </c>
      <c r="H1184" s="208">
        <v>44636</v>
      </c>
      <c r="I1184">
        <v>250</v>
      </c>
      <c r="J1184" s="217">
        <f t="shared" si="47"/>
        <v>14</v>
      </c>
    </row>
    <row r="1185" spans="1:10" hidden="1" outlineLevel="1" x14ac:dyDescent="0.35">
      <c r="A1185" s="272" t="s">
        <v>2568</v>
      </c>
      <c r="B1185">
        <v>29</v>
      </c>
      <c r="C1185" s="272" t="s">
        <v>2569</v>
      </c>
      <c r="D1185" s="272" t="s">
        <v>170</v>
      </c>
      <c r="E1185">
        <v>5</v>
      </c>
      <c r="F1185">
        <v>5</v>
      </c>
      <c r="G1185">
        <v>10</v>
      </c>
      <c r="H1185" s="208">
        <v>44636</v>
      </c>
      <c r="I1185">
        <v>350</v>
      </c>
      <c r="J1185" s="217">
        <f t="shared" si="47"/>
        <v>10</v>
      </c>
    </row>
    <row r="1186" spans="1:10" hidden="1" outlineLevel="1" x14ac:dyDescent="0.35">
      <c r="A1186" s="272" t="s">
        <v>2568</v>
      </c>
      <c r="B1186">
        <v>30</v>
      </c>
      <c r="C1186" s="272" t="s">
        <v>2569</v>
      </c>
      <c r="D1186" s="272" t="s">
        <v>170</v>
      </c>
      <c r="E1186">
        <v>4</v>
      </c>
      <c r="F1186">
        <v>6</v>
      </c>
      <c r="G1186">
        <v>10</v>
      </c>
      <c r="H1186" s="208">
        <v>44636</v>
      </c>
      <c r="I1186">
        <v>450</v>
      </c>
      <c r="J1186" s="217">
        <f t="shared" si="47"/>
        <v>10</v>
      </c>
    </row>
    <row r="1187" spans="1:10" hidden="1" outlineLevel="1" x14ac:dyDescent="0.35">
      <c r="A1187" s="272" t="s">
        <v>2568</v>
      </c>
      <c r="B1187">
        <v>31</v>
      </c>
      <c r="C1187" s="272" t="s">
        <v>2569</v>
      </c>
      <c r="D1187" s="272" t="s">
        <v>170</v>
      </c>
      <c r="E1187">
        <v>5</v>
      </c>
      <c r="F1187">
        <v>2</v>
      </c>
      <c r="G1187">
        <v>7</v>
      </c>
      <c r="H1187" s="208">
        <v>44636</v>
      </c>
      <c r="I1187">
        <v>200</v>
      </c>
      <c r="J1187" s="217">
        <f t="shared" si="47"/>
        <v>7</v>
      </c>
    </row>
    <row r="1188" spans="1:10" hidden="1" outlineLevel="1" x14ac:dyDescent="0.35">
      <c r="A1188" s="272" t="s">
        <v>2568</v>
      </c>
      <c r="B1188">
        <v>33</v>
      </c>
      <c r="C1188" s="272" t="s">
        <v>2569</v>
      </c>
      <c r="D1188" s="272" t="s">
        <v>170</v>
      </c>
      <c r="E1188">
        <v>3</v>
      </c>
      <c r="F1188">
        <v>3</v>
      </c>
      <c r="G1188">
        <v>6</v>
      </c>
      <c r="H1188" s="208">
        <v>44636</v>
      </c>
      <c r="I1188">
        <v>300</v>
      </c>
      <c r="J1188" s="217">
        <f t="shared" si="47"/>
        <v>6</v>
      </c>
    </row>
    <row r="1189" spans="1:10" hidden="1" outlineLevel="1" x14ac:dyDescent="0.35">
      <c r="A1189" s="272" t="s">
        <v>2568</v>
      </c>
      <c r="B1189">
        <v>34</v>
      </c>
      <c r="C1189" s="272" t="s">
        <v>2569</v>
      </c>
      <c r="D1189" s="272" t="s">
        <v>170</v>
      </c>
      <c r="E1189">
        <v>10</v>
      </c>
      <c r="F1189">
        <v>2</v>
      </c>
      <c r="G1189">
        <v>12</v>
      </c>
      <c r="H1189" s="208">
        <v>44636</v>
      </c>
      <c r="I1189">
        <v>300</v>
      </c>
      <c r="J1189" s="217">
        <f t="shared" si="47"/>
        <v>12</v>
      </c>
    </row>
    <row r="1190" spans="1:10" hidden="1" outlineLevel="1" x14ac:dyDescent="0.35">
      <c r="A1190" s="272" t="s">
        <v>2568</v>
      </c>
      <c r="B1190">
        <v>37</v>
      </c>
      <c r="C1190" s="272" t="s">
        <v>2569</v>
      </c>
      <c r="D1190" s="272" t="s">
        <v>170</v>
      </c>
      <c r="E1190">
        <v>3</v>
      </c>
      <c r="F1190">
        <v>5</v>
      </c>
      <c r="G1190">
        <v>8</v>
      </c>
      <c r="H1190" s="208">
        <v>44636</v>
      </c>
      <c r="I1190">
        <v>700</v>
      </c>
      <c r="J1190" s="217">
        <f t="shared" si="47"/>
        <v>8</v>
      </c>
    </row>
    <row r="1191" spans="1:10" hidden="1" outlineLevel="1" x14ac:dyDescent="0.35">
      <c r="A1191" s="272" t="s">
        <v>2568</v>
      </c>
      <c r="B1191">
        <v>38</v>
      </c>
      <c r="C1191" s="272" t="s">
        <v>2569</v>
      </c>
      <c r="D1191" s="272" t="s">
        <v>170</v>
      </c>
      <c r="E1191">
        <v>3</v>
      </c>
      <c r="F1191">
        <v>2</v>
      </c>
      <c r="G1191">
        <v>5</v>
      </c>
      <c r="H1191" s="208">
        <v>44636</v>
      </c>
      <c r="I1191">
        <v>500</v>
      </c>
      <c r="J1191" s="217">
        <f t="shared" si="47"/>
        <v>5</v>
      </c>
    </row>
    <row r="1192" spans="1:10" hidden="1" outlineLevel="1" x14ac:dyDescent="0.35">
      <c r="A1192" s="272" t="s">
        <v>2568</v>
      </c>
      <c r="B1192">
        <v>47</v>
      </c>
      <c r="C1192" s="272" t="s">
        <v>2569</v>
      </c>
      <c r="D1192" s="272" t="s">
        <v>170</v>
      </c>
      <c r="E1192">
        <v>3</v>
      </c>
      <c r="F1192">
        <v>3</v>
      </c>
      <c r="G1192">
        <v>6</v>
      </c>
      <c r="H1192" s="208">
        <v>44636</v>
      </c>
      <c r="I1192">
        <v>400</v>
      </c>
      <c r="J1192" s="217">
        <f t="shared" si="47"/>
        <v>6</v>
      </c>
    </row>
    <row r="1193" spans="1:10" hidden="1" outlineLevel="1" x14ac:dyDescent="0.35">
      <c r="A1193" s="272" t="s">
        <v>2568</v>
      </c>
      <c r="B1193">
        <v>39</v>
      </c>
      <c r="C1193" s="272" t="s">
        <v>2569</v>
      </c>
      <c r="D1193" s="272" t="s">
        <v>170</v>
      </c>
      <c r="E1193">
        <v>4</v>
      </c>
      <c r="F1193">
        <v>3</v>
      </c>
      <c r="G1193">
        <v>7</v>
      </c>
      <c r="H1193" s="208">
        <v>44636</v>
      </c>
      <c r="I1193">
        <v>700</v>
      </c>
      <c r="J1193" s="217">
        <f t="shared" si="47"/>
        <v>7</v>
      </c>
    </row>
    <row r="1194" spans="1:10" hidden="1" outlineLevel="1" x14ac:dyDescent="0.35">
      <c r="A1194" s="272" t="s">
        <v>2568</v>
      </c>
      <c r="B1194">
        <v>40</v>
      </c>
      <c r="C1194" s="272" t="s">
        <v>2569</v>
      </c>
      <c r="D1194" s="272" t="s">
        <v>170</v>
      </c>
      <c r="E1194">
        <v>12</v>
      </c>
      <c r="F1194">
        <v>4</v>
      </c>
      <c r="G1194">
        <v>16</v>
      </c>
      <c r="H1194" s="208">
        <v>44636</v>
      </c>
      <c r="I1194">
        <v>600</v>
      </c>
      <c r="J1194" s="217">
        <f t="shared" si="47"/>
        <v>16</v>
      </c>
    </row>
    <row r="1195" spans="1:10" hidden="1" outlineLevel="1" x14ac:dyDescent="0.35">
      <c r="A1195" s="272" t="s">
        <v>2568</v>
      </c>
      <c r="B1195">
        <v>50</v>
      </c>
      <c r="C1195" s="272" t="s">
        <v>2569</v>
      </c>
      <c r="D1195" s="272" t="s">
        <v>170</v>
      </c>
      <c r="E1195">
        <v>13</v>
      </c>
      <c r="F1195">
        <v>5</v>
      </c>
      <c r="G1195">
        <v>18</v>
      </c>
      <c r="H1195" s="208">
        <v>44636</v>
      </c>
      <c r="I1195">
        <v>100</v>
      </c>
      <c r="J1195" s="217">
        <f t="shared" si="47"/>
        <v>18</v>
      </c>
    </row>
    <row r="1196" spans="1:10" hidden="1" outlineLevel="1" x14ac:dyDescent="0.35">
      <c r="A1196" s="272" t="s">
        <v>2568</v>
      </c>
      <c r="B1196">
        <v>41</v>
      </c>
      <c r="C1196" s="272" t="s">
        <v>2569</v>
      </c>
      <c r="D1196" s="272" t="s">
        <v>170</v>
      </c>
      <c r="E1196">
        <v>3</v>
      </c>
      <c r="F1196">
        <v>6</v>
      </c>
      <c r="G1196">
        <v>9</v>
      </c>
      <c r="H1196" s="208">
        <v>44636</v>
      </c>
      <c r="I1196">
        <v>570</v>
      </c>
      <c r="J1196" s="217">
        <f t="shared" si="47"/>
        <v>9</v>
      </c>
    </row>
    <row r="1197" spans="1:10" hidden="1" outlineLevel="1" x14ac:dyDescent="0.35">
      <c r="A1197" s="272" t="s">
        <v>2568</v>
      </c>
      <c r="B1197">
        <v>43</v>
      </c>
      <c r="C1197" s="272" t="s">
        <v>2569</v>
      </c>
      <c r="D1197" s="272" t="s">
        <v>170</v>
      </c>
      <c r="E1197">
        <v>2</v>
      </c>
      <c r="F1197">
        <v>2</v>
      </c>
      <c r="G1197">
        <v>4</v>
      </c>
      <c r="H1197" s="208">
        <v>44636</v>
      </c>
      <c r="I1197">
        <v>330</v>
      </c>
      <c r="J1197" s="217">
        <f t="shared" si="47"/>
        <v>4</v>
      </c>
    </row>
    <row r="1198" spans="1:10" hidden="1" outlineLevel="1" x14ac:dyDescent="0.35">
      <c r="A1198" s="272" t="s">
        <v>2568</v>
      </c>
      <c r="B1198">
        <v>44</v>
      </c>
      <c r="C1198" s="272" t="s">
        <v>2569</v>
      </c>
      <c r="D1198" s="272" t="s">
        <v>170</v>
      </c>
      <c r="E1198">
        <v>4</v>
      </c>
      <c r="F1198">
        <v>4</v>
      </c>
      <c r="G1198">
        <v>8</v>
      </c>
      <c r="H1198" s="208">
        <v>44636</v>
      </c>
      <c r="I1198">
        <v>600</v>
      </c>
      <c r="J1198" s="217">
        <f t="shared" si="47"/>
        <v>8</v>
      </c>
    </row>
    <row r="1199" spans="1:10" hidden="1" outlineLevel="1" x14ac:dyDescent="0.35">
      <c r="A1199" s="272" t="s">
        <v>2568</v>
      </c>
      <c r="B1199">
        <v>45</v>
      </c>
      <c r="C1199" s="272" t="s">
        <v>2569</v>
      </c>
      <c r="D1199" s="272" t="s">
        <v>170</v>
      </c>
      <c r="E1199">
        <v>9</v>
      </c>
      <c r="F1199">
        <v>2</v>
      </c>
      <c r="G1199">
        <v>11</v>
      </c>
      <c r="H1199" s="208">
        <v>44636</v>
      </c>
      <c r="I1199">
        <v>750</v>
      </c>
      <c r="J1199" s="217">
        <f t="shared" si="47"/>
        <v>11</v>
      </c>
    </row>
    <row r="1200" spans="1:10" hidden="1" outlineLevel="1" x14ac:dyDescent="0.35">
      <c r="A1200" s="272" t="s">
        <v>2568</v>
      </c>
      <c r="B1200">
        <v>46</v>
      </c>
      <c r="C1200" s="272" t="s">
        <v>2569</v>
      </c>
      <c r="D1200" s="272" t="s">
        <v>170</v>
      </c>
      <c r="E1200">
        <v>4</v>
      </c>
      <c r="F1200">
        <v>2</v>
      </c>
      <c r="G1200">
        <v>6</v>
      </c>
      <c r="H1200" s="208">
        <v>44636</v>
      </c>
      <c r="I1200">
        <v>440</v>
      </c>
      <c r="J1200" s="217">
        <f t="shared" si="47"/>
        <v>6</v>
      </c>
    </row>
    <row r="1201" spans="1:10" hidden="1" outlineLevel="1" x14ac:dyDescent="0.35">
      <c r="A1201" s="272" t="s">
        <v>2568</v>
      </c>
      <c r="B1201">
        <v>49</v>
      </c>
      <c r="C1201" s="272" t="s">
        <v>2569</v>
      </c>
      <c r="D1201" s="272" t="s">
        <v>170</v>
      </c>
      <c r="E1201">
        <v>2</v>
      </c>
      <c r="F1201">
        <v>2</v>
      </c>
      <c r="G1201">
        <v>4</v>
      </c>
      <c r="H1201" s="208">
        <v>44636</v>
      </c>
      <c r="I1201">
        <v>100</v>
      </c>
      <c r="J1201" s="217">
        <f t="shared" si="47"/>
        <v>4</v>
      </c>
    </row>
    <row r="1202" spans="1:10" hidden="1" outlineLevel="1" x14ac:dyDescent="0.35">
      <c r="A1202" s="272" t="s">
        <v>2568</v>
      </c>
      <c r="B1202">
        <v>51</v>
      </c>
      <c r="C1202" s="272" t="s">
        <v>2569</v>
      </c>
      <c r="D1202" s="272" t="s">
        <v>170</v>
      </c>
      <c r="E1202">
        <v>2</v>
      </c>
      <c r="F1202">
        <v>2</v>
      </c>
      <c r="G1202">
        <v>4</v>
      </c>
      <c r="H1202" s="208">
        <v>44636</v>
      </c>
      <c r="I1202">
        <v>600</v>
      </c>
      <c r="J1202" s="217">
        <f t="shared" si="47"/>
        <v>4</v>
      </c>
    </row>
    <row r="1203" spans="1:10" hidden="1" outlineLevel="1" x14ac:dyDescent="0.35">
      <c r="A1203" s="272" t="s">
        <v>2568</v>
      </c>
      <c r="B1203">
        <v>52</v>
      </c>
      <c r="C1203" s="272" t="s">
        <v>2569</v>
      </c>
      <c r="D1203" s="272" t="s">
        <v>170</v>
      </c>
      <c r="E1203">
        <v>2</v>
      </c>
      <c r="F1203">
        <v>2</v>
      </c>
      <c r="G1203">
        <v>4</v>
      </c>
      <c r="H1203" s="208">
        <v>44636</v>
      </c>
      <c r="I1203">
        <v>350</v>
      </c>
      <c r="J1203" s="217">
        <f t="shared" si="47"/>
        <v>4</v>
      </c>
    </row>
    <row r="1204" spans="1:10" hidden="1" outlineLevel="1" x14ac:dyDescent="0.35">
      <c r="A1204" s="272" t="s">
        <v>2568</v>
      </c>
      <c r="B1204">
        <v>53</v>
      </c>
      <c r="C1204" s="272" t="s">
        <v>2569</v>
      </c>
      <c r="D1204" s="272" t="s">
        <v>170</v>
      </c>
      <c r="E1204">
        <v>8</v>
      </c>
      <c r="F1204">
        <v>5</v>
      </c>
      <c r="G1204">
        <v>13</v>
      </c>
      <c r="H1204" s="208">
        <v>44636</v>
      </c>
      <c r="I1204">
        <v>100</v>
      </c>
      <c r="J1204" s="217">
        <f t="shared" si="47"/>
        <v>13</v>
      </c>
    </row>
    <row r="1205" spans="1:10" hidden="1" outlineLevel="1" x14ac:dyDescent="0.35">
      <c r="A1205" s="272" t="s">
        <v>2568</v>
      </c>
      <c r="B1205">
        <v>54</v>
      </c>
      <c r="C1205" s="272" t="s">
        <v>2569</v>
      </c>
      <c r="D1205" s="272" t="s">
        <v>170</v>
      </c>
      <c r="E1205">
        <v>7</v>
      </c>
      <c r="F1205">
        <v>3</v>
      </c>
      <c r="G1205">
        <v>10</v>
      </c>
      <c r="H1205" s="208">
        <v>44636</v>
      </c>
      <c r="I1205">
        <v>200</v>
      </c>
      <c r="J1205" s="217">
        <f t="shared" si="47"/>
        <v>10</v>
      </c>
    </row>
    <row r="1206" spans="1:10" hidden="1" outlineLevel="1" x14ac:dyDescent="0.35">
      <c r="A1206" s="272" t="s">
        <v>2568</v>
      </c>
      <c r="B1206">
        <v>55</v>
      </c>
      <c r="C1206" s="272" t="s">
        <v>2569</v>
      </c>
      <c r="D1206" s="272" t="s">
        <v>170</v>
      </c>
      <c r="E1206">
        <v>5</v>
      </c>
      <c r="F1206">
        <v>4</v>
      </c>
      <c r="G1206">
        <v>9</v>
      </c>
      <c r="H1206" s="208">
        <v>44636</v>
      </c>
      <c r="I1206">
        <v>200</v>
      </c>
      <c r="J1206" s="217">
        <f t="shared" si="47"/>
        <v>9</v>
      </c>
    </row>
    <row r="1207" spans="1:10" ht="15" collapsed="1" thickBot="1" x14ac:dyDescent="0.4">
      <c r="A1207" s="211" t="s">
        <v>2568</v>
      </c>
      <c r="B1207" s="212"/>
      <c r="C1207" s="213" t="s">
        <v>2569</v>
      </c>
      <c r="D1207" s="214">
        <f>COUNTA(D1151:D1206)</f>
        <v>56</v>
      </c>
      <c r="E1207" s="214">
        <f>SUM(E1151:E1206)</f>
        <v>303</v>
      </c>
      <c r="F1207" s="214">
        <f>SUM(F1151:F1206)</f>
        <v>202</v>
      </c>
      <c r="G1207" s="214">
        <f>SUM(G1151:G1206)</f>
        <v>505</v>
      </c>
      <c r="H1207" s="238">
        <v>44636</v>
      </c>
      <c r="I1207" s="242">
        <f>AVERAGE(I1151:I1206)</f>
        <v>407.85714285714283</v>
      </c>
      <c r="J1207" s="214">
        <f>SUM(J1151:J1206)</f>
        <v>505</v>
      </c>
    </row>
    <row r="1208" spans="1:10" hidden="1" outlineLevel="1" x14ac:dyDescent="0.35">
      <c r="A1208" s="272" t="s">
        <v>2570</v>
      </c>
      <c r="B1208">
        <v>68</v>
      </c>
      <c r="C1208" s="272" t="s">
        <v>2571</v>
      </c>
      <c r="D1208" s="272" t="s">
        <v>170</v>
      </c>
      <c r="E1208">
        <v>2</v>
      </c>
      <c r="F1208">
        <v>1</v>
      </c>
      <c r="G1208">
        <v>3</v>
      </c>
      <c r="H1208" s="208">
        <v>44636</v>
      </c>
      <c r="I1208">
        <v>310</v>
      </c>
      <c r="J1208" s="217">
        <f t="shared" si="47"/>
        <v>3</v>
      </c>
    </row>
    <row r="1209" spans="1:10" hidden="1" outlineLevel="1" x14ac:dyDescent="0.35">
      <c r="A1209" s="272" t="s">
        <v>2570</v>
      </c>
      <c r="B1209">
        <v>57</v>
      </c>
      <c r="C1209" s="272" t="s">
        <v>2571</v>
      </c>
      <c r="D1209" s="272" t="s">
        <v>170</v>
      </c>
      <c r="E1209">
        <v>5</v>
      </c>
      <c r="F1209">
        <v>2</v>
      </c>
      <c r="G1209">
        <v>7</v>
      </c>
      <c r="H1209" s="208">
        <v>44636</v>
      </c>
      <c r="I1209">
        <v>500</v>
      </c>
      <c r="J1209" s="217">
        <f t="shared" si="47"/>
        <v>7</v>
      </c>
    </row>
    <row r="1210" spans="1:10" hidden="1" outlineLevel="1" x14ac:dyDescent="0.35">
      <c r="A1210" s="272" t="s">
        <v>2570</v>
      </c>
      <c r="B1210">
        <v>50</v>
      </c>
      <c r="C1210" s="272" t="s">
        <v>2571</v>
      </c>
      <c r="D1210" s="272" t="s">
        <v>170</v>
      </c>
      <c r="E1210">
        <v>1</v>
      </c>
      <c r="F1210">
        <v>2</v>
      </c>
      <c r="G1210">
        <v>3</v>
      </c>
      <c r="H1210" s="208">
        <v>44636</v>
      </c>
      <c r="I1210">
        <v>100</v>
      </c>
      <c r="J1210" s="217">
        <f t="shared" si="47"/>
        <v>3</v>
      </c>
    </row>
    <row r="1211" spans="1:10" hidden="1" outlineLevel="1" x14ac:dyDescent="0.35">
      <c r="A1211" s="272" t="s">
        <v>2570</v>
      </c>
      <c r="B1211">
        <v>60</v>
      </c>
      <c r="C1211" s="272" t="s">
        <v>2571</v>
      </c>
      <c r="D1211" s="272" t="s">
        <v>170</v>
      </c>
      <c r="E1211">
        <v>4</v>
      </c>
      <c r="F1211">
        <v>2</v>
      </c>
      <c r="G1211">
        <v>6</v>
      </c>
      <c r="H1211" s="208">
        <v>44636</v>
      </c>
      <c r="I1211">
        <v>200</v>
      </c>
      <c r="J1211" s="217">
        <f t="shared" si="47"/>
        <v>6</v>
      </c>
    </row>
    <row r="1212" spans="1:10" hidden="1" outlineLevel="1" x14ac:dyDescent="0.35">
      <c r="A1212" s="272" t="s">
        <v>2570</v>
      </c>
      <c r="B1212">
        <v>1</v>
      </c>
      <c r="C1212" s="272" t="s">
        <v>2571</v>
      </c>
      <c r="D1212" s="272" t="s">
        <v>170</v>
      </c>
      <c r="E1212">
        <v>4</v>
      </c>
      <c r="F1212">
        <v>4</v>
      </c>
      <c r="G1212">
        <v>8</v>
      </c>
      <c r="H1212" s="208">
        <v>44636</v>
      </c>
      <c r="I1212">
        <v>300</v>
      </c>
      <c r="J1212" s="217">
        <f t="shared" si="47"/>
        <v>8</v>
      </c>
    </row>
    <row r="1213" spans="1:10" hidden="1" outlineLevel="1" x14ac:dyDescent="0.35">
      <c r="A1213" s="272" t="s">
        <v>2570</v>
      </c>
      <c r="B1213">
        <v>71</v>
      </c>
      <c r="C1213" s="272" t="s">
        <v>2571</v>
      </c>
      <c r="D1213" s="272" t="s">
        <v>170</v>
      </c>
      <c r="E1213">
        <v>5</v>
      </c>
      <c r="F1213">
        <v>2</v>
      </c>
      <c r="G1213">
        <v>7</v>
      </c>
      <c r="H1213" s="208">
        <v>44636</v>
      </c>
      <c r="I1213">
        <v>400</v>
      </c>
      <c r="J1213" s="217">
        <f t="shared" si="47"/>
        <v>7</v>
      </c>
    </row>
    <row r="1214" spans="1:10" hidden="1" outlineLevel="1" x14ac:dyDescent="0.35">
      <c r="A1214" s="272" t="s">
        <v>2570</v>
      </c>
      <c r="B1214">
        <v>2</v>
      </c>
      <c r="C1214" s="272" t="s">
        <v>2571</v>
      </c>
      <c r="D1214" s="272" t="s">
        <v>170</v>
      </c>
      <c r="E1214">
        <v>5</v>
      </c>
      <c r="F1214">
        <v>3</v>
      </c>
      <c r="G1214">
        <v>8</v>
      </c>
      <c r="H1214" s="208">
        <v>44636</v>
      </c>
      <c r="I1214">
        <v>500</v>
      </c>
      <c r="J1214" s="217">
        <f t="shared" si="47"/>
        <v>8</v>
      </c>
    </row>
    <row r="1215" spans="1:10" hidden="1" outlineLevel="1" x14ac:dyDescent="0.35">
      <c r="A1215" s="272" t="s">
        <v>2570</v>
      </c>
      <c r="B1215">
        <v>26</v>
      </c>
      <c r="C1215" s="272" t="s">
        <v>2571</v>
      </c>
      <c r="D1215" s="272" t="s">
        <v>170</v>
      </c>
      <c r="E1215">
        <v>4</v>
      </c>
      <c r="F1215">
        <v>2</v>
      </c>
      <c r="G1215">
        <v>6</v>
      </c>
      <c r="H1215" s="208">
        <v>44636</v>
      </c>
      <c r="I1215">
        <v>200</v>
      </c>
      <c r="J1215" s="217">
        <f t="shared" si="47"/>
        <v>6</v>
      </c>
    </row>
    <row r="1216" spans="1:10" hidden="1" outlineLevel="1" x14ac:dyDescent="0.35">
      <c r="A1216" s="272" t="s">
        <v>2570</v>
      </c>
      <c r="B1216">
        <v>38</v>
      </c>
      <c r="C1216" s="272" t="s">
        <v>2571</v>
      </c>
      <c r="D1216" s="272" t="s">
        <v>170</v>
      </c>
      <c r="E1216">
        <v>4</v>
      </c>
      <c r="F1216">
        <v>2</v>
      </c>
      <c r="G1216">
        <v>6</v>
      </c>
      <c r="H1216" s="208">
        <v>44636</v>
      </c>
      <c r="I1216">
        <v>150</v>
      </c>
      <c r="J1216" s="217">
        <f t="shared" si="47"/>
        <v>6</v>
      </c>
    </row>
    <row r="1217" spans="1:10" hidden="1" outlineLevel="1" x14ac:dyDescent="0.35">
      <c r="A1217" s="272" t="s">
        <v>2570</v>
      </c>
      <c r="B1217">
        <v>3</v>
      </c>
      <c r="C1217" s="272" t="s">
        <v>2571</v>
      </c>
      <c r="D1217" s="272" t="s">
        <v>170</v>
      </c>
      <c r="E1217">
        <v>2</v>
      </c>
      <c r="F1217">
        <v>3</v>
      </c>
      <c r="G1217">
        <v>5</v>
      </c>
      <c r="H1217" s="208">
        <v>44636</v>
      </c>
      <c r="I1217">
        <v>800</v>
      </c>
      <c r="J1217" s="217">
        <f t="shared" si="47"/>
        <v>5</v>
      </c>
    </row>
    <row r="1218" spans="1:10" hidden="1" outlineLevel="1" x14ac:dyDescent="0.35">
      <c r="A1218" s="272" t="s">
        <v>2570</v>
      </c>
      <c r="B1218">
        <v>4</v>
      </c>
      <c r="C1218" s="272" t="s">
        <v>2571</v>
      </c>
      <c r="D1218" s="272" t="s">
        <v>170</v>
      </c>
      <c r="E1218">
        <v>5</v>
      </c>
      <c r="F1218">
        <v>4</v>
      </c>
      <c r="G1218">
        <v>9</v>
      </c>
      <c r="H1218" s="208">
        <v>44636</v>
      </c>
      <c r="I1218">
        <v>100</v>
      </c>
      <c r="J1218" s="217">
        <f t="shared" si="47"/>
        <v>9</v>
      </c>
    </row>
    <row r="1219" spans="1:10" hidden="1" outlineLevel="1" x14ac:dyDescent="0.35">
      <c r="A1219" s="272" t="s">
        <v>2570</v>
      </c>
      <c r="B1219">
        <v>5</v>
      </c>
      <c r="C1219" s="272" t="s">
        <v>2571</v>
      </c>
      <c r="D1219" s="272" t="s">
        <v>170</v>
      </c>
      <c r="E1219">
        <v>4</v>
      </c>
      <c r="F1219">
        <v>5</v>
      </c>
      <c r="G1219">
        <v>9</v>
      </c>
      <c r="H1219" s="208">
        <v>44636</v>
      </c>
      <c r="I1219">
        <v>190</v>
      </c>
      <c r="J1219" s="217">
        <f t="shared" ref="J1219:J1282" si="48">IF(I1219&gt;$Q$1,,G1219)</f>
        <v>9</v>
      </c>
    </row>
    <row r="1220" spans="1:10" hidden="1" outlineLevel="1" x14ac:dyDescent="0.35">
      <c r="A1220" s="272" t="s">
        <v>2570</v>
      </c>
      <c r="B1220">
        <v>7</v>
      </c>
      <c r="C1220" s="272" t="s">
        <v>2571</v>
      </c>
      <c r="D1220" s="272" t="s">
        <v>170</v>
      </c>
      <c r="E1220">
        <v>2</v>
      </c>
      <c r="F1220">
        <v>2</v>
      </c>
      <c r="G1220">
        <v>4</v>
      </c>
      <c r="H1220" s="208">
        <v>44636</v>
      </c>
      <c r="I1220">
        <v>800</v>
      </c>
      <c r="J1220" s="217">
        <f t="shared" si="48"/>
        <v>4</v>
      </c>
    </row>
    <row r="1221" spans="1:10" hidden="1" outlineLevel="1" x14ac:dyDescent="0.35">
      <c r="A1221" s="272" t="s">
        <v>2570</v>
      </c>
      <c r="B1221">
        <v>6</v>
      </c>
      <c r="C1221" s="272" t="s">
        <v>2571</v>
      </c>
      <c r="D1221" s="272" t="s">
        <v>170</v>
      </c>
      <c r="E1221">
        <v>2</v>
      </c>
      <c r="F1221">
        <v>3</v>
      </c>
      <c r="G1221">
        <v>5</v>
      </c>
      <c r="H1221" s="208">
        <v>44636</v>
      </c>
      <c r="I1221">
        <v>300</v>
      </c>
      <c r="J1221" s="217">
        <f t="shared" si="48"/>
        <v>5</v>
      </c>
    </row>
    <row r="1222" spans="1:10" hidden="1" outlineLevel="1" x14ac:dyDescent="0.35">
      <c r="A1222" s="272" t="s">
        <v>2570</v>
      </c>
      <c r="B1222">
        <v>77</v>
      </c>
      <c r="C1222" s="272" t="s">
        <v>2571</v>
      </c>
      <c r="D1222" s="272" t="s">
        <v>170</v>
      </c>
      <c r="E1222">
        <v>5</v>
      </c>
      <c r="F1222">
        <v>4</v>
      </c>
      <c r="G1222">
        <v>9</v>
      </c>
      <c r="H1222" s="208">
        <v>44636</v>
      </c>
      <c r="I1222">
        <v>300</v>
      </c>
      <c r="J1222" s="217">
        <f t="shared" si="48"/>
        <v>9</v>
      </c>
    </row>
    <row r="1223" spans="1:10" hidden="1" outlineLevel="1" x14ac:dyDescent="0.35">
      <c r="A1223" s="272" t="s">
        <v>2570</v>
      </c>
      <c r="B1223">
        <v>39</v>
      </c>
      <c r="C1223" s="272" t="s">
        <v>2571</v>
      </c>
      <c r="D1223" s="272" t="s">
        <v>170</v>
      </c>
      <c r="E1223">
        <v>2</v>
      </c>
      <c r="F1223">
        <v>2</v>
      </c>
      <c r="G1223">
        <v>4</v>
      </c>
      <c r="H1223" s="208">
        <v>44636</v>
      </c>
      <c r="I1223">
        <v>280</v>
      </c>
      <c r="J1223" s="217">
        <f t="shared" si="48"/>
        <v>4</v>
      </c>
    </row>
    <row r="1224" spans="1:10" hidden="1" outlineLevel="1" x14ac:dyDescent="0.35">
      <c r="A1224" s="272" t="s">
        <v>2570</v>
      </c>
      <c r="B1224">
        <v>9</v>
      </c>
      <c r="C1224" s="272" t="s">
        <v>2571</v>
      </c>
      <c r="D1224" s="272" t="s">
        <v>170</v>
      </c>
      <c r="E1224">
        <v>0</v>
      </c>
      <c r="F1224">
        <v>2</v>
      </c>
      <c r="G1224">
        <v>2</v>
      </c>
      <c r="H1224" s="208">
        <v>44636</v>
      </c>
      <c r="I1224">
        <v>700</v>
      </c>
      <c r="J1224" s="217">
        <f t="shared" si="48"/>
        <v>2</v>
      </c>
    </row>
    <row r="1225" spans="1:10" hidden="1" outlineLevel="1" x14ac:dyDescent="0.35">
      <c r="A1225" s="272" t="s">
        <v>2570</v>
      </c>
      <c r="B1225">
        <v>53</v>
      </c>
      <c r="C1225" s="272" t="s">
        <v>2571</v>
      </c>
      <c r="D1225" s="272" t="s">
        <v>170</v>
      </c>
      <c r="E1225">
        <v>1</v>
      </c>
      <c r="F1225">
        <v>2</v>
      </c>
      <c r="G1225">
        <v>3</v>
      </c>
      <c r="H1225" s="208">
        <v>44636</v>
      </c>
      <c r="I1225">
        <v>250</v>
      </c>
      <c r="J1225" s="217">
        <f t="shared" si="48"/>
        <v>3</v>
      </c>
    </row>
    <row r="1226" spans="1:10" hidden="1" outlineLevel="1" x14ac:dyDescent="0.35">
      <c r="A1226" s="272" t="s">
        <v>2570</v>
      </c>
      <c r="B1226">
        <v>10</v>
      </c>
      <c r="C1226" s="272" t="s">
        <v>2571</v>
      </c>
      <c r="D1226" s="272" t="s">
        <v>170</v>
      </c>
      <c r="E1226">
        <v>2</v>
      </c>
      <c r="F1226">
        <v>2</v>
      </c>
      <c r="G1226">
        <v>4</v>
      </c>
      <c r="H1226" s="208">
        <v>44636</v>
      </c>
      <c r="I1226">
        <v>200</v>
      </c>
      <c r="J1226" s="217">
        <f t="shared" si="48"/>
        <v>4</v>
      </c>
    </row>
    <row r="1227" spans="1:10" hidden="1" outlineLevel="1" x14ac:dyDescent="0.35">
      <c r="A1227" s="272" t="s">
        <v>2570</v>
      </c>
      <c r="B1227">
        <v>63</v>
      </c>
      <c r="C1227" s="272" t="s">
        <v>2571</v>
      </c>
      <c r="D1227" s="272" t="s">
        <v>170</v>
      </c>
      <c r="E1227">
        <v>3</v>
      </c>
      <c r="F1227">
        <v>3</v>
      </c>
      <c r="G1227">
        <v>6</v>
      </c>
      <c r="H1227" s="208">
        <v>44636</v>
      </c>
      <c r="I1227">
        <v>180</v>
      </c>
      <c r="J1227" s="217">
        <f t="shared" si="48"/>
        <v>6</v>
      </c>
    </row>
    <row r="1228" spans="1:10" hidden="1" outlineLevel="1" x14ac:dyDescent="0.35">
      <c r="A1228" s="272" t="s">
        <v>2570</v>
      </c>
      <c r="B1228">
        <v>82</v>
      </c>
      <c r="C1228" s="272" t="s">
        <v>2571</v>
      </c>
      <c r="D1228" s="272" t="s">
        <v>170</v>
      </c>
      <c r="E1228">
        <v>4</v>
      </c>
      <c r="F1228">
        <v>2</v>
      </c>
      <c r="G1228">
        <v>6</v>
      </c>
      <c r="H1228" s="208">
        <v>44636</v>
      </c>
      <c r="I1228">
        <v>700</v>
      </c>
      <c r="J1228" s="217">
        <f t="shared" si="48"/>
        <v>6</v>
      </c>
    </row>
    <row r="1229" spans="1:10" hidden="1" outlineLevel="1" x14ac:dyDescent="0.35">
      <c r="A1229" s="272" t="s">
        <v>2570</v>
      </c>
      <c r="B1229">
        <v>11</v>
      </c>
      <c r="C1229" s="272" t="s">
        <v>2571</v>
      </c>
      <c r="D1229" s="272" t="s">
        <v>170</v>
      </c>
      <c r="E1229">
        <v>4</v>
      </c>
      <c r="F1229">
        <v>2</v>
      </c>
      <c r="G1229">
        <v>6</v>
      </c>
      <c r="H1229" s="208">
        <v>44636</v>
      </c>
      <c r="I1229">
        <v>500</v>
      </c>
      <c r="J1229" s="217">
        <f t="shared" si="48"/>
        <v>6</v>
      </c>
    </row>
    <row r="1230" spans="1:10" hidden="1" outlineLevel="1" x14ac:dyDescent="0.35">
      <c r="A1230" s="272" t="s">
        <v>2570</v>
      </c>
      <c r="B1230">
        <v>72</v>
      </c>
      <c r="C1230" s="272" t="s">
        <v>2571</v>
      </c>
      <c r="D1230" s="272" t="s">
        <v>170</v>
      </c>
      <c r="E1230">
        <v>1</v>
      </c>
      <c r="F1230">
        <v>3</v>
      </c>
      <c r="G1230">
        <v>4</v>
      </c>
      <c r="H1230" s="208">
        <v>44636</v>
      </c>
      <c r="I1230">
        <v>260</v>
      </c>
      <c r="J1230" s="217">
        <f t="shared" si="48"/>
        <v>4</v>
      </c>
    </row>
    <row r="1231" spans="1:10" hidden="1" outlineLevel="1" x14ac:dyDescent="0.35">
      <c r="A1231" s="272" t="s">
        <v>2570</v>
      </c>
      <c r="B1231">
        <v>12</v>
      </c>
      <c r="C1231" s="272" t="s">
        <v>2571</v>
      </c>
      <c r="D1231" s="272" t="s">
        <v>170</v>
      </c>
      <c r="E1231">
        <v>1</v>
      </c>
      <c r="F1231">
        <v>2</v>
      </c>
      <c r="G1231">
        <v>3</v>
      </c>
      <c r="H1231" s="208">
        <v>44636</v>
      </c>
      <c r="I1231">
        <v>300</v>
      </c>
      <c r="J1231" s="217">
        <f t="shared" si="48"/>
        <v>3</v>
      </c>
    </row>
    <row r="1232" spans="1:10" hidden="1" outlineLevel="1" x14ac:dyDescent="0.35">
      <c r="A1232" s="272" t="s">
        <v>2570</v>
      </c>
      <c r="B1232">
        <v>13</v>
      </c>
      <c r="C1232" s="272" t="s">
        <v>2571</v>
      </c>
      <c r="D1232" s="272" t="s">
        <v>170</v>
      </c>
      <c r="E1232">
        <v>7</v>
      </c>
      <c r="F1232">
        <v>3</v>
      </c>
      <c r="G1232">
        <v>10</v>
      </c>
      <c r="H1232" s="208">
        <v>44636</v>
      </c>
      <c r="I1232">
        <v>600</v>
      </c>
      <c r="J1232" s="217">
        <f t="shared" si="48"/>
        <v>10</v>
      </c>
    </row>
    <row r="1233" spans="1:10" hidden="1" outlineLevel="1" x14ac:dyDescent="0.35">
      <c r="A1233" s="272" t="s">
        <v>2570</v>
      </c>
      <c r="B1233">
        <v>14</v>
      </c>
      <c r="C1233" s="272" t="s">
        <v>2571</v>
      </c>
      <c r="D1233" s="272" t="s">
        <v>170</v>
      </c>
      <c r="E1233">
        <v>3</v>
      </c>
      <c r="F1233">
        <v>2</v>
      </c>
      <c r="G1233">
        <v>5</v>
      </c>
      <c r="H1233" s="208">
        <v>44636</v>
      </c>
      <c r="I1233">
        <v>700</v>
      </c>
      <c r="J1233" s="217">
        <f t="shared" si="48"/>
        <v>5</v>
      </c>
    </row>
    <row r="1234" spans="1:10" hidden="1" outlineLevel="1" x14ac:dyDescent="0.35">
      <c r="A1234" s="272" t="s">
        <v>2570</v>
      </c>
      <c r="B1234">
        <v>24</v>
      </c>
      <c r="C1234" s="272" t="s">
        <v>2571</v>
      </c>
      <c r="D1234" s="272" t="s">
        <v>170</v>
      </c>
      <c r="E1234">
        <v>3</v>
      </c>
      <c r="F1234">
        <v>2</v>
      </c>
      <c r="G1234">
        <v>5</v>
      </c>
      <c r="H1234" s="208">
        <v>44636</v>
      </c>
      <c r="I1234">
        <v>100</v>
      </c>
      <c r="J1234" s="217">
        <f t="shared" si="48"/>
        <v>5</v>
      </c>
    </row>
    <row r="1235" spans="1:10" hidden="1" outlineLevel="1" x14ac:dyDescent="0.35">
      <c r="A1235" s="272" t="s">
        <v>2570</v>
      </c>
      <c r="B1235">
        <v>15</v>
      </c>
      <c r="C1235" s="272" t="s">
        <v>2571</v>
      </c>
      <c r="D1235" s="272" t="s">
        <v>170</v>
      </c>
      <c r="E1235">
        <v>8</v>
      </c>
      <c r="F1235">
        <v>7</v>
      </c>
      <c r="G1235">
        <v>15</v>
      </c>
      <c r="H1235" s="208">
        <v>44636</v>
      </c>
      <c r="I1235">
        <v>900</v>
      </c>
      <c r="J1235" s="217">
        <f t="shared" si="48"/>
        <v>15</v>
      </c>
    </row>
    <row r="1236" spans="1:10" hidden="1" outlineLevel="1" x14ac:dyDescent="0.35">
      <c r="A1236" s="272" t="s">
        <v>2570</v>
      </c>
      <c r="B1236">
        <v>16</v>
      </c>
      <c r="C1236" s="272" t="s">
        <v>2571</v>
      </c>
      <c r="D1236" s="272" t="s">
        <v>170</v>
      </c>
      <c r="E1236">
        <v>1</v>
      </c>
      <c r="F1236">
        <v>2</v>
      </c>
      <c r="G1236">
        <v>3</v>
      </c>
      <c r="H1236" s="208">
        <v>44636</v>
      </c>
      <c r="I1236">
        <v>900</v>
      </c>
      <c r="J1236" s="217">
        <f t="shared" si="48"/>
        <v>3</v>
      </c>
    </row>
    <row r="1237" spans="1:10" hidden="1" outlineLevel="1" x14ac:dyDescent="0.35">
      <c r="A1237" s="272" t="s">
        <v>2570</v>
      </c>
      <c r="B1237">
        <v>42</v>
      </c>
      <c r="C1237" s="272" t="s">
        <v>2571</v>
      </c>
      <c r="D1237" s="272" t="s">
        <v>170</v>
      </c>
      <c r="E1237">
        <v>3</v>
      </c>
      <c r="F1237">
        <v>2</v>
      </c>
      <c r="G1237">
        <v>5</v>
      </c>
      <c r="H1237" s="208">
        <v>44636</v>
      </c>
      <c r="I1237">
        <v>200</v>
      </c>
      <c r="J1237" s="217">
        <f t="shared" si="48"/>
        <v>5</v>
      </c>
    </row>
    <row r="1238" spans="1:10" hidden="1" outlineLevel="1" x14ac:dyDescent="0.35">
      <c r="A1238" s="272" t="s">
        <v>2570</v>
      </c>
      <c r="B1238">
        <v>17</v>
      </c>
      <c r="C1238" s="272" t="s">
        <v>2571</v>
      </c>
      <c r="D1238" s="272" t="s">
        <v>170</v>
      </c>
      <c r="E1238">
        <v>2</v>
      </c>
      <c r="F1238">
        <v>2</v>
      </c>
      <c r="G1238">
        <v>4</v>
      </c>
      <c r="H1238" s="208">
        <v>44636</v>
      </c>
      <c r="I1238">
        <v>500</v>
      </c>
      <c r="J1238" s="217">
        <f t="shared" si="48"/>
        <v>4</v>
      </c>
    </row>
    <row r="1239" spans="1:10" hidden="1" outlineLevel="1" x14ac:dyDescent="0.35">
      <c r="A1239" s="272" t="s">
        <v>2570</v>
      </c>
      <c r="B1239">
        <v>55</v>
      </c>
      <c r="C1239" s="272" t="s">
        <v>2571</v>
      </c>
      <c r="D1239" s="272" t="s">
        <v>170</v>
      </c>
      <c r="E1239">
        <v>7</v>
      </c>
      <c r="F1239">
        <v>3</v>
      </c>
      <c r="G1239">
        <v>10</v>
      </c>
      <c r="H1239" s="208">
        <v>44636</v>
      </c>
      <c r="I1239">
        <v>900</v>
      </c>
      <c r="J1239" s="217">
        <f t="shared" si="48"/>
        <v>10</v>
      </c>
    </row>
    <row r="1240" spans="1:10" hidden="1" outlineLevel="1" x14ac:dyDescent="0.35">
      <c r="A1240" s="272" t="s">
        <v>2570</v>
      </c>
      <c r="B1240">
        <v>18</v>
      </c>
      <c r="C1240" s="272" t="s">
        <v>2571</v>
      </c>
      <c r="D1240" s="272" t="s">
        <v>170</v>
      </c>
      <c r="E1240">
        <v>4</v>
      </c>
      <c r="F1240">
        <v>2</v>
      </c>
      <c r="G1240">
        <v>6</v>
      </c>
      <c r="H1240" s="208">
        <v>44636</v>
      </c>
      <c r="I1240">
        <v>700</v>
      </c>
      <c r="J1240" s="217">
        <f t="shared" si="48"/>
        <v>6</v>
      </c>
    </row>
    <row r="1241" spans="1:10" hidden="1" outlineLevel="1" x14ac:dyDescent="0.35">
      <c r="A1241" s="272" t="s">
        <v>2570</v>
      </c>
      <c r="B1241">
        <v>80</v>
      </c>
      <c r="C1241" s="272" t="s">
        <v>2571</v>
      </c>
      <c r="D1241" s="272" t="s">
        <v>170</v>
      </c>
      <c r="E1241">
        <v>5</v>
      </c>
      <c r="F1241">
        <v>2</v>
      </c>
      <c r="G1241">
        <v>7</v>
      </c>
      <c r="H1241" s="208">
        <v>44636</v>
      </c>
      <c r="I1241">
        <v>700</v>
      </c>
      <c r="J1241" s="217">
        <f t="shared" si="48"/>
        <v>7</v>
      </c>
    </row>
    <row r="1242" spans="1:10" hidden="1" outlineLevel="1" x14ac:dyDescent="0.35">
      <c r="A1242" s="272" t="s">
        <v>2570</v>
      </c>
      <c r="B1242">
        <v>19</v>
      </c>
      <c r="C1242" s="272" t="s">
        <v>2571</v>
      </c>
      <c r="D1242" s="272" t="s">
        <v>170</v>
      </c>
      <c r="E1242">
        <v>1</v>
      </c>
      <c r="F1242">
        <v>2</v>
      </c>
      <c r="G1242">
        <v>3</v>
      </c>
      <c r="H1242" s="208">
        <v>44636</v>
      </c>
      <c r="I1242">
        <v>800</v>
      </c>
      <c r="J1242" s="217">
        <f t="shared" si="48"/>
        <v>3</v>
      </c>
    </row>
    <row r="1243" spans="1:10" hidden="1" outlineLevel="1" x14ac:dyDescent="0.35">
      <c r="A1243" s="272" t="s">
        <v>2570</v>
      </c>
      <c r="B1243">
        <v>20</v>
      </c>
      <c r="C1243" s="272" t="s">
        <v>2571</v>
      </c>
      <c r="D1243" s="272" t="s">
        <v>170</v>
      </c>
      <c r="E1243">
        <v>3</v>
      </c>
      <c r="F1243">
        <v>2</v>
      </c>
      <c r="G1243">
        <v>5</v>
      </c>
      <c r="H1243" s="208">
        <v>44636</v>
      </c>
      <c r="I1243">
        <v>300</v>
      </c>
      <c r="J1243" s="217">
        <f t="shared" si="48"/>
        <v>5</v>
      </c>
    </row>
    <row r="1244" spans="1:10" hidden="1" outlineLevel="1" x14ac:dyDescent="0.35">
      <c r="A1244" s="272" t="s">
        <v>2570</v>
      </c>
      <c r="B1244">
        <v>30</v>
      </c>
      <c r="C1244" s="272" t="s">
        <v>2571</v>
      </c>
      <c r="D1244" s="272" t="s">
        <v>170</v>
      </c>
      <c r="E1244">
        <v>2</v>
      </c>
      <c r="F1244">
        <v>7</v>
      </c>
      <c r="G1244">
        <v>9</v>
      </c>
      <c r="H1244" s="208">
        <v>44636</v>
      </c>
      <c r="I1244">
        <v>700</v>
      </c>
      <c r="J1244" s="217">
        <f t="shared" si="48"/>
        <v>9</v>
      </c>
    </row>
    <row r="1245" spans="1:10" hidden="1" outlineLevel="1" x14ac:dyDescent="0.35">
      <c r="A1245" s="272" t="s">
        <v>2570</v>
      </c>
      <c r="B1245">
        <v>48</v>
      </c>
      <c r="C1245" s="272" t="s">
        <v>2571</v>
      </c>
      <c r="D1245" s="272" t="s">
        <v>170</v>
      </c>
      <c r="E1245">
        <v>3</v>
      </c>
      <c r="F1245">
        <v>2</v>
      </c>
      <c r="G1245">
        <v>5</v>
      </c>
      <c r="H1245" s="208">
        <v>44636</v>
      </c>
      <c r="I1245">
        <v>700</v>
      </c>
      <c r="J1245" s="217">
        <f t="shared" si="48"/>
        <v>5</v>
      </c>
    </row>
    <row r="1246" spans="1:10" hidden="1" outlineLevel="1" x14ac:dyDescent="0.35">
      <c r="A1246" s="272" t="s">
        <v>2570</v>
      </c>
      <c r="B1246">
        <v>22</v>
      </c>
      <c r="C1246" s="272" t="s">
        <v>2571</v>
      </c>
      <c r="D1246" s="272" t="s">
        <v>170</v>
      </c>
      <c r="E1246">
        <v>4</v>
      </c>
      <c r="F1246">
        <v>6</v>
      </c>
      <c r="G1246">
        <v>10</v>
      </c>
      <c r="H1246" s="208">
        <v>44636</v>
      </c>
      <c r="I1246">
        <v>500</v>
      </c>
      <c r="J1246" s="217">
        <f t="shared" si="48"/>
        <v>10</v>
      </c>
    </row>
    <row r="1247" spans="1:10" hidden="1" outlineLevel="1" x14ac:dyDescent="0.35">
      <c r="A1247" s="272" t="s">
        <v>2570</v>
      </c>
      <c r="B1247">
        <v>25</v>
      </c>
      <c r="C1247" s="272" t="s">
        <v>2571</v>
      </c>
      <c r="D1247" s="272" t="s">
        <v>170</v>
      </c>
      <c r="E1247">
        <v>2</v>
      </c>
      <c r="F1247">
        <v>2</v>
      </c>
      <c r="G1247">
        <v>4</v>
      </c>
      <c r="H1247" s="208">
        <v>44636</v>
      </c>
      <c r="I1247">
        <v>300</v>
      </c>
      <c r="J1247" s="217">
        <f t="shared" si="48"/>
        <v>4</v>
      </c>
    </row>
    <row r="1248" spans="1:10" hidden="1" outlineLevel="1" x14ac:dyDescent="0.35">
      <c r="A1248" s="272" t="s">
        <v>2570</v>
      </c>
      <c r="B1248">
        <v>83</v>
      </c>
      <c r="C1248" s="272" t="s">
        <v>2571</v>
      </c>
      <c r="D1248" s="272" t="s">
        <v>170</v>
      </c>
      <c r="E1248">
        <v>9</v>
      </c>
      <c r="F1248">
        <v>2</v>
      </c>
      <c r="G1248">
        <v>11</v>
      </c>
      <c r="H1248" s="208">
        <v>44636</v>
      </c>
      <c r="I1248">
        <v>900</v>
      </c>
      <c r="J1248" s="217">
        <f t="shared" si="48"/>
        <v>11</v>
      </c>
    </row>
    <row r="1249" spans="1:10" hidden="1" outlineLevel="1" x14ac:dyDescent="0.35">
      <c r="A1249" s="272" t="s">
        <v>2570</v>
      </c>
      <c r="B1249">
        <v>35</v>
      </c>
      <c r="C1249" s="272" t="s">
        <v>2571</v>
      </c>
      <c r="D1249" s="272" t="s">
        <v>170</v>
      </c>
      <c r="E1249">
        <v>2</v>
      </c>
      <c r="F1249">
        <v>2</v>
      </c>
      <c r="G1249">
        <v>4</v>
      </c>
      <c r="H1249" s="208">
        <v>44636</v>
      </c>
      <c r="I1249">
        <v>400</v>
      </c>
      <c r="J1249" s="217">
        <f t="shared" si="48"/>
        <v>4</v>
      </c>
    </row>
    <row r="1250" spans="1:10" hidden="1" outlineLevel="1" x14ac:dyDescent="0.35">
      <c r="A1250" s="272" t="s">
        <v>2570</v>
      </c>
      <c r="B1250">
        <v>65</v>
      </c>
      <c r="C1250" s="272" t="s">
        <v>2571</v>
      </c>
      <c r="D1250" s="272" t="s">
        <v>170</v>
      </c>
      <c r="E1250">
        <v>5</v>
      </c>
      <c r="F1250">
        <v>2</v>
      </c>
      <c r="G1250">
        <v>7</v>
      </c>
      <c r="H1250" s="208">
        <v>44636</v>
      </c>
      <c r="I1250">
        <v>120</v>
      </c>
      <c r="J1250" s="217">
        <f t="shared" si="48"/>
        <v>7</v>
      </c>
    </row>
    <row r="1251" spans="1:10" hidden="1" outlineLevel="1" x14ac:dyDescent="0.35">
      <c r="A1251" s="272" t="s">
        <v>2570</v>
      </c>
      <c r="B1251">
        <v>76</v>
      </c>
      <c r="C1251" s="272" t="s">
        <v>2571</v>
      </c>
      <c r="D1251" s="272" t="s">
        <v>170</v>
      </c>
      <c r="E1251">
        <v>5</v>
      </c>
      <c r="F1251">
        <v>3</v>
      </c>
      <c r="G1251">
        <v>8</v>
      </c>
      <c r="H1251" s="208">
        <v>44636</v>
      </c>
      <c r="I1251">
        <v>500</v>
      </c>
      <c r="J1251" s="217">
        <f t="shared" si="48"/>
        <v>8</v>
      </c>
    </row>
    <row r="1252" spans="1:10" hidden="1" outlineLevel="1" x14ac:dyDescent="0.35">
      <c r="A1252" s="272" t="s">
        <v>2570</v>
      </c>
      <c r="B1252">
        <v>27</v>
      </c>
      <c r="C1252" s="272" t="s">
        <v>2571</v>
      </c>
      <c r="D1252" s="272" t="s">
        <v>170</v>
      </c>
      <c r="E1252">
        <v>2</v>
      </c>
      <c r="F1252">
        <v>2</v>
      </c>
      <c r="G1252">
        <v>4</v>
      </c>
      <c r="H1252" s="208">
        <v>44636</v>
      </c>
      <c r="I1252">
        <v>100</v>
      </c>
      <c r="J1252" s="217">
        <f t="shared" si="48"/>
        <v>4</v>
      </c>
    </row>
    <row r="1253" spans="1:10" hidden="1" outlineLevel="1" x14ac:dyDescent="0.35">
      <c r="A1253" s="272" t="s">
        <v>2570</v>
      </c>
      <c r="B1253">
        <v>43</v>
      </c>
      <c r="C1253" s="272" t="s">
        <v>2571</v>
      </c>
      <c r="D1253" s="272" t="s">
        <v>170</v>
      </c>
      <c r="E1253">
        <v>7</v>
      </c>
      <c r="F1253">
        <v>4</v>
      </c>
      <c r="G1253">
        <v>11</v>
      </c>
      <c r="H1253" s="208">
        <v>44636</v>
      </c>
      <c r="I1253">
        <v>900</v>
      </c>
      <c r="J1253" s="217">
        <f t="shared" si="48"/>
        <v>11</v>
      </c>
    </row>
    <row r="1254" spans="1:10" hidden="1" outlineLevel="1" x14ac:dyDescent="0.35">
      <c r="A1254" s="272" t="s">
        <v>2570</v>
      </c>
      <c r="B1254">
        <v>47</v>
      </c>
      <c r="C1254" s="272" t="s">
        <v>2571</v>
      </c>
      <c r="D1254" s="272" t="s">
        <v>170</v>
      </c>
      <c r="E1254">
        <v>1</v>
      </c>
      <c r="F1254">
        <v>2</v>
      </c>
      <c r="G1254">
        <v>3</v>
      </c>
      <c r="H1254" s="208">
        <v>44636</v>
      </c>
      <c r="I1254">
        <v>100</v>
      </c>
      <c r="J1254" s="217">
        <f t="shared" si="48"/>
        <v>3</v>
      </c>
    </row>
    <row r="1255" spans="1:10" hidden="1" outlineLevel="1" x14ac:dyDescent="0.35">
      <c r="A1255" s="272" t="s">
        <v>2570</v>
      </c>
      <c r="B1255">
        <v>49</v>
      </c>
      <c r="C1255" s="272" t="s">
        <v>2571</v>
      </c>
      <c r="D1255" s="272" t="s">
        <v>170</v>
      </c>
      <c r="E1255">
        <v>0</v>
      </c>
      <c r="F1255">
        <v>2</v>
      </c>
      <c r="G1255">
        <v>2</v>
      </c>
      <c r="H1255" s="208">
        <v>44636</v>
      </c>
      <c r="I1255">
        <v>500</v>
      </c>
      <c r="J1255" s="217">
        <f t="shared" si="48"/>
        <v>2</v>
      </c>
    </row>
    <row r="1256" spans="1:10" hidden="1" outlineLevel="1" x14ac:dyDescent="0.35">
      <c r="A1256" s="272" t="s">
        <v>2570</v>
      </c>
      <c r="B1256">
        <v>28</v>
      </c>
      <c r="C1256" s="272" t="s">
        <v>2571</v>
      </c>
      <c r="D1256" s="272" t="s">
        <v>170</v>
      </c>
      <c r="E1256">
        <v>3</v>
      </c>
      <c r="F1256">
        <v>2</v>
      </c>
      <c r="G1256">
        <v>5</v>
      </c>
      <c r="H1256" s="208">
        <v>44636</v>
      </c>
      <c r="I1256">
        <v>600</v>
      </c>
      <c r="J1256" s="217">
        <f t="shared" si="48"/>
        <v>5</v>
      </c>
    </row>
    <row r="1257" spans="1:10" hidden="1" outlineLevel="1" x14ac:dyDescent="0.35">
      <c r="A1257" s="272" t="s">
        <v>2570</v>
      </c>
      <c r="B1257">
        <v>59</v>
      </c>
      <c r="C1257" s="272" t="s">
        <v>2571</v>
      </c>
      <c r="D1257" s="272" t="s">
        <v>170</v>
      </c>
      <c r="E1257">
        <v>3</v>
      </c>
      <c r="F1257">
        <v>2</v>
      </c>
      <c r="G1257">
        <v>5</v>
      </c>
      <c r="H1257" s="208">
        <v>44636</v>
      </c>
      <c r="I1257">
        <v>300</v>
      </c>
      <c r="J1257" s="217">
        <f t="shared" si="48"/>
        <v>5</v>
      </c>
    </row>
    <row r="1258" spans="1:10" hidden="1" outlineLevel="1" x14ac:dyDescent="0.35">
      <c r="A1258" s="272" t="s">
        <v>2570</v>
      </c>
      <c r="B1258">
        <v>31</v>
      </c>
      <c r="C1258" s="272" t="s">
        <v>2571</v>
      </c>
      <c r="D1258" s="272" t="s">
        <v>170</v>
      </c>
      <c r="E1258">
        <v>8</v>
      </c>
      <c r="F1258">
        <v>2</v>
      </c>
      <c r="G1258">
        <v>10</v>
      </c>
      <c r="H1258" s="208">
        <v>44636</v>
      </c>
      <c r="I1258">
        <v>300</v>
      </c>
      <c r="J1258" s="217">
        <f t="shared" si="48"/>
        <v>10</v>
      </c>
    </row>
    <row r="1259" spans="1:10" hidden="1" outlineLevel="1" x14ac:dyDescent="0.35">
      <c r="A1259" s="272" t="s">
        <v>2570</v>
      </c>
      <c r="B1259">
        <v>32</v>
      </c>
      <c r="C1259" s="272" t="s">
        <v>2571</v>
      </c>
      <c r="D1259" s="272" t="s">
        <v>170</v>
      </c>
      <c r="E1259">
        <v>5</v>
      </c>
      <c r="F1259">
        <v>5</v>
      </c>
      <c r="G1259">
        <v>10</v>
      </c>
      <c r="H1259" s="208">
        <v>44636</v>
      </c>
      <c r="I1259">
        <v>200</v>
      </c>
      <c r="J1259" s="217">
        <f t="shared" si="48"/>
        <v>10</v>
      </c>
    </row>
    <row r="1260" spans="1:10" hidden="1" outlineLevel="1" x14ac:dyDescent="0.35">
      <c r="A1260" s="272" t="s">
        <v>2570</v>
      </c>
      <c r="B1260">
        <v>33</v>
      </c>
      <c r="C1260" s="272" t="s">
        <v>2571</v>
      </c>
      <c r="D1260" s="272" t="s">
        <v>170</v>
      </c>
      <c r="E1260">
        <v>5</v>
      </c>
      <c r="F1260">
        <v>2</v>
      </c>
      <c r="G1260">
        <v>7</v>
      </c>
      <c r="H1260" s="208">
        <v>44636</v>
      </c>
      <c r="I1260">
        <v>100</v>
      </c>
      <c r="J1260" s="217">
        <f t="shared" si="48"/>
        <v>7</v>
      </c>
    </row>
    <row r="1261" spans="1:10" hidden="1" outlineLevel="1" x14ac:dyDescent="0.35">
      <c r="A1261" s="272" t="s">
        <v>2570</v>
      </c>
      <c r="B1261">
        <v>73</v>
      </c>
      <c r="C1261" s="272" t="s">
        <v>2571</v>
      </c>
      <c r="D1261" s="272" t="s">
        <v>170</v>
      </c>
      <c r="E1261">
        <v>3</v>
      </c>
      <c r="F1261">
        <v>2</v>
      </c>
      <c r="G1261">
        <v>5</v>
      </c>
      <c r="H1261" s="208">
        <v>44636</v>
      </c>
      <c r="I1261">
        <v>400</v>
      </c>
      <c r="J1261" s="217">
        <f t="shared" si="48"/>
        <v>5</v>
      </c>
    </row>
    <row r="1262" spans="1:10" hidden="1" outlineLevel="1" x14ac:dyDescent="0.35">
      <c r="A1262" s="272" t="s">
        <v>2570</v>
      </c>
      <c r="B1262">
        <v>34</v>
      </c>
      <c r="C1262" s="272" t="s">
        <v>2571</v>
      </c>
      <c r="D1262" s="272" t="s">
        <v>170</v>
      </c>
      <c r="E1262">
        <v>4</v>
      </c>
      <c r="F1262">
        <v>10</v>
      </c>
      <c r="G1262">
        <v>14</v>
      </c>
      <c r="H1262" s="208">
        <v>44636</v>
      </c>
      <c r="I1262">
        <v>100</v>
      </c>
      <c r="J1262" s="217">
        <f t="shared" si="48"/>
        <v>14</v>
      </c>
    </row>
    <row r="1263" spans="1:10" hidden="1" outlineLevel="1" x14ac:dyDescent="0.35">
      <c r="A1263" s="272" t="s">
        <v>2570</v>
      </c>
      <c r="B1263">
        <v>75</v>
      </c>
      <c r="C1263" s="272" t="s">
        <v>2571</v>
      </c>
      <c r="D1263" s="272" t="s">
        <v>170</v>
      </c>
      <c r="E1263">
        <v>4</v>
      </c>
      <c r="F1263">
        <v>4</v>
      </c>
      <c r="G1263">
        <v>8</v>
      </c>
      <c r="H1263" s="208">
        <v>44636</v>
      </c>
      <c r="I1263">
        <v>300</v>
      </c>
      <c r="J1263" s="217">
        <f t="shared" si="48"/>
        <v>8</v>
      </c>
    </row>
    <row r="1264" spans="1:10" hidden="1" outlineLevel="1" x14ac:dyDescent="0.35">
      <c r="A1264" s="272" t="s">
        <v>2570</v>
      </c>
      <c r="B1264">
        <v>46</v>
      </c>
      <c r="C1264" s="272" t="s">
        <v>2571</v>
      </c>
      <c r="D1264" s="272" t="s">
        <v>170</v>
      </c>
      <c r="E1264">
        <v>1</v>
      </c>
      <c r="F1264">
        <v>4</v>
      </c>
      <c r="G1264">
        <v>5</v>
      </c>
      <c r="H1264" s="208">
        <v>44636</v>
      </c>
      <c r="I1264">
        <v>400</v>
      </c>
      <c r="J1264" s="217">
        <f t="shared" si="48"/>
        <v>5</v>
      </c>
    </row>
    <row r="1265" spans="1:10" hidden="1" outlineLevel="1" x14ac:dyDescent="0.35">
      <c r="A1265" s="272" t="s">
        <v>2570</v>
      </c>
      <c r="B1265">
        <v>36</v>
      </c>
      <c r="C1265" s="272" t="s">
        <v>2571</v>
      </c>
      <c r="D1265" s="272" t="s">
        <v>170</v>
      </c>
      <c r="E1265">
        <v>8</v>
      </c>
      <c r="F1265">
        <v>4</v>
      </c>
      <c r="G1265">
        <v>12</v>
      </c>
      <c r="H1265" s="208">
        <v>44636</v>
      </c>
      <c r="I1265">
        <v>200</v>
      </c>
      <c r="J1265" s="217">
        <f t="shared" si="48"/>
        <v>12</v>
      </c>
    </row>
    <row r="1266" spans="1:10" hidden="1" outlineLevel="1" x14ac:dyDescent="0.35">
      <c r="A1266" s="272" t="s">
        <v>2570</v>
      </c>
      <c r="B1266">
        <v>37</v>
      </c>
      <c r="C1266" s="272" t="s">
        <v>2571</v>
      </c>
      <c r="D1266" s="272" t="s">
        <v>170</v>
      </c>
      <c r="E1266">
        <v>1</v>
      </c>
      <c r="F1266">
        <v>2</v>
      </c>
      <c r="G1266">
        <v>3</v>
      </c>
      <c r="H1266" s="208">
        <v>44636</v>
      </c>
      <c r="I1266">
        <v>300</v>
      </c>
      <c r="J1266" s="217">
        <f t="shared" si="48"/>
        <v>3</v>
      </c>
    </row>
    <row r="1267" spans="1:10" hidden="1" outlineLevel="1" x14ac:dyDescent="0.35">
      <c r="A1267" s="272" t="s">
        <v>2570</v>
      </c>
      <c r="B1267">
        <v>54</v>
      </c>
      <c r="C1267" s="272" t="s">
        <v>2571</v>
      </c>
      <c r="D1267" s="272" t="s">
        <v>170</v>
      </c>
      <c r="E1267">
        <v>2</v>
      </c>
      <c r="F1267">
        <v>2</v>
      </c>
      <c r="G1267">
        <v>4</v>
      </c>
      <c r="H1267" s="208">
        <v>44636</v>
      </c>
      <c r="I1267">
        <v>600</v>
      </c>
      <c r="J1267" s="217">
        <f t="shared" si="48"/>
        <v>4</v>
      </c>
    </row>
    <row r="1268" spans="1:10" hidden="1" outlineLevel="1" x14ac:dyDescent="0.35">
      <c r="A1268" s="272" t="s">
        <v>2570</v>
      </c>
      <c r="B1268">
        <v>40</v>
      </c>
      <c r="C1268" s="272" t="s">
        <v>2571</v>
      </c>
      <c r="D1268" s="272" t="s">
        <v>170</v>
      </c>
      <c r="E1268">
        <v>7</v>
      </c>
      <c r="F1268">
        <v>2</v>
      </c>
      <c r="G1268">
        <v>9</v>
      </c>
      <c r="H1268" s="208">
        <v>44636</v>
      </c>
      <c r="I1268">
        <v>700</v>
      </c>
      <c r="J1268" s="217">
        <f t="shared" si="48"/>
        <v>9</v>
      </c>
    </row>
    <row r="1269" spans="1:10" hidden="1" outlineLevel="1" x14ac:dyDescent="0.35">
      <c r="A1269" s="272" t="s">
        <v>2570</v>
      </c>
      <c r="B1269">
        <v>41</v>
      </c>
      <c r="C1269" s="272" t="s">
        <v>2571</v>
      </c>
      <c r="D1269" s="272" t="s">
        <v>170</v>
      </c>
      <c r="E1269">
        <v>7</v>
      </c>
      <c r="F1269">
        <v>2</v>
      </c>
      <c r="G1269">
        <v>9</v>
      </c>
      <c r="H1269" s="208">
        <v>44636</v>
      </c>
      <c r="I1269">
        <v>600</v>
      </c>
      <c r="J1269" s="217">
        <f t="shared" si="48"/>
        <v>9</v>
      </c>
    </row>
    <row r="1270" spans="1:10" hidden="1" outlineLevel="1" x14ac:dyDescent="0.35">
      <c r="A1270" s="272" t="s">
        <v>2570</v>
      </c>
      <c r="B1270">
        <v>52</v>
      </c>
      <c r="C1270" s="272" t="s">
        <v>2571</v>
      </c>
      <c r="D1270" s="272" t="s">
        <v>170</v>
      </c>
      <c r="E1270">
        <v>4</v>
      </c>
      <c r="F1270">
        <v>1</v>
      </c>
      <c r="G1270">
        <v>5</v>
      </c>
      <c r="H1270" s="208">
        <v>44636</v>
      </c>
      <c r="I1270">
        <v>800</v>
      </c>
      <c r="J1270" s="217">
        <f t="shared" si="48"/>
        <v>5</v>
      </c>
    </row>
    <row r="1271" spans="1:10" hidden="1" outlineLevel="1" x14ac:dyDescent="0.35">
      <c r="A1271" s="272" t="s">
        <v>2570</v>
      </c>
      <c r="B1271">
        <v>79</v>
      </c>
      <c r="C1271" s="272" t="s">
        <v>2571</v>
      </c>
      <c r="D1271" s="272" t="s">
        <v>170</v>
      </c>
      <c r="E1271">
        <v>6</v>
      </c>
      <c r="F1271">
        <v>2</v>
      </c>
      <c r="G1271">
        <v>8</v>
      </c>
      <c r="H1271" s="208">
        <v>44636</v>
      </c>
      <c r="I1271">
        <v>180</v>
      </c>
      <c r="J1271" s="217">
        <f t="shared" si="48"/>
        <v>8</v>
      </c>
    </row>
    <row r="1272" spans="1:10" hidden="1" outlineLevel="1" x14ac:dyDescent="0.35">
      <c r="A1272" s="272" t="s">
        <v>2570</v>
      </c>
      <c r="B1272">
        <v>44</v>
      </c>
      <c r="C1272" s="272" t="s">
        <v>2571</v>
      </c>
      <c r="D1272" s="272" t="s">
        <v>170</v>
      </c>
      <c r="E1272">
        <v>5</v>
      </c>
      <c r="F1272">
        <v>2</v>
      </c>
      <c r="G1272">
        <v>7</v>
      </c>
      <c r="H1272" s="208">
        <v>44636</v>
      </c>
      <c r="I1272">
        <v>500</v>
      </c>
      <c r="J1272" s="217">
        <f t="shared" si="48"/>
        <v>7</v>
      </c>
    </row>
    <row r="1273" spans="1:10" hidden="1" outlineLevel="1" x14ac:dyDescent="0.35">
      <c r="A1273" s="272" t="s">
        <v>2570</v>
      </c>
      <c r="B1273">
        <v>45</v>
      </c>
      <c r="C1273" s="272" t="s">
        <v>2571</v>
      </c>
      <c r="D1273" s="272" t="s">
        <v>170</v>
      </c>
      <c r="E1273">
        <v>5</v>
      </c>
      <c r="F1273">
        <v>3</v>
      </c>
      <c r="G1273">
        <v>8</v>
      </c>
      <c r="H1273" s="208">
        <v>44636</v>
      </c>
      <c r="I1273">
        <v>300</v>
      </c>
      <c r="J1273" s="217">
        <f t="shared" si="48"/>
        <v>8</v>
      </c>
    </row>
    <row r="1274" spans="1:10" hidden="1" outlineLevel="1" x14ac:dyDescent="0.35">
      <c r="A1274" s="272" t="s">
        <v>2570</v>
      </c>
      <c r="B1274">
        <v>51</v>
      </c>
      <c r="C1274" s="272" t="s">
        <v>2571</v>
      </c>
      <c r="D1274" s="272" t="s">
        <v>170</v>
      </c>
      <c r="E1274">
        <v>5</v>
      </c>
      <c r="F1274">
        <v>4</v>
      </c>
      <c r="G1274">
        <v>9</v>
      </c>
      <c r="H1274" s="208">
        <v>44636</v>
      </c>
      <c r="I1274">
        <v>200</v>
      </c>
      <c r="J1274" s="217">
        <f t="shared" si="48"/>
        <v>9</v>
      </c>
    </row>
    <row r="1275" spans="1:10" hidden="1" outlineLevel="1" x14ac:dyDescent="0.35">
      <c r="A1275" s="272" t="s">
        <v>2570</v>
      </c>
      <c r="B1275">
        <v>62</v>
      </c>
      <c r="C1275" s="272" t="s">
        <v>2571</v>
      </c>
      <c r="D1275" s="272" t="s">
        <v>170</v>
      </c>
      <c r="E1275">
        <v>3</v>
      </c>
      <c r="F1275">
        <v>4</v>
      </c>
      <c r="G1275">
        <v>7</v>
      </c>
      <c r="H1275" s="208">
        <v>44636</v>
      </c>
      <c r="I1275">
        <v>130</v>
      </c>
      <c r="J1275" s="217">
        <f t="shared" si="48"/>
        <v>7</v>
      </c>
    </row>
    <row r="1276" spans="1:10" hidden="1" outlineLevel="1" x14ac:dyDescent="0.35">
      <c r="A1276" s="272" t="s">
        <v>2570</v>
      </c>
      <c r="B1276">
        <v>56</v>
      </c>
      <c r="C1276" s="272" t="s">
        <v>2571</v>
      </c>
      <c r="D1276" s="272" t="s">
        <v>170</v>
      </c>
      <c r="E1276">
        <v>3</v>
      </c>
      <c r="F1276">
        <v>2</v>
      </c>
      <c r="G1276">
        <v>5</v>
      </c>
      <c r="H1276" s="208">
        <v>44636</v>
      </c>
      <c r="I1276">
        <v>700</v>
      </c>
      <c r="J1276" s="217">
        <f t="shared" si="48"/>
        <v>5</v>
      </c>
    </row>
    <row r="1277" spans="1:10" hidden="1" outlineLevel="1" x14ac:dyDescent="0.35">
      <c r="A1277" s="272" t="s">
        <v>2570</v>
      </c>
      <c r="B1277">
        <v>58</v>
      </c>
      <c r="C1277" s="272" t="s">
        <v>2571</v>
      </c>
      <c r="D1277" s="272" t="s">
        <v>170</v>
      </c>
      <c r="E1277">
        <v>3</v>
      </c>
      <c r="F1277">
        <v>2</v>
      </c>
      <c r="G1277">
        <v>5</v>
      </c>
      <c r="H1277" s="208">
        <v>44636</v>
      </c>
      <c r="I1277">
        <v>340</v>
      </c>
      <c r="J1277" s="217">
        <f t="shared" si="48"/>
        <v>5</v>
      </c>
    </row>
    <row r="1278" spans="1:10" hidden="1" outlineLevel="1" x14ac:dyDescent="0.35">
      <c r="A1278" s="272" t="s">
        <v>2570</v>
      </c>
      <c r="B1278">
        <v>66</v>
      </c>
      <c r="C1278" s="272" t="s">
        <v>2571</v>
      </c>
      <c r="D1278" s="272" t="s">
        <v>170</v>
      </c>
      <c r="E1278">
        <v>3</v>
      </c>
      <c r="F1278">
        <v>2</v>
      </c>
      <c r="G1278">
        <v>5</v>
      </c>
      <c r="H1278" s="208">
        <v>44636</v>
      </c>
      <c r="I1278">
        <v>400</v>
      </c>
      <c r="J1278" s="217">
        <f t="shared" si="48"/>
        <v>5</v>
      </c>
    </row>
    <row r="1279" spans="1:10" hidden="1" outlineLevel="1" x14ac:dyDescent="0.35">
      <c r="A1279" s="272" t="s">
        <v>2570</v>
      </c>
      <c r="B1279">
        <v>81</v>
      </c>
      <c r="C1279" s="272" t="s">
        <v>2571</v>
      </c>
      <c r="D1279" s="272" t="s">
        <v>170</v>
      </c>
      <c r="E1279">
        <v>3</v>
      </c>
      <c r="F1279">
        <v>2</v>
      </c>
      <c r="G1279">
        <v>5</v>
      </c>
      <c r="H1279" s="208">
        <v>44636</v>
      </c>
      <c r="I1279">
        <v>240</v>
      </c>
      <c r="J1279" s="217">
        <f t="shared" si="48"/>
        <v>5</v>
      </c>
    </row>
    <row r="1280" spans="1:10" hidden="1" outlineLevel="1" x14ac:dyDescent="0.35">
      <c r="A1280" s="272" t="s">
        <v>2570</v>
      </c>
      <c r="B1280">
        <v>61</v>
      </c>
      <c r="C1280" s="272" t="s">
        <v>2571</v>
      </c>
      <c r="D1280" s="272" t="s">
        <v>170</v>
      </c>
      <c r="E1280">
        <v>3</v>
      </c>
      <c r="F1280">
        <v>2</v>
      </c>
      <c r="G1280">
        <v>5</v>
      </c>
      <c r="H1280" s="208">
        <v>44636</v>
      </c>
      <c r="I1280">
        <v>100</v>
      </c>
      <c r="J1280" s="217">
        <f t="shared" si="48"/>
        <v>5</v>
      </c>
    </row>
    <row r="1281" spans="1:10" hidden="1" outlineLevel="1" x14ac:dyDescent="0.35">
      <c r="A1281" s="272" t="s">
        <v>2570</v>
      </c>
      <c r="B1281">
        <v>69</v>
      </c>
      <c r="C1281" s="272" t="s">
        <v>2571</v>
      </c>
      <c r="D1281" s="272" t="s">
        <v>170</v>
      </c>
      <c r="E1281">
        <v>3</v>
      </c>
      <c r="F1281">
        <v>2</v>
      </c>
      <c r="G1281">
        <v>5</v>
      </c>
      <c r="H1281" s="208">
        <v>44636</v>
      </c>
      <c r="I1281">
        <v>500</v>
      </c>
      <c r="J1281" s="217">
        <f t="shared" si="48"/>
        <v>5</v>
      </c>
    </row>
    <row r="1282" spans="1:10" hidden="1" outlineLevel="1" x14ac:dyDescent="0.35">
      <c r="A1282" s="272" t="s">
        <v>2570</v>
      </c>
      <c r="B1282">
        <v>64</v>
      </c>
      <c r="C1282" s="272" t="s">
        <v>2571</v>
      </c>
      <c r="D1282" s="272" t="s">
        <v>170</v>
      </c>
      <c r="E1282">
        <v>5</v>
      </c>
      <c r="F1282">
        <v>3</v>
      </c>
      <c r="G1282">
        <v>8</v>
      </c>
      <c r="H1282" s="208">
        <v>44636</v>
      </c>
      <c r="I1282">
        <v>220</v>
      </c>
      <c r="J1282" s="217">
        <f t="shared" si="48"/>
        <v>8</v>
      </c>
    </row>
    <row r="1283" spans="1:10" hidden="1" outlineLevel="1" x14ac:dyDescent="0.35">
      <c r="A1283" s="272" t="s">
        <v>2570</v>
      </c>
      <c r="B1283">
        <v>67</v>
      </c>
      <c r="C1283" s="272" t="s">
        <v>2571</v>
      </c>
      <c r="D1283" s="272" t="s">
        <v>170</v>
      </c>
      <c r="E1283">
        <v>3</v>
      </c>
      <c r="F1283">
        <v>4</v>
      </c>
      <c r="G1283">
        <v>7</v>
      </c>
      <c r="H1283" s="208">
        <v>44636</v>
      </c>
      <c r="I1283">
        <v>480</v>
      </c>
      <c r="J1283" s="217">
        <f t="shared" ref="J1283:J1338" si="49">IF(I1283&gt;$Q$1,,G1283)</f>
        <v>7</v>
      </c>
    </row>
    <row r="1284" spans="1:10" hidden="1" outlineLevel="1" x14ac:dyDescent="0.35">
      <c r="A1284" s="272" t="s">
        <v>2570</v>
      </c>
      <c r="B1284">
        <v>70</v>
      </c>
      <c r="C1284" s="272" t="s">
        <v>2571</v>
      </c>
      <c r="D1284" s="272" t="s">
        <v>170</v>
      </c>
      <c r="E1284">
        <v>5</v>
      </c>
      <c r="F1284">
        <v>2</v>
      </c>
      <c r="G1284">
        <v>7</v>
      </c>
      <c r="H1284" s="208">
        <v>44636</v>
      </c>
      <c r="I1284">
        <v>700</v>
      </c>
      <c r="J1284" s="217">
        <f t="shared" si="49"/>
        <v>7</v>
      </c>
    </row>
    <row r="1285" spans="1:10" hidden="1" outlineLevel="1" x14ac:dyDescent="0.35">
      <c r="A1285" s="272" t="s">
        <v>2570</v>
      </c>
      <c r="B1285">
        <v>74</v>
      </c>
      <c r="C1285" s="272" t="s">
        <v>2571</v>
      </c>
      <c r="D1285" s="272" t="s">
        <v>170</v>
      </c>
      <c r="E1285">
        <v>2</v>
      </c>
      <c r="F1285">
        <v>2</v>
      </c>
      <c r="G1285">
        <v>4</v>
      </c>
      <c r="H1285" s="208">
        <v>44636</v>
      </c>
      <c r="I1285">
        <v>600</v>
      </c>
      <c r="J1285" s="217">
        <f t="shared" si="49"/>
        <v>4</v>
      </c>
    </row>
    <row r="1286" spans="1:10" hidden="1" outlineLevel="1" x14ac:dyDescent="0.35">
      <c r="A1286" s="272" t="s">
        <v>2570</v>
      </c>
      <c r="B1286">
        <v>78</v>
      </c>
      <c r="C1286" s="272" t="s">
        <v>2571</v>
      </c>
      <c r="D1286" s="272" t="s">
        <v>170</v>
      </c>
      <c r="E1286">
        <v>2</v>
      </c>
      <c r="F1286">
        <v>3</v>
      </c>
      <c r="G1286">
        <v>5</v>
      </c>
      <c r="H1286" s="208">
        <v>44636</v>
      </c>
      <c r="I1286">
        <v>190</v>
      </c>
      <c r="J1286" s="217">
        <f t="shared" si="49"/>
        <v>5</v>
      </c>
    </row>
    <row r="1287" spans="1:10" hidden="1" outlineLevel="1" x14ac:dyDescent="0.35">
      <c r="A1287" s="272" t="s">
        <v>2570</v>
      </c>
      <c r="B1287">
        <v>84</v>
      </c>
      <c r="C1287" s="272" t="s">
        <v>2571</v>
      </c>
      <c r="D1287" s="272" t="s">
        <v>170</v>
      </c>
      <c r="E1287">
        <v>4</v>
      </c>
      <c r="F1287">
        <v>6</v>
      </c>
      <c r="G1287">
        <v>10</v>
      </c>
      <c r="H1287" s="208">
        <v>44636</v>
      </c>
      <c r="I1287">
        <v>600</v>
      </c>
      <c r="J1287" s="217">
        <f t="shared" si="49"/>
        <v>10</v>
      </c>
    </row>
    <row r="1288" spans="1:10" hidden="1" outlineLevel="1" x14ac:dyDescent="0.35">
      <c r="A1288" s="272" t="s">
        <v>2570</v>
      </c>
      <c r="B1288">
        <v>8</v>
      </c>
      <c r="C1288" s="272" t="s">
        <v>2571</v>
      </c>
      <c r="D1288" s="272" t="s">
        <v>170</v>
      </c>
      <c r="E1288">
        <v>2</v>
      </c>
      <c r="F1288">
        <v>2</v>
      </c>
      <c r="G1288">
        <v>4</v>
      </c>
      <c r="H1288" s="208">
        <v>44636</v>
      </c>
      <c r="I1288">
        <v>900</v>
      </c>
      <c r="J1288" s="217">
        <f t="shared" si="49"/>
        <v>4</v>
      </c>
    </row>
    <row r="1289" spans="1:10" hidden="1" outlineLevel="1" x14ac:dyDescent="0.35">
      <c r="A1289" s="272" t="s">
        <v>2570</v>
      </c>
      <c r="B1289">
        <v>21</v>
      </c>
      <c r="C1289" s="272" t="s">
        <v>2571</v>
      </c>
      <c r="D1289" s="272" t="s">
        <v>170</v>
      </c>
      <c r="E1289">
        <v>5</v>
      </c>
      <c r="F1289">
        <v>2</v>
      </c>
      <c r="G1289">
        <v>7</v>
      </c>
      <c r="H1289" s="208">
        <v>44636</v>
      </c>
      <c r="I1289">
        <v>600</v>
      </c>
      <c r="J1289" s="217">
        <f t="shared" si="49"/>
        <v>7</v>
      </c>
    </row>
    <row r="1290" spans="1:10" hidden="1" outlineLevel="1" x14ac:dyDescent="0.35">
      <c r="A1290" s="272" t="s">
        <v>2570</v>
      </c>
      <c r="B1290">
        <v>23</v>
      </c>
      <c r="C1290" s="272" t="s">
        <v>2571</v>
      </c>
      <c r="D1290" s="272" t="s">
        <v>170</v>
      </c>
      <c r="E1290">
        <v>5</v>
      </c>
      <c r="F1290">
        <v>2</v>
      </c>
      <c r="G1290">
        <v>7</v>
      </c>
      <c r="H1290" s="208">
        <v>44636</v>
      </c>
      <c r="I1290">
        <v>900</v>
      </c>
      <c r="J1290" s="217">
        <f t="shared" si="49"/>
        <v>7</v>
      </c>
    </row>
    <row r="1291" spans="1:10" hidden="1" outlineLevel="1" x14ac:dyDescent="0.35">
      <c r="A1291" s="272" t="s">
        <v>2570</v>
      </c>
      <c r="B1291">
        <v>29</v>
      </c>
      <c r="C1291" s="272" t="s">
        <v>2571</v>
      </c>
      <c r="D1291" s="272" t="s">
        <v>170</v>
      </c>
      <c r="E1291">
        <v>2</v>
      </c>
      <c r="F1291">
        <v>2</v>
      </c>
      <c r="G1291">
        <v>4</v>
      </c>
      <c r="H1291" s="208">
        <v>44636</v>
      </c>
      <c r="I1291">
        <v>800</v>
      </c>
      <c r="J1291" s="217">
        <f t="shared" si="49"/>
        <v>4</v>
      </c>
    </row>
    <row r="1292" spans="1:10" ht="15" collapsed="1" thickBot="1" x14ac:dyDescent="0.4">
      <c r="A1292" s="211" t="s">
        <v>2570</v>
      </c>
      <c r="B1292" s="212"/>
      <c r="C1292" s="213" t="s">
        <v>2571</v>
      </c>
      <c r="D1292" s="214">
        <f>COUNTA(D1208:D1291)</f>
        <v>84</v>
      </c>
      <c r="E1292" s="214">
        <f>SUM(E1208:E1291)</f>
        <v>303</v>
      </c>
      <c r="F1292" s="214">
        <f>SUM(F1208:F1291)</f>
        <v>229</v>
      </c>
      <c r="G1292" s="214">
        <f>SUM(G1208:G1291)</f>
        <v>532</v>
      </c>
      <c r="H1292" s="238">
        <v>44636</v>
      </c>
      <c r="I1292" s="242">
        <f>AVERAGE(I1208:I1291)</f>
        <v>440.71428571428572</v>
      </c>
      <c r="J1292" s="214">
        <f>SUM(J1208:J1291)</f>
        <v>532</v>
      </c>
    </row>
    <row r="1293" spans="1:10" hidden="1" outlineLevel="1" x14ac:dyDescent="0.35">
      <c r="A1293" s="272" t="s">
        <v>2572</v>
      </c>
      <c r="B1293">
        <v>30</v>
      </c>
      <c r="C1293" s="272" t="s">
        <v>2573</v>
      </c>
      <c r="D1293" s="272" t="s">
        <v>170</v>
      </c>
      <c r="E1293">
        <v>5</v>
      </c>
      <c r="F1293">
        <v>2</v>
      </c>
      <c r="G1293">
        <v>7</v>
      </c>
      <c r="H1293" s="208">
        <v>44636</v>
      </c>
      <c r="I1293">
        <v>180</v>
      </c>
      <c r="J1293" s="217">
        <f t="shared" si="49"/>
        <v>7</v>
      </c>
    </row>
    <row r="1294" spans="1:10" hidden="1" outlineLevel="1" x14ac:dyDescent="0.35">
      <c r="A1294" s="272" t="s">
        <v>2572</v>
      </c>
      <c r="B1294">
        <v>16</v>
      </c>
      <c r="C1294" s="272" t="s">
        <v>2573</v>
      </c>
      <c r="D1294" s="272" t="s">
        <v>170</v>
      </c>
      <c r="E1294">
        <v>7</v>
      </c>
      <c r="F1294">
        <v>3</v>
      </c>
      <c r="G1294">
        <v>10</v>
      </c>
      <c r="H1294" s="208">
        <v>44636</v>
      </c>
      <c r="I1294">
        <v>180</v>
      </c>
      <c r="J1294" s="217">
        <f t="shared" si="49"/>
        <v>10</v>
      </c>
    </row>
    <row r="1295" spans="1:10" hidden="1" outlineLevel="1" x14ac:dyDescent="0.35">
      <c r="A1295" s="272" t="s">
        <v>2572</v>
      </c>
      <c r="B1295">
        <v>36</v>
      </c>
      <c r="C1295" s="272" t="s">
        <v>2573</v>
      </c>
      <c r="D1295" s="272" t="s">
        <v>170</v>
      </c>
      <c r="E1295">
        <v>3</v>
      </c>
      <c r="F1295">
        <v>3</v>
      </c>
      <c r="G1295">
        <v>6</v>
      </c>
      <c r="H1295" s="208">
        <v>44636</v>
      </c>
      <c r="I1295">
        <v>140</v>
      </c>
      <c r="J1295" s="217">
        <f t="shared" si="49"/>
        <v>6</v>
      </c>
    </row>
    <row r="1296" spans="1:10" hidden="1" outlineLevel="1" x14ac:dyDescent="0.35">
      <c r="A1296" s="272" t="s">
        <v>2572</v>
      </c>
      <c r="B1296">
        <v>17</v>
      </c>
      <c r="C1296" s="272" t="s">
        <v>2573</v>
      </c>
      <c r="D1296" s="272" t="s">
        <v>170</v>
      </c>
      <c r="E1296">
        <v>11</v>
      </c>
      <c r="F1296">
        <v>3</v>
      </c>
      <c r="G1296">
        <v>14</v>
      </c>
      <c r="H1296" s="208">
        <v>44636</v>
      </c>
      <c r="I1296">
        <v>150</v>
      </c>
      <c r="J1296" s="217">
        <f t="shared" si="49"/>
        <v>14</v>
      </c>
    </row>
    <row r="1297" spans="1:10" hidden="1" outlineLevel="1" x14ac:dyDescent="0.35">
      <c r="A1297" s="272" t="s">
        <v>2572</v>
      </c>
      <c r="B1297">
        <v>33</v>
      </c>
      <c r="C1297" s="272" t="s">
        <v>2573</v>
      </c>
      <c r="D1297" s="272" t="s">
        <v>170</v>
      </c>
      <c r="E1297">
        <v>6</v>
      </c>
      <c r="F1297">
        <v>2</v>
      </c>
      <c r="G1297">
        <v>8</v>
      </c>
      <c r="H1297" s="208">
        <v>44636</v>
      </c>
      <c r="I1297">
        <v>103</v>
      </c>
      <c r="J1297" s="217">
        <f t="shared" si="49"/>
        <v>8</v>
      </c>
    </row>
    <row r="1298" spans="1:10" hidden="1" outlineLevel="1" x14ac:dyDescent="0.35">
      <c r="A1298" s="272" t="s">
        <v>2572</v>
      </c>
      <c r="B1298">
        <v>28</v>
      </c>
      <c r="C1298" s="272" t="s">
        <v>2573</v>
      </c>
      <c r="D1298" s="272" t="s">
        <v>170</v>
      </c>
      <c r="E1298">
        <v>1</v>
      </c>
      <c r="F1298">
        <v>1</v>
      </c>
      <c r="G1298">
        <v>2</v>
      </c>
      <c r="H1298" s="208">
        <v>44636</v>
      </c>
      <c r="I1298">
        <v>130</v>
      </c>
      <c r="J1298" s="217">
        <f t="shared" si="49"/>
        <v>2</v>
      </c>
    </row>
    <row r="1299" spans="1:10" hidden="1" outlineLevel="1" x14ac:dyDescent="0.35">
      <c r="A1299" s="272" t="s">
        <v>2572</v>
      </c>
      <c r="B1299">
        <v>38</v>
      </c>
      <c r="C1299" s="272" t="s">
        <v>2573</v>
      </c>
      <c r="D1299" s="272" t="s">
        <v>170</v>
      </c>
      <c r="E1299">
        <v>6</v>
      </c>
      <c r="F1299">
        <v>2</v>
      </c>
      <c r="G1299">
        <v>8</v>
      </c>
      <c r="H1299" s="208">
        <v>44636</v>
      </c>
      <c r="I1299">
        <v>111</v>
      </c>
      <c r="J1299" s="217">
        <f t="shared" si="49"/>
        <v>8</v>
      </c>
    </row>
    <row r="1300" spans="1:10" hidden="1" outlineLevel="1" x14ac:dyDescent="0.35">
      <c r="A1300" s="272" t="s">
        <v>2572</v>
      </c>
      <c r="B1300">
        <v>29</v>
      </c>
      <c r="C1300" s="272" t="s">
        <v>2573</v>
      </c>
      <c r="D1300" s="272" t="s">
        <v>170</v>
      </c>
      <c r="E1300">
        <v>3</v>
      </c>
      <c r="F1300">
        <v>1</v>
      </c>
      <c r="G1300">
        <v>4</v>
      </c>
      <c r="H1300" s="208">
        <v>44636</v>
      </c>
      <c r="I1300">
        <v>150</v>
      </c>
      <c r="J1300" s="217">
        <f t="shared" si="49"/>
        <v>4</v>
      </c>
    </row>
    <row r="1301" spans="1:10" hidden="1" outlineLevel="1" x14ac:dyDescent="0.35">
      <c r="A1301" s="272" t="s">
        <v>2572</v>
      </c>
      <c r="B1301">
        <v>21</v>
      </c>
      <c r="C1301" s="272" t="s">
        <v>2573</v>
      </c>
      <c r="D1301" s="272" t="s">
        <v>170</v>
      </c>
      <c r="E1301">
        <v>5</v>
      </c>
      <c r="F1301">
        <v>4</v>
      </c>
      <c r="G1301">
        <v>9</v>
      </c>
      <c r="H1301" s="208">
        <v>44636</v>
      </c>
      <c r="I1301">
        <v>450</v>
      </c>
      <c r="J1301" s="217">
        <f t="shared" si="49"/>
        <v>9</v>
      </c>
    </row>
    <row r="1302" spans="1:10" hidden="1" outlineLevel="1" x14ac:dyDescent="0.35">
      <c r="A1302" s="272" t="s">
        <v>2572</v>
      </c>
      <c r="B1302">
        <v>4</v>
      </c>
      <c r="C1302" s="272" t="s">
        <v>2573</v>
      </c>
      <c r="D1302" s="272" t="s">
        <v>170</v>
      </c>
      <c r="E1302">
        <v>5</v>
      </c>
      <c r="F1302">
        <v>3</v>
      </c>
      <c r="G1302">
        <v>8</v>
      </c>
      <c r="H1302" s="208">
        <v>44636</v>
      </c>
      <c r="I1302">
        <v>180</v>
      </c>
      <c r="J1302" s="217">
        <f t="shared" si="49"/>
        <v>8</v>
      </c>
    </row>
    <row r="1303" spans="1:10" hidden="1" outlineLevel="1" x14ac:dyDescent="0.35">
      <c r="A1303" s="272" t="s">
        <v>2572</v>
      </c>
      <c r="B1303">
        <v>37</v>
      </c>
      <c r="C1303" s="272" t="s">
        <v>2573</v>
      </c>
      <c r="D1303" s="272" t="s">
        <v>170</v>
      </c>
      <c r="E1303">
        <v>2</v>
      </c>
      <c r="F1303">
        <v>3</v>
      </c>
      <c r="G1303">
        <v>5</v>
      </c>
      <c r="H1303" s="208">
        <v>44636</v>
      </c>
      <c r="I1303">
        <v>110</v>
      </c>
      <c r="J1303" s="217">
        <f t="shared" si="49"/>
        <v>5</v>
      </c>
    </row>
    <row r="1304" spans="1:10" hidden="1" outlineLevel="1" x14ac:dyDescent="0.35">
      <c r="A1304" s="272" t="s">
        <v>2572</v>
      </c>
      <c r="B1304">
        <v>10</v>
      </c>
      <c r="C1304" s="272" t="s">
        <v>2573</v>
      </c>
      <c r="D1304" s="272" t="s">
        <v>170</v>
      </c>
      <c r="E1304">
        <v>3</v>
      </c>
      <c r="F1304">
        <v>2</v>
      </c>
      <c r="G1304">
        <v>5</v>
      </c>
      <c r="H1304" s="208">
        <v>44636</v>
      </c>
      <c r="I1304">
        <v>150</v>
      </c>
      <c r="J1304" s="217">
        <f t="shared" si="49"/>
        <v>5</v>
      </c>
    </row>
    <row r="1305" spans="1:10" hidden="1" outlineLevel="1" x14ac:dyDescent="0.35">
      <c r="A1305" s="272" t="s">
        <v>2572</v>
      </c>
      <c r="B1305">
        <v>6</v>
      </c>
      <c r="C1305" s="272" t="s">
        <v>2573</v>
      </c>
      <c r="D1305" s="272" t="s">
        <v>170</v>
      </c>
      <c r="E1305">
        <v>9</v>
      </c>
      <c r="F1305">
        <v>2</v>
      </c>
      <c r="G1305">
        <v>11</v>
      </c>
      <c r="H1305" s="208">
        <v>44636</v>
      </c>
      <c r="I1305">
        <v>180</v>
      </c>
      <c r="J1305" s="217">
        <f t="shared" si="49"/>
        <v>11</v>
      </c>
    </row>
    <row r="1306" spans="1:10" hidden="1" outlineLevel="1" x14ac:dyDescent="0.35">
      <c r="A1306" s="272" t="s">
        <v>2572</v>
      </c>
      <c r="B1306">
        <v>5</v>
      </c>
      <c r="C1306" s="272" t="s">
        <v>2573</v>
      </c>
      <c r="D1306" s="272" t="s">
        <v>170</v>
      </c>
      <c r="E1306">
        <v>1</v>
      </c>
      <c r="F1306">
        <v>6</v>
      </c>
      <c r="G1306">
        <v>7</v>
      </c>
      <c r="H1306" s="208">
        <v>44636</v>
      </c>
      <c r="I1306">
        <v>150</v>
      </c>
      <c r="J1306" s="217">
        <f t="shared" si="49"/>
        <v>7</v>
      </c>
    </row>
    <row r="1307" spans="1:10" hidden="1" outlineLevel="1" x14ac:dyDescent="0.35">
      <c r="A1307" s="272" t="s">
        <v>2572</v>
      </c>
      <c r="B1307">
        <v>24</v>
      </c>
      <c r="C1307" s="272" t="s">
        <v>2573</v>
      </c>
      <c r="D1307" s="272" t="s">
        <v>170</v>
      </c>
      <c r="E1307">
        <v>5</v>
      </c>
      <c r="F1307">
        <v>2</v>
      </c>
      <c r="G1307">
        <v>7</v>
      </c>
      <c r="H1307" s="208">
        <v>44636</v>
      </c>
      <c r="I1307">
        <v>170</v>
      </c>
      <c r="J1307" s="217">
        <f t="shared" si="49"/>
        <v>7</v>
      </c>
    </row>
    <row r="1308" spans="1:10" hidden="1" outlineLevel="1" x14ac:dyDescent="0.35">
      <c r="A1308" s="272" t="s">
        <v>2572</v>
      </c>
      <c r="B1308">
        <v>1</v>
      </c>
      <c r="C1308" s="272" t="s">
        <v>2573</v>
      </c>
      <c r="D1308" s="272" t="s">
        <v>170</v>
      </c>
      <c r="E1308">
        <v>7</v>
      </c>
      <c r="F1308">
        <v>3</v>
      </c>
      <c r="G1308">
        <v>10</v>
      </c>
      <c r="H1308" s="208">
        <v>44636</v>
      </c>
      <c r="I1308">
        <v>150</v>
      </c>
      <c r="J1308" s="217">
        <f t="shared" si="49"/>
        <v>10</v>
      </c>
    </row>
    <row r="1309" spans="1:10" hidden="1" outlineLevel="1" x14ac:dyDescent="0.35">
      <c r="A1309" s="272" t="s">
        <v>2572</v>
      </c>
      <c r="B1309">
        <v>20</v>
      </c>
      <c r="C1309" s="272" t="s">
        <v>2573</v>
      </c>
      <c r="D1309" s="272" t="s">
        <v>170</v>
      </c>
      <c r="E1309">
        <v>15</v>
      </c>
      <c r="F1309">
        <v>5</v>
      </c>
      <c r="G1309">
        <v>20</v>
      </c>
      <c r="H1309" s="208">
        <v>44636</v>
      </c>
      <c r="I1309">
        <v>420</v>
      </c>
      <c r="J1309" s="217">
        <f t="shared" si="49"/>
        <v>20</v>
      </c>
    </row>
    <row r="1310" spans="1:10" hidden="1" outlineLevel="1" x14ac:dyDescent="0.35">
      <c r="A1310" s="272" t="s">
        <v>2572</v>
      </c>
      <c r="B1310">
        <v>2</v>
      </c>
      <c r="C1310" s="272" t="s">
        <v>2573</v>
      </c>
      <c r="D1310" s="272" t="s">
        <v>170</v>
      </c>
      <c r="E1310">
        <v>4</v>
      </c>
      <c r="F1310">
        <v>3</v>
      </c>
      <c r="G1310">
        <v>7</v>
      </c>
      <c r="H1310" s="208">
        <v>44636</v>
      </c>
      <c r="I1310">
        <v>150</v>
      </c>
      <c r="J1310" s="217">
        <f t="shared" si="49"/>
        <v>7</v>
      </c>
    </row>
    <row r="1311" spans="1:10" hidden="1" outlineLevel="1" x14ac:dyDescent="0.35">
      <c r="A1311" s="272" t="s">
        <v>2572</v>
      </c>
      <c r="B1311">
        <v>3</v>
      </c>
      <c r="C1311" s="272" t="s">
        <v>2573</v>
      </c>
      <c r="D1311" s="272" t="s">
        <v>170</v>
      </c>
      <c r="E1311">
        <v>7</v>
      </c>
      <c r="F1311">
        <v>4</v>
      </c>
      <c r="G1311">
        <v>11</v>
      </c>
      <c r="H1311" s="208">
        <v>44636</v>
      </c>
      <c r="I1311">
        <v>150</v>
      </c>
      <c r="J1311" s="217">
        <f t="shared" si="49"/>
        <v>11</v>
      </c>
    </row>
    <row r="1312" spans="1:10" hidden="1" outlineLevel="1" x14ac:dyDescent="0.35">
      <c r="A1312" s="272" t="s">
        <v>2572</v>
      </c>
      <c r="B1312">
        <v>18</v>
      </c>
      <c r="C1312" s="272" t="s">
        <v>2573</v>
      </c>
      <c r="D1312" s="272" t="s">
        <v>170</v>
      </c>
      <c r="E1312">
        <v>4</v>
      </c>
      <c r="F1312">
        <v>1</v>
      </c>
      <c r="G1312">
        <v>5</v>
      </c>
      <c r="H1312" s="208">
        <v>44636</v>
      </c>
      <c r="I1312">
        <v>150</v>
      </c>
      <c r="J1312" s="217">
        <f t="shared" si="49"/>
        <v>5</v>
      </c>
    </row>
    <row r="1313" spans="1:10" hidden="1" outlineLevel="1" x14ac:dyDescent="0.35">
      <c r="A1313" s="272" t="s">
        <v>2572</v>
      </c>
      <c r="B1313">
        <v>7</v>
      </c>
      <c r="C1313" s="272" t="s">
        <v>2573</v>
      </c>
      <c r="D1313" s="272" t="s">
        <v>170</v>
      </c>
      <c r="E1313">
        <v>3</v>
      </c>
      <c r="F1313">
        <v>1</v>
      </c>
      <c r="G1313">
        <v>4</v>
      </c>
      <c r="H1313" s="208">
        <v>44636</v>
      </c>
      <c r="I1313">
        <v>150</v>
      </c>
      <c r="J1313" s="217">
        <f t="shared" si="49"/>
        <v>4</v>
      </c>
    </row>
    <row r="1314" spans="1:10" hidden="1" outlineLevel="1" x14ac:dyDescent="0.35">
      <c r="A1314" s="272" t="s">
        <v>2572</v>
      </c>
      <c r="B1314">
        <v>8</v>
      </c>
      <c r="C1314" s="272" t="s">
        <v>2573</v>
      </c>
      <c r="D1314" s="272" t="s">
        <v>170</v>
      </c>
      <c r="E1314">
        <v>2</v>
      </c>
      <c r="F1314">
        <v>3</v>
      </c>
      <c r="G1314">
        <v>5</v>
      </c>
      <c r="H1314" s="208">
        <v>44636</v>
      </c>
      <c r="I1314">
        <v>170</v>
      </c>
      <c r="J1314" s="217">
        <f t="shared" si="49"/>
        <v>5</v>
      </c>
    </row>
    <row r="1315" spans="1:10" hidden="1" outlineLevel="1" x14ac:dyDescent="0.35">
      <c r="A1315" s="272" t="s">
        <v>2572</v>
      </c>
      <c r="B1315">
        <v>9</v>
      </c>
      <c r="C1315" s="272" t="s">
        <v>2573</v>
      </c>
      <c r="D1315" s="272" t="s">
        <v>170</v>
      </c>
      <c r="E1315">
        <v>5</v>
      </c>
      <c r="F1315">
        <v>3</v>
      </c>
      <c r="G1315">
        <v>8</v>
      </c>
      <c r="H1315" s="208">
        <v>44636</v>
      </c>
      <c r="I1315">
        <v>190</v>
      </c>
      <c r="J1315" s="217">
        <f t="shared" si="49"/>
        <v>8</v>
      </c>
    </row>
    <row r="1316" spans="1:10" hidden="1" outlineLevel="1" x14ac:dyDescent="0.35">
      <c r="A1316" s="272" t="s">
        <v>2572</v>
      </c>
      <c r="B1316">
        <v>11</v>
      </c>
      <c r="C1316" s="272" t="s">
        <v>2573</v>
      </c>
      <c r="D1316" s="272" t="s">
        <v>170</v>
      </c>
      <c r="E1316">
        <v>2</v>
      </c>
      <c r="F1316">
        <v>3</v>
      </c>
      <c r="G1316">
        <v>5</v>
      </c>
      <c r="H1316" s="208">
        <v>44636</v>
      </c>
      <c r="I1316">
        <v>180</v>
      </c>
      <c r="J1316" s="217">
        <f t="shared" si="49"/>
        <v>5</v>
      </c>
    </row>
    <row r="1317" spans="1:10" hidden="1" outlineLevel="1" x14ac:dyDescent="0.35">
      <c r="A1317" s="272" t="s">
        <v>2572</v>
      </c>
      <c r="B1317">
        <v>12</v>
      </c>
      <c r="C1317" s="272" t="s">
        <v>2573</v>
      </c>
      <c r="D1317" s="272" t="s">
        <v>170</v>
      </c>
      <c r="E1317">
        <v>4</v>
      </c>
      <c r="F1317">
        <v>2</v>
      </c>
      <c r="G1317">
        <v>6</v>
      </c>
      <c r="H1317" s="208">
        <v>44636</v>
      </c>
      <c r="I1317">
        <v>150</v>
      </c>
      <c r="J1317" s="217">
        <f t="shared" si="49"/>
        <v>6</v>
      </c>
    </row>
    <row r="1318" spans="1:10" hidden="1" outlineLevel="1" x14ac:dyDescent="0.35">
      <c r="A1318" s="272" t="s">
        <v>2572</v>
      </c>
      <c r="B1318">
        <v>15</v>
      </c>
      <c r="C1318" s="272" t="s">
        <v>2573</v>
      </c>
      <c r="D1318" s="272" t="s">
        <v>170</v>
      </c>
      <c r="E1318">
        <v>10</v>
      </c>
      <c r="F1318">
        <v>6</v>
      </c>
      <c r="G1318">
        <v>16</v>
      </c>
      <c r="H1318" s="208">
        <v>44636</v>
      </c>
      <c r="I1318">
        <v>150</v>
      </c>
      <c r="J1318" s="217">
        <f t="shared" si="49"/>
        <v>16</v>
      </c>
    </row>
    <row r="1319" spans="1:10" hidden="1" outlineLevel="1" x14ac:dyDescent="0.35">
      <c r="A1319" s="272" t="s">
        <v>2572</v>
      </c>
      <c r="B1319">
        <v>13</v>
      </c>
      <c r="C1319" s="272" t="s">
        <v>2573</v>
      </c>
      <c r="D1319" s="272" t="s">
        <v>170</v>
      </c>
      <c r="E1319">
        <v>4</v>
      </c>
      <c r="F1319">
        <v>4</v>
      </c>
      <c r="G1319">
        <v>8</v>
      </c>
      <c r="H1319" s="208">
        <v>44636</v>
      </c>
      <c r="I1319">
        <v>160</v>
      </c>
      <c r="J1319" s="217">
        <f t="shared" si="49"/>
        <v>8</v>
      </c>
    </row>
    <row r="1320" spans="1:10" hidden="1" outlineLevel="1" x14ac:dyDescent="0.35">
      <c r="A1320" s="272" t="s">
        <v>2572</v>
      </c>
      <c r="B1320">
        <v>23</v>
      </c>
      <c r="C1320" s="272" t="s">
        <v>2573</v>
      </c>
      <c r="D1320" s="272" t="s">
        <v>170</v>
      </c>
      <c r="E1320">
        <v>9</v>
      </c>
      <c r="F1320">
        <v>2</v>
      </c>
      <c r="G1320">
        <v>11</v>
      </c>
      <c r="H1320" s="208">
        <v>44636</v>
      </c>
      <c r="I1320">
        <v>420</v>
      </c>
      <c r="J1320" s="217">
        <f t="shared" si="49"/>
        <v>11</v>
      </c>
    </row>
    <row r="1321" spans="1:10" hidden="1" outlineLevel="1" x14ac:dyDescent="0.35">
      <c r="A1321" s="272" t="s">
        <v>2572</v>
      </c>
      <c r="B1321">
        <v>14</v>
      </c>
      <c r="C1321" s="272" t="s">
        <v>2573</v>
      </c>
      <c r="D1321" s="272" t="s">
        <v>170</v>
      </c>
      <c r="E1321">
        <v>5</v>
      </c>
      <c r="F1321">
        <v>4</v>
      </c>
      <c r="G1321">
        <v>9</v>
      </c>
      <c r="H1321" s="208">
        <v>44636</v>
      </c>
      <c r="I1321">
        <v>150</v>
      </c>
      <c r="J1321" s="217">
        <f t="shared" si="49"/>
        <v>9</v>
      </c>
    </row>
    <row r="1322" spans="1:10" hidden="1" outlineLevel="1" x14ac:dyDescent="0.35">
      <c r="A1322" s="272" t="s">
        <v>2572</v>
      </c>
      <c r="B1322">
        <v>19</v>
      </c>
      <c r="C1322" s="272" t="s">
        <v>2573</v>
      </c>
      <c r="D1322" s="272" t="s">
        <v>170</v>
      </c>
      <c r="E1322">
        <v>3</v>
      </c>
      <c r="F1322">
        <v>1</v>
      </c>
      <c r="G1322">
        <v>4</v>
      </c>
      <c r="H1322" s="208">
        <v>44636</v>
      </c>
      <c r="I1322">
        <v>160</v>
      </c>
      <c r="J1322" s="217">
        <f t="shared" si="49"/>
        <v>4</v>
      </c>
    </row>
    <row r="1323" spans="1:10" hidden="1" outlineLevel="1" x14ac:dyDescent="0.35">
      <c r="A1323" s="272" t="s">
        <v>2572</v>
      </c>
      <c r="B1323">
        <v>22</v>
      </c>
      <c r="C1323" s="272" t="s">
        <v>2573</v>
      </c>
      <c r="D1323" s="272" t="s">
        <v>170</v>
      </c>
      <c r="E1323">
        <v>3</v>
      </c>
      <c r="F1323">
        <v>3</v>
      </c>
      <c r="G1323">
        <v>6</v>
      </c>
      <c r="H1323" s="208">
        <v>44636</v>
      </c>
      <c r="I1323">
        <v>410</v>
      </c>
      <c r="J1323" s="217">
        <f t="shared" si="49"/>
        <v>6</v>
      </c>
    </row>
    <row r="1324" spans="1:10" hidden="1" outlineLevel="1" x14ac:dyDescent="0.35">
      <c r="A1324" s="272" t="s">
        <v>2572</v>
      </c>
      <c r="B1324">
        <v>25</v>
      </c>
      <c r="C1324" s="272" t="s">
        <v>2573</v>
      </c>
      <c r="D1324" s="272" t="s">
        <v>170</v>
      </c>
      <c r="E1324">
        <v>9</v>
      </c>
      <c r="F1324">
        <v>3</v>
      </c>
      <c r="G1324">
        <v>12</v>
      </c>
      <c r="H1324" s="208">
        <v>44636</v>
      </c>
      <c r="I1324">
        <v>160</v>
      </c>
      <c r="J1324" s="217">
        <f t="shared" si="49"/>
        <v>12</v>
      </c>
    </row>
    <row r="1325" spans="1:10" hidden="1" outlineLevel="1" x14ac:dyDescent="0.35">
      <c r="A1325" s="272" t="s">
        <v>2572</v>
      </c>
      <c r="B1325">
        <v>26</v>
      </c>
      <c r="C1325" s="272" t="s">
        <v>2573</v>
      </c>
      <c r="D1325" s="272" t="s">
        <v>170</v>
      </c>
      <c r="E1325">
        <v>4</v>
      </c>
      <c r="F1325">
        <v>1</v>
      </c>
      <c r="G1325">
        <v>5</v>
      </c>
      <c r="H1325" s="208">
        <v>44636</v>
      </c>
      <c r="I1325">
        <v>140</v>
      </c>
      <c r="J1325" s="217">
        <f t="shared" si="49"/>
        <v>5</v>
      </c>
    </row>
    <row r="1326" spans="1:10" hidden="1" outlineLevel="1" x14ac:dyDescent="0.35">
      <c r="A1326" s="272" t="s">
        <v>2572</v>
      </c>
      <c r="B1326">
        <v>27</v>
      </c>
      <c r="C1326" s="272" t="s">
        <v>2573</v>
      </c>
      <c r="D1326" s="272" t="s">
        <v>170</v>
      </c>
      <c r="E1326">
        <v>1</v>
      </c>
      <c r="F1326">
        <v>3</v>
      </c>
      <c r="G1326">
        <v>4</v>
      </c>
      <c r="H1326" s="208">
        <v>44636</v>
      </c>
      <c r="I1326">
        <v>120</v>
      </c>
      <c r="J1326" s="217">
        <f t="shared" si="49"/>
        <v>4</v>
      </c>
    </row>
    <row r="1327" spans="1:10" hidden="1" outlineLevel="1" x14ac:dyDescent="0.35">
      <c r="A1327" s="272" t="s">
        <v>2572</v>
      </c>
      <c r="B1327">
        <v>41</v>
      </c>
      <c r="C1327" s="272" t="s">
        <v>2573</v>
      </c>
      <c r="D1327" s="272" t="s">
        <v>170</v>
      </c>
      <c r="E1327">
        <v>2</v>
      </c>
      <c r="F1327">
        <v>2</v>
      </c>
      <c r="G1327">
        <v>4</v>
      </c>
      <c r="H1327" s="208">
        <v>44636</v>
      </c>
      <c r="I1327">
        <v>115</v>
      </c>
      <c r="J1327" s="217">
        <f t="shared" si="49"/>
        <v>4</v>
      </c>
    </row>
    <row r="1328" spans="1:10" hidden="1" outlineLevel="1" x14ac:dyDescent="0.35">
      <c r="A1328" s="272" t="s">
        <v>2572</v>
      </c>
      <c r="B1328">
        <v>31</v>
      </c>
      <c r="C1328" s="272" t="s">
        <v>2573</v>
      </c>
      <c r="D1328" s="272" t="s">
        <v>170</v>
      </c>
      <c r="E1328">
        <v>8</v>
      </c>
      <c r="F1328">
        <v>2</v>
      </c>
      <c r="G1328">
        <v>10</v>
      </c>
      <c r="H1328" s="208">
        <v>44636</v>
      </c>
      <c r="I1328">
        <v>190</v>
      </c>
      <c r="J1328" s="217">
        <f t="shared" si="49"/>
        <v>10</v>
      </c>
    </row>
    <row r="1329" spans="1:10" hidden="1" outlineLevel="1" x14ac:dyDescent="0.35">
      <c r="A1329" s="272" t="s">
        <v>2572</v>
      </c>
      <c r="B1329">
        <v>32</v>
      </c>
      <c r="C1329" s="272" t="s">
        <v>2573</v>
      </c>
      <c r="D1329" s="272" t="s">
        <v>170</v>
      </c>
      <c r="E1329">
        <v>4</v>
      </c>
      <c r="F1329">
        <v>3</v>
      </c>
      <c r="G1329">
        <v>7</v>
      </c>
      <c r="H1329" s="208">
        <v>44636</v>
      </c>
      <c r="I1329">
        <v>200</v>
      </c>
      <c r="J1329" s="217">
        <f t="shared" si="49"/>
        <v>7</v>
      </c>
    </row>
    <row r="1330" spans="1:10" hidden="1" outlineLevel="1" x14ac:dyDescent="0.35">
      <c r="A1330" s="272" t="s">
        <v>2572</v>
      </c>
      <c r="B1330">
        <v>40</v>
      </c>
      <c r="C1330" s="272" t="s">
        <v>2573</v>
      </c>
      <c r="D1330" s="272" t="s">
        <v>170</v>
      </c>
      <c r="E1330">
        <v>1</v>
      </c>
      <c r="F1330">
        <v>3</v>
      </c>
      <c r="G1330">
        <v>4</v>
      </c>
      <c r="H1330" s="208">
        <v>44636</v>
      </c>
      <c r="I1330">
        <v>110</v>
      </c>
      <c r="J1330" s="217">
        <f t="shared" si="49"/>
        <v>4</v>
      </c>
    </row>
    <row r="1331" spans="1:10" hidden="1" outlineLevel="1" x14ac:dyDescent="0.35">
      <c r="A1331" s="272" t="s">
        <v>2572</v>
      </c>
      <c r="B1331">
        <v>34</v>
      </c>
      <c r="C1331" s="272" t="s">
        <v>2573</v>
      </c>
      <c r="D1331" s="272" t="s">
        <v>170</v>
      </c>
      <c r="E1331">
        <v>5</v>
      </c>
      <c r="F1331">
        <v>2</v>
      </c>
      <c r="G1331">
        <v>7</v>
      </c>
      <c r="H1331" s="208">
        <v>44636</v>
      </c>
      <c r="I1331">
        <v>120</v>
      </c>
      <c r="J1331" s="217">
        <f t="shared" si="49"/>
        <v>7</v>
      </c>
    </row>
    <row r="1332" spans="1:10" hidden="1" outlineLevel="1" x14ac:dyDescent="0.35">
      <c r="A1332" s="272" t="s">
        <v>2572</v>
      </c>
      <c r="B1332">
        <v>35</v>
      </c>
      <c r="C1332" s="272" t="s">
        <v>2573</v>
      </c>
      <c r="D1332" s="272" t="s">
        <v>170</v>
      </c>
      <c r="E1332">
        <v>8</v>
      </c>
      <c r="F1332">
        <v>2</v>
      </c>
      <c r="G1332">
        <v>10</v>
      </c>
      <c r="H1332" s="208">
        <v>44636</v>
      </c>
      <c r="I1332">
        <v>130</v>
      </c>
      <c r="J1332" s="217">
        <f t="shared" si="49"/>
        <v>10</v>
      </c>
    </row>
    <row r="1333" spans="1:10" hidden="1" outlineLevel="1" x14ac:dyDescent="0.35">
      <c r="A1333" s="272" t="s">
        <v>2572</v>
      </c>
      <c r="B1333">
        <v>39</v>
      </c>
      <c r="C1333" s="272" t="s">
        <v>2573</v>
      </c>
      <c r="D1333" s="272" t="s">
        <v>170</v>
      </c>
      <c r="E1333">
        <v>1</v>
      </c>
      <c r="F1333">
        <v>2</v>
      </c>
      <c r="G1333">
        <v>3</v>
      </c>
      <c r="H1333" s="208">
        <v>44636</v>
      </c>
      <c r="I1333">
        <v>103</v>
      </c>
      <c r="J1333" s="217">
        <f t="shared" si="49"/>
        <v>3</v>
      </c>
    </row>
    <row r="1334" spans="1:10" hidden="1" outlineLevel="1" x14ac:dyDescent="0.35">
      <c r="A1334" s="272" t="s">
        <v>2572</v>
      </c>
      <c r="B1334">
        <v>42</v>
      </c>
      <c r="C1334" s="272" t="s">
        <v>2573</v>
      </c>
      <c r="D1334" s="272" t="s">
        <v>170</v>
      </c>
      <c r="E1334">
        <v>2</v>
      </c>
      <c r="F1334">
        <v>4</v>
      </c>
      <c r="G1334">
        <v>6</v>
      </c>
      <c r="H1334" s="208">
        <v>44636</v>
      </c>
      <c r="I1334">
        <v>116</v>
      </c>
      <c r="J1334" s="217">
        <f t="shared" si="49"/>
        <v>6</v>
      </c>
    </row>
    <row r="1335" spans="1:10" hidden="1" outlineLevel="1" x14ac:dyDescent="0.35">
      <c r="A1335" s="272" t="s">
        <v>2572</v>
      </c>
      <c r="B1335">
        <v>43</v>
      </c>
      <c r="C1335" s="272" t="s">
        <v>2573</v>
      </c>
      <c r="D1335" s="272" t="s">
        <v>170</v>
      </c>
      <c r="E1335">
        <v>1</v>
      </c>
      <c r="F1335">
        <v>2</v>
      </c>
      <c r="G1335">
        <v>3</v>
      </c>
      <c r="H1335" s="208">
        <v>44636</v>
      </c>
      <c r="I1335">
        <v>117</v>
      </c>
      <c r="J1335" s="217">
        <f t="shared" si="49"/>
        <v>3</v>
      </c>
    </row>
    <row r="1336" spans="1:10" hidden="1" outlineLevel="1" x14ac:dyDescent="0.35">
      <c r="A1336" s="272" t="s">
        <v>2572</v>
      </c>
      <c r="B1336">
        <v>44</v>
      </c>
      <c r="C1336" s="272" t="s">
        <v>2573</v>
      </c>
      <c r="D1336" s="272" t="s">
        <v>170</v>
      </c>
      <c r="E1336">
        <v>1</v>
      </c>
      <c r="F1336">
        <v>3</v>
      </c>
      <c r="G1336">
        <v>4</v>
      </c>
      <c r="H1336" s="208">
        <v>44636</v>
      </c>
      <c r="I1336">
        <v>118</v>
      </c>
      <c r="J1336" s="217">
        <f t="shared" si="49"/>
        <v>4</v>
      </c>
    </row>
    <row r="1337" spans="1:10" hidden="1" outlineLevel="1" x14ac:dyDescent="0.35">
      <c r="A1337" s="272" t="s">
        <v>2572</v>
      </c>
      <c r="B1337">
        <v>45</v>
      </c>
      <c r="C1337" s="272" t="s">
        <v>2573</v>
      </c>
      <c r="D1337" s="272" t="s">
        <v>170</v>
      </c>
      <c r="E1337">
        <v>10</v>
      </c>
      <c r="F1337">
        <v>2</v>
      </c>
      <c r="G1337">
        <v>12</v>
      </c>
      <c r="H1337" s="208">
        <v>44636</v>
      </c>
      <c r="I1337">
        <v>119</v>
      </c>
      <c r="J1337" s="217">
        <f t="shared" si="49"/>
        <v>12</v>
      </c>
    </row>
    <row r="1338" spans="1:10" hidden="1" outlineLevel="1" x14ac:dyDescent="0.35">
      <c r="A1338" s="272" t="s">
        <v>2572</v>
      </c>
      <c r="B1338">
        <v>46</v>
      </c>
      <c r="C1338" s="272" t="s">
        <v>2573</v>
      </c>
      <c r="D1338" s="272" t="s">
        <v>170</v>
      </c>
      <c r="E1338">
        <v>3</v>
      </c>
      <c r="F1338">
        <v>3</v>
      </c>
      <c r="G1338">
        <v>6</v>
      </c>
      <c r="H1338" s="208">
        <v>44636</v>
      </c>
      <c r="I1338">
        <v>120</v>
      </c>
      <c r="J1338" s="217">
        <f t="shared" si="49"/>
        <v>6</v>
      </c>
    </row>
    <row r="1339" spans="1:10" ht="15" collapsed="1" thickBot="1" x14ac:dyDescent="0.4">
      <c r="A1339" s="211" t="s">
        <v>2572</v>
      </c>
      <c r="B1339" s="212"/>
      <c r="C1339" s="213" t="s">
        <v>2573</v>
      </c>
      <c r="D1339" s="214">
        <f>COUNTA(D1293:D1338)</f>
        <v>46</v>
      </c>
      <c r="E1339" s="214">
        <f>SUM(E1293:E1338)</f>
        <v>219</v>
      </c>
      <c r="F1339" s="214">
        <f>SUM(F1293:F1338)</f>
        <v>124</v>
      </c>
      <c r="G1339" s="214">
        <f>SUM(G1293:G1338)</f>
        <v>343</v>
      </c>
      <c r="H1339" s="238">
        <v>44636</v>
      </c>
      <c r="I1339" s="242">
        <f>AVERAGE(I1293:I1338)</f>
        <v>170.04347826086956</v>
      </c>
      <c r="J1339" s="214">
        <f>SUM(J1293:J1338)</f>
        <v>343</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AA9E-C949-4D45-A942-6B9AB5000808}">
  <sheetPr codeName="Sheet26"/>
  <dimension ref="A2:I20"/>
  <sheetViews>
    <sheetView workbookViewId="0"/>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0.36328125" bestFit="1" customWidth="1"/>
  </cols>
  <sheetData>
    <row r="2" spans="1:9" x14ac:dyDescent="0.35">
      <c r="A2" s="33" t="s">
        <v>648</v>
      </c>
      <c r="B2" s="33" t="s">
        <v>649</v>
      </c>
      <c r="C2" s="33" t="s">
        <v>650</v>
      </c>
      <c r="D2" s="59" t="s">
        <v>651</v>
      </c>
      <c r="E2" s="61"/>
    </row>
    <row r="3" spans="1:9" x14ac:dyDescent="0.35">
      <c r="A3" s="50" t="s">
        <v>652</v>
      </c>
      <c r="B3" s="51" t="s">
        <v>653</v>
      </c>
      <c r="C3" s="52">
        <f>C4*(1-C5)*(1-C6)</f>
        <v>6574.3986749999995</v>
      </c>
      <c r="D3" s="60" t="s">
        <v>654</v>
      </c>
      <c r="E3" s="61"/>
    </row>
    <row r="4" spans="1:9" x14ac:dyDescent="0.35">
      <c r="A4" s="53" t="s">
        <v>5</v>
      </c>
      <c r="B4" s="51" t="s">
        <v>655</v>
      </c>
      <c r="C4" s="54">
        <f>'GS7136-PTDs'!K29</f>
        <v>10195</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3620.6013250000005</v>
      </c>
    </row>
    <row r="8" spans="1:9" x14ac:dyDescent="0.35">
      <c r="A8" s="33" t="s">
        <v>663</v>
      </c>
      <c r="B8" s="33" t="s">
        <v>649</v>
      </c>
      <c r="C8" s="33" t="s">
        <v>664</v>
      </c>
      <c r="D8" s="33" t="s">
        <v>651</v>
      </c>
    </row>
    <row r="9" spans="1:9" x14ac:dyDescent="0.35">
      <c r="A9" s="164" t="s">
        <v>665</v>
      </c>
      <c r="B9" s="165" t="s">
        <v>666</v>
      </c>
      <c r="C9" s="370">
        <f>(C10-C11)/C10</f>
        <v>0.39237057220708449</v>
      </c>
      <c r="D9" s="165" t="s">
        <v>658</v>
      </c>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9608.7365249999984</v>
      </c>
      <c r="D14" s="165" t="s">
        <v>654</v>
      </c>
    </row>
    <row r="15" spans="1:9" x14ac:dyDescent="0.35">
      <c r="A15" s="164" t="s">
        <v>5</v>
      </c>
      <c r="B15" s="165" t="s">
        <v>677</v>
      </c>
      <c r="C15" s="189">
        <f>'GS7136-PTDs'!K29</f>
        <v>10195</v>
      </c>
      <c r="D15" s="165" t="s">
        <v>654</v>
      </c>
    </row>
    <row r="16" spans="1:9" ht="29" x14ac:dyDescent="0.35">
      <c r="A16" s="164" t="s">
        <v>124</v>
      </c>
      <c r="B16" s="51" t="s">
        <v>657</v>
      </c>
      <c r="C16" s="62">
        <v>7.9000000000000008E-3</v>
      </c>
      <c r="D16" s="165" t="s">
        <v>658</v>
      </c>
      <c r="E16" t="s">
        <v>659</v>
      </c>
    </row>
    <row r="17" spans="1:8" ht="16.5" x14ac:dyDescent="0.45">
      <c r="A17" s="164" t="s">
        <v>678</v>
      </c>
      <c r="B17" s="165" t="s">
        <v>679</v>
      </c>
      <c r="C17" s="116">
        <v>0.95</v>
      </c>
      <c r="D17" s="165" t="s">
        <v>658</v>
      </c>
      <c r="E17" t="s">
        <v>672</v>
      </c>
      <c r="G17" t="s">
        <v>662</v>
      </c>
      <c r="H17" s="121">
        <f>C15-C14</f>
        <v>586.26347500000156</v>
      </c>
    </row>
    <row r="19" spans="1:8" x14ac:dyDescent="0.35">
      <c r="A19" s="34" t="s">
        <v>680</v>
      </c>
      <c r="B19" s="33" t="s">
        <v>649</v>
      </c>
      <c r="C19" s="33"/>
      <c r="D19" s="33" t="s">
        <v>651</v>
      </c>
    </row>
    <row r="20" spans="1:8" x14ac:dyDescent="0.35">
      <c r="A20" s="164" t="s">
        <v>681</v>
      </c>
      <c r="B20" s="165" t="s">
        <v>682</v>
      </c>
      <c r="C20" s="35">
        <f>'GS7136-Summary'!E32</f>
        <v>5060</v>
      </c>
      <c r="D20" s="165" t="s">
        <v>683</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7E75-3470-4D43-B8E3-3F8A95007279}">
  <sheetPr codeName="Sheet27"/>
  <dimension ref="B2:M32"/>
  <sheetViews>
    <sheetView workbookViewId="0"/>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8.81640625" style="5" customWidth="1"/>
    <col min="6" max="7" width="9.1796875" style="5"/>
    <col min="8" max="8" width="3.1796875" style="5" customWidth="1"/>
    <col min="9" max="9" width="9.54296875" style="5" customWidth="1"/>
    <col min="10" max="10" width="17.54296875" style="5" customWidth="1"/>
    <col min="11" max="11" width="12.1796875" style="5" customWidth="1"/>
    <col min="12" max="16384" width="9.1796875" style="5"/>
  </cols>
  <sheetData>
    <row r="2" spans="2:13" ht="18.75" customHeight="1" x14ac:dyDescent="0.45">
      <c r="B2" s="536" t="s">
        <v>5321</v>
      </c>
      <c r="C2" s="536"/>
      <c r="D2" s="536"/>
      <c r="E2" s="536"/>
      <c r="F2" s="6"/>
      <c r="G2" s="6"/>
      <c r="H2" s="6"/>
      <c r="I2" s="542" t="s">
        <v>5322</v>
      </c>
      <c r="J2" s="542"/>
      <c r="K2" s="542"/>
      <c r="L2" s="542"/>
      <c r="M2" s="542"/>
    </row>
    <row r="3" spans="2:13" ht="15" thickBot="1" x14ac:dyDescent="0.4">
      <c r="B3" s="6"/>
      <c r="C3" s="6"/>
      <c r="D3" s="6"/>
      <c r="E3" s="6"/>
      <c r="F3" s="6"/>
      <c r="G3" s="6"/>
      <c r="H3" s="6"/>
      <c r="I3" s="6"/>
      <c r="J3" s="6"/>
    </row>
    <row r="4" spans="2:13" ht="15" customHeight="1" x14ac:dyDescent="0.35">
      <c r="B4" s="537" t="s">
        <v>45</v>
      </c>
      <c r="C4" s="538"/>
      <c r="D4" s="538"/>
      <c r="E4" s="539"/>
      <c r="G4" s="6"/>
      <c r="H4" s="6"/>
      <c r="I4" s="540" t="s">
        <v>21</v>
      </c>
      <c r="J4" s="541"/>
      <c r="K4" s="541"/>
      <c r="L4" s="541"/>
      <c r="M4" s="541"/>
    </row>
    <row r="5" spans="2:13" x14ac:dyDescent="0.35">
      <c r="B5" s="533" t="s">
        <v>22</v>
      </c>
      <c r="C5" s="534"/>
      <c r="D5" s="534"/>
      <c r="E5" s="535"/>
      <c r="G5" s="6"/>
      <c r="H5" s="6"/>
      <c r="I5" s="1" t="s">
        <v>23</v>
      </c>
      <c r="J5" s="1" t="s">
        <v>24</v>
      </c>
      <c r="K5" s="1" t="s">
        <v>25</v>
      </c>
      <c r="L5" s="1" t="s">
        <v>736</v>
      </c>
      <c r="M5" s="1" t="s">
        <v>26</v>
      </c>
    </row>
    <row r="6" spans="2:13" x14ac:dyDescent="0.35">
      <c r="B6" s="7" t="s">
        <v>27</v>
      </c>
      <c r="C6" s="165" t="s">
        <v>28</v>
      </c>
      <c r="D6" s="165" t="s">
        <v>29</v>
      </c>
      <c r="E6" s="8">
        <f>'GS7470-ER Calcs'!J27</f>
        <v>1891.0925279999999</v>
      </c>
      <c r="G6" s="6"/>
      <c r="H6" s="6"/>
      <c r="I6" s="2">
        <v>2019</v>
      </c>
      <c r="J6" s="195">
        <v>1112</v>
      </c>
      <c r="K6" s="194"/>
      <c r="L6" s="194"/>
      <c r="M6" s="195">
        <f>SUM(J6:L6)</f>
        <v>1112</v>
      </c>
    </row>
    <row r="7" spans="2:13" x14ac:dyDescent="0.35">
      <c r="B7" s="7" t="s">
        <v>30</v>
      </c>
      <c r="C7" s="165" t="s">
        <v>31</v>
      </c>
      <c r="D7" s="165" t="s">
        <v>29</v>
      </c>
      <c r="E7" s="8">
        <f>'GS7470-ER Calcs'!J28</f>
        <v>0</v>
      </c>
      <c r="G7" s="6"/>
      <c r="H7" s="6"/>
      <c r="I7" s="2">
        <v>2020</v>
      </c>
      <c r="J7" s="195">
        <v>1742</v>
      </c>
      <c r="K7" s="45">
        <v>1538</v>
      </c>
      <c r="L7" s="194"/>
      <c r="M7" s="195">
        <f t="shared" ref="M7:M9" si="0">SUM(J7:L7)</f>
        <v>3280</v>
      </c>
    </row>
    <row r="8" spans="2:13" x14ac:dyDescent="0.35">
      <c r="B8" s="7" t="s">
        <v>32</v>
      </c>
      <c r="C8" s="165" t="s">
        <v>33</v>
      </c>
      <c r="D8" s="165" t="s">
        <v>34</v>
      </c>
      <c r="E8" s="117">
        <f>'GS7470-ER Calcs'!J29</f>
        <v>0.95</v>
      </c>
      <c r="G8" s="6"/>
      <c r="H8" s="6"/>
      <c r="I8" s="2">
        <v>2021</v>
      </c>
      <c r="J8" s="360"/>
      <c r="K8" s="45">
        <v>1487</v>
      </c>
      <c r="L8" s="361">
        <f>E14</f>
        <v>1539.3516</v>
      </c>
      <c r="M8" s="364">
        <f t="shared" si="0"/>
        <v>3026.3516</v>
      </c>
    </row>
    <row r="9" spans="2:13" x14ac:dyDescent="0.35">
      <c r="B9" s="7" t="s">
        <v>35</v>
      </c>
      <c r="C9" s="165" t="s">
        <v>36</v>
      </c>
      <c r="D9" s="165" t="s">
        <v>29</v>
      </c>
      <c r="E9" s="8">
        <f>'GS7470-ER Calcs'!J30</f>
        <v>0</v>
      </c>
      <c r="G9" s="6"/>
      <c r="H9" s="6"/>
      <c r="I9" s="2">
        <v>2022</v>
      </c>
      <c r="J9" s="193"/>
      <c r="K9" s="362"/>
      <c r="L9" s="45">
        <f>E26</f>
        <v>3394.9730999999997</v>
      </c>
      <c r="M9" s="364">
        <f t="shared" si="0"/>
        <v>3394.9730999999997</v>
      </c>
    </row>
    <row r="10" spans="2:13" x14ac:dyDescent="0.35">
      <c r="B10" s="7" t="s">
        <v>37</v>
      </c>
      <c r="C10" s="165" t="s">
        <v>38</v>
      </c>
      <c r="D10" s="165" t="s">
        <v>29</v>
      </c>
      <c r="E10" s="8">
        <f>'GS7470-ER Calcs'!J31</f>
        <v>1796</v>
      </c>
      <c r="G10" s="6"/>
      <c r="H10" s="6"/>
      <c r="I10" s="3" t="s">
        <v>20</v>
      </c>
      <c r="J10" s="3">
        <f>SUM(J6:J9)</f>
        <v>2854</v>
      </c>
      <c r="K10" s="3">
        <f t="shared" ref="K10:M10" si="1">SUM(K6:K9)</f>
        <v>3025</v>
      </c>
      <c r="L10" s="4">
        <f t="shared" si="1"/>
        <v>4934.3246999999992</v>
      </c>
      <c r="M10" s="4">
        <f t="shared" si="1"/>
        <v>10813.324699999999</v>
      </c>
    </row>
    <row r="11" spans="2:13" x14ac:dyDescent="0.35">
      <c r="B11" s="533" t="s">
        <v>39</v>
      </c>
      <c r="C11" s="534"/>
      <c r="D11" s="534"/>
      <c r="E11" s="535"/>
      <c r="G11" s="6"/>
      <c r="H11" s="6"/>
      <c r="I11" s="6"/>
      <c r="J11" s="6"/>
    </row>
    <row r="12" spans="2:13" x14ac:dyDescent="0.35">
      <c r="B12" s="9" t="s">
        <v>40</v>
      </c>
      <c r="C12" s="165"/>
      <c r="D12" s="166"/>
      <c r="E12" s="10">
        <f>'GS7470-ER Calcs'!J34</f>
        <v>0.85709999999999997</v>
      </c>
      <c r="G12" s="6"/>
      <c r="H12" s="6"/>
      <c r="I12" s="6"/>
      <c r="J12" s="6"/>
    </row>
    <row r="13" spans="2:13" x14ac:dyDescent="0.35">
      <c r="B13" s="9" t="s">
        <v>41</v>
      </c>
      <c r="C13" s="165" t="s">
        <v>42</v>
      </c>
      <c r="D13" s="166" t="s">
        <v>43</v>
      </c>
      <c r="E13" s="10">
        <f>'GS7470-ER Calcs'!J35</f>
        <v>0.1429</v>
      </c>
      <c r="G13" s="6"/>
      <c r="H13" s="6"/>
      <c r="I13" s="6"/>
      <c r="J13" s="6"/>
    </row>
    <row r="14" spans="2:13" ht="15" thickBot="1" x14ac:dyDescent="0.4">
      <c r="B14" s="11" t="s">
        <v>37</v>
      </c>
      <c r="C14" s="12" t="s">
        <v>44</v>
      </c>
      <c r="D14" s="12" t="s">
        <v>29</v>
      </c>
      <c r="E14" s="13">
        <f>'GS7470-ER Calcs'!J36</f>
        <v>1539.3516</v>
      </c>
      <c r="G14" s="6"/>
      <c r="H14" s="6"/>
      <c r="I14" s="6"/>
      <c r="J14" s="6"/>
    </row>
    <row r="15" spans="2:13" ht="15" thickBot="1" x14ac:dyDescent="0.4">
      <c r="B15" s="6"/>
      <c r="C15" s="6"/>
      <c r="D15" s="6"/>
      <c r="E15" s="6"/>
      <c r="G15" s="6"/>
      <c r="H15" s="6"/>
      <c r="I15" s="6"/>
      <c r="J15" s="6"/>
    </row>
    <row r="16" spans="2:13"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'GS7470-ER Calcs'!O27</f>
        <v>4169.9745359999997</v>
      </c>
      <c r="F18" s="6"/>
      <c r="G18" s="6"/>
      <c r="H18" s="6"/>
      <c r="I18" s="6"/>
      <c r="J18" s="6"/>
    </row>
    <row r="19" spans="2:10" x14ac:dyDescent="0.35">
      <c r="B19" s="7" t="s">
        <v>30</v>
      </c>
      <c r="C19" s="165" t="s">
        <v>31</v>
      </c>
      <c r="D19" s="165" t="s">
        <v>29</v>
      </c>
      <c r="E19" s="8">
        <f>'GS7470-ER Calcs'!O28</f>
        <v>0</v>
      </c>
      <c r="F19" s="6"/>
      <c r="G19" s="6"/>
      <c r="H19" s="6"/>
      <c r="I19" s="6"/>
      <c r="J19" s="6"/>
    </row>
    <row r="20" spans="2:10" x14ac:dyDescent="0.35">
      <c r="B20" s="7" t="s">
        <v>32</v>
      </c>
      <c r="C20" s="165" t="s">
        <v>33</v>
      </c>
      <c r="D20" s="165" t="s">
        <v>34</v>
      </c>
      <c r="E20" s="117">
        <f>'GS7470-ER Calcs'!O29</f>
        <v>0.95</v>
      </c>
      <c r="F20" s="6"/>
      <c r="G20" s="6"/>
      <c r="H20" s="6"/>
      <c r="I20" s="6"/>
      <c r="J20" s="6"/>
    </row>
    <row r="21" spans="2:10" x14ac:dyDescent="0.35">
      <c r="B21" s="7" t="s">
        <v>35</v>
      </c>
      <c r="C21" s="165" t="s">
        <v>36</v>
      </c>
      <c r="D21" s="165" t="s">
        <v>29</v>
      </c>
      <c r="E21" s="8">
        <f>'GS7470-ER Calcs'!O30</f>
        <v>0</v>
      </c>
      <c r="F21" s="6"/>
      <c r="G21" s="6"/>
      <c r="H21" s="6"/>
      <c r="I21" s="6"/>
      <c r="J21" s="6"/>
    </row>
    <row r="22" spans="2:10" x14ac:dyDescent="0.35">
      <c r="B22" s="7" t="s">
        <v>37</v>
      </c>
      <c r="C22" s="165" t="s">
        <v>38</v>
      </c>
      <c r="D22" s="165" t="s">
        <v>29</v>
      </c>
      <c r="E22" s="8">
        <f>'GS7470-ER Calcs'!O31</f>
        <v>3961</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'GS7470-ER Calcs'!O34</f>
        <v>0.85709999999999997</v>
      </c>
      <c r="F24" s="6"/>
      <c r="G24" s="6"/>
      <c r="H24" s="6"/>
      <c r="I24" s="6"/>
      <c r="J24" s="6"/>
    </row>
    <row r="25" spans="2:10" x14ac:dyDescent="0.35">
      <c r="B25" s="9" t="s">
        <v>41</v>
      </c>
      <c r="C25" s="165" t="s">
        <v>42</v>
      </c>
      <c r="D25" s="166" t="s">
        <v>43</v>
      </c>
      <c r="E25" s="10">
        <f>'GS7470-ER Calcs'!O35</f>
        <v>0.1429</v>
      </c>
      <c r="F25" s="6"/>
      <c r="G25" s="6"/>
      <c r="H25" s="6"/>
      <c r="I25" s="6"/>
      <c r="J25" s="6"/>
    </row>
    <row r="26" spans="2:10" ht="15" thickBot="1" x14ac:dyDescent="0.4">
      <c r="B26" s="11" t="s">
        <v>37</v>
      </c>
      <c r="C26" s="12" t="s">
        <v>38</v>
      </c>
      <c r="D26" s="12" t="s">
        <v>29</v>
      </c>
      <c r="E26" s="13">
        <f>'GS7470-ER Calcs'!O36</f>
        <v>3394.9730999999997</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14"/>
      <c r="J28" s="14"/>
    </row>
    <row r="29" spans="2:10" x14ac:dyDescent="0.35">
      <c r="B29" s="548" t="s">
        <v>22</v>
      </c>
      <c r="C29" s="549"/>
      <c r="D29" s="549"/>
      <c r="E29" s="550"/>
      <c r="F29" s="6"/>
      <c r="G29" s="6"/>
      <c r="H29" s="6"/>
      <c r="I29" s="6"/>
      <c r="J29" s="6"/>
    </row>
    <row r="30" spans="2:10" x14ac:dyDescent="0.35">
      <c r="B30" s="551">
        <v>2021</v>
      </c>
      <c r="C30" s="552"/>
      <c r="D30" s="553"/>
      <c r="E30" s="15">
        <f>E14</f>
        <v>1539.3516</v>
      </c>
      <c r="F30" s="6"/>
      <c r="G30" s="6"/>
      <c r="H30" s="6"/>
      <c r="I30" s="6"/>
      <c r="J30" s="6"/>
    </row>
    <row r="31" spans="2:10" x14ac:dyDescent="0.35">
      <c r="B31" s="551">
        <v>2022</v>
      </c>
      <c r="C31" s="552"/>
      <c r="D31" s="553"/>
      <c r="E31" s="66">
        <f>E26</f>
        <v>3394.9730999999997</v>
      </c>
      <c r="F31" s="6"/>
      <c r="G31" s="6"/>
      <c r="H31" s="6"/>
      <c r="I31" s="6"/>
      <c r="J31" s="6"/>
    </row>
    <row r="32" spans="2:10" ht="15" thickBot="1" x14ac:dyDescent="0.4">
      <c r="B32" s="543" t="s">
        <v>5320</v>
      </c>
      <c r="C32" s="544"/>
      <c r="D32" s="356"/>
      <c r="E32" s="357">
        <f>SUM(E30:E31)</f>
        <v>4934.3246999999992</v>
      </c>
      <c r="F32" s="6"/>
      <c r="G32" s="6"/>
      <c r="H32" s="6"/>
      <c r="I32" s="6"/>
      <c r="J32" s="6"/>
    </row>
  </sheetData>
  <mergeCells count="14">
    <mergeCell ref="B11:E11"/>
    <mergeCell ref="B2:E2"/>
    <mergeCell ref="B4:E4"/>
    <mergeCell ref="B5:E5"/>
    <mergeCell ref="I2:M2"/>
    <mergeCell ref="I4:M4"/>
    <mergeCell ref="B32:C32"/>
    <mergeCell ref="B16:E16"/>
    <mergeCell ref="B17:E17"/>
    <mergeCell ref="B23:E23"/>
    <mergeCell ref="B28:E28"/>
    <mergeCell ref="B29:E29"/>
    <mergeCell ref="B30:D30"/>
    <mergeCell ref="B31:D3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BBB19-2E0C-4290-AD8F-69735E328706}">
  <sheetPr codeName="Sheet28"/>
  <dimension ref="B1:R57"/>
  <sheetViews>
    <sheetView topLeftCell="F1" workbookViewId="0">
      <selection activeCell="K37" sqref="K37"/>
    </sheetView>
  </sheetViews>
  <sheetFormatPr defaultColWidth="9.1796875" defaultRowHeight="14.5" x14ac:dyDescent="0.35"/>
  <cols>
    <col min="1" max="1" width="9.1796875" style="5"/>
    <col min="2" max="2" width="29.81640625" style="5" bestFit="1" customWidth="1"/>
    <col min="3" max="3" width="19.81640625" style="5" customWidth="1"/>
    <col min="4" max="4" width="38.453125" style="5" bestFit="1" customWidth="1"/>
    <col min="5" max="5" width="16.1796875" style="5" customWidth="1"/>
    <col min="6" max="6" width="16.1796875" style="5" bestFit="1" customWidth="1"/>
    <col min="7" max="7" width="20.1796875" style="5" bestFit="1" customWidth="1"/>
    <col min="8" max="8" width="20.1796875" style="5" customWidth="1"/>
    <col min="9" max="9" width="18.453125" style="5" bestFit="1" customWidth="1"/>
    <col min="10" max="10" width="18.453125" style="5" customWidth="1"/>
    <col min="11" max="11" width="29.453125" style="5" customWidth="1"/>
    <col min="12" max="12" width="18.26953125" style="5" bestFit="1" customWidth="1"/>
    <col min="13" max="13" width="17.1796875" style="5" customWidth="1"/>
    <col min="14" max="14" width="14.1796875" style="5" bestFit="1" customWidth="1"/>
    <col min="15" max="15" width="18.36328125" style="5" bestFit="1" customWidth="1"/>
    <col min="16" max="16" width="17" style="5" customWidth="1"/>
    <col min="17" max="18" width="10.1796875" style="5" bestFit="1" customWidth="1"/>
    <col min="19" max="16384" width="9.1796875" style="5"/>
  </cols>
  <sheetData>
    <row r="1" spans="2:18" ht="15" thickBot="1" x14ac:dyDescent="0.4">
      <c r="L1" s="555">
        <v>2021</v>
      </c>
      <c r="M1" s="562"/>
      <c r="N1" s="563"/>
      <c r="O1" s="555">
        <v>2022</v>
      </c>
      <c r="P1" s="562"/>
      <c r="Q1" s="563"/>
    </row>
    <row r="2" spans="2:18" x14ac:dyDescent="0.35">
      <c r="B2" s="25" t="s">
        <v>0</v>
      </c>
      <c r="C2" s="167" t="s">
        <v>46</v>
      </c>
      <c r="D2" s="167" t="s">
        <v>47</v>
      </c>
      <c r="E2" s="167" t="s">
        <v>48</v>
      </c>
      <c r="F2" s="167" t="s">
        <v>49</v>
      </c>
      <c r="G2" s="167" t="s">
        <v>50</v>
      </c>
      <c r="H2" s="167" t="s">
        <v>51</v>
      </c>
      <c r="I2" s="167" t="s">
        <v>52</v>
      </c>
      <c r="J2" s="26" t="s">
        <v>7</v>
      </c>
      <c r="K2" s="26" t="s">
        <v>5435</v>
      </c>
      <c r="L2" s="151" t="s">
        <v>5228</v>
      </c>
      <c r="M2" s="313" t="s">
        <v>5226</v>
      </c>
      <c r="N2" s="188" t="s">
        <v>54</v>
      </c>
      <c r="O2" s="151" t="s">
        <v>5228</v>
      </c>
      <c r="P2" s="281" t="s">
        <v>5226</v>
      </c>
      <c r="Q2" s="186" t="s">
        <v>54</v>
      </c>
      <c r="R2" s="185" t="s">
        <v>55</v>
      </c>
    </row>
    <row r="3" spans="2:18" ht="14.5" customHeight="1" x14ac:dyDescent="0.35">
      <c r="B3" s="569" t="s">
        <v>15</v>
      </c>
      <c r="C3" s="63" t="s">
        <v>3013</v>
      </c>
      <c r="D3" s="63" t="s">
        <v>3014</v>
      </c>
      <c r="E3" s="64">
        <v>-19.062930000000001</v>
      </c>
      <c r="F3" s="64">
        <v>33.453560000000003</v>
      </c>
      <c r="G3" s="67">
        <v>43616</v>
      </c>
      <c r="H3" s="192">
        <f>SUM(L3:M3,O3:P3)</f>
        <v>0</v>
      </c>
      <c r="I3" s="63">
        <f>'GS7470-Household List'!D42</f>
        <v>40</v>
      </c>
      <c r="J3" s="328">
        <f>IF(K3&lt;300,K3,300)</f>
        <v>200</v>
      </c>
      <c r="K3" s="84">
        <f>'GS7470-Household List'!J42</f>
        <v>200</v>
      </c>
      <c r="L3" s="183"/>
      <c r="M3" s="183"/>
      <c r="N3" s="183">
        <f>IF(G3&lt;C$31,F$38*J3,(C$33-G3)*J3*E$38)</f>
        <v>34960</v>
      </c>
      <c r="O3" s="183"/>
      <c r="P3" s="183"/>
      <c r="Q3" s="37">
        <f>IF(G3&lt;=C$33,F$39*J3,(C$32-G3)*J3*E$39)</f>
        <v>34390</v>
      </c>
      <c r="R3" s="37">
        <f t="shared" ref="R3:R26" si="0">N3+Q3</f>
        <v>69350</v>
      </c>
    </row>
    <row r="4" spans="2:18" x14ac:dyDescent="0.35">
      <c r="B4" s="570"/>
      <c r="C4" s="63" t="s">
        <v>3015</v>
      </c>
      <c r="D4" s="63" t="s">
        <v>3016</v>
      </c>
      <c r="E4" s="64">
        <v>-18.949380000000001</v>
      </c>
      <c r="F4" s="64">
        <v>33.655189999999997</v>
      </c>
      <c r="G4" s="67">
        <v>43741</v>
      </c>
      <c r="H4" s="192">
        <f t="shared" ref="H4:H26" si="1">SUM(L4:M4,O4:P4)</f>
        <v>30</v>
      </c>
      <c r="I4" s="63">
        <f>'GS7470-Household List'!D80</f>
        <v>37</v>
      </c>
      <c r="J4" s="328">
        <f t="shared" ref="J4:J10" si="2">IF(K4&lt;300,K4,300)</f>
        <v>300</v>
      </c>
      <c r="K4" s="84">
        <f>'GS7470-Household List'!J80</f>
        <v>402</v>
      </c>
      <c r="L4" s="183">
        <f>'Maintenance and RCF'!P15</f>
        <v>30</v>
      </c>
      <c r="M4" s="183"/>
      <c r="N4" s="183">
        <f t="shared" ref="N4:N10" si="3">IF(G4&lt;C$31,F$38*J4,(C$33-G4)*J4*E$38)</f>
        <v>52439.999999999993</v>
      </c>
      <c r="O4" s="183">
        <f>'Maintenance and RCF'!Q15</f>
        <v>0</v>
      </c>
      <c r="P4" s="183"/>
      <c r="Q4" s="37">
        <f t="shared" ref="Q4:Q26" si="4">IF(G4&lt;=C$33,F$39*J4,(C$32-G4)*J4*E$39)</f>
        <v>51585</v>
      </c>
      <c r="R4" s="37">
        <f t="shared" si="0"/>
        <v>104025</v>
      </c>
    </row>
    <row r="5" spans="2:18" x14ac:dyDescent="0.35">
      <c r="B5" s="570"/>
      <c r="C5" s="63" t="s">
        <v>3017</v>
      </c>
      <c r="D5" s="63" t="s">
        <v>3018</v>
      </c>
      <c r="E5" s="64">
        <v>-19.070869999999999</v>
      </c>
      <c r="F5" s="64">
        <v>33.574179999999998</v>
      </c>
      <c r="G5" s="67">
        <v>43726</v>
      </c>
      <c r="H5" s="192">
        <f t="shared" si="1"/>
        <v>0</v>
      </c>
      <c r="I5" s="63">
        <f>'GS7470-Household List'!D119</f>
        <v>38</v>
      </c>
      <c r="J5" s="328">
        <f t="shared" si="2"/>
        <v>220</v>
      </c>
      <c r="K5" s="84">
        <f>'GS7470-Household List'!J119</f>
        <v>220</v>
      </c>
      <c r="L5" s="183"/>
      <c r="M5" s="183"/>
      <c r="N5" s="183">
        <f t="shared" si="3"/>
        <v>38455.999999999993</v>
      </c>
      <c r="O5" s="183"/>
      <c r="P5" s="183"/>
      <c r="Q5" s="37">
        <f t="shared" si="4"/>
        <v>37829</v>
      </c>
      <c r="R5" s="37">
        <f t="shared" si="0"/>
        <v>76285</v>
      </c>
    </row>
    <row r="6" spans="2:18" x14ac:dyDescent="0.35">
      <c r="B6" s="570"/>
      <c r="C6" s="63" t="s">
        <v>3019</v>
      </c>
      <c r="D6" s="63" t="s">
        <v>3020</v>
      </c>
      <c r="E6" s="64">
        <v>-19.042680000000001</v>
      </c>
      <c r="F6" s="64">
        <v>33.614289999999997</v>
      </c>
      <c r="G6" s="67">
        <v>43720</v>
      </c>
      <c r="H6" s="192">
        <f t="shared" si="1"/>
        <v>4</v>
      </c>
      <c r="I6" s="63">
        <f>'GS7470-Household List'!D165</f>
        <v>45</v>
      </c>
      <c r="J6" s="328">
        <f t="shared" si="2"/>
        <v>284</v>
      </c>
      <c r="K6" s="84">
        <f>'GS7470-Household List'!J165</f>
        <v>284</v>
      </c>
      <c r="L6" s="183">
        <f>'Maintenance and RCF'!P11</f>
        <v>4</v>
      </c>
      <c r="M6" s="183"/>
      <c r="N6" s="183">
        <f t="shared" si="3"/>
        <v>49643.199999999997</v>
      </c>
      <c r="O6" s="183">
        <f>'Maintenance and RCF'!Q11</f>
        <v>0</v>
      </c>
      <c r="P6" s="183"/>
      <c r="Q6" s="37">
        <f t="shared" si="4"/>
        <v>48833.799999999996</v>
      </c>
      <c r="R6" s="37">
        <f t="shared" si="0"/>
        <v>98477</v>
      </c>
    </row>
    <row r="7" spans="2:18" x14ac:dyDescent="0.35">
      <c r="B7" s="570"/>
      <c r="C7" s="63" t="s">
        <v>3021</v>
      </c>
      <c r="D7" s="63" t="s">
        <v>3022</v>
      </c>
      <c r="E7" s="64">
        <v>-19.113119999999999</v>
      </c>
      <c r="F7" s="64">
        <v>33.601730000000003</v>
      </c>
      <c r="G7" s="67">
        <v>43720</v>
      </c>
      <c r="H7" s="192">
        <f t="shared" si="1"/>
        <v>0</v>
      </c>
      <c r="I7" s="63">
        <f>'GS7470-Household List'!D205</f>
        <v>39</v>
      </c>
      <c r="J7" s="328">
        <f t="shared" si="2"/>
        <v>300</v>
      </c>
      <c r="K7" s="84">
        <f>'GS7470-Household List'!J205</f>
        <v>574</v>
      </c>
      <c r="L7" s="183"/>
      <c r="M7" s="183"/>
      <c r="N7" s="183">
        <f t="shared" si="3"/>
        <v>52439.999999999993</v>
      </c>
      <c r="O7" s="183"/>
      <c r="P7" s="183"/>
      <c r="Q7" s="37">
        <f t="shared" si="4"/>
        <v>51585</v>
      </c>
      <c r="R7" s="37">
        <f t="shared" si="0"/>
        <v>104025</v>
      </c>
    </row>
    <row r="8" spans="2:18" x14ac:dyDescent="0.35">
      <c r="B8" s="570"/>
      <c r="C8" s="63" t="s">
        <v>3023</v>
      </c>
      <c r="D8" s="63" t="s">
        <v>3024</v>
      </c>
      <c r="E8" s="64">
        <v>-18.87143</v>
      </c>
      <c r="F8" s="64">
        <v>33.797870000000003</v>
      </c>
      <c r="G8" s="67">
        <v>43743</v>
      </c>
      <c r="H8" s="192">
        <f t="shared" si="1"/>
        <v>0</v>
      </c>
      <c r="I8" s="63">
        <f>'GS7470-Household List'!D258</f>
        <v>52</v>
      </c>
      <c r="J8" s="328">
        <f t="shared" si="2"/>
        <v>300</v>
      </c>
      <c r="K8" s="84">
        <f>'GS7470-Household List'!J258</f>
        <v>454</v>
      </c>
      <c r="L8" s="183"/>
      <c r="M8" s="183"/>
      <c r="N8" s="183">
        <f t="shared" si="3"/>
        <v>52439.999999999993</v>
      </c>
      <c r="O8" s="183"/>
      <c r="P8" s="183"/>
      <c r="Q8" s="37">
        <f t="shared" si="4"/>
        <v>51585</v>
      </c>
      <c r="R8" s="37">
        <f t="shared" si="0"/>
        <v>104025</v>
      </c>
    </row>
    <row r="9" spans="2:18" x14ac:dyDescent="0.35">
      <c r="B9" s="570"/>
      <c r="C9" s="63" t="s">
        <v>3025</v>
      </c>
      <c r="D9" s="63" t="s">
        <v>3026</v>
      </c>
      <c r="E9" s="64">
        <v>-19.101749999999999</v>
      </c>
      <c r="F9" s="64">
        <v>33.482100000000003</v>
      </c>
      <c r="G9" s="68">
        <v>43615</v>
      </c>
      <c r="H9" s="192">
        <f t="shared" si="1"/>
        <v>0</v>
      </c>
      <c r="I9" s="63">
        <f>'GS7470-Household List'!D352</f>
        <v>93</v>
      </c>
      <c r="J9" s="328">
        <f t="shared" si="2"/>
        <v>300</v>
      </c>
      <c r="K9" s="84">
        <f>'GS7470-Household List'!J352</f>
        <v>561</v>
      </c>
      <c r="L9" s="183"/>
      <c r="M9" s="183"/>
      <c r="N9" s="183">
        <f t="shared" si="3"/>
        <v>52439.999999999993</v>
      </c>
      <c r="O9" s="183"/>
      <c r="P9" s="183"/>
      <c r="Q9" s="37">
        <f t="shared" si="4"/>
        <v>51585</v>
      </c>
      <c r="R9" s="37">
        <f t="shared" si="0"/>
        <v>104025</v>
      </c>
    </row>
    <row r="10" spans="2:18" x14ac:dyDescent="0.35">
      <c r="B10" s="570"/>
      <c r="C10" s="63" t="s">
        <v>3027</v>
      </c>
      <c r="D10" s="63" t="s">
        <v>3028</v>
      </c>
      <c r="E10" s="64">
        <v>-19.09515</v>
      </c>
      <c r="F10" s="64">
        <v>33.651090000000003</v>
      </c>
      <c r="G10" s="67">
        <v>43777</v>
      </c>
      <c r="H10" s="192">
        <f t="shared" si="1"/>
        <v>0</v>
      </c>
      <c r="I10" s="63">
        <f>'GS7470-Household List'!D402</f>
        <v>49</v>
      </c>
      <c r="J10" s="328">
        <f t="shared" si="2"/>
        <v>300</v>
      </c>
      <c r="K10" s="84">
        <f>'GS7470-Household List'!J402</f>
        <v>421</v>
      </c>
      <c r="L10" s="183"/>
      <c r="M10" s="183"/>
      <c r="N10" s="183">
        <f t="shared" si="3"/>
        <v>52439.999999999993</v>
      </c>
      <c r="O10" s="183"/>
      <c r="P10" s="183"/>
      <c r="Q10" s="37">
        <f t="shared" si="4"/>
        <v>51585</v>
      </c>
      <c r="R10" s="37">
        <f t="shared" si="0"/>
        <v>104025</v>
      </c>
    </row>
    <row r="11" spans="2:18" x14ac:dyDescent="0.35">
      <c r="B11" s="570"/>
      <c r="C11" s="165" t="s">
        <v>2574</v>
      </c>
      <c r="D11" s="410" t="s">
        <v>2575</v>
      </c>
      <c r="E11" s="150">
        <v>-18.862359999999999</v>
      </c>
      <c r="F11" s="150">
        <v>32.808309999999999</v>
      </c>
      <c r="G11" s="157">
        <v>44636</v>
      </c>
      <c r="H11" s="192">
        <f t="shared" si="1"/>
        <v>0</v>
      </c>
      <c r="I11" s="165">
        <f>'GS7470-Household List'!D446</f>
        <v>43</v>
      </c>
      <c r="J11" s="328">
        <v>300</v>
      </c>
      <c r="K11" s="165">
        <f>'GS7470-Household List'!J446</f>
        <v>551</v>
      </c>
      <c r="L11" s="183"/>
      <c r="M11" s="183"/>
      <c r="N11" s="183">
        <v>0</v>
      </c>
      <c r="O11" s="183"/>
      <c r="P11" s="183"/>
      <c r="Q11" s="37">
        <f t="shared" si="4"/>
        <v>30210</v>
      </c>
      <c r="R11" s="37">
        <f t="shared" si="0"/>
        <v>30210</v>
      </c>
    </row>
    <row r="12" spans="2:18" x14ac:dyDescent="0.35">
      <c r="B12" s="570"/>
      <c r="C12" s="165" t="s">
        <v>2576</v>
      </c>
      <c r="D12" s="410" t="s">
        <v>2577</v>
      </c>
      <c r="E12" s="150">
        <v>-19.972439999999999</v>
      </c>
      <c r="F12" s="150">
        <v>33.377220000000001</v>
      </c>
      <c r="G12" s="157">
        <v>44637</v>
      </c>
      <c r="H12" s="192">
        <f t="shared" si="1"/>
        <v>0</v>
      </c>
      <c r="I12" s="165">
        <f>'GS7470-Household List'!D488</f>
        <v>41</v>
      </c>
      <c r="J12" s="328">
        <v>300</v>
      </c>
      <c r="K12" s="165">
        <f>'GS7470-Household List'!J488</f>
        <v>389</v>
      </c>
      <c r="L12" s="183"/>
      <c r="M12" s="183"/>
      <c r="N12" s="183">
        <v>0</v>
      </c>
      <c r="O12" s="183"/>
      <c r="P12" s="183"/>
      <c r="Q12" s="37">
        <f t="shared" si="4"/>
        <v>29925</v>
      </c>
      <c r="R12" s="37">
        <f t="shared" si="0"/>
        <v>29925</v>
      </c>
    </row>
    <row r="13" spans="2:18" x14ac:dyDescent="0.35">
      <c r="B13" s="570"/>
      <c r="C13" s="165" t="s">
        <v>2578</v>
      </c>
      <c r="D13" s="410" t="s">
        <v>2579</v>
      </c>
      <c r="E13" s="165">
        <v>-18.944780000000002</v>
      </c>
      <c r="F13" s="165">
        <v>32.85351</v>
      </c>
      <c r="G13" s="157">
        <v>44637</v>
      </c>
      <c r="H13" s="192">
        <f t="shared" si="1"/>
        <v>4</v>
      </c>
      <c r="I13" s="165">
        <f>'GS7470-Household List'!D537</f>
        <v>48</v>
      </c>
      <c r="J13" s="328">
        <v>300</v>
      </c>
      <c r="K13" s="165">
        <f>'GS7470-Household List'!J537</f>
        <v>342</v>
      </c>
      <c r="L13" s="183"/>
      <c r="M13" s="183"/>
      <c r="N13" s="183">
        <v>0</v>
      </c>
      <c r="O13" s="183"/>
      <c r="P13" s="183">
        <f>'WQT FAILS'!W34</f>
        <v>4</v>
      </c>
      <c r="Q13" s="37">
        <f t="shared" si="4"/>
        <v>29925</v>
      </c>
      <c r="R13" s="37">
        <f t="shared" si="0"/>
        <v>29925</v>
      </c>
    </row>
    <row r="14" spans="2:18" x14ac:dyDescent="0.35">
      <c r="B14" s="570"/>
      <c r="C14" s="165" t="s">
        <v>2580</v>
      </c>
      <c r="D14" s="410" t="s">
        <v>2581</v>
      </c>
      <c r="E14" s="165">
        <v>-18.921949999999999</v>
      </c>
      <c r="F14" s="165">
        <v>32.85924</v>
      </c>
      <c r="G14" s="157">
        <v>44637</v>
      </c>
      <c r="H14" s="192">
        <f t="shared" si="1"/>
        <v>0</v>
      </c>
      <c r="I14" s="165">
        <f>'GS7470-Household List'!D602</f>
        <v>64</v>
      </c>
      <c r="J14" s="328">
        <v>300</v>
      </c>
      <c r="K14" s="165">
        <f>'GS7470-Household List'!J602</f>
        <v>589</v>
      </c>
      <c r="L14" s="183"/>
      <c r="M14" s="183"/>
      <c r="N14" s="183">
        <v>0</v>
      </c>
      <c r="O14" s="183"/>
      <c r="P14" s="183"/>
      <c r="Q14" s="37">
        <f t="shared" si="4"/>
        <v>29925</v>
      </c>
      <c r="R14" s="37">
        <f t="shared" si="0"/>
        <v>29925</v>
      </c>
    </row>
    <row r="15" spans="2:18" x14ac:dyDescent="0.35">
      <c r="B15" s="570"/>
      <c r="C15" s="165" t="s">
        <v>2582</v>
      </c>
      <c r="D15" s="410" t="s">
        <v>2583</v>
      </c>
      <c r="E15" s="165">
        <v>-18.92398</v>
      </c>
      <c r="F15" s="165">
        <v>32.85568</v>
      </c>
      <c r="G15" s="157">
        <v>44637</v>
      </c>
      <c r="H15" s="192">
        <f t="shared" si="1"/>
        <v>0</v>
      </c>
      <c r="I15" s="165">
        <f>'GS7470-Household List'!D664</f>
        <v>61</v>
      </c>
      <c r="J15" s="328">
        <v>300</v>
      </c>
      <c r="K15" s="165">
        <f>'GS7470-Household List'!J664</f>
        <v>383</v>
      </c>
      <c r="L15" s="183"/>
      <c r="M15" s="183"/>
      <c r="N15" s="183">
        <v>0</v>
      </c>
      <c r="O15" s="183"/>
      <c r="P15" s="183"/>
      <c r="Q15" s="37">
        <f t="shared" si="4"/>
        <v>29925</v>
      </c>
      <c r="R15" s="37">
        <f t="shared" si="0"/>
        <v>29925</v>
      </c>
    </row>
    <row r="16" spans="2:18" x14ac:dyDescent="0.35">
      <c r="B16" s="570"/>
      <c r="C16" s="165" t="s">
        <v>3029</v>
      </c>
      <c r="D16" s="410" t="s">
        <v>3030</v>
      </c>
      <c r="E16" s="165">
        <v>-18.944330000000001</v>
      </c>
      <c r="F16" s="165">
        <v>32.898290000000003</v>
      </c>
      <c r="G16" s="157">
        <v>44637</v>
      </c>
      <c r="H16" s="192">
        <f t="shared" si="1"/>
        <v>0</v>
      </c>
      <c r="I16" s="165">
        <f>'GS7470-Household List'!D706</f>
        <v>41</v>
      </c>
      <c r="J16" s="328">
        <v>300</v>
      </c>
      <c r="K16" s="165">
        <f>'GS7470-Household List'!J706</f>
        <v>378</v>
      </c>
      <c r="L16" s="183"/>
      <c r="M16" s="183"/>
      <c r="N16" s="183">
        <v>0</v>
      </c>
      <c r="O16" s="183"/>
      <c r="P16" s="183"/>
      <c r="Q16" s="37">
        <f t="shared" si="4"/>
        <v>29925</v>
      </c>
      <c r="R16" s="37">
        <f t="shared" si="0"/>
        <v>29925</v>
      </c>
    </row>
    <row r="17" spans="2:18" x14ac:dyDescent="0.35">
      <c r="B17" s="570"/>
      <c r="C17" s="165" t="s">
        <v>3031</v>
      </c>
      <c r="D17" s="410" t="s">
        <v>3032</v>
      </c>
      <c r="E17" s="165">
        <v>-18.930409999999998</v>
      </c>
      <c r="F17" s="165">
        <v>32.870049999999999</v>
      </c>
      <c r="G17" s="157">
        <v>44638</v>
      </c>
      <c r="H17" s="192">
        <f t="shared" si="1"/>
        <v>0</v>
      </c>
      <c r="I17" s="165">
        <f>'GS7470-Household List'!D769</f>
        <v>62</v>
      </c>
      <c r="J17" s="328">
        <v>300</v>
      </c>
      <c r="K17" s="165">
        <f>'GS7470-Household List'!J769</f>
        <v>381</v>
      </c>
      <c r="L17" s="183"/>
      <c r="M17" s="183"/>
      <c r="N17" s="183">
        <v>0</v>
      </c>
      <c r="O17" s="183"/>
      <c r="P17" s="183"/>
      <c r="Q17" s="37">
        <f t="shared" si="4"/>
        <v>29640</v>
      </c>
      <c r="R17" s="37">
        <f t="shared" si="0"/>
        <v>29640</v>
      </c>
    </row>
    <row r="18" spans="2:18" x14ac:dyDescent="0.35">
      <c r="B18" s="570"/>
      <c r="C18" s="165" t="s">
        <v>3033</v>
      </c>
      <c r="D18" s="410" t="s">
        <v>3034</v>
      </c>
      <c r="E18" s="165">
        <v>-18.894819999999999</v>
      </c>
      <c r="F18" s="165">
        <v>32.867370000000001</v>
      </c>
      <c r="G18" s="157">
        <v>44638</v>
      </c>
      <c r="H18" s="192">
        <f t="shared" si="1"/>
        <v>3</v>
      </c>
      <c r="I18" s="165">
        <f>'GS7470-Household List'!D805</f>
        <v>35</v>
      </c>
      <c r="J18" s="328">
        <v>300</v>
      </c>
      <c r="K18" s="165">
        <f>'GS7470-Household List'!J805</f>
        <v>453</v>
      </c>
      <c r="L18" s="183"/>
      <c r="M18" s="183"/>
      <c r="N18" s="183">
        <v>0</v>
      </c>
      <c r="O18" s="183"/>
      <c r="P18" s="183">
        <f>'WQT FAILS'!W36</f>
        <v>3</v>
      </c>
      <c r="Q18" s="37">
        <f t="shared" si="4"/>
        <v>29640</v>
      </c>
      <c r="R18" s="37">
        <f t="shared" si="0"/>
        <v>29640</v>
      </c>
    </row>
    <row r="19" spans="2:18" x14ac:dyDescent="0.35">
      <c r="B19" s="570"/>
      <c r="C19" s="165" t="s">
        <v>3035</v>
      </c>
      <c r="D19" s="410" t="s">
        <v>3036</v>
      </c>
      <c r="E19" s="165">
        <v>-18.95008</v>
      </c>
      <c r="F19" s="165">
        <v>32.86965</v>
      </c>
      <c r="G19" s="157">
        <v>44638</v>
      </c>
      <c r="H19" s="192">
        <f t="shared" si="1"/>
        <v>0</v>
      </c>
      <c r="I19" s="165">
        <f>'GS7470-Household List'!D854</f>
        <v>48</v>
      </c>
      <c r="J19" s="328">
        <v>300</v>
      </c>
      <c r="K19" s="165">
        <f>'GS7470-Household List'!J854</f>
        <v>301</v>
      </c>
      <c r="L19" s="183"/>
      <c r="M19" s="183"/>
      <c r="N19" s="183">
        <v>0</v>
      </c>
      <c r="O19" s="183"/>
      <c r="P19" s="183"/>
      <c r="Q19" s="37">
        <f t="shared" si="4"/>
        <v>29640</v>
      </c>
      <c r="R19" s="37">
        <f t="shared" si="0"/>
        <v>29640</v>
      </c>
    </row>
    <row r="20" spans="2:18" x14ac:dyDescent="0.35">
      <c r="B20" s="570"/>
      <c r="C20" s="165" t="s">
        <v>3037</v>
      </c>
      <c r="D20" s="410" t="s">
        <v>3038</v>
      </c>
      <c r="E20" s="165">
        <v>-18.94464</v>
      </c>
      <c r="F20" s="165">
        <v>32.884259999999998</v>
      </c>
      <c r="G20" s="157">
        <v>44638</v>
      </c>
      <c r="H20" s="192">
        <f t="shared" si="1"/>
        <v>0</v>
      </c>
      <c r="I20" s="165">
        <f>'GS7470-Household List'!D901</f>
        <v>46</v>
      </c>
      <c r="J20" s="328">
        <v>300</v>
      </c>
      <c r="K20" s="165">
        <f>'GS7470-Household List'!J901</f>
        <v>345</v>
      </c>
      <c r="L20" s="183"/>
      <c r="M20" s="183"/>
      <c r="N20" s="183">
        <v>0</v>
      </c>
      <c r="O20" s="183"/>
      <c r="P20" s="183"/>
      <c r="Q20" s="37">
        <f t="shared" si="4"/>
        <v>29640</v>
      </c>
      <c r="R20" s="37">
        <f t="shared" si="0"/>
        <v>29640</v>
      </c>
    </row>
    <row r="21" spans="2:18" x14ac:dyDescent="0.35">
      <c r="B21" s="570"/>
      <c r="C21" s="165" t="s">
        <v>3039</v>
      </c>
      <c r="D21" s="410" t="s">
        <v>3040</v>
      </c>
      <c r="E21" s="165">
        <v>-19.97015</v>
      </c>
      <c r="F21" s="165">
        <v>33.404020000000003</v>
      </c>
      <c r="G21" s="157">
        <v>44641</v>
      </c>
      <c r="H21" s="192">
        <f t="shared" si="1"/>
        <v>0</v>
      </c>
      <c r="I21" s="165">
        <f>'GS7470-Household List'!D956</f>
        <v>54</v>
      </c>
      <c r="J21" s="328">
        <v>300</v>
      </c>
      <c r="K21" s="165">
        <f>'GS7470-Household List'!J956</f>
        <v>384</v>
      </c>
      <c r="L21" s="183"/>
      <c r="M21" s="183"/>
      <c r="N21" s="183">
        <v>0</v>
      </c>
      <c r="O21" s="183"/>
      <c r="P21" s="183"/>
      <c r="Q21" s="37">
        <f t="shared" si="4"/>
        <v>28785</v>
      </c>
      <c r="R21" s="37">
        <f t="shared" si="0"/>
        <v>28785</v>
      </c>
    </row>
    <row r="22" spans="2:18" x14ac:dyDescent="0.35">
      <c r="B22" s="570"/>
      <c r="C22" s="165" t="s">
        <v>3041</v>
      </c>
      <c r="D22" s="410" t="s">
        <v>3042</v>
      </c>
      <c r="E22" s="165">
        <v>-19.66141</v>
      </c>
      <c r="F22" s="165">
        <v>33.336799999999997</v>
      </c>
      <c r="G22" s="157">
        <v>44641</v>
      </c>
      <c r="H22" s="192">
        <f t="shared" si="1"/>
        <v>0</v>
      </c>
      <c r="I22" s="165">
        <f>'GS7470-Household List'!D1010</f>
        <v>53</v>
      </c>
      <c r="J22" s="328">
        <v>300</v>
      </c>
      <c r="K22" s="165">
        <f>'GS7470-Household List'!J1010</f>
        <v>448</v>
      </c>
      <c r="L22" s="183"/>
      <c r="M22" s="183"/>
      <c r="N22" s="183">
        <v>0</v>
      </c>
      <c r="O22" s="183"/>
      <c r="P22" s="183"/>
      <c r="Q22" s="37">
        <f t="shared" si="4"/>
        <v>28785</v>
      </c>
      <c r="R22" s="37">
        <f t="shared" si="0"/>
        <v>28785</v>
      </c>
    </row>
    <row r="23" spans="2:18" x14ac:dyDescent="0.35">
      <c r="B23" s="570"/>
      <c r="C23" s="165" t="s">
        <v>3043</v>
      </c>
      <c r="D23" s="410" t="s">
        <v>3044</v>
      </c>
      <c r="E23" s="165">
        <v>-20.008559999999999</v>
      </c>
      <c r="F23" s="165">
        <v>33.332610000000003</v>
      </c>
      <c r="G23" s="157">
        <v>44641</v>
      </c>
      <c r="H23" s="192">
        <f t="shared" si="1"/>
        <v>0</v>
      </c>
      <c r="I23" s="165">
        <f>'GS7470-Household List'!D1054</f>
        <v>43</v>
      </c>
      <c r="J23" s="328">
        <v>300</v>
      </c>
      <c r="K23" s="165">
        <f>'GS7470-Household List'!J1054</f>
        <v>311</v>
      </c>
      <c r="L23" s="183"/>
      <c r="M23" s="183"/>
      <c r="N23" s="183">
        <v>0</v>
      </c>
      <c r="O23" s="183"/>
      <c r="P23" s="183"/>
      <c r="Q23" s="37">
        <f t="shared" si="4"/>
        <v>28785</v>
      </c>
      <c r="R23" s="37">
        <f t="shared" si="0"/>
        <v>28785</v>
      </c>
    </row>
    <row r="24" spans="2:18" x14ac:dyDescent="0.35">
      <c r="B24" s="570"/>
      <c r="C24" s="165" t="s">
        <v>3045</v>
      </c>
      <c r="D24" s="410" t="s">
        <v>3046</v>
      </c>
      <c r="E24" s="165">
        <v>-19.970459999999999</v>
      </c>
      <c r="F24" s="165">
        <v>33.395510000000002</v>
      </c>
      <c r="G24" s="157">
        <v>44642</v>
      </c>
      <c r="H24" s="192">
        <f t="shared" si="1"/>
        <v>0</v>
      </c>
      <c r="I24" s="165">
        <f>'GS7470-Household List'!D1099</f>
        <v>44</v>
      </c>
      <c r="J24" s="328">
        <v>300</v>
      </c>
      <c r="K24" s="165">
        <f>'GS7470-Household List'!J1099</f>
        <v>341</v>
      </c>
      <c r="L24" s="183"/>
      <c r="M24" s="183"/>
      <c r="N24" s="183">
        <v>0</v>
      </c>
      <c r="O24" s="183"/>
      <c r="P24" s="183"/>
      <c r="Q24" s="37">
        <f t="shared" si="4"/>
        <v>28500</v>
      </c>
      <c r="R24" s="37">
        <f t="shared" si="0"/>
        <v>28500</v>
      </c>
    </row>
    <row r="25" spans="2:18" x14ac:dyDescent="0.35">
      <c r="B25" s="570"/>
      <c r="C25" s="165" t="s">
        <v>3047</v>
      </c>
      <c r="D25" s="410" t="s">
        <v>3048</v>
      </c>
      <c r="E25" s="150">
        <v>-19.973680000000002</v>
      </c>
      <c r="F25" s="150">
        <v>33.404420000000002</v>
      </c>
      <c r="G25" s="157">
        <v>44642</v>
      </c>
      <c r="H25" s="192">
        <f t="shared" si="1"/>
        <v>3</v>
      </c>
      <c r="I25" s="165">
        <f>'GS7470-Household List'!D1140</f>
        <v>40</v>
      </c>
      <c r="J25" s="328">
        <v>300</v>
      </c>
      <c r="K25" s="165">
        <f>'GS7470-Household List'!J1140</f>
        <v>340</v>
      </c>
      <c r="L25" s="183">
        <v>0</v>
      </c>
      <c r="M25" s="183"/>
      <c r="N25" s="183">
        <v>0</v>
      </c>
      <c r="O25" s="183">
        <v>3</v>
      </c>
      <c r="P25" s="183"/>
      <c r="Q25" s="37">
        <f t="shared" si="4"/>
        <v>28500</v>
      </c>
      <c r="R25" s="37">
        <f t="shared" si="0"/>
        <v>28500</v>
      </c>
    </row>
    <row r="26" spans="2:18" x14ac:dyDescent="0.35">
      <c r="B26" s="570"/>
      <c r="C26" s="165" t="s">
        <v>3049</v>
      </c>
      <c r="D26" s="410" t="s">
        <v>3050</v>
      </c>
      <c r="E26" s="150">
        <v>-19.966609999999999</v>
      </c>
      <c r="F26" s="150">
        <v>33.428339999999999</v>
      </c>
      <c r="G26" s="157">
        <v>44642</v>
      </c>
      <c r="H26" s="192">
        <f t="shared" si="1"/>
        <v>0</v>
      </c>
      <c r="I26" s="165">
        <f>'GS7470-Household List'!D1185</f>
        <v>44</v>
      </c>
      <c r="J26" s="328">
        <v>300</v>
      </c>
      <c r="K26" s="165">
        <f>'GS7470-Household List'!J1185</f>
        <v>305</v>
      </c>
      <c r="L26" s="206"/>
      <c r="M26" s="206"/>
      <c r="N26" s="183">
        <v>0</v>
      </c>
      <c r="O26" s="206"/>
      <c r="P26" s="206"/>
      <c r="Q26" s="37">
        <f t="shared" si="4"/>
        <v>28500</v>
      </c>
      <c r="R26" s="37">
        <f t="shared" si="0"/>
        <v>28500</v>
      </c>
    </row>
    <row r="27" spans="2:18" x14ac:dyDescent="0.35">
      <c r="B27" s="561"/>
      <c r="C27" s="165"/>
      <c r="D27" s="165"/>
      <c r="E27" s="150"/>
      <c r="F27" s="150"/>
      <c r="G27" s="157"/>
      <c r="H27" s="192"/>
      <c r="I27" s="165"/>
      <c r="J27" s="328"/>
      <c r="K27" s="165"/>
      <c r="L27" s="206"/>
      <c r="M27" s="206"/>
      <c r="N27" s="183"/>
      <c r="O27" s="206"/>
      <c r="P27" s="206"/>
      <c r="Q27" s="37"/>
      <c r="R27" s="37"/>
    </row>
    <row r="28" spans="2:18" x14ac:dyDescent="0.35">
      <c r="B28" s="566"/>
      <c r="C28" s="199"/>
      <c r="D28" s="199"/>
      <c r="E28" s="200"/>
      <c r="F28" s="200"/>
      <c r="G28" s="201"/>
      <c r="H28" s="192"/>
      <c r="I28" s="63"/>
      <c r="J28" s="328"/>
      <c r="K28" s="200"/>
      <c r="L28" s="183"/>
      <c r="M28" s="183"/>
      <c r="N28" s="183"/>
      <c r="O28" s="183"/>
      <c r="P28" s="183"/>
      <c r="Q28" s="37"/>
      <c r="R28" s="37"/>
    </row>
    <row r="29" spans="2:18" ht="15" thickBot="1" x14ac:dyDescent="0.4">
      <c r="B29" s="27"/>
      <c r="C29"/>
      <c r="G29" s="16"/>
      <c r="H29" s="327">
        <f t="shared" ref="H29:R29" si="5">SUM(H3:H28)</f>
        <v>44</v>
      </c>
      <c r="I29" s="284">
        <f t="shared" si="5"/>
        <v>1160</v>
      </c>
      <c r="J29" s="329">
        <f>SUM(J3:J28)</f>
        <v>7004</v>
      </c>
      <c r="K29" s="282">
        <f t="shared" si="5"/>
        <v>9357</v>
      </c>
      <c r="L29" s="283">
        <f t="shared" si="5"/>
        <v>34</v>
      </c>
      <c r="M29" s="283">
        <f t="shared" si="5"/>
        <v>0</v>
      </c>
      <c r="N29" s="283">
        <f t="shared" si="5"/>
        <v>385259.2</v>
      </c>
      <c r="O29" s="283">
        <f t="shared" si="5"/>
        <v>3</v>
      </c>
      <c r="P29" s="283">
        <f t="shared" si="5"/>
        <v>7</v>
      </c>
      <c r="Q29" s="203">
        <f t="shared" si="5"/>
        <v>849227.8</v>
      </c>
      <c r="R29" s="203">
        <f t="shared" si="5"/>
        <v>1234487</v>
      </c>
    </row>
    <row r="30" spans="2:18" ht="15" customHeight="1" thickBot="1" x14ac:dyDescent="0.4">
      <c r="B30" s="332" t="s">
        <v>736</v>
      </c>
      <c r="C30" s="32" t="s">
        <v>108</v>
      </c>
      <c r="G30" s="28"/>
      <c r="H30" s="28"/>
    </row>
    <row r="31" spans="2:18" ht="15" customHeight="1" x14ac:dyDescent="0.35">
      <c r="B31" s="18" t="s">
        <v>109</v>
      </c>
      <c r="C31" s="22">
        <v>44378</v>
      </c>
      <c r="D31" s="28"/>
      <c r="L31" s="383" t="s">
        <v>5323</v>
      </c>
      <c r="M31" s="383"/>
      <c r="N31" s="383"/>
      <c r="O31" s="383"/>
      <c r="P31" s="383"/>
      <c r="Q31" s="383"/>
      <c r="R31" s="383"/>
    </row>
    <row r="32" spans="2:18" ht="15" thickBot="1" x14ac:dyDescent="0.4">
      <c r="B32" s="19" t="s">
        <v>110</v>
      </c>
      <c r="C32" s="23">
        <v>44742</v>
      </c>
      <c r="D32" s="29"/>
      <c r="J32" s="28"/>
    </row>
    <row r="33" spans="2:13" ht="15" customHeight="1" thickBot="1" x14ac:dyDescent="0.4">
      <c r="B33" s="19" t="s">
        <v>111</v>
      </c>
      <c r="C33" s="23">
        <v>44561</v>
      </c>
      <c r="D33" s="28"/>
    </row>
    <row r="35" spans="2:13" x14ac:dyDescent="0.35">
      <c r="J35" s="28"/>
    </row>
    <row r="36" spans="2:13" ht="15" customHeight="1" thickBot="1" x14ac:dyDescent="0.4">
      <c r="B36" s="30" t="s">
        <v>112</v>
      </c>
      <c r="C36" s="32"/>
      <c r="D36" s="331"/>
      <c r="E36" s="331"/>
      <c r="F36" s="333"/>
    </row>
    <row r="37" spans="2:13" ht="15" thickBot="1" x14ac:dyDescent="0.4">
      <c r="B37" s="18" t="s">
        <v>737</v>
      </c>
      <c r="C37" s="31">
        <f>10000/365</f>
        <v>27.397260273972602</v>
      </c>
      <c r="D37" s="336" t="s">
        <v>114</v>
      </c>
      <c r="E37" s="325" t="s">
        <v>115</v>
      </c>
      <c r="F37" s="325" t="s">
        <v>116</v>
      </c>
    </row>
    <row r="38" spans="2:13" ht="15" thickBot="1" x14ac:dyDescent="0.4">
      <c r="B38" s="40" t="s">
        <v>117</v>
      </c>
      <c r="C38" s="24">
        <f>(C33-C31)+1</f>
        <v>184</v>
      </c>
      <c r="D38" s="312">
        <f>SUM(L3:L10)/(C38*8)</f>
        <v>2.309782608695652E-2</v>
      </c>
      <c r="E38" s="182">
        <f>IF(D38&lt;5%,95%,100%-D38)</f>
        <v>0.95</v>
      </c>
      <c r="F38" s="190">
        <f>C38*E38</f>
        <v>174.79999999999998</v>
      </c>
    </row>
    <row r="39" spans="2:13" ht="15" thickBot="1" x14ac:dyDescent="0.4">
      <c r="B39" s="41" t="s">
        <v>5314</v>
      </c>
      <c r="C39" s="44">
        <f>C32-C33</f>
        <v>181</v>
      </c>
      <c r="D39" s="335">
        <f>SUM(O3:O10)/(C39*8)</f>
        <v>0</v>
      </c>
      <c r="E39" s="182">
        <f>IF(D39&lt;5%,95%,100%-D39)</f>
        <v>0.95</v>
      </c>
      <c r="F39" s="190">
        <f>C39*E39</f>
        <v>171.95</v>
      </c>
    </row>
    <row r="40" spans="2:13" ht="15" thickBot="1" x14ac:dyDescent="0.4">
      <c r="B40" s="39" t="s">
        <v>5313</v>
      </c>
      <c r="C40" s="42">
        <f>SUM(C38:C39)</f>
        <v>365</v>
      </c>
      <c r="D40" s="180"/>
      <c r="E40" s="180"/>
      <c r="F40" s="180">
        <f>SUM(F38:F39)</f>
        <v>346.75</v>
      </c>
      <c r="L40" s="49"/>
      <c r="M40" s="49"/>
    </row>
    <row r="41" spans="2:13" ht="15" thickBot="1" x14ac:dyDescent="0.4">
      <c r="C41" s="49"/>
      <c r="L41" s="49"/>
      <c r="M41" s="49"/>
    </row>
    <row r="42" spans="2:13" ht="15" customHeight="1" thickBot="1" x14ac:dyDescent="0.4">
      <c r="B42" s="39" t="s">
        <v>119</v>
      </c>
      <c r="C42" s="58">
        <f>J29*365</f>
        <v>2556460</v>
      </c>
      <c r="L42" s="49"/>
      <c r="M42" s="49"/>
    </row>
    <row r="43" spans="2:13" ht="15" thickBot="1" x14ac:dyDescent="0.4">
      <c r="B43" s="39" t="s">
        <v>120</v>
      </c>
      <c r="C43" s="102">
        <f>10000/C42</f>
        <v>3.9116590910868937E-3</v>
      </c>
      <c r="L43" s="49"/>
      <c r="M43" s="49"/>
    </row>
    <row r="44" spans="2:13" ht="15" thickBot="1" x14ac:dyDescent="0.4">
      <c r="L44" s="49"/>
      <c r="M44" s="49"/>
    </row>
    <row r="45" spans="2:13" ht="15" thickBot="1" x14ac:dyDescent="0.4">
      <c r="B45" s="39" t="s">
        <v>5316</v>
      </c>
      <c r="C45" s="115">
        <f>ROUNDDOWN(C43*C42,0)</f>
        <v>10000</v>
      </c>
      <c r="L45" s="49"/>
      <c r="M45" s="49"/>
    </row>
    <row r="46" spans="2:13" x14ac:dyDescent="0.35">
      <c r="L46" s="49"/>
      <c r="M46" s="49"/>
    </row>
    <row r="47" spans="2:13" x14ac:dyDescent="0.35">
      <c r="L47" s="49"/>
      <c r="M47" s="49"/>
    </row>
    <row r="48" spans="2:13" x14ac:dyDescent="0.35">
      <c r="L48" s="49"/>
      <c r="M48" s="49"/>
    </row>
    <row r="49" spans="12:13" x14ac:dyDescent="0.35">
      <c r="L49" s="49"/>
      <c r="M49" s="49"/>
    </row>
    <row r="50" spans="12:13" ht="15" customHeight="1" x14ac:dyDescent="0.35">
      <c r="L50" s="49"/>
      <c r="M50" s="49"/>
    </row>
    <row r="57" spans="12:13" ht="15" customHeight="1" x14ac:dyDescent="0.35"/>
  </sheetData>
  <mergeCells count="3">
    <mergeCell ref="O1:Q1"/>
    <mergeCell ref="L1:N1"/>
    <mergeCell ref="B3:B28"/>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84457-42E5-4154-ACFA-C67E958EC822}">
  <sheetPr codeName="Sheet29"/>
  <dimension ref="B2:P47"/>
  <sheetViews>
    <sheetView workbookViewId="0"/>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2.81640625" style="5" bestFit="1" customWidth="1"/>
    <col min="16" max="16" width="10.54296875" style="5" bestFit="1" customWidth="1"/>
    <col min="17" max="16384" width="9.1796875" style="5"/>
  </cols>
  <sheetData>
    <row r="2" spans="2:16" x14ac:dyDescent="0.35">
      <c r="B2" s="559" t="s">
        <v>121</v>
      </c>
      <c r="C2" s="559"/>
      <c r="D2" s="559"/>
      <c r="E2" s="559"/>
      <c r="G2" s="559" t="s">
        <v>45</v>
      </c>
      <c r="H2" s="559"/>
      <c r="I2" s="559"/>
      <c r="J2" s="559"/>
      <c r="L2" s="559" t="s">
        <v>5318</v>
      </c>
      <c r="M2" s="559"/>
      <c r="N2" s="559"/>
      <c r="O2" s="559"/>
    </row>
    <row r="4" spans="2:16" x14ac:dyDescent="0.35">
      <c r="B4" s="560" t="s">
        <v>122</v>
      </c>
      <c r="C4" s="560"/>
      <c r="D4" s="560"/>
      <c r="E4" s="560"/>
      <c r="G4" s="560" t="s">
        <v>122</v>
      </c>
      <c r="H4" s="560"/>
      <c r="I4" s="560"/>
      <c r="J4" s="560"/>
      <c r="L4" s="557" t="s">
        <v>122</v>
      </c>
      <c r="M4" s="534"/>
      <c r="N4" s="534"/>
      <c r="O4" s="558"/>
    </row>
    <row r="5" spans="2:16"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6" x14ac:dyDescent="0.35">
      <c r="B6" s="165" t="s">
        <v>125</v>
      </c>
      <c r="C6" s="165" t="s">
        <v>126</v>
      </c>
      <c r="D6" s="165"/>
      <c r="E6" s="17">
        <f>'GS7470-PTDs'!R29</f>
        <v>1234487</v>
      </c>
      <c r="G6" s="165" t="s">
        <v>125</v>
      </c>
      <c r="H6" s="165" t="s">
        <v>126</v>
      </c>
      <c r="I6" s="165"/>
      <c r="J6" s="17">
        <f>'GS7470-PTDs'!N29</f>
        <v>385259.2</v>
      </c>
      <c r="L6" s="165" t="s">
        <v>125</v>
      </c>
      <c r="M6" s="165" t="s">
        <v>126</v>
      </c>
      <c r="N6" s="165"/>
      <c r="O6" s="17">
        <f>'GS7470-PTDs'!Q29</f>
        <v>849227.8</v>
      </c>
      <c r="P6" s="21"/>
    </row>
    <row r="7" spans="2:16"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6"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6"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6" x14ac:dyDescent="0.35">
      <c r="B10" s="165" t="s">
        <v>135</v>
      </c>
      <c r="C10" s="165" t="s">
        <v>136</v>
      </c>
      <c r="D10" s="165" t="s">
        <v>137</v>
      </c>
      <c r="E10" s="170">
        <f>ROUNDDOWN((1-E5)*E6*E7*(E8+E9),0)</f>
        <v>3674</v>
      </c>
      <c r="G10" s="165" t="s">
        <v>135</v>
      </c>
      <c r="H10" s="165" t="s">
        <v>136</v>
      </c>
      <c r="I10" s="165" t="s">
        <v>137</v>
      </c>
      <c r="J10" s="170">
        <f>ROUNDDOWN((1-J5)*J6*J7*(J8+J9),0)</f>
        <v>1146</v>
      </c>
      <c r="L10" s="165" t="s">
        <v>135</v>
      </c>
      <c r="M10" s="165" t="s">
        <v>136</v>
      </c>
      <c r="N10" s="165" t="s">
        <v>137</v>
      </c>
      <c r="O10" s="170">
        <f>ROUNDDOWN((1-O5)*O6*O7*(O8+O9),0)</f>
        <v>2527</v>
      </c>
    </row>
    <row r="12" spans="2:16" x14ac:dyDescent="0.35">
      <c r="B12" s="560" t="s">
        <v>138</v>
      </c>
      <c r="C12" s="560"/>
      <c r="D12" s="560"/>
      <c r="E12" s="560"/>
      <c r="G12" s="560" t="s">
        <v>138</v>
      </c>
      <c r="H12" s="560"/>
      <c r="I12" s="560"/>
      <c r="J12" s="560"/>
      <c r="L12" s="557" t="s">
        <v>138</v>
      </c>
      <c r="M12" s="534"/>
      <c r="N12" s="534"/>
      <c r="O12" s="558"/>
    </row>
    <row r="13" spans="2:16"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6" x14ac:dyDescent="0.35">
      <c r="B14" s="165" t="s">
        <v>125</v>
      </c>
      <c r="C14" s="165" t="s">
        <v>126</v>
      </c>
      <c r="D14" s="165"/>
      <c r="E14" s="17">
        <f>E6</f>
        <v>1234487</v>
      </c>
      <c r="G14" s="165" t="s">
        <v>125</v>
      </c>
      <c r="H14" s="165" t="s">
        <v>126</v>
      </c>
      <c r="I14" s="165"/>
      <c r="J14" s="17">
        <f>J6</f>
        <v>385259.2</v>
      </c>
      <c r="L14" s="165" t="s">
        <v>125</v>
      </c>
      <c r="M14" s="165" t="s">
        <v>126</v>
      </c>
      <c r="N14" s="165"/>
      <c r="O14" s="17">
        <f>O6</f>
        <v>849227.8</v>
      </c>
    </row>
    <row r="15" spans="2:16" x14ac:dyDescent="0.35">
      <c r="B15" s="165" t="s">
        <v>140</v>
      </c>
      <c r="C15" s="165" t="s">
        <v>141</v>
      </c>
      <c r="D15" s="165" t="s">
        <v>129</v>
      </c>
      <c r="E15" s="179">
        <f>E7</f>
        <v>4.0000000000000002E-4</v>
      </c>
      <c r="G15" s="165" t="s">
        <v>140</v>
      </c>
      <c r="H15" s="165" t="s">
        <v>141</v>
      </c>
      <c r="I15" s="165" t="s">
        <v>129</v>
      </c>
      <c r="J15" s="169">
        <f>J7</f>
        <v>4.0000000000000002E-4</v>
      </c>
      <c r="L15" s="165" t="s">
        <v>140</v>
      </c>
      <c r="M15" s="165" t="s">
        <v>141</v>
      </c>
      <c r="N15" s="165" t="s">
        <v>129</v>
      </c>
      <c r="O15" s="169">
        <f>O7</f>
        <v>4.0000000000000002E-4</v>
      </c>
    </row>
    <row r="16" spans="2:16"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ROUNDDOWN((1-J13)*J14*J15*(J16+J17),0)</f>
        <v>0</v>
      </c>
      <c r="L18" s="165" t="s">
        <v>145</v>
      </c>
      <c r="M18" s="165" t="s">
        <v>146</v>
      </c>
      <c r="N18" s="165" t="s">
        <v>137</v>
      </c>
      <c r="O18" s="170">
        <f>ROUNDDOWN((1-O13)*O14*O15*(O16+O17),0)</f>
        <v>0</v>
      </c>
    </row>
    <row r="20" spans="2:15" x14ac:dyDescent="0.35">
      <c r="B20" s="557" t="s">
        <v>147</v>
      </c>
      <c r="C20" s="534"/>
      <c r="D20" s="534"/>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47">
        <f>E21</f>
        <v>0.86</v>
      </c>
      <c r="L21" s="164" t="s">
        <v>148</v>
      </c>
      <c r="M21" s="165" t="s">
        <v>148</v>
      </c>
      <c r="N21" s="165" t="s">
        <v>149</v>
      </c>
      <c r="O21" s="47">
        <f>J21</f>
        <v>0.86</v>
      </c>
    </row>
    <row r="22" spans="2:15" x14ac:dyDescent="0.35">
      <c r="B22" s="165" t="s">
        <v>150</v>
      </c>
      <c r="C22" s="165" t="s">
        <v>151</v>
      </c>
      <c r="D22" s="165" t="s">
        <v>152</v>
      </c>
      <c r="E22" s="168">
        <v>112</v>
      </c>
      <c r="G22" s="165" t="s">
        <v>150</v>
      </c>
      <c r="H22" s="165" t="s">
        <v>151</v>
      </c>
      <c r="I22" s="165" t="s">
        <v>152</v>
      </c>
      <c r="J22" s="170">
        <f>E22</f>
        <v>112</v>
      </c>
      <c r="L22" s="165" t="s">
        <v>150</v>
      </c>
      <c r="M22" s="165" t="s">
        <v>151</v>
      </c>
      <c r="N22" s="165" t="s">
        <v>152</v>
      </c>
      <c r="O22" s="170">
        <f>J22</f>
        <v>112</v>
      </c>
    </row>
    <row r="23" spans="2:15" x14ac:dyDescent="0.35">
      <c r="B23" s="165" t="s">
        <v>153</v>
      </c>
      <c r="C23" s="165" t="s">
        <v>154</v>
      </c>
      <c r="D23" s="165" t="s">
        <v>155</v>
      </c>
      <c r="E23" s="179">
        <v>9.4600000000000009</v>
      </c>
      <c r="G23" s="165" t="s">
        <v>153</v>
      </c>
      <c r="H23" s="165" t="s">
        <v>154</v>
      </c>
      <c r="I23" s="165" t="s">
        <v>155</v>
      </c>
      <c r="J23" s="47">
        <v>9.4600000000000009</v>
      </c>
      <c r="L23" s="165" t="s">
        <v>153</v>
      </c>
      <c r="M23" s="165" t="s">
        <v>154</v>
      </c>
      <c r="N23" s="165" t="s">
        <v>155</v>
      </c>
      <c r="O23" s="47">
        <v>9.4600000000000009</v>
      </c>
    </row>
    <row r="24" spans="2:15" x14ac:dyDescent="0.35">
      <c r="B24" s="165" t="s">
        <v>156</v>
      </c>
      <c r="C24" s="165" t="s">
        <v>157</v>
      </c>
      <c r="D24" s="165" t="s">
        <v>158</v>
      </c>
      <c r="E24" s="168">
        <v>1.5599999999999999E-2</v>
      </c>
      <c r="G24" s="165" t="s">
        <v>156</v>
      </c>
      <c r="H24" s="165" t="s">
        <v>157</v>
      </c>
      <c r="I24" s="165" t="s">
        <v>158</v>
      </c>
      <c r="J24" s="179">
        <f>E24</f>
        <v>1.5599999999999999E-2</v>
      </c>
      <c r="L24" s="165" t="s">
        <v>156</v>
      </c>
      <c r="M24" s="165" t="s">
        <v>157</v>
      </c>
      <c r="N24" s="165" t="s">
        <v>158</v>
      </c>
      <c r="O24" s="103">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ROUNDDOWN(E10*((E22*E21)+E23)*E24,0)</f>
        <v>6062</v>
      </c>
      <c r="G27" s="165" t="s">
        <v>27</v>
      </c>
      <c r="H27" s="165" t="s">
        <v>28</v>
      </c>
      <c r="I27" s="165" t="s">
        <v>29</v>
      </c>
      <c r="J27" s="171">
        <f>J10*((J22*J21)+J23)*J24</f>
        <v>1891.0925279999999</v>
      </c>
      <c r="L27" s="165" t="s">
        <v>27</v>
      </c>
      <c r="M27" s="165" t="s">
        <v>28</v>
      </c>
      <c r="N27" s="165" t="s">
        <v>29</v>
      </c>
      <c r="O27" s="171">
        <f>O10*((O22*O21)+O23)*O24</f>
        <v>4169.9745359999997</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ROUNDDOWN(((E27-E28)*E29)-E30,0)</f>
        <v>5758</v>
      </c>
      <c r="G31" s="165" t="s">
        <v>121</v>
      </c>
      <c r="H31" s="165" t="s">
        <v>38</v>
      </c>
      <c r="I31" s="165" t="s">
        <v>29</v>
      </c>
      <c r="J31" s="170">
        <f>ROUNDDOWN(((J27-J28)*J29)-J30,0)</f>
        <v>1796</v>
      </c>
      <c r="L31" s="165" t="s">
        <v>121</v>
      </c>
      <c r="M31" s="165" t="s">
        <v>38</v>
      </c>
      <c r="N31" s="165" t="s">
        <v>29</v>
      </c>
      <c r="O31" s="170">
        <f>ROUNDDOWN(((O27-O28)*O29)-O30,0)</f>
        <v>3961</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O36+J36</f>
        <v>4934.3246999999992</v>
      </c>
      <c r="G36" s="175" t="s">
        <v>159</v>
      </c>
      <c r="H36" s="176" t="s">
        <v>38</v>
      </c>
      <c r="I36" s="177" t="s">
        <v>29</v>
      </c>
      <c r="J36" s="178">
        <f>J31*(1-J35)</f>
        <v>1539.3516</v>
      </c>
      <c r="L36" s="175" t="s">
        <v>159</v>
      </c>
      <c r="M36" s="176" t="s">
        <v>38</v>
      </c>
      <c r="N36" s="177" t="s">
        <v>29</v>
      </c>
      <c r="O36" s="178">
        <f>O31*(1-O35)</f>
        <v>3394.9730999999997</v>
      </c>
    </row>
    <row r="38" spans="2:15" x14ac:dyDescent="0.35">
      <c r="B38" s="175" t="s">
        <v>160</v>
      </c>
      <c r="C38" s="176"/>
      <c r="D38" s="177" t="s">
        <v>29</v>
      </c>
      <c r="E38" s="178">
        <f>J38+O38</f>
        <v>4933</v>
      </c>
      <c r="G38" s="175" t="s">
        <v>160</v>
      </c>
      <c r="H38" s="176"/>
      <c r="I38" s="177" t="s">
        <v>29</v>
      </c>
      <c r="J38" s="178">
        <f>ROUNDDOWN(IF(E36&gt;'GS7470-PTDs'!C45,J6*'GS7470-PTDs'!C43,J36),0)</f>
        <v>1539</v>
      </c>
      <c r="L38" s="175" t="s">
        <v>160</v>
      </c>
      <c r="M38" s="176"/>
      <c r="N38" s="177" t="s">
        <v>29</v>
      </c>
      <c r="O38" s="178">
        <f>ROUNDDOWN(IF(E36&gt;'GS7470-PTDs'!C45,O6*'GS7470-PTDs'!C43,'GS7470-ER Calcs'!O36),0)</f>
        <v>3394</v>
      </c>
    </row>
    <row r="40" spans="2:15" x14ac:dyDescent="0.35">
      <c r="B40" t="s">
        <v>161</v>
      </c>
      <c r="E40" s="49"/>
      <c r="G40" t="s">
        <v>161</v>
      </c>
      <c r="L40" t="s">
        <v>161</v>
      </c>
    </row>
    <row r="42" spans="2:15" x14ac:dyDescent="0.35">
      <c r="G42" s="49"/>
      <c r="I42" s="49"/>
    </row>
    <row r="43" spans="2:15" x14ac:dyDescent="0.35">
      <c r="G43" s="49"/>
    </row>
    <row r="44" spans="2:15" x14ac:dyDescent="0.35">
      <c r="G44" s="49"/>
    </row>
    <row r="46" spans="2:15" x14ac:dyDescent="0.35">
      <c r="G46" s="21"/>
      <c r="J46" s="49"/>
    </row>
    <row r="47" spans="2:15" x14ac:dyDescent="0.35">
      <c r="K47" s="21"/>
    </row>
  </sheetData>
  <mergeCells count="18">
    <mergeCell ref="B2:E2"/>
    <mergeCell ref="B4:E4"/>
    <mergeCell ref="B12:E12"/>
    <mergeCell ref="B20:E20"/>
    <mergeCell ref="B26:E26"/>
    <mergeCell ref="G2:J2"/>
    <mergeCell ref="L2:O2"/>
    <mergeCell ref="G4:J4"/>
    <mergeCell ref="G12:J12"/>
    <mergeCell ref="G20:J20"/>
    <mergeCell ref="L12:O12"/>
    <mergeCell ref="L20:O20"/>
    <mergeCell ref="L33:O33"/>
    <mergeCell ref="G26:J26"/>
    <mergeCell ref="B33:E33"/>
    <mergeCell ref="G33:J33"/>
    <mergeCell ref="L4:O4"/>
    <mergeCell ref="L26:O2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C3C6F-A60C-4160-8963-C3084FF48572}">
  <sheetPr codeName="Sheet3"/>
  <dimension ref="B1:R57"/>
  <sheetViews>
    <sheetView topLeftCell="A29" workbookViewId="0">
      <selection activeCell="L36" sqref="L36"/>
    </sheetView>
  </sheetViews>
  <sheetFormatPr defaultColWidth="9.1796875" defaultRowHeight="14.5" x14ac:dyDescent="0.35"/>
  <cols>
    <col min="1" max="1" width="9.1796875" style="5"/>
    <col min="2" max="2" width="29.81640625" style="5" bestFit="1" customWidth="1"/>
    <col min="3" max="3" width="19.81640625" style="5" customWidth="1"/>
    <col min="4" max="4" width="25.453125" style="5" customWidth="1"/>
    <col min="5" max="5" width="19" style="5" customWidth="1"/>
    <col min="6" max="6" width="19.36328125" style="5" customWidth="1"/>
    <col min="7" max="7" width="20.1796875" style="5" bestFit="1" customWidth="1"/>
    <col min="8" max="8" width="20.1796875" style="5" customWidth="1"/>
    <col min="9" max="9" width="18.54296875" style="5" bestFit="1" customWidth="1"/>
    <col min="10" max="10" width="18.453125" style="5" customWidth="1"/>
    <col min="11" max="11" width="23.1796875" style="5" customWidth="1"/>
    <col min="12" max="12" width="18.36328125" style="5" bestFit="1" customWidth="1"/>
    <col min="13" max="13" width="16" style="5" bestFit="1" customWidth="1"/>
    <col min="14" max="14" width="11.81640625" style="5" customWidth="1"/>
    <col min="15" max="15" width="18.453125" style="5" bestFit="1" customWidth="1"/>
    <col min="16" max="16" width="16" style="5" bestFit="1" customWidth="1"/>
    <col min="17" max="18" width="12.7265625" style="5" bestFit="1" customWidth="1"/>
    <col min="19" max="16384" width="9.1796875" style="5"/>
  </cols>
  <sheetData>
    <row r="1" spans="2:18" ht="15" thickBot="1" x14ac:dyDescent="0.4">
      <c r="L1" s="554">
        <v>2021</v>
      </c>
      <c r="M1" s="554"/>
      <c r="N1" s="554"/>
      <c r="O1" s="555">
        <v>2022</v>
      </c>
      <c r="P1" s="555"/>
      <c r="Q1" s="555"/>
    </row>
    <row r="2" spans="2:18" x14ac:dyDescent="0.35">
      <c r="B2" s="25" t="s">
        <v>0</v>
      </c>
      <c r="C2" s="167" t="s">
        <v>46</v>
      </c>
      <c r="D2" s="167" t="s">
        <v>47</v>
      </c>
      <c r="E2" s="167" t="s">
        <v>48</v>
      </c>
      <c r="F2" s="167" t="s">
        <v>49</v>
      </c>
      <c r="G2" s="167" t="s">
        <v>50</v>
      </c>
      <c r="H2" s="188" t="s">
        <v>51</v>
      </c>
      <c r="I2" s="188" t="s">
        <v>52</v>
      </c>
      <c r="J2" s="151" t="s">
        <v>53</v>
      </c>
      <c r="K2" s="151" t="s">
        <v>5435</v>
      </c>
      <c r="L2" s="187" t="s">
        <v>5228</v>
      </c>
      <c r="M2" s="187" t="s">
        <v>5226</v>
      </c>
      <c r="N2" s="187" t="s">
        <v>54</v>
      </c>
      <c r="O2" s="187" t="s">
        <v>5228</v>
      </c>
      <c r="P2" s="187" t="s">
        <v>5226</v>
      </c>
      <c r="Q2" s="186" t="s">
        <v>54</v>
      </c>
      <c r="R2" s="185" t="s">
        <v>55</v>
      </c>
    </row>
    <row r="3" spans="2:18" ht="15" customHeight="1" x14ac:dyDescent="0.35">
      <c r="B3" s="556" t="s">
        <v>10</v>
      </c>
      <c r="C3" s="408" t="s">
        <v>56</v>
      </c>
      <c r="D3" s="165" t="s">
        <v>57</v>
      </c>
      <c r="E3" s="150">
        <v>-19.092369999999999</v>
      </c>
      <c r="F3" s="150">
        <v>33.452350000000003</v>
      </c>
      <c r="G3" s="148">
        <v>43650</v>
      </c>
      <c r="H3" s="198">
        <f>SUM(L3:M3,O3:P3)</f>
        <v>0</v>
      </c>
      <c r="I3" s="165">
        <f>'GS7132-Household List'!D39</f>
        <v>37</v>
      </c>
      <c r="J3" s="322">
        <f>IF(K3&lt;300,K3,300)</f>
        <v>300</v>
      </c>
      <c r="K3" s="165">
        <f>'GS7132-Household List'!J39</f>
        <v>362</v>
      </c>
      <c r="L3" s="183"/>
      <c r="M3" s="202"/>
      <c r="N3" s="189">
        <f>IF(G3&lt;C$37,F$43*J3,(C$39-G3)*J3*E$43)</f>
        <v>52439.999999999993</v>
      </c>
      <c r="O3" s="36"/>
      <c r="P3" s="36"/>
      <c r="Q3" s="36">
        <f>IF(G3&lt;=C$39,F$44*J3,(C$38-G3)*J3*E$44)</f>
        <v>51585</v>
      </c>
      <c r="R3" s="183">
        <f>N3+Q3</f>
        <v>104025</v>
      </c>
    </row>
    <row r="4" spans="2:18" x14ac:dyDescent="0.35">
      <c r="B4" s="556"/>
      <c r="C4" s="408" t="s">
        <v>58</v>
      </c>
      <c r="D4" s="165" t="s">
        <v>59</v>
      </c>
      <c r="E4" s="150">
        <v>-19.09674</v>
      </c>
      <c r="F4" s="150">
        <v>33.451790000000003</v>
      </c>
      <c r="G4" s="148">
        <v>43634</v>
      </c>
      <c r="H4" s="198">
        <f t="shared" ref="H4:H26" si="0">SUM(L4:M4,O4:P4)</f>
        <v>0</v>
      </c>
      <c r="I4" s="165">
        <f>'GS7132-Household List'!D83</f>
        <v>43</v>
      </c>
      <c r="J4" s="322">
        <f>IF(K4&lt;300,K4,300)</f>
        <v>300</v>
      </c>
      <c r="K4" s="165">
        <f>'GS7132-Household List'!J83</f>
        <v>500</v>
      </c>
      <c r="L4" s="183"/>
      <c r="M4" s="202"/>
      <c r="N4" s="189">
        <f t="shared" ref="N4:N26" si="1">IF(G4&lt;C$37,F$43*J4,(C$39-G4)*J4*E$43)</f>
        <v>52439.999999999993</v>
      </c>
      <c r="O4" s="36"/>
      <c r="P4" s="36"/>
      <c r="Q4" s="36">
        <f t="shared" ref="Q4:Q26" si="2">IF(G4&lt;=C$39,F$44*J4,(C$38-G4)*J4*E$44)</f>
        <v>51585</v>
      </c>
      <c r="R4" s="183">
        <f t="shared" ref="R4:R21" si="3">N4+Q4</f>
        <v>104025</v>
      </c>
    </row>
    <row r="5" spans="2:18" x14ac:dyDescent="0.35">
      <c r="B5" s="556"/>
      <c r="C5" s="408" t="s">
        <v>60</v>
      </c>
      <c r="D5" s="165" t="s">
        <v>61</v>
      </c>
      <c r="E5" s="150">
        <v>-19.084399999999999</v>
      </c>
      <c r="F5" s="150">
        <v>33.651949999999999</v>
      </c>
      <c r="G5" s="148">
        <v>43775</v>
      </c>
      <c r="H5" s="198">
        <f t="shared" si="0"/>
        <v>0</v>
      </c>
      <c r="I5" s="165">
        <f>'GS7132-Household List'!D154</f>
        <v>70</v>
      </c>
      <c r="J5" s="322">
        <f t="shared" ref="J5:J22" si="4">IF(K5&lt;300,K5,300)</f>
        <v>300</v>
      </c>
      <c r="K5" s="165">
        <f>'GS7132-Household List'!J154</f>
        <v>615</v>
      </c>
      <c r="L5" s="183"/>
      <c r="M5" s="202"/>
      <c r="N5" s="189">
        <f t="shared" si="1"/>
        <v>52439.999999999993</v>
      </c>
      <c r="O5" s="36"/>
      <c r="P5" s="36"/>
      <c r="Q5" s="36">
        <f t="shared" si="2"/>
        <v>51585</v>
      </c>
      <c r="R5" s="183">
        <f t="shared" si="3"/>
        <v>104025</v>
      </c>
    </row>
    <row r="6" spans="2:18" x14ac:dyDescent="0.35">
      <c r="B6" s="556"/>
      <c r="C6" s="408" t="s">
        <v>62</v>
      </c>
      <c r="D6" s="165" t="s">
        <v>63</v>
      </c>
      <c r="E6" s="150">
        <v>-19.073609999999999</v>
      </c>
      <c r="F6" s="150">
        <v>33.6404</v>
      </c>
      <c r="G6" s="148">
        <v>43766</v>
      </c>
      <c r="H6" s="198">
        <f t="shared" si="0"/>
        <v>0</v>
      </c>
      <c r="I6" s="165">
        <f>'GS7132-Household List'!D204</f>
        <v>49</v>
      </c>
      <c r="J6" s="322">
        <f t="shared" si="4"/>
        <v>300</v>
      </c>
      <c r="K6" s="165">
        <f>'GS7132-Household List'!J204</f>
        <v>395</v>
      </c>
      <c r="L6" s="183"/>
      <c r="M6" s="202"/>
      <c r="N6" s="189">
        <f t="shared" si="1"/>
        <v>52439.999999999993</v>
      </c>
      <c r="O6" s="36"/>
      <c r="P6" s="36"/>
      <c r="Q6" s="36">
        <f t="shared" si="2"/>
        <v>51585</v>
      </c>
      <c r="R6" s="183">
        <f t="shared" si="3"/>
        <v>104025</v>
      </c>
    </row>
    <row r="7" spans="2:18" x14ac:dyDescent="0.35">
      <c r="B7" s="556"/>
      <c r="C7" s="408" t="s">
        <v>64</v>
      </c>
      <c r="D7" s="165" t="s">
        <v>65</v>
      </c>
      <c r="E7" s="150">
        <v>-19.14404</v>
      </c>
      <c r="F7" s="150">
        <v>33.60716</v>
      </c>
      <c r="G7" s="148">
        <v>43708</v>
      </c>
      <c r="H7" s="198">
        <f t="shared" si="0"/>
        <v>0</v>
      </c>
      <c r="I7" s="165">
        <f>'GS7132-Household List'!D273</f>
        <v>68</v>
      </c>
      <c r="J7" s="322">
        <f t="shared" si="4"/>
        <v>166</v>
      </c>
      <c r="K7" s="165">
        <f>'GS7132-Household List'!J273</f>
        <v>166</v>
      </c>
      <c r="L7" s="183"/>
      <c r="M7" s="202"/>
      <c r="N7" s="189">
        <f t="shared" si="1"/>
        <v>29016.799999999996</v>
      </c>
      <c r="O7" s="36"/>
      <c r="P7" s="36"/>
      <c r="Q7" s="36">
        <f t="shared" si="2"/>
        <v>28543.699999999997</v>
      </c>
      <c r="R7" s="183">
        <f t="shared" si="3"/>
        <v>57560.499999999993</v>
      </c>
    </row>
    <row r="8" spans="2:18" x14ac:dyDescent="0.35">
      <c r="B8" s="556"/>
      <c r="C8" s="408" t="s">
        <v>66</v>
      </c>
      <c r="D8" s="165" t="s">
        <v>67</v>
      </c>
      <c r="E8" s="150">
        <v>-19.083850000000002</v>
      </c>
      <c r="F8" s="150">
        <v>33.641039999999997</v>
      </c>
      <c r="G8" s="148">
        <v>43774</v>
      </c>
      <c r="H8" s="198">
        <f t="shared" si="0"/>
        <v>2</v>
      </c>
      <c r="I8" s="165">
        <f>'GS7132-Household List'!D347</f>
        <v>73</v>
      </c>
      <c r="J8" s="322">
        <f t="shared" si="4"/>
        <v>300</v>
      </c>
      <c r="K8" s="165">
        <f>'GS7132-Household List'!J347</f>
        <v>486</v>
      </c>
      <c r="L8" s="183">
        <f>'Maintenance and RCF'!P24</f>
        <v>2</v>
      </c>
      <c r="M8" s="202"/>
      <c r="N8" s="189">
        <f t="shared" si="1"/>
        <v>52439.999999999993</v>
      </c>
      <c r="O8" s="36">
        <f>'Maintenance and RCF'!Q24</f>
        <v>0</v>
      </c>
      <c r="P8" s="36"/>
      <c r="Q8" s="36">
        <f t="shared" si="2"/>
        <v>51585</v>
      </c>
      <c r="R8" s="183">
        <f t="shared" si="3"/>
        <v>104025</v>
      </c>
    </row>
    <row r="9" spans="2:18" x14ac:dyDescent="0.35">
      <c r="B9" s="556"/>
      <c r="C9" s="408" t="s">
        <v>68</v>
      </c>
      <c r="D9" s="165" t="s">
        <v>69</v>
      </c>
      <c r="E9" s="150">
        <v>-19.068560000000002</v>
      </c>
      <c r="F9" s="150">
        <v>33.654290000000003</v>
      </c>
      <c r="G9" s="148">
        <v>43777</v>
      </c>
      <c r="H9" s="198">
        <f t="shared" si="0"/>
        <v>0</v>
      </c>
      <c r="I9" s="165">
        <f>'GS7132-Household List'!D427</f>
        <v>79</v>
      </c>
      <c r="J9" s="322">
        <f t="shared" si="4"/>
        <v>300</v>
      </c>
      <c r="K9" s="165">
        <f>'GS7132-Household List'!J427</f>
        <v>619</v>
      </c>
      <c r="L9" s="183"/>
      <c r="M9" s="202"/>
      <c r="N9" s="189">
        <f t="shared" si="1"/>
        <v>52439.999999999993</v>
      </c>
      <c r="O9" s="36"/>
      <c r="P9" s="36"/>
      <c r="Q9" s="36">
        <f t="shared" si="2"/>
        <v>51585</v>
      </c>
      <c r="R9" s="183">
        <f t="shared" si="3"/>
        <v>104025</v>
      </c>
    </row>
    <row r="10" spans="2:18" x14ac:dyDescent="0.35">
      <c r="B10" s="556"/>
      <c r="C10" s="408" t="s">
        <v>70</v>
      </c>
      <c r="D10" s="149" t="s">
        <v>71</v>
      </c>
      <c r="E10" s="323">
        <v>-19.0748</v>
      </c>
      <c r="F10" s="323">
        <v>33.611969999999999</v>
      </c>
      <c r="G10" s="148">
        <v>43769</v>
      </c>
      <c r="H10" s="198">
        <f t="shared" si="0"/>
        <v>6</v>
      </c>
      <c r="I10" s="165">
        <f>'GS7132-Household List'!D486</f>
        <v>58</v>
      </c>
      <c r="J10" s="322">
        <f t="shared" si="4"/>
        <v>297</v>
      </c>
      <c r="K10" s="165">
        <f>'GS7132-Household List'!J486</f>
        <v>297</v>
      </c>
      <c r="L10" s="183">
        <f>'Maintenance and RCF'!P20+'Maintenance and RCF'!P21</f>
        <v>0</v>
      </c>
      <c r="M10" s="202"/>
      <c r="N10" s="189">
        <f t="shared" si="1"/>
        <v>51915.6</v>
      </c>
      <c r="O10" s="36">
        <f>'Maintenance and RCF'!Q20+'Maintenance and RCF'!Q21</f>
        <v>6</v>
      </c>
      <c r="P10" s="36"/>
      <c r="Q10" s="36">
        <f t="shared" si="2"/>
        <v>51069.149999999994</v>
      </c>
      <c r="R10" s="183">
        <f t="shared" si="3"/>
        <v>102984.75</v>
      </c>
    </row>
    <row r="11" spans="2:18" customFormat="1" x14ac:dyDescent="0.35">
      <c r="B11" s="556"/>
      <c r="C11" s="166" t="s">
        <v>74</v>
      </c>
      <c r="D11" s="410" t="s">
        <v>75</v>
      </c>
      <c r="E11" s="150">
        <v>-19.101849999999999</v>
      </c>
      <c r="F11" s="150">
        <v>33.54766</v>
      </c>
      <c r="G11" s="157">
        <v>44502</v>
      </c>
      <c r="H11" s="198">
        <f t="shared" si="0"/>
        <v>6</v>
      </c>
      <c r="I11" s="165">
        <f>'GS7132-Household List'!D537</f>
        <v>50</v>
      </c>
      <c r="J11" s="322">
        <f t="shared" si="4"/>
        <v>300</v>
      </c>
      <c r="K11" s="165">
        <f>'GS7132-Household List'!J537</f>
        <v>403</v>
      </c>
      <c r="L11" s="189"/>
      <c r="M11" s="189">
        <f>'WQT FAILS'!V2</f>
        <v>6</v>
      </c>
      <c r="N11" s="189">
        <f t="shared" si="1"/>
        <v>16815</v>
      </c>
      <c r="O11" s="189"/>
      <c r="P11" s="189">
        <f>'WQT FAILS'!W2</f>
        <v>0</v>
      </c>
      <c r="Q11" s="36">
        <f t="shared" si="2"/>
        <v>51585</v>
      </c>
      <c r="R11" s="189">
        <f t="shared" si="3"/>
        <v>68400</v>
      </c>
    </row>
    <row r="12" spans="2:18" x14ac:dyDescent="0.35">
      <c r="B12" s="556"/>
      <c r="C12" s="166" t="s">
        <v>72</v>
      </c>
      <c r="D12" s="410" t="s">
        <v>73</v>
      </c>
      <c r="E12" s="150">
        <v>-19.097249999999999</v>
      </c>
      <c r="F12" s="150">
        <v>33.54909</v>
      </c>
      <c r="G12" s="157">
        <v>44502</v>
      </c>
      <c r="H12" s="198">
        <f t="shared" si="0"/>
        <v>0</v>
      </c>
      <c r="I12" s="165">
        <f>'GS7132-Household List'!D591</f>
        <v>53</v>
      </c>
      <c r="J12" s="322">
        <f t="shared" si="4"/>
        <v>300</v>
      </c>
      <c r="K12" s="165">
        <f>'GS7132-Household List'!J591</f>
        <v>437</v>
      </c>
      <c r="L12" s="183"/>
      <c r="M12" s="183"/>
      <c r="N12" s="189">
        <f t="shared" si="1"/>
        <v>16815</v>
      </c>
      <c r="O12" s="183"/>
      <c r="P12" s="183"/>
      <c r="Q12" s="36">
        <f t="shared" si="2"/>
        <v>51585</v>
      </c>
      <c r="R12" s="183">
        <f t="shared" si="3"/>
        <v>68400</v>
      </c>
    </row>
    <row r="13" spans="2:18" x14ac:dyDescent="0.35">
      <c r="B13" s="556"/>
      <c r="C13" s="166" t="s">
        <v>76</v>
      </c>
      <c r="D13" s="410" t="s">
        <v>77</v>
      </c>
      <c r="E13" s="150">
        <v>-19.28247</v>
      </c>
      <c r="F13" s="150">
        <v>33.631349999999998</v>
      </c>
      <c r="G13" s="157">
        <v>44503</v>
      </c>
      <c r="H13" s="198">
        <f t="shared" si="0"/>
        <v>0</v>
      </c>
      <c r="I13" s="165">
        <f>'GS7132-Household List'!D632</f>
        <v>40</v>
      </c>
      <c r="J13" s="322">
        <f t="shared" si="4"/>
        <v>300</v>
      </c>
      <c r="K13" s="165">
        <f>'GS7132-Household List'!J632</f>
        <v>319</v>
      </c>
      <c r="L13" s="183"/>
      <c r="M13" s="183"/>
      <c r="N13" s="189">
        <f t="shared" si="1"/>
        <v>16530</v>
      </c>
      <c r="O13" s="183"/>
      <c r="P13" s="183"/>
      <c r="Q13" s="36">
        <f t="shared" si="2"/>
        <v>51585</v>
      </c>
      <c r="R13" s="183">
        <f t="shared" si="3"/>
        <v>68115</v>
      </c>
    </row>
    <row r="14" spans="2:18" x14ac:dyDescent="0.35">
      <c r="B14" s="556"/>
      <c r="C14" s="166" t="s">
        <v>80</v>
      </c>
      <c r="D14" s="410" t="s">
        <v>81</v>
      </c>
      <c r="E14" s="150">
        <v>-19.201640000000001</v>
      </c>
      <c r="F14" s="150">
        <v>33.58625</v>
      </c>
      <c r="G14" s="157">
        <v>44504</v>
      </c>
      <c r="H14" s="198">
        <f t="shared" si="0"/>
        <v>2</v>
      </c>
      <c r="I14" s="165">
        <f>'GS7132-Household List'!D686</f>
        <v>53</v>
      </c>
      <c r="J14" s="322">
        <f t="shared" si="4"/>
        <v>300</v>
      </c>
      <c r="K14" s="165">
        <f>'GS7132-Household List'!J686</f>
        <v>348</v>
      </c>
      <c r="L14" s="183">
        <f>'Maintenance and RCF'!P26</f>
        <v>0</v>
      </c>
      <c r="M14" s="183"/>
      <c r="N14" s="189">
        <f t="shared" si="1"/>
        <v>16245</v>
      </c>
      <c r="O14" s="183">
        <f>'Maintenance and RCF'!Q26</f>
        <v>2</v>
      </c>
      <c r="P14" s="183"/>
      <c r="Q14" s="36">
        <f t="shared" si="2"/>
        <v>51585</v>
      </c>
      <c r="R14" s="183">
        <f t="shared" si="3"/>
        <v>67830</v>
      </c>
    </row>
    <row r="15" spans="2:18" x14ac:dyDescent="0.35">
      <c r="B15" s="556"/>
      <c r="C15" s="166" t="s">
        <v>78</v>
      </c>
      <c r="D15" s="410" t="s">
        <v>79</v>
      </c>
      <c r="E15" s="150">
        <v>-19.168520000000001</v>
      </c>
      <c r="F15" s="150">
        <v>33.532200000000003</v>
      </c>
      <c r="G15" s="157">
        <v>44504</v>
      </c>
      <c r="H15" s="198">
        <f t="shared" si="0"/>
        <v>0</v>
      </c>
      <c r="I15" s="165">
        <f>'GS7132-Household List'!D728</f>
        <v>41</v>
      </c>
      <c r="J15" s="322">
        <f t="shared" si="4"/>
        <v>300</v>
      </c>
      <c r="K15" s="165">
        <f>'GS7132-Household List'!J728</f>
        <v>312</v>
      </c>
      <c r="L15" s="183"/>
      <c r="M15" s="183"/>
      <c r="N15" s="189">
        <f t="shared" si="1"/>
        <v>16245</v>
      </c>
      <c r="O15" s="183"/>
      <c r="P15" s="183"/>
      <c r="Q15" s="36">
        <f t="shared" si="2"/>
        <v>51585</v>
      </c>
      <c r="R15" s="183">
        <f t="shared" si="3"/>
        <v>67830</v>
      </c>
    </row>
    <row r="16" spans="2:18" x14ac:dyDescent="0.35">
      <c r="B16" s="556"/>
      <c r="C16" s="166" t="s">
        <v>82</v>
      </c>
      <c r="D16" s="410" t="s">
        <v>83</v>
      </c>
      <c r="E16" s="150">
        <v>-19.095749999999999</v>
      </c>
      <c r="F16" s="150">
        <v>33.764499999999998</v>
      </c>
      <c r="G16" s="157">
        <v>44505</v>
      </c>
      <c r="H16" s="198">
        <f t="shared" si="0"/>
        <v>0</v>
      </c>
      <c r="I16" s="165">
        <f>'GS7132-Household List'!D777</f>
        <v>48</v>
      </c>
      <c r="J16" s="322">
        <f t="shared" si="4"/>
        <v>300</v>
      </c>
      <c r="K16" s="165">
        <f>'GS7132-Household List'!J777</f>
        <v>375</v>
      </c>
      <c r="L16" s="183"/>
      <c r="M16" s="183"/>
      <c r="N16" s="189">
        <f t="shared" si="1"/>
        <v>15960</v>
      </c>
      <c r="O16" s="183"/>
      <c r="P16" s="183"/>
      <c r="Q16" s="36">
        <f t="shared" si="2"/>
        <v>51585</v>
      </c>
      <c r="R16" s="183">
        <f t="shared" si="3"/>
        <v>67545</v>
      </c>
    </row>
    <row r="17" spans="2:18" x14ac:dyDescent="0.35">
      <c r="B17" s="556"/>
      <c r="C17" s="166" t="s">
        <v>84</v>
      </c>
      <c r="D17" s="410" t="s">
        <v>85</v>
      </c>
      <c r="E17" s="150">
        <v>-19.10331</v>
      </c>
      <c r="F17" s="150">
        <v>33.822450000000003</v>
      </c>
      <c r="G17" s="157">
        <v>44505</v>
      </c>
      <c r="H17" s="198">
        <f t="shared" si="0"/>
        <v>3</v>
      </c>
      <c r="I17" s="165">
        <f>'GS7132-Household List'!D840</f>
        <v>62</v>
      </c>
      <c r="J17" s="322">
        <f t="shared" si="4"/>
        <v>300</v>
      </c>
      <c r="K17" s="165">
        <f>'GS7132-Household List'!J840</f>
        <v>382</v>
      </c>
      <c r="L17" s="183">
        <f>'Maintenance and RCF'!P27</f>
        <v>0</v>
      </c>
      <c r="M17" s="183"/>
      <c r="N17" s="189">
        <f t="shared" si="1"/>
        <v>15960</v>
      </c>
      <c r="O17" s="183">
        <f>'Maintenance and RCF'!Q27</f>
        <v>3</v>
      </c>
      <c r="P17" s="183"/>
      <c r="Q17" s="36">
        <f t="shared" si="2"/>
        <v>51585</v>
      </c>
      <c r="R17" s="183">
        <f t="shared" si="3"/>
        <v>67545</v>
      </c>
    </row>
    <row r="18" spans="2:18" x14ac:dyDescent="0.35">
      <c r="B18" s="556"/>
      <c r="C18" s="166" t="s">
        <v>88</v>
      </c>
      <c r="D18" s="410" t="s">
        <v>89</v>
      </c>
      <c r="E18" s="150">
        <v>-19.01868</v>
      </c>
      <c r="F18" s="150">
        <v>33.830889999999997</v>
      </c>
      <c r="G18" s="157">
        <v>44510</v>
      </c>
      <c r="H18" s="198">
        <f t="shared" si="0"/>
        <v>9</v>
      </c>
      <c r="I18" s="165">
        <f>'GS7132-Household List'!D909</f>
        <v>68</v>
      </c>
      <c r="J18" s="322">
        <f t="shared" si="4"/>
        <v>300</v>
      </c>
      <c r="K18" s="165">
        <f>'GS7132-Household List'!J909</f>
        <v>428</v>
      </c>
      <c r="L18" s="183"/>
      <c r="M18" s="183">
        <f>'WQT FAILS'!V6</f>
        <v>9</v>
      </c>
      <c r="N18" s="189">
        <f t="shared" si="1"/>
        <v>14535</v>
      </c>
      <c r="O18" s="183"/>
      <c r="P18" s="183">
        <f>'WQT FAILS'!W6</f>
        <v>0</v>
      </c>
      <c r="Q18" s="36">
        <f t="shared" si="2"/>
        <v>51585</v>
      </c>
      <c r="R18" s="183">
        <f t="shared" si="3"/>
        <v>66120</v>
      </c>
    </row>
    <row r="19" spans="2:18" x14ac:dyDescent="0.35">
      <c r="B19" s="556"/>
      <c r="C19" s="166" t="s">
        <v>90</v>
      </c>
      <c r="D19" s="410" t="s">
        <v>91</v>
      </c>
      <c r="E19" s="150">
        <v>-19.00225</v>
      </c>
      <c r="F19" s="150">
        <v>33.72663</v>
      </c>
      <c r="G19" s="157">
        <v>44510</v>
      </c>
      <c r="H19" s="198">
        <f t="shared" si="0"/>
        <v>0</v>
      </c>
      <c r="I19" s="165">
        <f>'GS7132-Household List'!D962</f>
        <v>52</v>
      </c>
      <c r="J19" s="322">
        <f t="shared" si="4"/>
        <v>300</v>
      </c>
      <c r="K19" s="165">
        <f>'GS7132-Household List'!J962</f>
        <v>309</v>
      </c>
      <c r="L19" s="183"/>
      <c r="M19" s="183"/>
      <c r="N19" s="189">
        <f t="shared" si="1"/>
        <v>14535</v>
      </c>
      <c r="O19" s="183"/>
      <c r="P19" s="183"/>
      <c r="Q19" s="36">
        <f t="shared" si="2"/>
        <v>51585</v>
      </c>
      <c r="R19" s="183">
        <f t="shared" si="3"/>
        <v>66120</v>
      </c>
    </row>
    <row r="20" spans="2:18" x14ac:dyDescent="0.35">
      <c r="B20" s="556"/>
      <c r="C20" s="166" t="s">
        <v>86</v>
      </c>
      <c r="D20" s="410" t="s">
        <v>87</v>
      </c>
      <c r="E20" s="150">
        <v>-19.01445</v>
      </c>
      <c r="F20" s="150">
        <v>33.71801</v>
      </c>
      <c r="G20" s="157">
        <v>44510</v>
      </c>
      <c r="H20" s="198">
        <f t="shared" si="0"/>
        <v>0</v>
      </c>
      <c r="I20" s="165">
        <f>'GS7132-Household List'!D1003</f>
        <v>40</v>
      </c>
      <c r="J20" s="322">
        <f t="shared" si="4"/>
        <v>300</v>
      </c>
      <c r="K20" s="165">
        <f>'GS7132-Household List'!J1003</f>
        <v>308</v>
      </c>
      <c r="L20" s="183"/>
      <c r="M20" s="183"/>
      <c r="N20" s="189">
        <f t="shared" si="1"/>
        <v>14535</v>
      </c>
      <c r="O20" s="183"/>
      <c r="P20" s="183"/>
      <c r="Q20" s="36">
        <f t="shared" si="2"/>
        <v>51585</v>
      </c>
      <c r="R20" s="183">
        <f t="shared" si="3"/>
        <v>66120</v>
      </c>
    </row>
    <row r="21" spans="2:18" x14ac:dyDescent="0.35">
      <c r="B21" s="556"/>
      <c r="C21" s="166" t="s">
        <v>92</v>
      </c>
      <c r="D21" s="410" t="s">
        <v>93</v>
      </c>
      <c r="E21" s="150">
        <v>-18.922930000000001</v>
      </c>
      <c r="F21" s="150">
        <v>33.751269999999998</v>
      </c>
      <c r="G21" s="157">
        <v>44515</v>
      </c>
      <c r="H21" s="198">
        <f t="shared" si="0"/>
        <v>0</v>
      </c>
      <c r="I21" s="165">
        <f>'GS7132-Household List'!D1078</f>
        <v>74</v>
      </c>
      <c r="J21" s="322">
        <f t="shared" si="4"/>
        <v>300</v>
      </c>
      <c r="K21" s="165">
        <f>'GS7132-Household List'!J1078</f>
        <v>458</v>
      </c>
      <c r="L21" s="183"/>
      <c r="M21" s="183"/>
      <c r="N21" s="189">
        <f t="shared" si="1"/>
        <v>13110</v>
      </c>
      <c r="O21" s="183"/>
      <c r="P21" s="183"/>
      <c r="Q21" s="36">
        <f t="shared" si="2"/>
        <v>51585</v>
      </c>
      <c r="R21" s="183">
        <f t="shared" si="3"/>
        <v>64695</v>
      </c>
    </row>
    <row r="22" spans="2:18" x14ac:dyDescent="0.35">
      <c r="B22" s="556"/>
      <c r="C22" s="166" t="s">
        <v>94</v>
      </c>
      <c r="D22" s="410" t="s">
        <v>95</v>
      </c>
      <c r="E22" s="150">
        <v>-18.959420000000001</v>
      </c>
      <c r="F22" s="150">
        <v>33.765059999999998</v>
      </c>
      <c r="G22" s="157">
        <v>44515</v>
      </c>
      <c r="H22" s="198">
        <f t="shared" si="0"/>
        <v>0</v>
      </c>
      <c r="I22" s="165">
        <f>'GS7132-Household List'!D1146</f>
        <v>67</v>
      </c>
      <c r="J22" s="322">
        <f t="shared" si="4"/>
        <v>300</v>
      </c>
      <c r="K22" s="165">
        <f>'GS7132-Household List'!J1146</f>
        <v>527</v>
      </c>
      <c r="L22" s="183"/>
      <c r="M22" s="183"/>
      <c r="N22" s="189">
        <f t="shared" si="1"/>
        <v>13110</v>
      </c>
      <c r="O22" s="183"/>
      <c r="P22" s="183"/>
      <c r="Q22" s="36">
        <f t="shared" si="2"/>
        <v>51585</v>
      </c>
      <c r="R22" s="183">
        <f>N22+Q22</f>
        <v>64695</v>
      </c>
    </row>
    <row r="23" spans="2:18" x14ac:dyDescent="0.35">
      <c r="B23" s="556"/>
      <c r="C23" s="166" t="s">
        <v>98</v>
      </c>
      <c r="D23" s="410" t="s">
        <v>99</v>
      </c>
      <c r="E23" s="150">
        <v>-19.228660000000001</v>
      </c>
      <c r="F23" s="150">
        <v>33.731540000000003</v>
      </c>
      <c r="G23" s="157">
        <v>44516</v>
      </c>
      <c r="H23" s="198">
        <f t="shared" si="0"/>
        <v>0</v>
      </c>
      <c r="I23" s="165">
        <f>'GS7132-Household List'!D1189</f>
        <v>42</v>
      </c>
      <c r="J23" s="328">
        <v>300</v>
      </c>
      <c r="K23" s="165">
        <f>'GS7132-Household List'!J1189</f>
        <v>300</v>
      </c>
      <c r="L23" s="183"/>
      <c r="M23" s="183"/>
      <c r="N23" s="189">
        <f t="shared" si="1"/>
        <v>12825</v>
      </c>
      <c r="O23" s="183"/>
      <c r="P23" s="183"/>
      <c r="Q23" s="36">
        <f t="shared" si="2"/>
        <v>51585</v>
      </c>
      <c r="R23" s="183">
        <f t="shared" ref="R23:R26" si="5">N23+Q23</f>
        <v>64410</v>
      </c>
    </row>
    <row r="24" spans="2:18" x14ac:dyDescent="0.35">
      <c r="B24" s="556"/>
      <c r="C24" s="166" t="s">
        <v>96</v>
      </c>
      <c r="D24" s="410" t="s">
        <v>97</v>
      </c>
      <c r="E24" s="150">
        <v>-19.10755</v>
      </c>
      <c r="F24" s="150">
        <v>33.737749999999998</v>
      </c>
      <c r="G24" s="157">
        <v>44516</v>
      </c>
      <c r="H24" s="198">
        <f t="shared" si="0"/>
        <v>0</v>
      </c>
      <c r="I24" s="165">
        <f>'GS7132-Household List'!D1230</f>
        <v>40</v>
      </c>
      <c r="J24" s="328">
        <v>300</v>
      </c>
      <c r="K24" s="165">
        <f>'GS7132-Household List'!J1230</f>
        <v>323</v>
      </c>
      <c r="L24" s="183"/>
      <c r="M24" s="183"/>
      <c r="N24" s="189">
        <f t="shared" si="1"/>
        <v>12825</v>
      </c>
      <c r="O24" s="183"/>
      <c r="P24" s="183"/>
      <c r="Q24" s="36">
        <f t="shared" si="2"/>
        <v>51585</v>
      </c>
      <c r="R24" s="183">
        <f t="shared" si="5"/>
        <v>64410</v>
      </c>
    </row>
    <row r="25" spans="2:18" x14ac:dyDescent="0.35">
      <c r="B25" s="556"/>
      <c r="C25" s="166" t="s">
        <v>102</v>
      </c>
      <c r="D25" s="410" t="s">
        <v>103</v>
      </c>
      <c r="E25" s="150">
        <v>-19.10455</v>
      </c>
      <c r="F25" s="150">
        <v>33.662439999999997</v>
      </c>
      <c r="G25" s="157">
        <v>44517</v>
      </c>
      <c r="H25" s="198">
        <f t="shared" si="0"/>
        <v>5</v>
      </c>
      <c r="I25" s="165">
        <f>'GS7132-Household List'!D1281</f>
        <v>50</v>
      </c>
      <c r="J25" s="328">
        <v>300</v>
      </c>
      <c r="K25" s="165">
        <f>'GS7132-Household List'!J1281</f>
        <v>338</v>
      </c>
      <c r="L25" s="183"/>
      <c r="M25" s="183">
        <f>'WQT FAILS'!V9</f>
        <v>5</v>
      </c>
      <c r="N25" s="189">
        <f t="shared" si="1"/>
        <v>12540</v>
      </c>
      <c r="O25" s="183"/>
      <c r="P25" s="183">
        <f>'WQT FAILS'!W9</f>
        <v>0</v>
      </c>
      <c r="Q25" s="36">
        <f t="shared" si="2"/>
        <v>51585</v>
      </c>
      <c r="R25" s="183">
        <f t="shared" si="5"/>
        <v>64125</v>
      </c>
    </row>
    <row r="26" spans="2:18" x14ac:dyDescent="0.35">
      <c r="B26" s="556"/>
      <c r="C26" s="166" t="s">
        <v>100</v>
      </c>
      <c r="D26" s="410" t="s">
        <v>101</v>
      </c>
      <c r="E26" s="150">
        <v>-19.10286</v>
      </c>
      <c r="F26" s="150">
        <v>33.669490000000003</v>
      </c>
      <c r="G26" s="157">
        <v>44517</v>
      </c>
      <c r="H26" s="198">
        <f t="shared" si="0"/>
        <v>0</v>
      </c>
      <c r="I26" s="165">
        <f>'GS7132-Household List'!D1333</f>
        <v>51</v>
      </c>
      <c r="J26" s="328">
        <v>300</v>
      </c>
      <c r="K26" s="165">
        <f>'GS7132-Household List'!J1333</f>
        <v>395</v>
      </c>
      <c r="L26" s="183"/>
      <c r="M26" s="183"/>
      <c r="N26" s="189">
        <f t="shared" si="1"/>
        <v>12540</v>
      </c>
      <c r="O26" s="183"/>
      <c r="P26" s="183"/>
      <c r="Q26" s="36">
        <f t="shared" si="2"/>
        <v>51585</v>
      </c>
      <c r="R26" s="183">
        <f t="shared" si="5"/>
        <v>64125</v>
      </c>
    </row>
    <row r="27" spans="2:18" x14ac:dyDescent="0.35">
      <c r="B27" s="556"/>
      <c r="C27" s="166"/>
      <c r="D27" s="165"/>
      <c r="E27" s="150"/>
      <c r="F27" s="150"/>
      <c r="G27" s="157"/>
      <c r="H27" s="191"/>
      <c r="I27" s="165"/>
      <c r="J27" s="328"/>
      <c r="K27" s="165"/>
      <c r="L27" s="183"/>
      <c r="M27" s="183"/>
      <c r="N27" s="189"/>
      <c r="O27" s="183"/>
      <c r="P27" s="183"/>
      <c r="Q27" s="36"/>
      <c r="R27" s="183"/>
    </row>
    <row r="28" spans="2:18" x14ac:dyDescent="0.35">
      <c r="B28" s="556"/>
      <c r="C28" s="166"/>
      <c r="D28" s="165"/>
      <c r="E28" s="150"/>
      <c r="F28" s="150"/>
      <c r="G28" s="157"/>
      <c r="H28" s="191"/>
      <c r="I28" s="165"/>
      <c r="J28" s="328"/>
      <c r="K28" s="165"/>
      <c r="L28" s="183"/>
      <c r="M28" s="183"/>
      <c r="N28" s="189"/>
      <c r="O28" s="183"/>
      <c r="P28" s="183"/>
      <c r="Q28" s="36"/>
      <c r="R28" s="183"/>
    </row>
    <row r="29" spans="2:18" ht="15" thickBot="1" x14ac:dyDescent="0.4">
      <c r="G29" s="28"/>
      <c r="H29" s="532">
        <f>SUM(H3:H28)</f>
        <v>33</v>
      </c>
      <c r="I29" s="532">
        <f t="shared" ref="I29:P29" si="6">SUM(I3:I28)</f>
        <v>1308</v>
      </c>
      <c r="J29" s="532">
        <f t="shared" si="6"/>
        <v>7063</v>
      </c>
      <c r="K29" s="532">
        <f t="shared" si="6"/>
        <v>9402</v>
      </c>
      <c r="L29" s="532">
        <f t="shared" si="6"/>
        <v>2</v>
      </c>
      <c r="M29" s="532">
        <f t="shared" si="6"/>
        <v>20</v>
      </c>
      <c r="N29" s="532">
        <f>SUM(N3:N28)</f>
        <v>630697.39999999991</v>
      </c>
      <c r="O29" s="532">
        <f t="shared" si="6"/>
        <v>11</v>
      </c>
      <c r="P29" s="532">
        <f t="shared" si="6"/>
        <v>0</v>
      </c>
      <c r="Q29" s="532">
        <f>SUM(Q3:Q28)</f>
        <v>1214482.8500000001</v>
      </c>
      <c r="R29" s="532">
        <f>SUM(R3:R28)</f>
        <v>1845180.25</v>
      </c>
    </row>
    <row r="30" spans="2:18" x14ac:dyDescent="0.35">
      <c r="D30" s="28"/>
    </row>
    <row r="31" spans="2:18" x14ac:dyDescent="0.35">
      <c r="L31" s="383" t="s">
        <v>5323</v>
      </c>
      <c r="M31" s="383"/>
      <c r="N31" s="383"/>
      <c r="O31" s="383"/>
      <c r="P31" s="383"/>
      <c r="Q31" s="383"/>
      <c r="R31" s="383"/>
    </row>
    <row r="36" spans="2:13" ht="15" thickBot="1" x14ac:dyDescent="0.4">
      <c r="B36" s="32" t="s">
        <v>736</v>
      </c>
      <c r="C36" s="32" t="s">
        <v>108</v>
      </c>
      <c r="D36" s="29"/>
    </row>
    <row r="37" spans="2:13" x14ac:dyDescent="0.35">
      <c r="B37" s="18" t="s">
        <v>109</v>
      </c>
      <c r="C37" s="22">
        <v>44378</v>
      </c>
      <c r="D37" s="28"/>
      <c r="G37" s="147"/>
      <c r="H37" s="147"/>
    </row>
    <row r="38" spans="2:13" ht="15" thickBot="1" x14ac:dyDescent="0.4">
      <c r="B38" s="19" t="s">
        <v>110</v>
      </c>
      <c r="C38" s="23">
        <v>44742</v>
      </c>
    </row>
    <row r="39" spans="2:13" ht="15" thickBot="1" x14ac:dyDescent="0.4">
      <c r="B39" s="19" t="s">
        <v>111</v>
      </c>
      <c r="C39" s="23">
        <v>44561</v>
      </c>
    </row>
    <row r="40" spans="2:13" x14ac:dyDescent="0.35">
      <c r="I40" s="49"/>
    </row>
    <row r="41" spans="2:13" ht="15" thickBot="1" x14ac:dyDescent="0.4">
      <c r="B41" s="30" t="s">
        <v>112</v>
      </c>
      <c r="C41" s="32"/>
      <c r="F41" s="49"/>
      <c r="K41" s="49"/>
      <c r="L41" s="49"/>
      <c r="M41" s="49"/>
    </row>
    <row r="42" spans="2:13" ht="15" customHeight="1" thickBot="1" x14ac:dyDescent="0.4">
      <c r="B42" s="18" t="s">
        <v>113</v>
      </c>
      <c r="C42" s="31">
        <f>10000/365</f>
        <v>27.397260273972602</v>
      </c>
      <c r="D42" s="325" t="s">
        <v>114</v>
      </c>
      <c r="E42" s="325" t="s">
        <v>115</v>
      </c>
      <c r="F42" s="325" t="s">
        <v>116</v>
      </c>
    </row>
    <row r="43" spans="2:13" ht="15" thickBot="1" x14ac:dyDescent="0.4">
      <c r="B43" s="40" t="s">
        <v>117</v>
      </c>
      <c r="C43" s="24">
        <f>(C39-C37)+1</f>
        <v>184</v>
      </c>
      <c r="D43" s="324" cm="1">
        <f t="array" ref="D43">SUM(L3:L22+M3:M22)/(C43*COUNTA(D3:D22))</f>
        <v>4.6195652173913046E-3</v>
      </c>
      <c r="E43" s="182">
        <f>IF(D43&lt;5%,95%,100%-D43)</f>
        <v>0.95</v>
      </c>
      <c r="F43" s="190">
        <f>C43*E43</f>
        <v>174.79999999999998</v>
      </c>
    </row>
    <row r="44" spans="2:13" ht="15" thickBot="1" x14ac:dyDescent="0.4">
      <c r="B44" s="41" t="s">
        <v>118</v>
      </c>
      <c r="C44" s="44">
        <f>C38-C39</f>
        <v>181</v>
      </c>
      <c r="D44" s="324" cm="1">
        <f t="array" ref="D44">SUM(O3:O22+P3:P22)/(C44*COUNTA(D3:D22))</f>
        <v>3.0386740331491712E-3</v>
      </c>
      <c r="E44" s="182">
        <f>IF(D44&lt;5%,95%,100%-D44)</f>
        <v>0.95</v>
      </c>
      <c r="F44" s="190">
        <f>C44*E44</f>
        <v>171.95</v>
      </c>
    </row>
    <row r="45" spans="2:13" ht="15" thickBot="1" x14ac:dyDescent="0.4">
      <c r="B45" s="39" t="s">
        <v>5313</v>
      </c>
      <c r="C45" s="42">
        <f>SUM(C43:C44)</f>
        <v>365</v>
      </c>
      <c r="D45" s="180"/>
      <c r="E45" s="180"/>
      <c r="F45" s="180">
        <f>SUM(F43:F44)</f>
        <v>346.75</v>
      </c>
    </row>
    <row r="46" spans="2:13" ht="15" thickBot="1" x14ac:dyDescent="0.4">
      <c r="C46" s="49"/>
    </row>
    <row r="47" spans="2:13" ht="15" thickBot="1" x14ac:dyDescent="0.4">
      <c r="B47" s="39" t="s">
        <v>119</v>
      </c>
      <c r="C47" s="58">
        <f>J29*365</f>
        <v>2577995</v>
      </c>
    </row>
    <row r="48" spans="2:13" ht="15" thickBot="1" x14ac:dyDescent="0.4">
      <c r="B48" s="39" t="s">
        <v>120</v>
      </c>
      <c r="C48" s="58">
        <f>10000/C47</f>
        <v>3.8789834735909108E-3</v>
      </c>
    </row>
    <row r="49" spans="2:16" ht="15" thickBot="1" x14ac:dyDescent="0.4">
      <c r="N49" s="21"/>
      <c r="O49" s="21"/>
      <c r="P49" s="21"/>
    </row>
    <row r="50" spans="2:16" ht="15" customHeight="1" thickBot="1" x14ac:dyDescent="0.4">
      <c r="B50" s="39" t="s">
        <v>5227</v>
      </c>
      <c r="C50" s="180">
        <f>ROUNDDOWN(C48*C47,0)</f>
        <v>10000</v>
      </c>
    </row>
    <row r="57" spans="2:16" ht="15" customHeight="1" x14ac:dyDescent="0.35"/>
  </sheetData>
  <mergeCells count="3">
    <mergeCell ref="L1:N1"/>
    <mergeCell ref="O1:Q1"/>
    <mergeCell ref="B3:B28"/>
  </mergeCells>
  <phoneticPr fontId="13"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30D13-05E1-40B8-A239-C968BB28415B}">
  <sheetPr codeName="Sheet30"/>
  <dimension ref="A1:R1185"/>
  <sheetViews>
    <sheetView workbookViewId="0"/>
  </sheetViews>
  <sheetFormatPr defaultColWidth="9.1796875" defaultRowHeight="14.5" outlineLevelRow="1" x14ac:dyDescent="0.35"/>
  <cols>
    <col min="1" max="1" width="14" style="46" customWidth="1"/>
    <col min="2" max="2" width="18.1796875" style="217" customWidth="1"/>
    <col min="3" max="3" width="38.453125" style="46" bestFit="1" customWidth="1"/>
    <col min="4" max="4" width="23.1796875" style="46" customWidth="1"/>
    <col min="5" max="5" width="13" style="217" customWidth="1"/>
    <col min="6" max="7" width="13.453125" style="217" customWidth="1"/>
    <col min="8" max="8" width="15.81640625" style="217" customWidth="1"/>
    <col min="9" max="9" width="22.1796875" style="217" customWidth="1"/>
    <col min="10" max="10" width="9.1796875" style="217"/>
    <col min="11" max="16384" width="9.1796875" style="46"/>
  </cols>
  <sheetData>
    <row r="1" spans="1:18" ht="31.5" thickBot="1" x14ac:dyDescent="0.4">
      <c r="A1" s="468" t="s">
        <v>46</v>
      </c>
      <c r="B1" s="469" t="s">
        <v>162</v>
      </c>
      <c r="C1" s="470" t="s">
        <v>47</v>
      </c>
      <c r="D1" s="470" t="s">
        <v>164</v>
      </c>
      <c r="E1" s="470" t="s">
        <v>738</v>
      </c>
      <c r="F1" s="470" t="s">
        <v>739</v>
      </c>
      <c r="G1" s="470" t="s">
        <v>740</v>
      </c>
      <c r="H1" s="470" t="s">
        <v>50</v>
      </c>
      <c r="I1" s="470" t="s">
        <v>168</v>
      </c>
      <c r="J1" s="471" t="s">
        <v>5430</v>
      </c>
      <c r="L1" s="365">
        <f>SUM(G42+G80+G119+G165+G205+G258+G352+G402+G446+G488+G537+G602+G664+G706+G769+G805+G854+G901+G956+G1010+G1054+G1099+G1140+G1185)</f>
        <v>9456</v>
      </c>
      <c r="M1" s="366" t="s">
        <v>5189</v>
      </c>
      <c r="N1" s="366"/>
      <c r="O1" s="367"/>
      <c r="Q1" s="365">
        <v>1000</v>
      </c>
      <c r="R1" s="367" t="s">
        <v>5431</v>
      </c>
    </row>
    <row r="2" spans="1:18" ht="15" hidden="1" outlineLevel="1" thickBot="1" x14ac:dyDescent="0.4">
      <c r="A2" s="261" t="s">
        <v>3013</v>
      </c>
      <c r="B2" s="223" t="s">
        <v>3061</v>
      </c>
      <c r="C2" s="96" t="s">
        <v>3014</v>
      </c>
      <c r="D2" s="72" t="s">
        <v>170</v>
      </c>
      <c r="E2" s="87">
        <v>6</v>
      </c>
      <c r="F2" s="87">
        <v>9</v>
      </c>
      <c r="G2" s="88">
        <f t="shared" ref="G2:G41" si="0">E2+F2</f>
        <v>15</v>
      </c>
      <c r="H2" s="67">
        <v>43616</v>
      </c>
      <c r="I2" s="89">
        <v>300</v>
      </c>
      <c r="J2" s="472">
        <f>IF(I2&gt;$Q$1,,G2)</f>
        <v>15</v>
      </c>
    </row>
    <row r="3" spans="1:18" ht="15" hidden="1" outlineLevel="1" thickBot="1" x14ac:dyDescent="0.4">
      <c r="A3" s="262" t="s">
        <v>3013</v>
      </c>
      <c r="B3" s="224" t="s">
        <v>3062</v>
      </c>
      <c r="C3" s="76" t="s">
        <v>3014</v>
      </c>
      <c r="D3" s="72" t="s">
        <v>170</v>
      </c>
      <c r="E3" s="83">
        <v>3</v>
      </c>
      <c r="F3" s="83">
        <v>2</v>
      </c>
      <c r="G3" s="84">
        <f t="shared" si="0"/>
        <v>5</v>
      </c>
      <c r="H3" s="67">
        <v>43616</v>
      </c>
      <c r="I3" s="90">
        <v>270</v>
      </c>
      <c r="J3" s="472">
        <f t="shared" ref="J3:J66" si="1">IF(I3&gt;$Q$1,,G3)</f>
        <v>5</v>
      </c>
    </row>
    <row r="4" spans="1:18" ht="15" hidden="1" outlineLevel="1" thickBot="1" x14ac:dyDescent="0.4">
      <c r="A4" s="262" t="s">
        <v>3013</v>
      </c>
      <c r="B4" s="224" t="s">
        <v>3063</v>
      </c>
      <c r="C4" s="76" t="s">
        <v>3014</v>
      </c>
      <c r="D4" s="72" t="s">
        <v>170</v>
      </c>
      <c r="E4" s="83">
        <v>2</v>
      </c>
      <c r="F4" s="83">
        <v>3</v>
      </c>
      <c r="G4" s="84">
        <f t="shared" si="0"/>
        <v>5</v>
      </c>
      <c r="H4" s="67">
        <v>43616</v>
      </c>
      <c r="I4" s="90">
        <v>710</v>
      </c>
      <c r="J4" s="472">
        <f t="shared" si="1"/>
        <v>5</v>
      </c>
    </row>
    <row r="5" spans="1:18" ht="15" hidden="1" outlineLevel="1" thickBot="1" x14ac:dyDescent="0.4">
      <c r="A5" s="262" t="s">
        <v>3013</v>
      </c>
      <c r="B5" s="224" t="s">
        <v>3064</v>
      </c>
      <c r="C5" s="76" t="s">
        <v>3014</v>
      </c>
      <c r="D5" s="72" t="s">
        <v>170</v>
      </c>
      <c r="E5" s="83">
        <v>1</v>
      </c>
      <c r="F5" s="83">
        <v>2</v>
      </c>
      <c r="G5" s="84">
        <f t="shared" si="0"/>
        <v>3</v>
      </c>
      <c r="H5" s="67">
        <v>43616</v>
      </c>
      <c r="I5" s="90">
        <v>120</v>
      </c>
      <c r="J5" s="472">
        <f t="shared" si="1"/>
        <v>3</v>
      </c>
    </row>
    <row r="6" spans="1:18" ht="15" hidden="1" outlineLevel="1" thickBot="1" x14ac:dyDescent="0.4">
      <c r="A6" s="262" t="s">
        <v>3013</v>
      </c>
      <c r="B6" s="224" t="s">
        <v>3065</v>
      </c>
      <c r="C6" s="76" t="s">
        <v>3014</v>
      </c>
      <c r="D6" s="72" t="s">
        <v>170</v>
      </c>
      <c r="E6" s="83">
        <v>5</v>
      </c>
      <c r="F6" s="83">
        <v>2</v>
      </c>
      <c r="G6" s="84">
        <f t="shared" si="0"/>
        <v>7</v>
      </c>
      <c r="H6" s="67">
        <v>43616</v>
      </c>
      <c r="I6" s="90">
        <v>330</v>
      </c>
      <c r="J6" s="472">
        <f t="shared" si="1"/>
        <v>7</v>
      </c>
    </row>
    <row r="7" spans="1:18" ht="15" hidden="1" outlineLevel="1" thickBot="1" x14ac:dyDescent="0.4">
      <c r="A7" s="262" t="s">
        <v>3013</v>
      </c>
      <c r="B7" s="224" t="s">
        <v>3066</v>
      </c>
      <c r="C7" s="76" t="s">
        <v>3014</v>
      </c>
      <c r="D7" s="72" t="s">
        <v>170</v>
      </c>
      <c r="E7" s="83">
        <v>4</v>
      </c>
      <c r="F7" s="83">
        <v>2</v>
      </c>
      <c r="G7" s="84">
        <f t="shared" si="0"/>
        <v>6</v>
      </c>
      <c r="H7" s="67">
        <v>43616</v>
      </c>
      <c r="I7" s="90">
        <v>290</v>
      </c>
      <c r="J7" s="472">
        <f t="shared" si="1"/>
        <v>6</v>
      </c>
    </row>
    <row r="8" spans="1:18" ht="15" hidden="1" outlineLevel="1" thickBot="1" x14ac:dyDescent="0.4">
      <c r="A8" s="262" t="s">
        <v>3013</v>
      </c>
      <c r="B8" s="224" t="s">
        <v>3067</v>
      </c>
      <c r="C8" s="76" t="s">
        <v>3014</v>
      </c>
      <c r="D8" s="72" t="s">
        <v>170</v>
      </c>
      <c r="E8" s="83">
        <v>10</v>
      </c>
      <c r="F8" s="83">
        <v>3</v>
      </c>
      <c r="G8" s="84">
        <f t="shared" si="0"/>
        <v>13</v>
      </c>
      <c r="H8" s="67">
        <v>43616</v>
      </c>
      <c r="I8" s="90">
        <v>250</v>
      </c>
      <c r="J8" s="472">
        <f t="shared" si="1"/>
        <v>13</v>
      </c>
    </row>
    <row r="9" spans="1:18" ht="15" hidden="1" outlineLevel="1" thickBot="1" x14ac:dyDescent="0.4">
      <c r="A9" s="262" t="s">
        <v>3013</v>
      </c>
      <c r="B9" s="224" t="s">
        <v>3068</v>
      </c>
      <c r="C9" s="76" t="s">
        <v>3014</v>
      </c>
      <c r="D9" s="72" t="s">
        <v>170</v>
      </c>
      <c r="E9" s="83">
        <v>4</v>
      </c>
      <c r="F9" s="83">
        <v>2</v>
      </c>
      <c r="G9" s="84">
        <f t="shared" si="0"/>
        <v>6</v>
      </c>
      <c r="H9" s="67">
        <v>43616</v>
      </c>
      <c r="I9" s="90">
        <v>180</v>
      </c>
      <c r="J9" s="472">
        <f t="shared" si="1"/>
        <v>6</v>
      </c>
    </row>
    <row r="10" spans="1:18" ht="15" hidden="1" outlineLevel="1" thickBot="1" x14ac:dyDescent="0.4">
      <c r="A10" s="262" t="s">
        <v>3013</v>
      </c>
      <c r="B10" s="224" t="s">
        <v>3069</v>
      </c>
      <c r="C10" s="76" t="s">
        <v>3014</v>
      </c>
      <c r="D10" s="72" t="s">
        <v>170</v>
      </c>
      <c r="E10" s="83">
        <v>7</v>
      </c>
      <c r="F10" s="83">
        <v>3</v>
      </c>
      <c r="G10" s="84">
        <f t="shared" si="0"/>
        <v>10</v>
      </c>
      <c r="H10" s="67">
        <v>43616</v>
      </c>
      <c r="I10" s="90">
        <v>800</v>
      </c>
      <c r="J10" s="472">
        <f t="shared" si="1"/>
        <v>10</v>
      </c>
    </row>
    <row r="11" spans="1:18" ht="15" hidden="1" outlineLevel="1" thickBot="1" x14ac:dyDescent="0.4">
      <c r="A11" s="262" t="s">
        <v>3013</v>
      </c>
      <c r="B11" s="224" t="s">
        <v>3070</v>
      </c>
      <c r="C11" s="76" t="s">
        <v>3014</v>
      </c>
      <c r="D11" s="72" t="s">
        <v>170</v>
      </c>
      <c r="E11" s="83">
        <v>2</v>
      </c>
      <c r="F11" s="83">
        <v>5</v>
      </c>
      <c r="G11" s="84">
        <f t="shared" si="0"/>
        <v>7</v>
      </c>
      <c r="H11" s="67">
        <v>43616</v>
      </c>
      <c r="I11" s="90">
        <v>710</v>
      </c>
      <c r="J11" s="472">
        <f t="shared" si="1"/>
        <v>7</v>
      </c>
    </row>
    <row r="12" spans="1:18" ht="15" hidden="1" outlineLevel="1" thickBot="1" x14ac:dyDescent="0.4">
      <c r="A12" s="262" t="s">
        <v>3013</v>
      </c>
      <c r="B12" s="224" t="s">
        <v>3071</v>
      </c>
      <c r="C12" s="76" t="s">
        <v>3014</v>
      </c>
      <c r="D12" s="72" t="s">
        <v>170</v>
      </c>
      <c r="E12" s="83">
        <v>0</v>
      </c>
      <c r="F12" s="83">
        <v>1</v>
      </c>
      <c r="G12" s="84">
        <f t="shared" si="0"/>
        <v>1</v>
      </c>
      <c r="H12" s="67">
        <v>43616</v>
      </c>
      <c r="I12" s="90">
        <v>240</v>
      </c>
      <c r="J12" s="472">
        <f t="shared" si="1"/>
        <v>1</v>
      </c>
    </row>
    <row r="13" spans="1:18" ht="15" hidden="1" outlineLevel="1" thickBot="1" x14ac:dyDescent="0.4">
      <c r="A13" s="262" t="s">
        <v>3013</v>
      </c>
      <c r="B13" s="224" t="s">
        <v>3072</v>
      </c>
      <c r="C13" s="76" t="s">
        <v>3014</v>
      </c>
      <c r="D13" s="72" t="s">
        <v>170</v>
      </c>
      <c r="E13" s="83">
        <v>0</v>
      </c>
      <c r="F13" s="83">
        <v>1</v>
      </c>
      <c r="G13" s="84">
        <f t="shared" si="0"/>
        <v>1</v>
      </c>
      <c r="H13" s="67">
        <v>43616</v>
      </c>
      <c r="I13" s="90">
        <v>430</v>
      </c>
      <c r="J13" s="472">
        <f t="shared" si="1"/>
        <v>1</v>
      </c>
    </row>
    <row r="14" spans="1:18" ht="15" hidden="1" outlineLevel="1" thickBot="1" x14ac:dyDescent="0.4">
      <c r="A14" s="262" t="s">
        <v>3013</v>
      </c>
      <c r="B14" s="224" t="s">
        <v>3073</v>
      </c>
      <c r="C14" s="76" t="s">
        <v>3014</v>
      </c>
      <c r="D14" s="72" t="s">
        <v>170</v>
      </c>
      <c r="E14" s="83">
        <v>3</v>
      </c>
      <c r="F14" s="83">
        <v>2</v>
      </c>
      <c r="G14" s="84">
        <f t="shared" si="0"/>
        <v>5</v>
      </c>
      <c r="H14" s="67">
        <v>43616</v>
      </c>
      <c r="I14" s="90">
        <v>500</v>
      </c>
      <c r="J14" s="472">
        <f t="shared" si="1"/>
        <v>5</v>
      </c>
    </row>
    <row r="15" spans="1:18" ht="15" hidden="1" outlineLevel="1" thickBot="1" x14ac:dyDescent="0.4">
      <c r="A15" s="262" t="s">
        <v>3013</v>
      </c>
      <c r="B15" s="224" t="s">
        <v>3074</v>
      </c>
      <c r="C15" s="76" t="s">
        <v>3014</v>
      </c>
      <c r="D15" s="72" t="s">
        <v>170</v>
      </c>
      <c r="E15" s="83">
        <v>3</v>
      </c>
      <c r="F15" s="83">
        <v>3</v>
      </c>
      <c r="G15" s="84">
        <f t="shared" si="0"/>
        <v>6</v>
      </c>
      <c r="H15" s="67">
        <v>43616</v>
      </c>
      <c r="I15" s="90">
        <v>800</v>
      </c>
      <c r="J15" s="472">
        <f t="shared" si="1"/>
        <v>6</v>
      </c>
    </row>
    <row r="16" spans="1:18" ht="15" hidden="1" outlineLevel="1" thickBot="1" x14ac:dyDescent="0.4">
      <c r="A16" s="262" t="s">
        <v>3013</v>
      </c>
      <c r="B16" s="224" t="s">
        <v>3075</v>
      </c>
      <c r="C16" s="76" t="s">
        <v>3014</v>
      </c>
      <c r="D16" s="72" t="s">
        <v>170</v>
      </c>
      <c r="E16" s="83">
        <v>5</v>
      </c>
      <c r="F16" s="83">
        <v>2</v>
      </c>
      <c r="G16" s="84">
        <f t="shared" si="0"/>
        <v>7</v>
      </c>
      <c r="H16" s="67">
        <v>43616</v>
      </c>
      <c r="I16" s="90">
        <v>480</v>
      </c>
      <c r="J16" s="472">
        <f t="shared" si="1"/>
        <v>7</v>
      </c>
    </row>
    <row r="17" spans="1:10" ht="15" hidden="1" outlineLevel="1" thickBot="1" x14ac:dyDescent="0.4">
      <c r="A17" s="262" t="s">
        <v>3013</v>
      </c>
      <c r="B17" s="224" t="s">
        <v>3076</v>
      </c>
      <c r="C17" s="76" t="s">
        <v>3014</v>
      </c>
      <c r="D17" s="72" t="s">
        <v>170</v>
      </c>
      <c r="E17" s="83">
        <v>2</v>
      </c>
      <c r="F17" s="83">
        <v>2</v>
      </c>
      <c r="G17" s="84">
        <f t="shared" si="0"/>
        <v>4</v>
      </c>
      <c r="H17" s="67">
        <v>43616</v>
      </c>
      <c r="I17" s="90">
        <v>750</v>
      </c>
      <c r="J17" s="472">
        <f t="shared" si="1"/>
        <v>4</v>
      </c>
    </row>
    <row r="18" spans="1:10" ht="15" hidden="1" outlineLevel="1" thickBot="1" x14ac:dyDescent="0.4">
      <c r="A18" s="262" t="s">
        <v>3013</v>
      </c>
      <c r="B18" s="224" t="s">
        <v>3077</v>
      </c>
      <c r="C18" s="76" t="s">
        <v>3014</v>
      </c>
      <c r="D18" s="72" t="s">
        <v>170</v>
      </c>
      <c r="E18" s="83">
        <v>2</v>
      </c>
      <c r="F18" s="83">
        <v>2</v>
      </c>
      <c r="G18" s="84">
        <f t="shared" si="0"/>
        <v>4</v>
      </c>
      <c r="H18" s="67">
        <v>43616</v>
      </c>
      <c r="I18" s="90">
        <v>280</v>
      </c>
      <c r="J18" s="472">
        <f t="shared" si="1"/>
        <v>4</v>
      </c>
    </row>
    <row r="19" spans="1:10" ht="15" hidden="1" outlineLevel="1" thickBot="1" x14ac:dyDescent="0.4">
      <c r="A19" s="262" t="s">
        <v>3013</v>
      </c>
      <c r="B19" s="224" t="s">
        <v>3078</v>
      </c>
      <c r="C19" s="76" t="s">
        <v>3014</v>
      </c>
      <c r="D19" s="72" t="s">
        <v>170</v>
      </c>
      <c r="E19" s="83">
        <v>2</v>
      </c>
      <c r="F19" s="83">
        <v>2</v>
      </c>
      <c r="G19" s="84">
        <f t="shared" si="0"/>
        <v>4</v>
      </c>
      <c r="H19" s="67">
        <v>43616</v>
      </c>
      <c r="I19" s="90">
        <v>370</v>
      </c>
      <c r="J19" s="472">
        <f t="shared" si="1"/>
        <v>4</v>
      </c>
    </row>
    <row r="20" spans="1:10" ht="15" hidden="1" outlineLevel="1" thickBot="1" x14ac:dyDescent="0.4">
      <c r="A20" s="262" t="s">
        <v>3013</v>
      </c>
      <c r="B20" s="224" t="s">
        <v>3079</v>
      </c>
      <c r="C20" s="76" t="s">
        <v>3014</v>
      </c>
      <c r="D20" s="72" t="s">
        <v>170</v>
      </c>
      <c r="E20" s="83">
        <v>0</v>
      </c>
      <c r="F20" s="83">
        <v>2</v>
      </c>
      <c r="G20" s="84">
        <f t="shared" si="0"/>
        <v>2</v>
      </c>
      <c r="H20" s="67">
        <v>43616</v>
      </c>
      <c r="I20" s="90">
        <v>100</v>
      </c>
      <c r="J20" s="472">
        <f t="shared" si="1"/>
        <v>2</v>
      </c>
    </row>
    <row r="21" spans="1:10" ht="15" hidden="1" outlineLevel="1" thickBot="1" x14ac:dyDescent="0.4">
      <c r="A21" s="262" t="s">
        <v>3013</v>
      </c>
      <c r="B21" s="224" t="s">
        <v>3080</v>
      </c>
      <c r="C21" s="76" t="s">
        <v>3014</v>
      </c>
      <c r="D21" s="72" t="s">
        <v>170</v>
      </c>
      <c r="E21" s="83">
        <v>2</v>
      </c>
      <c r="F21" s="83">
        <v>3</v>
      </c>
      <c r="G21" s="84">
        <f t="shared" si="0"/>
        <v>5</v>
      </c>
      <c r="H21" s="67">
        <v>43616</v>
      </c>
      <c r="I21" s="90">
        <v>240</v>
      </c>
      <c r="J21" s="472">
        <f t="shared" si="1"/>
        <v>5</v>
      </c>
    </row>
    <row r="22" spans="1:10" ht="15" hidden="1" outlineLevel="1" thickBot="1" x14ac:dyDescent="0.4">
      <c r="A22" s="262" t="s">
        <v>3013</v>
      </c>
      <c r="B22" s="224" t="s">
        <v>3081</v>
      </c>
      <c r="C22" s="76" t="s">
        <v>3014</v>
      </c>
      <c r="D22" s="72" t="s">
        <v>170</v>
      </c>
      <c r="E22" s="83">
        <v>0</v>
      </c>
      <c r="F22" s="83">
        <v>1</v>
      </c>
      <c r="G22" s="84">
        <f t="shared" si="0"/>
        <v>1</v>
      </c>
      <c r="H22" s="67">
        <v>43616</v>
      </c>
      <c r="I22" s="90">
        <v>320</v>
      </c>
      <c r="J22" s="472">
        <f t="shared" si="1"/>
        <v>1</v>
      </c>
    </row>
    <row r="23" spans="1:10" ht="15" hidden="1" outlineLevel="1" thickBot="1" x14ac:dyDescent="0.4">
      <c r="A23" s="262" t="s">
        <v>3013</v>
      </c>
      <c r="B23" s="224" t="s">
        <v>3082</v>
      </c>
      <c r="C23" s="76" t="s">
        <v>3014</v>
      </c>
      <c r="D23" s="72" t="s">
        <v>170</v>
      </c>
      <c r="E23" s="83">
        <v>4</v>
      </c>
      <c r="F23" s="83">
        <v>3</v>
      </c>
      <c r="G23" s="84">
        <f t="shared" si="0"/>
        <v>7</v>
      </c>
      <c r="H23" s="67">
        <v>43616</v>
      </c>
      <c r="I23" s="90">
        <v>190</v>
      </c>
      <c r="J23" s="472">
        <f t="shared" si="1"/>
        <v>7</v>
      </c>
    </row>
    <row r="24" spans="1:10" ht="15" hidden="1" outlineLevel="1" thickBot="1" x14ac:dyDescent="0.4">
      <c r="A24" s="262" t="s">
        <v>3013</v>
      </c>
      <c r="B24" s="224" t="s">
        <v>3083</v>
      </c>
      <c r="C24" s="76" t="s">
        <v>3014</v>
      </c>
      <c r="D24" s="72" t="s">
        <v>170</v>
      </c>
      <c r="E24" s="83">
        <v>1</v>
      </c>
      <c r="F24" s="83">
        <v>4</v>
      </c>
      <c r="G24" s="84">
        <f t="shared" si="0"/>
        <v>5</v>
      </c>
      <c r="H24" s="67">
        <v>43616</v>
      </c>
      <c r="I24" s="90">
        <v>440</v>
      </c>
      <c r="J24" s="472">
        <f t="shared" si="1"/>
        <v>5</v>
      </c>
    </row>
    <row r="25" spans="1:10" ht="15" hidden="1" outlineLevel="1" thickBot="1" x14ac:dyDescent="0.4">
      <c r="A25" s="262" t="s">
        <v>3013</v>
      </c>
      <c r="B25" s="224" t="s">
        <v>3084</v>
      </c>
      <c r="C25" s="76" t="s">
        <v>3014</v>
      </c>
      <c r="D25" s="72" t="s">
        <v>170</v>
      </c>
      <c r="E25" s="83">
        <v>4</v>
      </c>
      <c r="F25" s="83">
        <v>2</v>
      </c>
      <c r="G25" s="84">
        <f t="shared" si="0"/>
        <v>6</v>
      </c>
      <c r="H25" s="67">
        <v>43616</v>
      </c>
      <c r="I25" s="90">
        <v>380</v>
      </c>
      <c r="J25" s="472">
        <f t="shared" si="1"/>
        <v>6</v>
      </c>
    </row>
    <row r="26" spans="1:10" ht="15" hidden="1" outlineLevel="1" thickBot="1" x14ac:dyDescent="0.4">
      <c r="A26" s="262" t="s">
        <v>3013</v>
      </c>
      <c r="B26" s="224" t="s">
        <v>3085</v>
      </c>
      <c r="C26" s="76" t="s">
        <v>3014</v>
      </c>
      <c r="D26" s="72" t="s">
        <v>170</v>
      </c>
      <c r="E26" s="83">
        <v>1</v>
      </c>
      <c r="F26" s="83">
        <v>1</v>
      </c>
      <c r="G26" s="84">
        <f t="shared" si="0"/>
        <v>2</v>
      </c>
      <c r="H26" s="67">
        <v>43616</v>
      </c>
      <c r="I26" s="90">
        <v>520</v>
      </c>
      <c r="J26" s="472">
        <f t="shared" si="1"/>
        <v>2</v>
      </c>
    </row>
    <row r="27" spans="1:10" ht="15" hidden="1" outlineLevel="1" thickBot="1" x14ac:dyDescent="0.4">
      <c r="A27" s="262" t="s">
        <v>3013</v>
      </c>
      <c r="B27" s="224" t="s">
        <v>3086</v>
      </c>
      <c r="C27" s="76" t="s">
        <v>3014</v>
      </c>
      <c r="D27" s="72" t="s">
        <v>170</v>
      </c>
      <c r="E27" s="83">
        <v>1</v>
      </c>
      <c r="F27" s="83">
        <v>2</v>
      </c>
      <c r="G27" s="84">
        <f t="shared" si="0"/>
        <v>3</v>
      </c>
      <c r="H27" s="67">
        <v>43616</v>
      </c>
      <c r="I27" s="90">
        <v>670</v>
      </c>
      <c r="J27" s="472">
        <f t="shared" si="1"/>
        <v>3</v>
      </c>
    </row>
    <row r="28" spans="1:10" ht="15" hidden="1" outlineLevel="1" thickBot="1" x14ac:dyDescent="0.4">
      <c r="A28" s="262" t="s">
        <v>3013</v>
      </c>
      <c r="B28" s="224" t="s">
        <v>3087</v>
      </c>
      <c r="C28" s="76" t="s">
        <v>3014</v>
      </c>
      <c r="D28" s="72" t="s">
        <v>170</v>
      </c>
      <c r="E28" s="83">
        <v>3</v>
      </c>
      <c r="F28" s="83">
        <v>2</v>
      </c>
      <c r="G28" s="84">
        <f t="shared" si="0"/>
        <v>5</v>
      </c>
      <c r="H28" s="67">
        <v>43616</v>
      </c>
      <c r="I28" s="90">
        <v>800</v>
      </c>
      <c r="J28" s="472">
        <f t="shared" si="1"/>
        <v>5</v>
      </c>
    </row>
    <row r="29" spans="1:10" ht="15" hidden="1" outlineLevel="1" thickBot="1" x14ac:dyDescent="0.4">
      <c r="A29" s="262" t="s">
        <v>3013</v>
      </c>
      <c r="B29" s="224" t="s">
        <v>3088</v>
      </c>
      <c r="C29" s="76" t="s">
        <v>3014</v>
      </c>
      <c r="D29" s="72" t="s">
        <v>170</v>
      </c>
      <c r="E29" s="83">
        <v>1</v>
      </c>
      <c r="F29" s="83">
        <v>2</v>
      </c>
      <c r="G29" s="84">
        <f t="shared" si="0"/>
        <v>3</v>
      </c>
      <c r="H29" s="67">
        <v>43616</v>
      </c>
      <c r="I29" s="90">
        <v>190</v>
      </c>
      <c r="J29" s="472">
        <f t="shared" si="1"/>
        <v>3</v>
      </c>
    </row>
    <row r="30" spans="1:10" ht="15" hidden="1" outlineLevel="1" thickBot="1" x14ac:dyDescent="0.4">
      <c r="A30" s="262" t="s">
        <v>3013</v>
      </c>
      <c r="B30" s="224" t="s">
        <v>3089</v>
      </c>
      <c r="C30" s="76" t="s">
        <v>3014</v>
      </c>
      <c r="D30" s="72" t="s">
        <v>170</v>
      </c>
      <c r="E30" s="83">
        <v>3</v>
      </c>
      <c r="F30" s="83">
        <v>2</v>
      </c>
      <c r="G30" s="84">
        <f t="shared" si="0"/>
        <v>5</v>
      </c>
      <c r="H30" s="67">
        <v>43616</v>
      </c>
      <c r="I30" s="90">
        <v>780</v>
      </c>
      <c r="J30" s="472">
        <f t="shared" si="1"/>
        <v>5</v>
      </c>
    </row>
    <row r="31" spans="1:10" ht="15" hidden="1" outlineLevel="1" thickBot="1" x14ac:dyDescent="0.4">
      <c r="A31" s="262" t="s">
        <v>3013</v>
      </c>
      <c r="B31" s="224" t="s">
        <v>3090</v>
      </c>
      <c r="C31" s="76" t="s">
        <v>3014</v>
      </c>
      <c r="D31" s="72" t="s">
        <v>170</v>
      </c>
      <c r="E31" s="83">
        <v>2</v>
      </c>
      <c r="F31" s="83">
        <v>2</v>
      </c>
      <c r="G31" s="84">
        <f t="shared" si="0"/>
        <v>4</v>
      </c>
      <c r="H31" s="67">
        <v>43616</v>
      </c>
      <c r="I31" s="90">
        <v>380</v>
      </c>
      <c r="J31" s="472">
        <f t="shared" si="1"/>
        <v>4</v>
      </c>
    </row>
    <row r="32" spans="1:10" ht="15" hidden="1" outlineLevel="1" thickBot="1" x14ac:dyDescent="0.4">
      <c r="A32" s="262" t="s">
        <v>3013</v>
      </c>
      <c r="B32" s="224" t="s">
        <v>3091</v>
      </c>
      <c r="C32" s="76" t="s">
        <v>3014</v>
      </c>
      <c r="D32" s="72" t="s">
        <v>170</v>
      </c>
      <c r="E32" s="83">
        <v>0</v>
      </c>
      <c r="F32" s="83">
        <v>3</v>
      </c>
      <c r="G32" s="84">
        <f t="shared" si="0"/>
        <v>3</v>
      </c>
      <c r="H32" s="67">
        <v>43616</v>
      </c>
      <c r="I32" s="90">
        <v>260</v>
      </c>
      <c r="J32" s="472">
        <f t="shared" si="1"/>
        <v>3</v>
      </c>
    </row>
    <row r="33" spans="1:10" ht="15" hidden="1" outlineLevel="1" thickBot="1" x14ac:dyDescent="0.4">
      <c r="A33" s="262" t="s">
        <v>3013</v>
      </c>
      <c r="B33" s="224" t="s">
        <v>3092</v>
      </c>
      <c r="C33" s="76" t="s">
        <v>3014</v>
      </c>
      <c r="D33" s="72" t="s">
        <v>170</v>
      </c>
      <c r="E33" s="83">
        <v>0</v>
      </c>
      <c r="F33" s="83">
        <v>2</v>
      </c>
      <c r="G33" s="84">
        <f t="shared" si="0"/>
        <v>2</v>
      </c>
      <c r="H33" s="67">
        <v>43616</v>
      </c>
      <c r="I33" s="90">
        <v>560</v>
      </c>
      <c r="J33" s="472">
        <f t="shared" si="1"/>
        <v>2</v>
      </c>
    </row>
    <row r="34" spans="1:10" ht="15" hidden="1" outlineLevel="1" thickBot="1" x14ac:dyDescent="0.4">
      <c r="A34" s="262" t="s">
        <v>3013</v>
      </c>
      <c r="B34" s="224" t="s">
        <v>3093</v>
      </c>
      <c r="C34" s="76" t="s">
        <v>3014</v>
      </c>
      <c r="D34" s="72" t="s">
        <v>170</v>
      </c>
      <c r="E34" s="83">
        <v>0</v>
      </c>
      <c r="F34" s="83">
        <v>2</v>
      </c>
      <c r="G34" s="84">
        <f t="shared" si="0"/>
        <v>2</v>
      </c>
      <c r="H34" s="67">
        <v>43616</v>
      </c>
      <c r="I34" s="90">
        <v>290</v>
      </c>
      <c r="J34" s="472">
        <f t="shared" si="1"/>
        <v>2</v>
      </c>
    </row>
    <row r="35" spans="1:10" ht="15" hidden="1" outlineLevel="1" thickBot="1" x14ac:dyDescent="0.4">
      <c r="A35" s="262" t="s">
        <v>3013</v>
      </c>
      <c r="B35" s="224" t="s">
        <v>3094</v>
      </c>
      <c r="C35" s="76" t="s">
        <v>3014</v>
      </c>
      <c r="D35" s="72" t="s">
        <v>170</v>
      </c>
      <c r="E35" s="83">
        <v>0</v>
      </c>
      <c r="F35" s="83">
        <v>7</v>
      </c>
      <c r="G35" s="84">
        <f t="shared" si="0"/>
        <v>7</v>
      </c>
      <c r="H35" s="67">
        <v>43616</v>
      </c>
      <c r="I35" s="90">
        <v>360</v>
      </c>
      <c r="J35" s="472">
        <f t="shared" si="1"/>
        <v>7</v>
      </c>
    </row>
    <row r="36" spans="1:10" ht="15" hidden="1" outlineLevel="1" thickBot="1" x14ac:dyDescent="0.4">
      <c r="A36" s="262" t="s">
        <v>3013</v>
      </c>
      <c r="B36" s="224" t="s">
        <v>3095</v>
      </c>
      <c r="C36" s="76" t="s">
        <v>3014</v>
      </c>
      <c r="D36" s="72" t="s">
        <v>170</v>
      </c>
      <c r="E36" s="83">
        <v>0</v>
      </c>
      <c r="F36" s="83">
        <v>7</v>
      </c>
      <c r="G36" s="84">
        <f t="shared" si="0"/>
        <v>7</v>
      </c>
      <c r="H36" s="67">
        <v>43616</v>
      </c>
      <c r="I36" s="90">
        <v>480</v>
      </c>
      <c r="J36" s="472">
        <f t="shared" si="1"/>
        <v>7</v>
      </c>
    </row>
    <row r="37" spans="1:10" ht="15" hidden="1" outlineLevel="1" thickBot="1" x14ac:dyDescent="0.4">
      <c r="A37" s="262" t="s">
        <v>3013</v>
      </c>
      <c r="B37" s="224" t="s">
        <v>3096</v>
      </c>
      <c r="C37" s="76" t="s">
        <v>3014</v>
      </c>
      <c r="D37" s="72" t="s">
        <v>170</v>
      </c>
      <c r="E37" s="83">
        <v>0</v>
      </c>
      <c r="F37" s="83">
        <v>3</v>
      </c>
      <c r="G37" s="84">
        <f t="shared" si="0"/>
        <v>3</v>
      </c>
      <c r="H37" s="67">
        <v>43616</v>
      </c>
      <c r="I37" s="90">
        <v>810</v>
      </c>
      <c r="J37" s="472">
        <f t="shared" si="1"/>
        <v>3</v>
      </c>
    </row>
    <row r="38" spans="1:10" ht="15" hidden="1" outlineLevel="1" thickBot="1" x14ac:dyDescent="0.4">
      <c r="A38" s="262" t="s">
        <v>3013</v>
      </c>
      <c r="B38" s="224" t="s">
        <v>3097</v>
      </c>
      <c r="C38" s="76" t="s">
        <v>3014</v>
      </c>
      <c r="D38" s="72" t="s">
        <v>170</v>
      </c>
      <c r="E38" s="83">
        <v>0</v>
      </c>
      <c r="F38" s="83">
        <v>2</v>
      </c>
      <c r="G38" s="84">
        <f t="shared" si="0"/>
        <v>2</v>
      </c>
      <c r="H38" s="67">
        <v>43616</v>
      </c>
      <c r="I38" s="90">
        <v>570</v>
      </c>
      <c r="J38" s="472">
        <f t="shared" si="1"/>
        <v>2</v>
      </c>
    </row>
    <row r="39" spans="1:10" ht="15" hidden="1" outlineLevel="1" thickBot="1" x14ac:dyDescent="0.4">
      <c r="A39" s="262" t="s">
        <v>3013</v>
      </c>
      <c r="B39" s="224" t="s">
        <v>3098</v>
      </c>
      <c r="C39" s="76" t="s">
        <v>3014</v>
      </c>
      <c r="D39" s="72" t="s">
        <v>170</v>
      </c>
      <c r="E39" s="83">
        <v>1</v>
      </c>
      <c r="F39" s="83">
        <v>8</v>
      </c>
      <c r="G39" s="84">
        <f t="shared" si="0"/>
        <v>9</v>
      </c>
      <c r="H39" s="67">
        <v>43616</v>
      </c>
      <c r="I39" s="90">
        <v>700</v>
      </c>
      <c r="J39" s="472">
        <f t="shared" si="1"/>
        <v>9</v>
      </c>
    </row>
    <row r="40" spans="1:10" ht="15" hidden="1" outlineLevel="1" thickBot="1" x14ac:dyDescent="0.4">
      <c r="A40" s="262" t="s">
        <v>3013</v>
      </c>
      <c r="B40" s="224" t="s">
        <v>3099</v>
      </c>
      <c r="C40" s="76" t="s">
        <v>3014</v>
      </c>
      <c r="D40" s="72" t="s">
        <v>170</v>
      </c>
      <c r="E40" s="83">
        <v>1</v>
      </c>
      <c r="F40" s="83">
        <v>2</v>
      </c>
      <c r="G40" s="84">
        <f t="shared" si="0"/>
        <v>3</v>
      </c>
      <c r="H40" s="67">
        <v>43616</v>
      </c>
      <c r="I40" s="90">
        <v>270</v>
      </c>
      <c r="J40" s="472">
        <f t="shared" si="1"/>
        <v>3</v>
      </c>
    </row>
    <row r="41" spans="1:10" hidden="1" outlineLevel="1" x14ac:dyDescent="0.35">
      <c r="A41" s="262" t="s">
        <v>3013</v>
      </c>
      <c r="B41" s="224" t="s">
        <v>3100</v>
      </c>
      <c r="C41" s="76" t="s">
        <v>3014</v>
      </c>
      <c r="D41" s="72" t="s">
        <v>170</v>
      </c>
      <c r="E41" s="83">
        <v>3</v>
      </c>
      <c r="F41" s="83">
        <v>2</v>
      </c>
      <c r="G41" s="84">
        <f t="shared" si="0"/>
        <v>5</v>
      </c>
      <c r="H41" s="67">
        <v>43616</v>
      </c>
      <c r="I41" s="90">
        <v>380</v>
      </c>
      <c r="J41" s="472">
        <f t="shared" si="1"/>
        <v>5</v>
      </c>
    </row>
    <row r="42" spans="1:10" ht="15" collapsed="1" thickBot="1" x14ac:dyDescent="0.4">
      <c r="A42" s="473" t="s">
        <v>3013</v>
      </c>
      <c r="B42" s="225"/>
      <c r="C42" s="80" t="s">
        <v>3014</v>
      </c>
      <c r="D42" s="81">
        <f>COUNTA(D2:D41)</f>
        <v>40</v>
      </c>
      <c r="E42" s="81">
        <f>SUM(E2:E41)</f>
        <v>88</v>
      </c>
      <c r="F42" s="81">
        <f>SUM(F2:F41)</f>
        <v>112</v>
      </c>
      <c r="G42" s="81">
        <f>SUM(G2:G41)</f>
        <v>200</v>
      </c>
      <c r="H42" s="92">
        <v>43616</v>
      </c>
      <c r="I42" s="459">
        <f>AVERAGE(I2:I41)</f>
        <v>437.5</v>
      </c>
      <c r="J42" s="81">
        <f>SUM(J2:J41)</f>
        <v>200</v>
      </c>
    </row>
    <row r="43" spans="1:10" ht="15" hidden="1" outlineLevel="1" thickBot="1" x14ac:dyDescent="0.4">
      <c r="A43" s="261" t="s">
        <v>3015</v>
      </c>
      <c r="B43" s="223" t="s">
        <v>3101</v>
      </c>
      <c r="C43" s="86" t="s">
        <v>3016</v>
      </c>
      <c r="D43" s="72" t="s">
        <v>170</v>
      </c>
      <c r="E43" s="87">
        <v>1</v>
      </c>
      <c r="F43" s="87">
        <v>2</v>
      </c>
      <c r="G43" s="88">
        <f t="shared" ref="G43:G79" si="2">E43+F43</f>
        <v>3</v>
      </c>
      <c r="H43" s="67">
        <v>43741</v>
      </c>
      <c r="I43" s="460">
        <v>200</v>
      </c>
      <c r="J43" s="472">
        <f t="shared" si="1"/>
        <v>3</v>
      </c>
    </row>
    <row r="44" spans="1:10" ht="15" hidden="1" outlineLevel="1" thickBot="1" x14ac:dyDescent="0.4">
      <c r="A44" s="262" t="s">
        <v>3015</v>
      </c>
      <c r="B44" s="224" t="s">
        <v>3102</v>
      </c>
      <c r="C44" s="79" t="s">
        <v>3016</v>
      </c>
      <c r="D44" s="72" t="s">
        <v>170</v>
      </c>
      <c r="E44" s="83">
        <v>5</v>
      </c>
      <c r="F44" s="83">
        <v>2</v>
      </c>
      <c r="G44" s="84">
        <f t="shared" si="2"/>
        <v>7</v>
      </c>
      <c r="H44" s="67">
        <v>43741</v>
      </c>
      <c r="I44" s="461">
        <v>150</v>
      </c>
      <c r="J44" s="472">
        <f t="shared" si="1"/>
        <v>7</v>
      </c>
    </row>
    <row r="45" spans="1:10" ht="15" hidden="1" outlineLevel="1" thickBot="1" x14ac:dyDescent="0.4">
      <c r="A45" s="262" t="s">
        <v>3015</v>
      </c>
      <c r="B45" s="224" t="s">
        <v>3103</v>
      </c>
      <c r="C45" s="79" t="s">
        <v>3016</v>
      </c>
      <c r="D45" s="72" t="s">
        <v>170</v>
      </c>
      <c r="E45" s="83">
        <v>17</v>
      </c>
      <c r="F45" s="83">
        <v>11</v>
      </c>
      <c r="G45" s="84">
        <f t="shared" si="2"/>
        <v>28</v>
      </c>
      <c r="H45" s="67">
        <v>43741</v>
      </c>
      <c r="I45" s="461">
        <v>50</v>
      </c>
      <c r="J45" s="472">
        <f t="shared" si="1"/>
        <v>28</v>
      </c>
    </row>
    <row r="46" spans="1:10" ht="15" hidden="1" outlineLevel="1" thickBot="1" x14ac:dyDescent="0.4">
      <c r="A46" s="262" t="s">
        <v>3015</v>
      </c>
      <c r="B46" s="224" t="s">
        <v>3104</v>
      </c>
      <c r="C46" s="79" t="s">
        <v>3016</v>
      </c>
      <c r="D46" s="72" t="s">
        <v>170</v>
      </c>
      <c r="E46" s="83">
        <v>3</v>
      </c>
      <c r="F46" s="83">
        <v>2</v>
      </c>
      <c r="G46" s="84">
        <f t="shared" si="2"/>
        <v>5</v>
      </c>
      <c r="H46" s="67">
        <v>43741</v>
      </c>
      <c r="I46" s="461">
        <v>900</v>
      </c>
      <c r="J46" s="472">
        <f t="shared" si="1"/>
        <v>5</v>
      </c>
    </row>
    <row r="47" spans="1:10" ht="15" hidden="1" outlineLevel="1" thickBot="1" x14ac:dyDescent="0.4">
      <c r="A47" s="262" t="s">
        <v>3015</v>
      </c>
      <c r="B47" s="224" t="s">
        <v>3105</v>
      </c>
      <c r="C47" s="79" t="s">
        <v>3016</v>
      </c>
      <c r="D47" s="72" t="s">
        <v>170</v>
      </c>
      <c r="E47" s="83">
        <v>14</v>
      </c>
      <c r="F47" s="83">
        <v>10</v>
      </c>
      <c r="G47" s="84">
        <f t="shared" si="2"/>
        <v>24</v>
      </c>
      <c r="H47" s="67">
        <v>43741</v>
      </c>
      <c r="I47" s="461">
        <v>900</v>
      </c>
      <c r="J47" s="472">
        <f t="shared" si="1"/>
        <v>24</v>
      </c>
    </row>
    <row r="48" spans="1:10" ht="15" hidden="1" outlineLevel="1" thickBot="1" x14ac:dyDescent="0.4">
      <c r="A48" s="262" t="s">
        <v>3015</v>
      </c>
      <c r="B48" s="224" t="s">
        <v>3106</v>
      </c>
      <c r="C48" s="79" t="s">
        <v>3016</v>
      </c>
      <c r="D48" s="72" t="s">
        <v>170</v>
      </c>
      <c r="E48" s="83">
        <v>12</v>
      </c>
      <c r="F48" s="83">
        <v>5</v>
      </c>
      <c r="G48" s="84">
        <f t="shared" si="2"/>
        <v>17</v>
      </c>
      <c r="H48" s="67">
        <v>43741</v>
      </c>
      <c r="I48" s="461">
        <v>300</v>
      </c>
      <c r="J48" s="472">
        <f t="shared" si="1"/>
        <v>17</v>
      </c>
    </row>
    <row r="49" spans="1:10" ht="15" hidden="1" outlineLevel="1" thickBot="1" x14ac:dyDescent="0.4">
      <c r="A49" s="262" t="s">
        <v>3015</v>
      </c>
      <c r="B49" s="224" t="s">
        <v>3107</v>
      </c>
      <c r="C49" s="79" t="s">
        <v>3016</v>
      </c>
      <c r="D49" s="72" t="s">
        <v>170</v>
      </c>
      <c r="E49" s="83">
        <v>6</v>
      </c>
      <c r="F49" s="83">
        <v>6</v>
      </c>
      <c r="G49" s="84">
        <f t="shared" si="2"/>
        <v>12</v>
      </c>
      <c r="H49" s="67">
        <v>43741</v>
      </c>
      <c r="I49" s="461">
        <v>950</v>
      </c>
      <c r="J49" s="472">
        <f t="shared" si="1"/>
        <v>12</v>
      </c>
    </row>
    <row r="50" spans="1:10" ht="15" hidden="1" outlineLevel="1" thickBot="1" x14ac:dyDescent="0.4">
      <c r="A50" s="262" t="s">
        <v>3015</v>
      </c>
      <c r="B50" s="224" t="s">
        <v>3108</v>
      </c>
      <c r="C50" s="79" t="s">
        <v>3016</v>
      </c>
      <c r="D50" s="72" t="s">
        <v>170</v>
      </c>
      <c r="E50" s="83">
        <v>4</v>
      </c>
      <c r="F50" s="83">
        <v>2</v>
      </c>
      <c r="G50" s="84">
        <f t="shared" si="2"/>
        <v>6</v>
      </c>
      <c r="H50" s="67">
        <v>43741</v>
      </c>
      <c r="I50" s="461">
        <v>900</v>
      </c>
      <c r="J50" s="472">
        <f t="shared" si="1"/>
        <v>6</v>
      </c>
    </row>
    <row r="51" spans="1:10" ht="15" hidden="1" outlineLevel="1" thickBot="1" x14ac:dyDescent="0.4">
      <c r="A51" s="262" t="s">
        <v>3015</v>
      </c>
      <c r="B51" s="224" t="s">
        <v>3109</v>
      </c>
      <c r="C51" s="79" t="s">
        <v>3016</v>
      </c>
      <c r="D51" s="72" t="s">
        <v>170</v>
      </c>
      <c r="E51" s="83">
        <v>4</v>
      </c>
      <c r="F51" s="83">
        <v>5</v>
      </c>
      <c r="G51" s="84">
        <f t="shared" si="2"/>
        <v>9</v>
      </c>
      <c r="H51" s="67">
        <v>43741</v>
      </c>
      <c r="I51" s="461">
        <v>900</v>
      </c>
      <c r="J51" s="472">
        <f t="shared" si="1"/>
        <v>9</v>
      </c>
    </row>
    <row r="52" spans="1:10" ht="15" hidden="1" outlineLevel="1" thickBot="1" x14ac:dyDescent="0.4">
      <c r="A52" s="262" t="s">
        <v>3015</v>
      </c>
      <c r="B52" s="224" t="s">
        <v>3110</v>
      </c>
      <c r="C52" s="79" t="s">
        <v>3016</v>
      </c>
      <c r="D52" s="72" t="s">
        <v>170</v>
      </c>
      <c r="E52" s="83">
        <v>3</v>
      </c>
      <c r="F52" s="83">
        <v>5</v>
      </c>
      <c r="G52" s="84">
        <f t="shared" si="2"/>
        <v>8</v>
      </c>
      <c r="H52" s="67">
        <v>43741</v>
      </c>
      <c r="I52" s="461">
        <v>70</v>
      </c>
      <c r="J52" s="472">
        <f t="shared" si="1"/>
        <v>8</v>
      </c>
    </row>
    <row r="53" spans="1:10" ht="15" hidden="1" outlineLevel="1" thickBot="1" x14ac:dyDescent="0.4">
      <c r="A53" s="262" t="s">
        <v>3015</v>
      </c>
      <c r="B53" s="224" t="s">
        <v>3111</v>
      </c>
      <c r="C53" s="79" t="s">
        <v>3016</v>
      </c>
      <c r="D53" s="72" t="s">
        <v>170</v>
      </c>
      <c r="E53" s="83">
        <v>4</v>
      </c>
      <c r="F53" s="83">
        <v>6</v>
      </c>
      <c r="G53" s="84">
        <f t="shared" si="2"/>
        <v>10</v>
      </c>
      <c r="H53" s="67">
        <v>43741</v>
      </c>
      <c r="I53" s="461">
        <v>80</v>
      </c>
      <c r="J53" s="472">
        <f t="shared" si="1"/>
        <v>10</v>
      </c>
    </row>
    <row r="54" spans="1:10" ht="15" hidden="1" outlineLevel="1" thickBot="1" x14ac:dyDescent="0.4">
      <c r="A54" s="262" t="s">
        <v>3015</v>
      </c>
      <c r="B54" s="224" t="s">
        <v>3112</v>
      </c>
      <c r="C54" s="79" t="s">
        <v>3016</v>
      </c>
      <c r="D54" s="72" t="s">
        <v>170</v>
      </c>
      <c r="E54" s="83">
        <v>3</v>
      </c>
      <c r="F54" s="83">
        <v>5</v>
      </c>
      <c r="G54" s="84">
        <f t="shared" si="2"/>
        <v>8</v>
      </c>
      <c r="H54" s="67">
        <v>43741</v>
      </c>
      <c r="I54" s="461">
        <v>800</v>
      </c>
      <c r="J54" s="472">
        <f t="shared" si="1"/>
        <v>8</v>
      </c>
    </row>
    <row r="55" spans="1:10" ht="15" hidden="1" outlineLevel="1" thickBot="1" x14ac:dyDescent="0.4">
      <c r="A55" s="262" t="s">
        <v>3015</v>
      </c>
      <c r="B55" s="224" t="s">
        <v>3113</v>
      </c>
      <c r="C55" s="79" t="s">
        <v>3016</v>
      </c>
      <c r="D55" s="72" t="s">
        <v>170</v>
      </c>
      <c r="E55" s="83">
        <v>4</v>
      </c>
      <c r="F55" s="83">
        <v>4</v>
      </c>
      <c r="G55" s="84">
        <f t="shared" si="2"/>
        <v>8</v>
      </c>
      <c r="H55" s="67">
        <v>43741</v>
      </c>
      <c r="I55" s="461">
        <v>700</v>
      </c>
      <c r="J55" s="472">
        <f t="shared" si="1"/>
        <v>8</v>
      </c>
    </row>
    <row r="56" spans="1:10" ht="15" hidden="1" outlineLevel="1" thickBot="1" x14ac:dyDescent="0.4">
      <c r="A56" s="262" t="s">
        <v>3015</v>
      </c>
      <c r="B56" s="224" t="s">
        <v>3114</v>
      </c>
      <c r="C56" s="79" t="s">
        <v>3016</v>
      </c>
      <c r="D56" s="72" t="s">
        <v>170</v>
      </c>
      <c r="E56" s="83">
        <v>2</v>
      </c>
      <c r="F56" s="83">
        <v>4</v>
      </c>
      <c r="G56" s="84">
        <f t="shared" si="2"/>
        <v>6</v>
      </c>
      <c r="H56" s="67">
        <v>43741</v>
      </c>
      <c r="I56" s="461">
        <v>170</v>
      </c>
      <c r="J56" s="472">
        <f t="shared" si="1"/>
        <v>6</v>
      </c>
    </row>
    <row r="57" spans="1:10" ht="15" hidden="1" outlineLevel="1" thickBot="1" x14ac:dyDescent="0.4">
      <c r="A57" s="262" t="s">
        <v>3015</v>
      </c>
      <c r="B57" s="224" t="s">
        <v>3115</v>
      </c>
      <c r="C57" s="79" t="s">
        <v>3016</v>
      </c>
      <c r="D57" s="72" t="s">
        <v>170</v>
      </c>
      <c r="E57" s="83">
        <v>4</v>
      </c>
      <c r="F57" s="83">
        <v>6</v>
      </c>
      <c r="G57" s="84">
        <f t="shared" si="2"/>
        <v>10</v>
      </c>
      <c r="H57" s="67">
        <v>43741</v>
      </c>
      <c r="I57" s="461">
        <v>60</v>
      </c>
      <c r="J57" s="472">
        <f t="shared" si="1"/>
        <v>10</v>
      </c>
    </row>
    <row r="58" spans="1:10" ht="15" hidden="1" outlineLevel="1" thickBot="1" x14ac:dyDescent="0.4">
      <c r="A58" s="262" t="s">
        <v>3015</v>
      </c>
      <c r="B58" s="224" t="s">
        <v>3116</v>
      </c>
      <c r="C58" s="79" t="s">
        <v>3016</v>
      </c>
      <c r="D58" s="72" t="s">
        <v>170</v>
      </c>
      <c r="E58" s="83">
        <v>3</v>
      </c>
      <c r="F58" s="83">
        <v>4</v>
      </c>
      <c r="G58" s="84">
        <f t="shared" si="2"/>
        <v>7</v>
      </c>
      <c r="H58" s="67">
        <v>43741</v>
      </c>
      <c r="I58" s="461">
        <v>190</v>
      </c>
      <c r="J58" s="472">
        <f t="shared" si="1"/>
        <v>7</v>
      </c>
    </row>
    <row r="59" spans="1:10" ht="15" hidden="1" outlineLevel="1" thickBot="1" x14ac:dyDescent="0.4">
      <c r="A59" s="262" t="s">
        <v>3015</v>
      </c>
      <c r="B59" s="224" t="s">
        <v>3117</v>
      </c>
      <c r="C59" s="79" t="s">
        <v>3016</v>
      </c>
      <c r="D59" s="72" t="s">
        <v>170</v>
      </c>
      <c r="E59" s="83">
        <v>5</v>
      </c>
      <c r="F59" s="83">
        <v>7</v>
      </c>
      <c r="G59" s="84">
        <f t="shared" si="2"/>
        <v>12</v>
      </c>
      <c r="H59" s="67">
        <v>43741</v>
      </c>
      <c r="I59" s="461">
        <v>50</v>
      </c>
      <c r="J59" s="472">
        <f t="shared" si="1"/>
        <v>12</v>
      </c>
    </row>
    <row r="60" spans="1:10" ht="15" hidden="1" outlineLevel="1" thickBot="1" x14ac:dyDescent="0.4">
      <c r="A60" s="262" t="s">
        <v>3015</v>
      </c>
      <c r="B60" s="224" t="s">
        <v>3118</v>
      </c>
      <c r="C60" s="79" t="s">
        <v>3016</v>
      </c>
      <c r="D60" s="72" t="s">
        <v>170</v>
      </c>
      <c r="E60" s="83">
        <v>12</v>
      </c>
      <c r="F60" s="83">
        <v>5</v>
      </c>
      <c r="G60" s="84">
        <f t="shared" si="2"/>
        <v>17</v>
      </c>
      <c r="H60" s="67">
        <v>43741</v>
      </c>
      <c r="I60" s="461">
        <v>700</v>
      </c>
      <c r="J60" s="472">
        <f t="shared" si="1"/>
        <v>17</v>
      </c>
    </row>
    <row r="61" spans="1:10" ht="15" hidden="1" outlineLevel="1" thickBot="1" x14ac:dyDescent="0.4">
      <c r="A61" s="262" t="s">
        <v>3015</v>
      </c>
      <c r="B61" s="224" t="s">
        <v>3119</v>
      </c>
      <c r="C61" s="79" t="s">
        <v>3016</v>
      </c>
      <c r="D61" s="72" t="s">
        <v>170</v>
      </c>
      <c r="E61" s="83">
        <v>4</v>
      </c>
      <c r="F61" s="83">
        <v>6</v>
      </c>
      <c r="G61" s="84">
        <f t="shared" si="2"/>
        <v>10</v>
      </c>
      <c r="H61" s="67">
        <v>43741</v>
      </c>
      <c r="I61" s="461">
        <v>230</v>
      </c>
      <c r="J61" s="472">
        <f t="shared" si="1"/>
        <v>10</v>
      </c>
    </row>
    <row r="62" spans="1:10" ht="15" hidden="1" outlineLevel="1" thickBot="1" x14ac:dyDescent="0.4">
      <c r="A62" s="262" t="s">
        <v>3015</v>
      </c>
      <c r="B62" s="224" t="s">
        <v>3120</v>
      </c>
      <c r="C62" s="79" t="s">
        <v>3016</v>
      </c>
      <c r="D62" s="72" t="s">
        <v>170</v>
      </c>
      <c r="E62" s="83">
        <v>2</v>
      </c>
      <c r="F62" s="83">
        <v>4</v>
      </c>
      <c r="G62" s="84">
        <f t="shared" si="2"/>
        <v>6</v>
      </c>
      <c r="H62" s="67">
        <v>43741</v>
      </c>
      <c r="I62" s="461">
        <v>300</v>
      </c>
      <c r="J62" s="472">
        <f t="shared" si="1"/>
        <v>6</v>
      </c>
    </row>
    <row r="63" spans="1:10" ht="15" hidden="1" outlineLevel="1" thickBot="1" x14ac:dyDescent="0.4">
      <c r="A63" s="262" t="s">
        <v>3015</v>
      </c>
      <c r="B63" s="224" t="s">
        <v>3121</v>
      </c>
      <c r="C63" s="79" t="s">
        <v>3016</v>
      </c>
      <c r="D63" s="72" t="s">
        <v>170</v>
      </c>
      <c r="E63" s="83">
        <v>7</v>
      </c>
      <c r="F63" s="83">
        <v>2</v>
      </c>
      <c r="G63" s="84">
        <f t="shared" si="2"/>
        <v>9</v>
      </c>
      <c r="H63" s="67">
        <v>43741</v>
      </c>
      <c r="I63" s="461">
        <v>130</v>
      </c>
      <c r="J63" s="472">
        <f t="shared" si="1"/>
        <v>9</v>
      </c>
    </row>
    <row r="64" spans="1:10" ht="15" hidden="1" outlineLevel="1" thickBot="1" x14ac:dyDescent="0.4">
      <c r="A64" s="262" t="s">
        <v>3015</v>
      </c>
      <c r="B64" s="224" t="s">
        <v>3122</v>
      </c>
      <c r="C64" s="79" t="s">
        <v>3016</v>
      </c>
      <c r="D64" s="72" t="s">
        <v>170</v>
      </c>
      <c r="E64" s="83">
        <v>4</v>
      </c>
      <c r="F64" s="83">
        <v>3</v>
      </c>
      <c r="G64" s="84">
        <f t="shared" si="2"/>
        <v>7</v>
      </c>
      <c r="H64" s="67">
        <v>43741</v>
      </c>
      <c r="I64" s="461">
        <v>400</v>
      </c>
      <c r="J64" s="472">
        <f t="shared" si="1"/>
        <v>7</v>
      </c>
    </row>
    <row r="65" spans="1:10" ht="15" hidden="1" outlineLevel="1" thickBot="1" x14ac:dyDescent="0.4">
      <c r="A65" s="262" t="s">
        <v>3015</v>
      </c>
      <c r="B65" s="224" t="s">
        <v>3123</v>
      </c>
      <c r="C65" s="79" t="s">
        <v>3016</v>
      </c>
      <c r="D65" s="72" t="s">
        <v>170</v>
      </c>
      <c r="E65" s="83">
        <v>12</v>
      </c>
      <c r="F65" s="83">
        <v>9</v>
      </c>
      <c r="G65" s="84">
        <f t="shared" si="2"/>
        <v>21</v>
      </c>
      <c r="H65" s="67">
        <v>43741</v>
      </c>
      <c r="I65" s="461">
        <v>500</v>
      </c>
      <c r="J65" s="472">
        <f t="shared" si="1"/>
        <v>21</v>
      </c>
    </row>
    <row r="66" spans="1:10" ht="15" hidden="1" outlineLevel="1" thickBot="1" x14ac:dyDescent="0.4">
      <c r="A66" s="262" t="s">
        <v>3015</v>
      </c>
      <c r="B66" s="224" t="s">
        <v>3124</v>
      </c>
      <c r="C66" s="79" t="s">
        <v>3016</v>
      </c>
      <c r="D66" s="72" t="s">
        <v>170</v>
      </c>
      <c r="E66" s="83">
        <v>4</v>
      </c>
      <c r="F66" s="83">
        <v>6</v>
      </c>
      <c r="G66" s="84">
        <f t="shared" si="2"/>
        <v>10</v>
      </c>
      <c r="H66" s="67">
        <v>43741</v>
      </c>
      <c r="I66" s="461">
        <v>400</v>
      </c>
      <c r="J66" s="472">
        <f t="shared" si="1"/>
        <v>10</v>
      </c>
    </row>
    <row r="67" spans="1:10" ht="15" hidden="1" outlineLevel="1" thickBot="1" x14ac:dyDescent="0.4">
      <c r="A67" s="262" t="s">
        <v>3015</v>
      </c>
      <c r="B67" s="224" t="s">
        <v>3125</v>
      </c>
      <c r="C67" s="79" t="s">
        <v>3016</v>
      </c>
      <c r="D67" s="72" t="s">
        <v>170</v>
      </c>
      <c r="E67" s="83">
        <v>3</v>
      </c>
      <c r="F67" s="83">
        <v>3</v>
      </c>
      <c r="G67" s="84">
        <f t="shared" si="2"/>
        <v>6</v>
      </c>
      <c r="H67" s="67">
        <v>43741</v>
      </c>
      <c r="I67" s="461">
        <v>350</v>
      </c>
      <c r="J67" s="472">
        <f t="shared" ref="J67:J130" si="3">IF(I67&gt;$Q$1,,G67)</f>
        <v>6</v>
      </c>
    </row>
    <row r="68" spans="1:10" ht="15" hidden="1" outlineLevel="1" thickBot="1" x14ac:dyDescent="0.4">
      <c r="A68" s="262" t="s">
        <v>3015</v>
      </c>
      <c r="B68" s="224" t="s">
        <v>3126</v>
      </c>
      <c r="C68" s="79" t="s">
        <v>3016</v>
      </c>
      <c r="D68" s="72" t="s">
        <v>170</v>
      </c>
      <c r="E68" s="83">
        <v>7</v>
      </c>
      <c r="F68" s="83">
        <v>2</v>
      </c>
      <c r="G68" s="84">
        <f t="shared" si="2"/>
        <v>9</v>
      </c>
      <c r="H68" s="67">
        <v>43741</v>
      </c>
      <c r="I68" s="461">
        <v>140</v>
      </c>
      <c r="J68" s="472">
        <f t="shared" si="3"/>
        <v>9</v>
      </c>
    </row>
    <row r="69" spans="1:10" ht="15" hidden="1" outlineLevel="1" thickBot="1" x14ac:dyDescent="0.4">
      <c r="A69" s="262" t="s">
        <v>3015</v>
      </c>
      <c r="B69" s="224" t="s">
        <v>3127</v>
      </c>
      <c r="C69" s="79" t="s">
        <v>3016</v>
      </c>
      <c r="D69" s="72" t="s">
        <v>170</v>
      </c>
      <c r="E69" s="83">
        <v>2</v>
      </c>
      <c r="F69" s="83">
        <v>3</v>
      </c>
      <c r="G69" s="84">
        <f t="shared" si="2"/>
        <v>5</v>
      </c>
      <c r="H69" s="67">
        <v>43741</v>
      </c>
      <c r="I69" s="461">
        <v>190</v>
      </c>
      <c r="J69" s="472">
        <f t="shared" si="3"/>
        <v>5</v>
      </c>
    </row>
    <row r="70" spans="1:10" ht="15" hidden="1" outlineLevel="1" thickBot="1" x14ac:dyDescent="0.4">
      <c r="A70" s="262" t="s">
        <v>3015</v>
      </c>
      <c r="B70" s="224" t="s">
        <v>3128</v>
      </c>
      <c r="C70" s="79" t="s">
        <v>3016</v>
      </c>
      <c r="D70" s="72" t="s">
        <v>170</v>
      </c>
      <c r="E70" s="83">
        <v>16</v>
      </c>
      <c r="F70" s="83">
        <v>6</v>
      </c>
      <c r="G70" s="84">
        <f t="shared" si="2"/>
        <v>22</v>
      </c>
      <c r="H70" s="67">
        <v>43741</v>
      </c>
      <c r="I70" s="461">
        <v>900</v>
      </c>
      <c r="J70" s="472">
        <f t="shared" si="3"/>
        <v>22</v>
      </c>
    </row>
    <row r="71" spans="1:10" ht="15" hidden="1" outlineLevel="1" thickBot="1" x14ac:dyDescent="0.4">
      <c r="A71" s="262" t="s">
        <v>3015</v>
      </c>
      <c r="B71" s="224" t="s">
        <v>3129</v>
      </c>
      <c r="C71" s="79" t="s">
        <v>3016</v>
      </c>
      <c r="D71" s="72" t="s">
        <v>170</v>
      </c>
      <c r="E71" s="83">
        <v>7</v>
      </c>
      <c r="F71" s="83">
        <v>4</v>
      </c>
      <c r="G71" s="84">
        <f t="shared" si="2"/>
        <v>11</v>
      </c>
      <c r="H71" s="67">
        <v>43741</v>
      </c>
      <c r="I71" s="461">
        <v>700</v>
      </c>
      <c r="J71" s="472">
        <f t="shared" si="3"/>
        <v>11</v>
      </c>
    </row>
    <row r="72" spans="1:10" ht="15" hidden="1" outlineLevel="1" thickBot="1" x14ac:dyDescent="0.4">
      <c r="A72" s="262" t="s">
        <v>3015</v>
      </c>
      <c r="B72" s="224" t="s">
        <v>3130</v>
      </c>
      <c r="C72" s="79" t="s">
        <v>3016</v>
      </c>
      <c r="D72" s="72" t="s">
        <v>170</v>
      </c>
      <c r="E72" s="83">
        <v>7</v>
      </c>
      <c r="F72" s="83">
        <v>1</v>
      </c>
      <c r="G72" s="84">
        <f t="shared" si="2"/>
        <v>8</v>
      </c>
      <c r="H72" s="67">
        <v>43741</v>
      </c>
      <c r="I72" s="461">
        <v>600</v>
      </c>
      <c r="J72" s="472">
        <f t="shared" si="3"/>
        <v>8</v>
      </c>
    </row>
    <row r="73" spans="1:10" ht="15" hidden="1" outlineLevel="1" thickBot="1" x14ac:dyDescent="0.4">
      <c r="A73" s="262" t="s">
        <v>3015</v>
      </c>
      <c r="B73" s="224" t="s">
        <v>3131</v>
      </c>
      <c r="C73" s="79" t="s">
        <v>3016</v>
      </c>
      <c r="D73" s="72" t="s">
        <v>170</v>
      </c>
      <c r="E73" s="83">
        <v>2</v>
      </c>
      <c r="F73" s="83">
        <v>2</v>
      </c>
      <c r="G73" s="84">
        <f t="shared" si="2"/>
        <v>4</v>
      </c>
      <c r="H73" s="67">
        <v>43741</v>
      </c>
      <c r="I73" s="461">
        <v>700</v>
      </c>
      <c r="J73" s="472">
        <f t="shared" si="3"/>
        <v>4</v>
      </c>
    </row>
    <row r="74" spans="1:10" ht="15" hidden="1" outlineLevel="1" thickBot="1" x14ac:dyDescent="0.4">
      <c r="A74" s="262" t="s">
        <v>3015</v>
      </c>
      <c r="B74" s="224" t="s">
        <v>3132</v>
      </c>
      <c r="C74" s="79" t="s">
        <v>3016</v>
      </c>
      <c r="D74" s="72" t="s">
        <v>170</v>
      </c>
      <c r="E74" s="83">
        <v>5</v>
      </c>
      <c r="F74" s="83">
        <v>5</v>
      </c>
      <c r="G74" s="84">
        <f t="shared" si="2"/>
        <v>10</v>
      </c>
      <c r="H74" s="67">
        <v>43741</v>
      </c>
      <c r="I74" s="461">
        <v>270</v>
      </c>
      <c r="J74" s="472">
        <f t="shared" si="3"/>
        <v>10</v>
      </c>
    </row>
    <row r="75" spans="1:10" ht="15" hidden="1" outlineLevel="1" thickBot="1" x14ac:dyDescent="0.4">
      <c r="A75" s="262" t="s">
        <v>3015</v>
      </c>
      <c r="B75" s="224" t="s">
        <v>3133</v>
      </c>
      <c r="C75" s="79" t="s">
        <v>3016</v>
      </c>
      <c r="D75" s="72" t="s">
        <v>170</v>
      </c>
      <c r="E75" s="83">
        <v>2</v>
      </c>
      <c r="F75" s="83">
        <v>3</v>
      </c>
      <c r="G75" s="84">
        <f t="shared" si="2"/>
        <v>5</v>
      </c>
      <c r="H75" s="67">
        <v>43741</v>
      </c>
      <c r="I75" s="461">
        <v>1000</v>
      </c>
      <c r="J75" s="472">
        <f t="shared" si="3"/>
        <v>5</v>
      </c>
    </row>
    <row r="76" spans="1:10" ht="15" hidden="1" outlineLevel="1" thickBot="1" x14ac:dyDescent="0.4">
      <c r="A76" s="262" t="s">
        <v>3015</v>
      </c>
      <c r="B76" s="224" t="s">
        <v>3134</v>
      </c>
      <c r="C76" s="79" t="s">
        <v>3016</v>
      </c>
      <c r="D76" s="72" t="s">
        <v>170</v>
      </c>
      <c r="E76" s="83">
        <v>13</v>
      </c>
      <c r="F76" s="83">
        <v>7</v>
      </c>
      <c r="G76" s="84">
        <f t="shared" si="2"/>
        <v>20</v>
      </c>
      <c r="H76" s="67">
        <v>43741</v>
      </c>
      <c r="I76" s="461">
        <v>950</v>
      </c>
      <c r="J76" s="472">
        <f t="shared" si="3"/>
        <v>20</v>
      </c>
    </row>
    <row r="77" spans="1:10" ht="15" hidden="1" outlineLevel="1" thickBot="1" x14ac:dyDescent="0.4">
      <c r="A77" s="262" t="s">
        <v>3015</v>
      </c>
      <c r="B77" s="224" t="s">
        <v>3135</v>
      </c>
      <c r="C77" s="79" t="s">
        <v>3016</v>
      </c>
      <c r="D77" s="72" t="s">
        <v>170</v>
      </c>
      <c r="E77" s="83">
        <v>12</v>
      </c>
      <c r="F77" s="83">
        <v>9</v>
      </c>
      <c r="G77" s="84">
        <f t="shared" si="2"/>
        <v>21</v>
      </c>
      <c r="H77" s="67">
        <v>43741</v>
      </c>
      <c r="I77" s="461">
        <v>1000</v>
      </c>
      <c r="J77" s="472">
        <f t="shared" si="3"/>
        <v>21</v>
      </c>
    </row>
    <row r="78" spans="1:10" ht="15" hidden="1" outlineLevel="1" thickBot="1" x14ac:dyDescent="0.4">
      <c r="A78" s="262" t="s">
        <v>3015</v>
      </c>
      <c r="B78" s="224" t="s">
        <v>3136</v>
      </c>
      <c r="C78" s="79" t="s">
        <v>3016</v>
      </c>
      <c r="D78" s="72" t="s">
        <v>170</v>
      </c>
      <c r="E78" s="83">
        <v>12</v>
      </c>
      <c r="F78" s="83">
        <v>9</v>
      </c>
      <c r="G78" s="84">
        <f t="shared" si="2"/>
        <v>21</v>
      </c>
      <c r="H78" s="67">
        <v>43741</v>
      </c>
      <c r="I78" s="461">
        <v>1000</v>
      </c>
      <c r="J78" s="472">
        <f t="shared" si="3"/>
        <v>21</v>
      </c>
    </row>
    <row r="79" spans="1:10" hidden="1" outlineLevel="1" x14ac:dyDescent="0.35">
      <c r="A79" s="474" t="s">
        <v>3015</v>
      </c>
      <c r="B79" s="268" t="s">
        <v>3137</v>
      </c>
      <c r="C79" s="106" t="s">
        <v>3016</v>
      </c>
      <c r="D79" s="72" t="s">
        <v>170</v>
      </c>
      <c r="E79" s="108">
        <v>4</v>
      </c>
      <c r="F79" s="108">
        <v>4</v>
      </c>
      <c r="G79" s="95">
        <f t="shared" si="2"/>
        <v>8</v>
      </c>
      <c r="H79" s="94">
        <v>43741</v>
      </c>
      <c r="I79" s="462">
        <v>1300</v>
      </c>
      <c r="J79" s="472">
        <f t="shared" si="3"/>
        <v>0</v>
      </c>
    </row>
    <row r="80" spans="1:10" ht="15" collapsed="1" thickBot="1" x14ac:dyDescent="0.4">
      <c r="A80" s="473" t="s">
        <v>3015</v>
      </c>
      <c r="B80" s="225"/>
      <c r="C80" s="80" t="s">
        <v>3016</v>
      </c>
      <c r="D80" s="81">
        <f>COUNTA(D43:D79)</f>
        <v>37</v>
      </c>
      <c r="E80" s="81">
        <f>SUM(E43:E79)</f>
        <v>231</v>
      </c>
      <c r="F80" s="81">
        <f>SUM(F43:F79)</f>
        <v>179</v>
      </c>
      <c r="G80" s="81">
        <f>SUM(G43:G79)</f>
        <v>410</v>
      </c>
      <c r="H80" s="92">
        <v>43741</v>
      </c>
      <c r="I80" s="463">
        <f>AVERAGE(I43:I79)</f>
        <v>517.02702702702697</v>
      </c>
      <c r="J80" s="81">
        <f>SUM(J43:J79)</f>
        <v>402</v>
      </c>
    </row>
    <row r="81" spans="1:10" ht="15" hidden="1" outlineLevel="1" thickBot="1" x14ac:dyDescent="0.4">
      <c r="A81" s="261" t="s">
        <v>3017</v>
      </c>
      <c r="B81" s="223" t="s">
        <v>3138</v>
      </c>
      <c r="C81" s="86" t="s">
        <v>3018</v>
      </c>
      <c r="D81" s="72" t="s">
        <v>170</v>
      </c>
      <c r="E81" s="87">
        <v>14</v>
      </c>
      <c r="F81" s="87">
        <v>7</v>
      </c>
      <c r="G81" s="88">
        <f t="shared" ref="G81:G118" si="4">E81+F81</f>
        <v>21</v>
      </c>
      <c r="H81" s="67">
        <v>43726</v>
      </c>
      <c r="I81" s="460">
        <v>600</v>
      </c>
      <c r="J81" s="472">
        <f t="shared" si="3"/>
        <v>21</v>
      </c>
    </row>
    <row r="82" spans="1:10" ht="15" hidden="1" outlineLevel="1" thickBot="1" x14ac:dyDescent="0.4">
      <c r="A82" s="262" t="s">
        <v>3017</v>
      </c>
      <c r="B82" s="224" t="s">
        <v>3139</v>
      </c>
      <c r="C82" s="79" t="s">
        <v>3018</v>
      </c>
      <c r="D82" s="72" t="s">
        <v>170</v>
      </c>
      <c r="E82" s="83">
        <v>5</v>
      </c>
      <c r="F82" s="83">
        <v>2</v>
      </c>
      <c r="G82" s="84">
        <f t="shared" si="4"/>
        <v>7</v>
      </c>
      <c r="H82" s="67">
        <v>43726</v>
      </c>
      <c r="I82" s="461">
        <v>400</v>
      </c>
      <c r="J82" s="472">
        <f t="shared" si="3"/>
        <v>7</v>
      </c>
    </row>
    <row r="83" spans="1:10" ht="15" hidden="1" outlineLevel="1" thickBot="1" x14ac:dyDescent="0.4">
      <c r="A83" s="262" t="s">
        <v>3017</v>
      </c>
      <c r="B83" s="224" t="s">
        <v>3140</v>
      </c>
      <c r="C83" s="79" t="s">
        <v>3018</v>
      </c>
      <c r="D83" s="72" t="s">
        <v>170</v>
      </c>
      <c r="E83" s="83">
        <v>4</v>
      </c>
      <c r="F83" s="83">
        <v>2</v>
      </c>
      <c r="G83" s="84">
        <f t="shared" si="4"/>
        <v>6</v>
      </c>
      <c r="H83" s="67">
        <v>43726</v>
      </c>
      <c r="I83" s="461">
        <v>300</v>
      </c>
      <c r="J83" s="472">
        <f t="shared" si="3"/>
        <v>6</v>
      </c>
    </row>
    <row r="84" spans="1:10" ht="15" hidden="1" outlineLevel="1" thickBot="1" x14ac:dyDescent="0.4">
      <c r="A84" s="262" t="s">
        <v>3017</v>
      </c>
      <c r="B84" s="224" t="s">
        <v>3141</v>
      </c>
      <c r="C84" s="79" t="s">
        <v>3018</v>
      </c>
      <c r="D84" s="72" t="s">
        <v>170</v>
      </c>
      <c r="E84" s="83">
        <v>5</v>
      </c>
      <c r="F84" s="83">
        <v>3</v>
      </c>
      <c r="G84" s="84">
        <f t="shared" si="4"/>
        <v>8</v>
      </c>
      <c r="H84" s="67">
        <v>43726</v>
      </c>
      <c r="I84" s="461">
        <v>400</v>
      </c>
      <c r="J84" s="472">
        <f t="shared" si="3"/>
        <v>8</v>
      </c>
    </row>
    <row r="85" spans="1:10" ht="15" hidden="1" outlineLevel="1" thickBot="1" x14ac:dyDescent="0.4">
      <c r="A85" s="262" t="s">
        <v>3017</v>
      </c>
      <c r="B85" s="224" t="s">
        <v>3142</v>
      </c>
      <c r="C85" s="79" t="s">
        <v>3018</v>
      </c>
      <c r="D85" s="72" t="s">
        <v>170</v>
      </c>
      <c r="E85" s="83">
        <v>3</v>
      </c>
      <c r="F85" s="83">
        <v>3</v>
      </c>
      <c r="G85" s="84">
        <f t="shared" si="4"/>
        <v>6</v>
      </c>
      <c r="H85" s="67">
        <v>43726</v>
      </c>
      <c r="I85" s="461">
        <v>300</v>
      </c>
      <c r="J85" s="472">
        <f t="shared" si="3"/>
        <v>6</v>
      </c>
    </row>
    <row r="86" spans="1:10" ht="15" hidden="1" outlineLevel="1" thickBot="1" x14ac:dyDescent="0.4">
      <c r="A86" s="262" t="s">
        <v>3017</v>
      </c>
      <c r="B86" s="224" t="s">
        <v>3143</v>
      </c>
      <c r="C86" s="79" t="s">
        <v>3018</v>
      </c>
      <c r="D86" s="72" t="s">
        <v>170</v>
      </c>
      <c r="E86" s="83">
        <v>2</v>
      </c>
      <c r="F86" s="83">
        <v>3</v>
      </c>
      <c r="G86" s="84">
        <f t="shared" si="4"/>
        <v>5</v>
      </c>
      <c r="H86" s="67">
        <v>43726</v>
      </c>
      <c r="I86" s="461">
        <v>500</v>
      </c>
      <c r="J86" s="472">
        <f t="shared" si="3"/>
        <v>5</v>
      </c>
    </row>
    <row r="87" spans="1:10" ht="15" hidden="1" outlineLevel="1" thickBot="1" x14ac:dyDescent="0.4">
      <c r="A87" s="262" t="s">
        <v>3017</v>
      </c>
      <c r="B87" s="224" t="s">
        <v>3144</v>
      </c>
      <c r="C87" s="79" t="s">
        <v>3018</v>
      </c>
      <c r="D87" s="72" t="s">
        <v>170</v>
      </c>
      <c r="E87" s="83">
        <v>4</v>
      </c>
      <c r="F87" s="83">
        <v>6</v>
      </c>
      <c r="G87" s="84">
        <f t="shared" si="4"/>
        <v>10</v>
      </c>
      <c r="H87" s="67">
        <v>43726</v>
      </c>
      <c r="I87" s="461">
        <v>100</v>
      </c>
      <c r="J87" s="472">
        <f t="shared" si="3"/>
        <v>10</v>
      </c>
    </row>
    <row r="88" spans="1:10" ht="15" hidden="1" outlineLevel="1" thickBot="1" x14ac:dyDescent="0.4">
      <c r="A88" s="262" t="s">
        <v>3017</v>
      </c>
      <c r="B88" s="224" t="s">
        <v>3145</v>
      </c>
      <c r="C88" s="79" t="s">
        <v>3018</v>
      </c>
      <c r="D88" s="72" t="s">
        <v>170</v>
      </c>
      <c r="E88" s="83">
        <v>1</v>
      </c>
      <c r="F88" s="83">
        <v>2</v>
      </c>
      <c r="G88" s="84">
        <f t="shared" si="4"/>
        <v>3</v>
      </c>
      <c r="H88" s="67">
        <v>43726</v>
      </c>
      <c r="I88" s="461">
        <v>200</v>
      </c>
      <c r="J88" s="472">
        <f t="shared" si="3"/>
        <v>3</v>
      </c>
    </row>
    <row r="89" spans="1:10" ht="15" hidden="1" outlineLevel="1" thickBot="1" x14ac:dyDescent="0.4">
      <c r="A89" s="262" t="s">
        <v>3017</v>
      </c>
      <c r="B89" s="224" t="s">
        <v>3146</v>
      </c>
      <c r="C89" s="79" t="s">
        <v>3018</v>
      </c>
      <c r="D89" s="72" t="s">
        <v>170</v>
      </c>
      <c r="E89" s="83">
        <v>7</v>
      </c>
      <c r="F89" s="83">
        <v>3</v>
      </c>
      <c r="G89" s="84">
        <f t="shared" si="4"/>
        <v>10</v>
      </c>
      <c r="H89" s="67">
        <v>43726</v>
      </c>
      <c r="I89" s="461">
        <v>600</v>
      </c>
      <c r="J89" s="472">
        <f t="shared" si="3"/>
        <v>10</v>
      </c>
    </row>
    <row r="90" spans="1:10" ht="15" hidden="1" outlineLevel="1" thickBot="1" x14ac:dyDescent="0.4">
      <c r="A90" s="262" t="s">
        <v>3017</v>
      </c>
      <c r="B90" s="224" t="s">
        <v>3147</v>
      </c>
      <c r="C90" s="79" t="s">
        <v>3018</v>
      </c>
      <c r="D90" s="72" t="s">
        <v>170</v>
      </c>
      <c r="E90" s="83">
        <v>1</v>
      </c>
      <c r="F90" s="83">
        <v>2</v>
      </c>
      <c r="G90" s="84">
        <f t="shared" si="4"/>
        <v>3</v>
      </c>
      <c r="H90" s="67">
        <v>43726</v>
      </c>
      <c r="I90" s="461">
        <v>100</v>
      </c>
      <c r="J90" s="472">
        <f t="shared" si="3"/>
        <v>3</v>
      </c>
    </row>
    <row r="91" spans="1:10" ht="15" hidden="1" outlineLevel="1" thickBot="1" x14ac:dyDescent="0.4">
      <c r="A91" s="262" t="s">
        <v>3017</v>
      </c>
      <c r="B91" s="224" t="s">
        <v>3148</v>
      </c>
      <c r="C91" s="79" t="s">
        <v>3018</v>
      </c>
      <c r="D91" s="72" t="s">
        <v>170</v>
      </c>
      <c r="E91" s="83">
        <v>1</v>
      </c>
      <c r="F91" s="83">
        <v>1</v>
      </c>
      <c r="G91" s="84">
        <f t="shared" si="4"/>
        <v>2</v>
      </c>
      <c r="H91" s="67">
        <v>43726</v>
      </c>
      <c r="I91" s="461">
        <v>600</v>
      </c>
      <c r="J91" s="472">
        <f t="shared" si="3"/>
        <v>2</v>
      </c>
    </row>
    <row r="92" spans="1:10" ht="15" hidden="1" outlineLevel="1" thickBot="1" x14ac:dyDescent="0.4">
      <c r="A92" s="262" t="s">
        <v>3017</v>
      </c>
      <c r="B92" s="224" t="s">
        <v>3149</v>
      </c>
      <c r="C92" s="79" t="s">
        <v>3018</v>
      </c>
      <c r="D92" s="72" t="s">
        <v>170</v>
      </c>
      <c r="E92" s="83">
        <v>4</v>
      </c>
      <c r="F92" s="83">
        <v>2</v>
      </c>
      <c r="G92" s="84">
        <f t="shared" si="4"/>
        <v>6</v>
      </c>
      <c r="H92" s="67">
        <v>43726</v>
      </c>
      <c r="I92" s="461">
        <v>600</v>
      </c>
      <c r="J92" s="472">
        <f t="shared" si="3"/>
        <v>6</v>
      </c>
    </row>
    <row r="93" spans="1:10" ht="15" hidden="1" outlineLevel="1" thickBot="1" x14ac:dyDescent="0.4">
      <c r="A93" s="262" t="s">
        <v>3017</v>
      </c>
      <c r="B93" s="224" t="s">
        <v>3150</v>
      </c>
      <c r="C93" s="79" t="s">
        <v>3018</v>
      </c>
      <c r="D93" s="72" t="s">
        <v>170</v>
      </c>
      <c r="E93" s="83">
        <v>2</v>
      </c>
      <c r="F93" s="83">
        <v>1</v>
      </c>
      <c r="G93" s="84">
        <f t="shared" si="4"/>
        <v>3</v>
      </c>
      <c r="H93" s="67">
        <v>43726</v>
      </c>
      <c r="I93" s="461">
        <v>500</v>
      </c>
      <c r="J93" s="472">
        <f t="shared" si="3"/>
        <v>3</v>
      </c>
    </row>
    <row r="94" spans="1:10" ht="15" hidden="1" outlineLevel="1" thickBot="1" x14ac:dyDescent="0.4">
      <c r="A94" s="262" t="s">
        <v>3017</v>
      </c>
      <c r="B94" s="224" t="s">
        <v>3151</v>
      </c>
      <c r="C94" s="79" t="s">
        <v>3018</v>
      </c>
      <c r="D94" s="72" t="s">
        <v>170</v>
      </c>
      <c r="E94" s="83">
        <v>5</v>
      </c>
      <c r="F94" s="83">
        <v>2</v>
      </c>
      <c r="G94" s="84">
        <f t="shared" si="4"/>
        <v>7</v>
      </c>
      <c r="H94" s="67">
        <v>43726</v>
      </c>
      <c r="I94" s="461">
        <v>300</v>
      </c>
      <c r="J94" s="472">
        <f t="shared" si="3"/>
        <v>7</v>
      </c>
    </row>
    <row r="95" spans="1:10" ht="15" hidden="1" outlineLevel="1" thickBot="1" x14ac:dyDescent="0.4">
      <c r="A95" s="262" t="s">
        <v>3017</v>
      </c>
      <c r="B95" s="224" t="s">
        <v>3152</v>
      </c>
      <c r="C95" s="79" t="s">
        <v>3018</v>
      </c>
      <c r="D95" s="72" t="s">
        <v>170</v>
      </c>
      <c r="E95" s="83">
        <v>3</v>
      </c>
      <c r="F95" s="83">
        <v>6</v>
      </c>
      <c r="G95" s="84">
        <f t="shared" si="4"/>
        <v>9</v>
      </c>
      <c r="H95" s="67">
        <v>43726</v>
      </c>
      <c r="I95" s="461">
        <v>350</v>
      </c>
      <c r="J95" s="472">
        <f t="shared" si="3"/>
        <v>9</v>
      </c>
    </row>
    <row r="96" spans="1:10" ht="15" hidden="1" outlineLevel="1" thickBot="1" x14ac:dyDescent="0.4">
      <c r="A96" s="262" t="s">
        <v>3017</v>
      </c>
      <c r="B96" s="224" t="s">
        <v>3153</v>
      </c>
      <c r="C96" s="79" t="s">
        <v>3018</v>
      </c>
      <c r="D96" s="72" t="s">
        <v>170</v>
      </c>
      <c r="E96" s="83">
        <v>2</v>
      </c>
      <c r="F96" s="83">
        <v>3</v>
      </c>
      <c r="G96" s="84">
        <f t="shared" si="4"/>
        <v>5</v>
      </c>
      <c r="H96" s="67">
        <v>43726</v>
      </c>
      <c r="I96" s="461">
        <v>400</v>
      </c>
      <c r="J96" s="472">
        <f t="shared" si="3"/>
        <v>5</v>
      </c>
    </row>
    <row r="97" spans="1:10" ht="15" hidden="1" outlineLevel="1" thickBot="1" x14ac:dyDescent="0.4">
      <c r="A97" s="262" t="s">
        <v>3017</v>
      </c>
      <c r="B97" s="224" t="s">
        <v>3154</v>
      </c>
      <c r="C97" s="79" t="s">
        <v>3018</v>
      </c>
      <c r="D97" s="72" t="s">
        <v>170</v>
      </c>
      <c r="E97" s="83">
        <v>4</v>
      </c>
      <c r="F97" s="83">
        <v>1</v>
      </c>
      <c r="G97" s="84">
        <f t="shared" si="4"/>
        <v>5</v>
      </c>
      <c r="H97" s="67">
        <v>43726</v>
      </c>
      <c r="I97" s="461">
        <v>400</v>
      </c>
      <c r="J97" s="472">
        <f t="shared" si="3"/>
        <v>5</v>
      </c>
    </row>
    <row r="98" spans="1:10" ht="15" hidden="1" outlineLevel="1" thickBot="1" x14ac:dyDescent="0.4">
      <c r="A98" s="262" t="s">
        <v>3017</v>
      </c>
      <c r="B98" s="224" t="s">
        <v>3155</v>
      </c>
      <c r="C98" s="79" t="s">
        <v>3018</v>
      </c>
      <c r="D98" s="72" t="s">
        <v>170</v>
      </c>
      <c r="E98" s="83">
        <v>1</v>
      </c>
      <c r="F98" s="83">
        <v>2</v>
      </c>
      <c r="G98" s="84">
        <f t="shared" si="4"/>
        <v>3</v>
      </c>
      <c r="H98" s="67">
        <v>43726</v>
      </c>
      <c r="I98" s="461">
        <v>300</v>
      </c>
      <c r="J98" s="472">
        <f t="shared" si="3"/>
        <v>3</v>
      </c>
    </row>
    <row r="99" spans="1:10" ht="15" hidden="1" outlineLevel="1" thickBot="1" x14ac:dyDescent="0.4">
      <c r="A99" s="262" t="s">
        <v>3017</v>
      </c>
      <c r="B99" s="224" t="s">
        <v>3156</v>
      </c>
      <c r="C99" s="79" t="s">
        <v>3018</v>
      </c>
      <c r="D99" s="72" t="s">
        <v>170</v>
      </c>
      <c r="E99" s="83">
        <v>0</v>
      </c>
      <c r="F99" s="83">
        <v>1</v>
      </c>
      <c r="G99" s="84">
        <f t="shared" si="4"/>
        <v>1</v>
      </c>
      <c r="H99" s="67">
        <v>43726</v>
      </c>
      <c r="I99" s="461">
        <v>600</v>
      </c>
      <c r="J99" s="472">
        <f t="shared" si="3"/>
        <v>1</v>
      </c>
    </row>
    <row r="100" spans="1:10" ht="15" hidden="1" outlineLevel="1" thickBot="1" x14ac:dyDescent="0.4">
      <c r="A100" s="262" t="s">
        <v>3017</v>
      </c>
      <c r="B100" s="224" t="s">
        <v>3157</v>
      </c>
      <c r="C100" s="79" t="s">
        <v>3018</v>
      </c>
      <c r="D100" s="72" t="s">
        <v>170</v>
      </c>
      <c r="E100" s="83">
        <v>0</v>
      </c>
      <c r="F100" s="83">
        <v>2</v>
      </c>
      <c r="G100" s="84">
        <f t="shared" si="4"/>
        <v>2</v>
      </c>
      <c r="H100" s="67">
        <v>43726</v>
      </c>
      <c r="I100" s="461">
        <v>350</v>
      </c>
      <c r="J100" s="472">
        <f t="shared" si="3"/>
        <v>2</v>
      </c>
    </row>
    <row r="101" spans="1:10" ht="15" hidden="1" outlineLevel="1" thickBot="1" x14ac:dyDescent="0.4">
      <c r="A101" s="262" t="s">
        <v>3017</v>
      </c>
      <c r="B101" s="224" t="s">
        <v>3158</v>
      </c>
      <c r="C101" s="79" t="s">
        <v>3018</v>
      </c>
      <c r="D101" s="72" t="s">
        <v>170</v>
      </c>
      <c r="E101" s="83">
        <v>6</v>
      </c>
      <c r="F101" s="83">
        <v>2</v>
      </c>
      <c r="G101" s="84">
        <f t="shared" si="4"/>
        <v>8</v>
      </c>
      <c r="H101" s="67">
        <v>43726</v>
      </c>
      <c r="I101" s="461">
        <v>400</v>
      </c>
      <c r="J101" s="472">
        <f t="shared" si="3"/>
        <v>8</v>
      </c>
    </row>
    <row r="102" spans="1:10" ht="15" hidden="1" outlineLevel="1" thickBot="1" x14ac:dyDescent="0.4">
      <c r="A102" s="262" t="s">
        <v>3017</v>
      </c>
      <c r="B102" s="224" t="s">
        <v>3159</v>
      </c>
      <c r="C102" s="79" t="s">
        <v>3018</v>
      </c>
      <c r="D102" s="72" t="s">
        <v>170</v>
      </c>
      <c r="E102" s="83">
        <v>6</v>
      </c>
      <c r="F102" s="83">
        <v>2</v>
      </c>
      <c r="G102" s="84">
        <f t="shared" si="4"/>
        <v>8</v>
      </c>
      <c r="H102" s="67">
        <v>43726</v>
      </c>
      <c r="I102" s="461">
        <v>600</v>
      </c>
      <c r="J102" s="472">
        <f t="shared" si="3"/>
        <v>8</v>
      </c>
    </row>
    <row r="103" spans="1:10" ht="15" hidden="1" outlineLevel="1" thickBot="1" x14ac:dyDescent="0.4">
      <c r="A103" s="262" t="s">
        <v>3017</v>
      </c>
      <c r="B103" s="224" t="s">
        <v>3160</v>
      </c>
      <c r="C103" s="79" t="s">
        <v>3018</v>
      </c>
      <c r="D103" s="72" t="s">
        <v>170</v>
      </c>
      <c r="E103" s="83">
        <v>4</v>
      </c>
      <c r="F103" s="83">
        <v>2</v>
      </c>
      <c r="G103" s="84">
        <f t="shared" si="4"/>
        <v>6</v>
      </c>
      <c r="H103" s="67">
        <v>43726</v>
      </c>
      <c r="I103" s="461">
        <v>600</v>
      </c>
      <c r="J103" s="472">
        <f t="shared" si="3"/>
        <v>6</v>
      </c>
    </row>
    <row r="104" spans="1:10" ht="15" hidden="1" outlineLevel="1" thickBot="1" x14ac:dyDescent="0.4">
      <c r="A104" s="262" t="s">
        <v>3017</v>
      </c>
      <c r="B104" s="224" t="s">
        <v>3161</v>
      </c>
      <c r="C104" s="79" t="s">
        <v>3018</v>
      </c>
      <c r="D104" s="72" t="s">
        <v>170</v>
      </c>
      <c r="E104" s="83">
        <v>6</v>
      </c>
      <c r="F104" s="83">
        <v>4</v>
      </c>
      <c r="G104" s="84">
        <f t="shared" si="4"/>
        <v>10</v>
      </c>
      <c r="H104" s="67">
        <v>43726</v>
      </c>
      <c r="I104" s="461">
        <v>550</v>
      </c>
      <c r="J104" s="472">
        <f t="shared" si="3"/>
        <v>10</v>
      </c>
    </row>
    <row r="105" spans="1:10" ht="15" hidden="1" outlineLevel="1" thickBot="1" x14ac:dyDescent="0.4">
      <c r="A105" s="262" t="s">
        <v>3017</v>
      </c>
      <c r="B105" s="224" t="s">
        <v>3162</v>
      </c>
      <c r="C105" s="79" t="s">
        <v>3018</v>
      </c>
      <c r="D105" s="72" t="s">
        <v>170</v>
      </c>
      <c r="E105" s="83">
        <v>2</v>
      </c>
      <c r="F105" s="83">
        <v>2</v>
      </c>
      <c r="G105" s="84">
        <f t="shared" si="4"/>
        <v>4</v>
      </c>
      <c r="H105" s="67">
        <v>43726</v>
      </c>
      <c r="I105" s="461">
        <v>600</v>
      </c>
      <c r="J105" s="472">
        <f t="shared" si="3"/>
        <v>4</v>
      </c>
    </row>
    <row r="106" spans="1:10" ht="15" hidden="1" outlineLevel="1" thickBot="1" x14ac:dyDescent="0.4">
      <c r="A106" s="262" t="s">
        <v>3017</v>
      </c>
      <c r="B106" s="224" t="s">
        <v>3163</v>
      </c>
      <c r="C106" s="79" t="s">
        <v>3018</v>
      </c>
      <c r="D106" s="72" t="s">
        <v>170</v>
      </c>
      <c r="E106" s="83">
        <v>1</v>
      </c>
      <c r="F106" s="83">
        <v>4</v>
      </c>
      <c r="G106" s="84">
        <f t="shared" si="4"/>
        <v>5</v>
      </c>
      <c r="H106" s="67">
        <v>43726</v>
      </c>
      <c r="I106" s="461">
        <v>550</v>
      </c>
      <c r="J106" s="472">
        <f t="shared" si="3"/>
        <v>5</v>
      </c>
    </row>
    <row r="107" spans="1:10" ht="15" hidden="1" outlineLevel="1" thickBot="1" x14ac:dyDescent="0.4">
      <c r="A107" s="262" t="s">
        <v>3017</v>
      </c>
      <c r="B107" s="224" t="s">
        <v>3164</v>
      </c>
      <c r="C107" s="79" t="s">
        <v>3018</v>
      </c>
      <c r="D107" s="72" t="s">
        <v>170</v>
      </c>
      <c r="E107" s="83">
        <v>0</v>
      </c>
      <c r="F107" s="83">
        <v>2</v>
      </c>
      <c r="G107" s="84">
        <f t="shared" si="4"/>
        <v>2</v>
      </c>
      <c r="H107" s="67">
        <v>43726</v>
      </c>
      <c r="I107" s="461">
        <v>300</v>
      </c>
      <c r="J107" s="472">
        <f t="shared" si="3"/>
        <v>2</v>
      </c>
    </row>
    <row r="108" spans="1:10" ht="15" hidden="1" outlineLevel="1" thickBot="1" x14ac:dyDescent="0.4">
      <c r="A108" s="262" t="s">
        <v>3017</v>
      </c>
      <c r="B108" s="224" t="s">
        <v>3165</v>
      </c>
      <c r="C108" s="79" t="s">
        <v>3018</v>
      </c>
      <c r="D108" s="72" t="s">
        <v>170</v>
      </c>
      <c r="E108" s="83">
        <v>0</v>
      </c>
      <c r="F108" s="83">
        <v>1</v>
      </c>
      <c r="G108" s="84">
        <f t="shared" si="4"/>
        <v>1</v>
      </c>
      <c r="H108" s="67">
        <v>43726</v>
      </c>
      <c r="I108" s="461">
        <v>550</v>
      </c>
      <c r="J108" s="472">
        <f t="shared" si="3"/>
        <v>1</v>
      </c>
    </row>
    <row r="109" spans="1:10" ht="15" hidden="1" outlineLevel="1" thickBot="1" x14ac:dyDescent="0.4">
      <c r="A109" s="262" t="s">
        <v>3017</v>
      </c>
      <c r="B109" s="224" t="s">
        <v>3166</v>
      </c>
      <c r="C109" s="79" t="s">
        <v>3018</v>
      </c>
      <c r="D109" s="72" t="s">
        <v>170</v>
      </c>
      <c r="E109" s="83">
        <v>0</v>
      </c>
      <c r="F109" s="83">
        <v>1</v>
      </c>
      <c r="G109" s="84">
        <f t="shared" si="4"/>
        <v>1</v>
      </c>
      <c r="H109" s="67">
        <v>43726</v>
      </c>
      <c r="I109" s="461">
        <v>550</v>
      </c>
      <c r="J109" s="472">
        <f t="shared" si="3"/>
        <v>1</v>
      </c>
    </row>
    <row r="110" spans="1:10" ht="15" hidden="1" outlineLevel="1" thickBot="1" x14ac:dyDescent="0.4">
      <c r="A110" s="262" t="s">
        <v>3017</v>
      </c>
      <c r="B110" s="224" t="s">
        <v>3167</v>
      </c>
      <c r="C110" s="79" t="s">
        <v>3018</v>
      </c>
      <c r="D110" s="72" t="s">
        <v>170</v>
      </c>
      <c r="E110" s="83">
        <v>5</v>
      </c>
      <c r="F110" s="83">
        <v>1</v>
      </c>
      <c r="G110" s="84">
        <f t="shared" si="4"/>
        <v>6</v>
      </c>
      <c r="H110" s="67">
        <v>43726</v>
      </c>
      <c r="I110" s="461">
        <v>600</v>
      </c>
      <c r="J110" s="472">
        <f t="shared" si="3"/>
        <v>6</v>
      </c>
    </row>
    <row r="111" spans="1:10" ht="15" hidden="1" outlineLevel="1" thickBot="1" x14ac:dyDescent="0.4">
      <c r="A111" s="262" t="s">
        <v>3017</v>
      </c>
      <c r="B111" s="224" t="s">
        <v>3168</v>
      </c>
      <c r="C111" s="79" t="s">
        <v>3018</v>
      </c>
      <c r="D111" s="72" t="s">
        <v>170</v>
      </c>
      <c r="E111" s="83">
        <v>5</v>
      </c>
      <c r="F111" s="83">
        <v>2</v>
      </c>
      <c r="G111" s="84">
        <f t="shared" si="4"/>
        <v>7</v>
      </c>
      <c r="H111" s="67">
        <v>43726</v>
      </c>
      <c r="I111" s="461">
        <v>600</v>
      </c>
      <c r="J111" s="472">
        <f t="shared" si="3"/>
        <v>7</v>
      </c>
    </row>
    <row r="112" spans="1:10" ht="15" hidden="1" outlineLevel="1" thickBot="1" x14ac:dyDescent="0.4">
      <c r="A112" s="262" t="s">
        <v>3017</v>
      </c>
      <c r="B112" s="224" t="s">
        <v>3169</v>
      </c>
      <c r="C112" s="79" t="s">
        <v>3018</v>
      </c>
      <c r="D112" s="72" t="s">
        <v>170</v>
      </c>
      <c r="E112" s="83">
        <v>6</v>
      </c>
      <c r="F112" s="83">
        <v>1</v>
      </c>
      <c r="G112" s="84">
        <f t="shared" si="4"/>
        <v>7</v>
      </c>
      <c r="H112" s="67">
        <v>43726</v>
      </c>
      <c r="I112" s="461">
        <v>300</v>
      </c>
      <c r="J112" s="472">
        <f t="shared" si="3"/>
        <v>7</v>
      </c>
    </row>
    <row r="113" spans="1:10" ht="15" hidden="1" outlineLevel="1" thickBot="1" x14ac:dyDescent="0.4">
      <c r="A113" s="262" t="s">
        <v>3017</v>
      </c>
      <c r="B113" s="224" t="s">
        <v>3170</v>
      </c>
      <c r="C113" s="79" t="s">
        <v>3018</v>
      </c>
      <c r="D113" s="72" t="s">
        <v>170</v>
      </c>
      <c r="E113" s="83">
        <v>2</v>
      </c>
      <c r="F113" s="83">
        <v>2</v>
      </c>
      <c r="G113" s="84">
        <f t="shared" si="4"/>
        <v>4</v>
      </c>
      <c r="H113" s="67">
        <v>43726</v>
      </c>
      <c r="I113" s="461">
        <v>550</v>
      </c>
      <c r="J113" s="472">
        <f t="shared" si="3"/>
        <v>4</v>
      </c>
    </row>
    <row r="114" spans="1:10" ht="15" hidden="1" outlineLevel="1" thickBot="1" x14ac:dyDescent="0.4">
      <c r="A114" s="262" t="s">
        <v>3017</v>
      </c>
      <c r="B114" s="224" t="s">
        <v>3171</v>
      </c>
      <c r="C114" s="79" t="s">
        <v>3018</v>
      </c>
      <c r="D114" s="72" t="s">
        <v>170</v>
      </c>
      <c r="E114" s="83">
        <v>3</v>
      </c>
      <c r="F114" s="83">
        <v>2</v>
      </c>
      <c r="G114" s="84">
        <f t="shared" si="4"/>
        <v>5</v>
      </c>
      <c r="H114" s="67">
        <v>43726</v>
      </c>
      <c r="I114" s="461">
        <v>600</v>
      </c>
      <c r="J114" s="472">
        <f t="shared" si="3"/>
        <v>5</v>
      </c>
    </row>
    <row r="115" spans="1:10" ht="15" hidden="1" outlineLevel="1" thickBot="1" x14ac:dyDescent="0.4">
      <c r="A115" s="262" t="s">
        <v>3017</v>
      </c>
      <c r="B115" s="224" t="s">
        <v>3172</v>
      </c>
      <c r="C115" s="79" t="s">
        <v>3018</v>
      </c>
      <c r="D115" s="72" t="s">
        <v>170</v>
      </c>
      <c r="E115" s="83">
        <v>5</v>
      </c>
      <c r="F115" s="83">
        <v>2</v>
      </c>
      <c r="G115" s="84">
        <f t="shared" si="4"/>
        <v>7</v>
      </c>
      <c r="H115" s="67">
        <v>43726</v>
      </c>
      <c r="I115" s="461">
        <v>350</v>
      </c>
      <c r="J115" s="472">
        <f t="shared" si="3"/>
        <v>7</v>
      </c>
    </row>
    <row r="116" spans="1:10" ht="15" hidden="1" outlineLevel="1" thickBot="1" x14ac:dyDescent="0.4">
      <c r="A116" s="262" t="s">
        <v>3017</v>
      </c>
      <c r="B116" s="224" t="s">
        <v>3173</v>
      </c>
      <c r="C116" s="79" t="s">
        <v>3018</v>
      </c>
      <c r="D116" s="72" t="s">
        <v>170</v>
      </c>
      <c r="E116" s="83">
        <v>0</v>
      </c>
      <c r="F116" s="83">
        <v>2</v>
      </c>
      <c r="G116" s="84">
        <f t="shared" si="4"/>
        <v>2</v>
      </c>
      <c r="H116" s="67">
        <v>43726</v>
      </c>
      <c r="I116" s="461">
        <v>600</v>
      </c>
      <c r="J116" s="472">
        <f t="shared" si="3"/>
        <v>2</v>
      </c>
    </row>
    <row r="117" spans="1:10" ht="15" hidden="1" outlineLevel="1" thickBot="1" x14ac:dyDescent="0.4">
      <c r="A117" s="262" t="s">
        <v>3017</v>
      </c>
      <c r="B117" s="224" t="s">
        <v>3174</v>
      </c>
      <c r="C117" s="79" t="s">
        <v>3018</v>
      </c>
      <c r="D117" s="72" t="s">
        <v>170</v>
      </c>
      <c r="E117" s="83">
        <v>5</v>
      </c>
      <c r="F117" s="83">
        <v>1</v>
      </c>
      <c r="G117" s="84">
        <f t="shared" si="4"/>
        <v>6</v>
      </c>
      <c r="H117" s="67">
        <v>43726</v>
      </c>
      <c r="I117" s="461">
        <v>300</v>
      </c>
      <c r="J117" s="472">
        <f t="shared" si="3"/>
        <v>6</v>
      </c>
    </row>
    <row r="118" spans="1:10" hidden="1" outlineLevel="1" x14ac:dyDescent="0.35">
      <c r="A118" s="262" t="s">
        <v>3017</v>
      </c>
      <c r="B118" s="224" t="s">
        <v>3175</v>
      </c>
      <c r="C118" s="79" t="s">
        <v>3018</v>
      </c>
      <c r="D118" s="72" t="s">
        <v>170</v>
      </c>
      <c r="E118" s="83">
        <v>6</v>
      </c>
      <c r="F118" s="83">
        <v>3</v>
      </c>
      <c r="G118" s="84">
        <f t="shared" si="4"/>
        <v>9</v>
      </c>
      <c r="H118" s="67">
        <v>43726</v>
      </c>
      <c r="I118" s="461">
        <v>200</v>
      </c>
      <c r="J118" s="472">
        <f t="shared" si="3"/>
        <v>9</v>
      </c>
    </row>
    <row r="119" spans="1:10" ht="15" collapsed="1" thickBot="1" x14ac:dyDescent="0.4">
      <c r="A119" s="473" t="s">
        <v>3017</v>
      </c>
      <c r="B119" s="225"/>
      <c r="C119" s="80" t="s">
        <v>3018</v>
      </c>
      <c r="D119" s="81">
        <f>COUNTA(D81:D118)</f>
        <v>38</v>
      </c>
      <c r="E119" s="81">
        <f>SUM(E81:E118)</f>
        <v>130</v>
      </c>
      <c r="F119" s="81">
        <f>SUM(F81:F118)</f>
        <v>90</v>
      </c>
      <c r="G119" s="81">
        <f>SUM(G81:G118)</f>
        <v>220</v>
      </c>
      <c r="H119" s="92">
        <v>43726</v>
      </c>
      <c r="I119" s="463">
        <f>AVERAGE(I81:I118)</f>
        <v>439.4736842105263</v>
      </c>
      <c r="J119" s="81">
        <f>SUM(J81:J118)</f>
        <v>220</v>
      </c>
    </row>
    <row r="120" spans="1:10" ht="15" hidden="1" outlineLevel="1" thickBot="1" x14ac:dyDescent="0.4">
      <c r="A120" s="261" t="s">
        <v>3019</v>
      </c>
      <c r="B120" s="223" t="s">
        <v>3176</v>
      </c>
      <c r="C120" s="86" t="s">
        <v>3020</v>
      </c>
      <c r="D120" s="72" t="s">
        <v>170</v>
      </c>
      <c r="E120" s="87">
        <v>4</v>
      </c>
      <c r="F120" s="87">
        <v>2</v>
      </c>
      <c r="G120" s="88">
        <f t="shared" ref="G120:G164" si="5">E120+F120</f>
        <v>6</v>
      </c>
      <c r="H120" s="67">
        <v>43720</v>
      </c>
      <c r="I120" s="460">
        <v>250</v>
      </c>
      <c r="J120" s="472">
        <f t="shared" si="3"/>
        <v>6</v>
      </c>
    </row>
    <row r="121" spans="1:10" ht="15" hidden="1" outlineLevel="1" thickBot="1" x14ac:dyDescent="0.4">
      <c r="A121" s="262" t="s">
        <v>3019</v>
      </c>
      <c r="B121" s="224" t="s">
        <v>3177</v>
      </c>
      <c r="C121" s="79" t="s">
        <v>3020</v>
      </c>
      <c r="D121" s="72" t="s">
        <v>170</v>
      </c>
      <c r="E121" s="83">
        <v>6</v>
      </c>
      <c r="F121" s="83">
        <v>3</v>
      </c>
      <c r="G121" s="84">
        <f t="shared" si="5"/>
        <v>9</v>
      </c>
      <c r="H121" s="67">
        <v>43720</v>
      </c>
      <c r="I121" s="461">
        <v>1000</v>
      </c>
      <c r="J121" s="472">
        <f t="shared" si="3"/>
        <v>9</v>
      </c>
    </row>
    <row r="122" spans="1:10" ht="15" hidden="1" outlineLevel="1" thickBot="1" x14ac:dyDescent="0.4">
      <c r="A122" s="262" t="s">
        <v>3019</v>
      </c>
      <c r="B122" s="224" t="s">
        <v>3178</v>
      </c>
      <c r="C122" s="79" t="s">
        <v>3020</v>
      </c>
      <c r="D122" s="72" t="s">
        <v>170</v>
      </c>
      <c r="E122" s="83">
        <v>6</v>
      </c>
      <c r="F122" s="83">
        <v>2</v>
      </c>
      <c r="G122" s="84">
        <f t="shared" si="5"/>
        <v>8</v>
      </c>
      <c r="H122" s="67">
        <v>43720</v>
      </c>
      <c r="I122" s="461">
        <v>100</v>
      </c>
      <c r="J122" s="472">
        <f t="shared" si="3"/>
        <v>8</v>
      </c>
    </row>
    <row r="123" spans="1:10" ht="15" hidden="1" outlineLevel="1" thickBot="1" x14ac:dyDescent="0.4">
      <c r="A123" s="262" t="s">
        <v>3019</v>
      </c>
      <c r="B123" s="224" t="s">
        <v>3179</v>
      </c>
      <c r="C123" s="79" t="s">
        <v>3020</v>
      </c>
      <c r="D123" s="72" t="s">
        <v>170</v>
      </c>
      <c r="E123" s="83">
        <v>9</v>
      </c>
      <c r="F123" s="83">
        <v>3</v>
      </c>
      <c r="G123" s="84">
        <f t="shared" si="5"/>
        <v>12</v>
      </c>
      <c r="H123" s="67">
        <v>43720</v>
      </c>
      <c r="I123" s="461">
        <v>170</v>
      </c>
      <c r="J123" s="472">
        <f t="shared" si="3"/>
        <v>12</v>
      </c>
    </row>
    <row r="124" spans="1:10" ht="15" hidden="1" outlineLevel="1" thickBot="1" x14ac:dyDescent="0.4">
      <c r="A124" s="262" t="s">
        <v>3019</v>
      </c>
      <c r="B124" s="224" t="s">
        <v>3180</v>
      </c>
      <c r="C124" s="79" t="s">
        <v>3020</v>
      </c>
      <c r="D124" s="72" t="s">
        <v>170</v>
      </c>
      <c r="E124" s="83">
        <v>11</v>
      </c>
      <c r="F124" s="83">
        <v>3</v>
      </c>
      <c r="G124" s="84">
        <f t="shared" si="5"/>
        <v>14</v>
      </c>
      <c r="H124" s="67">
        <v>43720</v>
      </c>
      <c r="I124" s="461">
        <v>200</v>
      </c>
      <c r="J124" s="472">
        <f t="shared" si="3"/>
        <v>14</v>
      </c>
    </row>
    <row r="125" spans="1:10" ht="15" hidden="1" outlineLevel="1" thickBot="1" x14ac:dyDescent="0.4">
      <c r="A125" s="262" t="s">
        <v>3019</v>
      </c>
      <c r="B125" s="224" t="s">
        <v>3181</v>
      </c>
      <c r="C125" s="79" t="s">
        <v>3020</v>
      </c>
      <c r="D125" s="72" t="s">
        <v>170</v>
      </c>
      <c r="E125" s="83">
        <v>4</v>
      </c>
      <c r="F125" s="83">
        <v>2</v>
      </c>
      <c r="G125" s="84">
        <f t="shared" si="5"/>
        <v>6</v>
      </c>
      <c r="H125" s="67">
        <v>43720</v>
      </c>
      <c r="I125" s="461">
        <v>270</v>
      </c>
      <c r="J125" s="472">
        <f t="shared" si="3"/>
        <v>6</v>
      </c>
    </row>
    <row r="126" spans="1:10" ht="15" hidden="1" outlineLevel="1" thickBot="1" x14ac:dyDescent="0.4">
      <c r="A126" s="262" t="s">
        <v>3019</v>
      </c>
      <c r="B126" s="224" t="s">
        <v>3182</v>
      </c>
      <c r="C126" s="79" t="s">
        <v>3020</v>
      </c>
      <c r="D126" s="72" t="s">
        <v>170</v>
      </c>
      <c r="E126" s="83">
        <v>6</v>
      </c>
      <c r="F126" s="83">
        <v>4</v>
      </c>
      <c r="G126" s="84">
        <f t="shared" si="5"/>
        <v>10</v>
      </c>
      <c r="H126" s="67">
        <v>43720</v>
      </c>
      <c r="I126" s="461">
        <v>230</v>
      </c>
      <c r="J126" s="472">
        <f t="shared" si="3"/>
        <v>10</v>
      </c>
    </row>
    <row r="127" spans="1:10" ht="15" hidden="1" outlineLevel="1" thickBot="1" x14ac:dyDescent="0.4">
      <c r="A127" s="262" t="s">
        <v>3019</v>
      </c>
      <c r="B127" s="224" t="s">
        <v>3183</v>
      </c>
      <c r="C127" s="79" t="s">
        <v>3020</v>
      </c>
      <c r="D127" s="72" t="s">
        <v>170</v>
      </c>
      <c r="E127" s="83">
        <v>6</v>
      </c>
      <c r="F127" s="83">
        <v>2</v>
      </c>
      <c r="G127" s="84">
        <f t="shared" si="5"/>
        <v>8</v>
      </c>
      <c r="H127" s="67">
        <v>43720</v>
      </c>
      <c r="I127" s="461">
        <v>500</v>
      </c>
      <c r="J127" s="472">
        <f t="shared" si="3"/>
        <v>8</v>
      </c>
    </row>
    <row r="128" spans="1:10" ht="15" hidden="1" outlineLevel="1" thickBot="1" x14ac:dyDescent="0.4">
      <c r="A128" s="262" t="s">
        <v>3019</v>
      </c>
      <c r="B128" s="224" t="s">
        <v>3184</v>
      </c>
      <c r="C128" s="79" t="s">
        <v>3020</v>
      </c>
      <c r="D128" s="72" t="s">
        <v>170</v>
      </c>
      <c r="E128" s="83">
        <v>8</v>
      </c>
      <c r="F128" s="83">
        <v>3</v>
      </c>
      <c r="G128" s="84">
        <f t="shared" si="5"/>
        <v>11</v>
      </c>
      <c r="H128" s="67">
        <v>43720</v>
      </c>
      <c r="I128" s="461">
        <v>250</v>
      </c>
      <c r="J128" s="472">
        <f t="shared" si="3"/>
        <v>11</v>
      </c>
    </row>
    <row r="129" spans="1:10" ht="15" hidden="1" outlineLevel="1" thickBot="1" x14ac:dyDescent="0.4">
      <c r="A129" s="262" t="s">
        <v>3019</v>
      </c>
      <c r="B129" s="224" t="s">
        <v>3185</v>
      </c>
      <c r="C129" s="79" t="s">
        <v>3020</v>
      </c>
      <c r="D129" s="72" t="s">
        <v>170</v>
      </c>
      <c r="E129" s="83">
        <v>11</v>
      </c>
      <c r="F129" s="83">
        <v>4</v>
      </c>
      <c r="G129" s="84">
        <f t="shared" si="5"/>
        <v>15</v>
      </c>
      <c r="H129" s="67">
        <v>43720</v>
      </c>
      <c r="I129" s="461">
        <v>800</v>
      </c>
      <c r="J129" s="472">
        <f t="shared" si="3"/>
        <v>15</v>
      </c>
    </row>
    <row r="130" spans="1:10" ht="15" hidden="1" outlineLevel="1" thickBot="1" x14ac:dyDescent="0.4">
      <c r="A130" s="262" t="s">
        <v>3019</v>
      </c>
      <c r="B130" s="224" t="s">
        <v>3186</v>
      </c>
      <c r="C130" s="79" t="s">
        <v>3020</v>
      </c>
      <c r="D130" s="72" t="s">
        <v>170</v>
      </c>
      <c r="E130" s="83">
        <v>12</v>
      </c>
      <c r="F130" s="83">
        <v>2</v>
      </c>
      <c r="G130" s="84">
        <f t="shared" si="5"/>
        <v>14</v>
      </c>
      <c r="H130" s="67">
        <v>43720</v>
      </c>
      <c r="I130" s="461">
        <v>700</v>
      </c>
      <c r="J130" s="472">
        <f t="shared" si="3"/>
        <v>14</v>
      </c>
    </row>
    <row r="131" spans="1:10" ht="15" hidden="1" outlineLevel="1" thickBot="1" x14ac:dyDescent="0.4">
      <c r="A131" s="262" t="s">
        <v>3019</v>
      </c>
      <c r="B131" s="224" t="s">
        <v>3187</v>
      </c>
      <c r="C131" s="79" t="s">
        <v>3020</v>
      </c>
      <c r="D131" s="72" t="s">
        <v>170</v>
      </c>
      <c r="E131" s="83">
        <v>4</v>
      </c>
      <c r="F131" s="83">
        <v>3</v>
      </c>
      <c r="G131" s="84">
        <f t="shared" si="5"/>
        <v>7</v>
      </c>
      <c r="H131" s="67">
        <v>43720</v>
      </c>
      <c r="I131" s="461">
        <v>370</v>
      </c>
      <c r="J131" s="472">
        <f t="shared" ref="J131:J194" si="6">IF(I131&gt;$Q$1,,G131)</f>
        <v>7</v>
      </c>
    </row>
    <row r="132" spans="1:10" ht="15" hidden="1" outlineLevel="1" thickBot="1" x14ac:dyDescent="0.4">
      <c r="A132" s="262" t="s">
        <v>3019</v>
      </c>
      <c r="B132" s="224" t="s">
        <v>3188</v>
      </c>
      <c r="C132" s="79" t="s">
        <v>3020</v>
      </c>
      <c r="D132" s="72" t="s">
        <v>170</v>
      </c>
      <c r="E132" s="83">
        <v>6</v>
      </c>
      <c r="F132" s="83">
        <v>2</v>
      </c>
      <c r="G132" s="84">
        <f t="shared" si="5"/>
        <v>8</v>
      </c>
      <c r="H132" s="67">
        <v>43720</v>
      </c>
      <c r="I132" s="461">
        <v>420</v>
      </c>
      <c r="J132" s="472">
        <f t="shared" si="6"/>
        <v>8</v>
      </c>
    </row>
    <row r="133" spans="1:10" ht="15" hidden="1" outlineLevel="1" thickBot="1" x14ac:dyDescent="0.4">
      <c r="A133" s="262" t="s">
        <v>3019</v>
      </c>
      <c r="B133" s="224" t="s">
        <v>3189</v>
      </c>
      <c r="C133" s="79" t="s">
        <v>3020</v>
      </c>
      <c r="D133" s="72" t="s">
        <v>170</v>
      </c>
      <c r="E133" s="83">
        <v>5</v>
      </c>
      <c r="F133" s="83">
        <v>2</v>
      </c>
      <c r="G133" s="84">
        <f t="shared" si="5"/>
        <v>7</v>
      </c>
      <c r="H133" s="67">
        <v>43720</v>
      </c>
      <c r="I133" s="461">
        <v>440</v>
      </c>
      <c r="J133" s="472">
        <f t="shared" si="6"/>
        <v>7</v>
      </c>
    </row>
    <row r="134" spans="1:10" ht="15" hidden="1" outlineLevel="1" thickBot="1" x14ac:dyDescent="0.4">
      <c r="A134" s="262" t="s">
        <v>3019</v>
      </c>
      <c r="B134" s="224" t="s">
        <v>3190</v>
      </c>
      <c r="C134" s="79" t="s">
        <v>3020</v>
      </c>
      <c r="D134" s="72" t="s">
        <v>170</v>
      </c>
      <c r="E134" s="83">
        <v>3</v>
      </c>
      <c r="F134" s="83">
        <v>2</v>
      </c>
      <c r="G134" s="84">
        <f t="shared" si="5"/>
        <v>5</v>
      </c>
      <c r="H134" s="67">
        <v>43720</v>
      </c>
      <c r="I134" s="461">
        <v>330</v>
      </c>
      <c r="J134" s="472">
        <f t="shared" si="6"/>
        <v>5</v>
      </c>
    </row>
    <row r="135" spans="1:10" ht="15" hidden="1" outlineLevel="1" thickBot="1" x14ac:dyDescent="0.4">
      <c r="A135" s="262" t="s">
        <v>3019</v>
      </c>
      <c r="B135" s="224" t="s">
        <v>3191</v>
      </c>
      <c r="C135" s="79" t="s">
        <v>3020</v>
      </c>
      <c r="D135" s="72" t="s">
        <v>170</v>
      </c>
      <c r="E135" s="83">
        <v>7</v>
      </c>
      <c r="F135" s="83">
        <v>3</v>
      </c>
      <c r="G135" s="84">
        <f t="shared" si="5"/>
        <v>10</v>
      </c>
      <c r="H135" s="67">
        <v>43720</v>
      </c>
      <c r="I135" s="461">
        <v>440</v>
      </c>
      <c r="J135" s="472">
        <f t="shared" si="6"/>
        <v>10</v>
      </c>
    </row>
    <row r="136" spans="1:10" ht="15" hidden="1" outlineLevel="1" thickBot="1" x14ac:dyDescent="0.4">
      <c r="A136" s="262" t="s">
        <v>3019</v>
      </c>
      <c r="B136" s="224" t="s">
        <v>3192</v>
      </c>
      <c r="C136" s="79" t="s">
        <v>3020</v>
      </c>
      <c r="D136" s="72" t="s">
        <v>170</v>
      </c>
      <c r="E136" s="83">
        <v>5</v>
      </c>
      <c r="F136" s="83">
        <v>2</v>
      </c>
      <c r="G136" s="84">
        <f t="shared" si="5"/>
        <v>7</v>
      </c>
      <c r="H136" s="67">
        <v>43720</v>
      </c>
      <c r="I136" s="461">
        <v>720</v>
      </c>
      <c r="J136" s="472">
        <f t="shared" si="6"/>
        <v>7</v>
      </c>
    </row>
    <row r="137" spans="1:10" ht="15" hidden="1" outlineLevel="1" thickBot="1" x14ac:dyDescent="0.4">
      <c r="A137" s="262" t="s">
        <v>3019</v>
      </c>
      <c r="B137" s="224" t="s">
        <v>3193</v>
      </c>
      <c r="C137" s="79" t="s">
        <v>3020</v>
      </c>
      <c r="D137" s="72" t="s">
        <v>170</v>
      </c>
      <c r="E137" s="83">
        <v>1</v>
      </c>
      <c r="F137" s="83">
        <v>2</v>
      </c>
      <c r="G137" s="84">
        <f t="shared" si="5"/>
        <v>3</v>
      </c>
      <c r="H137" s="67">
        <v>43720</v>
      </c>
      <c r="I137" s="461">
        <v>330</v>
      </c>
      <c r="J137" s="472">
        <f t="shared" si="6"/>
        <v>3</v>
      </c>
    </row>
    <row r="138" spans="1:10" ht="15" hidden="1" outlineLevel="1" thickBot="1" x14ac:dyDescent="0.4">
      <c r="A138" s="262" t="s">
        <v>3019</v>
      </c>
      <c r="B138" s="224" t="s">
        <v>3194</v>
      </c>
      <c r="C138" s="79" t="s">
        <v>3020</v>
      </c>
      <c r="D138" s="72" t="s">
        <v>170</v>
      </c>
      <c r="E138" s="83">
        <v>10</v>
      </c>
      <c r="F138" s="83">
        <v>4</v>
      </c>
      <c r="G138" s="84">
        <f t="shared" si="5"/>
        <v>14</v>
      </c>
      <c r="H138" s="67">
        <v>43720</v>
      </c>
      <c r="I138" s="461">
        <v>1000</v>
      </c>
      <c r="J138" s="472">
        <f t="shared" si="6"/>
        <v>14</v>
      </c>
    </row>
    <row r="139" spans="1:10" ht="15" hidden="1" outlineLevel="1" thickBot="1" x14ac:dyDescent="0.4">
      <c r="A139" s="105" t="s">
        <v>3019</v>
      </c>
      <c r="B139" s="268" t="s">
        <v>3195</v>
      </c>
      <c r="C139" s="106" t="s">
        <v>3020</v>
      </c>
      <c r="D139" s="72" t="s">
        <v>170</v>
      </c>
      <c r="E139" s="108">
        <v>5</v>
      </c>
      <c r="F139" s="108">
        <v>3</v>
      </c>
      <c r="G139" s="108">
        <f t="shared" si="5"/>
        <v>8</v>
      </c>
      <c r="H139" s="94">
        <v>43720</v>
      </c>
      <c r="I139" s="462">
        <v>1500</v>
      </c>
      <c r="J139" s="472">
        <f t="shared" si="6"/>
        <v>0</v>
      </c>
    </row>
    <row r="140" spans="1:10" ht="15" hidden="1" outlineLevel="1" thickBot="1" x14ac:dyDescent="0.4">
      <c r="A140" s="105" t="s">
        <v>3019</v>
      </c>
      <c r="B140" s="268" t="s">
        <v>3196</v>
      </c>
      <c r="C140" s="106" t="s">
        <v>3020</v>
      </c>
      <c r="D140" s="72" t="s">
        <v>170</v>
      </c>
      <c r="E140" s="108">
        <v>6</v>
      </c>
      <c r="F140" s="108">
        <v>1</v>
      </c>
      <c r="G140" s="108">
        <f t="shared" si="5"/>
        <v>7</v>
      </c>
      <c r="H140" s="94">
        <v>43720</v>
      </c>
      <c r="I140" s="462">
        <v>1500</v>
      </c>
      <c r="J140" s="472">
        <f t="shared" si="6"/>
        <v>0</v>
      </c>
    </row>
    <row r="141" spans="1:10" ht="15" hidden="1" outlineLevel="1" thickBot="1" x14ac:dyDescent="0.4">
      <c r="A141" s="105" t="s">
        <v>3019</v>
      </c>
      <c r="B141" s="268" t="s">
        <v>3197</v>
      </c>
      <c r="C141" s="106" t="s">
        <v>3020</v>
      </c>
      <c r="D141" s="72" t="s">
        <v>170</v>
      </c>
      <c r="E141" s="108">
        <v>8</v>
      </c>
      <c r="F141" s="108">
        <v>5</v>
      </c>
      <c r="G141" s="108">
        <f t="shared" si="5"/>
        <v>13</v>
      </c>
      <c r="H141" s="94">
        <v>43720</v>
      </c>
      <c r="I141" s="462">
        <v>2000</v>
      </c>
      <c r="J141" s="472">
        <f t="shared" si="6"/>
        <v>0</v>
      </c>
    </row>
    <row r="142" spans="1:10" ht="15" hidden="1" outlineLevel="1" thickBot="1" x14ac:dyDescent="0.4">
      <c r="A142" s="105" t="s">
        <v>3019</v>
      </c>
      <c r="B142" s="268" t="s">
        <v>3198</v>
      </c>
      <c r="C142" s="106" t="s">
        <v>3020</v>
      </c>
      <c r="D142" s="72" t="s">
        <v>170</v>
      </c>
      <c r="E142" s="108">
        <v>5</v>
      </c>
      <c r="F142" s="108">
        <v>2</v>
      </c>
      <c r="G142" s="108">
        <f t="shared" si="5"/>
        <v>7</v>
      </c>
      <c r="H142" s="94">
        <v>43720</v>
      </c>
      <c r="I142" s="462">
        <v>1500</v>
      </c>
      <c r="J142" s="472">
        <f t="shared" si="6"/>
        <v>0</v>
      </c>
    </row>
    <row r="143" spans="1:10" ht="15" hidden="1" outlineLevel="1" thickBot="1" x14ac:dyDescent="0.4">
      <c r="A143" s="73" t="s">
        <v>3019</v>
      </c>
      <c r="B143" s="224" t="s">
        <v>3199</v>
      </c>
      <c r="C143" s="79" t="s">
        <v>3020</v>
      </c>
      <c r="D143" s="72" t="s">
        <v>170</v>
      </c>
      <c r="E143" s="83">
        <v>6</v>
      </c>
      <c r="F143" s="83">
        <v>2</v>
      </c>
      <c r="G143" s="84">
        <f t="shared" si="5"/>
        <v>8</v>
      </c>
      <c r="H143" s="67">
        <v>43720</v>
      </c>
      <c r="I143" s="461">
        <v>1000</v>
      </c>
      <c r="J143" s="472">
        <f t="shared" si="6"/>
        <v>8</v>
      </c>
    </row>
    <row r="144" spans="1:10" ht="15" hidden="1" outlineLevel="1" thickBot="1" x14ac:dyDescent="0.4">
      <c r="A144" s="73" t="s">
        <v>3019</v>
      </c>
      <c r="B144" s="224" t="s">
        <v>3200</v>
      </c>
      <c r="C144" s="79" t="s">
        <v>3020</v>
      </c>
      <c r="D144" s="72" t="s">
        <v>170</v>
      </c>
      <c r="E144" s="83">
        <v>5</v>
      </c>
      <c r="F144" s="83">
        <v>2</v>
      </c>
      <c r="G144" s="84">
        <f t="shared" si="5"/>
        <v>7</v>
      </c>
      <c r="H144" s="67">
        <v>43720</v>
      </c>
      <c r="I144" s="461">
        <v>500</v>
      </c>
      <c r="J144" s="472">
        <f t="shared" si="6"/>
        <v>7</v>
      </c>
    </row>
    <row r="145" spans="1:10" ht="15" hidden="1" outlineLevel="1" thickBot="1" x14ac:dyDescent="0.4">
      <c r="A145" s="73" t="s">
        <v>3019</v>
      </c>
      <c r="B145" s="224" t="s">
        <v>3201</v>
      </c>
      <c r="C145" s="79" t="s">
        <v>3020</v>
      </c>
      <c r="D145" s="72" t="s">
        <v>170</v>
      </c>
      <c r="E145" s="83">
        <v>6</v>
      </c>
      <c r="F145" s="83">
        <v>2</v>
      </c>
      <c r="G145" s="84">
        <f t="shared" si="5"/>
        <v>8</v>
      </c>
      <c r="H145" s="67">
        <v>43720</v>
      </c>
      <c r="I145" s="461">
        <v>500</v>
      </c>
      <c r="J145" s="472">
        <f t="shared" si="6"/>
        <v>8</v>
      </c>
    </row>
    <row r="146" spans="1:10" ht="15" hidden="1" outlineLevel="1" thickBot="1" x14ac:dyDescent="0.4">
      <c r="A146" s="73" t="s">
        <v>3019</v>
      </c>
      <c r="B146" s="224" t="s">
        <v>3202</v>
      </c>
      <c r="C146" s="79" t="s">
        <v>3020</v>
      </c>
      <c r="D146" s="72" t="s">
        <v>170</v>
      </c>
      <c r="E146" s="83">
        <v>5</v>
      </c>
      <c r="F146" s="83">
        <v>2</v>
      </c>
      <c r="G146" s="84">
        <f t="shared" si="5"/>
        <v>7</v>
      </c>
      <c r="H146" s="67">
        <v>43720</v>
      </c>
      <c r="I146" s="461">
        <v>1000</v>
      </c>
      <c r="J146" s="472">
        <f t="shared" si="6"/>
        <v>7</v>
      </c>
    </row>
    <row r="147" spans="1:10" ht="15" hidden="1" outlineLevel="1" thickBot="1" x14ac:dyDescent="0.4">
      <c r="A147" s="73" t="s">
        <v>3019</v>
      </c>
      <c r="B147" s="224" t="s">
        <v>3203</v>
      </c>
      <c r="C147" s="79" t="s">
        <v>3020</v>
      </c>
      <c r="D147" s="72" t="s">
        <v>170</v>
      </c>
      <c r="E147" s="83">
        <v>4</v>
      </c>
      <c r="F147" s="83">
        <v>2</v>
      </c>
      <c r="G147" s="84">
        <f t="shared" si="5"/>
        <v>6</v>
      </c>
      <c r="H147" s="67">
        <v>43720</v>
      </c>
      <c r="I147" s="461">
        <v>400</v>
      </c>
      <c r="J147" s="472">
        <f t="shared" si="6"/>
        <v>6</v>
      </c>
    </row>
    <row r="148" spans="1:10" ht="15" hidden="1" outlineLevel="1" thickBot="1" x14ac:dyDescent="0.4">
      <c r="A148" s="73" t="s">
        <v>3019</v>
      </c>
      <c r="B148" s="224" t="s">
        <v>3204</v>
      </c>
      <c r="C148" s="79" t="s">
        <v>3020</v>
      </c>
      <c r="D148" s="72" t="s">
        <v>170</v>
      </c>
      <c r="E148" s="83">
        <v>3</v>
      </c>
      <c r="F148" s="83">
        <v>2</v>
      </c>
      <c r="G148" s="84">
        <f t="shared" si="5"/>
        <v>5</v>
      </c>
      <c r="H148" s="67">
        <v>43720</v>
      </c>
      <c r="I148" s="461">
        <v>600</v>
      </c>
      <c r="J148" s="472">
        <f t="shared" si="6"/>
        <v>5</v>
      </c>
    </row>
    <row r="149" spans="1:10" ht="15" hidden="1" outlineLevel="1" thickBot="1" x14ac:dyDescent="0.4">
      <c r="A149" s="73" t="s">
        <v>3019</v>
      </c>
      <c r="B149" s="224" t="s">
        <v>3205</v>
      </c>
      <c r="C149" s="79" t="s">
        <v>3020</v>
      </c>
      <c r="D149" s="72" t="s">
        <v>170</v>
      </c>
      <c r="E149" s="83">
        <v>6</v>
      </c>
      <c r="F149" s="83">
        <v>2</v>
      </c>
      <c r="G149" s="84">
        <f t="shared" si="5"/>
        <v>8</v>
      </c>
      <c r="H149" s="67">
        <v>43720</v>
      </c>
      <c r="I149" s="461">
        <v>900</v>
      </c>
      <c r="J149" s="472">
        <f t="shared" si="6"/>
        <v>8</v>
      </c>
    </row>
    <row r="150" spans="1:10" ht="15" hidden="1" outlineLevel="1" thickBot="1" x14ac:dyDescent="0.4">
      <c r="A150" s="73" t="s">
        <v>3019</v>
      </c>
      <c r="B150" s="224" t="s">
        <v>3206</v>
      </c>
      <c r="C150" s="79" t="s">
        <v>3020</v>
      </c>
      <c r="D150" s="72" t="s">
        <v>170</v>
      </c>
      <c r="E150" s="83">
        <v>7</v>
      </c>
      <c r="F150" s="83">
        <v>2</v>
      </c>
      <c r="G150" s="84">
        <f t="shared" si="5"/>
        <v>9</v>
      </c>
      <c r="H150" s="67">
        <v>43720</v>
      </c>
      <c r="I150" s="461">
        <v>800</v>
      </c>
      <c r="J150" s="472">
        <f t="shared" si="6"/>
        <v>9</v>
      </c>
    </row>
    <row r="151" spans="1:10" ht="15" hidden="1" outlineLevel="1" thickBot="1" x14ac:dyDescent="0.4">
      <c r="A151" s="73" t="s">
        <v>3019</v>
      </c>
      <c r="B151" s="224" t="s">
        <v>3207</v>
      </c>
      <c r="C151" s="79" t="s">
        <v>3020</v>
      </c>
      <c r="D151" s="72" t="s">
        <v>170</v>
      </c>
      <c r="E151" s="83">
        <v>2</v>
      </c>
      <c r="F151" s="83">
        <v>2</v>
      </c>
      <c r="G151" s="84">
        <f t="shared" si="5"/>
        <v>4</v>
      </c>
      <c r="H151" s="67">
        <v>43720</v>
      </c>
      <c r="I151" s="461">
        <v>25</v>
      </c>
      <c r="J151" s="472">
        <f t="shared" si="6"/>
        <v>4</v>
      </c>
    </row>
    <row r="152" spans="1:10" ht="15" hidden="1" outlineLevel="1" thickBot="1" x14ac:dyDescent="0.4">
      <c r="A152" s="73" t="s">
        <v>3019</v>
      </c>
      <c r="B152" s="224" t="s">
        <v>3208</v>
      </c>
      <c r="C152" s="79" t="s">
        <v>3020</v>
      </c>
      <c r="D152" s="72" t="s">
        <v>170</v>
      </c>
      <c r="E152" s="83">
        <v>5</v>
      </c>
      <c r="F152" s="83">
        <v>2</v>
      </c>
      <c r="G152" s="84">
        <f t="shared" si="5"/>
        <v>7</v>
      </c>
      <c r="H152" s="67">
        <v>43720</v>
      </c>
      <c r="I152" s="461">
        <v>35</v>
      </c>
      <c r="J152" s="472">
        <f t="shared" si="6"/>
        <v>7</v>
      </c>
    </row>
    <row r="153" spans="1:10" ht="15" hidden="1" outlineLevel="1" thickBot="1" x14ac:dyDescent="0.4">
      <c r="A153" s="73" t="s">
        <v>3019</v>
      </c>
      <c r="B153" s="224" t="s">
        <v>3209</v>
      </c>
      <c r="C153" s="79" t="s">
        <v>3020</v>
      </c>
      <c r="D153" s="72" t="s">
        <v>170</v>
      </c>
      <c r="E153" s="83">
        <v>3</v>
      </c>
      <c r="F153" s="83">
        <v>1</v>
      </c>
      <c r="G153" s="84">
        <f t="shared" si="5"/>
        <v>4</v>
      </c>
      <c r="H153" s="67">
        <v>43720</v>
      </c>
      <c r="I153" s="461">
        <v>40</v>
      </c>
      <c r="J153" s="472">
        <f t="shared" si="6"/>
        <v>4</v>
      </c>
    </row>
    <row r="154" spans="1:10" ht="15" hidden="1" outlineLevel="1" thickBot="1" x14ac:dyDescent="0.4">
      <c r="A154" s="73" t="s">
        <v>3019</v>
      </c>
      <c r="B154" s="224" t="s">
        <v>3210</v>
      </c>
      <c r="C154" s="79" t="s">
        <v>3020</v>
      </c>
      <c r="D154" s="72" t="s">
        <v>170</v>
      </c>
      <c r="E154" s="83">
        <v>5</v>
      </c>
      <c r="F154" s="83">
        <v>1</v>
      </c>
      <c r="G154" s="84">
        <f t="shared" si="5"/>
        <v>6</v>
      </c>
      <c r="H154" s="67">
        <v>43720</v>
      </c>
      <c r="I154" s="461">
        <v>50</v>
      </c>
      <c r="J154" s="472">
        <f t="shared" si="6"/>
        <v>6</v>
      </c>
    </row>
    <row r="155" spans="1:10" ht="15" hidden="1" outlineLevel="1" thickBot="1" x14ac:dyDescent="0.4">
      <c r="A155" s="73" t="s">
        <v>3019</v>
      </c>
      <c r="B155" s="224" t="s">
        <v>3211</v>
      </c>
      <c r="C155" s="79" t="s">
        <v>3020</v>
      </c>
      <c r="D155" s="72" t="s">
        <v>170</v>
      </c>
      <c r="E155" s="83">
        <v>7</v>
      </c>
      <c r="F155" s="83">
        <v>2</v>
      </c>
      <c r="G155" s="84">
        <f t="shared" si="5"/>
        <v>9</v>
      </c>
      <c r="H155" s="67">
        <v>43720</v>
      </c>
      <c r="I155" s="461">
        <v>55</v>
      </c>
      <c r="J155" s="472">
        <f t="shared" si="6"/>
        <v>9</v>
      </c>
    </row>
    <row r="156" spans="1:10" ht="15" hidden="1" outlineLevel="1" thickBot="1" x14ac:dyDescent="0.4">
      <c r="A156" s="73" t="s">
        <v>3019</v>
      </c>
      <c r="B156" s="224" t="s">
        <v>3212</v>
      </c>
      <c r="C156" s="79" t="s">
        <v>3020</v>
      </c>
      <c r="D156" s="72" t="s">
        <v>170</v>
      </c>
      <c r="E156" s="83">
        <v>4</v>
      </c>
      <c r="F156" s="83">
        <v>2</v>
      </c>
      <c r="G156" s="84">
        <f t="shared" si="5"/>
        <v>6</v>
      </c>
      <c r="H156" s="67">
        <v>43720</v>
      </c>
      <c r="I156" s="461">
        <v>60</v>
      </c>
      <c r="J156" s="472">
        <f t="shared" si="6"/>
        <v>6</v>
      </c>
    </row>
    <row r="157" spans="1:10" ht="15" hidden="1" outlineLevel="1" thickBot="1" x14ac:dyDescent="0.4">
      <c r="A157" s="73" t="s">
        <v>3019</v>
      </c>
      <c r="B157" s="224" t="s">
        <v>3213</v>
      </c>
      <c r="C157" s="79" t="s">
        <v>3020</v>
      </c>
      <c r="D157" s="72" t="s">
        <v>170</v>
      </c>
      <c r="E157" s="83">
        <v>2</v>
      </c>
      <c r="F157" s="83">
        <v>2</v>
      </c>
      <c r="G157" s="84">
        <f t="shared" si="5"/>
        <v>4</v>
      </c>
      <c r="H157" s="67">
        <v>43720</v>
      </c>
      <c r="I157" s="461">
        <v>40</v>
      </c>
      <c r="J157" s="472">
        <f t="shared" si="6"/>
        <v>4</v>
      </c>
    </row>
    <row r="158" spans="1:10" ht="15" hidden="1" outlineLevel="1" thickBot="1" x14ac:dyDescent="0.4">
      <c r="A158" s="73" t="s">
        <v>3019</v>
      </c>
      <c r="B158" s="224" t="s">
        <v>3214</v>
      </c>
      <c r="C158" s="79" t="s">
        <v>3020</v>
      </c>
      <c r="D158" s="72" t="s">
        <v>170</v>
      </c>
      <c r="E158" s="83">
        <v>5</v>
      </c>
      <c r="F158" s="83">
        <v>1</v>
      </c>
      <c r="G158" s="84">
        <f t="shared" si="5"/>
        <v>6</v>
      </c>
      <c r="H158" s="67">
        <v>43720</v>
      </c>
      <c r="I158" s="461">
        <v>1000</v>
      </c>
      <c r="J158" s="472">
        <f t="shared" si="6"/>
        <v>6</v>
      </c>
    </row>
    <row r="159" spans="1:10" ht="15" hidden="1" outlineLevel="1" thickBot="1" x14ac:dyDescent="0.4">
      <c r="A159" s="105" t="s">
        <v>3019</v>
      </c>
      <c r="B159" s="268" t="s">
        <v>3215</v>
      </c>
      <c r="C159" s="106" t="s">
        <v>3020</v>
      </c>
      <c r="D159" s="72" t="s">
        <v>170</v>
      </c>
      <c r="E159" s="108">
        <v>7</v>
      </c>
      <c r="F159" s="108">
        <v>7</v>
      </c>
      <c r="G159" s="108">
        <f t="shared" si="5"/>
        <v>14</v>
      </c>
      <c r="H159" s="94">
        <v>43720</v>
      </c>
      <c r="I159" s="462">
        <v>4000</v>
      </c>
      <c r="J159" s="472">
        <f t="shared" si="6"/>
        <v>0</v>
      </c>
    </row>
    <row r="160" spans="1:10" ht="15" hidden="1" outlineLevel="1" thickBot="1" x14ac:dyDescent="0.4">
      <c r="A160" s="105" t="s">
        <v>3019</v>
      </c>
      <c r="B160" s="268" t="s">
        <v>3216</v>
      </c>
      <c r="C160" s="106" t="s">
        <v>3020</v>
      </c>
      <c r="D160" s="72" t="s">
        <v>170</v>
      </c>
      <c r="E160" s="108">
        <v>5</v>
      </c>
      <c r="F160" s="108">
        <v>5</v>
      </c>
      <c r="G160" s="108">
        <f t="shared" si="5"/>
        <v>10</v>
      </c>
      <c r="H160" s="94">
        <v>43720</v>
      </c>
      <c r="I160" s="462">
        <v>1500</v>
      </c>
      <c r="J160" s="472">
        <f t="shared" si="6"/>
        <v>0</v>
      </c>
    </row>
    <row r="161" spans="1:10" ht="15" hidden="1" outlineLevel="1" thickBot="1" x14ac:dyDescent="0.4">
      <c r="A161" s="105" t="s">
        <v>3019</v>
      </c>
      <c r="B161" s="268" t="s">
        <v>3217</v>
      </c>
      <c r="C161" s="106" t="s">
        <v>3020</v>
      </c>
      <c r="D161" s="72" t="s">
        <v>170</v>
      </c>
      <c r="E161" s="108">
        <v>7</v>
      </c>
      <c r="F161" s="108">
        <v>7</v>
      </c>
      <c r="G161" s="108">
        <f t="shared" si="5"/>
        <v>14</v>
      </c>
      <c r="H161" s="94">
        <v>43720</v>
      </c>
      <c r="I161" s="462">
        <v>1500</v>
      </c>
      <c r="J161" s="472">
        <f t="shared" si="6"/>
        <v>0</v>
      </c>
    </row>
    <row r="162" spans="1:10" ht="15" hidden="1" outlineLevel="1" thickBot="1" x14ac:dyDescent="0.4">
      <c r="A162" s="73" t="s">
        <v>3019</v>
      </c>
      <c r="B162" s="224" t="s">
        <v>3218</v>
      </c>
      <c r="C162" s="79" t="s">
        <v>3020</v>
      </c>
      <c r="D162" s="72" t="s">
        <v>170</v>
      </c>
      <c r="E162" s="83">
        <v>3</v>
      </c>
      <c r="F162" s="83">
        <v>3</v>
      </c>
      <c r="G162" s="83">
        <f t="shared" si="5"/>
        <v>6</v>
      </c>
      <c r="H162" s="67">
        <v>43720</v>
      </c>
      <c r="I162" s="461">
        <v>700</v>
      </c>
      <c r="J162" s="472">
        <f t="shared" si="6"/>
        <v>6</v>
      </c>
    </row>
    <row r="163" spans="1:10" ht="15" hidden="1" outlineLevel="1" thickBot="1" x14ac:dyDescent="0.4">
      <c r="A163" s="105" t="s">
        <v>3019</v>
      </c>
      <c r="B163" s="268" t="s">
        <v>3219</v>
      </c>
      <c r="C163" s="106" t="s">
        <v>3020</v>
      </c>
      <c r="D163" s="72" t="s">
        <v>170</v>
      </c>
      <c r="E163" s="108">
        <v>7</v>
      </c>
      <c r="F163" s="108">
        <v>2</v>
      </c>
      <c r="G163" s="108">
        <f t="shared" si="5"/>
        <v>9</v>
      </c>
      <c r="H163" s="94">
        <v>43720</v>
      </c>
      <c r="I163" s="462">
        <v>2000</v>
      </c>
      <c r="J163" s="472">
        <f t="shared" si="6"/>
        <v>0</v>
      </c>
    </row>
    <row r="164" spans="1:10" hidden="1" outlineLevel="1" x14ac:dyDescent="0.35">
      <c r="A164" s="105" t="s">
        <v>3019</v>
      </c>
      <c r="B164" s="268" t="s">
        <v>3220</v>
      </c>
      <c r="C164" s="106" t="s">
        <v>3020</v>
      </c>
      <c r="D164" s="72" t="s">
        <v>170</v>
      </c>
      <c r="E164" s="108">
        <v>7</v>
      </c>
      <c r="F164" s="108">
        <v>2</v>
      </c>
      <c r="G164" s="108">
        <f t="shared" si="5"/>
        <v>9</v>
      </c>
      <c r="H164" s="94">
        <v>43720</v>
      </c>
      <c r="I164" s="462">
        <v>3000</v>
      </c>
      <c r="J164" s="472">
        <f t="shared" si="6"/>
        <v>0</v>
      </c>
    </row>
    <row r="165" spans="1:10" ht="15" collapsed="1" thickBot="1" x14ac:dyDescent="0.4">
      <c r="A165" s="473" t="s">
        <v>3019</v>
      </c>
      <c r="B165" s="225"/>
      <c r="C165" s="80" t="s">
        <v>3020</v>
      </c>
      <c r="D165" s="81">
        <f>COUNTA(D120:D164)</f>
        <v>45</v>
      </c>
      <c r="E165" s="81">
        <f>SUM(E120:E164)</f>
        <v>259</v>
      </c>
      <c r="F165" s="81">
        <f>SUM(F120:F164)</f>
        <v>116</v>
      </c>
      <c r="G165" s="81">
        <f>SUM(G120:G164)</f>
        <v>375</v>
      </c>
      <c r="H165" s="92">
        <v>43720</v>
      </c>
      <c r="I165" s="463">
        <f>AVERAGE(I120:I164)</f>
        <v>771.66666666666663</v>
      </c>
      <c r="J165" s="81">
        <f>SUM(J120:J164)</f>
        <v>284</v>
      </c>
    </row>
    <row r="166" spans="1:10" ht="15" hidden="1" outlineLevel="1" thickBot="1" x14ac:dyDescent="0.4">
      <c r="A166" s="261" t="s">
        <v>3021</v>
      </c>
      <c r="B166" s="223" t="s">
        <v>3221</v>
      </c>
      <c r="C166" s="86" t="s">
        <v>3022</v>
      </c>
      <c r="D166" s="72" t="s">
        <v>170</v>
      </c>
      <c r="E166" s="87">
        <v>6</v>
      </c>
      <c r="F166" s="87">
        <v>7</v>
      </c>
      <c r="G166" s="88">
        <f t="shared" ref="G166:G204" si="7">E166+F166</f>
        <v>13</v>
      </c>
      <c r="H166" s="67">
        <v>43720</v>
      </c>
      <c r="I166" s="460">
        <v>140</v>
      </c>
      <c r="J166" s="472">
        <f t="shared" si="6"/>
        <v>13</v>
      </c>
    </row>
    <row r="167" spans="1:10" ht="15" hidden="1" outlineLevel="1" thickBot="1" x14ac:dyDescent="0.4">
      <c r="A167" s="262" t="s">
        <v>3021</v>
      </c>
      <c r="B167" s="224" t="s">
        <v>3222</v>
      </c>
      <c r="C167" s="79" t="s">
        <v>3022</v>
      </c>
      <c r="D167" s="72" t="s">
        <v>170</v>
      </c>
      <c r="E167" s="83">
        <v>7</v>
      </c>
      <c r="F167" s="83">
        <v>5</v>
      </c>
      <c r="G167" s="84">
        <f t="shared" si="7"/>
        <v>12</v>
      </c>
      <c r="H167" s="67">
        <v>43720</v>
      </c>
      <c r="I167" s="461">
        <v>150</v>
      </c>
      <c r="J167" s="472">
        <f t="shared" si="6"/>
        <v>12</v>
      </c>
    </row>
    <row r="168" spans="1:10" ht="15" hidden="1" outlineLevel="1" thickBot="1" x14ac:dyDescent="0.4">
      <c r="A168" s="262" t="s">
        <v>3021</v>
      </c>
      <c r="B168" s="224" t="s">
        <v>3223</v>
      </c>
      <c r="C168" s="79" t="s">
        <v>3022</v>
      </c>
      <c r="D168" s="72" t="s">
        <v>170</v>
      </c>
      <c r="E168" s="83">
        <v>4</v>
      </c>
      <c r="F168" s="83">
        <v>4</v>
      </c>
      <c r="G168" s="84">
        <f t="shared" si="7"/>
        <v>8</v>
      </c>
      <c r="H168" s="67">
        <v>43720</v>
      </c>
      <c r="I168" s="461">
        <v>115</v>
      </c>
      <c r="J168" s="472">
        <f t="shared" si="6"/>
        <v>8</v>
      </c>
    </row>
    <row r="169" spans="1:10" ht="15" hidden="1" outlineLevel="1" thickBot="1" x14ac:dyDescent="0.4">
      <c r="A169" s="262" t="s">
        <v>3021</v>
      </c>
      <c r="B169" s="224" t="s">
        <v>3224</v>
      </c>
      <c r="C169" s="79" t="s">
        <v>3022</v>
      </c>
      <c r="D169" s="72" t="s">
        <v>170</v>
      </c>
      <c r="E169" s="83">
        <v>5</v>
      </c>
      <c r="F169" s="83">
        <v>3</v>
      </c>
      <c r="G169" s="84">
        <f t="shared" si="7"/>
        <v>8</v>
      </c>
      <c r="H169" s="67">
        <v>43720</v>
      </c>
      <c r="I169" s="461">
        <v>160</v>
      </c>
      <c r="J169" s="472">
        <f t="shared" si="6"/>
        <v>8</v>
      </c>
    </row>
    <row r="170" spans="1:10" ht="15" hidden="1" outlineLevel="1" thickBot="1" x14ac:dyDescent="0.4">
      <c r="A170" s="262" t="s">
        <v>3021</v>
      </c>
      <c r="B170" s="224" t="s">
        <v>3225</v>
      </c>
      <c r="C170" s="79" t="s">
        <v>3022</v>
      </c>
      <c r="D170" s="72" t="s">
        <v>170</v>
      </c>
      <c r="E170" s="83">
        <v>6</v>
      </c>
      <c r="F170" s="83">
        <v>7</v>
      </c>
      <c r="G170" s="84">
        <f t="shared" si="7"/>
        <v>13</v>
      </c>
      <c r="H170" s="67">
        <v>43720</v>
      </c>
      <c r="I170" s="461">
        <v>190</v>
      </c>
      <c r="J170" s="472">
        <f t="shared" si="6"/>
        <v>13</v>
      </c>
    </row>
    <row r="171" spans="1:10" ht="15" hidden="1" outlineLevel="1" thickBot="1" x14ac:dyDescent="0.4">
      <c r="A171" s="262" t="s">
        <v>3021</v>
      </c>
      <c r="B171" s="224" t="s">
        <v>3226</v>
      </c>
      <c r="C171" s="79" t="s">
        <v>3022</v>
      </c>
      <c r="D171" s="72" t="s">
        <v>170</v>
      </c>
      <c r="E171" s="83">
        <v>10</v>
      </c>
      <c r="F171" s="83">
        <v>12</v>
      </c>
      <c r="G171" s="84">
        <f t="shared" si="7"/>
        <v>22</v>
      </c>
      <c r="H171" s="67">
        <v>43720</v>
      </c>
      <c r="I171" s="461">
        <v>180</v>
      </c>
      <c r="J171" s="472">
        <f t="shared" si="6"/>
        <v>22</v>
      </c>
    </row>
    <row r="172" spans="1:10" ht="15" hidden="1" outlineLevel="1" thickBot="1" x14ac:dyDescent="0.4">
      <c r="A172" s="262" t="s">
        <v>3021</v>
      </c>
      <c r="B172" s="224" t="s">
        <v>3227</v>
      </c>
      <c r="C172" s="79" t="s">
        <v>3022</v>
      </c>
      <c r="D172" s="72" t="s">
        <v>170</v>
      </c>
      <c r="E172" s="83">
        <v>11</v>
      </c>
      <c r="F172" s="83">
        <v>11</v>
      </c>
      <c r="G172" s="84">
        <f t="shared" si="7"/>
        <v>22</v>
      </c>
      <c r="H172" s="67">
        <v>43720</v>
      </c>
      <c r="I172" s="461">
        <v>120</v>
      </c>
      <c r="J172" s="472">
        <f t="shared" si="6"/>
        <v>22</v>
      </c>
    </row>
    <row r="173" spans="1:10" ht="15" hidden="1" outlineLevel="1" thickBot="1" x14ac:dyDescent="0.4">
      <c r="A173" s="262" t="s">
        <v>3021</v>
      </c>
      <c r="B173" s="224" t="s">
        <v>3228</v>
      </c>
      <c r="C173" s="79" t="s">
        <v>3022</v>
      </c>
      <c r="D173" s="72" t="s">
        <v>170</v>
      </c>
      <c r="E173" s="83">
        <v>7</v>
      </c>
      <c r="F173" s="83">
        <v>8</v>
      </c>
      <c r="G173" s="84">
        <f t="shared" si="7"/>
        <v>15</v>
      </c>
      <c r="H173" s="67">
        <v>43720</v>
      </c>
      <c r="I173" s="461">
        <v>130</v>
      </c>
      <c r="J173" s="472">
        <f t="shared" si="6"/>
        <v>15</v>
      </c>
    </row>
    <row r="174" spans="1:10" ht="15" hidden="1" outlineLevel="1" thickBot="1" x14ac:dyDescent="0.4">
      <c r="A174" s="262" t="s">
        <v>3021</v>
      </c>
      <c r="B174" s="224" t="s">
        <v>3229</v>
      </c>
      <c r="C174" s="79" t="s">
        <v>3022</v>
      </c>
      <c r="D174" s="72" t="s">
        <v>170</v>
      </c>
      <c r="E174" s="83">
        <v>5</v>
      </c>
      <c r="F174" s="83">
        <v>4</v>
      </c>
      <c r="G174" s="84">
        <f t="shared" si="7"/>
        <v>9</v>
      </c>
      <c r="H174" s="67">
        <v>43720</v>
      </c>
      <c r="I174" s="461">
        <v>200</v>
      </c>
      <c r="J174" s="472">
        <f t="shared" si="6"/>
        <v>9</v>
      </c>
    </row>
    <row r="175" spans="1:10" ht="15" hidden="1" outlineLevel="1" thickBot="1" x14ac:dyDescent="0.4">
      <c r="A175" s="262" t="s">
        <v>3021</v>
      </c>
      <c r="B175" s="224" t="s">
        <v>3230</v>
      </c>
      <c r="C175" s="79" t="s">
        <v>3022</v>
      </c>
      <c r="D175" s="72" t="s">
        <v>170</v>
      </c>
      <c r="E175" s="83">
        <v>7</v>
      </c>
      <c r="F175" s="83">
        <v>7</v>
      </c>
      <c r="G175" s="84">
        <f t="shared" si="7"/>
        <v>14</v>
      </c>
      <c r="H175" s="67">
        <v>43720</v>
      </c>
      <c r="I175" s="461">
        <v>100</v>
      </c>
      <c r="J175" s="472">
        <f t="shared" si="6"/>
        <v>14</v>
      </c>
    </row>
    <row r="176" spans="1:10" ht="15" hidden="1" outlineLevel="1" thickBot="1" x14ac:dyDescent="0.4">
      <c r="A176" s="262" t="s">
        <v>3021</v>
      </c>
      <c r="B176" s="224" t="s">
        <v>3231</v>
      </c>
      <c r="C176" s="79" t="s">
        <v>3022</v>
      </c>
      <c r="D176" s="72" t="s">
        <v>170</v>
      </c>
      <c r="E176" s="83">
        <v>8</v>
      </c>
      <c r="F176" s="83">
        <v>8</v>
      </c>
      <c r="G176" s="84">
        <f t="shared" si="7"/>
        <v>16</v>
      </c>
      <c r="H176" s="67">
        <v>43720</v>
      </c>
      <c r="I176" s="461">
        <v>110</v>
      </c>
      <c r="J176" s="472">
        <f t="shared" si="6"/>
        <v>16</v>
      </c>
    </row>
    <row r="177" spans="1:10" ht="15" hidden="1" outlineLevel="1" thickBot="1" x14ac:dyDescent="0.4">
      <c r="A177" s="262" t="s">
        <v>3021</v>
      </c>
      <c r="B177" s="224" t="s">
        <v>3232</v>
      </c>
      <c r="C177" s="79" t="s">
        <v>3022</v>
      </c>
      <c r="D177" s="72" t="s">
        <v>170</v>
      </c>
      <c r="E177" s="83">
        <v>8</v>
      </c>
      <c r="F177" s="83">
        <v>8</v>
      </c>
      <c r="G177" s="84">
        <f t="shared" si="7"/>
        <v>16</v>
      </c>
      <c r="H177" s="67">
        <v>43720</v>
      </c>
      <c r="I177" s="461">
        <v>185</v>
      </c>
      <c r="J177" s="472">
        <f t="shared" si="6"/>
        <v>16</v>
      </c>
    </row>
    <row r="178" spans="1:10" ht="15" hidden="1" outlineLevel="1" thickBot="1" x14ac:dyDescent="0.4">
      <c r="A178" s="262" t="s">
        <v>3021</v>
      </c>
      <c r="B178" s="224" t="s">
        <v>3233</v>
      </c>
      <c r="C178" s="79" t="s">
        <v>3022</v>
      </c>
      <c r="D178" s="72" t="s">
        <v>170</v>
      </c>
      <c r="E178" s="83">
        <v>8</v>
      </c>
      <c r="F178" s="83">
        <v>8</v>
      </c>
      <c r="G178" s="84">
        <f t="shared" si="7"/>
        <v>16</v>
      </c>
      <c r="H178" s="67">
        <v>43720</v>
      </c>
      <c r="I178" s="461">
        <v>170</v>
      </c>
      <c r="J178" s="472">
        <f t="shared" si="6"/>
        <v>16</v>
      </c>
    </row>
    <row r="179" spans="1:10" ht="15" hidden="1" outlineLevel="1" thickBot="1" x14ac:dyDescent="0.4">
      <c r="A179" s="262" t="s">
        <v>3021</v>
      </c>
      <c r="B179" s="224" t="s">
        <v>3234</v>
      </c>
      <c r="C179" s="79" t="s">
        <v>3022</v>
      </c>
      <c r="D179" s="72" t="s">
        <v>170</v>
      </c>
      <c r="E179" s="83">
        <v>5</v>
      </c>
      <c r="F179" s="83">
        <v>5</v>
      </c>
      <c r="G179" s="84">
        <f t="shared" si="7"/>
        <v>10</v>
      </c>
      <c r="H179" s="67">
        <v>43720</v>
      </c>
      <c r="I179" s="461">
        <v>200</v>
      </c>
      <c r="J179" s="472">
        <f t="shared" si="6"/>
        <v>10</v>
      </c>
    </row>
    <row r="180" spans="1:10" ht="15" hidden="1" outlineLevel="1" thickBot="1" x14ac:dyDescent="0.4">
      <c r="A180" s="262" t="s">
        <v>3021</v>
      </c>
      <c r="B180" s="224" t="s">
        <v>3235</v>
      </c>
      <c r="C180" s="79" t="s">
        <v>3022</v>
      </c>
      <c r="D180" s="72" t="s">
        <v>170</v>
      </c>
      <c r="E180" s="83">
        <v>8</v>
      </c>
      <c r="F180" s="83">
        <v>7</v>
      </c>
      <c r="G180" s="84">
        <f t="shared" si="7"/>
        <v>15</v>
      </c>
      <c r="H180" s="67">
        <v>43720</v>
      </c>
      <c r="I180" s="461">
        <v>225</v>
      </c>
      <c r="J180" s="472">
        <f t="shared" si="6"/>
        <v>15</v>
      </c>
    </row>
    <row r="181" spans="1:10" ht="15" hidden="1" outlineLevel="1" thickBot="1" x14ac:dyDescent="0.4">
      <c r="A181" s="262" t="s">
        <v>3021</v>
      </c>
      <c r="B181" s="224" t="s">
        <v>3236</v>
      </c>
      <c r="C181" s="79" t="s">
        <v>3022</v>
      </c>
      <c r="D181" s="72" t="s">
        <v>170</v>
      </c>
      <c r="E181" s="83">
        <v>10</v>
      </c>
      <c r="F181" s="83">
        <v>8</v>
      </c>
      <c r="G181" s="84">
        <f t="shared" si="7"/>
        <v>18</v>
      </c>
      <c r="H181" s="67">
        <v>43720</v>
      </c>
      <c r="I181" s="461">
        <v>150</v>
      </c>
      <c r="J181" s="472">
        <f t="shared" si="6"/>
        <v>18</v>
      </c>
    </row>
    <row r="182" spans="1:10" ht="15" hidden="1" outlineLevel="1" thickBot="1" x14ac:dyDescent="0.4">
      <c r="A182" s="262" t="s">
        <v>3021</v>
      </c>
      <c r="B182" s="224" t="s">
        <v>3237</v>
      </c>
      <c r="C182" s="79" t="s">
        <v>3022</v>
      </c>
      <c r="D182" s="72" t="s">
        <v>170</v>
      </c>
      <c r="E182" s="83">
        <v>3</v>
      </c>
      <c r="F182" s="83">
        <v>4</v>
      </c>
      <c r="G182" s="84">
        <f t="shared" si="7"/>
        <v>7</v>
      </c>
      <c r="H182" s="67">
        <v>43720</v>
      </c>
      <c r="I182" s="461">
        <v>80</v>
      </c>
      <c r="J182" s="472">
        <f t="shared" si="6"/>
        <v>7</v>
      </c>
    </row>
    <row r="183" spans="1:10" ht="15" hidden="1" outlineLevel="1" thickBot="1" x14ac:dyDescent="0.4">
      <c r="A183" s="262" t="s">
        <v>3021</v>
      </c>
      <c r="B183" s="224" t="s">
        <v>3238</v>
      </c>
      <c r="C183" s="79" t="s">
        <v>3022</v>
      </c>
      <c r="D183" s="72" t="s">
        <v>170</v>
      </c>
      <c r="E183" s="83">
        <v>7</v>
      </c>
      <c r="F183" s="83">
        <v>7</v>
      </c>
      <c r="G183" s="84">
        <f t="shared" si="7"/>
        <v>14</v>
      </c>
      <c r="H183" s="67">
        <v>43720</v>
      </c>
      <c r="I183" s="461">
        <v>60</v>
      </c>
      <c r="J183" s="472">
        <f t="shared" si="6"/>
        <v>14</v>
      </c>
    </row>
    <row r="184" spans="1:10" ht="15" hidden="1" outlineLevel="1" thickBot="1" x14ac:dyDescent="0.4">
      <c r="A184" s="262" t="s">
        <v>3021</v>
      </c>
      <c r="B184" s="224" t="s">
        <v>3239</v>
      </c>
      <c r="C184" s="79" t="s">
        <v>3022</v>
      </c>
      <c r="D184" s="72" t="s">
        <v>170</v>
      </c>
      <c r="E184" s="83">
        <v>7</v>
      </c>
      <c r="F184" s="83">
        <v>7</v>
      </c>
      <c r="G184" s="84">
        <f t="shared" si="7"/>
        <v>14</v>
      </c>
      <c r="H184" s="67">
        <v>43720</v>
      </c>
      <c r="I184" s="461">
        <v>180</v>
      </c>
      <c r="J184" s="472">
        <f t="shared" si="6"/>
        <v>14</v>
      </c>
    </row>
    <row r="185" spans="1:10" ht="15" hidden="1" outlineLevel="1" thickBot="1" x14ac:dyDescent="0.4">
      <c r="A185" s="262" t="s">
        <v>3021</v>
      </c>
      <c r="B185" s="224" t="s">
        <v>3240</v>
      </c>
      <c r="C185" s="79" t="s">
        <v>3022</v>
      </c>
      <c r="D185" s="72" t="s">
        <v>170</v>
      </c>
      <c r="E185" s="83">
        <v>5</v>
      </c>
      <c r="F185" s="83">
        <v>5</v>
      </c>
      <c r="G185" s="84">
        <f t="shared" si="7"/>
        <v>10</v>
      </c>
      <c r="H185" s="67">
        <v>43720</v>
      </c>
      <c r="I185" s="461">
        <v>230</v>
      </c>
      <c r="J185" s="472">
        <f t="shared" si="6"/>
        <v>10</v>
      </c>
    </row>
    <row r="186" spans="1:10" ht="15" hidden="1" outlineLevel="1" thickBot="1" x14ac:dyDescent="0.4">
      <c r="A186" s="262" t="s">
        <v>3021</v>
      </c>
      <c r="B186" s="224" t="s">
        <v>3241</v>
      </c>
      <c r="C186" s="79" t="s">
        <v>3022</v>
      </c>
      <c r="D186" s="72" t="s">
        <v>170</v>
      </c>
      <c r="E186" s="83">
        <v>7</v>
      </c>
      <c r="F186" s="83">
        <v>5</v>
      </c>
      <c r="G186" s="84">
        <f t="shared" si="7"/>
        <v>12</v>
      </c>
      <c r="H186" s="67">
        <v>43720</v>
      </c>
      <c r="I186" s="461">
        <v>400</v>
      </c>
      <c r="J186" s="472">
        <f t="shared" si="6"/>
        <v>12</v>
      </c>
    </row>
    <row r="187" spans="1:10" ht="15" hidden="1" outlineLevel="1" thickBot="1" x14ac:dyDescent="0.4">
      <c r="A187" s="262" t="s">
        <v>3021</v>
      </c>
      <c r="B187" s="224" t="s">
        <v>3242</v>
      </c>
      <c r="C187" s="79" t="s">
        <v>3022</v>
      </c>
      <c r="D187" s="72" t="s">
        <v>170</v>
      </c>
      <c r="E187" s="83">
        <v>6</v>
      </c>
      <c r="F187" s="83">
        <v>6</v>
      </c>
      <c r="G187" s="84">
        <f t="shared" si="7"/>
        <v>12</v>
      </c>
      <c r="H187" s="67">
        <v>43720</v>
      </c>
      <c r="I187" s="461">
        <v>90</v>
      </c>
      <c r="J187" s="472">
        <f t="shared" si="6"/>
        <v>12</v>
      </c>
    </row>
    <row r="188" spans="1:10" ht="15" hidden="1" outlineLevel="1" thickBot="1" x14ac:dyDescent="0.4">
      <c r="A188" s="262" t="s">
        <v>3021</v>
      </c>
      <c r="B188" s="224" t="s">
        <v>3243</v>
      </c>
      <c r="C188" s="79" t="s">
        <v>3022</v>
      </c>
      <c r="D188" s="72" t="s">
        <v>170</v>
      </c>
      <c r="E188" s="83">
        <v>5</v>
      </c>
      <c r="F188" s="83">
        <v>5</v>
      </c>
      <c r="G188" s="84">
        <f t="shared" si="7"/>
        <v>10</v>
      </c>
      <c r="H188" s="67">
        <v>43720</v>
      </c>
      <c r="I188" s="461">
        <v>300</v>
      </c>
      <c r="J188" s="472">
        <f t="shared" si="6"/>
        <v>10</v>
      </c>
    </row>
    <row r="189" spans="1:10" ht="15" hidden="1" outlineLevel="1" thickBot="1" x14ac:dyDescent="0.4">
      <c r="A189" s="262" t="s">
        <v>3021</v>
      </c>
      <c r="B189" s="224" t="s">
        <v>3244</v>
      </c>
      <c r="C189" s="79" t="s">
        <v>3022</v>
      </c>
      <c r="D189" s="72" t="s">
        <v>170</v>
      </c>
      <c r="E189" s="83">
        <v>8</v>
      </c>
      <c r="F189" s="83">
        <v>7</v>
      </c>
      <c r="G189" s="84">
        <f t="shared" si="7"/>
        <v>15</v>
      </c>
      <c r="H189" s="67">
        <v>43720</v>
      </c>
      <c r="I189" s="461">
        <v>50</v>
      </c>
      <c r="J189" s="472">
        <f t="shared" si="6"/>
        <v>15</v>
      </c>
    </row>
    <row r="190" spans="1:10" ht="15" hidden="1" outlineLevel="1" thickBot="1" x14ac:dyDescent="0.4">
      <c r="A190" s="262" t="s">
        <v>3021</v>
      </c>
      <c r="B190" s="224" t="s">
        <v>3245</v>
      </c>
      <c r="C190" s="79" t="s">
        <v>3022</v>
      </c>
      <c r="D190" s="72" t="s">
        <v>170</v>
      </c>
      <c r="E190" s="83">
        <v>12</v>
      </c>
      <c r="F190" s="83">
        <v>12</v>
      </c>
      <c r="G190" s="84">
        <f t="shared" si="7"/>
        <v>24</v>
      </c>
      <c r="H190" s="67">
        <v>43720</v>
      </c>
      <c r="I190" s="461">
        <v>112</v>
      </c>
      <c r="J190" s="472">
        <f t="shared" si="6"/>
        <v>24</v>
      </c>
    </row>
    <row r="191" spans="1:10" ht="15" hidden="1" outlineLevel="1" thickBot="1" x14ac:dyDescent="0.4">
      <c r="A191" s="262" t="s">
        <v>3021</v>
      </c>
      <c r="B191" s="224" t="s">
        <v>3246</v>
      </c>
      <c r="C191" s="79" t="s">
        <v>3022</v>
      </c>
      <c r="D191" s="72" t="s">
        <v>170</v>
      </c>
      <c r="E191" s="83">
        <v>15</v>
      </c>
      <c r="F191" s="83">
        <v>15</v>
      </c>
      <c r="G191" s="84">
        <f t="shared" si="7"/>
        <v>30</v>
      </c>
      <c r="H191" s="67">
        <v>43720</v>
      </c>
      <c r="I191" s="461">
        <v>115</v>
      </c>
      <c r="J191" s="472">
        <f t="shared" si="6"/>
        <v>30</v>
      </c>
    </row>
    <row r="192" spans="1:10" ht="15" hidden="1" outlineLevel="1" thickBot="1" x14ac:dyDescent="0.4">
      <c r="A192" s="262" t="s">
        <v>3021</v>
      </c>
      <c r="B192" s="224" t="s">
        <v>3247</v>
      </c>
      <c r="C192" s="79" t="s">
        <v>3022</v>
      </c>
      <c r="D192" s="72" t="s">
        <v>170</v>
      </c>
      <c r="E192" s="83">
        <v>6</v>
      </c>
      <c r="F192" s="83">
        <v>7</v>
      </c>
      <c r="G192" s="84">
        <f t="shared" si="7"/>
        <v>13</v>
      </c>
      <c r="H192" s="67">
        <v>43720</v>
      </c>
      <c r="I192" s="461">
        <v>170</v>
      </c>
      <c r="J192" s="472">
        <f t="shared" si="6"/>
        <v>13</v>
      </c>
    </row>
    <row r="193" spans="1:10" ht="15" hidden="1" outlineLevel="1" thickBot="1" x14ac:dyDescent="0.4">
      <c r="A193" s="262" t="s">
        <v>3021</v>
      </c>
      <c r="B193" s="224" t="s">
        <v>3248</v>
      </c>
      <c r="C193" s="79" t="s">
        <v>3022</v>
      </c>
      <c r="D193" s="72" t="s">
        <v>170</v>
      </c>
      <c r="E193" s="83">
        <v>4</v>
      </c>
      <c r="F193" s="83">
        <v>4</v>
      </c>
      <c r="G193" s="84">
        <f t="shared" si="7"/>
        <v>8</v>
      </c>
      <c r="H193" s="67">
        <v>43720</v>
      </c>
      <c r="I193" s="461">
        <v>160</v>
      </c>
      <c r="J193" s="472">
        <f t="shared" si="6"/>
        <v>8</v>
      </c>
    </row>
    <row r="194" spans="1:10" ht="15" hidden="1" outlineLevel="1" thickBot="1" x14ac:dyDescent="0.4">
      <c r="A194" s="262" t="s">
        <v>3021</v>
      </c>
      <c r="B194" s="224" t="s">
        <v>3249</v>
      </c>
      <c r="C194" s="79" t="s">
        <v>3022</v>
      </c>
      <c r="D194" s="72" t="s">
        <v>170</v>
      </c>
      <c r="E194" s="83">
        <v>7</v>
      </c>
      <c r="F194" s="83">
        <v>7</v>
      </c>
      <c r="G194" s="84">
        <f t="shared" si="7"/>
        <v>14</v>
      </c>
      <c r="H194" s="67">
        <v>43720</v>
      </c>
      <c r="I194" s="461">
        <v>200</v>
      </c>
      <c r="J194" s="472">
        <f t="shared" si="6"/>
        <v>14</v>
      </c>
    </row>
    <row r="195" spans="1:10" ht="15" hidden="1" outlineLevel="1" thickBot="1" x14ac:dyDescent="0.4">
      <c r="A195" s="262" t="s">
        <v>3021</v>
      </c>
      <c r="B195" s="224" t="s">
        <v>3250</v>
      </c>
      <c r="C195" s="79" t="s">
        <v>3022</v>
      </c>
      <c r="D195" s="72" t="s">
        <v>170</v>
      </c>
      <c r="E195" s="83">
        <v>10</v>
      </c>
      <c r="F195" s="83">
        <v>10</v>
      </c>
      <c r="G195" s="84">
        <f t="shared" si="7"/>
        <v>20</v>
      </c>
      <c r="H195" s="67">
        <v>43720</v>
      </c>
      <c r="I195" s="461">
        <v>20</v>
      </c>
      <c r="J195" s="472">
        <f t="shared" ref="J195:J257" si="8">IF(I195&gt;$Q$1,,G195)</f>
        <v>20</v>
      </c>
    </row>
    <row r="196" spans="1:10" ht="15" hidden="1" outlineLevel="1" thickBot="1" x14ac:dyDescent="0.4">
      <c r="A196" s="262" t="s">
        <v>3021</v>
      </c>
      <c r="B196" s="224" t="s">
        <v>3251</v>
      </c>
      <c r="C196" s="79" t="s">
        <v>3022</v>
      </c>
      <c r="D196" s="72" t="s">
        <v>170</v>
      </c>
      <c r="E196" s="83">
        <v>15</v>
      </c>
      <c r="F196" s="83">
        <v>15</v>
      </c>
      <c r="G196" s="84">
        <f t="shared" si="7"/>
        <v>30</v>
      </c>
      <c r="H196" s="67">
        <v>43720</v>
      </c>
      <c r="I196" s="461">
        <v>40</v>
      </c>
      <c r="J196" s="472">
        <f t="shared" si="8"/>
        <v>30</v>
      </c>
    </row>
    <row r="197" spans="1:10" ht="15" hidden="1" outlineLevel="1" thickBot="1" x14ac:dyDescent="0.4">
      <c r="A197" s="262" t="s">
        <v>3021</v>
      </c>
      <c r="B197" s="224" t="s">
        <v>3252</v>
      </c>
      <c r="C197" s="79" t="s">
        <v>3022</v>
      </c>
      <c r="D197" s="72" t="s">
        <v>170</v>
      </c>
      <c r="E197" s="83">
        <v>6</v>
      </c>
      <c r="F197" s="83">
        <v>6</v>
      </c>
      <c r="G197" s="84">
        <f t="shared" si="7"/>
        <v>12</v>
      </c>
      <c r="H197" s="67">
        <v>43720</v>
      </c>
      <c r="I197" s="461">
        <v>80</v>
      </c>
      <c r="J197" s="472">
        <f t="shared" si="8"/>
        <v>12</v>
      </c>
    </row>
    <row r="198" spans="1:10" ht="15" hidden="1" outlineLevel="1" thickBot="1" x14ac:dyDescent="0.4">
      <c r="A198" s="262" t="s">
        <v>3021</v>
      </c>
      <c r="B198" s="224" t="s">
        <v>3253</v>
      </c>
      <c r="C198" s="79" t="s">
        <v>3022</v>
      </c>
      <c r="D198" s="72" t="s">
        <v>170</v>
      </c>
      <c r="E198" s="83">
        <v>9</v>
      </c>
      <c r="F198" s="83">
        <v>9</v>
      </c>
      <c r="G198" s="84">
        <f t="shared" si="7"/>
        <v>18</v>
      </c>
      <c r="H198" s="67">
        <v>43720</v>
      </c>
      <c r="I198" s="461">
        <v>90</v>
      </c>
      <c r="J198" s="472">
        <f t="shared" si="8"/>
        <v>18</v>
      </c>
    </row>
    <row r="199" spans="1:10" ht="15" hidden="1" outlineLevel="1" thickBot="1" x14ac:dyDescent="0.4">
      <c r="A199" s="262" t="s">
        <v>3021</v>
      </c>
      <c r="B199" s="224" t="s">
        <v>3254</v>
      </c>
      <c r="C199" s="79" t="s">
        <v>3022</v>
      </c>
      <c r="D199" s="72" t="s">
        <v>170</v>
      </c>
      <c r="E199" s="83">
        <v>6</v>
      </c>
      <c r="F199" s="83">
        <v>13</v>
      </c>
      <c r="G199" s="84">
        <f t="shared" si="7"/>
        <v>19</v>
      </c>
      <c r="H199" s="67">
        <v>43720</v>
      </c>
      <c r="I199" s="461">
        <v>70</v>
      </c>
      <c r="J199" s="472">
        <f t="shared" si="8"/>
        <v>19</v>
      </c>
    </row>
    <row r="200" spans="1:10" ht="15" hidden="1" outlineLevel="1" thickBot="1" x14ac:dyDescent="0.4">
      <c r="A200" s="262" t="s">
        <v>3021</v>
      </c>
      <c r="B200" s="224" t="s">
        <v>3255</v>
      </c>
      <c r="C200" s="79" t="s">
        <v>3022</v>
      </c>
      <c r="D200" s="72" t="s">
        <v>170</v>
      </c>
      <c r="E200" s="83">
        <v>5</v>
      </c>
      <c r="F200" s="83">
        <v>5</v>
      </c>
      <c r="G200" s="84">
        <f t="shared" si="7"/>
        <v>10</v>
      </c>
      <c r="H200" s="67">
        <v>43720</v>
      </c>
      <c r="I200" s="461">
        <v>150</v>
      </c>
      <c r="J200" s="472">
        <f t="shared" si="8"/>
        <v>10</v>
      </c>
    </row>
    <row r="201" spans="1:10" ht="15" hidden="1" outlineLevel="1" thickBot="1" x14ac:dyDescent="0.4">
      <c r="A201" s="262" t="s">
        <v>3021</v>
      </c>
      <c r="B201" s="224" t="s">
        <v>3256</v>
      </c>
      <c r="C201" s="79" t="s">
        <v>3022</v>
      </c>
      <c r="D201" s="72" t="s">
        <v>170</v>
      </c>
      <c r="E201" s="83">
        <v>10</v>
      </c>
      <c r="F201" s="83">
        <v>10</v>
      </c>
      <c r="G201" s="84">
        <f t="shared" si="7"/>
        <v>20</v>
      </c>
      <c r="H201" s="67">
        <v>43720</v>
      </c>
      <c r="I201" s="461">
        <v>180</v>
      </c>
      <c r="J201" s="472">
        <f t="shared" si="8"/>
        <v>20</v>
      </c>
    </row>
    <row r="202" spans="1:10" ht="15" hidden="1" outlineLevel="1" thickBot="1" x14ac:dyDescent="0.4">
      <c r="A202" s="262" t="s">
        <v>3021</v>
      </c>
      <c r="B202" s="224" t="s">
        <v>3257</v>
      </c>
      <c r="C202" s="79" t="s">
        <v>3022</v>
      </c>
      <c r="D202" s="72" t="s">
        <v>170</v>
      </c>
      <c r="E202" s="83">
        <v>5</v>
      </c>
      <c r="F202" s="83">
        <v>5</v>
      </c>
      <c r="G202" s="84">
        <f t="shared" si="7"/>
        <v>10</v>
      </c>
      <c r="H202" s="67">
        <v>43720</v>
      </c>
      <c r="I202" s="461">
        <v>110</v>
      </c>
      <c r="J202" s="472">
        <f t="shared" si="8"/>
        <v>10</v>
      </c>
    </row>
    <row r="203" spans="1:10" ht="15" hidden="1" outlineLevel="1" thickBot="1" x14ac:dyDescent="0.4">
      <c r="A203" s="262" t="s">
        <v>3021</v>
      </c>
      <c r="B203" s="224" t="s">
        <v>3258</v>
      </c>
      <c r="C203" s="79" t="s">
        <v>3022</v>
      </c>
      <c r="D203" s="72" t="s">
        <v>170</v>
      </c>
      <c r="E203" s="83">
        <v>5</v>
      </c>
      <c r="F203" s="83">
        <v>6</v>
      </c>
      <c r="G203" s="84">
        <f t="shared" si="7"/>
        <v>11</v>
      </c>
      <c r="H203" s="67">
        <v>43720</v>
      </c>
      <c r="I203" s="461">
        <v>123</v>
      </c>
      <c r="J203" s="472">
        <f t="shared" si="8"/>
        <v>11</v>
      </c>
    </row>
    <row r="204" spans="1:10" hidden="1" outlineLevel="1" x14ac:dyDescent="0.35">
      <c r="A204" s="262" t="s">
        <v>3021</v>
      </c>
      <c r="B204" s="224" t="s">
        <v>3259</v>
      </c>
      <c r="C204" s="79" t="s">
        <v>3022</v>
      </c>
      <c r="D204" s="72" t="s">
        <v>170</v>
      </c>
      <c r="E204" s="83">
        <v>7</v>
      </c>
      <c r="F204" s="83">
        <v>7</v>
      </c>
      <c r="G204" s="84">
        <f t="shared" si="7"/>
        <v>14</v>
      </c>
      <c r="H204" s="67">
        <v>43720</v>
      </c>
      <c r="I204" s="461">
        <v>145</v>
      </c>
      <c r="J204" s="472">
        <f t="shared" si="8"/>
        <v>14</v>
      </c>
    </row>
    <row r="205" spans="1:10" ht="15" collapsed="1" thickBot="1" x14ac:dyDescent="0.4">
      <c r="A205" s="473" t="s">
        <v>3021</v>
      </c>
      <c r="B205" s="225"/>
      <c r="C205" s="80" t="s">
        <v>3022</v>
      </c>
      <c r="D205" s="81">
        <f>COUNTA(D166:D204)</f>
        <v>39</v>
      </c>
      <c r="E205" s="81">
        <f>SUM(E166:E204)</f>
        <v>285</v>
      </c>
      <c r="F205" s="81">
        <f>SUM(F166:F204)</f>
        <v>289</v>
      </c>
      <c r="G205" s="81">
        <f>SUM(G166:G204)</f>
        <v>574</v>
      </c>
      <c r="H205" s="92">
        <v>43720</v>
      </c>
      <c r="I205" s="463">
        <f>AVERAGE(I166:I204)</f>
        <v>145.64102564102564</v>
      </c>
      <c r="J205" s="81">
        <f>SUM(J166:J204)</f>
        <v>574</v>
      </c>
    </row>
    <row r="206" spans="1:10" ht="15" hidden="1" outlineLevel="1" thickBot="1" x14ac:dyDescent="0.4">
      <c r="A206" s="261" t="s">
        <v>3023</v>
      </c>
      <c r="B206" s="223" t="s">
        <v>3260</v>
      </c>
      <c r="C206" s="86" t="s">
        <v>3024</v>
      </c>
      <c r="D206" s="72" t="s">
        <v>170</v>
      </c>
      <c r="E206" s="87">
        <v>4</v>
      </c>
      <c r="F206" s="87">
        <v>8</v>
      </c>
      <c r="G206" s="88">
        <f t="shared" ref="G206:G237" si="9">E206+F206</f>
        <v>12</v>
      </c>
      <c r="H206" s="67">
        <v>43743</v>
      </c>
      <c r="I206" s="460">
        <v>150</v>
      </c>
      <c r="J206" s="472">
        <f t="shared" si="8"/>
        <v>12</v>
      </c>
    </row>
    <row r="207" spans="1:10" ht="15" hidden="1" outlineLevel="1" thickBot="1" x14ac:dyDescent="0.4">
      <c r="A207" s="262" t="s">
        <v>3023</v>
      </c>
      <c r="B207" s="224" t="s">
        <v>3261</v>
      </c>
      <c r="C207" s="79" t="s">
        <v>3024</v>
      </c>
      <c r="D207" s="72" t="s">
        <v>170</v>
      </c>
      <c r="E207" s="83">
        <v>3</v>
      </c>
      <c r="F207" s="83">
        <v>4</v>
      </c>
      <c r="G207" s="84">
        <f t="shared" si="9"/>
        <v>7</v>
      </c>
      <c r="H207" s="67">
        <v>43743</v>
      </c>
      <c r="I207" s="461">
        <v>150</v>
      </c>
      <c r="J207" s="472">
        <f t="shared" si="8"/>
        <v>7</v>
      </c>
    </row>
    <row r="208" spans="1:10" ht="15" hidden="1" outlineLevel="1" thickBot="1" x14ac:dyDescent="0.4">
      <c r="A208" s="262" t="s">
        <v>3023</v>
      </c>
      <c r="B208" s="224" t="s">
        <v>3262</v>
      </c>
      <c r="C208" s="79" t="s">
        <v>3024</v>
      </c>
      <c r="D208" s="72" t="s">
        <v>170</v>
      </c>
      <c r="E208" s="83">
        <v>2</v>
      </c>
      <c r="F208" s="83">
        <v>4</v>
      </c>
      <c r="G208" s="84">
        <f t="shared" si="9"/>
        <v>6</v>
      </c>
      <c r="H208" s="67">
        <v>43743</v>
      </c>
      <c r="I208" s="461">
        <v>150</v>
      </c>
      <c r="J208" s="472">
        <f t="shared" si="8"/>
        <v>6</v>
      </c>
    </row>
    <row r="209" spans="1:10" ht="15" hidden="1" outlineLevel="1" thickBot="1" x14ac:dyDescent="0.4">
      <c r="A209" s="262" t="s">
        <v>3023</v>
      </c>
      <c r="B209" s="224" t="s">
        <v>3263</v>
      </c>
      <c r="C209" s="79" t="s">
        <v>3024</v>
      </c>
      <c r="D209" s="72" t="s">
        <v>170</v>
      </c>
      <c r="E209" s="83">
        <v>5</v>
      </c>
      <c r="F209" s="83">
        <v>4</v>
      </c>
      <c r="G209" s="84">
        <f t="shared" si="9"/>
        <v>9</v>
      </c>
      <c r="H209" s="67">
        <v>43743</v>
      </c>
      <c r="I209" s="461">
        <v>150</v>
      </c>
      <c r="J209" s="472">
        <f t="shared" si="8"/>
        <v>9</v>
      </c>
    </row>
    <row r="210" spans="1:10" ht="15" hidden="1" outlineLevel="1" thickBot="1" x14ac:dyDescent="0.4">
      <c r="A210" s="262" t="s">
        <v>3023</v>
      </c>
      <c r="B210" s="224" t="s">
        <v>3264</v>
      </c>
      <c r="C210" s="79" t="s">
        <v>3024</v>
      </c>
      <c r="D210" s="72" t="s">
        <v>170</v>
      </c>
      <c r="E210" s="83">
        <v>6</v>
      </c>
      <c r="F210" s="83">
        <v>5</v>
      </c>
      <c r="G210" s="84">
        <f t="shared" si="9"/>
        <v>11</v>
      </c>
      <c r="H210" s="67">
        <v>43743</v>
      </c>
      <c r="I210" s="461">
        <v>150</v>
      </c>
      <c r="J210" s="472">
        <f t="shared" si="8"/>
        <v>11</v>
      </c>
    </row>
    <row r="211" spans="1:10" ht="15" hidden="1" outlineLevel="1" thickBot="1" x14ac:dyDescent="0.4">
      <c r="A211" s="262" t="s">
        <v>3023</v>
      </c>
      <c r="B211" s="224" t="s">
        <v>3265</v>
      </c>
      <c r="C211" s="79" t="s">
        <v>3024</v>
      </c>
      <c r="D211" s="72" t="s">
        <v>170</v>
      </c>
      <c r="E211" s="83">
        <v>2</v>
      </c>
      <c r="F211" s="83">
        <v>4</v>
      </c>
      <c r="G211" s="84">
        <f t="shared" si="9"/>
        <v>6</v>
      </c>
      <c r="H211" s="67">
        <v>43743</v>
      </c>
      <c r="I211" s="461">
        <v>400</v>
      </c>
      <c r="J211" s="472">
        <f t="shared" si="8"/>
        <v>6</v>
      </c>
    </row>
    <row r="212" spans="1:10" ht="15" hidden="1" outlineLevel="1" thickBot="1" x14ac:dyDescent="0.4">
      <c r="A212" s="262" t="s">
        <v>3023</v>
      </c>
      <c r="B212" s="224" t="s">
        <v>3266</v>
      </c>
      <c r="C212" s="79" t="s">
        <v>3024</v>
      </c>
      <c r="D212" s="72" t="s">
        <v>170</v>
      </c>
      <c r="E212" s="83">
        <v>3</v>
      </c>
      <c r="F212" s="83">
        <v>3</v>
      </c>
      <c r="G212" s="84">
        <f t="shared" si="9"/>
        <v>6</v>
      </c>
      <c r="H212" s="67">
        <v>43743</v>
      </c>
      <c r="I212" s="461">
        <v>250</v>
      </c>
      <c r="J212" s="472">
        <f t="shared" si="8"/>
        <v>6</v>
      </c>
    </row>
    <row r="213" spans="1:10" ht="15" hidden="1" outlineLevel="1" thickBot="1" x14ac:dyDescent="0.4">
      <c r="A213" s="262" t="s">
        <v>3023</v>
      </c>
      <c r="B213" s="224" t="s">
        <v>3267</v>
      </c>
      <c r="C213" s="79" t="s">
        <v>3024</v>
      </c>
      <c r="D213" s="72" t="s">
        <v>170</v>
      </c>
      <c r="E213" s="83">
        <v>4</v>
      </c>
      <c r="F213" s="83">
        <v>5</v>
      </c>
      <c r="G213" s="84">
        <f t="shared" si="9"/>
        <v>9</v>
      </c>
      <c r="H213" s="67">
        <v>43743</v>
      </c>
      <c r="I213" s="461">
        <v>300</v>
      </c>
      <c r="J213" s="472">
        <f t="shared" si="8"/>
        <v>9</v>
      </c>
    </row>
    <row r="214" spans="1:10" ht="15" hidden="1" outlineLevel="1" thickBot="1" x14ac:dyDescent="0.4">
      <c r="A214" s="262" t="s">
        <v>3023</v>
      </c>
      <c r="B214" s="224" t="s">
        <v>3268</v>
      </c>
      <c r="C214" s="79" t="s">
        <v>3024</v>
      </c>
      <c r="D214" s="72" t="s">
        <v>170</v>
      </c>
      <c r="E214" s="83">
        <v>3</v>
      </c>
      <c r="F214" s="83">
        <v>4</v>
      </c>
      <c r="G214" s="84">
        <f t="shared" si="9"/>
        <v>7</v>
      </c>
      <c r="H214" s="67">
        <v>43743</v>
      </c>
      <c r="I214" s="461">
        <v>250</v>
      </c>
      <c r="J214" s="472">
        <f t="shared" si="8"/>
        <v>7</v>
      </c>
    </row>
    <row r="215" spans="1:10" ht="15" hidden="1" outlineLevel="1" thickBot="1" x14ac:dyDescent="0.4">
      <c r="A215" s="262" t="s">
        <v>3023</v>
      </c>
      <c r="B215" s="224" t="s">
        <v>3269</v>
      </c>
      <c r="C215" s="79" t="s">
        <v>3024</v>
      </c>
      <c r="D215" s="72" t="s">
        <v>170</v>
      </c>
      <c r="E215" s="83">
        <v>4</v>
      </c>
      <c r="F215" s="83">
        <v>4</v>
      </c>
      <c r="G215" s="84">
        <f t="shared" si="9"/>
        <v>8</v>
      </c>
      <c r="H215" s="67">
        <v>43743</v>
      </c>
      <c r="I215" s="461">
        <v>350</v>
      </c>
      <c r="J215" s="472">
        <f t="shared" si="8"/>
        <v>8</v>
      </c>
    </row>
    <row r="216" spans="1:10" ht="15" hidden="1" outlineLevel="1" thickBot="1" x14ac:dyDescent="0.4">
      <c r="A216" s="262" t="s">
        <v>3023</v>
      </c>
      <c r="B216" s="224" t="s">
        <v>3270</v>
      </c>
      <c r="C216" s="79" t="s">
        <v>3024</v>
      </c>
      <c r="D216" s="72" t="s">
        <v>170</v>
      </c>
      <c r="E216" s="83">
        <v>2</v>
      </c>
      <c r="F216" s="83">
        <v>4</v>
      </c>
      <c r="G216" s="84">
        <f t="shared" si="9"/>
        <v>6</v>
      </c>
      <c r="H216" s="67">
        <v>43743</v>
      </c>
      <c r="I216" s="461">
        <v>300</v>
      </c>
      <c r="J216" s="472">
        <f t="shared" si="8"/>
        <v>6</v>
      </c>
    </row>
    <row r="217" spans="1:10" ht="15" hidden="1" outlineLevel="1" thickBot="1" x14ac:dyDescent="0.4">
      <c r="A217" s="262" t="s">
        <v>3023</v>
      </c>
      <c r="B217" s="224" t="s">
        <v>3271</v>
      </c>
      <c r="C217" s="79" t="s">
        <v>3024</v>
      </c>
      <c r="D217" s="72" t="s">
        <v>170</v>
      </c>
      <c r="E217" s="83">
        <v>9</v>
      </c>
      <c r="F217" s="83">
        <v>8</v>
      </c>
      <c r="G217" s="84">
        <f t="shared" si="9"/>
        <v>17</v>
      </c>
      <c r="H217" s="67">
        <v>43743</v>
      </c>
      <c r="I217" s="461">
        <v>200</v>
      </c>
      <c r="J217" s="472">
        <f t="shared" si="8"/>
        <v>17</v>
      </c>
    </row>
    <row r="218" spans="1:10" ht="15" hidden="1" outlineLevel="1" thickBot="1" x14ac:dyDescent="0.4">
      <c r="A218" s="262" t="s">
        <v>3023</v>
      </c>
      <c r="B218" s="224" t="s">
        <v>3272</v>
      </c>
      <c r="C218" s="79" t="s">
        <v>3024</v>
      </c>
      <c r="D218" s="72" t="s">
        <v>170</v>
      </c>
      <c r="E218" s="83">
        <v>3</v>
      </c>
      <c r="F218" s="83">
        <v>4</v>
      </c>
      <c r="G218" s="84">
        <f t="shared" si="9"/>
        <v>7</v>
      </c>
      <c r="H218" s="67">
        <v>43743</v>
      </c>
      <c r="I218" s="461">
        <v>210</v>
      </c>
      <c r="J218" s="472">
        <f t="shared" si="8"/>
        <v>7</v>
      </c>
    </row>
    <row r="219" spans="1:10" ht="15" hidden="1" outlineLevel="1" thickBot="1" x14ac:dyDescent="0.4">
      <c r="A219" s="262" t="s">
        <v>3023</v>
      </c>
      <c r="B219" s="224" t="s">
        <v>3273</v>
      </c>
      <c r="C219" s="79" t="s">
        <v>3024</v>
      </c>
      <c r="D219" s="72" t="s">
        <v>170</v>
      </c>
      <c r="E219" s="83">
        <v>4</v>
      </c>
      <c r="F219" s="83">
        <v>4</v>
      </c>
      <c r="G219" s="84">
        <f t="shared" si="9"/>
        <v>8</v>
      </c>
      <c r="H219" s="67">
        <v>43743</v>
      </c>
      <c r="I219" s="461">
        <v>220</v>
      </c>
      <c r="J219" s="472">
        <f t="shared" si="8"/>
        <v>8</v>
      </c>
    </row>
    <row r="220" spans="1:10" ht="15" hidden="1" outlineLevel="1" thickBot="1" x14ac:dyDescent="0.4">
      <c r="A220" s="262" t="s">
        <v>3023</v>
      </c>
      <c r="B220" s="224" t="s">
        <v>3274</v>
      </c>
      <c r="C220" s="79" t="s">
        <v>3024</v>
      </c>
      <c r="D220" s="72" t="s">
        <v>170</v>
      </c>
      <c r="E220" s="83">
        <v>5</v>
      </c>
      <c r="F220" s="83">
        <v>6</v>
      </c>
      <c r="G220" s="84">
        <f t="shared" si="9"/>
        <v>11</v>
      </c>
      <c r="H220" s="67">
        <v>43743</v>
      </c>
      <c r="I220" s="461">
        <v>100</v>
      </c>
      <c r="J220" s="472">
        <f t="shared" si="8"/>
        <v>11</v>
      </c>
    </row>
    <row r="221" spans="1:10" ht="15" hidden="1" outlineLevel="1" thickBot="1" x14ac:dyDescent="0.4">
      <c r="A221" s="262" t="s">
        <v>3023</v>
      </c>
      <c r="B221" s="224" t="s">
        <v>3275</v>
      </c>
      <c r="C221" s="79" t="s">
        <v>3024</v>
      </c>
      <c r="D221" s="72" t="s">
        <v>170</v>
      </c>
      <c r="E221" s="83">
        <v>2</v>
      </c>
      <c r="F221" s="83">
        <v>4</v>
      </c>
      <c r="G221" s="84">
        <f t="shared" si="9"/>
        <v>6</v>
      </c>
      <c r="H221" s="67">
        <v>43743</v>
      </c>
      <c r="I221" s="461">
        <v>150</v>
      </c>
      <c r="J221" s="472">
        <f t="shared" si="8"/>
        <v>6</v>
      </c>
    </row>
    <row r="222" spans="1:10" ht="15" hidden="1" outlineLevel="1" thickBot="1" x14ac:dyDescent="0.4">
      <c r="A222" s="262" t="s">
        <v>3023</v>
      </c>
      <c r="B222" s="224" t="s">
        <v>3276</v>
      </c>
      <c r="C222" s="79" t="s">
        <v>3024</v>
      </c>
      <c r="D222" s="72" t="s">
        <v>170</v>
      </c>
      <c r="E222" s="83">
        <v>3</v>
      </c>
      <c r="F222" s="83">
        <v>3</v>
      </c>
      <c r="G222" s="84">
        <f t="shared" si="9"/>
        <v>6</v>
      </c>
      <c r="H222" s="67">
        <v>43743</v>
      </c>
      <c r="I222" s="461">
        <v>300</v>
      </c>
      <c r="J222" s="472">
        <f t="shared" si="8"/>
        <v>6</v>
      </c>
    </row>
    <row r="223" spans="1:10" ht="15" hidden="1" outlineLevel="1" thickBot="1" x14ac:dyDescent="0.4">
      <c r="A223" s="262" t="s">
        <v>3023</v>
      </c>
      <c r="B223" s="224" t="s">
        <v>3277</v>
      </c>
      <c r="C223" s="79" t="s">
        <v>3024</v>
      </c>
      <c r="D223" s="72" t="s">
        <v>170</v>
      </c>
      <c r="E223" s="83">
        <v>3</v>
      </c>
      <c r="F223" s="83">
        <v>4</v>
      </c>
      <c r="G223" s="84">
        <f t="shared" si="9"/>
        <v>7</v>
      </c>
      <c r="H223" s="67">
        <v>43743</v>
      </c>
      <c r="I223" s="461">
        <v>150</v>
      </c>
      <c r="J223" s="472">
        <f t="shared" si="8"/>
        <v>7</v>
      </c>
    </row>
    <row r="224" spans="1:10" ht="15" hidden="1" outlineLevel="1" thickBot="1" x14ac:dyDescent="0.4">
      <c r="A224" s="262" t="s">
        <v>3023</v>
      </c>
      <c r="B224" s="224" t="s">
        <v>3278</v>
      </c>
      <c r="C224" s="79" t="s">
        <v>3024</v>
      </c>
      <c r="D224" s="72" t="s">
        <v>170</v>
      </c>
      <c r="E224" s="83">
        <v>5</v>
      </c>
      <c r="F224" s="83">
        <v>6</v>
      </c>
      <c r="G224" s="84">
        <f t="shared" si="9"/>
        <v>11</v>
      </c>
      <c r="H224" s="67">
        <v>43743</v>
      </c>
      <c r="I224" s="461">
        <v>150</v>
      </c>
      <c r="J224" s="472">
        <f t="shared" si="8"/>
        <v>11</v>
      </c>
    </row>
    <row r="225" spans="1:10" ht="15" hidden="1" outlineLevel="1" thickBot="1" x14ac:dyDescent="0.4">
      <c r="A225" s="262" t="s">
        <v>3023</v>
      </c>
      <c r="B225" s="224" t="s">
        <v>3279</v>
      </c>
      <c r="C225" s="79" t="s">
        <v>3024</v>
      </c>
      <c r="D225" s="72" t="s">
        <v>170</v>
      </c>
      <c r="E225" s="83">
        <v>3</v>
      </c>
      <c r="F225" s="83">
        <v>4</v>
      </c>
      <c r="G225" s="84">
        <f t="shared" si="9"/>
        <v>7</v>
      </c>
      <c r="H225" s="67">
        <v>43743</v>
      </c>
      <c r="I225" s="461">
        <v>150</v>
      </c>
      <c r="J225" s="472">
        <f t="shared" si="8"/>
        <v>7</v>
      </c>
    </row>
    <row r="226" spans="1:10" ht="15" hidden="1" outlineLevel="1" thickBot="1" x14ac:dyDescent="0.4">
      <c r="A226" s="262" t="s">
        <v>3023</v>
      </c>
      <c r="B226" s="224" t="s">
        <v>3280</v>
      </c>
      <c r="C226" s="79" t="s">
        <v>3024</v>
      </c>
      <c r="D226" s="72" t="s">
        <v>170</v>
      </c>
      <c r="E226" s="83">
        <v>9</v>
      </c>
      <c r="F226" s="83">
        <v>4</v>
      </c>
      <c r="G226" s="84">
        <f t="shared" si="9"/>
        <v>13</v>
      </c>
      <c r="H226" s="67">
        <v>43743</v>
      </c>
      <c r="I226" s="461">
        <v>150</v>
      </c>
      <c r="J226" s="472">
        <f t="shared" si="8"/>
        <v>13</v>
      </c>
    </row>
    <row r="227" spans="1:10" ht="15" hidden="1" outlineLevel="1" thickBot="1" x14ac:dyDescent="0.4">
      <c r="A227" s="262" t="s">
        <v>3023</v>
      </c>
      <c r="B227" s="224" t="s">
        <v>3281</v>
      </c>
      <c r="C227" s="79" t="s">
        <v>3024</v>
      </c>
      <c r="D227" s="72" t="s">
        <v>170</v>
      </c>
      <c r="E227" s="83">
        <v>5</v>
      </c>
      <c r="F227" s="83">
        <v>8</v>
      </c>
      <c r="G227" s="84">
        <f t="shared" si="9"/>
        <v>13</v>
      </c>
      <c r="H227" s="67">
        <v>43743</v>
      </c>
      <c r="I227" s="461">
        <v>200</v>
      </c>
      <c r="J227" s="472">
        <f t="shared" si="8"/>
        <v>13</v>
      </c>
    </row>
    <row r="228" spans="1:10" ht="15" hidden="1" outlineLevel="1" thickBot="1" x14ac:dyDescent="0.4">
      <c r="A228" s="262" t="s">
        <v>3023</v>
      </c>
      <c r="B228" s="224" t="s">
        <v>3282</v>
      </c>
      <c r="C228" s="79" t="s">
        <v>3024</v>
      </c>
      <c r="D228" s="72" t="s">
        <v>170</v>
      </c>
      <c r="E228" s="83">
        <v>5</v>
      </c>
      <c r="F228" s="83">
        <v>6</v>
      </c>
      <c r="G228" s="84">
        <f t="shared" si="9"/>
        <v>11</v>
      </c>
      <c r="H228" s="67">
        <v>43743</v>
      </c>
      <c r="I228" s="461">
        <v>300</v>
      </c>
      <c r="J228" s="472">
        <f t="shared" si="8"/>
        <v>11</v>
      </c>
    </row>
    <row r="229" spans="1:10" ht="15" hidden="1" outlineLevel="1" thickBot="1" x14ac:dyDescent="0.4">
      <c r="A229" s="262" t="s">
        <v>3023</v>
      </c>
      <c r="B229" s="224" t="s">
        <v>3283</v>
      </c>
      <c r="C229" s="79" t="s">
        <v>3024</v>
      </c>
      <c r="D229" s="72" t="s">
        <v>170</v>
      </c>
      <c r="E229" s="83">
        <v>2</v>
      </c>
      <c r="F229" s="83">
        <v>4</v>
      </c>
      <c r="G229" s="84">
        <f t="shared" si="9"/>
        <v>6</v>
      </c>
      <c r="H229" s="67">
        <v>43743</v>
      </c>
      <c r="I229" s="461">
        <v>150</v>
      </c>
      <c r="J229" s="472">
        <f t="shared" si="8"/>
        <v>6</v>
      </c>
    </row>
    <row r="230" spans="1:10" ht="15" hidden="1" outlineLevel="1" thickBot="1" x14ac:dyDescent="0.4">
      <c r="A230" s="262" t="s">
        <v>3023</v>
      </c>
      <c r="B230" s="224" t="s">
        <v>3284</v>
      </c>
      <c r="C230" s="79" t="s">
        <v>3024</v>
      </c>
      <c r="D230" s="72" t="s">
        <v>170</v>
      </c>
      <c r="E230" s="83">
        <v>4</v>
      </c>
      <c r="F230" s="83">
        <v>6</v>
      </c>
      <c r="G230" s="84">
        <f t="shared" si="9"/>
        <v>10</v>
      </c>
      <c r="H230" s="67">
        <v>43743</v>
      </c>
      <c r="I230" s="461">
        <v>200</v>
      </c>
      <c r="J230" s="472">
        <f t="shared" si="8"/>
        <v>10</v>
      </c>
    </row>
    <row r="231" spans="1:10" ht="15" hidden="1" outlineLevel="1" thickBot="1" x14ac:dyDescent="0.4">
      <c r="A231" s="262" t="s">
        <v>3023</v>
      </c>
      <c r="B231" s="224" t="s">
        <v>3285</v>
      </c>
      <c r="C231" s="79" t="s">
        <v>3024</v>
      </c>
      <c r="D231" s="72" t="s">
        <v>170</v>
      </c>
      <c r="E231" s="83">
        <v>4</v>
      </c>
      <c r="F231" s="83">
        <v>6</v>
      </c>
      <c r="G231" s="84">
        <f t="shared" si="9"/>
        <v>10</v>
      </c>
      <c r="H231" s="67">
        <v>43743</v>
      </c>
      <c r="I231" s="461">
        <v>500</v>
      </c>
      <c r="J231" s="472">
        <f t="shared" si="8"/>
        <v>10</v>
      </c>
    </row>
    <row r="232" spans="1:10" ht="15" hidden="1" outlineLevel="1" thickBot="1" x14ac:dyDescent="0.4">
      <c r="A232" s="262" t="s">
        <v>3023</v>
      </c>
      <c r="B232" s="224" t="s">
        <v>3286</v>
      </c>
      <c r="C232" s="79" t="s">
        <v>3024</v>
      </c>
      <c r="D232" s="72" t="s">
        <v>170</v>
      </c>
      <c r="E232" s="83">
        <v>4</v>
      </c>
      <c r="F232" s="83">
        <v>6</v>
      </c>
      <c r="G232" s="84">
        <f t="shared" si="9"/>
        <v>10</v>
      </c>
      <c r="H232" s="67">
        <v>43743</v>
      </c>
      <c r="I232" s="461">
        <v>150</v>
      </c>
      <c r="J232" s="472">
        <f t="shared" si="8"/>
        <v>10</v>
      </c>
    </row>
    <row r="233" spans="1:10" ht="15" hidden="1" outlineLevel="1" thickBot="1" x14ac:dyDescent="0.4">
      <c r="A233" s="262" t="s">
        <v>3023</v>
      </c>
      <c r="B233" s="224" t="s">
        <v>3287</v>
      </c>
      <c r="C233" s="79" t="s">
        <v>3024</v>
      </c>
      <c r="D233" s="72" t="s">
        <v>170</v>
      </c>
      <c r="E233" s="83">
        <v>4</v>
      </c>
      <c r="F233" s="83">
        <v>6</v>
      </c>
      <c r="G233" s="84">
        <f t="shared" si="9"/>
        <v>10</v>
      </c>
      <c r="H233" s="67">
        <v>43743</v>
      </c>
      <c r="I233" s="461">
        <v>150</v>
      </c>
      <c r="J233" s="472">
        <f t="shared" si="8"/>
        <v>10</v>
      </c>
    </row>
    <row r="234" spans="1:10" ht="15" hidden="1" outlineLevel="1" thickBot="1" x14ac:dyDescent="0.4">
      <c r="A234" s="262" t="s">
        <v>3023</v>
      </c>
      <c r="B234" s="224" t="s">
        <v>3288</v>
      </c>
      <c r="C234" s="79" t="s">
        <v>3024</v>
      </c>
      <c r="D234" s="72" t="s">
        <v>170</v>
      </c>
      <c r="E234" s="83">
        <v>2</v>
      </c>
      <c r="F234" s="83">
        <v>4</v>
      </c>
      <c r="G234" s="84">
        <f t="shared" si="9"/>
        <v>6</v>
      </c>
      <c r="H234" s="67">
        <v>43743</v>
      </c>
      <c r="I234" s="461">
        <v>150</v>
      </c>
      <c r="J234" s="472">
        <f t="shared" si="8"/>
        <v>6</v>
      </c>
    </row>
    <row r="235" spans="1:10" ht="15" hidden="1" outlineLevel="1" thickBot="1" x14ac:dyDescent="0.4">
      <c r="A235" s="262" t="s">
        <v>3023</v>
      </c>
      <c r="B235" s="224" t="s">
        <v>3289</v>
      </c>
      <c r="C235" s="79" t="s">
        <v>3024</v>
      </c>
      <c r="D235" s="72" t="s">
        <v>170</v>
      </c>
      <c r="E235" s="83">
        <v>4</v>
      </c>
      <c r="F235" s="83">
        <v>6</v>
      </c>
      <c r="G235" s="84">
        <f t="shared" si="9"/>
        <v>10</v>
      </c>
      <c r="H235" s="67">
        <v>43743</v>
      </c>
      <c r="I235" s="461">
        <v>300</v>
      </c>
      <c r="J235" s="472">
        <f t="shared" si="8"/>
        <v>10</v>
      </c>
    </row>
    <row r="236" spans="1:10" ht="15" hidden="1" outlineLevel="1" thickBot="1" x14ac:dyDescent="0.4">
      <c r="A236" s="262" t="s">
        <v>3023</v>
      </c>
      <c r="B236" s="224" t="s">
        <v>3290</v>
      </c>
      <c r="C236" s="79" t="s">
        <v>3024</v>
      </c>
      <c r="D236" s="72" t="s">
        <v>170</v>
      </c>
      <c r="E236" s="83">
        <v>2</v>
      </c>
      <c r="F236" s="83">
        <v>4</v>
      </c>
      <c r="G236" s="84">
        <f t="shared" si="9"/>
        <v>6</v>
      </c>
      <c r="H236" s="67">
        <v>43743</v>
      </c>
      <c r="I236" s="461">
        <v>250</v>
      </c>
      <c r="J236" s="472">
        <f t="shared" si="8"/>
        <v>6</v>
      </c>
    </row>
    <row r="237" spans="1:10" ht="15" hidden="1" outlineLevel="1" thickBot="1" x14ac:dyDescent="0.4">
      <c r="A237" s="262" t="s">
        <v>3023</v>
      </c>
      <c r="B237" s="224" t="s">
        <v>3291</v>
      </c>
      <c r="C237" s="79" t="s">
        <v>3024</v>
      </c>
      <c r="D237" s="72" t="s">
        <v>170</v>
      </c>
      <c r="E237" s="83">
        <v>4</v>
      </c>
      <c r="F237" s="83">
        <v>4</v>
      </c>
      <c r="G237" s="84">
        <f t="shared" si="9"/>
        <v>8</v>
      </c>
      <c r="H237" s="67">
        <v>43743</v>
      </c>
      <c r="I237" s="461">
        <v>150</v>
      </c>
      <c r="J237" s="472">
        <f t="shared" si="8"/>
        <v>8</v>
      </c>
    </row>
    <row r="238" spans="1:10" ht="15" hidden="1" outlineLevel="1" thickBot="1" x14ac:dyDescent="0.4">
      <c r="A238" s="262" t="s">
        <v>3023</v>
      </c>
      <c r="B238" s="224" t="s">
        <v>3292</v>
      </c>
      <c r="C238" s="79" t="s">
        <v>3024</v>
      </c>
      <c r="D238" s="72" t="s">
        <v>170</v>
      </c>
      <c r="E238" s="83">
        <v>2</v>
      </c>
      <c r="F238" s="83">
        <v>4</v>
      </c>
      <c r="G238" s="84">
        <f t="shared" ref="G238:G257" si="10">E238+F238</f>
        <v>6</v>
      </c>
      <c r="H238" s="67">
        <v>43743</v>
      </c>
      <c r="I238" s="461">
        <v>172</v>
      </c>
      <c r="J238" s="472">
        <f t="shared" si="8"/>
        <v>6</v>
      </c>
    </row>
    <row r="239" spans="1:10" ht="15" hidden="1" outlineLevel="1" thickBot="1" x14ac:dyDescent="0.4">
      <c r="A239" s="262" t="s">
        <v>3023</v>
      </c>
      <c r="B239" s="224" t="s">
        <v>3293</v>
      </c>
      <c r="C239" s="79" t="s">
        <v>3024</v>
      </c>
      <c r="D239" s="72" t="s">
        <v>170</v>
      </c>
      <c r="E239" s="83">
        <v>3</v>
      </c>
      <c r="F239" s="83">
        <v>4</v>
      </c>
      <c r="G239" s="84">
        <f t="shared" si="10"/>
        <v>7</v>
      </c>
      <c r="H239" s="67">
        <v>43743</v>
      </c>
      <c r="I239" s="461">
        <v>260</v>
      </c>
      <c r="J239" s="472">
        <f t="shared" si="8"/>
        <v>7</v>
      </c>
    </row>
    <row r="240" spans="1:10" ht="15" hidden="1" outlineLevel="1" thickBot="1" x14ac:dyDescent="0.4">
      <c r="A240" s="262" t="s">
        <v>3023</v>
      </c>
      <c r="B240" s="224" t="s">
        <v>3294</v>
      </c>
      <c r="C240" s="79" t="s">
        <v>3024</v>
      </c>
      <c r="D240" s="72" t="s">
        <v>170</v>
      </c>
      <c r="E240" s="83">
        <v>4</v>
      </c>
      <c r="F240" s="83">
        <v>4</v>
      </c>
      <c r="G240" s="84">
        <f t="shared" si="10"/>
        <v>8</v>
      </c>
      <c r="H240" s="67">
        <v>43743</v>
      </c>
      <c r="I240" s="461">
        <v>170</v>
      </c>
      <c r="J240" s="472">
        <f t="shared" si="8"/>
        <v>8</v>
      </c>
    </row>
    <row r="241" spans="1:10" ht="15" hidden="1" outlineLevel="1" thickBot="1" x14ac:dyDescent="0.4">
      <c r="A241" s="262" t="s">
        <v>3023</v>
      </c>
      <c r="B241" s="224" t="s">
        <v>3295</v>
      </c>
      <c r="C241" s="79" t="s">
        <v>3024</v>
      </c>
      <c r="D241" s="72" t="s">
        <v>170</v>
      </c>
      <c r="E241" s="83">
        <v>4</v>
      </c>
      <c r="F241" s="83">
        <v>6</v>
      </c>
      <c r="G241" s="84">
        <f t="shared" si="10"/>
        <v>10</v>
      </c>
      <c r="H241" s="67">
        <v>43743</v>
      </c>
      <c r="I241" s="461">
        <v>200</v>
      </c>
      <c r="J241" s="472">
        <f t="shared" si="8"/>
        <v>10</v>
      </c>
    </row>
    <row r="242" spans="1:10" ht="15" hidden="1" outlineLevel="1" thickBot="1" x14ac:dyDescent="0.4">
      <c r="A242" s="262" t="s">
        <v>3023</v>
      </c>
      <c r="B242" s="224" t="s">
        <v>3296</v>
      </c>
      <c r="C242" s="79" t="s">
        <v>3024</v>
      </c>
      <c r="D242" s="72" t="s">
        <v>170</v>
      </c>
      <c r="E242" s="83">
        <v>3</v>
      </c>
      <c r="F242" s="83">
        <v>4</v>
      </c>
      <c r="G242" s="84">
        <f t="shared" si="10"/>
        <v>7</v>
      </c>
      <c r="H242" s="67">
        <v>43743</v>
      </c>
      <c r="I242" s="461">
        <v>300</v>
      </c>
      <c r="J242" s="472">
        <f t="shared" si="8"/>
        <v>7</v>
      </c>
    </row>
    <row r="243" spans="1:10" ht="15" hidden="1" outlineLevel="1" thickBot="1" x14ac:dyDescent="0.4">
      <c r="A243" s="262" t="s">
        <v>3023</v>
      </c>
      <c r="B243" s="224" t="s">
        <v>3297</v>
      </c>
      <c r="C243" s="79" t="s">
        <v>3024</v>
      </c>
      <c r="D243" s="72" t="s">
        <v>170</v>
      </c>
      <c r="E243" s="83">
        <v>4</v>
      </c>
      <c r="F243" s="83">
        <v>4</v>
      </c>
      <c r="G243" s="84">
        <f t="shared" si="10"/>
        <v>8</v>
      </c>
      <c r="H243" s="67">
        <v>43743</v>
      </c>
      <c r="I243" s="461">
        <v>400</v>
      </c>
      <c r="J243" s="472">
        <f t="shared" si="8"/>
        <v>8</v>
      </c>
    </row>
    <row r="244" spans="1:10" ht="15" hidden="1" outlineLevel="1" thickBot="1" x14ac:dyDescent="0.4">
      <c r="A244" s="262" t="s">
        <v>3023</v>
      </c>
      <c r="B244" s="224" t="s">
        <v>3298</v>
      </c>
      <c r="C244" s="79" t="s">
        <v>3024</v>
      </c>
      <c r="D244" s="72" t="s">
        <v>170</v>
      </c>
      <c r="E244" s="83">
        <v>4</v>
      </c>
      <c r="F244" s="83">
        <v>4</v>
      </c>
      <c r="G244" s="84">
        <f t="shared" si="10"/>
        <v>8</v>
      </c>
      <c r="H244" s="67">
        <v>43743</v>
      </c>
      <c r="I244" s="461">
        <v>200</v>
      </c>
      <c r="J244" s="472">
        <f t="shared" si="8"/>
        <v>8</v>
      </c>
    </row>
    <row r="245" spans="1:10" ht="15" hidden="1" outlineLevel="1" thickBot="1" x14ac:dyDescent="0.4">
      <c r="A245" s="262" t="s">
        <v>3023</v>
      </c>
      <c r="B245" s="224" t="s">
        <v>3299</v>
      </c>
      <c r="C245" s="79" t="s">
        <v>3024</v>
      </c>
      <c r="D245" s="72" t="s">
        <v>170</v>
      </c>
      <c r="E245" s="83">
        <v>5</v>
      </c>
      <c r="F245" s="83">
        <v>5</v>
      </c>
      <c r="G245" s="84">
        <f t="shared" si="10"/>
        <v>10</v>
      </c>
      <c r="H245" s="67">
        <v>43743</v>
      </c>
      <c r="I245" s="461">
        <v>200</v>
      </c>
      <c r="J245" s="472">
        <f t="shared" si="8"/>
        <v>10</v>
      </c>
    </row>
    <row r="246" spans="1:10" ht="15" hidden="1" outlineLevel="1" thickBot="1" x14ac:dyDescent="0.4">
      <c r="A246" s="262" t="s">
        <v>3023</v>
      </c>
      <c r="B246" s="224" t="s">
        <v>3300</v>
      </c>
      <c r="C246" s="79" t="s">
        <v>3024</v>
      </c>
      <c r="D246" s="72" t="s">
        <v>170</v>
      </c>
      <c r="E246" s="83">
        <v>4</v>
      </c>
      <c r="F246" s="83">
        <v>6</v>
      </c>
      <c r="G246" s="84">
        <f t="shared" si="10"/>
        <v>10</v>
      </c>
      <c r="H246" s="67">
        <v>43743</v>
      </c>
      <c r="I246" s="461">
        <v>150</v>
      </c>
      <c r="J246" s="472">
        <f t="shared" si="8"/>
        <v>10</v>
      </c>
    </row>
    <row r="247" spans="1:10" ht="15" hidden="1" outlineLevel="1" thickBot="1" x14ac:dyDescent="0.4">
      <c r="A247" s="262" t="s">
        <v>3023</v>
      </c>
      <c r="B247" s="224" t="s">
        <v>3301</v>
      </c>
      <c r="C247" s="79" t="s">
        <v>3024</v>
      </c>
      <c r="D247" s="72" t="s">
        <v>170</v>
      </c>
      <c r="E247" s="83">
        <v>3</v>
      </c>
      <c r="F247" s="83">
        <v>6</v>
      </c>
      <c r="G247" s="84">
        <f t="shared" si="10"/>
        <v>9</v>
      </c>
      <c r="H247" s="67">
        <v>43743</v>
      </c>
      <c r="I247" s="461">
        <v>190</v>
      </c>
      <c r="J247" s="472">
        <f t="shared" si="8"/>
        <v>9</v>
      </c>
    </row>
    <row r="248" spans="1:10" ht="15" hidden="1" outlineLevel="1" thickBot="1" x14ac:dyDescent="0.4">
      <c r="A248" s="262" t="s">
        <v>3023</v>
      </c>
      <c r="B248" s="224" t="s">
        <v>3302</v>
      </c>
      <c r="C248" s="79" t="s">
        <v>3024</v>
      </c>
      <c r="D248" s="72" t="s">
        <v>170</v>
      </c>
      <c r="E248" s="83">
        <v>4</v>
      </c>
      <c r="F248" s="83">
        <v>6</v>
      </c>
      <c r="G248" s="84">
        <f t="shared" si="10"/>
        <v>10</v>
      </c>
      <c r="H248" s="67">
        <v>43743</v>
      </c>
      <c r="I248" s="461">
        <v>150</v>
      </c>
      <c r="J248" s="472">
        <f t="shared" si="8"/>
        <v>10</v>
      </c>
    </row>
    <row r="249" spans="1:10" ht="15" hidden="1" outlineLevel="1" thickBot="1" x14ac:dyDescent="0.4">
      <c r="A249" s="262" t="s">
        <v>3023</v>
      </c>
      <c r="B249" s="224" t="s">
        <v>3303</v>
      </c>
      <c r="C249" s="79" t="s">
        <v>3024</v>
      </c>
      <c r="D249" s="72" t="s">
        <v>170</v>
      </c>
      <c r="E249" s="83">
        <v>4</v>
      </c>
      <c r="F249" s="83">
        <v>6</v>
      </c>
      <c r="G249" s="84">
        <f t="shared" si="10"/>
        <v>10</v>
      </c>
      <c r="H249" s="67">
        <v>43743</v>
      </c>
      <c r="I249" s="461">
        <v>100</v>
      </c>
      <c r="J249" s="472">
        <f t="shared" si="8"/>
        <v>10</v>
      </c>
    </row>
    <row r="250" spans="1:10" ht="15" hidden="1" outlineLevel="1" thickBot="1" x14ac:dyDescent="0.4">
      <c r="A250" s="262" t="s">
        <v>3023</v>
      </c>
      <c r="B250" s="224" t="s">
        <v>3304</v>
      </c>
      <c r="C250" s="79" t="s">
        <v>3024</v>
      </c>
      <c r="D250" s="72" t="s">
        <v>170</v>
      </c>
      <c r="E250" s="83">
        <v>4</v>
      </c>
      <c r="F250" s="83">
        <v>5</v>
      </c>
      <c r="G250" s="84">
        <f t="shared" si="10"/>
        <v>9</v>
      </c>
      <c r="H250" s="67">
        <v>43743</v>
      </c>
      <c r="I250" s="461">
        <v>120</v>
      </c>
      <c r="J250" s="472">
        <f t="shared" si="8"/>
        <v>9</v>
      </c>
    </row>
    <row r="251" spans="1:10" ht="15" hidden="1" outlineLevel="1" thickBot="1" x14ac:dyDescent="0.4">
      <c r="A251" s="262" t="s">
        <v>3023</v>
      </c>
      <c r="B251" s="224" t="s">
        <v>3305</v>
      </c>
      <c r="C251" s="79" t="s">
        <v>3024</v>
      </c>
      <c r="D251" s="72" t="s">
        <v>170</v>
      </c>
      <c r="E251" s="83">
        <v>4</v>
      </c>
      <c r="F251" s="83">
        <v>6</v>
      </c>
      <c r="G251" s="84">
        <f t="shared" si="10"/>
        <v>10</v>
      </c>
      <c r="H251" s="67">
        <v>43743</v>
      </c>
      <c r="I251" s="461">
        <v>220</v>
      </c>
      <c r="J251" s="472">
        <f t="shared" si="8"/>
        <v>10</v>
      </c>
    </row>
    <row r="252" spans="1:10" ht="15" hidden="1" outlineLevel="1" thickBot="1" x14ac:dyDescent="0.4">
      <c r="A252" s="262" t="s">
        <v>3023</v>
      </c>
      <c r="B252" s="224" t="s">
        <v>3306</v>
      </c>
      <c r="C252" s="79" t="s">
        <v>3024</v>
      </c>
      <c r="D252" s="72" t="s">
        <v>170</v>
      </c>
      <c r="E252" s="83">
        <v>4</v>
      </c>
      <c r="F252" s="83">
        <v>5</v>
      </c>
      <c r="G252" s="84">
        <f t="shared" si="10"/>
        <v>9</v>
      </c>
      <c r="H252" s="67">
        <v>43743</v>
      </c>
      <c r="I252" s="461">
        <v>200</v>
      </c>
      <c r="J252" s="472">
        <f t="shared" si="8"/>
        <v>9</v>
      </c>
    </row>
    <row r="253" spans="1:10" ht="15" hidden="1" outlineLevel="1" thickBot="1" x14ac:dyDescent="0.4">
      <c r="A253" s="262" t="s">
        <v>3023</v>
      </c>
      <c r="B253" s="224" t="s">
        <v>3307</v>
      </c>
      <c r="C253" s="79" t="s">
        <v>3024</v>
      </c>
      <c r="D253" s="72" t="s">
        <v>170</v>
      </c>
      <c r="E253" s="83">
        <v>4</v>
      </c>
      <c r="F253" s="83">
        <v>4</v>
      </c>
      <c r="G253" s="84">
        <f t="shared" si="10"/>
        <v>8</v>
      </c>
      <c r="H253" s="67">
        <v>43743</v>
      </c>
      <c r="I253" s="461">
        <v>210</v>
      </c>
      <c r="J253" s="472">
        <f t="shared" si="8"/>
        <v>8</v>
      </c>
    </row>
    <row r="254" spans="1:10" ht="15" hidden="1" outlineLevel="1" thickBot="1" x14ac:dyDescent="0.4">
      <c r="A254" s="262" t="s">
        <v>3023</v>
      </c>
      <c r="B254" s="224" t="s">
        <v>3308</v>
      </c>
      <c r="C254" s="79" t="s">
        <v>3024</v>
      </c>
      <c r="D254" s="72" t="s">
        <v>170</v>
      </c>
      <c r="E254" s="83">
        <v>4</v>
      </c>
      <c r="F254" s="83">
        <v>5</v>
      </c>
      <c r="G254" s="84">
        <f t="shared" si="10"/>
        <v>9</v>
      </c>
      <c r="H254" s="67">
        <v>43743</v>
      </c>
      <c r="I254" s="461">
        <v>250</v>
      </c>
      <c r="J254" s="472">
        <f t="shared" si="8"/>
        <v>9</v>
      </c>
    </row>
    <row r="255" spans="1:10" ht="15" hidden="1" outlineLevel="1" thickBot="1" x14ac:dyDescent="0.4">
      <c r="A255" s="262" t="s">
        <v>3023</v>
      </c>
      <c r="B255" s="224" t="s">
        <v>3309</v>
      </c>
      <c r="C255" s="79" t="s">
        <v>3024</v>
      </c>
      <c r="D255" s="72" t="s">
        <v>170</v>
      </c>
      <c r="E255" s="83">
        <v>4</v>
      </c>
      <c r="F255" s="83">
        <v>5</v>
      </c>
      <c r="G255" s="84">
        <f t="shared" si="10"/>
        <v>9</v>
      </c>
      <c r="H255" s="67">
        <v>43743</v>
      </c>
      <c r="I255" s="461">
        <v>300</v>
      </c>
      <c r="J255" s="472">
        <f t="shared" si="8"/>
        <v>9</v>
      </c>
    </row>
    <row r="256" spans="1:10" ht="15" hidden="1" outlineLevel="1" thickBot="1" x14ac:dyDescent="0.4">
      <c r="A256" s="262" t="s">
        <v>3023</v>
      </c>
      <c r="B256" s="224" t="s">
        <v>3310</v>
      </c>
      <c r="C256" s="79" t="s">
        <v>3024</v>
      </c>
      <c r="D256" s="72" t="s">
        <v>170</v>
      </c>
      <c r="E256" s="83">
        <v>4</v>
      </c>
      <c r="F256" s="83">
        <v>5</v>
      </c>
      <c r="G256" s="84">
        <f t="shared" si="10"/>
        <v>9</v>
      </c>
      <c r="H256" s="67">
        <v>43743</v>
      </c>
      <c r="I256" s="461">
        <v>150</v>
      </c>
      <c r="J256" s="472">
        <f t="shared" si="8"/>
        <v>9</v>
      </c>
    </row>
    <row r="257" spans="1:10" hidden="1" outlineLevel="1" x14ac:dyDescent="0.35">
      <c r="A257" s="262" t="s">
        <v>3023</v>
      </c>
      <c r="B257" s="224" t="s">
        <v>3311</v>
      </c>
      <c r="C257" s="79" t="s">
        <v>3024</v>
      </c>
      <c r="D257" s="72" t="s">
        <v>170</v>
      </c>
      <c r="E257" s="83">
        <v>4</v>
      </c>
      <c r="F257" s="83">
        <v>4</v>
      </c>
      <c r="G257" s="84">
        <f t="shared" si="10"/>
        <v>8</v>
      </c>
      <c r="H257" s="67">
        <v>43743</v>
      </c>
      <c r="I257" s="461">
        <v>200</v>
      </c>
      <c r="J257" s="472">
        <f t="shared" si="8"/>
        <v>8</v>
      </c>
    </row>
    <row r="258" spans="1:10" ht="15" collapsed="1" thickBot="1" x14ac:dyDescent="0.4">
      <c r="A258" s="473" t="s">
        <v>3023</v>
      </c>
      <c r="B258" s="225"/>
      <c r="C258" s="80" t="s">
        <v>3024</v>
      </c>
      <c r="D258" s="81">
        <f>COUNTA(D206:D257)</f>
        <v>52</v>
      </c>
      <c r="E258" s="81">
        <f>SUM(E206:E257)</f>
        <v>200</v>
      </c>
      <c r="F258" s="81">
        <f>SUM(F206:F257)</f>
        <v>254</v>
      </c>
      <c r="G258" s="81">
        <f>SUM(G206:G257)</f>
        <v>454</v>
      </c>
      <c r="H258" s="92">
        <v>43743</v>
      </c>
      <c r="I258" s="463">
        <f>AVERAGE(I206:I257)</f>
        <v>211.96153846153845</v>
      </c>
      <c r="J258" s="81">
        <f>SUM(J206:J257)</f>
        <v>454</v>
      </c>
    </row>
    <row r="259" spans="1:10" ht="15" hidden="1" outlineLevel="1" thickBot="1" x14ac:dyDescent="0.4">
      <c r="A259" s="261" t="s">
        <v>3025</v>
      </c>
      <c r="B259" s="223" t="s">
        <v>3312</v>
      </c>
      <c r="C259" s="86" t="s">
        <v>3026</v>
      </c>
      <c r="D259" s="72" t="s">
        <v>170</v>
      </c>
      <c r="E259" s="87">
        <v>4</v>
      </c>
      <c r="F259" s="87">
        <v>3</v>
      </c>
      <c r="G259" s="88">
        <f t="shared" ref="G259:G290" si="11">E259+F259</f>
        <v>7</v>
      </c>
      <c r="H259" s="67">
        <v>43615</v>
      </c>
      <c r="I259" s="460">
        <v>200</v>
      </c>
      <c r="J259" s="472">
        <f t="shared" ref="J259:J322" si="12">IF(I259&gt;$Q$1,,G259)</f>
        <v>7</v>
      </c>
    </row>
    <row r="260" spans="1:10" ht="15" hidden="1" outlineLevel="1" thickBot="1" x14ac:dyDescent="0.4">
      <c r="A260" s="262" t="s">
        <v>3025</v>
      </c>
      <c r="B260" s="224" t="s">
        <v>3313</v>
      </c>
      <c r="C260" s="79" t="s">
        <v>3026</v>
      </c>
      <c r="D260" s="72" t="s">
        <v>170</v>
      </c>
      <c r="E260" s="83">
        <v>3</v>
      </c>
      <c r="F260" s="83">
        <v>3</v>
      </c>
      <c r="G260" s="84">
        <f t="shared" si="11"/>
        <v>6</v>
      </c>
      <c r="H260" s="67">
        <v>43615</v>
      </c>
      <c r="I260" s="461">
        <v>300</v>
      </c>
      <c r="J260" s="472">
        <f t="shared" si="12"/>
        <v>6</v>
      </c>
    </row>
    <row r="261" spans="1:10" ht="15" hidden="1" outlineLevel="1" thickBot="1" x14ac:dyDescent="0.4">
      <c r="A261" s="262" t="s">
        <v>3025</v>
      </c>
      <c r="B261" s="224" t="s">
        <v>3314</v>
      </c>
      <c r="C261" s="79" t="s">
        <v>3026</v>
      </c>
      <c r="D261" s="72" t="s">
        <v>170</v>
      </c>
      <c r="E261" s="83">
        <v>2</v>
      </c>
      <c r="F261" s="83">
        <v>3</v>
      </c>
      <c r="G261" s="84">
        <f t="shared" si="11"/>
        <v>5</v>
      </c>
      <c r="H261" s="67">
        <v>43615</v>
      </c>
      <c r="I261" s="461">
        <v>250</v>
      </c>
      <c r="J261" s="472">
        <f t="shared" si="12"/>
        <v>5</v>
      </c>
    </row>
    <row r="262" spans="1:10" ht="15" hidden="1" outlineLevel="1" thickBot="1" x14ac:dyDescent="0.4">
      <c r="A262" s="262" t="s">
        <v>3025</v>
      </c>
      <c r="B262" s="224" t="s">
        <v>3315</v>
      </c>
      <c r="C262" s="79" t="s">
        <v>3026</v>
      </c>
      <c r="D262" s="72" t="s">
        <v>170</v>
      </c>
      <c r="E262" s="83">
        <v>2</v>
      </c>
      <c r="F262" s="83">
        <v>3</v>
      </c>
      <c r="G262" s="84">
        <f t="shared" si="11"/>
        <v>5</v>
      </c>
      <c r="H262" s="67">
        <v>43615</v>
      </c>
      <c r="I262" s="461">
        <v>190</v>
      </c>
      <c r="J262" s="472">
        <f t="shared" si="12"/>
        <v>5</v>
      </c>
    </row>
    <row r="263" spans="1:10" ht="15" hidden="1" outlineLevel="1" thickBot="1" x14ac:dyDescent="0.4">
      <c r="A263" s="262" t="s">
        <v>3025</v>
      </c>
      <c r="B263" s="224" t="s">
        <v>3316</v>
      </c>
      <c r="C263" s="79" t="s">
        <v>3026</v>
      </c>
      <c r="D263" s="72" t="s">
        <v>170</v>
      </c>
      <c r="E263" s="83">
        <v>3</v>
      </c>
      <c r="F263" s="83">
        <v>3</v>
      </c>
      <c r="G263" s="84">
        <f t="shared" si="11"/>
        <v>6</v>
      </c>
      <c r="H263" s="67">
        <v>43615</v>
      </c>
      <c r="I263" s="461">
        <v>420</v>
      </c>
      <c r="J263" s="472">
        <f t="shared" si="12"/>
        <v>6</v>
      </c>
    </row>
    <row r="264" spans="1:10" ht="15" hidden="1" outlineLevel="1" thickBot="1" x14ac:dyDescent="0.4">
      <c r="A264" s="262" t="s">
        <v>3025</v>
      </c>
      <c r="B264" s="224" t="s">
        <v>3317</v>
      </c>
      <c r="C264" s="79" t="s">
        <v>3026</v>
      </c>
      <c r="D264" s="72" t="s">
        <v>170</v>
      </c>
      <c r="E264" s="83">
        <v>2</v>
      </c>
      <c r="F264" s="83">
        <v>3</v>
      </c>
      <c r="G264" s="84">
        <f t="shared" si="11"/>
        <v>5</v>
      </c>
      <c r="H264" s="67">
        <v>43615</v>
      </c>
      <c r="I264" s="461">
        <v>300</v>
      </c>
      <c r="J264" s="472">
        <f t="shared" si="12"/>
        <v>5</v>
      </c>
    </row>
    <row r="265" spans="1:10" ht="15" hidden="1" outlineLevel="1" thickBot="1" x14ac:dyDescent="0.4">
      <c r="A265" s="262" t="s">
        <v>3025</v>
      </c>
      <c r="B265" s="224" t="s">
        <v>3318</v>
      </c>
      <c r="C265" s="79" t="s">
        <v>3026</v>
      </c>
      <c r="D265" s="72" t="s">
        <v>170</v>
      </c>
      <c r="E265" s="83">
        <v>3</v>
      </c>
      <c r="F265" s="83">
        <v>4</v>
      </c>
      <c r="G265" s="84">
        <f t="shared" si="11"/>
        <v>7</v>
      </c>
      <c r="H265" s="67">
        <v>43615</v>
      </c>
      <c r="I265" s="461">
        <v>350</v>
      </c>
      <c r="J265" s="472">
        <f t="shared" si="12"/>
        <v>7</v>
      </c>
    </row>
    <row r="266" spans="1:10" ht="15" hidden="1" outlineLevel="1" thickBot="1" x14ac:dyDescent="0.4">
      <c r="A266" s="262" t="s">
        <v>3025</v>
      </c>
      <c r="B266" s="224" t="s">
        <v>3319</v>
      </c>
      <c r="C266" s="79" t="s">
        <v>3026</v>
      </c>
      <c r="D266" s="72" t="s">
        <v>170</v>
      </c>
      <c r="E266" s="83">
        <v>4</v>
      </c>
      <c r="F266" s="83">
        <v>3</v>
      </c>
      <c r="G266" s="84">
        <f t="shared" si="11"/>
        <v>7</v>
      </c>
      <c r="H266" s="67">
        <v>43615</v>
      </c>
      <c r="I266" s="461">
        <v>290</v>
      </c>
      <c r="J266" s="472">
        <f t="shared" si="12"/>
        <v>7</v>
      </c>
    </row>
    <row r="267" spans="1:10" ht="15" hidden="1" outlineLevel="1" thickBot="1" x14ac:dyDescent="0.4">
      <c r="A267" s="262" t="s">
        <v>3025</v>
      </c>
      <c r="B267" s="224" t="s">
        <v>3320</v>
      </c>
      <c r="C267" s="79" t="s">
        <v>3026</v>
      </c>
      <c r="D267" s="72" t="s">
        <v>170</v>
      </c>
      <c r="E267" s="83">
        <v>3</v>
      </c>
      <c r="F267" s="83">
        <v>3</v>
      </c>
      <c r="G267" s="84">
        <f t="shared" si="11"/>
        <v>6</v>
      </c>
      <c r="H267" s="67">
        <v>43615</v>
      </c>
      <c r="I267" s="461">
        <v>300</v>
      </c>
      <c r="J267" s="472">
        <f t="shared" si="12"/>
        <v>6</v>
      </c>
    </row>
    <row r="268" spans="1:10" ht="15" hidden="1" outlineLevel="1" thickBot="1" x14ac:dyDescent="0.4">
      <c r="A268" s="262" t="s">
        <v>3025</v>
      </c>
      <c r="B268" s="224" t="s">
        <v>3321</v>
      </c>
      <c r="C268" s="79" t="s">
        <v>3026</v>
      </c>
      <c r="D268" s="72" t="s">
        <v>170</v>
      </c>
      <c r="E268" s="83">
        <v>4</v>
      </c>
      <c r="F268" s="83">
        <v>3</v>
      </c>
      <c r="G268" s="84">
        <f t="shared" si="11"/>
        <v>7</v>
      </c>
      <c r="H268" s="67">
        <v>43615</v>
      </c>
      <c r="I268" s="461">
        <v>100</v>
      </c>
      <c r="J268" s="472">
        <f t="shared" si="12"/>
        <v>7</v>
      </c>
    </row>
    <row r="269" spans="1:10" ht="15" hidden="1" outlineLevel="1" thickBot="1" x14ac:dyDescent="0.4">
      <c r="A269" s="262" t="s">
        <v>3025</v>
      </c>
      <c r="B269" s="224" t="s">
        <v>3322</v>
      </c>
      <c r="C269" s="79" t="s">
        <v>3026</v>
      </c>
      <c r="D269" s="72" t="s">
        <v>170</v>
      </c>
      <c r="E269" s="83">
        <v>3</v>
      </c>
      <c r="F269" s="83">
        <v>4</v>
      </c>
      <c r="G269" s="84">
        <f t="shared" si="11"/>
        <v>7</v>
      </c>
      <c r="H269" s="67">
        <v>43615</v>
      </c>
      <c r="I269" s="461">
        <v>470</v>
      </c>
      <c r="J269" s="472">
        <f t="shared" si="12"/>
        <v>7</v>
      </c>
    </row>
    <row r="270" spans="1:10" ht="15" hidden="1" outlineLevel="1" thickBot="1" x14ac:dyDescent="0.4">
      <c r="A270" s="262" t="s">
        <v>3025</v>
      </c>
      <c r="B270" s="224" t="s">
        <v>3323</v>
      </c>
      <c r="C270" s="79" t="s">
        <v>3026</v>
      </c>
      <c r="D270" s="72" t="s">
        <v>170</v>
      </c>
      <c r="E270" s="83">
        <v>3</v>
      </c>
      <c r="F270" s="83">
        <v>4</v>
      </c>
      <c r="G270" s="84">
        <f t="shared" si="11"/>
        <v>7</v>
      </c>
      <c r="H270" s="67">
        <v>43615</v>
      </c>
      <c r="I270" s="461">
        <v>300</v>
      </c>
      <c r="J270" s="472">
        <f t="shared" si="12"/>
        <v>7</v>
      </c>
    </row>
    <row r="271" spans="1:10" ht="15" hidden="1" outlineLevel="1" thickBot="1" x14ac:dyDescent="0.4">
      <c r="A271" s="262" t="s">
        <v>3025</v>
      </c>
      <c r="B271" s="224" t="s">
        <v>3324</v>
      </c>
      <c r="C271" s="79" t="s">
        <v>3026</v>
      </c>
      <c r="D271" s="72" t="s">
        <v>170</v>
      </c>
      <c r="E271" s="83">
        <v>4</v>
      </c>
      <c r="F271" s="83">
        <v>4</v>
      </c>
      <c r="G271" s="84">
        <f t="shared" si="11"/>
        <v>8</v>
      </c>
      <c r="H271" s="67">
        <v>43615</v>
      </c>
      <c r="I271" s="461">
        <v>500</v>
      </c>
      <c r="J271" s="472">
        <f t="shared" si="12"/>
        <v>8</v>
      </c>
    </row>
    <row r="272" spans="1:10" ht="15" hidden="1" outlineLevel="1" thickBot="1" x14ac:dyDescent="0.4">
      <c r="A272" s="262" t="s">
        <v>3025</v>
      </c>
      <c r="B272" s="224" t="s">
        <v>3325</v>
      </c>
      <c r="C272" s="79" t="s">
        <v>3026</v>
      </c>
      <c r="D272" s="72" t="s">
        <v>170</v>
      </c>
      <c r="E272" s="83">
        <v>3</v>
      </c>
      <c r="F272" s="83">
        <v>4</v>
      </c>
      <c r="G272" s="84">
        <f t="shared" si="11"/>
        <v>7</v>
      </c>
      <c r="H272" s="67">
        <v>43615</v>
      </c>
      <c r="I272" s="461">
        <v>270</v>
      </c>
      <c r="J272" s="472">
        <f t="shared" si="12"/>
        <v>7</v>
      </c>
    </row>
    <row r="273" spans="1:10" ht="15" hidden="1" outlineLevel="1" thickBot="1" x14ac:dyDescent="0.4">
      <c r="A273" s="262" t="s">
        <v>3025</v>
      </c>
      <c r="B273" s="224" t="s">
        <v>3326</v>
      </c>
      <c r="C273" s="79" t="s">
        <v>3026</v>
      </c>
      <c r="D273" s="72" t="s">
        <v>170</v>
      </c>
      <c r="E273" s="83">
        <v>4</v>
      </c>
      <c r="F273" s="83">
        <v>3</v>
      </c>
      <c r="G273" s="84">
        <f t="shared" si="11"/>
        <v>7</v>
      </c>
      <c r="H273" s="67">
        <v>43615</v>
      </c>
      <c r="I273" s="461">
        <v>330</v>
      </c>
      <c r="J273" s="472">
        <f t="shared" si="12"/>
        <v>7</v>
      </c>
    </row>
    <row r="274" spans="1:10" ht="15" hidden="1" outlineLevel="1" thickBot="1" x14ac:dyDescent="0.4">
      <c r="A274" s="262" t="s">
        <v>3025</v>
      </c>
      <c r="B274" s="224" t="s">
        <v>3327</v>
      </c>
      <c r="C274" s="79" t="s">
        <v>3026</v>
      </c>
      <c r="D274" s="72" t="s">
        <v>170</v>
      </c>
      <c r="E274" s="83">
        <v>4</v>
      </c>
      <c r="F274" s="83">
        <v>3</v>
      </c>
      <c r="G274" s="84">
        <f t="shared" si="11"/>
        <v>7</v>
      </c>
      <c r="H274" s="67">
        <v>43615</v>
      </c>
      <c r="I274" s="461">
        <v>220</v>
      </c>
      <c r="J274" s="472">
        <f t="shared" si="12"/>
        <v>7</v>
      </c>
    </row>
    <row r="275" spans="1:10" ht="15" hidden="1" outlineLevel="1" thickBot="1" x14ac:dyDescent="0.4">
      <c r="A275" s="262" t="s">
        <v>3025</v>
      </c>
      <c r="B275" s="224" t="s">
        <v>3328</v>
      </c>
      <c r="C275" s="79" t="s">
        <v>3026</v>
      </c>
      <c r="D275" s="72" t="s">
        <v>170</v>
      </c>
      <c r="E275" s="83">
        <v>2</v>
      </c>
      <c r="F275" s="83">
        <v>2</v>
      </c>
      <c r="G275" s="84">
        <f t="shared" si="11"/>
        <v>4</v>
      </c>
      <c r="H275" s="67">
        <v>43615</v>
      </c>
      <c r="I275" s="461">
        <v>200</v>
      </c>
      <c r="J275" s="472">
        <f t="shared" si="12"/>
        <v>4</v>
      </c>
    </row>
    <row r="276" spans="1:10" ht="15" hidden="1" outlineLevel="1" thickBot="1" x14ac:dyDescent="0.4">
      <c r="A276" s="262" t="s">
        <v>3025</v>
      </c>
      <c r="B276" s="224" t="s">
        <v>3329</v>
      </c>
      <c r="C276" s="79" t="s">
        <v>3026</v>
      </c>
      <c r="D276" s="72" t="s">
        <v>170</v>
      </c>
      <c r="E276" s="83">
        <v>2</v>
      </c>
      <c r="F276" s="83">
        <v>3</v>
      </c>
      <c r="G276" s="84">
        <f t="shared" si="11"/>
        <v>5</v>
      </c>
      <c r="H276" s="67">
        <v>43615</v>
      </c>
      <c r="I276" s="461">
        <v>100</v>
      </c>
      <c r="J276" s="472">
        <f t="shared" si="12"/>
        <v>5</v>
      </c>
    </row>
    <row r="277" spans="1:10" ht="15" hidden="1" outlineLevel="1" thickBot="1" x14ac:dyDescent="0.4">
      <c r="A277" s="262" t="s">
        <v>3025</v>
      </c>
      <c r="B277" s="224" t="s">
        <v>3330</v>
      </c>
      <c r="C277" s="79" t="s">
        <v>3026</v>
      </c>
      <c r="D277" s="72" t="s">
        <v>170</v>
      </c>
      <c r="E277" s="83">
        <v>3</v>
      </c>
      <c r="F277" s="83">
        <v>4</v>
      </c>
      <c r="G277" s="84">
        <f t="shared" si="11"/>
        <v>7</v>
      </c>
      <c r="H277" s="67">
        <v>43615</v>
      </c>
      <c r="I277" s="461">
        <v>220</v>
      </c>
      <c r="J277" s="472">
        <f t="shared" si="12"/>
        <v>7</v>
      </c>
    </row>
    <row r="278" spans="1:10" ht="15" hidden="1" outlineLevel="1" thickBot="1" x14ac:dyDescent="0.4">
      <c r="A278" s="262" t="s">
        <v>3025</v>
      </c>
      <c r="B278" s="224" t="s">
        <v>3331</v>
      </c>
      <c r="C278" s="79" t="s">
        <v>3026</v>
      </c>
      <c r="D278" s="72" t="s">
        <v>170</v>
      </c>
      <c r="E278" s="83">
        <v>3</v>
      </c>
      <c r="F278" s="83">
        <v>4</v>
      </c>
      <c r="G278" s="84">
        <f t="shared" si="11"/>
        <v>7</v>
      </c>
      <c r="H278" s="67">
        <v>43615</v>
      </c>
      <c r="I278" s="461">
        <v>190</v>
      </c>
      <c r="J278" s="472">
        <f t="shared" si="12"/>
        <v>7</v>
      </c>
    </row>
    <row r="279" spans="1:10" ht="15" hidden="1" outlineLevel="1" thickBot="1" x14ac:dyDescent="0.4">
      <c r="A279" s="262" t="s">
        <v>3025</v>
      </c>
      <c r="B279" s="224" t="s">
        <v>3332</v>
      </c>
      <c r="C279" s="79" t="s">
        <v>3026</v>
      </c>
      <c r="D279" s="72" t="s">
        <v>170</v>
      </c>
      <c r="E279" s="83">
        <v>4</v>
      </c>
      <c r="F279" s="83">
        <v>3</v>
      </c>
      <c r="G279" s="84">
        <f t="shared" si="11"/>
        <v>7</v>
      </c>
      <c r="H279" s="67">
        <v>43615</v>
      </c>
      <c r="I279" s="461">
        <v>450</v>
      </c>
      <c r="J279" s="472">
        <f t="shared" si="12"/>
        <v>7</v>
      </c>
    </row>
    <row r="280" spans="1:10" ht="15" hidden="1" outlineLevel="1" thickBot="1" x14ac:dyDescent="0.4">
      <c r="A280" s="262" t="s">
        <v>3025</v>
      </c>
      <c r="B280" s="224" t="s">
        <v>3333</v>
      </c>
      <c r="C280" s="79" t="s">
        <v>3026</v>
      </c>
      <c r="D280" s="72" t="s">
        <v>170</v>
      </c>
      <c r="E280" s="83">
        <v>3</v>
      </c>
      <c r="F280" s="83">
        <v>3</v>
      </c>
      <c r="G280" s="84">
        <f t="shared" si="11"/>
        <v>6</v>
      </c>
      <c r="H280" s="67">
        <v>43615</v>
      </c>
      <c r="I280" s="461">
        <v>170</v>
      </c>
      <c r="J280" s="472">
        <f t="shared" si="12"/>
        <v>6</v>
      </c>
    </row>
    <row r="281" spans="1:10" ht="15" hidden="1" outlineLevel="1" thickBot="1" x14ac:dyDescent="0.4">
      <c r="A281" s="262" t="s">
        <v>3025</v>
      </c>
      <c r="B281" s="224" t="s">
        <v>3334</v>
      </c>
      <c r="C281" s="79" t="s">
        <v>3026</v>
      </c>
      <c r="D281" s="72" t="s">
        <v>170</v>
      </c>
      <c r="E281" s="83">
        <v>2</v>
      </c>
      <c r="F281" s="83">
        <v>3</v>
      </c>
      <c r="G281" s="84">
        <f t="shared" si="11"/>
        <v>5</v>
      </c>
      <c r="H281" s="67">
        <v>43615</v>
      </c>
      <c r="I281" s="461">
        <v>380</v>
      </c>
      <c r="J281" s="472">
        <f t="shared" si="12"/>
        <v>5</v>
      </c>
    </row>
    <row r="282" spans="1:10" ht="15" hidden="1" outlineLevel="1" thickBot="1" x14ac:dyDescent="0.4">
      <c r="A282" s="262" t="s">
        <v>3025</v>
      </c>
      <c r="B282" s="224" t="s">
        <v>3335</v>
      </c>
      <c r="C282" s="79" t="s">
        <v>3026</v>
      </c>
      <c r="D282" s="72" t="s">
        <v>170</v>
      </c>
      <c r="E282" s="83">
        <v>3</v>
      </c>
      <c r="F282" s="83">
        <v>3</v>
      </c>
      <c r="G282" s="84">
        <f t="shared" si="11"/>
        <v>6</v>
      </c>
      <c r="H282" s="67">
        <v>43615</v>
      </c>
      <c r="I282" s="461">
        <v>330</v>
      </c>
      <c r="J282" s="472">
        <f t="shared" si="12"/>
        <v>6</v>
      </c>
    </row>
    <row r="283" spans="1:10" ht="15" hidden="1" outlineLevel="1" thickBot="1" x14ac:dyDescent="0.4">
      <c r="A283" s="262" t="s">
        <v>3025</v>
      </c>
      <c r="B283" s="224" t="s">
        <v>3336</v>
      </c>
      <c r="C283" s="79" t="s">
        <v>3026</v>
      </c>
      <c r="D283" s="72" t="s">
        <v>170</v>
      </c>
      <c r="E283" s="83">
        <v>3</v>
      </c>
      <c r="F283" s="83">
        <v>3</v>
      </c>
      <c r="G283" s="84">
        <f t="shared" si="11"/>
        <v>6</v>
      </c>
      <c r="H283" s="67">
        <v>43615</v>
      </c>
      <c r="I283" s="461">
        <v>400</v>
      </c>
      <c r="J283" s="472">
        <f t="shared" si="12"/>
        <v>6</v>
      </c>
    </row>
    <row r="284" spans="1:10" ht="15" hidden="1" outlineLevel="1" thickBot="1" x14ac:dyDescent="0.4">
      <c r="A284" s="262" t="s">
        <v>3025</v>
      </c>
      <c r="B284" s="224" t="s">
        <v>3337</v>
      </c>
      <c r="C284" s="79" t="s">
        <v>3026</v>
      </c>
      <c r="D284" s="72" t="s">
        <v>170</v>
      </c>
      <c r="E284" s="83">
        <v>4</v>
      </c>
      <c r="F284" s="83">
        <v>2</v>
      </c>
      <c r="G284" s="84">
        <f t="shared" si="11"/>
        <v>6</v>
      </c>
      <c r="H284" s="67">
        <v>43615</v>
      </c>
      <c r="I284" s="461">
        <v>530</v>
      </c>
      <c r="J284" s="472">
        <f t="shared" si="12"/>
        <v>6</v>
      </c>
    </row>
    <row r="285" spans="1:10" ht="15" hidden="1" outlineLevel="1" thickBot="1" x14ac:dyDescent="0.4">
      <c r="A285" s="262" t="s">
        <v>3025</v>
      </c>
      <c r="B285" s="224" t="s">
        <v>3338</v>
      </c>
      <c r="C285" s="79" t="s">
        <v>3026</v>
      </c>
      <c r="D285" s="72" t="s">
        <v>170</v>
      </c>
      <c r="E285" s="83">
        <v>3</v>
      </c>
      <c r="F285" s="83">
        <v>4</v>
      </c>
      <c r="G285" s="84">
        <f t="shared" si="11"/>
        <v>7</v>
      </c>
      <c r="H285" s="67">
        <v>43615</v>
      </c>
      <c r="I285" s="461">
        <v>150</v>
      </c>
      <c r="J285" s="472">
        <f t="shared" si="12"/>
        <v>7</v>
      </c>
    </row>
    <row r="286" spans="1:10" ht="15" hidden="1" outlineLevel="1" thickBot="1" x14ac:dyDescent="0.4">
      <c r="A286" s="262" t="s">
        <v>3025</v>
      </c>
      <c r="B286" s="224" t="s">
        <v>3339</v>
      </c>
      <c r="C286" s="79" t="s">
        <v>3026</v>
      </c>
      <c r="D286" s="72" t="s">
        <v>170</v>
      </c>
      <c r="E286" s="83">
        <v>2</v>
      </c>
      <c r="F286" s="83">
        <v>2</v>
      </c>
      <c r="G286" s="84">
        <f t="shared" si="11"/>
        <v>4</v>
      </c>
      <c r="H286" s="67">
        <v>43615</v>
      </c>
      <c r="I286" s="461">
        <v>350</v>
      </c>
      <c r="J286" s="472">
        <f t="shared" si="12"/>
        <v>4</v>
      </c>
    </row>
    <row r="287" spans="1:10" ht="15" hidden="1" outlineLevel="1" thickBot="1" x14ac:dyDescent="0.4">
      <c r="A287" s="262" t="s">
        <v>3025</v>
      </c>
      <c r="B287" s="224" t="s">
        <v>3340</v>
      </c>
      <c r="C287" s="79" t="s">
        <v>3026</v>
      </c>
      <c r="D287" s="72" t="s">
        <v>170</v>
      </c>
      <c r="E287" s="83">
        <v>4</v>
      </c>
      <c r="F287" s="83">
        <v>4</v>
      </c>
      <c r="G287" s="84">
        <f t="shared" si="11"/>
        <v>8</v>
      </c>
      <c r="H287" s="67">
        <v>43615</v>
      </c>
      <c r="I287" s="461">
        <v>230</v>
      </c>
      <c r="J287" s="472">
        <f t="shared" si="12"/>
        <v>8</v>
      </c>
    </row>
    <row r="288" spans="1:10" ht="15" hidden="1" outlineLevel="1" thickBot="1" x14ac:dyDescent="0.4">
      <c r="A288" s="262" t="s">
        <v>3025</v>
      </c>
      <c r="B288" s="224" t="s">
        <v>3341</v>
      </c>
      <c r="C288" s="79" t="s">
        <v>3026</v>
      </c>
      <c r="D288" s="72" t="s">
        <v>170</v>
      </c>
      <c r="E288" s="83">
        <v>3</v>
      </c>
      <c r="F288" s="83">
        <v>4</v>
      </c>
      <c r="G288" s="84">
        <f t="shared" si="11"/>
        <v>7</v>
      </c>
      <c r="H288" s="67">
        <v>43615</v>
      </c>
      <c r="I288" s="461">
        <v>370</v>
      </c>
      <c r="J288" s="472">
        <f t="shared" si="12"/>
        <v>7</v>
      </c>
    </row>
    <row r="289" spans="1:10" ht="15" hidden="1" outlineLevel="1" thickBot="1" x14ac:dyDescent="0.4">
      <c r="A289" s="262" t="s">
        <v>3025</v>
      </c>
      <c r="B289" s="224" t="s">
        <v>3342</v>
      </c>
      <c r="C289" s="79" t="s">
        <v>3026</v>
      </c>
      <c r="D289" s="72" t="s">
        <v>170</v>
      </c>
      <c r="E289" s="83">
        <v>2</v>
      </c>
      <c r="F289" s="83">
        <v>3</v>
      </c>
      <c r="G289" s="84">
        <f t="shared" si="11"/>
        <v>5</v>
      </c>
      <c r="H289" s="67">
        <v>43615</v>
      </c>
      <c r="I289" s="461">
        <v>340</v>
      </c>
      <c r="J289" s="472">
        <f t="shared" si="12"/>
        <v>5</v>
      </c>
    </row>
    <row r="290" spans="1:10" ht="15" hidden="1" outlineLevel="1" thickBot="1" x14ac:dyDescent="0.4">
      <c r="A290" s="262" t="s">
        <v>3025</v>
      </c>
      <c r="B290" s="224" t="s">
        <v>3343</v>
      </c>
      <c r="C290" s="79" t="s">
        <v>3026</v>
      </c>
      <c r="D290" s="72" t="s">
        <v>170</v>
      </c>
      <c r="E290" s="83">
        <v>1</v>
      </c>
      <c r="F290" s="83">
        <v>3</v>
      </c>
      <c r="G290" s="84">
        <f t="shared" si="11"/>
        <v>4</v>
      </c>
      <c r="H290" s="67">
        <v>43615</v>
      </c>
      <c r="I290" s="461">
        <v>340</v>
      </c>
      <c r="J290" s="472">
        <f t="shared" si="12"/>
        <v>4</v>
      </c>
    </row>
    <row r="291" spans="1:10" ht="15" hidden="1" outlineLevel="1" thickBot="1" x14ac:dyDescent="0.4">
      <c r="A291" s="262" t="s">
        <v>3025</v>
      </c>
      <c r="B291" s="224" t="s">
        <v>3344</v>
      </c>
      <c r="C291" s="79" t="s">
        <v>3026</v>
      </c>
      <c r="D291" s="72" t="s">
        <v>170</v>
      </c>
      <c r="E291" s="83">
        <v>1</v>
      </c>
      <c r="F291" s="83">
        <v>2</v>
      </c>
      <c r="G291" s="84">
        <f t="shared" ref="G291:G322" si="13">E291+F291</f>
        <v>3</v>
      </c>
      <c r="H291" s="67">
        <v>43615</v>
      </c>
      <c r="I291" s="461">
        <v>220</v>
      </c>
      <c r="J291" s="472">
        <f t="shared" si="12"/>
        <v>3</v>
      </c>
    </row>
    <row r="292" spans="1:10" ht="15" hidden="1" outlineLevel="1" thickBot="1" x14ac:dyDescent="0.4">
      <c r="A292" s="262" t="s">
        <v>3025</v>
      </c>
      <c r="B292" s="224" t="s">
        <v>3345</v>
      </c>
      <c r="C292" s="79" t="s">
        <v>3026</v>
      </c>
      <c r="D292" s="72" t="s">
        <v>170</v>
      </c>
      <c r="E292" s="83">
        <v>4</v>
      </c>
      <c r="F292" s="83">
        <v>3</v>
      </c>
      <c r="G292" s="84">
        <f t="shared" si="13"/>
        <v>7</v>
      </c>
      <c r="H292" s="67">
        <v>43615</v>
      </c>
      <c r="I292" s="461">
        <v>720</v>
      </c>
      <c r="J292" s="472">
        <f t="shared" si="12"/>
        <v>7</v>
      </c>
    </row>
    <row r="293" spans="1:10" ht="15" hidden="1" outlineLevel="1" thickBot="1" x14ac:dyDescent="0.4">
      <c r="A293" s="262" t="s">
        <v>3025</v>
      </c>
      <c r="B293" s="224" t="s">
        <v>3346</v>
      </c>
      <c r="C293" s="79" t="s">
        <v>3026</v>
      </c>
      <c r="D293" s="72" t="s">
        <v>170</v>
      </c>
      <c r="E293" s="83">
        <v>3</v>
      </c>
      <c r="F293" s="83">
        <v>5</v>
      </c>
      <c r="G293" s="84">
        <f t="shared" si="13"/>
        <v>8</v>
      </c>
      <c r="H293" s="67">
        <v>43615</v>
      </c>
      <c r="I293" s="461">
        <v>570</v>
      </c>
      <c r="J293" s="472">
        <f t="shared" si="12"/>
        <v>8</v>
      </c>
    </row>
    <row r="294" spans="1:10" ht="15" hidden="1" outlineLevel="1" thickBot="1" x14ac:dyDescent="0.4">
      <c r="A294" s="262" t="s">
        <v>3025</v>
      </c>
      <c r="B294" s="224" t="s">
        <v>3347</v>
      </c>
      <c r="C294" s="79" t="s">
        <v>3026</v>
      </c>
      <c r="D294" s="72" t="s">
        <v>170</v>
      </c>
      <c r="E294" s="83">
        <v>2</v>
      </c>
      <c r="F294" s="83">
        <v>2</v>
      </c>
      <c r="G294" s="84">
        <f t="shared" si="13"/>
        <v>4</v>
      </c>
      <c r="H294" s="67">
        <v>43615</v>
      </c>
      <c r="I294" s="461">
        <v>500</v>
      </c>
      <c r="J294" s="472">
        <f t="shared" si="12"/>
        <v>4</v>
      </c>
    </row>
    <row r="295" spans="1:10" ht="15" hidden="1" outlineLevel="1" thickBot="1" x14ac:dyDescent="0.4">
      <c r="A295" s="262" t="s">
        <v>3025</v>
      </c>
      <c r="B295" s="224" t="s">
        <v>3348</v>
      </c>
      <c r="C295" s="79" t="s">
        <v>3026</v>
      </c>
      <c r="D295" s="72" t="s">
        <v>170</v>
      </c>
      <c r="E295" s="83">
        <v>2</v>
      </c>
      <c r="F295" s="83">
        <v>3</v>
      </c>
      <c r="G295" s="84">
        <f t="shared" si="13"/>
        <v>5</v>
      </c>
      <c r="H295" s="67">
        <v>43615</v>
      </c>
      <c r="I295" s="461">
        <v>370</v>
      </c>
      <c r="J295" s="472">
        <f t="shared" si="12"/>
        <v>5</v>
      </c>
    </row>
    <row r="296" spans="1:10" ht="15" hidden="1" outlineLevel="1" thickBot="1" x14ac:dyDescent="0.4">
      <c r="A296" s="262" t="s">
        <v>3025</v>
      </c>
      <c r="B296" s="224" t="s">
        <v>3349</v>
      </c>
      <c r="C296" s="79" t="s">
        <v>3026</v>
      </c>
      <c r="D296" s="72" t="s">
        <v>170</v>
      </c>
      <c r="E296" s="83">
        <v>3</v>
      </c>
      <c r="F296" s="83">
        <v>4</v>
      </c>
      <c r="G296" s="84">
        <f t="shared" si="13"/>
        <v>7</v>
      </c>
      <c r="H296" s="67">
        <v>43615</v>
      </c>
      <c r="I296" s="461">
        <v>400</v>
      </c>
      <c r="J296" s="472">
        <f t="shared" si="12"/>
        <v>7</v>
      </c>
    </row>
    <row r="297" spans="1:10" ht="15" hidden="1" outlineLevel="1" thickBot="1" x14ac:dyDescent="0.4">
      <c r="A297" s="262" t="s">
        <v>3025</v>
      </c>
      <c r="B297" s="224" t="s">
        <v>3350</v>
      </c>
      <c r="C297" s="79" t="s">
        <v>3026</v>
      </c>
      <c r="D297" s="72" t="s">
        <v>170</v>
      </c>
      <c r="E297" s="83">
        <v>2</v>
      </c>
      <c r="F297" s="83">
        <v>2</v>
      </c>
      <c r="G297" s="84">
        <f t="shared" si="13"/>
        <v>4</v>
      </c>
      <c r="H297" s="67">
        <v>43615</v>
      </c>
      <c r="I297" s="461">
        <v>220</v>
      </c>
      <c r="J297" s="472">
        <f t="shared" si="12"/>
        <v>4</v>
      </c>
    </row>
    <row r="298" spans="1:10" ht="15" hidden="1" outlineLevel="1" thickBot="1" x14ac:dyDescent="0.4">
      <c r="A298" s="262" t="s">
        <v>3025</v>
      </c>
      <c r="B298" s="224" t="s">
        <v>3351</v>
      </c>
      <c r="C298" s="79" t="s">
        <v>3026</v>
      </c>
      <c r="D298" s="72" t="s">
        <v>170</v>
      </c>
      <c r="E298" s="83">
        <v>2</v>
      </c>
      <c r="F298" s="83">
        <v>3</v>
      </c>
      <c r="G298" s="84">
        <f t="shared" si="13"/>
        <v>5</v>
      </c>
      <c r="H298" s="67">
        <v>43615</v>
      </c>
      <c r="I298" s="461">
        <v>670</v>
      </c>
      <c r="J298" s="472">
        <f t="shared" si="12"/>
        <v>5</v>
      </c>
    </row>
    <row r="299" spans="1:10" ht="15" hidden="1" outlineLevel="1" thickBot="1" x14ac:dyDescent="0.4">
      <c r="A299" s="262" t="s">
        <v>3025</v>
      </c>
      <c r="B299" s="224" t="s">
        <v>3352</v>
      </c>
      <c r="C299" s="79" t="s">
        <v>3026</v>
      </c>
      <c r="D299" s="72" t="s">
        <v>170</v>
      </c>
      <c r="E299" s="83">
        <v>4</v>
      </c>
      <c r="F299" s="83">
        <v>3</v>
      </c>
      <c r="G299" s="84">
        <f t="shared" si="13"/>
        <v>7</v>
      </c>
      <c r="H299" s="67">
        <v>43615</v>
      </c>
      <c r="I299" s="461">
        <v>500</v>
      </c>
      <c r="J299" s="472">
        <f t="shared" si="12"/>
        <v>7</v>
      </c>
    </row>
    <row r="300" spans="1:10" ht="15" hidden="1" outlineLevel="1" thickBot="1" x14ac:dyDescent="0.4">
      <c r="A300" s="262" t="s">
        <v>3025</v>
      </c>
      <c r="B300" s="224" t="s">
        <v>3353</v>
      </c>
      <c r="C300" s="79" t="s">
        <v>3026</v>
      </c>
      <c r="D300" s="72" t="s">
        <v>170</v>
      </c>
      <c r="E300" s="83">
        <v>3</v>
      </c>
      <c r="F300" s="83">
        <v>2</v>
      </c>
      <c r="G300" s="84">
        <f t="shared" si="13"/>
        <v>5</v>
      </c>
      <c r="H300" s="67">
        <v>43615</v>
      </c>
      <c r="I300" s="461">
        <v>100</v>
      </c>
      <c r="J300" s="472">
        <f t="shared" si="12"/>
        <v>5</v>
      </c>
    </row>
    <row r="301" spans="1:10" ht="15" hidden="1" outlineLevel="1" thickBot="1" x14ac:dyDescent="0.4">
      <c r="A301" s="262" t="s">
        <v>3025</v>
      </c>
      <c r="B301" s="224" t="s">
        <v>3354</v>
      </c>
      <c r="C301" s="79" t="s">
        <v>3026</v>
      </c>
      <c r="D301" s="72" t="s">
        <v>170</v>
      </c>
      <c r="E301" s="83">
        <v>3</v>
      </c>
      <c r="F301" s="83">
        <v>3</v>
      </c>
      <c r="G301" s="84">
        <f t="shared" si="13"/>
        <v>6</v>
      </c>
      <c r="H301" s="67">
        <v>43615</v>
      </c>
      <c r="I301" s="461">
        <v>400</v>
      </c>
      <c r="J301" s="472">
        <f t="shared" si="12"/>
        <v>6</v>
      </c>
    </row>
    <row r="302" spans="1:10" ht="15" hidden="1" outlineLevel="1" thickBot="1" x14ac:dyDescent="0.4">
      <c r="A302" s="262" t="s">
        <v>3025</v>
      </c>
      <c r="B302" s="224" t="s">
        <v>3355</v>
      </c>
      <c r="C302" s="79" t="s">
        <v>3026</v>
      </c>
      <c r="D302" s="72" t="s">
        <v>170</v>
      </c>
      <c r="E302" s="83">
        <v>2</v>
      </c>
      <c r="F302" s="83">
        <v>4</v>
      </c>
      <c r="G302" s="84">
        <f t="shared" si="13"/>
        <v>6</v>
      </c>
      <c r="H302" s="67">
        <v>43615</v>
      </c>
      <c r="I302" s="461">
        <v>300</v>
      </c>
      <c r="J302" s="472">
        <f t="shared" si="12"/>
        <v>6</v>
      </c>
    </row>
    <row r="303" spans="1:10" ht="15" hidden="1" outlineLevel="1" thickBot="1" x14ac:dyDescent="0.4">
      <c r="A303" s="262" t="s">
        <v>3025</v>
      </c>
      <c r="B303" s="224" t="s">
        <v>3356</v>
      </c>
      <c r="C303" s="79" t="s">
        <v>3026</v>
      </c>
      <c r="D303" s="72" t="s">
        <v>170</v>
      </c>
      <c r="E303" s="83">
        <v>3</v>
      </c>
      <c r="F303" s="83">
        <v>3</v>
      </c>
      <c r="G303" s="84">
        <f t="shared" si="13"/>
        <v>6</v>
      </c>
      <c r="H303" s="67">
        <v>43615</v>
      </c>
      <c r="I303" s="461">
        <v>170</v>
      </c>
      <c r="J303" s="472">
        <f t="shared" si="12"/>
        <v>6</v>
      </c>
    </row>
    <row r="304" spans="1:10" ht="15" hidden="1" outlineLevel="1" thickBot="1" x14ac:dyDescent="0.4">
      <c r="A304" s="262" t="s">
        <v>3025</v>
      </c>
      <c r="B304" s="224" t="s">
        <v>3357</v>
      </c>
      <c r="C304" s="79" t="s">
        <v>3026</v>
      </c>
      <c r="D304" s="72" t="s">
        <v>170</v>
      </c>
      <c r="E304" s="83">
        <v>3</v>
      </c>
      <c r="F304" s="83">
        <v>4</v>
      </c>
      <c r="G304" s="84">
        <f t="shared" si="13"/>
        <v>7</v>
      </c>
      <c r="H304" s="67">
        <v>43615</v>
      </c>
      <c r="I304" s="461">
        <v>220</v>
      </c>
      <c r="J304" s="472">
        <f t="shared" si="12"/>
        <v>7</v>
      </c>
    </row>
    <row r="305" spans="1:10" ht="15" hidden="1" outlineLevel="1" thickBot="1" x14ac:dyDescent="0.4">
      <c r="A305" s="262" t="s">
        <v>3025</v>
      </c>
      <c r="B305" s="224" t="s">
        <v>3358</v>
      </c>
      <c r="C305" s="79" t="s">
        <v>3026</v>
      </c>
      <c r="D305" s="72" t="s">
        <v>170</v>
      </c>
      <c r="E305" s="83">
        <v>4</v>
      </c>
      <c r="F305" s="83">
        <v>4</v>
      </c>
      <c r="G305" s="84">
        <f t="shared" si="13"/>
        <v>8</v>
      </c>
      <c r="H305" s="67">
        <v>43615</v>
      </c>
      <c r="I305" s="461">
        <v>100</v>
      </c>
      <c r="J305" s="472">
        <f t="shared" si="12"/>
        <v>8</v>
      </c>
    </row>
    <row r="306" spans="1:10" ht="15" hidden="1" outlineLevel="1" thickBot="1" x14ac:dyDescent="0.4">
      <c r="A306" s="262" t="s">
        <v>3025</v>
      </c>
      <c r="B306" s="224" t="s">
        <v>3359</v>
      </c>
      <c r="C306" s="79" t="s">
        <v>3026</v>
      </c>
      <c r="D306" s="72" t="s">
        <v>170</v>
      </c>
      <c r="E306" s="83">
        <v>3</v>
      </c>
      <c r="F306" s="83">
        <v>4</v>
      </c>
      <c r="G306" s="84">
        <f t="shared" si="13"/>
        <v>7</v>
      </c>
      <c r="H306" s="67">
        <v>43615</v>
      </c>
      <c r="I306" s="461">
        <v>230</v>
      </c>
      <c r="J306" s="472">
        <f t="shared" si="12"/>
        <v>7</v>
      </c>
    </row>
    <row r="307" spans="1:10" ht="15" hidden="1" outlineLevel="1" thickBot="1" x14ac:dyDescent="0.4">
      <c r="A307" s="262" t="s">
        <v>3025</v>
      </c>
      <c r="B307" s="224" t="s">
        <v>3360</v>
      </c>
      <c r="C307" s="79" t="s">
        <v>3026</v>
      </c>
      <c r="D307" s="72" t="s">
        <v>170</v>
      </c>
      <c r="E307" s="83">
        <v>2</v>
      </c>
      <c r="F307" s="83">
        <v>2</v>
      </c>
      <c r="G307" s="84">
        <f t="shared" si="13"/>
        <v>4</v>
      </c>
      <c r="H307" s="67">
        <v>43615</v>
      </c>
      <c r="I307" s="461">
        <v>370</v>
      </c>
      <c r="J307" s="472">
        <f t="shared" si="12"/>
        <v>4</v>
      </c>
    </row>
    <row r="308" spans="1:10" ht="15" hidden="1" outlineLevel="1" thickBot="1" x14ac:dyDescent="0.4">
      <c r="A308" s="262" t="s">
        <v>3025</v>
      </c>
      <c r="B308" s="224" t="s">
        <v>3361</v>
      </c>
      <c r="C308" s="79" t="s">
        <v>3026</v>
      </c>
      <c r="D308" s="72" t="s">
        <v>170</v>
      </c>
      <c r="E308" s="83">
        <v>3</v>
      </c>
      <c r="F308" s="83">
        <v>4</v>
      </c>
      <c r="G308" s="84">
        <f t="shared" si="13"/>
        <v>7</v>
      </c>
      <c r="H308" s="67">
        <v>43615</v>
      </c>
      <c r="I308" s="461">
        <v>470</v>
      </c>
      <c r="J308" s="472">
        <f t="shared" si="12"/>
        <v>7</v>
      </c>
    </row>
    <row r="309" spans="1:10" ht="15" hidden="1" outlineLevel="1" thickBot="1" x14ac:dyDescent="0.4">
      <c r="A309" s="262" t="s">
        <v>3025</v>
      </c>
      <c r="B309" s="224" t="s">
        <v>3362</v>
      </c>
      <c r="C309" s="79" t="s">
        <v>3026</v>
      </c>
      <c r="D309" s="72" t="s">
        <v>170</v>
      </c>
      <c r="E309" s="83">
        <v>3</v>
      </c>
      <c r="F309" s="83">
        <v>2</v>
      </c>
      <c r="G309" s="84">
        <f t="shared" si="13"/>
        <v>5</v>
      </c>
      <c r="H309" s="67">
        <v>43615</v>
      </c>
      <c r="I309" s="461">
        <v>100</v>
      </c>
      <c r="J309" s="472">
        <f t="shared" si="12"/>
        <v>5</v>
      </c>
    </row>
    <row r="310" spans="1:10" ht="15" hidden="1" outlineLevel="1" thickBot="1" x14ac:dyDescent="0.4">
      <c r="A310" s="262" t="s">
        <v>3025</v>
      </c>
      <c r="B310" s="224" t="s">
        <v>3363</v>
      </c>
      <c r="C310" s="79" t="s">
        <v>3026</v>
      </c>
      <c r="D310" s="72" t="s">
        <v>170</v>
      </c>
      <c r="E310" s="83">
        <v>4</v>
      </c>
      <c r="F310" s="83">
        <v>4</v>
      </c>
      <c r="G310" s="84">
        <f t="shared" si="13"/>
        <v>8</v>
      </c>
      <c r="H310" s="67">
        <v>43615</v>
      </c>
      <c r="I310" s="461">
        <v>200</v>
      </c>
      <c r="J310" s="472">
        <f t="shared" si="12"/>
        <v>8</v>
      </c>
    </row>
    <row r="311" spans="1:10" ht="15" hidden="1" outlineLevel="1" thickBot="1" x14ac:dyDescent="0.4">
      <c r="A311" s="262" t="s">
        <v>3025</v>
      </c>
      <c r="B311" s="224" t="s">
        <v>3364</v>
      </c>
      <c r="C311" s="79" t="s">
        <v>3026</v>
      </c>
      <c r="D311" s="72" t="s">
        <v>170</v>
      </c>
      <c r="E311" s="83">
        <v>3</v>
      </c>
      <c r="F311" s="83">
        <v>4</v>
      </c>
      <c r="G311" s="84">
        <f t="shared" si="13"/>
        <v>7</v>
      </c>
      <c r="H311" s="67">
        <v>43615</v>
      </c>
      <c r="I311" s="461">
        <v>270</v>
      </c>
      <c r="J311" s="472">
        <f t="shared" si="12"/>
        <v>7</v>
      </c>
    </row>
    <row r="312" spans="1:10" ht="15" hidden="1" outlineLevel="1" thickBot="1" x14ac:dyDescent="0.4">
      <c r="A312" s="262" t="s">
        <v>3025</v>
      </c>
      <c r="B312" s="224" t="s">
        <v>3365</v>
      </c>
      <c r="C312" s="79" t="s">
        <v>3026</v>
      </c>
      <c r="D312" s="72" t="s">
        <v>170</v>
      </c>
      <c r="E312" s="83">
        <v>2</v>
      </c>
      <c r="F312" s="83">
        <v>2</v>
      </c>
      <c r="G312" s="84">
        <f t="shared" si="13"/>
        <v>4</v>
      </c>
      <c r="H312" s="67">
        <v>43615</v>
      </c>
      <c r="I312" s="461">
        <v>340</v>
      </c>
      <c r="J312" s="472">
        <f t="shared" si="12"/>
        <v>4</v>
      </c>
    </row>
    <row r="313" spans="1:10" ht="15" hidden="1" outlineLevel="1" thickBot="1" x14ac:dyDescent="0.4">
      <c r="A313" s="262" t="s">
        <v>3025</v>
      </c>
      <c r="B313" s="224" t="s">
        <v>3366</v>
      </c>
      <c r="C313" s="79" t="s">
        <v>3026</v>
      </c>
      <c r="D313" s="72" t="s">
        <v>170</v>
      </c>
      <c r="E313" s="83">
        <v>3</v>
      </c>
      <c r="F313" s="83">
        <v>4</v>
      </c>
      <c r="G313" s="84">
        <f t="shared" si="13"/>
        <v>7</v>
      </c>
      <c r="H313" s="67">
        <v>43615</v>
      </c>
      <c r="I313" s="461">
        <v>400</v>
      </c>
      <c r="J313" s="472">
        <f t="shared" si="12"/>
        <v>7</v>
      </c>
    </row>
    <row r="314" spans="1:10" ht="15" hidden="1" outlineLevel="1" thickBot="1" x14ac:dyDescent="0.4">
      <c r="A314" s="262" t="s">
        <v>3025</v>
      </c>
      <c r="B314" s="224" t="s">
        <v>3367</v>
      </c>
      <c r="C314" s="79" t="s">
        <v>3026</v>
      </c>
      <c r="D314" s="72" t="s">
        <v>170</v>
      </c>
      <c r="E314" s="83">
        <v>2</v>
      </c>
      <c r="F314" s="83">
        <v>2</v>
      </c>
      <c r="G314" s="84">
        <f t="shared" si="13"/>
        <v>4</v>
      </c>
      <c r="H314" s="67">
        <v>43615</v>
      </c>
      <c r="I314" s="461">
        <v>190</v>
      </c>
      <c r="J314" s="472">
        <f t="shared" si="12"/>
        <v>4</v>
      </c>
    </row>
    <row r="315" spans="1:10" ht="15" hidden="1" outlineLevel="1" thickBot="1" x14ac:dyDescent="0.4">
      <c r="A315" s="262" t="s">
        <v>3025</v>
      </c>
      <c r="B315" s="224" t="s">
        <v>3368</v>
      </c>
      <c r="C315" s="79" t="s">
        <v>3026</v>
      </c>
      <c r="D315" s="72" t="s">
        <v>170</v>
      </c>
      <c r="E315" s="83">
        <v>4</v>
      </c>
      <c r="F315" s="83">
        <v>5</v>
      </c>
      <c r="G315" s="84">
        <f t="shared" si="13"/>
        <v>9</v>
      </c>
      <c r="H315" s="67">
        <v>43615</v>
      </c>
      <c r="I315" s="461">
        <v>100</v>
      </c>
      <c r="J315" s="472">
        <f t="shared" si="12"/>
        <v>9</v>
      </c>
    </row>
    <row r="316" spans="1:10" ht="15" hidden="1" outlineLevel="1" thickBot="1" x14ac:dyDescent="0.4">
      <c r="A316" s="262" t="s">
        <v>3025</v>
      </c>
      <c r="B316" s="224" t="s">
        <v>3369</v>
      </c>
      <c r="C316" s="79" t="s">
        <v>3026</v>
      </c>
      <c r="D316" s="72" t="s">
        <v>170</v>
      </c>
      <c r="E316" s="83">
        <v>2</v>
      </c>
      <c r="F316" s="83">
        <v>2</v>
      </c>
      <c r="G316" s="84">
        <f t="shared" si="13"/>
        <v>4</v>
      </c>
      <c r="H316" s="67">
        <v>43615</v>
      </c>
      <c r="I316" s="461">
        <v>250</v>
      </c>
      <c r="J316" s="472">
        <f t="shared" si="12"/>
        <v>4</v>
      </c>
    </row>
    <row r="317" spans="1:10" ht="15" hidden="1" outlineLevel="1" thickBot="1" x14ac:dyDescent="0.4">
      <c r="A317" s="262" t="s">
        <v>3025</v>
      </c>
      <c r="B317" s="224" t="s">
        <v>3370</v>
      </c>
      <c r="C317" s="79" t="s">
        <v>3026</v>
      </c>
      <c r="D317" s="72" t="s">
        <v>170</v>
      </c>
      <c r="E317" s="83">
        <v>2</v>
      </c>
      <c r="F317" s="83">
        <v>4</v>
      </c>
      <c r="G317" s="84">
        <f t="shared" si="13"/>
        <v>6</v>
      </c>
      <c r="H317" s="67">
        <v>43615</v>
      </c>
      <c r="I317" s="461">
        <v>420</v>
      </c>
      <c r="J317" s="472">
        <f t="shared" si="12"/>
        <v>6</v>
      </c>
    </row>
    <row r="318" spans="1:10" ht="15" hidden="1" outlineLevel="1" thickBot="1" x14ac:dyDescent="0.4">
      <c r="A318" s="262" t="s">
        <v>3025</v>
      </c>
      <c r="B318" s="224" t="s">
        <v>3371</v>
      </c>
      <c r="C318" s="79" t="s">
        <v>3026</v>
      </c>
      <c r="D318" s="72" t="s">
        <v>170</v>
      </c>
      <c r="E318" s="83">
        <v>4</v>
      </c>
      <c r="F318" s="83">
        <v>4</v>
      </c>
      <c r="G318" s="84">
        <f t="shared" si="13"/>
        <v>8</v>
      </c>
      <c r="H318" s="67">
        <v>43615</v>
      </c>
      <c r="I318" s="461">
        <v>450</v>
      </c>
      <c r="J318" s="472">
        <f t="shared" si="12"/>
        <v>8</v>
      </c>
    </row>
    <row r="319" spans="1:10" ht="15" hidden="1" outlineLevel="1" thickBot="1" x14ac:dyDescent="0.4">
      <c r="A319" s="262" t="s">
        <v>3025</v>
      </c>
      <c r="B319" s="224" t="s">
        <v>3372</v>
      </c>
      <c r="C319" s="79" t="s">
        <v>3026</v>
      </c>
      <c r="D319" s="72" t="s">
        <v>170</v>
      </c>
      <c r="E319" s="83">
        <v>3</v>
      </c>
      <c r="F319" s="83">
        <v>4</v>
      </c>
      <c r="G319" s="84">
        <f t="shared" si="13"/>
        <v>7</v>
      </c>
      <c r="H319" s="67">
        <v>43615</v>
      </c>
      <c r="I319" s="461">
        <v>400</v>
      </c>
      <c r="J319" s="472">
        <f t="shared" si="12"/>
        <v>7</v>
      </c>
    </row>
    <row r="320" spans="1:10" ht="15" hidden="1" outlineLevel="1" thickBot="1" x14ac:dyDescent="0.4">
      <c r="A320" s="262" t="s">
        <v>3025</v>
      </c>
      <c r="B320" s="224" t="s">
        <v>3373</v>
      </c>
      <c r="C320" s="79" t="s">
        <v>3026</v>
      </c>
      <c r="D320" s="72" t="s">
        <v>170</v>
      </c>
      <c r="E320" s="83">
        <v>3</v>
      </c>
      <c r="F320" s="83">
        <v>2</v>
      </c>
      <c r="G320" s="84">
        <f t="shared" si="13"/>
        <v>5</v>
      </c>
      <c r="H320" s="67">
        <v>43615</v>
      </c>
      <c r="I320" s="461">
        <v>290</v>
      </c>
      <c r="J320" s="472">
        <f t="shared" si="12"/>
        <v>5</v>
      </c>
    </row>
    <row r="321" spans="1:10" ht="15" hidden="1" outlineLevel="1" thickBot="1" x14ac:dyDescent="0.4">
      <c r="A321" s="262" t="s">
        <v>3025</v>
      </c>
      <c r="B321" s="224" t="s">
        <v>3374</v>
      </c>
      <c r="C321" s="79" t="s">
        <v>3026</v>
      </c>
      <c r="D321" s="72" t="s">
        <v>170</v>
      </c>
      <c r="E321" s="83">
        <v>3</v>
      </c>
      <c r="F321" s="83">
        <v>4</v>
      </c>
      <c r="G321" s="84">
        <f t="shared" si="13"/>
        <v>7</v>
      </c>
      <c r="H321" s="67">
        <v>43615</v>
      </c>
      <c r="I321" s="461">
        <v>330</v>
      </c>
      <c r="J321" s="472">
        <f t="shared" si="12"/>
        <v>7</v>
      </c>
    </row>
    <row r="322" spans="1:10" ht="15" hidden="1" outlineLevel="1" thickBot="1" x14ac:dyDescent="0.4">
      <c r="A322" s="262" t="s">
        <v>3025</v>
      </c>
      <c r="B322" s="224" t="s">
        <v>3375</v>
      </c>
      <c r="C322" s="79" t="s">
        <v>3026</v>
      </c>
      <c r="D322" s="72" t="s">
        <v>170</v>
      </c>
      <c r="E322" s="83">
        <v>4</v>
      </c>
      <c r="F322" s="83">
        <v>2</v>
      </c>
      <c r="G322" s="84">
        <f t="shared" si="13"/>
        <v>6</v>
      </c>
      <c r="H322" s="67">
        <v>43615</v>
      </c>
      <c r="I322" s="461">
        <v>400</v>
      </c>
      <c r="J322" s="472">
        <f t="shared" si="12"/>
        <v>6</v>
      </c>
    </row>
    <row r="323" spans="1:10" ht="15" hidden="1" outlineLevel="1" thickBot="1" x14ac:dyDescent="0.4">
      <c r="A323" s="262" t="s">
        <v>3025</v>
      </c>
      <c r="B323" s="224" t="s">
        <v>3376</v>
      </c>
      <c r="C323" s="79" t="s">
        <v>3026</v>
      </c>
      <c r="D323" s="72" t="s">
        <v>170</v>
      </c>
      <c r="E323" s="83">
        <v>4</v>
      </c>
      <c r="F323" s="83">
        <v>2</v>
      </c>
      <c r="G323" s="84">
        <f t="shared" ref="G323:G354" si="14">E323+F323</f>
        <v>6</v>
      </c>
      <c r="H323" s="67">
        <v>43615</v>
      </c>
      <c r="I323" s="461">
        <v>350</v>
      </c>
      <c r="J323" s="472">
        <f t="shared" ref="J323:J386" si="15">IF(I323&gt;$Q$1,,G323)</f>
        <v>6</v>
      </c>
    </row>
    <row r="324" spans="1:10" ht="15" hidden="1" outlineLevel="1" thickBot="1" x14ac:dyDescent="0.4">
      <c r="A324" s="262" t="s">
        <v>3025</v>
      </c>
      <c r="B324" s="224" t="s">
        <v>3377</v>
      </c>
      <c r="C324" s="79" t="s">
        <v>3026</v>
      </c>
      <c r="D324" s="72" t="s">
        <v>170</v>
      </c>
      <c r="E324" s="83">
        <v>3</v>
      </c>
      <c r="F324" s="83">
        <v>3</v>
      </c>
      <c r="G324" s="84">
        <f t="shared" si="14"/>
        <v>6</v>
      </c>
      <c r="H324" s="67">
        <v>43615</v>
      </c>
      <c r="I324" s="461">
        <v>200</v>
      </c>
      <c r="J324" s="472">
        <f t="shared" si="15"/>
        <v>6</v>
      </c>
    </row>
    <row r="325" spans="1:10" ht="15" hidden="1" outlineLevel="1" thickBot="1" x14ac:dyDescent="0.4">
      <c r="A325" s="262" t="s">
        <v>3025</v>
      </c>
      <c r="B325" s="224" t="s">
        <v>3378</v>
      </c>
      <c r="C325" s="79" t="s">
        <v>3026</v>
      </c>
      <c r="D325" s="72" t="s">
        <v>170</v>
      </c>
      <c r="E325" s="83">
        <v>3</v>
      </c>
      <c r="F325" s="83">
        <v>4</v>
      </c>
      <c r="G325" s="84">
        <f t="shared" si="14"/>
        <v>7</v>
      </c>
      <c r="H325" s="67">
        <v>43615</v>
      </c>
      <c r="I325" s="461">
        <v>100</v>
      </c>
      <c r="J325" s="472">
        <f t="shared" si="15"/>
        <v>7</v>
      </c>
    </row>
    <row r="326" spans="1:10" ht="15" hidden="1" outlineLevel="1" thickBot="1" x14ac:dyDescent="0.4">
      <c r="A326" s="262" t="s">
        <v>3025</v>
      </c>
      <c r="B326" s="224" t="s">
        <v>3379</v>
      </c>
      <c r="C326" s="79" t="s">
        <v>3026</v>
      </c>
      <c r="D326" s="72" t="s">
        <v>170</v>
      </c>
      <c r="E326" s="83">
        <v>2</v>
      </c>
      <c r="F326" s="83">
        <v>3</v>
      </c>
      <c r="G326" s="84">
        <f t="shared" si="14"/>
        <v>5</v>
      </c>
      <c r="H326" s="67">
        <v>43615</v>
      </c>
      <c r="I326" s="461">
        <v>300</v>
      </c>
      <c r="J326" s="472">
        <f t="shared" si="15"/>
        <v>5</v>
      </c>
    </row>
    <row r="327" spans="1:10" ht="15" hidden="1" outlineLevel="1" thickBot="1" x14ac:dyDescent="0.4">
      <c r="A327" s="262" t="s">
        <v>3025</v>
      </c>
      <c r="B327" s="224" t="s">
        <v>3380</v>
      </c>
      <c r="C327" s="79" t="s">
        <v>3026</v>
      </c>
      <c r="D327" s="72" t="s">
        <v>170</v>
      </c>
      <c r="E327" s="83">
        <v>4</v>
      </c>
      <c r="F327" s="83">
        <v>3</v>
      </c>
      <c r="G327" s="84">
        <f t="shared" si="14"/>
        <v>7</v>
      </c>
      <c r="H327" s="67">
        <v>43615</v>
      </c>
      <c r="I327" s="461">
        <v>200</v>
      </c>
      <c r="J327" s="472">
        <f t="shared" si="15"/>
        <v>7</v>
      </c>
    </row>
    <row r="328" spans="1:10" ht="15" hidden="1" outlineLevel="1" thickBot="1" x14ac:dyDescent="0.4">
      <c r="A328" s="262" t="s">
        <v>3025</v>
      </c>
      <c r="B328" s="224" t="s">
        <v>3381</v>
      </c>
      <c r="C328" s="79" t="s">
        <v>3026</v>
      </c>
      <c r="D328" s="72" t="s">
        <v>170</v>
      </c>
      <c r="E328" s="83">
        <v>3</v>
      </c>
      <c r="F328" s="83">
        <v>2</v>
      </c>
      <c r="G328" s="84">
        <f t="shared" si="14"/>
        <v>5</v>
      </c>
      <c r="H328" s="67">
        <v>43615</v>
      </c>
      <c r="I328" s="461">
        <v>100</v>
      </c>
      <c r="J328" s="472">
        <f t="shared" si="15"/>
        <v>5</v>
      </c>
    </row>
    <row r="329" spans="1:10" ht="15" hidden="1" outlineLevel="1" thickBot="1" x14ac:dyDescent="0.4">
      <c r="A329" s="262" t="s">
        <v>3025</v>
      </c>
      <c r="B329" s="224" t="s">
        <v>3382</v>
      </c>
      <c r="C329" s="79" t="s">
        <v>3026</v>
      </c>
      <c r="D329" s="72" t="s">
        <v>170</v>
      </c>
      <c r="E329" s="83">
        <v>2</v>
      </c>
      <c r="F329" s="83">
        <v>3</v>
      </c>
      <c r="G329" s="84">
        <f t="shared" si="14"/>
        <v>5</v>
      </c>
      <c r="H329" s="67">
        <v>43615</v>
      </c>
      <c r="I329" s="461">
        <v>330</v>
      </c>
      <c r="J329" s="472">
        <f t="shared" si="15"/>
        <v>5</v>
      </c>
    </row>
    <row r="330" spans="1:10" ht="15" hidden="1" outlineLevel="1" thickBot="1" x14ac:dyDescent="0.4">
      <c r="A330" s="262" t="s">
        <v>3025</v>
      </c>
      <c r="B330" s="224" t="s">
        <v>3383</v>
      </c>
      <c r="C330" s="79" t="s">
        <v>3026</v>
      </c>
      <c r="D330" s="72" t="s">
        <v>170</v>
      </c>
      <c r="E330" s="83">
        <v>3</v>
      </c>
      <c r="F330" s="83">
        <v>6</v>
      </c>
      <c r="G330" s="84">
        <f t="shared" si="14"/>
        <v>9</v>
      </c>
      <c r="H330" s="67">
        <v>43615</v>
      </c>
      <c r="I330" s="461">
        <v>420</v>
      </c>
      <c r="J330" s="472">
        <f t="shared" si="15"/>
        <v>9</v>
      </c>
    </row>
    <row r="331" spans="1:10" ht="15" hidden="1" outlineLevel="1" thickBot="1" x14ac:dyDescent="0.4">
      <c r="A331" s="262" t="s">
        <v>3025</v>
      </c>
      <c r="B331" s="224" t="s">
        <v>3384</v>
      </c>
      <c r="C331" s="79" t="s">
        <v>3026</v>
      </c>
      <c r="D331" s="72" t="s">
        <v>170</v>
      </c>
      <c r="E331" s="84">
        <v>2</v>
      </c>
      <c r="F331" s="83">
        <v>2</v>
      </c>
      <c r="G331" s="84">
        <f t="shared" si="14"/>
        <v>4</v>
      </c>
      <c r="H331" s="67">
        <v>43615</v>
      </c>
      <c r="I331" s="464">
        <v>500</v>
      </c>
      <c r="J331" s="472">
        <f t="shared" si="15"/>
        <v>4</v>
      </c>
    </row>
    <row r="332" spans="1:10" ht="15" hidden="1" outlineLevel="1" thickBot="1" x14ac:dyDescent="0.4">
      <c r="A332" s="262" t="s">
        <v>3025</v>
      </c>
      <c r="B332" s="224" t="s">
        <v>3385</v>
      </c>
      <c r="C332" s="79" t="s">
        <v>3026</v>
      </c>
      <c r="D332" s="72" t="s">
        <v>170</v>
      </c>
      <c r="E332" s="84">
        <v>3</v>
      </c>
      <c r="F332" s="83">
        <v>6</v>
      </c>
      <c r="G332" s="84">
        <f t="shared" si="14"/>
        <v>9</v>
      </c>
      <c r="H332" s="67">
        <v>43615</v>
      </c>
      <c r="I332" s="464">
        <v>200</v>
      </c>
      <c r="J332" s="472">
        <f t="shared" si="15"/>
        <v>9</v>
      </c>
    </row>
    <row r="333" spans="1:10" ht="15" hidden="1" outlineLevel="1" thickBot="1" x14ac:dyDescent="0.4">
      <c r="A333" s="262" t="s">
        <v>3025</v>
      </c>
      <c r="B333" s="224" t="s">
        <v>3386</v>
      </c>
      <c r="C333" s="79" t="s">
        <v>3026</v>
      </c>
      <c r="D333" s="72" t="s">
        <v>170</v>
      </c>
      <c r="E333" s="84">
        <v>4</v>
      </c>
      <c r="F333" s="83">
        <v>5</v>
      </c>
      <c r="G333" s="84">
        <f t="shared" si="14"/>
        <v>9</v>
      </c>
      <c r="H333" s="67">
        <v>43615</v>
      </c>
      <c r="I333" s="464">
        <v>100</v>
      </c>
      <c r="J333" s="472">
        <f t="shared" si="15"/>
        <v>9</v>
      </c>
    </row>
    <row r="334" spans="1:10" ht="15" hidden="1" outlineLevel="1" thickBot="1" x14ac:dyDescent="0.4">
      <c r="A334" s="262" t="s">
        <v>3025</v>
      </c>
      <c r="B334" s="224" t="s">
        <v>3387</v>
      </c>
      <c r="C334" s="79" t="s">
        <v>3026</v>
      </c>
      <c r="D334" s="72" t="s">
        <v>170</v>
      </c>
      <c r="E334" s="84">
        <v>3</v>
      </c>
      <c r="F334" s="83">
        <v>2</v>
      </c>
      <c r="G334" s="84">
        <f t="shared" si="14"/>
        <v>5</v>
      </c>
      <c r="H334" s="67">
        <v>43615</v>
      </c>
      <c r="I334" s="464">
        <v>570</v>
      </c>
      <c r="J334" s="472">
        <f t="shared" si="15"/>
        <v>5</v>
      </c>
    </row>
    <row r="335" spans="1:10" ht="15" hidden="1" outlineLevel="1" thickBot="1" x14ac:dyDescent="0.4">
      <c r="A335" s="262" t="s">
        <v>3025</v>
      </c>
      <c r="B335" s="224" t="s">
        <v>3388</v>
      </c>
      <c r="C335" s="79" t="s">
        <v>3026</v>
      </c>
      <c r="D335" s="72" t="s">
        <v>170</v>
      </c>
      <c r="E335" s="84">
        <v>2</v>
      </c>
      <c r="F335" s="83">
        <v>3</v>
      </c>
      <c r="G335" s="84">
        <f t="shared" si="14"/>
        <v>5</v>
      </c>
      <c r="H335" s="67">
        <v>43615</v>
      </c>
      <c r="I335" s="464">
        <v>480</v>
      </c>
      <c r="J335" s="472">
        <f t="shared" si="15"/>
        <v>5</v>
      </c>
    </row>
    <row r="336" spans="1:10" ht="15" hidden="1" outlineLevel="1" thickBot="1" x14ac:dyDescent="0.4">
      <c r="A336" s="262" t="s">
        <v>3025</v>
      </c>
      <c r="B336" s="224" t="s">
        <v>3389</v>
      </c>
      <c r="C336" s="79" t="s">
        <v>3026</v>
      </c>
      <c r="D336" s="72" t="s">
        <v>170</v>
      </c>
      <c r="E336" s="84">
        <v>3</v>
      </c>
      <c r="F336" s="83">
        <v>2</v>
      </c>
      <c r="G336" s="84">
        <f t="shared" si="14"/>
        <v>5</v>
      </c>
      <c r="H336" s="67">
        <v>43615</v>
      </c>
      <c r="I336" s="464">
        <v>620</v>
      </c>
      <c r="J336" s="472">
        <f t="shared" si="15"/>
        <v>5</v>
      </c>
    </row>
    <row r="337" spans="1:10" ht="15" hidden="1" outlineLevel="1" thickBot="1" x14ac:dyDescent="0.4">
      <c r="A337" s="262" t="s">
        <v>3025</v>
      </c>
      <c r="B337" s="224" t="s">
        <v>3390</v>
      </c>
      <c r="C337" s="79" t="s">
        <v>3026</v>
      </c>
      <c r="D337" s="72" t="s">
        <v>170</v>
      </c>
      <c r="E337" s="84">
        <v>3</v>
      </c>
      <c r="F337" s="83">
        <v>6</v>
      </c>
      <c r="G337" s="84">
        <f t="shared" si="14"/>
        <v>9</v>
      </c>
      <c r="H337" s="67">
        <v>43615</v>
      </c>
      <c r="I337" s="464">
        <v>200</v>
      </c>
      <c r="J337" s="472">
        <f t="shared" si="15"/>
        <v>9</v>
      </c>
    </row>
    <row r="338" spans="1:10" ht="15" hidden="1" outlineLevel="1" thickBot="1" x14ac:dyDescent="0.4">
      <c r="A338" s="262" t="s">
        <v>3025</v>
      </c>
      <c r="B338" s="224" t="s">
        <v>3391</v>
      </c>
      <c r="C338" s="79" t="s">
        <v>3026</v>
      </c>
      <c r="D338" s="72" t="s">
        <v>170</v>
      </c>
      <c r="E338" s="84">
        <v>3</v>
      </c>
      <c r="F338" s="83">
        <v>2</v>
      </c>
      <c r="G338" s="84">
        <f t="shared" si="14"/>
        <v>5</v>
      </c>
      <c r="H338" s="67">
        <v>43615</v>
      </c>
      <c r="I338" s="464">
        <v>100</v>
      </c>
      <c r="J338" s="472">
        <f t="shared" si="15"/>
        <v>5</v>
      </c>
    </row>
    <row r="339" spans="1:10" ht="15" hidden="1" outlineLevel="1" thickBot="1" x14ac:dyDescent="0.4">
      <c r="A339" s="262" t="s">
        <v>3025</v>
      </c>
      <c r="B339" s="224" t="s">
        <v>3392</v>
      </c>
      <c r="C339" s="79" t="s">
        <v>3026</v>
      </c>
      <c r="D339" s="72" t="s">
        <v>170</v>
      </c>
      <c r="E339" s="84">
        <v>4</v>
      </c>
      <c r="F339" s="83">
        <v>3</v>
      </c>
      <c r="G339" s="84">
        <f t="shared" si="14"/>
        <v>7</v>
      </c>
      <c r="H339" s="67">
        <v>43615</v>
      </c>
      <c r="I339" s="464">
        <v>690</v>
      </c>
      <c r="J339" s="472">
        <f t="shared" si="15"/>
        <v>7</v>
      </c>
    </row>
    <row r="340" spans="1:10" ht="15" hidden="1" outlineLevel="1" thickBot="1" x14ac:dyDescent="0.4">
      <c r="A340" s="262" t="s">
        <v>3025</v>
      </c>
      <c r="B340" s="224" t="s">
        <v>3393</v>
      </c>
      <c r="C340" s="79" t="s">
        <v>3026</v>
      </c>
      <c r="D340" s="72" t="s">
        <v>170</v>
      </c>
      <c r="E340" s="84">
        <v>3</v>
      </c>
      <c r="F340" s="83">
        <v>2</v>
      </c>
      <c r="G340" s="84">
        <f t="shared" si="14"/>
        <v>5</v>
      </c>
      <c r="H340" s="67">
        <v>43615</v>
      </c>
      <c r="I340" s="464">
        <v>750</v>
      </c>
      <c r="J340" s="472">
        <f t="shared" si="15"/>
        <v>5</v>
      </c>
    </row>
    <row r="341" spans="1:10" ht="15" hidden="1" outlineLevel="1" thickBot="1" x14ac:dyDescent="0.4">
      <c r="A341" s="262" t="s">
        <v>3025</v>
      </c>
      <c r="B341" s="224" t="s">
        <v>3394</v>
      </c>
      <c r="C341" s="79" t="s">
        <v>3026</v>
      </c>
      <c r="D341" s="72" t="s">
        <v>170</v>
      </c>
      <c r="E341" s="84">
        <v>2</v>
      </c>
      <c r="F341" s="83">
        <v>4</v>
      </c>
      <c r="G341" s="84">
        <f t="shared" si="14"/>
        <v>6</v>
      </c>
      <c r="H341" s="67">
        <v>43615</v>
      </c>
      <c r="I341" s="464">
        <v>590</v>
      </c>
      <c r="J341" s="472">
        <f t="shared" si="15"/>
        <v>6</v>
      </c>
    </row>
    <row r="342" spans="1:10" ht="15" hidden="1" outlineLevel="1" thickBot="1" x14ac:dyDescent="0.4">
      <c r="A342" s="262" t="s">
        <v>3025</v>
      </c>
      <c r="B342" s="224" t="s">
        <v>3395</v>
      </c>
      <c r="C342" s="79" t="s">
        <v>3026</v>
      </c>
      <c r="D342" s="72" t="s">
        <v>170</v>
      </c>
      <c r="E342" s="84">
        <v>3</v>
      </c>
      <c r="F342" s="83">
        <v>2</v>
      </c>
      <c r="G342" s="84">
        <f t="shared" si="14"/>
        <v>5</v>
      </c>
      <c r="H342" s="67">
        <v>43615</v>
      </c>
      <c r="I342" s="464">
        <v>720</v>
      </c>
      <c r="J342" s="472">
        <f t="shared" si="15"/>
        <v>5</v>
      </c>
    </row>
    <row r="343" spans="1:10" ht="15" hidden="1" outlineLevel="1" thickBot="1" x14ac:dyDescent="0.4">
      <c r="A343" s="262" t="s">
        <v>3025</v>
      </c>
      <c r="B343" s="224" t="s">
        <v>3396</v>
      </c>
      <c r="C343" s="79" t="s">
        <v>3026</v>
      </c>
      <c r="D343" s="72" t="s">
        <v>170</v>
      </c>
      <c r="E343" s="84">
        <v>2</v>
      </c>
      <c r="F343" s="83">
        <v>2</v>
      </c>
      <c r="G343" s="84">
        <f t="shared" si="14"/>
        <v>4</v>
      </c>
      <c r="H343" s="67">
        <v>43615</v>
      </c>
      <c r="I343" s="464">
        <v>300</v>
      </c>
      <c r="J343" s="472">
        <f t="shared" si="15"/>
        <v>4</v>
      </c>
    </row>
    <row r="344" spans="1:10" ht="15" hidden="1" outlineLevel="1" thickBot="1" x14ac:dyDescent="0.4">
      <c r="A344" s="262" t="s">
        <v>3025</v>
      </c>
      <c r="B344" s="224" t="s">
        <v>3397</v>
      </c>
      <c r="C344" s="79" t="s">
        <v>3026</v>
      </c>
      <c r="D344" s="72" t="s">
        <v>170</v>
      </c>
      <c r="E344" s="84">
        <v>2</v>
      </c>
      <c r="F344" s="83">
        <v>3</v>
      </c>
      <c r="G344" s="84">
        <f t="shared" si="14"/>
        <v>5</v>
      </c>
      <c r="H344" s="67">
        <v>43615</v>
      </c>
      <c r="I344" s="464">
        <v>700</v>
      </c>
      <c r="J344" s="472">
        <f t="shared" si="15"/>
        <v>5</v>
      </c>
    </row>
    <row r="345" spans="1:10" ht="15" hidden="1" outlineLevel="1" thickBot="1" x14ac:dyDescent="0.4">
      <c r="A345" s="262" t="s">
        <v>3025</v>
      </c>
      <c r="B345" s="224" t="s">
        <v>3398</v>
      </c>
      <c r="C345" s="79" t="s">
        <v>3026</v>
      </c>
      <c r="D345" s="72" t="s">
        <v>170</v>
      </c>
      <c r="E345" s="84">
        <v>3</v>
      </c>
      <c r="F345" s="83">
        <v>3</v>
      </c>
      <c r="G345" s="84">
        <f t="shared" si="14"/>
        <v>6</v>
      </c>
      <c r="H345" s="67">
        <v>43615</v>
      </c>
      <c r="I345" s="464">
        <v>600</v>
      </c>
      <c r="J345" s="472">
        <f t="shared" si="15"/>
        <v>6</v>
      </c>
    </row>
    <row r="346" spans="1:10" ht="15" hidden="1" outlineLevel="1" thickBot="1" x14ac:dyDescent="0.4">
      <c r="A346" s="262" t="s">
        <v>3025</v>
      </c>
      <c r="B346" s="224" t="s">
        <v>3399</v>
      </c>
      <c r="C346" s="79" t="s">
        <v>3026</v>
      </c>
      <c r="D346" s="72" t="s">
        <v>170</v>
      </c>
      <c r="E346" s="84">
        <v>4</v>
      </c>
      <c r="F346" s="83">
        <v>3</v>
      </c>
      <c r="G346" s="84">
        <f t="shared" si="14"/>
        <v>7</v>
      </c>
      <c r="H346" s="67">
        <v>43615</v>
      </c>
      <c r="I346" s="464">
        <v>420</v>
      </c>
      <c r="J346" s="472">
        <f t="shared" si="15"/>
        <v>7</v>
      </c>
    </row>
    <row r="347" spans="1:10" ht="15" hidden="1" outlineLevel="1" thickBot="1" x14ac:dyDescent="0.4">
      <c r="A347" s="262" t="s">
        <v>3025</v>
      </c>
      <c r="B347" s="224" t="s">
        <v>3400</v>
      </c>
      <c r="C347" s="79" t="s">
        <v>3026</v>
      </c>
      <c r="D347" s="72" t="s">
        <v>170</v>
      </c>
      <c r="E347" s="84">
        <v>2</v>
      </c>
      <c r="F347" s="83">
        <v>4</v>
      </c>
      <c r="G347" s="84">
        <f t="shared" si="14"/>
        <v>6</v>
      </c>
      <c r="H347" s="67">
        <v>43615</v>
      </c>
      <c r="I347" s="464">
        <v>200</v>
      </c>
      <c r="J347" s="472">
        <f t="shared" si="15"/>
        <v>6</v>
      </c>
    </row>
    <row r="348" spans="1:10" ht="15" hidden="1" outlineLevel="1" thickBot="1" x14ac:dyDescent="0.4">
      <c r="A348" s="262" t="s">
        <v>3025</v>
      </c>
      <c r="B348" s="224" t="s">
        <v>3401</v>
      </c>
      <c r="C348" s="79" t="s">
        <v>3026</v>
      </c>
      <c r="D348" s="72" t="s">
        <v>170</v>
      </c>
      <c r="E348" s="84">
        <v>1</v>
      </c>
      <c r="F348" s="83">
        <v>2</v>
      </c>
      <c r="G348" s="84">
        <f t="shared" si="14"/>
        <v>3</v>
      </c>
      <c r="H348" s="67">
        <v>43615</v>
      </c>
      <c r="I348" s="464">
        <v>450</v>
      </c>
      <c r="J348" s="472">
        <f t="shared" si="15"/>
        <v>3</v>
      </c>
    </row>
    <row r="349" spans="1:10" ht="15" hidden="1" outlineLevel="1" thickBot="1" x14ac:dyDescent="0.4">
      <c r="A349" s="262" t="s">
        <v>3025</v>
      </c>
      <c r="B349" s="224" t="s">
        <v>3402</v>
      </c>
      <c r="C349" s="79" t="s">
        <v>3026</v>
      </c>
      <c r="D349" s="72" t="s">
        <v>170</v>
      </c>
      <c r="E349" s="84">
        <v>3</v>
      </c>
      <c r="F349" s="83">
        <v>3</v>
      </c>
      <c r="G349" s="84">
        <f t="shared" si="14"/>
        <v>6</v>
      </c>
      <c r="H349" s="67">
        <v>43615</v>
      </c>
      <c r="I349" s="464">
        <v>350</v>
      </c>
      <c r="J349" s="472">
        <f t="shared" si="15"/>
        <v>6</v>
      </c>
    </row>
    <row r="350" spans="1:10" ht="15" hidden="1" outlineLevel="1" thickBot="1" x14ac:dyDescent="0.4">
      <c r="A350" s="262" t="s">
        <v>3025</v>
      </c>
      <c r="B350" s="224" t="s">
        <v>3403</v>
      </c>
      <c r="C350" s="79" t="s">
        <v>3026</v>
      </c>
      <c r="D350" s="72" t="s">
        <v>170</v>
      </c>
      <c r="E350" s="84">
        <v>2</v>
      </c>
      <c r="F350" s="83">
        <v>4</v>
      </c>
      <c r="G350" s="84">
        <f t="shared" si="14"/>
        <v>6</v>
      </c>
      <c r="H350" s="67">
        <v>43615</v>
      </c>
      <c r="I350" s="464">
        <v>100</v>
      </c>
      <c r="J350" s="472">
        <f t="shared" si="15"/>
        <v>6</v>
      </c>
    </row>
    <row r="351" spans="1:10" hidden="1" outlineLevel="1" x14ac:dyDescent="0.35">
      <c r="A351" s="262" t="s">
        <v>3025</v>
      </c>
      <c r="B351" s="224" t="s">
        <v>3404</v>
      </c>
      <c r="C351" s="79" t="s">
        <v>3026</v>
      </c>
      <c r="D351" s="72" t="s">
        <v>170</v>
      </c>
      <c r="E351" s="84">
        <v>1</v>
      </c>
      <c r="F351" s="83">
        <v>2</v>
      </c>
      <c r="G351" s="84">
        <f t="shared" si="14"/>
        <v>3</v>
      </c>
      <c r="H351" s="67">
        <v>43615</v>
      </c>
      <c r="I351" s="464">
        <v>200</v>
      </c>
      <c r="J351" s="472">
        <f t="shared" si="15"/>
        <v>3</v>
      </c>
    </row>
    <row r="352" spans="1:10" ht="15" collapsed="1" thickBot="1" x14ac:dyDescent="0.4">
      <c r="A352" s="473" t="s">
        <v>3025</v>
      </c>
      <c r="B352" s="225"/>
      <c r="C352" s="80" t="s">
        <v>3026</v>
      </c>
      <c r="D352" s="81">
        <f>COUNTA(D259:D351)</f>
        <v>93</v>
      </c>
      <c r="E352" s="81">
        <f>SUM(E259:E351)</f>
        <v>265</v>
      </c>
      <c r="F352" s="81">
        <f>SUM(F259:F351)</f>
        <v>296</v>
      </c>
      <c r="G352" s="81">
        <f>SUM(G259:G351)</f>
        <v>561</v>
      </c>
      <c r="H352" s="92">
        <v>43615</v>
      </c>
      <c r="I352" s="465">
        <f>AVERAGE(I259:I351)</f>
        <v>333.87096774193549</v>
      </c>
      <c r="J352" s="81">
        <f>SUM(J259:J351)</f>
        <v>561</v>
      </c>
    </row>
    <row r="353" spans="1:10" ht="15" hidden="1" outlineLevel="1" thickBot="1" x14ac:dyDescent="0.4">
      <c r="A353" s="261" t="s">
        <v>3027</v>
      </c>
      <c r="B353" s="223" t="s">
        <v>3405</v>
      </c>
      <c r="C353" s="86" t="s">
        <v>3028</v>
      </c>
      <c r="D353" s="72" t="s">
        <v>170</v>
      </c>
      <c r="E353" s="87">
        <v>2</v>
      </c>
      <c r="F353" s="87">
        <v>2</v>
      </c>
      <c r="G353" s="88">
        <f t="shared" si="14"/>
        <v>4</v>
      </c>
      <c r="H353" s="67">
        <v>43777</v>
      </c>
      <c r="I353" s="460">
        <v>80</v>
      </c>
      <c r="J353" s="472">
        <f t="shared" si="15"/>
        <v>4</v>
      </c>
    </row>
    <row r="354" spans="1:10" ht="15" hidden="1" outlineLevel="1" thickBot="1" x14ac:dyDescent="0.4">
      <c r="A354" s="262" t="s">
        <v>3027</v>
      </c>
      <c r="B354" s="224" t="s">
        <v>3406</v>
      </c>
      <c r="C354" s="79" t="s">
        <v>3028</v>
      </c>
      <c r="D354" s="72" t="s">
        <v>170</v>
      </c>
      <c r="E354" s="83">
        <v>4</v>
      </c>
      <c r="F354" s="83">
        <v>2</v>
      </c>
      <c r="G354" s="84">
        <f t="shared" si="14"/>
        <v>6</v>
      </c>
      <c r="H354" s="67">
        <v>43777</v>
      </c>
      <c r="I354" s="461">
        <v>90</v>
      </c>
      <c r="J354" s="472">
        <f t="shared" si="15"/>
        <v>6</v>
      </c>
    </row>
    <row r="355" spans="1:10" ht="15" hidden="1" outlineLevel="1" thickBot="1" x14ac:dyDescent="0.4">
      <c r="A355" s="262" t="s">
        <v>3027</v>
      </c>
      <c r="B355" s="224" t="s">
        <v>3407</v>
      </c>
      <c r="C355" s="79" t="s">
        <v>3028</v>
      </c>
      <c r="D355" s="72" t="s">
        <v>170</v>
      </c>
      <c r="E355" s="83">
        <v>8</v>
      </c>
      <c r="F355" s="83">
        <v>5</v>
      </c>
      <c r="G355" s="84">
        <f t="shared" ref="G355:G386" si="16">E355+F355</f>
        <v>13</v>
      </c>
      <c r="H355" s="67">
        <v>43777</v>
      </c>
      <c r="I355" s="461">
        <v>100</v>
      </c>
      <c r="J355" s="472">
        <f t="shared" si="15"/>
        <v>13</v>
      </c>
    </row>
    <row r="356" spans="1:10" ht="15" hidden="1" outlineLevel="1" thickBot="1" x14ac:dyDescent="0.4">
      <c r="A356" s="262" t="s">
        <v>3027</v>
      </c>
      <c r="B356" s="224" t="s">
        <v>3408</v>
      </c>
      <c r="C356" s="79" t="s">
        <v>3028</v>
      </c>
      <c r="D356" s="72" t="s">
        <v>170</v>
      </c>
      <c r="E356" s="83">
        <v>3</v>
      </c>
      <c r="F356" s="83">
        <v>4</v>
      </c>
      <c r="G356" s="84">
        <f t="shared" si="16"/>
        <v>7</v>
      </c>
      <c r="H356" s="67">
        <v>43777</v>
      </c>
      <c r="I356" s="461">
        <v>120</v>
      </c>
      <c r="J356" s="472">
        <f t="shared" si="15"/>
        <v>7</v>
      </c>
    </row>
    <row r="357" spans="1:10" ht="15" hidden="1" outlineLevel="1" thickBot="1" x14ac:dyDescent="0.4">
      <c r="A357" s="262" t="s">
        <v>3027</v>
      </c>
      <c r="B357" s="224" t="s">
        <v>3409</v>
      </c>
      <c r="C357" s="79" t="s">
        <v>3028</v>
      </c>
      <c r="D357" s="72" t="s">
        <v>170</v>
      </c>
      <c r="E357" s="83">
        <v>2</v>
      </c>
      <c r="F357" s="83">
        <v>3</v>
      </c>
      <c r="G357" s="84">
        <f t="shared" si="16"/>
        <v>5</v>
      </c>
      <c r="H357" s="67">
        <v>43777</v>
      </c>
      <c r="I357" s="461">
        <v>135</v>
      </c>
      <c r="J357" s="472">
        <f t="shared" si="15"/>
        <v>5</v>
      </c>
    </row>
    <row r="358" spans="1:10" ht="15" hidden="1" outlineLevel="1" thickBot="1" x14ac:dyDescent="0.4">
      <c r="A358" s="262" t="s">
        <v>3027</v>
      </c>
      <c r="B358" s="224" t="s">
        <v>3410</v>
      </c>
      <c r="C358" s="79" t="s">
        <v>3028</v>
      </c>
      <c r="D358" s="72" t="s">
        <v>170</v>
      </c>
      <c r="E358" s="83">
        <v>4</v>
      </c>
      <c r="F358" s="83">
        <v>3</v>
      </c>
      <c r="G358" s="84">
        <f t="shared" si="16"/>
        <v>7</v>
      </c>
      <c r="H358" s="67">
        <v>43777</v>
      </c>
      <c r="I358" s="461">
        <v>90</v>
      </c>
      <c r="J358" s="472">
        <f t="shared" si="15"/>
        <v>7</v>
      </c>
    </row>
    <row r="359" spans="1:10" ht="15" hidden="1" outlineLevel="1" thickBot="1" x14ac:dyDescent="0.4">
      <c r="A359" s="262" t="s">
        <v>3027</v>
      </c>
      <c r="B359" s="224" t="s">
        <v>3411</v>
      </c>
      <c r="C359" s="79" t="s">
        <v>3028</v>
      </c>
      <c r="D359" s="72" t="s">
        <v>170</v>
      </c>
      <c r="E359" s="83">
        <v>3</v>
      </c>
      <c r="F359" s="83">
        <v>5</v>
      </c>
      <c r="G359" s="84">
        <f t="shared" si="16"/>
        <v>8</v>
      </c>
      <c r="H359" s="67">
        <v>43777</v>
      </c>
      <c r="I359" s="461">
        <v>60</v>
      </c>
      <c r="J359" s="472">
        <f t="shared" si="15"/>
        <v>8</v>
      </c>
    </row>
    <row r="360" spans="1:10" ht="15" hidden="1" outlineLevel="1" thickBot="1" x14ac:dyDescent="0.4">
      <c r="A360" s="262" t="s">
        <v>3027</v>
      </c>
      <c r="B360" s="224" t="s">
        <v>3412</v>
      </c>
      <c r="C360" s="79" t="s">
        <v>3028</v>
      </c>
      <c r="D360" s="72" t="s">
        <v>170</v>
      </c>
      <c r="E360" s="83">
        <v>1</v>
      </c>
      <c r="F360" s="83">
        <v>4</v>
      </c>
      <c r="G360" s="84">
        <f t="shared" si="16"/>
        <v>5</v>
      </c>
      <c r="H360" s="67">
        <v>43777</v>
      </c>
      <c r="I360" s="461">
        <v>75</v>
      </c>
      <c r="J360" s="472">
        <f t="shared" si="15"/>
        <v>5</v>
      </c>
    </row>
    <row r="361" spans="1:10" ht="15" hidden="1" outlineLevel="1" thickBot="1" x14ac:dyDescent="0.4">
      <c r="A361" s="262" t="s">
        <v>3027</v>
      </c>
      <c r="B361" s="224" t="s">
        <v>3413</v>
      </c>
      <c r="C361" s="79" t="s">
        <v>3028</v>
      </c>
      <c r="D361" s="72" t="s">
        <v>170</v>
      </c>
      <c r="E361" s="83">
        <v>2</v>
      </c>
      <c r="F361" s="83">
        <v>6</v>
      </c>
      <c r="G361" s="84">
        <f t="shared" si="16"/>
        <v>8</v>
      </c>
      <c r="H361" s="67">
        <v>43777</v>
      </c>
      <c r="I361" s="461">
        <v>45</v>
      </c>
      <c r="J361" s="472">
        <f t="shared" si="15"/>
        <v>8</v>
      </c>
    </row>
    <row r="362" spans="1:10" ht="15" hidden="1" outlineLevel="1" thickBot="1" x14ac:dyDescent="0.4">
      <c r="A362" s="262" t="s">
        <v>3027</v>
      </c>
      <c r="B362" s="224" t="s">
        <v>3414</v>
      </c>
      <c r="C362" s="79" t="s">
        <v>3028</v>
      </c>
      <c r="D362" s="72" t="s">
        <v>170</v>
      </c>
      <c r="E362" s="83">
        <v>4</v>
      </c>
      <c r="F362" s="83">
        <v>8</v>
      </c>
      <c r="G362" s="84">
        <f t="shared" si="16"/>
        <v>12</v>
      </c>
      <c r="H362" s="67">
        <v>43777</v>
      </c>
      <c r="I362" s="461">
        <v>60</v>
      </c>
      <c r="J362" s="472">
        <f t="shared" si="15"/>
        <v>12</v>
      </c>
    </row>
    <row r="363" spans="1:10" ht="15" hidden="1" outlineLevel="1" thickBot="1" x14ac:dyDescent="0.4">
      <c r="A363" s="262" t="s">
        <v>3027</v>
      </c>
      <c r="B363" s="224" t="s">
        <v>3415</v>
      </c>
      <c r="C363" s="79" t="s">
        <v>3028</v>
      </c>
      <c r="D363" s="72" t="s">
        <v>170</v>
      </c>
      <c r="E363" s="83">
        <v>6</v>
      </c>
      <c r="F363" s="83">
        <v>9</v>
      </c>
      <c r="G363" s="84">
        <f t="shared" si="16"/>
        <v>15</v>
      </c>
      <c r="H363" s="67">
        <v>43777</v>
      </c>
      <c r="I363" s="461">
        <v>35</v>
      </c>
      <c r="J363" s="472">
        <f t="shared" si="15"/>
        <v>15</v>
      </c>
    </row>
    <row r="364" spans="1:10" ht="15" hidden="1" outlineLevel="1" thickBot="1" x14ac:dyDescent="0.4">
      <c r="A364" s="262" t="s">
        <v>3027</v>
      </c>
      <c r="B364" s="224" t="s">
        <v>3416</v>
      </c>
      <c r="C364" s="79" t="s">
        <v>3028</v>
      </c>
      <c r="D364" s="72" t="s">
        <v>170</v>
      </c>
      <c r="E364" s="83">
        <v>3</v>
      </c>
      <c r="F364" s="83">
        <v>3</v>
      </c>
      <c r="G364" s="84">
        <f t="shared" si="16"/>
        <v>6</v>
      </c>
      <c r="H364" s="67">
        <v>43777</v>
      </c>
      <c r="I364" s="461">
        <v>100</v>
      </c>
      <c r="J364" s="472">
        <f t="shared" si="15"/>
        <v>6</v>
      </c>
    </row>
    <row r="365" spans="1:10" ht="15" hidden="1" outlineLevel="1" thickBot="1" x14ac:dyDescent="0.4">
      <c r="A365" s="262" t="s">
        <v>3027</v>
      </c>
      <c r="B365" s="224" t="s">
        <v>3417</v>
      </c>
      <c r="C365" s="79" t="s">
        <v>3028</v>
      </c>
      <c r="D365" s="72" t="s">
        <v>170</v>
      </c>
      <c r="E365" s="83">
        <v>1</v>
      </c>
      <c r="F365" s="83">
        <v>2</v>
      </c>
      <c r="G365" s="84">
        <f t="shared" si="16"/>
        <v>3</v>
      </c>
      <c r="H365" s="67">
        <v>43777</v>
      </c>
      <c r="I365" s="461">
        <v>150</v>
      </c>
      <c r="J365" s="472">
        <f t="shared" si="15"/>
        <v>3</v>
      </c>
    </row>
    <row r="366" spans="1:10" ht="15" hidden="1" outlineLevel="1" thickBot="1" x14ac:dyDescent="0.4">
      <c r="A366" s="262" t="s">
        <v>3027</v>
      </c>
      <c r="B366" s="224" t="s">
        <v>3418</v>
      </c>
      <c r="C366" s="79" t="s">
        <v>3028</v>
      </c>
      <c r="D366" s="72" t="s">
        <v>170</v>
      </c>
      <c r="E366" s="83">
        <v>3</v>
      </c>
      <c r="F366" s="83">
        <v>3</v>
      </c>
      <c r="G366" s="84">
        <f t="shared" si="16"/>
        <v>6</v>
      </c>
      <c r="H366" s="67">
        <v>43777</v>
      </c>
      <c r="I366" s="461">
        <v>25</v>
      </c>
      <c r="J366" s="472">
        <f t="shared" si="15"/>
        <v>6</v>
      </c>
    </row>
    <row r="367" spans="1:10" ht="15" hidden="1" outlineLevel="1" thickBot="1" x14ac:dyDescent="0.4">
      <c r="A367" s="262" t="s">
        <v>3027</v>
      </c>
      <c r="B367" s="224" t="s">
        <v>3419</v>
      </c>
      <c r="C367" s="79" t="s">
        <v>3028</v>
      </c>
      <c r="D367" s="72" t="s">
        <v>170</v>
      </c>
      <c r="E367" s="83">
        <v>1</v>
      </c>
      <c r="F367" s="83">
        <v>3</v>
      </c>
      <c r="G367" s="84">
        <f t="shared" si="16"/>
        <v>4</v>
      </c>
      <c r="H367" s="67">
        <v>43777</v>
      </c>
      <c r="I367" s="461">
        <v>72</v>
      </c>
      <c r="J367" s="472">
        <f t="shared" si="15"/>
        <v>4</v>
      </c>
    </row>
    <row r="368" spans="1:10" ht="15" hidden="1" outlineLevel="1" thickBot="1" x14ac:dyDescent="0.4">
      <c r="A368" s="262" t="s">
        <v>3027</v>
      </c>
      <c r="B368" s="224" t="s">
        <v>3420</v>
      </c>
      <c r="C368" s="79" t="s">
        <v>3028</v>
      </c>
      <c r="D368" s="72" t="s">
        <v>170</v>
      </c>
      <c r="E368" s="83">
        <v>7</v>
      </c>
      <c r="F368" s="83">
        <v>4</v>
      </c>
      <c r="G368" s="84">
        <f t="shared" si="16"/>
        <v>11</v>
      </c>
      <c r="H368" s="67">
        <v>43777</v>
      </c>
      <c r="I368" s="461">
        <v>40</v>
      </c>
      <c r="J368" s="472">
        <f t="shared" si="15"/>
        <v>11</v>
      </c>
    </row>
    <row r="369" spans="1:10" ht="15" hidden="1" outlineLevel="1" thickBot="1" x14ac:dyDescent="0.4">
      <c r="A369" s="262" t="s">
        <v>3027</v>
      </c>
      <c r="B369" s="224" t="s">
        <v>3421</v>
      </c>
      <c r="C369" s="79" t="s">
        <v>3028</v>
      </c>
      <c r="D369" s="72" t="s">
        <v>170</v>
      </c>
      <c r="E369" s="83">
        <v>2</v>
      </c>
      <c r="F369" s="83">
        <v>5</v>
      </c>
      <c r="G369" s="84">
        <f t="shared" si="16"/>
        <v>7</v>
      </c>
      <c r="H369" s="67">
        <v>43777</v>
      </c>
      <c r="I369" s="461">
        <v>60</v>
      </c>
      <c r="J369" s="472">
        <f t="shared" si="15"/>
        <v>7</v>
      </c>
    </row>
    <row r="370" spans="1:10" ht="15" hidden="1" outlineLevel="1" thickBot="1" x14ac:dyDescent="0.4">
      <c r="A370" s="262" t="s">
        <v>3027</v>
      </c>
      <c r="B370" s="224" t="s">
        <v>3422</v>
      </c>
      <c r="C370" s="79" t="s">
        <v>3028</v>
      </c>
      <c r="D370" s="72" t="s">
        <v>170</v>
      </c>
      <c r="E370" s="83">
        <v>1</v>
      </c>
      <c r="F370" s="83">
        <v>4</v>
      </c>
      <c r="G370" s="84">
        <f t="shared" si="16"/>
        <v>5</v>
      </c>
      <c r="H370" s="67">
        <v>43777</v>
      </c>
      <c r="I370" s="461">
        <v>120</v>
      </c>
      <c r="J370" s="472">
        <f t="shared" si="15"/>
        <v>5</v>
      </c>
    </row>
    <row r="371" spans="1:10" ht="15" hidden="1" outlineLevel="1" thickBot="1" x14ac:dyDescent="0.4">
      <c r="A371" s="262" t="s">
        <v>3027</v>
      </c>
      <c r="B371" s="224" t="s">
        <v>3423</v>
      </c>
      <c r="C371" s="79" t="s">
        <v>3028</v>
      </c>
      <c r="D371" s="72" t="s">
        <v>170</v>
      </c>
      <c r="E371" s="83">
        <v>2</v>
      </c>
      <c r="F371" s="83">
        <v>2</v>
      </c>
      <c r="G371" s="84">
        <f t="shared" si="16"/>
        <v>4</v>
      </c>
      <c r="H371" s="67">
        <v>43777</v>
      </c>
      <c r="I371" s="461">
        <v>180</v>
      </c>
      <c r="J371" s="472">
        <f t="shared" si="15"/>
        <v>4</v>
      </c>
    </row>
    <row r="372" spans="1:10" ht="15" hidden="1" outlineLevel="1" thickBot="1" x14ac:dyDescent="0.4">
      <c r="A372" s="262" t="s">
        <v>3027</v>
      </c>
      <c r="B372" s="224" t="s">
        <v>3424</v>
      </c>
      <c r="C372" s="79" t="s">
        <v>3028</v>
      </c>
      <c r="D372" s="72" t="s">
        <v>170</v>
      </c>
      <c r="E372" s="83">
        <v>3</v>
      </c>
      <c r="F372" s="83">
        <v>3</v>
      </c>
      <c r="G372" s="84">
        <f t="shared" si="16"/>
        <v>6</v>
      </c>
      <c r="H372" s="67">
        <v>43777</v>
      </c>
      <c r="I372" s="461">
        <v>190</v>
      </c>
      <c r="J372" s="472">
        <f t="shared" si="15"/>
        <v>6</v>
      </c>
    </row>
    <row r="373" spans="1:10" ht="15" hidden="1" outlineLevel="1" thickBot="1" x14ac:dyDescent="0.4">
      <c r="A373" s="262" t="s">
        <v>3027</v>
      </c>
      <c r="B373" s="224" t="s">
        <v>3425</v>
      </c>
      <c r="C373" s="79" t="s">
        <v>3028</v>
      </c>
      <c r="D373" s="72" t="s">
        <v>170</v>
      </c>
      <c r="E373" s="83">
        <v>6</v>
      </c>
      <c r="F373" s="83">
        <v>3</v>
      </c>
      <c r="G373" s="84">
        <f t="shared" si="16"/>
        <v>9</v>
      </c>
      <c r="H373" s="67">
        <v>43777</v>
      </c>
      <c r="I373" s="461">
        <v>100</v>
      </c>
      <c r="J373" s="472">
        <f t="shared" si="15"/>
        <v>9</v>
      </c>
    </row>
    <row r="374" spans="1:10" ht="15" hidden="1" outlineLevel="1" thickBot="1" x14ac:dyDescent="0.4">
      <c r="A374" s="262" t="s">
        <v>3027</v>
      </c>
      <c r="B374" s="224" t="s">
        <v>3426</v>
      </c>
      <c r="C374" s="79" t="s">
        <v>3028</v>
      </c>
      <c r="D374" s="72" t="s">
        <v>170</v>
      </c>
      <c r="E374" s="83">
        <v>2</v>
      </c>
      <c r="F374" s="83">
        <v>5</v>
      </c>
      <c r="G374" s="84">
        <f t="shared" si="16"/>
        <v>7</v>
      </c>
      <c r="H374" s="67">
        <v>43777</v>
      </c>
      <c r="I374" s="461">
        <v>90</v>
      </c>
      <c r="J374" s="472">
        <f t="shared" si="15"/>
        <v>7</v>
      </c>
    </row>
    <row r="375" spans="1:10" ht="15" hidden="1" outlineLevel="1" thickBot="1" x14ac:dyDescent="0.4">
      <c r="A375" s="262" t="s">
        <v>3027</v>
      </c>
      <c r="B375" s="224" t="s">
        <v>3427</v>
      </c>
      <c r="C375" s="79" t="s">
        <v>3028</v>
      </c>
      <c r="D375" s="72" t="s">
        <v>170</v>
      </c>
      <c r="E375" s="83">
        <v>4</v>
      </c>
      <c r="F375" s="83">
        <v>6</v>
      </c>
      <c r="G375" s="84">
        <f t="shared" si="16"/>
        <v>10</v>
      </c>
      <c r="H375" s="67">
        <v>43777</v>
      </c>
      <c r="I375" s="461">
        <v>85</v>
      </c>
      <c r="J375" s="472">
        <f t="shared" si="15"/>
        <v>10</v>
      </c>
    </row>
    <row r="376" spans="1:10" ht="15" hidden="1" outlineLevel="1" thickBot="1" x14ac:dyDescent="0.4">
      <c r="A376" s="262" t="s">
        <v>3027</v>
      </c>
      <c r="B376" s="224" t="s">
        <v>3428</v>
      </c>
      <c r="C376" s="79" t="s">
        <v>3028</v>
      </c>
      <c r="D376" s="72" t="s">
        <v>170</v>
      </c>
      <c r="E376" s="83">
        <v>3</v>
      </c>
      <c r="F376" s="83">
        <v>4</v>
      </c>
      <c r="G376" s="84">
        <f t="shared" si="16"/>
        <v>7</v>
      </c>
      <c r="H376" s="67">
        <v>43777</v>
      </c>
      <c r="I376" s="461">
        <v>120</v>
      </c>
      <c r="J376" s="472">
        <f t="shared" si="15"/>
        <v>7</v>
      </c>
    </row>
    <row r="377" spans="1:10" ht="15" hidden="1" outlineLevel="1" thickBot="1" x14ac:dyDescent="0.4">
      <c r="A377" s="262" t="s">
        <v>3027</v>
      </c>
      <c r="B377" s="224" t="s">
        <v>3429</v>
      </c>
      <c r="C377" s="79" t="s">
        <v>3028</v>
      </c>
      <c r="D377" s="72" t="s">
        <v>170</v>
      </c>
      <c r="E377" s="83">
        <v>5</v>
      </c>
      <c r="F377" s="83">
        <v>2</v>
      </c>
      <c r="G377" s="84">
        <f t="shared" si="16"/>
        <v>7</v>
      </c>
      <c r="H377" s="67">
        <v>43777</v>
      </c>
      <c r="I377" s="461">
        <v>200</v>
      </c>
      <c r="J377" s="472">
        <f t="shared" si="15"/>
        <v>7</v>
      </c>
    </row>
    <row r="378" spans="1:10" ht="15" hidden="1" outlineLevel="1" thickBot="1" x14ac:dyDescent="0.4">
      <c r="A378" s="262" t="s">
        <v>3027</v>
      </c>
      <c r="B378" s="224" t="s">
        <v>3430</v>
      </c>
      <c r="C378" s="79" t="s">
        <v>3028</v>
      </c>
      <c r="D378" s="72" t="s">
        <v>170</v>
      </c>
      <c r="E378" s="83">
        <v>2</v>
      </c>
      <c r="F378" s="83">
        <v>6</v>
      </c>
      <c r="G378" s="84">
        <f t="shared" si="16"/>
        <v>8</v>
      </c>
      <c r="H378" s="67">
        <v>43777</v>
      </c>
      <c r="I378" s="461">
        <v>180</v>
      </c>
      <c r="J378" s="472">
        <f t="shared" si="15"/>
        <v>8</v>
      </c>
    </row>
    <row r="379" spans="1:10" ht="15" hidden="1" outlineLevel="1" thickBot="1" x14ac:dyDescent="0.4">
      <c r="A379" s="262" t="s">
        <v>3027</v>
      </c>
      <c r="B379" s="224" t="s">
        <v>3431</v>
      </c>
      <c r="C379" s="79" t="s">
        <v>3028</v>
      </c>
      <c r="D379" s="72" t="s">
        <v>170</v>
      </c>
      <c r="E379" s="83">
        <v>1</v>
      </c>
      <c r="F379" s="83">
        <v>5</v>
      </c>
      <c r="G379" s="84">
        <f t="shared" si="16"/>
        <v>6</v>
      </c>
      <c r="H379" s="67">
        <v>43777</v>
      </c>
      <c r="I379" s="461">
        <v>70</v>
      </c>
      <c r="J379" s="472">
        <f t="shared" si="15"/>
        <v>6</v>
      </c>
    </row>
    <row r="380" spans="1:10" ht="15" hidden="1" outlineLevel="1" thickBot="1" x14ac:dyDescent="0.4">
      <c r="A380" s="262" t="s">
        <v>3027</v>
      </c>
      <c r="B380" s="224" t="s">
        <v>3432</v>
      </c>
      <c r="C380" s="79" t="s">
        <v>3028</v>
      </c>
      <c r="D380" s="72" t="s">
        <v>170</v>
      </c>
      <c r="E380" s="83">
        <v>4</v>
      </c>
      <c r="F380" s="83">
        <v>4</v>
      </c>
      <c r="G380" s="84">
        <f t="shared" si="16"/>
        <v>8</v>
      </c>
      <c r="H380" s="67">
        <v>43777</v>
      </c>
      <c r="I380" s="461">
        <v>45</v>
      </c>
      <c r="J380" s="472">
        <f t="shared" si="15"/>
        <v>8</v>
      </c>
    </row>
    <row r="381" spans="1:10" ht="15" hidden="1" outlineLevel="1" thickBot="1" x14ac:dyDescent="0.4">
      <c r="A381" s="262" t="s">
        <v>3027</v>
      </c>
      <c r="B381" s="224" t="s">
        <v>3433</v>
      </c>
      <c r="C381" s="79" t="s">
        <v>3028</v>
      </c>
      <c r="D381" s="72" t="s">
        <v>170</v>
      </c>
      <c r="E381" s="83">
        <v>3</v>
      </c>
      <c r="F381" s="83">
        <v>2</v>
      </c>
      <c r="G381" s="84">
        <f t="shared" si="16"/>
        <v>5</v>
      </c>
      <c r="H381" s="67">
        <v>43777</v>
      </c>
      <c r="I381" s="461">
        <v>120</v>
      </c>
      <c r="J381" s="472">
        <f t="shared" si="15"/>
        <v>5</v>
      </c>
    </row>
    <row r="382" spans="1:10" ht="15" hidden="1" outlineLevel="1" thickBot="1" x14ac:dyDescent="0.4">
      <c r="A382" s="262" t="s">
        <v>3027</v>
      </c>
      <c r="B382" s="224" t="s">
        <v>3434</v>
      </c>
      <c r="C382" s="79" t="s">
        <v>3028</v>
      </c>
      <c r="D382" s="72" t="s">
        <v>170</v>
      </c>
      <c r="E382" s="83">
        <v>7</v>
      </c>
      <c r="F382" s="83">
        <v>7</v>
      </c>
      <c r="G382" s="84">
        <f t="shared" si="16"/>
        <v>14</v>
      </c>
      <c r="H382" s="67">
        <v>43777</v>
      </c>
      <c r="I382" s="461">
        <v>100</v>
      </c>
      <c r="J382" s="472">
        <f t="shared" si="15"/>
        <v>14</v>
      </c>
    </row>
    <row r="383" spans="1:10" ht="15" hidden="1" outlineLevel="1" thickBot="1" x14ac:dyDescent="0.4">
      <c r="A383" s="262" t="s">
        <v>3027</v>
      </c>
      <c r="B383" s="224" t="s">
        <v>3435</v>
      </c>
      <c r="C383" s="79" t="s">
        <v>3028</v>
      </c>
      <c r="D383" s="72" t="s">
        <v>170</v>
      </c>
      <c r="E383" s="83">
        <v>9</v>
      </c>
      <c r="F383" s="83">
        <v>4</v>
      </c>
      <c r="G383" s="84">
        <f t="shared" si="16"/>
        <v>13</v>
      </c>
      <c r="H383" s="67">
        <v>43777</v>
      </c>
      <c r="I383" s="461">
        <v>40</v>
      </c>
      <c r="J383" s="472">
        <f t="shared" si="15"/>
        <v>13</v>
      </c>
    </row>
    <row r="384" spans="1:10" ht="15" hidden="1" outlineLevel="1" thickBot="1" x14ac:dyDescent="0.4">
      <c r="A384" s="262" t="s">
        <v>3027</v>
      </c>
      <c r="B384" s="224" t="s">
        <v>3436</v>
      </c>
      <c r="C384" s="79" t="s">
        <v>3028</v>
      </c>
      <c r="D384" s="72" t="s">
        <v>170</v>
      </c>
      <c r="E384" s="83">
        <v>3</v>
      </c>
      <c r="F384" s="83">
        <v>2</v>
      </c>
      <c r="G384" s="84">
        <f t="shared" si="16"/>
        <v>5</v>
      </c>
      <c r="H384" s="67">
        <v>43777</v>
      </c>
      <c r="I384" s="461">
        <v>35</v>
      </c>
      <c r="J384" s="472">
        <f t="shared" si="15"/>
        <v>5</v>
      </c>
    </row>
    <row r="385" spans="1:10" ht="15" hidden="1" outlineLevel="1" thickBot="1" x14ac:dyDescent="0.4">
      <c r="A385" s="262" t="s">
        <v>3027</v>
      </c>
      <c r="B385" s="224" t="s">
        <v>3437</v>
      </c>
      <c r="C385" s="79" t="s">
        <v>3028</v>
      </c>
      <c r="D385" s="72" t="s">
        <v>170</v>
      </c>
      <c r="E385" s="83">
        <v>4</v>
      </c>
      <c r="F385" s="83">
        <v>8</v>
      </c>
      <c r="G385" s="84">
        <f t="shared" si="16"/>
        <v>12</v>
      </c>
      <c r="H385" s="67">
        <v>43777</v>
      </c>
      <c r="I385" s="461">
        <v>130</v>
      </c>
      <c r="J385" s="472">
        <f t="shared" si="15"/>
        <v>12</v>
      </c>
    </row>
    <row r="386" spans="1:10" ht="15" hidden="1" outlineLevel="1" thickBot="1" x14ac:dyDescent="0.4">
      <c r="A386" s="262" t="s">
        <v>3027</v>
      </c>
      <c r="B386" s="224" t="s">
        <v>3438</v>
      </c>
      <c r="C386" s="79" t="s">
        <v>3028</v>
      </c>
      <c r="D386" s="72" t="s">
        <v>170</v>
      </c>
      <c r="E386" s="83">
        <v>5</v>
      </c>
      <c r="F386" s="83">
        <v>6</v>
      </c>
      <c r="G386" s="84">
        <f t="shared" si="16"/>
        <v>11</v>
      </c>
      <c r="H386" s="67">
        <v>43777</v>
      </c>
      <c r="I386" s="461">
        <v>120</v>
      </c>
      <c r="J386" s="472">
        <f t="shared" si="15"/>
        <v>11</v>
      </c>
    </row>
    <row r="387" spans="1:10" ht="15" hidden="1" outlineLevel="1" thickBot="1" x14ac:dyDescent="0.4">
      <c r="A387" s="262" t="s">
        <v>3027</v>
      </c>
      <c r="B387" s="224" t="s">
        <v>3439</v>
      </c>
      <c r="C387" s="79" t="s">
        <v>3028</v>
      </c>
      <c r="D387" s="72" t="s">
        <v>170</v>
      </c>
      <c r="E387" s="83">
        <v>7</v>
      </c>
      <c r="F387" s="83">
        <v>3</v>
      </c>
      <c r="G387" s="84">
        <f t="shared" ref="G387:G401" si="17">E387+F387</f>
        <v>10</v>
      </c>
      <c r="H387" s="67">
        <v>43777</v>
      </c>
      <c r="I387" s="461">
        <v>140</v>
      </c>
      <c r="J387" s="472">
        <f t="shared" ref="J387:J450" si="18">IF(I387&gt;$Q$1,,G387)</f>
        <v>10</v>
      </c>
    </row>
    <row r="388" spans="1:10" ht="15" hidden="1" outlineLevel="1" thickBot="1" x14ac:dyDescent="0.4">
      <c r="A388" s="262" t="s">
        <v>3027</v>
      </c>
      <c r="B388" s="224" t="s">
        <v>3440</v>
      </c>
      <c r="C388" s="79" t="s">
        <v>3028</v>
      </c>
      <c r="D388" s="72" t="s">
        <v>170</v>
      </c>
      <c r="E388" s="83">
        <v>6</v>
      </c>
      <c r="F388" s="83">
        <v>3</v>
      </c>
      <c r="G388" s="84">
        <f t="shared" si="17"/>
        <v>9</v>
      </c>
      <c r="H388" s="67">
        <v>43777</v>
      </c>
      <c r="I388" s="461">
        <v>220</v>
      </c>
      <c r="J388" s="472">
        <f t="shared" si="18"/>
        <v>9</v>
      </c>
    </row>
    <row r="389" spans="1:10" ht="15" hidden="1" outlineLevel="1" thickBot="1" x14ac:dyDescent="0.4">
      <c r="A389" s="262" t="s">
        <v>3027</v>
      </c>
      <c r="B389" s="224" t="s">
        <v>3441</v>
      </c>
      <c r="C389" s="79" t="s">
        <v>3028</v>
      </c>
      <c r="D389" s="72" t="s">
        <v>170</v>
      </c>
      <c r="E389" s="83">
        <v>4</v>
      </c>
      <c r="F389" s="83">
        <v>4</v>
      </c>
      <c r="G389" s="84">
        <f t="shared" si="17"/>
        <v>8</v>
      </c>
      <c r="H389" s="67">
        <v>43777</v>
      </c>
      <c r="I389" s="461">
        <v>65</v>
      </c>
      <c r="J389" s="472">
        <f t="shared" si="18"/>
        <v>8</v>
      </c>
    </row>
    <row r="390" spans="1:10" ht="15" hidden="1" outlineLevel="1" thickBot="1" x14ac:dyDescent="0.4">
      <c r="A390" s="262" t="s">
        <v>3027</v>
      </c>
      <c r="B390" s="224" t="s">
        <v>3442</v>
      </c>
      <c r="C390" s="79" t="s">
        <v>3028</v>
      </c>
      <c r="D390" s="72" t="s">
        <v>170</v>
      </c>
      <c r="E390" s="83">
        <v>7</v>
      </c>
      <c r="F390" s="83">
        <v>5</v>
      </c>
      <c r="G390" s="84">
        <f t="shared" si="17"/>
        <v>12</v>
      </c>
      <c r="H390" s="67">
        <v>43777</v>
      </c>
      <c r="I390" s="461">
        <v>70</v>
      </c>
      <c r="J390" s="472">
        <f t="shared" si="18"/>
        <v>12</v>
      </c>
    </row>
    <row r="391" spans="1:10" ht="15" hidden="1" outlineLevel="1" thickBot="1" x14ac:dyDescent="0.4">
      <c r="A391" s="262" t="s">
        <v>3027</v>
      </c>
      <c r="B391" s="224" t="s">
        <v>3443</v>
      </c>
      <c r="C391" s="79" t="s">
        <v>3028</v>
      </c>
      <c r="D391" s="72" t="s">
        <v>170</v>
      </c>
      <c r="E391" s="83">
        <v>3</v>
      </c>
      <c r="F391" s="83">
        <v>3</v>
      </c>
      <c r="G391" s="84">
        <f t="shared" si="17"/>
        <v>6</v>
      </c>
      <c r="H391" s="67">
        <v>43777</v>
      </c>
      <c r="I391" s="461">
        <v>45</v>
      </c>
      <c r="J391" s="472">
        <f t="shared" si="18"/>
        <v>6</v>
      </c>
    </row>
    <row r="392" spans="1:10" ht="15" hidden="1" outlineLevel="1" thickBot="1" x14ac:dyDescent="0.4">
      <c r="A392" s="262" t="s">
        <v>3027</v>
      </c>
      <c r="B392" s="224" t="s">
        <v>3444</v>
      </c>
      <c r="C392" s="79" t="s">
        <v>3028</v>
      </c>
      <c r="D392" s="72" t="s">
        <v>170</v>
      </c>
      <c r="E392" s="83">
        <v>4</v>
      </c>
      <c r="F392" s="83">
        <v>3</v>
      </c>
      <c r="G392" s="84">
        <f t="shared" si="17"/>
        <v>7</v>
      </c>
      <c r="H392" s="67">
        <v>43777</v>
      </c>
      <c r="I392" s="461">
        <v>90</v>
      </c>
      <c r="J392" s="472">
        <f t="shared" si="18"/>
        <v>7</v>
      </c>
    </row>
    <row r="393" spans="1:10" ht="15" hidden="1" outlineLevel="1" thickBot="1" x14ac:dyDescent="0.4">
      <c r="A393" s="262" t="s">
        <v>3027</v>
      </c>
      <c r="B393" s="224" t="s">
        <v>3445</v>
      </c>
      <c r="C393" s="79" t="s">
        <v>3028</v>
      </c>
      <c r="D393" s="72" t="s">
        <v>170</v>
      </c>
      <c r="E393" s="83">
        <v>5</v>
      </c>
      <c r="F393" s="83">
        <v>5</v>
      </c>
      <c r="G393" s="84">
        <f t="shared" si="17"/>
        <v>10</v>
      </c>
      <c r="H393" s="67">
        <v>43777</v>
      </c>
      <c r="I393" s="461">
        <v>350</v>
      </c>
      <c r="J393" s="472">
        <f t="shared" si="18"/>
        <v>10</v>
      </c>
    </row>
    <row r="394" spans="1:10" ht="15" hidden="1" outlineLevel="1" thickBot="1" x14ac:dyDescent="0.4">
      <c r="A394" s="262" t="s">
        <v>3027</v>
      </c>
      <c r="B394" s="224" t="s">
        <v>3446</v>
      </c>
      <c r="C394" s="79" t="s">
        <v>3028</v>
      </c>
      <c r="D394" s="72" t="s">
        <v>170</v>
      </c>
      <c r="E394" s="83">
        <v>6</v>
      </c>
      <c r="F394" s="83">
        <v>3</v>
      </c>
      <c r="G394" s="84">
        <f t="shared" si="17"/>
        <v>9</v>
      </c>
      <c r="H394" s="67">
        <v>43777</v>
      </c>
      <c r="I394" s="461">
        <v>100</v>
      </c>
      <c r="J394" s="472">
        <f t="shared" si="18"/>
        <v>9</v>
      </c>
    </row>
    <row r="395" spans="1:10" ht="15" hidden="1" outlineLevel="1" thickBot="1" x14ac:dyDescent="0.4">
      <c r="A395" s="262" t="s">
        <v>3027</v>
      </c>
      <c r="B395" s="224" t="s">
        <v>3447</v>
      </c>
      <c r="C395" s="79" t="s">
        <v>3028</v>
      </c>
      <c r="D395" s="72" t="s">
        <v>170</v>
      </c>
      <c r="E395" s="83">
        <v>10</v>
      </c>
      <c r="F395" s="83">
        <v>11</v>
      </c>
      <c r="G395" s="84">
        <f t="shared" si="17"/>
        <v>21</v>
      </c>
      <c r="H395" s="67">
        <v>43777</v>
      </c>
      <c r="I395" s="461">
        <v>55</v>
      </c>
      <c r="J395" s="472">
        <f t="shared" si="18"/>
        <v>21</v>
      </c>
    </row>
    <row r="396" spans="1:10" ht="15" hidden="1" outlineLevel="1" thickBot="1" x14ac:dyDescent="0.4">
      <c r="A396" s="262" t="s">
        <v>3027</v>
      </c>
      <c r="B396" s="224" t="s">
        <v>3448</v>
      </c>
      <c r="C396" s="79" t="s">
        <v>3028</v>
      </c>
      <c r="D396" s="72" t="s">
        <v>170</v>
      </c>
      <c r="E396" s="83">
        <v>6</v>
      </c>
      <c r="F396" s="83">
        <v>4</v>
      </c>
      <c r="G396" s="84">
        <f t="shared" si="17"/>
        <v>10</v>
      </c>
      <c r="H396" s="67">
        <v>43777</v>
      </c>
      <c r="I396" s="461">
        <v>80</v>
      </c>
      <c r="J396" s="472">
        <f t="shared" si="18"/>
        <v>10</v>
      </c>
    </row>
    <row r="397" spans="1:10" ht="15" hidden="1" outlineLevel="1" thickBot="1" x14ac:dyDescent="0.4">
      <c r="A397" s="262" t="s">
        <v>3027</v>
      </c>
      <c r="B397" s="224" t="s">
        <v>3449</v>
      </c>
      <c r="C397" s="79" t="s">
        <v>3028</v>
      </c>
      <c r="D397" s="72" t="s">
        <v>170</v>
      </c>
      <c r="E397" s="83">
        <v>4</v>
      </c>
      <c r="F397" s="83">
        <v>5</v>
      </c>
      <c r="G397" s="84">
        <f t="shared" si="17"/>
        <v>9</v>
      </c>
      <c r="H397" s="67">
        <v>43777</v>
      </c>
      <c r="I397" s="461">
        <v>60</v>
      </c>
      <c r="J397" s="472">
        <f t="shared" si="18"/>
        <v>9</v>
      </c>
    </row>
    <row r="398" spans="1:10" ht="15" hidden="1" outlineLevel="1" thickBot="1" x14ac:dyDescent="0.4">
      <c r="A398" s="262" t="s">
        <v>3027</v>
      </c>
      <c r="B398" s="224" t="s">
        <v>3450</v>
      </c>
      <c r="C398" s="79" t="s">
        <v>3028</v>
      </c>
      <c r="D398" s="72" t="s">
        <v>170</v>
      </c>
      <c r="E398" s="83">
        <v>3</v>
      </c>
      <c r="F398" s="83">
        <v>6</v>
      </c>
      <c r="G398" s="84">
        <f t="shared" si="17"/>
        <v>9</v>
      </c>
      <c r="H398" s="67">
        <v>43777</v>
      </c>
      <c r="I398" s="461">
        <v>40</v>
      </c>
      <c r="J398" s="472">
        <f t="shared" si="18"/>
        <v>9</v>
      </c>
    </row>
    <row r="399" spans="1:10" ht="15" hidden="1" outlineLevel="1" thickBot="1" x14ac:dyDescent="0.4">
      <c r="A399" s="262" t="s">
        <v>3027</v>
      </c>
      <c r="B399" s="224" t="s">
        <v>3451</v>
      </c>
      <c r="C399" s="79" t="s">
        <v>3028</v>
      </c>
      <c r="D399" s="72" t="s">
        <v>170</v>
      </c>
      <c r="E399" s="83">
        <v>2</v>
      </c>
      <c r="F399" s="83">
        <v>4</v>
      </c>
      <c r="G399" s="84">
        <f t="shared" si="17"/>
        <v>6</v>
      </c>
      <c r="H399" s="67">
        <v>43777</v>
      </c>
      <c r="I399" s="461">
        <v>70</v>
      </c>
      <c r="J399" s="472">
        <f t="shared" si="18"/>
        <v>6</v>
      </c>
    </row>
    <row r="400" spans="1:10" ht="15" hidden="1" outlineLevel="1" thickBot="1" x14ac:dyDescent="0.4">
      <c r="A400" s="262" t="s">
        <v>3027</v>
      </c>
      <c r="B400" s="224" t="s">
        <v>3452</v>
      </c>
      <c r="C400" s="79" t="s">
        <v>3028</v>
      </c>
      <c r="D400" s="72" t="s">
        <v>170</v>
      </c>
      <c r="E400" s="83">
        <v>6</v>
      </c>
      <c r="F400" s="83">
        <v>2</v>
      </c>
      <c r="G400" s="84">
        <f t="shared" si="17"/>
        <v>8</v>
      </c>
      <c r="H400" s="67">
        <v>43777</v>
      </c>
      <c r="I400" s="461">
        <v>85</v>
      </c>
      <c r="J400" s="472">
        <f t="shared" si="18"/>
        <v>8</v>
      </c>
    </row>
    <row r="401" spans="1:10" hidden="1" outlineLevel="1" x14ac:dyDescent="0.35">
      <c r="A401" s="262" t="s">
        <v>3027</v>
      </c>
      <c r="B401" s="224" t="s">
        <v>3453</v>
      </c>
      <c r="C401" s="79" t="s">
        <v>3028</v>
      </c>
      <c r="D401" s="72" t="s">
        <v>170</v>
      </c>
      <c r="E401" s="83">
        <v>15</v>
      </c>
      <c r="F401" s="83">
        <v>8</v>
      </c>
      <c r="G401" s="84">
        <f t="shared" si="17"/>
        <v>23</v>
      </c>
      <c r="H401" s="67">
        <v>43777</v>
      </c>
      <c r="I401" s="461">
        <v>100</v>
      </c>
      <c r="J401" s="472">
        <f t="shared" si="18"/>
        <v>23</v>
      </c>
    </row>
    <row r="402" spans="1:10" ht="15" collapsed="1" thickBot="1" x14ac:dyDescent="0.4">
      <c r="A402" s="473" t="s">
        <v>3027</v>
      </c>
      <c r="B402" s="225"/>
      <c r="C402" s="80" t="s">
        <v>3028</v>
      </c>
      <c r="D402" s="81">
        <f>COUNTA(D353:D401)</f>
        <v>49</v>
      </c>
      <c r="E402" s="81">
        <f>SUM(E353:E401)</f>
        <v>208</v>
      </c>
      <c r="F402" s="81">
        <f>SUM(F353:F401)</f>
        <v>213</v>
      </c>
      <c r="G402" s="81">
        <f>SUM(G353:G401)</f>
        <v>421</v>
      </c>
      <c r="H402" s="92">
        <v>43777</v>
      </c>
      <c r="I402" s="463">
        <f>AVERAGE(I353:I401)</f>
        <v>98.612244897959187</v>
      </c>
      <c r="J402" s="81">
        <f>SUM(J353:J401)</f>
        <v>421</v>
      </c>
    </row>
    <row r="403" spans="1:10" hidden="1" outlineLevel="1" x14ac:dyDescent="0.35">
      <c r="A403" s="475" t="s">
        <v>2574</v>
      </c>
      <c r="B403">
        <v>20</v>
      </c>
      <c r="C403" s="272" t="s">
        <v>2575</v>
      </c>
      <c r="D403" s="272" t="s">
        <v>170</v>
      </c>
      <c r="E403">
        <v>10</v>
      </c>
      <c r="F403">
        <v>6</v>
      </c>
      <c r="G403">
        <v>16</v>
      </c>
      <c r="H403" s="208">
        <v>44636</v>
      </c>
      <c r="I403">
        <v>600</v>
      </c>
      <c r="J403" s="472">
        <f t="shared" si="18"/>
        <v>16</v>
      </c>
    </row>
    <row r="404" spans="1:10" hidden="1" outlineLevel="1" x14ac:dyDescent="0.35">
      <c r="A404" s="475" t="s">
        <v>2574</v>
      </c>
      <c r="B404">
        <v>41</v>
      </c>
      <c r="C404" s="272" t="s">
        <v>2575</v>
      </c>
      <c r="D404" s="272" t="s">
        <v>170</v>
      </c>
      <c r="E404">
        <v>2</v>
      </c>
      <c r="F404">
        <v>6</v>
      </c>
      <c r="G404">
        <v>8</v>
      </c>
      <c r="H404" s="208">
        <v>44636</v>
      </c>
      <c r="I404">
        <v>880</v>
      </c>
      <c r="J404" s="472">
        <f t="shared" si="18"/>
        <v>8</v>
      </c>
    </row>
    <row r="405" spans="1:10" hidden="1" outlineLevel="1" x14ac:dyDescent="0.35">
      <c r="A405" s="475" t="s">
        <v>2574</v>
      </c>
      <c r="B405">
        <v>36</v>
      </c>
      <c r="C405" s="272" t="s">
        <v>2575</v>
      </c>
      <c r="D405" s="272" t="s">
        <v>170</v>
      </c>
      <c r="E405">
        <v>10</v>
      </c>
      <c r="F405">
        <v>3</v>
      </c>
      <c r="G405">
        <v>13</v>
      </c>
      <c r="H405" s="208">
        <v>44636</v>
      </c>
      <c r="I405">
        <v>950</v>
      </c>
      <c r="J405" s="472">
        <f t="shared" si="18"/>
        <v>13</v>
      </c>
    </row>
    <row r="406" spans="1:10" hidden="1" outlineLevel="1" x14ac:dyDescent="0.35">
      <c r="A406" s="475" t="s">
        <v>2574</v>
      </c>
      <c r="B406">
        <v>1</v>
      </c>
      <c r="C406" s="272" t="s">
        <v>2575</v>
      </c>
      <c r="D406" s="272" t="s">
        <v>170</v>
      </c>
      <c r="E406">
        <v>8</v>
      </c>
      <c r="F406">
        <v>4</v>
      </c>
      <c r="G406">
        <v>12</v>
      </c>
      <c r="H406" s="208">
        <v>44636</v>
      </c>
      <c r="I406">
        <v>500</v>
      </c>
      <c r="J406" s="472">
        <f t="shared" si="18"/>
        <v>12</v>
      </c>
    </row>
    <row r="407" spans="1:10" hidden="1" outlineLevel="1" x14ac:dyDescent="0.35">
      <c r="A407" s="475" t="s">
        <v>2574</v>
      </c>
      <c r="B407">
        <v>2</v>
      </c>
      <c r="C407" s="272" t="s">
        <v>2575</v>
      </c>
      <c r="D407" s="272" t="s">
        <v>170</v>
      </c>
      <c r="E407">
        <v>9</v>
      </c>
      <c r="F407">
        <v>10</v>
      </c>
      <c r="G407">
        <v>19</v>
      </c>
      <c r="H407" s="208">
        <v>44636</v>
      </c>
      <c r="I407">
        <v>400</v>
      </c>
      <c r="J407" s="472">
        <f t="shared" si="18"/>
        <v>19</v>
      </c>
    </row>
    <row r="408" spans="1:10" hidden="1" outlineLevel="1" x14ac:dyDescent="0.35">
      <c r="A408" s="475" t="s">
        <v>2574</v>
      </c>
      <c r="B408">
        <v>3</v>
      </c>
      <c r="C408" s="272" t="s">
        <v>2575</v>
      </c>
      <c r="D408" s="272" t="s">
        <v>170</v>
      </c>
      <c r="E408">
        <v>13</v>
      </c>
      <c r="F408">
        <v>8</v>
      </c>
      <c r="G408">
        <v>21</v>
      </c>
      <c r="H408" s="208">
        <v>44636</v>
      </c>
      <c r="I408">
        <v>380</v>
      </c>
      <c r="J408" s="472">
        <f t="shared" si="18"/>
        <v>21</v>
      </c>
    </row>
    <row r="409" spans="1:10" hidden="1" outlineLevel="1" x14ac:dyDescent="0.35">
      <c r="A409" s="475" t="s">
        <v>2574</v>
      </c>
      <c r="B409">
        <v>4</v>
      </c>
      <c r="C409" s="272" t="s">
        <v>2575</v>
      </c>
      <c r="D409" s="272" t="s">
        <v>170</v>
      </c>
      <c r="E409">
        <v>10</v>
      </c>
      <c r="F409">
        <v>3</v>
      </c>
      <c r="G409">
        <v>13</v>
      </c>
      <c r="H409" s="208">
        <v>44636</v>
      </c>
      <c r="I409">
        <v>390</v>
      </c>
      <c r="J409" s="472">
        <f t="shared" si="18"/>
        <v>13</v>
      </c>
    </row>
    <row r="410" spans="1:10" hidden="1" outlineLevel="1" x14ac:dyDescent="0.35">
      <c r="A410" s="475" t="s">
        <v>2574</v>
      </c>
      <c r="B410">
        <v>8</v>
      </c>
      <c r="C410" s="272" t="s">
        <v>2575</v>
      </c>
      <c r="D410" s="272" t="s">
        <v>170</v>
      </c>
      <c r="E410">
        <v>13</v>
      </c>
      <c r="F410">
        <v>6</v>
      </c>
      <c r="G410">
        <v>19</v>
      </c>
      <c r="H410" s="208">
        <v>44636</v>
      </c>
      <c r="I410">
        <v>800</v>
      </c>
      <c r="J410" s="472">
        <f t="shared" si="18"/>
        <v>19</v>
      </c>
    </row>
    <row r="411" spans="1:10" hidden="1" outlineLevel="1" x14ac:dyDescent="0.35">
      <c r="A411" s="475" t="s">
        <v>2574</v>
      </c>
      <c r="B411">
        <v>37</v>
      </c>
      <c r="C411" s="272" t="s">
        <v>2575</v>
      </c>
      <c r="D411" s="272" t="s">
        <v>170</v>
      </c>
      <c r="E411">
        <v>5</v>
      </c>
      <c r="F411">
        <v>7</v>
      </c>
      <c r="G411">
        <v>12</v>
      </c>
      <c r="H411" s="208">
        <v>44636</v>
      </c>
      <c r="I411">
        <v>420</v>
      </c>
      <c r="J411" s="472">
        <f t="shared" si="18"/>
        <v>12</v>
      </c>
    </row>
    <row r="412" spans="1:10" hidden="1" outlineLevel="1" x14ac:dyDescent="0.35">
      <c r="A412" s="475" t="s">
        <v>2574</v>
      </c>
      <c r="B412">
        <v>5</v>
      </c>
      <c r="C412" s="272" t="s">
        <v>2575</v>
      </c>
      <c r="D412" s="272" t="s">
        <v>170</v>
      </c>
      <c r="E412">
        <v>5</v>
      </c>
      <c r="F412">
        <v>7</v>
      </c>
      <c r="G412">
        <v>12</v>
      </c>
      <c r="H412" s="208">
        <v>44636</v>
      </c>
      <c r="I412">
        <v>600</v>
      </c>
      <c r="J412" s="472">
        <f t="shared" si="18"/>
        <v>12</v>
      </c>
    </row>
    <row r="413" spans="1:10" hidden="1" outlineLevel="1" x14ac:dyDescent="0.35">
      <c r="A413" s="475" t="s">
        <v>2574</v>
      </c>
      <c r="B413">
        <v>6</v>
      </c>
      <c r="C413" s="272" t="s">
        <v>2575</v>
      </c>
      <c r="D413" s="272" t="s">
        <v>170</v>
      </c>
      <c r="E413">
        <v>4</v>
      </c>
      <c r="F413">
        <v>6</v>
      </c>
      <c r="G413">
        <v>10</v>
      </c>
      <c r="H413" s="208">
        <v>44636</v>
      </c>
      <c r="I413">
        <v>550</v>
      </c>
      <c r="J413" s="472">
        <f t="shared" si="18"/>
        <v>10</v>
      </c>
    </row>
    <row r="414" spans="1:10" hidden="1" outlineLevel="1" x14ac:dyDescent="0.35">
      <c r="A414" s="475" t="s">
        <v>2574</v>
      </c>
      <c r="B414">
        <v>7</v>
      </c>
      <c r="C414" s="272" t="s">
        <v>2575</v>
      </c>
      <c r="D414" s="272" t="s">
        <v>170</v>
      </c>
      <c r="E414">
        <v>10</v>
      </c>
      <c r="F414">
        <v>3</v>
      </c>
      <c r="G414">
        <v>13</v>
      </c>
      <c r="H414" s="208">
        <v>44636</v>
      </c>
      <c r="I414">
        <v>200</v>
      </c>
      <c r="J414" s="472">
        <f t="shared" si="18"/>
        <v>13</v>
      </c>
    </row>
    <row r="415" spans="1:10" hidden="1" outlineLevel="1" x14ac:dyDescent="0.35">
      <c r="A415" s="475" t="s">
        <v>2574</v>
      </c>
      <c r="B415">
        <v>9</v>
      </c>
      <c r="C415" s="272" t="s">
        <v>2575</v>
      </c>
      <c r="D415" s="272" t="s">
        <v>170</v>
      </c>
      <c r="E415">
        <v>5</v>
      </c>
      <c r="F415">
        <v>6</v>
      </c>
      <c r="G415">
        <v>11</v>
      </c>
      <c r="H415" s="208">
        <v>44636</v>
      </c>
      <c r="I415">
        <v>200</v>
      </c>
      <c r="J415" s="472">
        <f t="shared" si="18"/>
        <v>11</v>
      </c>
    </row>
    <row r="416" spans="1:10" hidden="1" outlineLevel="1" x14ac:dyDescent="0.35">
      <c r="A416" s="475" t="s">
        <v>2574</v>
      </c>
      <c r="B416">
        <v>10</v>
      </c>
      <c r="C416" s="272" t="s">
        <v>2575</v>
      </c>
      <c r="D416" s="272" t="s">
        <v>170</v>
      </c>
      <c r="E416">
        <v>14</v>
      </c>
      <c r="F416">
        <v>6</v>
      </c>
      <c r="G416">
        <v>20</v>
      </c>
      <c r="H416" s="208">
        <v>44636</v>
      </c>
      <c r="I416">
        <v>250</v>
      </c>
      <c r="J416" s="472">
        <f t="shared" si="18"/>
        <v>20</v>
      </c>
    </row>
    <row r="417" spans="1:10" hidden="1" outlineLevel="1" x14ac:dyDescent="0.35">
      <c r="A417" s="475" t="s">
        <v>2574</v>
      </c>
      <c r="B417">
        <v>11</v>
      </c>
      <c r="C417" s="272" t="s">
        <v>2575</v>
      </c>
      <c r="D417" s="272" t="s">
        <v>170</v>
      </c>
      <c r="E417">
        <v>10</v>
      </c>
      <c r="F417">
        <v>3</v>
      </c>
      <c r="G417">
        <v>13</v>
      </c>
      <c r="H417" s="208">
        <v>44636</v>
      </c>
      <c r="I417">
        <v>700</v>
      </c>
      <c r="J417" s="472">
        <f t="shared" si="18"/>
        <v>13</v>
      </c>
    </row>
    <row r="418" spans="1:10" hidden="1" outlineLevel="1" x14ac:dyDescent="0.35">
      <c r="A418" s="475" t="s">
        <v>2574</v>
      </c>
      <c r="B418">
        <v>12</v>
      </c>
      <c r="C418" s="272" t="s">
        <v>2575</v>
      </c>
      <c r="D418" s="272" t="s">
        <v>170</v>
      </c>
      <c r="E418">
        <v>5</v>
      </c>
      <c r="F418">
        <v>10</v>
      </c>
      <c r="G418">
        <v>15</v>
      </c>
      <c r="H418" s="208">
        <v>44636</v>
      </c>
      <c r="I418">
        <v>300</v>
      </c>
      <c r="J418" s="472">
        <f t="shared" si="18"/>
        <v>15</v>
      </c>
    </row>
    <row r="419" spans="1:10" hidden="1" outlineLevel="1" x14ac:dyDescent="0.35">
      <c r="A419" s="475" t="s">
        <v>2574</v>
      </c>
      <c r="B419">
        <v>17</v>
      </c>
      <c r="C419" s="272" t="s">
        <v>2575</v>
      </c>
      <c r="D419" s="272" t="s">
        <v>170</v>
      </c>
      <c r="E419">
        <v>12</v>
      </c>
      <c r="F419">
        <v>4</v>
      </c>
      <c r="G419">
        <v>16</v>
      </c>
      <c r="H419" s="208">
        <v>44636</v>
      </c>
      <c r="I419">
        <v>250</v>
      </c>
      <c r="J419" s="472">
        <f t="shared" si="18"/>
        <v>16</v>
      </c>
    </row>
    <row r="420" spans="1:10" hidden="1" outlineLevel="1" x14ac:dyDescent="0.35">
      <c r="A420" s="475" t="s">
        <v>2574</v>
      </c>
      <c r="B420">
        <v>13</v>
      </c>
      <c r="C420" s="272" t="s">
        <v>2575</v>
      </c>
      <c r="D420" s="272" t="s">
        <v>170</v>
      </c>
      <c r="E420">
        <v>4</v>
      </c>
      <c r="F420">
        <v>2</v>
      </c>
      <c r="G420">
        <v>6</v>
      </c>
      <c r="H420" s="208">
        <v>44636</v>
      </c>
      <c r="I420">
        <v>300</v>
      </c>
      <c r="J420" s="472">
        <f t="shared" si="18"/>
        <v>6</v>
      </c>
    </row>
    <row r="421" spans="1:10" hidden="1" outlineLevel="1" x14ac:dyDescent="0.35">
      <c r="A421" s="475" t="s">
        <v>2574</v>
      </c>
      <c r="B421">
        <v>14</v>
      </c>
      <c r="C421" s="272" t="s">
        <v>2575</v>
      </c>
      <c r="D421" s="272" t="s">
        <v>170</v>
      </c>
      <c r="E421">
        <v>12</v>
      </c>
      <c r="F421">
        <v>4</v>
      </c>
      <c r="G421">
        <v>16</v>
      </c>
      <c r="H421" s="208">
        <v>44636</v>
      </c>
      <c r="I421">
        <v>800</v>
      </c>
      <c r="J421" s="472">
        <f t="shared" si="18"/>
        <v>16</v>
      </c>
    </row>
    <row r="422" spans="1:10" hidden="1" outlineLevel="1" x14ac:dyDescent="0.35">
      <c r="A422" s="475" t="s">
        <v>2574</v>
      </c>
      <c r="B422">
        <v>15</v>
      </c>
      <c r="C422" s="272" t="s">
        <v>2575</v>
      </c>
      <c r="D422" s="272" t="s">
        <v>170</v>
      </c>
      <c r="E422">
        <v>2</v>
      </c>
      <c r="F422">
        <v>4</v>
      </c>
      <c r="G422">
        <v>6</v>
      </c>
      <c r="H422" s="208">
        <v>44636</v>
      </c>
      <c r="I422">
        <v>80</v>
      </c>
      <c r="J422" s="472">
        <f t="shared" si="18"/>
        <v>6</v>
      </c>
    </row>
    <row r="423" spans="1:10" hidden="1" outlineLevel="1" x14ac:dyDescent="0.35">
      <c r="A423" s="475" t="s">
        <v>2574</v>
      </c>
      <c r="B423">
        <v>16</v>
      </c>
      <c r="C423" s="272" t="s">
        <v>2575</v>
      </c>
      <c r="D423" s="272" t="s">
        <v>170</v>
      </c>
      <c r="E423">
        <v>3</v>
      </c>
      <c r="F423">
        <v>11</v>
      </c>
      <c r="G423">
        <v>14</v>
      </c>
      <c r="H423" s="208">
        <v>44636</v>
      </c>
      <c r="I423">
        <v>250</v>
      </c>
      <c r="J423" s="472">
        <f t="shared" si="18"/>
        <v>14</v>
      </c>
    </row>
    <row r="424" spans="1:10" hidden="1" outlineLevel="1" x14ac:dyDescent="0.35">
      <c r="A424" s="475" t="s">
        <v>2574</v>
      </c>
      <c r="B424">
        <v>18</v>
      </c>
      <c r="C424" s="272" t="s">
        <v>2575</v>
      </c>
      <c r="D424" s="272" t="s">
        <v>170</v>
      </c>
      <c r="E424">
        <v>8</v>
      </c>
      <c r="F424">
        <v>4</v>
      </c>
      <c r="G424">
        <v>12</v>
      </c>
      <c r="H424" s="208">
        <v>44636</v>
      </c>
      <c r="I424">
        <v>200</v>
      </c>
      <c r="J424" s="472">
        <f t="shared" si="18"/>
        <v>12</v>
      </c>
    </row>
    <row r="425" spans="1:10" hidden="1" outlineLevel="1" x14ac:dyDescent="0.35">
      <c r="A425" s="475" t="s">
        <v>2574</v>
      </c>
      <c r="B425">
        <v>19</v>
      </c>
      <c r="C425" s="272" t="s">
        <v>2575</v>
      </c>
      <c r="D425" s="272" t="s">
        <v>170</v>
      </c>
      <c r="E425">
        <v>5</v>
      </c>
      <c r="F425">
        <v>7</v>
      </c>
      <c r="G425">
        <v>12</v>
      </c>
      <c r="H425" s="208">
        <v>44636</v>
      </c>
      <c r="I425">
        <v>350</v>
      </c>
      <c r="J425" s="472">
        <f t="shared" si="18"/>
        <v>12</v>
      </c>
    </row>
    <row r="426" spans="1:10" hidden="1" outlineLevel="1" x14ac:dyDescent="0.35">
      <c r="A426" s="475" t="s">
        <v>2574</v>
      </c>
      <c r="B426">
        <v>21</v>
      </c>
      <c r="C426" s="272" t="s">
        <v>2575</v>
      </c>
      <c r="D426" s="272" t="s">
        <v>170</v>
      </c>
      <c r="E426">
        <v>4</v>
      </c>
      <c r="F426">
        <v>6</v>
      </c>
      <c r="G426">
        <v>10</v>
      </c>
      <c r="H426" s="208">
        <v>44636</v>
      </c>
      <c r="I426">
        <v>300</v>
      </c>
      <c r="J426" s="472">
        <f t="shared" si="18"/>
        <v>10</v>
      </c>
    </row>
    <row r="427" spans="1:10" hidden="1" outlineLevel="1" x14ac:dyDescent="0.35">
      <c r="A427" s="475" t="s">
        <v>2574</v>
      </c>
      <c r="B427">
        <v>22</v>
      </c>
      <c r="C427" s="272" t="s">
        <v>2575</v>
      </c>
      <c r="D427" s="272" t="s">
        <v>170</v>
      </c>
      <c r="E427">
        <v>14</v>
      </c>
      <c r="F427">
        <v>6</v>
      </c>
      <c r="G427">
        <v>20</v>
      </c>
      <c r="H427" s="208">
        <v>44636</v>
      </c>
      <c r="I427">
        <v>400</v>
      </c>
      <c r="J427" s="472">
        <f t="shared" si="18"/>
        <v>20</v>
      </c>
    </row>
    <row r="428" spans="1:10" hidden="1" outlineLevel="1" x14ac:dyDescent="0.35">
      <c r="A428" s="475" t="s">
        <v>2574</v>
      </c>
      <c r="B428">
        <v>23</v>
      </c>
      <c r="C428" s="272" t="s">
        <v>2575</v>
      </c>
      <c r="D428" s="272" t="s">
        <v>170</v>
      </c>
      <c r="E428">
        <v>7</v>
      </c>
      <c r="F428">
        <v>10</v>
      </c>
      <c r="G428">
        <v>17</v>
      </c>
      <c r="H428" s="208">
        <v>44636</v>
      </c>
      <c r="I428">
        <v>700</v>
      </c>
      <c r="J428" s="472">
        <f t="shared" si="18"/>
        <v>17</v>
      </c>
    </row>
    <row r="429" spans="1:10" hidden="1" outlineLevel="1" x14ac:dyDescent="0.35">
      <c r="A429" s="475" t="s">
        <v>2574</v>
      </c>
      <c r="B429">
        <v>24</v>
      </c>
      <c r="C429" s="272" t="s">
        <v>2575</v>
      </c>
      <c r="D429" s="272" t="s">
        <v>170</v>
      </c>
      <c r="E429">
        <v>9</v>
      </c>
      <c r="F429">
        <v>2</v>
      </c>
      <c r="G429">
        <v>11</v>
      </c>
      <c r="H429" s="208">
        <v>44636</v>
      </c>
      <c r="I429">
        <v>400</v>
      </c>
      <c r="J429" s="472">
        <f t="shared" si="18"/>
        <v>11</v>
      </c>
    </row>
    <row r="430" spans="1:10" hidden="1" outlineLevel="1" x14ac:dyDescent="0.35">
      <c r="A430" s="475" t="s">
        <v>2574</v>
      </c>
      <c r="B430">
        <v>25</v>
      </c>
      <c r="C430" s="272" t="s">
        <v>2575</v>
      </c>
      <c r="D430" s="272" t="s">
        <v>170</v>
      </c>
      <c r="E430">
        <v>7</v>
      </c>
      <c r="F430">
        <v>10</v>
      </c>
      <c r="G430">
        <v>17</v>
      </c>
      <c r="H430" s="208">
        <v>44636</v>
      </c>
      <c r="I430">
        <v>400</v>
      </c>
      <c r="J430" s="472">
        <f t="shared" si="18"/>
        <v>17</v>
      </c>
    </row>
    <row r="431" spans="1:10" hidden="1" outlineLevel="1" x14ac:dyDescent="0.35">
      <c r="A431" s="475" t="s">
        <v>2574</v>
      </c>
      <c r="B431">
        <v>26</v>
      </c>
      <c r="C431" s="272" t="s">
        <v>2575</v>
      </c>
      <c r="D431" s="272" t="s">
        <v>170</v>
      </c>
      <c r="E431">
        <v>10</v>
      </c>
      <c r="F431">
        <v>3</v>
      </c>
      <c r="G431">
        <v>13</v>
      </c>
      <c r="H431" s="208">
        <v>44636</v>
      </c>
      <c r="I431">
        <v>450</v>
      </c>
      <c r="J431" s="472">
        <f t="shared" si="18"/>
        <v>13</v>
      </c>
    </row>
    <row r="432" spans="1:10" hidden="1" outlineLevel="1" x14ac:dyDescent="0.35">
      <c r="A432" s="475" t="s">
        <v>2574</v>
      </c>
      <c r="B432">
        <v>27</v>
      </c>
      <c r="C432" s="272" t="s">
        <v>2575</v>
      </c>
      <c r="D432" s="272" t="s">
        <v>170</v>
      </c>
      <c r="E432">
        <v>7</v>
      </c>
      <c r="F432">
        <v>3</v>
      </c>
      <c r="G432">
        <v>10</v>
      </c>
      <c r="H432" s="208">
        <v>44636</v>
      </c>
      <c r="I432">
        <v>700</v>
      </c>
      <c r="J432" s="472">
        <f t="shared" si="18"/>
        <v>10</v>
      </c>
    </row>
    <row r="433" spans="1:10" hidden="1" outlineLevel="1" x14ac:dyDescent="0.35">
      <c r="A433" s="475" t="s">
        <v>2574</v>
      </c>
      <c r="B433">
        <v>28</v>
      </c>
      <c r="C433" s="272" t="s">
        <v>2575</v>
      </c>
      <c r="D433" s="272" t="s">
        <v>170</v>
      </c>
      <c r="E433">
        <v>5</v>
      </c>
      <c r="F433">
        <v>6</v>
      </c>
      <c r="G433">
        <v>11</v>
      </c>
      <c r="H433" s="208">
        <v>44636</v>
      </c>
      <c r="I433">
        <v>500</v>
      </c>
      <c r="J433" s="472">
        <f t="shared" si="18"/>
        <v>11</v>
      </c>
    </row>
    <row r="434" spans="1:10" hidden="1" outlineLevel="1" x14ac:dyDescent="0.35">
      <c r="A434" s="475" t="s">
        <v>2574</v>
      </c>
      <c r="B434">
        <v>29</v>
      </c>
      <c r="C434" s="272" t="s">
        <v>2575</v>
      </c>
      <c r="D434" s="272" t="s">
        <v>170</v>
      </c>
      <c r="E434">
        <v>10</v>
      </c>
      <c r="F434">
        <v>3</v>
      </c>
      <c r="G434">
        <v>13</v>
      </c>
      <c r="H434" s="208">
        <v>44636</v>
      </c>
      <c r="I434">
        <v>250</v>
      </c>
      <c r="J434" s="472">
        <f t="shared" si="18"/>
        <v>13</v>
      </c>
    </row>
    <row r="435" spans="1:10" hidden="1" outlineLevel="1" x14ac:dyDescent="0.35">
      <c r="A435" s="475" t="s">
        <v>2574</v>
      </c>
      <c r="B435">
        <v>30</v>
      </c>
      <c r="C435" s="272" t="s">
        <v>2575</v>
      </c>
      <c r="D435" s="272" t="s">
        <v>170</v>
      </c>
      <c r="E435">
        <v>4</v>
      </c>
      <c r="F435">
        <v>5</v>
      </c>
      <c r="G435">
        <v>9</v>
      </c>
      <c r="H435" s="208">
        <v>44636</v>
      </c>
      <c r="I435">
        <v>350</v>
      </c>
      <c r="J435" s="472">
        <f t="shared" si="18"/>
        <v>9</v>
      </c>
    </row>
    <row r="436" spans="1:10" hidden="1" outlineLevel="1" x14ac:dyDescent="0.35">
      <c r="A436" s="475" t="s">
        <v>2574</v>
      </c>
      <c r="B436">
        <v>31</v>
      </c>
      <c r="C436" s="272" t="s">
        <v>2575</v>
      </c>
      <c r="D436" s="272" t="s">
        <v>170</v>
      </c>
      <c r="E436">
        <v>2</v>
      </c>
      <c r="F436">
        <v>4</v>
      </c>
      <c r="G436">
        <v>6</v>
      </c>
      <c r="H436" s="208">
        <v>44636</v>
      </c>
      <c r="I436">
        <v>950</v>
      </c>
      <c r="J436" s="472">
        <f t="shared" si="18"/>
        <v>6</v>
      </c>
    </row>
    <row r="437" spans="1:10" hidden="1" outlineLevel="1" x14ac:dyDescent="0.35">
      <c r="A437" s="475" t="s">
        <v>2574</v>
      </c>
      <c r="B437">
        <v>32</v>
      </c>
      <c r="C437" s="272" t="s">
        <v>2575</v>
      </c>
      <c r="D437" s="272" t="s">
        <v>170</v>
      </c>
      <c r="E437">
        <v>4</v>
      </c>
      <c r="F437">
        <v>6</v>
      </c>
      <c r="G437">
        <v>10</v>
      </c>
      <c r="H437" s="208">
        <v>44636</v>
      </c>
      <c r="I437">
        <v>450</v>
      </c>
      <c r="J437" s="472">
        <f t="shared" si="18"/>
        <v>10</v>
      </c>
    </row>
    <row r="438" spans="1:10" hidden="1" outlineLevel="1" x14ac:dyDescent="0.35">
      <c r="A438" s="475" t="s">
        <v>2574</v>
      </c>
      <c r="B438">
        <v>33</v>
      </c>
      <c r="C438" s="272" t="s">
        <v>2575</v>
      </c>
      <c r="D438" s="272" t="s">
        <v>170</v>
      </c>
      <c r="E438">
        <v>10</v>
      </c>
      <c r="F438">
        <v>6</v>
      </c>
      <c r="G438">
        <v>16</v>
      </c>
      <c r="H438" s="208">
        <v>44636</v>
      </c>
      <c r="I438">
        <v>900</v>
      </c>
      <c r="J438" s="472">
        <f t="shared" si="18"/>
        <v>16</v>
      </c>
    </row>
    <row r="439" spans="1:10" hidden="1" outlineLevel="1" x14ac:dyDescent="0.35">
      <c r="A439" s="475" t="s">
        <v>2574</v>
      </c>
      <c r="B439">
        <v>34</v>
      </c>
      <c r="C439" s="272" t="s">
        <v>2575</v>
      </c>
      <c r="D439" s="272" t="s">
        <v>170</v>
      </c>
      <c r="E439">
        <v>5</v>
      </c>
      <c r="F439">
        <v>7</v>
      </c>
      <c r="G439">
        <v>12</v>
      </c>
      <c r="H439" s="208">
        <v>44636</v>
      </c>
      <c r="I439">
        <v>700</v>
      </c>
      <c r="J439" s="472">
        <f t="shared" si="18"/>
        <v>12</v>
      </c>
    </row>
    <row r="440" spans="1:10" hidden="1" outlineLevel="1" x14ac:dyDescent="0.35">
      <c r="A440" s="475" t="s">
        <v>2574</v>
      </c>
      <c r="B440">
        <v>35</v>
      </c>
      <c r="C440" s="272" t="s">
        <v>2575</v>
      </c>
      <c r="D440" s="272" t="s">
        <v>170</v>
      </c>
      <c r="E440">
        <v>3</v>
      </c>
      <c r="F440">
        <v>5</v>
      </c>
      <c r="G440">
        <v>8</v>
      </c>
      <c r="H440" s="208">
        <v>44636</v>
      </c>
      <c r="I440">
        <v>350</v>
      </c>
      <c r="J440" s="472">
        <f t="shared" si="18"/>
        <v>8</v>
      </c>
    </row>
    <row r="441" spans="1:10" hidden="1" outlineLevel="1" x14ac:dyDescent="0.35">
      <c r="A441" s="475" t="s">
        <v>2574</v>
      </c>
      <c r="B441">
        <v>38</v>
      </c>
      <c r="C441" s="272" t="s">
        <v>2575</v>
      </c>
      <c r="D441" s="272" t="s">
        <v>170</v>
      </c>
      <c r="E441">
        <v>4</v>
      </c>
      <c r="F441">
        <v>6</v>
      </c>
      <c r="G441">
        <v>10</v>
      </c>
      <c r="H441" s="208">
        <v>44636</v>
      </c>
      <c r="I441">
        <v>470</v>
      </c>
      <c r="J441" s="472">
        <f t="shared" si="18"/>
        <v>10</v>
      </c>
    </row>
    <row r="442" spans="1:10" hidden="1" outlineLevel="1" x14ac:dyDescent="0.35">
      <c r="A442" s="475" t="s">
        <v>2574</v>
      </c>
      <c r="B442">
        <v>39</v>
      </c>
      <c r="C442" s="272" t="s">
        <v>2575</v>
      </c>
      <c r="D442" s="272" t="s">
        <v>170</v>
      </c>
      <c r="E442">
        <v>3</v>
      </c>
      <c r="F442">
        <v>6</v>
      </c>
      <c r="G442">
        <v>9</v>
      </c>
      <c r="H442" s="208">
        <v>44636</v>
      </c>
      <c r="I442">
        <v>80</v>
      </c>
      <c r="J442" s="472">
        <f t="shared" si="18"/>
        <v>9</v>
      </c>
    </row>
    <row r="443" spans="1:10" hidden="1" outlineLevel="1" x14ac:dyDescent="0.35">
      <c r="A443" s="475" t="s">
        <v>2574</v>
      </c>
      <c r="B443">
        <v>40</v>
      </c>
      <c r="C443" s="272" t="s">
        <v>2575</v>
      </c>
      <c r="D443" s="272" t="s">
        <v>170</v>
      </c>
      <c r="E443">
        <v>12</v>
      </c>
      <c r="F443">
        <v>4</v>
      </c>
      <c r="G443">
        <v>16</v>
      </c>
      <c r="H443" s="208">
        <v>44636</v>
      </c>
      <c r="I443">
        <v>420</v>
      </c>
      <c r="J443" s="472">
        <f t="shared" si="18"/>
        <v>16</v>
      </c>
    </row>
    <row r="444" spans="1:10" hidden="1" outlineLevel="1" x14ac:dyDescent="0.35">
      <c r="A444" s="475" t="s">
        <v>2574</v>
      </c>
      <c r="B444">
        <v>42</v>
      </c>
      <c r="C444" s="272" t="s">
        <v>2575</v>
      </c>
      <c r="D444" s="272" t="s">
        <v>170</v>
      </c>
      <c r="E444">
        <v>12</v>
      </c>
      <c r="F444">
        <v>4</v>
      </c>
      <c r="G444">
        <v>16</v>
      </c>
      <c r="H444" s="208">
        <v>44636</v>
      </c>
      <c r="I444">
        <v>900</v>
      </c>
      <c r="J444" s="472">
        <f t="shared" si="18"/>
        <v>16</v>
      </c>
    </row>
    <row r="445" spans="1:10" hidden="1" outlineLevel="1" x14ac:dyDescent="0.35">
      <c r="A445" s="475" t="s">
        <v>2574</v>
      </c>
      <c r="B445">
        <v>43</v>
      </c>
      <c r="C445" s="272" t="s">
        <v>2575</v>
      </c>
      <c r="D445" s="272" t="s">
        <v>170</v>
      </c>
      <c r="E445">
        <v>3</v>
      </c>
      <c r="F445">
        <v>5</v>
      </c>
      <c r="G445">
        <v>8</v>
      </c>
      <c r="H445" s="208">
        <v>44636</v>
      </c>
      <c r="I445">
        <v>700</v>
      </c>
      <c r="J445" s="472">
        <f t="shared" si="18"/>
        <v>8</v>
      </c>
    </row>
    <row r="446" spans="1:10" ht="15" collapsed="1" thickBot="1" x14ac:dyDescent="0.4">
      <c r="A446" s="476" t="s">
        <v>2574</v>
      </c>
      <c r="B446" s="212"/>
      <c r="C446" s="213" t="s">
        <v>2575</v>
      </c>
      <c r="D446" s="214">
        <f>COUNTA(D403:D445)</f>
        <v>43</v>
      </c>
      <c r="E446" s="214">
        <f>SUM(E403:E445)</f>
        <v>314</v>
      </c>
      <c r="F446" s="214">
        <f>SUM(F403:F445)</f>
        <v>237</v>
      </c>
      <c r="G446" s="214">
        <f>SUM(G403:G445)</f>
        <v>551</v>
      </c>
      <c r="H446" s="238">
        <v>44636</v>
      </c>
      <c r="I446" s="466">
        <f>AVERAGE(I403:I445)</f>
        <v>481.86046511627904</v>
      </c>
      <c r="J446" s="214">
        <f>SUM(J403:J445)</f>
        <v>551</v>
      </c>
    </row>
    <row r="447" spans="1:10" hidden="1" outlineLevel="1" x14ac:dyDescent="0.35">
      <c r="A447" s="475" t="s">
        <v>2576</v>
      </c>
      <c r="B447">
        <v>30</v>
      </c>
      <c r="C447" s="272" t="s">
        <v>2577</v>
      </c>
      <c r="D447" s="272" t="s">
        <v>170</v>
      </c>
      <c r="E447">
        <v>6</v>
      </c>
      <c r="F447">
        <v>3</v>
      </c>
      <c r="G447">
        <v>9</v>
      </c>
      <c r="H447" s="208">
        <v>44637</v>
      </c>
      <c r="I447">
        <v>613</v>
      </c>
      <c r="J447" s="472">
        <f t="shared" si="18"/>
        <v>9</v>
      </c>
    </row>
    <row r="448" spans="1:10" hidden="1" outlineLevel="1" x14ac:dyDescent="0.35">
      <c r="A448" s="475" t="s">
        <v>2576</v>
      </c>
      <c r="B448">
        <v>25</v>
      </c>
      <c r="C448" s="272" t="s">
        <v>2577</v>
      </c>
      <c r="D448" s="272" t="s">
        <v>170</v>
      </c>
      <c r="E448">
        <v>1</v>
      </c>
      <c r="F448">
        <v>4</v>
      </c>
      <c r="G448">
        <v>5</v>
      </c>
      <c r="H448" s="208">
        <v>44637</v>
      </c>
      <c r="I448">
        <v>212</v>
      </c>
      <c r="J448" s="472">
        <f t="shared" si="18"/>
        <v>5</v>
      </c>
    </row>
    <row r="449" spans="1:10" hidden="1" outlineLevel="1" x14ac:dyDescent="0.35">
      <c r="A449" s="475" t="s">
        <v>2576</v>
      </c>
      <c r="B449">
        <v>1</v>
      </c>
      <c r="C449" s="272" t="s">
        <v>2577</v>
      </c>
      <c r="D449" s="272" t="s">
        <v>170</v>
      </c>
      <c r="E449">
        <v>11</v>
      </c>
      <c r="F449">
        <v>16</v>
      </c>
      <c r="G449">
        <v>27</v>
      </c>
      <c r="H449" s="208">
        <v>44637</v>
      </c>
      <c r="I449">
        <v>510</v>
      </c>
      <c r="J449" s="472">
        <f t="shared" si="18"/>
        <v>27</v>
      </c>
    </row>
    <row r="450" spans="1:10" hidden="1" outlineLevel="1" x14ac:dyDescent="0.35">
      <c r="A450" s="475" t="s">
        <v>2576</v>
      </c>
      <c r="B450">
        <v>2</v>
      </c>
      <c r="C450" s="272" t="s">
        <v>2577</v>
      </c>
      <c r="D450" s="272" t="s">
        <v>170</v>
      </c>
      <c r="E450">
        <v>3</v>
      </c>
      <c r="F450">
        <v>3</v>
      </c>
      <c r="G450">
        <v>6</v>
      </c>
      <c r="H450" s="208">
        <v>44637</v>
      </c>
      <c r="I450">
        <v>312</v>
      </c>
      <c r="J450" s="472">
        <f t="shared" si="18"/>
        <v>6</v>
      </c>
    </row>
    <row r="451" spans="1:10" hidden="1" outlineLevel="1" x14ac:dyDescent="0.35">
      <c r="A451" s="475" t="s">
        <v>2576</v>
      </c>
      <c r="B451">
        <v>3</v>
      </c>
      <c r="C451" s="272" t="s">
        <v>2577</v>
      </c>
      <c r="D451" s="272" t="s">
        <v>170</v>
      </c>
      <c r="E451">
        <v>2</v>
      </c>
      <c r="F451">
        <v>5</v>
      </c>
      <c r="G451">
        <v>7</v>
      </c>
      <c r="H451" s="208">
        <v>44637</v>
      </c>
      <c r="I451">
        <v>208</v>
      </c>
      <c r="J451" s="472">
        <f t="shared" ref="J451:J514" si="19">IF(I451&gt;$Q$1,,G451)</f>
        <v>7</v>
      </c>
    </row>
    <row r="452" spans="1:10" hidden="1" outlineLevel="1" x14ac:dyDescent="0.35">
      <c r="A452" s="475" t="s">
        <v>2576</v>
      </c>
      <c r="B452">
        <v>4</v>
      </c>
      <c r="C452" s="272" t="s">
        <v>2577</v>
      </c>
      <c r="D452" s="272" t="s">
        <v>170</v>
      </c>
      <c r="E452">
        <v>10</v>
      </c>
      <c r="F452">
        <v>5</v>
      </c>
      <c r="G452">
        <v>15</v>
      </c>
      <c r="H452" s="208">
        <v>44637</v>
      </c>
      <c r="I452">
        <v>310</v>
      </c>
      <c r="J452" s="472">
        <f t="shared" si="19"/>
        <v>15</v>
      </c>
    </row>
    <row r="453" spans="1:10" hidden="1" outlineLevel="1" x14ac:dyDescent="0.35">
      <c r="A453" s="475" t="s">
        <v>2576</v>
      </c>
      <c r="B453">
        <v>5</v>
      </c>
      <c r="C453" s="272" t="s">
        <v>2577</v>
      </c>
      <c r="D453" s="272" t="s">
        <v>170</v>
      </c>
      <c r="E453">
        <v>3</v>
      </c>
      <c r="F453">
        <v>4</v>
      </c>
      <c r="G453">
        <v>7</v>
      </c>
      <c r="H453" s="208">
        <v>44637</v>
      </c>
      <c r="I453">
        <v>325</v>
      </c>
      <c r="J453" s="472">
        <f t="shared" si="19"/>
        <v>7</v>
      </c>
    </row>
    <row r="454" spans="1:10" hidden="1" outlineLevel="1" x14ac:dyDescent="0.35">
      <c r="A454" s="475" t="s">
        <v>2576</v>
      </c>
      <c r="B454">
        <v>6</v>
      </c>
      <c r="C454" s="272" t="s">
        <v>2577</v>
      </c>
      <c r="D454" s="272" t="s">
        <v>170</v>
      </c>
      <c r="E454">
        <v>6</v>
      </c>
      <c r="F454">
        <v>4</v>
      </c>
      <c r="G454">
        <v>10</v>
      </c>
      <c r="H454" s="208">
        <v>44637</v>
      </c>
      <c r="I454">
        <v>622</v>
      </c>
      <c r="J454" s="472">
        <f t="shared" si="19"/>
        <v>10</v>
      </c>
    </row>
    <row r="455" spans="1:10" hidden="1" outlineLevel="1" x14ac:dyDescent="0.35">
      <c r="A455" s="475" t="s">
        <v>2576</v>
      </c>
      <c r="B455">
        <v>7</v>
      </c>
      <c r="C455" s="272" t="s">
        <v>2577</v>
      </c>
      <c r="D455" s="272" t="s">
        <v>170</v>
      </c>
      <c r="E455">
        <v>3</v>
      </c>
      <c r="F455">
        <v>4</v>
      </c>
      <c r="G455">
        <v>7</v>
      </c>
      <c r="H455" s="208">
        <v>44637</v>
      </c>
      <c r="I455">
        <v>436</v>
      </c>
      <c r="J455" s="472">
        <f t="shared" si="19"/>
        <v>7</v>
      </c>
    </row>
    <row r="456" spans="1:10" hidden="1" outlineLevel="1" x14ac:dyDescent="0.35">
      <c r="A456" s="475" t="s">
        <v>2576</v>
      </c>
      <c r="B456">
        <v>8</v>
      </c>
      <c r="C456" s="272" t="s">
        <v>2577</v>
      </c>
      <c r="D456" s="272" t="s">
        <v>170</v>
      </c>
      <c r="E456">
        <v>3</v>
      </c>
      <c r="F456">
        <v>4</v>
      </c>
      <c r="G456">
        <v>7</v>
      </c>
      <c r="H456" s="208">
        <v>44637</v>
      </c>
      <c r="I456">
        <v>320</v>
      </c>
      <c r="J456" s="472">
        <f t="shared" si="19"/>
        <v>7</v>
      </c>
    </row>
    <row r="457" spans="1:10" hidden="1" outlineLevel="1" x14ac:dyDescent="0.35">
      <c r="A457" s="475" t="s">
        <v>2576</v>
      </c>
      <c r="B457">
        <v>9</v>
      </c>
      <c r="C457" s="272" t="s">
        <v>2577</v>
      </c>
      <c r="D457" s="272" t="s">
        <v>170</v>
      </c>
      <c r="E457">
        <v>5</v>
      </c>
      <c r="F457">
        <v>5</v>
      </c>
      <c r="G457">
        <v>10</v>
      </c>
      <c r="H457" s="208">
        <v>44637</v>
      </c>
      <c r="I457">
        <v>531</v>
      </c>
      <c r="J457" s="472">
        <f t="shared" si="19"/>
        <v>10</v>
      </c>
    </row>
    <row r="458" spans="1:10" hidden="1" outlineLevel="1" x14ac:dyDescent="0.35">
      <c r="A458" s="475" t="s">
        <v>2576</v>
      </c>
      <c r="B458">
        <v>10</v>
      </c>
      <c r="C458" s="272" t="s">
        <v>2577</v>
      </c>
      <c r="D458" s="272" t="s">
        <v>170</v>
      </c>
      <c r="E458">
        <v>6</v>
      </c>
      <c r="F458">
        <v>7</v>
      </c>
      <c r="G458">
        <v>13</v>
      </c>
      <c r="H458" s="208">
        <v>44637</v>
      </c>
      <c r="I458">
        <v>640</v>
      </c>
      <c r="J458" s="472">
        <f t="shared" si="19"/>
        <v>13</v>
      </c>
    </row>
    <row r="459" spans="1:10" hidden="1" outlineLevel="1" x14ac:dyDescent="0.35">
      <c r="A459" s="475" t="s">
        <v>2576</v>
      </c>
      <c r="B459">
        <v>11</v>
      </c>
      <c r="C459" s="272" t="s">
        <v>2577</v>
      </c>
      <c r="D459" s="272" t="s">
        <v>170</v>
      </c>
      <c r="E459">
        <v>6</v>
      </c>
      <c r="F459">
        <v>3</v>
      </c>
      <c r="G459">
        <v>9</v>
      </c>
      <c r="H459" s="208">
        <v>44637</v>
      </c>
      <c r="I459">
        <v>167</v>
      </c>
      <c r="J459" s="472">
        <f t="shared" si="19"/>
        <v>9</v>
      </c>
    </row>
    <row r="460" spans="1:10" hidden="1" outlineLevel="1" x14ac:dyDescent="0.35">
      <c r="A460" s="475" t="s">
        <v>2576</v>
      </c>
      <c r="B460">
        <v>12</v>
      </c>
      <c r="C460" s="272" t="s">
        <v>2577</v>
      </c>
      <c r="D460" s="272" t="s">
        <v>170</v>
      </c>
      <c r="E460">
        <v>6</v>
      </c>
      <c r="F460">
        <v>5</v>
      </c>
      <c r="G460">
        <v>11</v>
      </c>
      <c r="H460" s="208">
        <v>44637</v>
      </c>
      <c r="I460">
        <v>283</v>
      </c>
      <c r="J460" s="472">
        <f t="shared" si="19"/>
        <v>11</v>
      </c>
    </row>
    <row r="461" spans="1:10" hidden="1" outlineLevel="1" x14ac:dyDescent="0.35">
      <c r="A461" s="475" t="s">
        <v>2576</v>
      </c>
      <c r="B461">
        <v>16</v>
      </c>
      <c r="C461" s="272" t="s">
        <v>2577</v>
      </c>
      <c r="D461" s="272" t="s">
        <v>170</v>
      </c>
      <c r="E461">
        <v>2</v>
      </c>
      <c r="F461">
        <v>4</v>
      </c>
      <c r="G461">
        <v>6</v>
      </c>
      <c r="H461" s="208">
        <v>44637</v>
      </c>
      <c r="I461">
        <v>201</v>
      </c>
      <c r="J461" s="472">
        <f t="shared" si="19"/>
        <v>6</v>
      </c>
    </row>
    <row r="462" spans="1:10" hidden="1" outlineLevel="1" x14ac:dyDescent="0.35">
      <c r="A462" s="475" t="s">
        <v>2576</v>
      </c>
      <c r="B462">
        <v>34</v>
      </c>
      <c r="C462" s="272" t="s">
        <v>2577</v>
      </c>
      <c r="D462" s="272" t="s">
        <v>170</v>
      </c>
      <c r="E462">
        <v>3</v>
      </c>
      <c r="F462">
        <v>4</v>
      </c>
      <c r="G462">
        <v>7</v>
      </c>
      <c r="H462" s="208">
        <v>44637</v>
      </c>
      <c r="I462">
        <v>313</v>
      </c>
      <c r="J462" s="472">
        <f t="shared" si="19"/>
        <v>7</v>
      </c>
    </row>
    <row r="463" spans="1:10" hidden="1" outlineLevel="1" x14ac:dyDescent="0.35">
      <c r="A463" s="475" t="s">
        <v>2576</v>
      </c>
      <c r="B463">
        <v>13</v>
      </c>
      <c r="C463" s="272" t="s">
        <v>2577</v>
      </c>
      <c r="D463" s="272" t="s">
        <v>170</v>
      </c>
      <c r="E463">
        <v>5</v>
      </c>
      <c r="F463">
        <v>4</v>
      </c>
      <c r="G463">
        <v>9</v>
      </c>
      <c r="H463" s="208">
        <v>44637</v>
      </c>
      <c r="I463">
        <v>519</v>
      </c>
      <c r="J463" s="472">
        <f t="shared" si="19"/>
        <v>9</v>
      </c>
    </row>
    <row r="464" spans="1:10" hidden="1" outlineLevel="1" x14ac:dyDescent="0.35">
      <c r="A464" s="475" t="s">
        <v>2576</v>
      </c>
      <c r="B464">
        <v>14</v>
      </c>
      <c r="C464" s="272" t="s">
        <v>2577</v>
      </c>
      <c r="D464" s="272" t="s">
        <v>170</v>
      </c>
      <c r="E464">
        <v>6</v>
      </c>
      <c r="F464">
        <v>6</v>
      </c>
      <c r="G464">
        <v>12</v>
      </c>
      <c r="H464" s="208">
        <v>44637</v>
      </c>
      <c r="I464">
        <v>833</v>
      </c>
      <c r="J464" s="472">
        <f t="shared" si="19"/>
        <v>12</v>
      </c>
    </row>
    <row r="465" spans="1:10" hidden="1" outlineLevel="1" x14ac:dyDescent="0.35">
      <c r="A465" s="475" t="s">
        <v>2576</v>
      </c>
      <c r="B465">
        <v>15</v>
      </c>
      <c r="C465" s="272" t="s">
        <v>2577</v>
      </c>
      <c r="D465" s="272" t="s">
        <v>170</v>
      </c>
      <c r="E465">
        <v>7</v>
      </c>
      <c r="F465">
        <v>4</v>
      </c>
      <c r="G465">
        <v>11</v>
      </c>
      <c r="H465" s="208">
        <v>44637</v>
      </c>
      <c r="I465">
        <v>724</v>
      </c>
      <c r="J465" s="472">
        <f t="shared" si="19"/>
        <v>11</v>
      </c>
    </row>
    <row r="466" spans="1:10" hidden="1" outlineLevel="1" x14ac:dyDescent="0.35">
      <c r="A466" s="475" t="s">
        <v>2576</v>
      </c>
      <c r="B466">
        <v>17</v>
      </c>
      <c r="C466" s="272" t="s">
        <v>2577</v>
      </c>
      <c r="D466" s="272" t="s">
        <v>170</v>
      </c>
      <c r="E466">
        <v>4</v>
      </c>
      <c r="F466">
        <v>6</v>
      </c>
      <c r="G466">
        <v>10</v>
      </c>
      <c r="H466" s="208">
        <v>44637</v>
      </c>
      <c r="I466">
        <v>412</v>
      </c>
      <c r="J466" s="472">
        <f t="shared" si="19"/>
        <v>10</v>
      </c>
    </row>
    <row r="467" spans="1:10" hidden="1" outlineLevel="1" x14ac:dyDescent="0.35">
      <c r="A467" s="475" t="s">
        <v>2576</v>
      </c>
      <c r="B467">
        <v>26</v>
      </c>
      <c r="C467" s="272" t="s">
        <v>2577</v>
      </c>
      <c r="D467" s="272" t="s">
        <v>170</v>
      </c>
      <c r="E467">
        <v>5</v>
      </c>
      <c r="F467">
        <v>4</v>
      </c>
      <c r="G467">
        <v>9</v>
      </c>
      <c r="H467" s="208">
        <v>44637</v>
      </c>
      <c r="I467">
        <v>531</v>
      </c>
      <c r="J467" s="472">
        <f t="shared" si="19"/>
        <v>9</v>
      </c>
    </row>
    <row r="468" spans="1:10" hidden="1" outlineLevel="1" x14ac:dyDescent="0.35">
      <c r="A468" s="475" t="s">
        <v>2576</v>
      </c>
      <c r="B468">
        <v>18</v>
      </c>
      <c r="C468" s="272" t="s">
        <v>2577</v>
      </c>
      <c r="D468" s="272" t="s">
        <v>170</v>
      </c>
      <c r="E468">
        <v>3</v>
      </c>
      <c r="F468">
        <v>4</v>
      </c>
      <c r="G468">
        <v>7</v>
      </c>
      <c r="H468" s="208">
        <v>44637</v>
      </c>
      <c r="I468">
        <v>350</v>
      </c>
      <c r="J468" s="472">
        <f t="shared" si="19"/>
        <v>7</v>
      </c>
    </row>
    <row r="469" spans="1:10" hidden="1" outlineLevel="1" x14ac:dyDescent="0.35">
      <c r="A469" s="475" t="s">
        <v>2576</v>
      </c>
      <c r="B469">
        <v>37</v>
      </c>
      <c r="C469" s="272" t="s">
        <v>2577</v>
      </c>
      <c r="D469" s="272" t="s">
        <v>170</v>
      </c>
      <c r="E469">
        <v>2</v>
      </c>
      <c r="F469">
        <v>5</v>
      </c>
      <c r="G469">
        <v>7</v>
      </c>
      <c r="H469" s="208">
        <v>44637</v>
      </c>
      <c r="I469">
        <v>239</v>
      </c>
      <c r="J469" s="472">
        <f t="shared" si="19"/>
        <v>7</v>
      </c>
    </row>
    <row r="470" spans="1:10" hidden="1" outlineLevel="1" x14ac:dyDescent="0.35">
      <c r="A470" s="475" t="s">
        <v>2576</v>
      </c>
      <c r="B470">
        <v>19</v>
      </c>
      <c r="C470" s="272" t="s">
        <v>2577</v>
      </c>
      <c r="D470" s="272" t="s">
        <v>170</v>
      </c>
      <c r="E470">
        <v>4</v>
      </c>
      <c r="F470">
        <v>6</v>
      </c>
      <c r="G470">
        <v>10</v>
      </c>
      <c r="H470" s="208">
        <v>44637</v>
      </c>
      <c r="I470">
        <v>415</v>
      </c>
      <c r="J470" s="472">
        <f t="shared" si="19"/>
        <v>10</v>
      </c>
    </row>
    <row r="471" spans="1:10" hidden="1" outlineLevel="1" x14ac:dyDescent="0.35">
      <c r="A471" s="475" t="s">
        <v>2576</v>
      </c>
      <c r="B471">
        <v>20</v>
      </c>
      <c r="C471" s="272" t="s">
        <v>2577</v>
      </c>
      <c r="D471" s="272" t="s">
        <v>170</v>
      </c>
      <c r="E471">
        <v>3</v>
      </c>
      <c r="F471">
        <v>4</v>
      </c>
      <c r="G471">
        <v>7</v>
      </c>
      <c r="H471" s="208">
        <v>44637</v>
      </c>
      <c r="I471">
        <v>300</v>
      </c>
      <c r="J471" s="472">
        <f t="shared" si="19"/>
        <v>7</v>
      </c>
    </row>
    <row r="472" spans="1:10" hidden="1" outlineLevel="1" x14ac:dyDescent="0.35">
      <c r="A472" s="475" t="s">
        <v>2576</v>
      </c>
      <c r="B472">
        <v>21</v>
      </c>
      <c r="C472" s="272" t="s">
        <v>2577</v>
      </c>
      <c r="D472" s="272" t="s">
        <v>170</v>
      </c>
      <c r="E472">
        <v>4</v>
      </c>
      <c r="F472">
        <v>3</v>
      </c>
      <c r="G472">
        <v>7</v>
      </c>
      <c r="H472" s="208">
        <v>44637</v>
      </c>
      <c r="I472">
        <v>918</v>
      </c>
      <c r="J472" s="472">
        <f t="shared" si="19"/>
        <v>7</v>
      </c>
    </row>
    <row r="473" spans="1:10" hidden="1" outlineLevel="1" x14ac:dyDescent="0.35">
      <c r="A473" s="475" t="s">
        <v>2576</v>
      </c>
      <c r="B473">
        <v>22</v>
      </c>
      <c r="C473" s="272" t="s">
        <v>2577</v>
      </c>
      <c r="D473" s="272" t="s">
        <v>170</v>
      </c>
      <c r="E473">
        <v>5</v>
      </c>
      <c r="F473">
        <v>5</v>
      </c>
      <c r="G473">
        <v>10</v>
      </c>
      <c r="H473" s="208">
        <v>44637</v>
      </c>
      <c r="I473">
        <v>589</v>
      </c>
      <c r="J473" s="472">
        <f t="shared" si="19"/>
        <v>10</v>
      </c>
    </row>
    <row r="474" spans="1:10" hidden="1" outlineLevel="1" x14ac:dyDescent="0.35">
      <c r="A474" s="475" t="s">
        <v>2576</v>
      </c>
      <c r="B474">
        <v>23</v>
      </c>
      <c r="C474" s="272" t="s">
        <v>2577</v>
      </c>
      <c r="D474" s="272" t="s">
        <v>170</v>
      </c>
      <c r="E474">
        <v>4</v>
      </c>
      <c r="F474">
        <v>3</v>
      </c>
      <c r="G474">
        <v>7</v>
      </c>
      <c r="H474" s="208">
        <v>44637</v>
      </c>
      <c r="I474">
        <v>244</v>
      </c>
      <c r="J474" s="472">
        <f t="shared" si="19"/>
        <v>7</v>
      </c>
    </row>
    <row r="475" spans="1:10" hidden="1" outlineLevel="1" x14ac:dyDescent="0.35">
      <c r="A475" s="475" t="s">
        <v>2576</v>
      </c>
      <c r="B475">
        <v>24</v>
      </c>
      <c r="C475" s="272" t="s">
        <v>2577</v>
      </c>
      <c r="D475" s="272" t="s">
        <v>170</v>
      </c>
      <c r="E475">
        <v>7</v>
      </c>
      <c r="F475">
        <v>4</v>
      </c>
      <c r="G475">
        <v>11</v>
      </c>
      <c r="H475" s="208">
        <v>44637</v>
      </c>
      <c r="I475">
        <v>713</v>
      </c>
      <c r="J475" s="472">
        <f t="shared" si="19"/>
        <v>11</v>
      </c>
    </row>
    <row r="476" spans="1:10" hidden="1" outlineLevel="1" x14ac:dyDescent="0.35">
      <c r="A476" s="475" t="s">
        <v>2576</v>
      </c>
      <c r="B476">
        <v>27</v>
      </c>
      <c r="C476" s="272" t="s">
        <v>2577</v>
      </c>
      <c r="D476" s="272" t="s">
        <v>170</v>
      </c>
      <c r="E476">
        <v>3</v>
      </c>
      <c r="F476">
        <v>4</v>
      </c>
      <c r="G476">
        <v>7</v>
      </c>
      <c r="H476" s="208">
        <v>44637</v>
      </c>
      <c r="I476">
        <v>322</v>
      </c>
      <c r="J476" s="472">
        <f t="shared" si="19"/>
        <v>7</v>
      </c>
    </row>
    <row r="477" spans="1:10" hidden="1" outlineLevel="1" x14ac:dyDescent="0.35">
      <c r="A477" s="475" t="s">
        <v>2576</v>
      </c>
      <c r="B477">
        <v>38</v>
      </c>
      <c r="C477" s="272" t="s">
        <v>2577</v>
      </c>
      <c r="D477" s="272" t="s">
        <v>170</v>
      </c>
      <c r="E477">
        <v>3</v>
      </c>
      <c r="F477">
        <v>6</v>
      </c>
      <c r="G477">
        <v>9</v>
      </c>
      <c r="H477" s="208">
        <v>44637</v>
      </c>
      <c r="I477">
        <v>324</v>
      </c>
      <c r="J477" s="472">
        <f t="shared" si="19"/>
        <v>9</v>
      </c>
    </row>
    <row r="478" spans="1:10" hidden="1" outlineLevel="1" x14ac:dyDescent="0.35">
      <c r="A478" s="475" t="s">
        <v>2576</v>
      </c>
      <c r="B478">
        <v>28</v>
      </c>
      <c r="C478" s="272" t="s">
        <v>2577</v>
      </c>
      <c r="D478" s="272" t="s">
        <v>170</v>
      </c>
      <c r="E478">
        <v>4</v>
      </c>
      <c r="F478">
        <v>7</v>
      </c>
      <c r="G478">
        <v>11</v>
      </c>
      <c r="H478" s="208">
        <v>44637</v>
      </c>
      <c r="I478">
        <v>440</v>
      </c>
      <c r="J478" s="472">
        <f t="shared" si="19"/>
        <v>11</v>
      </c>
    </row>
    <row r="479" spans="1:10" hidden="1" outlineLevel="1" x14ac:dyDescent="0.35">
      <c r="A479" s="475" t="s">
        <v>2576</v>
      </c>
      <c r="B479">
        <v>29</v>
      </c>
      <c r="C479" s="272" t="s">
        <v>2577</v>
      </c>
      <c r="D479" s="272" t="s">
        <v>170</v>
      </c>
      <c r="E479">
        <v>12</v>
      </c>
      <c r="F479">
        <v>4</v>
      </c>
      <c r="G479">
        <v>16</v>
      </c>
      <c r="H479" s="208">
        <v>44637</v>
      </c>
      <c r="I479">
        <v>318</v>
      </c>
      <c r="J479" s="472">
        <f t="shared" si="19"/>
        <v>16</v>
      </c>
    </row>
    <row r="480" spans="1:10" hidden="1" outlineLevel="1" x14ac:dyDescent="0.35">
      <c r="A480" s="475" t="s">
        <v>2576</v>
      </c>
      <c r="B480">
        <v>31</v>
      </c>
      <c r="C480" s="272" t="s">
        <v>2577</v>
      </c>
      <c r="D480" s="272" t="s">
        <v>170</v>
      </c>
      <c r="E480">
        <v>4</v>
      </c>
      <c r="F480">
        <v>4</v>
      </c>
      <c r="G480">
        <v>8</v>
      </c>
      <c r="H480" s="208">
        <v>44637</v>
      </c>
      <c r="I480">
        <v>246</v>
      </c>
      <c r="J480" s="472">
        <f t="shared" si="19"/>
        <v>8</v>
      </c>
    </row>
    <row r="481" spans="1:10" hidden="1" outlineLevel="1" x14ac:dyDescent="0.35">
      <c r="A481" s="475" t="s">
        <v>2576</v>
      </c>
      <c r="B481">
        <v>32</v>
      </c>
      <c r="C481" s="272" t="s">
        <v>2577</v>
      </c>
      <c r="D481" s="272" t="s">
        <v>170</v>
      </c>
      <c r="E481">
        <v>7</v>
      </c>
      <c r="F481">
        <v>5</v>
      </c>
      <c r="G481">
        <v>12</v>
      </c>
      <c r="H481" s="208">
        <v>44637</v>
      </c>
      <c r="I481">
        <v>721</v>
      </c>
      <c r="J481" s="472">
        <f t="shared" si="19"/>
        <v>12</v>
      </c>
    </row>
    <row r="482" spans="1:10" hidden="1" outlineLevel="1" x14ac:dyDescent="0.35">
      <c r="A482" s="475" t="s">
        <v>2576</v>
      </c>
      <c r="B482">
        <v>33</v>
      </c>
      <c r="C482" s="272" t="s">
        <v>2577</v>
      </c>
      <c r="D482" s="272" t="s">
        <v>170</v>
      </c>
      <c r="E482">
        <v>4</v>
      </c>
      <c r="F482">
        <v>5</v>
      </c>
      <c r="G482">
        <v>9</v>
      </c>
      <c r="H482" s="208">
        <v>44637</v>
      </c>
      <c r="I482">
        <v>342</v>
      </c>
      <c r="J482" s="472">
        <f t="shared" si="19"/>
        <v>9</v>
      </c>
    </row>
    <row r="483" spans="1:10" hidden="1" outlineLevel="1" x14ac:dyDescent="0.35">
      <c r="A483" s="475" t="s">
        <v>2576</v>
      </c>
      <c r="B483">
        <v>35</v>
      </c>
      <c r="C483" s="272" t="s">
        <v>2577</v>
      </c>
      <c r="D483" s="272" t="s">
        <v>170</v>
      </c>
      <c r="E483">
        <v>2</v>
      </c>
      <c r="F483">
        <v>6</v>
      </c>
      <c r="G483">
        <v>8</v>
      </c>
      <c r="H483" s="208">
        <v>44637</v>
      </c>
      <c r="I483">
        <v>244</v>
      </c>
      <c r="J483" s="472">
        <f t="shared" si="19"/>
        <v>8</v>
      </c>
    </row>
    <row r="484" spans="1:10" hidden="1" outlineLevel="1" x14ac:dyDescent="0.35">
      <c r="A484" s="475" t="s">
        <v>2576</v>
      </c>
      <c r="B484">
        <v>36</v>
      </c>
      <c r="C484" s="272" t="s">
        <v>2577</v>
      </c>
      <c r="D484" s="272" t="s">
        <v>170</v>
      </c>
      <c r="E484">
        <v>7</v>
      </c>
      <c r="F484">
        <v>3</v>
      </c>
      <c r="G484">
        <v>10</v>
      </c>
      <c r="H484" s="208">
        <v>44637</v>
      </c>
      <c r="I484">
        <v>712</v>
      </c>
      <c r="J484" s="472">
        <f t="shared" si="19"/>
        <v>10</v>
      </c>
    </row>
    <row r="485" spans="1:10" hidden="1" outlineLevel="1" x14ac:dyDescent="0.35">
      <c r="A485" s="475" t="s">
        <v>2576</v>
      </c>
      <c r="B485">
        <v>39</v>
      </c>
      <c r="C485" s="272" t="s">
        <v>2577</v>
      </c>
      <c r="D485" s="272" t="s">
        <v>170</v>
      </c>
      <c r="E485">
        <v>3</v>
      </c>
      <c r="F485">
        <v>4</v>
      </c>
      <c r="G485">
        <v>7</v>
      </c>
      <c r="H485" s="208">
        <v>44637</v>
      </c>
      <c r="I485">
        <v>232</v>
      </c>
      <c r="J485" s="472">
        <f t="shared" si="19"/>
        <v>7</v>
      </c>
    </row>
    <row r="486" spans="1:10" hidden="1" outlineLevel="1" x14ac:dyDescent="0.35">
      <c r="A486" s="475" t="s">
        <v>2576</v>
      </c>
      <c r="B486">
        <v>40</v>
      </c>
      <c r="C486" s="272" t="s">
        <v>2577</v>
      </c>
      <c r="D486" s="272" t="s">
        <v>170</v>
      </c>
      <c r="E486">
        <v>4</v>
      </c>
      <c r="F486">
        <v>4</v>
      </c>
      <c r="G486">
        <v>8</v>
      </c>
      <c r="H486" s="208">
        <v>44637</v>
      </c>
      <c r="I486">
        <v>413</v>
      </c>
      <c r="J486" s="472">
        <f t="shared" si="19"/>
        <v>8</v>
      </c>
    </row>
    <row r="487" spans="1:10" hidden="1" outlineLevel="1" x14ac:dyDescent="0.35">
      <c r="A487" s="475" t="s">
        <v>2576</v>
      </c>
      <c r="B487">
        <v>41</v>
      </c>
      <c r="C487" s="272" t="s">
        <v>2577</v>
      </c>
      <c r="D487" s="272" t="s">
        <v>170</v>
      </c>
      <c r="E487">
        <v>6</v>
      </c>
      <c r="F487">
        <v>5</v>
      </c>
      <c r="G487">
        <v>11</v>
      </c>
      <c r="H487" s="208">
        <v>44637</v>
      </c>
      <c r="I487">
        <v>628</v>
      </c>
      <c r="J487" s="472">
        <f t="shared" si="19"/>
        <v>11</v>
      </c>
    </row>
    <row r="488" spans="1:10" ht="15" collapsed="1" thickBot="1" x14ac:dyDescent="0.4">
      <c r="A488" s="476" t="s">
        <v>2576</v>
      </c>
      <c r="B488" s="212"/>
      <c r="C488" s="213" t="s">
        <v>2577</v>
      </c>
      <c r="D488" s="214">
        <f>COUNTA(D447:D487)</f>
        <v>41</v>
      </c>
      <c r="E488" s="214">
        <f>SUM(E447:E487)</f>
        <v>194</v>
      </c>
      <c r="F488" s="214">
        <f>SUM(F447:F487)</f>
        <v>195</v>
      </c>
      <c r="G488" s="214">
        <f>SUM(G447:G487)</f>
        <v>389</v>
      </c>
      <c r="H488" s="238">
        <v>44637</v>
      </c>
      <c r="I488" s="466">
        <f>AVERAGE(I447:I487)</f>
        <v>432.48780487804879</v>
      </c>
      <c r="J488" s="214">
        <f>SUM(J447:J487)</f>
        <v>389</v>
      </c>
    </row>
    <row r="489" spans="1:10" hidden="1" outlineLevel="1" x14ac:dyDescent="0.35">
      <c r="A489" s="475" t="s">
        <v>2578</v>
      </c>
      <c r="B489">
        <v>1</v>
      </c>
      <c r="C489" s="272" t="s">
        <v>2579</v>
      </c>
      <c r="D489" s="272" t="s">
        <v>170</v>
      </c>
      <c r="E489">
        <v>3</v>
      </c>
      <c r="F489">
        <v>5</v>
      </c>
      <c r="G489">
        <v>8</v>
      </c>
      <c r="H489" s="208">
        <v>44637</v>
      </c>
      <c r="I489">
        <v>300</v>
      </c>
      <c r="J489" s="472">
        <f t="shared" si="19"/>
        <v>8</v>
      </c>
    </row>
    <row r="490" spans="1:10" hidden="1" outlineLevel="1" x14ac:dyDescent="0.35">
      <c r="A490" s="475" t="s">
        <v>2578</v>
      </c>
      <c r="B490">
        <v>2</v>
      </c>
      <c r="C490" s="272" t="s">
        <v>2579</v>
      </c>
      <c r="D490" s="272" t="s">
        <v>170</v>
      </c>
      <c r="E490">
        <v>3</v>
      </c>
      <c r="F490">
        <v>3</v>
      </c>
      <c r="G490">
        <v>6</v>
      </c>
      <c r="H490" s="208">
        <v>44637</v>
      </c>
      <c r="I490">
        <v>500</v>
      </c>
      <c r="J490" s="472">
        <f t="shared" si="19"/>
        <v>6</v>
      </c>
    </row>
    <row r="491" spans="1:10" hidden="1" outlineLevel="1" x14ac:dyDescent="0.35">
      <c r="A491" s="475" t="s">
        <v>2578</v>
      </c>
      <c r="B491">
        <v>3</v>
      </c>
      <c r="C491" s="272" t="s">
        <v>2579</v>
      </c>
      <c r="D491" s="272" t="s">
        <v>170</v>
      </c>
      <c r="E491">
        <v>4</v>
      </c>
      <c r="F491">
        <v>1</v>
      </c>
      <c r="G491">
        <v>5</v>
      </c>
      <c r="H491" s="208">
        <v>44637</v>
      </c>
      <c r="I491">
        <v>600</v>
      </c>
      <c r="J491" s="472">
        <f t="shared" si="19"/>
        <v>5</v>
      </c>
    </row>
    <row r="492" spans="1:10" hidden="1" outlineLevel="1" x14ac:dyDescent="0.35">
      <c r="A492" s="475" t="s">
        <v>2578</v>
      </c>
      <c r="B492">
        <v>4</v>
      </c>
      <c r="C492" s="272" t="s">
        <v>2579</v>
      </c>
      <c r="D492" s="272" t="s">
        <v>170</v>
      </c>
      <c r="E492">
        <v>5</v>
      </c>
      <c r="F492">
        <v>2</v>
      </c>
      <c r="G492">
        <v>7</v>
      </c>
      <c r="H492" s="208">
        <v>44637</v>
      </c>
      <c r="I492">
        <v>900</v>
      </c>
      <c r="J492" s="472">
        <f t="shared" si="19"/>
        <v>7</v>
      </c>
    </row>
    <row r="493" spans="1:10" hidden="1" outlineLevel="1" x14ac:dyDescent="0.35">
      <c r="A493" s="475" t="s">
        <v>2578</v>
      </c>
      <c r="B493">
        <v>31</v>
      </c>
      <c r="C493" s="272" t="s">
        <v>2579</v>
      </c>
      <c r="D493" s="272" t="s">
        <v>170</v>
      </c>
      <c r="E493">
        <v>8</v>
      </c>
      <c r="F493">
        <v>6</v>
      </c>
      <c r="G493">
        <v>14</v>
      </c>
      <c r="H493" s="208">
        <v>44637</v>
      </c>
      <c r="I493">
        <v>500</v>
      </c>
      <c r="J493" s="472">
        <f t="shared" si="19"/>
        <v>14</v>
      </c>
    </row>
    <row r="494" spans="1:10" hidden="1" outlineLevel="1" x14ac:dyDescent="0.35">
      <c r="A494" s="475" t="s">
        <v>2578</v>
      </c>
      <c r="B494">
        <v>5</v>
      </c>
      <c r="C494" s="272" t="s">
        <v>2579</v>
      </c>
      <c r="D494" s="272" t="s">
        <v>170</v>
      </c>
      <c r="E494">
        <v>2</v>
      </c>
      <c r="F494">
        <v>3</v>
      </c>
      <c r="G494">
        <v>5</v>
      </c>
      <c r="H494" s="208">
        <v>44637</v>
      </c>
      <c r="I494">
        <v>200</v>
      </c>
      <c r="J494" s="472">
        <f t="shared" si="19"/>
        <v>5</v>
      </c>
    </row>
    <row r="495" spans="1:10" hidden="1" outlineLevel="1" x14ac:dyDescent="0.35">
      <c r="A495" s="475" t="s">
        <v>2578</v>
      </c>
      <c r="B495">
        <v>6</v>
      </c>
      <c r="C495" s="272" t="s">
        <v>2579</v>
      </c>
      <c r="D495" s="272" t="s">
        <v>170</v>
      </c>
      <c r="E495">
        <v>3</v>
      </c>
      <c r="F495">
        <v>3</v>
      </c>
      <c r="G495">
        <v>6</v>
      </c>
      <c r="H495" s="208">
        <v>44637</v>
      </c>
      <c r="I495">
        <v>150</v>
      </c>
      <c r="J495" s="472">
        <f t="shared" si="19"/>
        <v>6</v>
      </c>
    </row>
    <row r="496" spans="1:10" hidden="1" outlineLevel="1" x14ac:dyDescent="0.35">
      <c r="A496" s="475" t="s">
        <v>2578</v>
      </c>
      <c r="B496">
        <v>7</v>
      </c>
      <c r="C496" s="272" t="s">
        <v>2579</v>
      </c>
      <c r="D496" s="272" t="s">
        <v>170</v>
      </c>
      <c r="E496">
        <v>10</v>
      </c>
      <c r="F496">
        <v>6</v>
      </c>
      <c r="G496">
        <v>16</v>
      </c>
      <c r="H496" s="208">
        <v>44637</v>
      </c>
      <c r="I496">
        <v>280</v>
      </c>
      <c r="J496" s="472">
        <f t="shared" si="19"/>
        <v>16</v>
      </c>
    </row>
    <row r="497" spans="1:10" hidden="1" outlineLevel="1" x14ac:dyDescent="0.35">
      <c r="A497" s="475" t="s">
        <v>2578</v>
      </c>
      <c r="B497">
        <v>12</v>
      </c>
      <c r="C497" s="272" t="s">
        <v>2579</v>
      </c>
      <c r="D497" s="272" t="s">
        <v>170</v>
      </c>
      <c r="E497">
        <v>6</v>
      </c>
      <c r="F497">
        <v>2</v>
      </c>
      <c r="G497">
        <v>8</v>
      </c>
      <c r="H497" s="208">
        <v>44637</v>
      </c>
      <c r="I497">
        <v>800</v>
      </c>
      <c r="J497" s="472">
        <f t="shared" si="19"/>
        <v>8</v>
      </c>
    </row>
    <row r="498" spans="1:10" hidden="1" outlineLevel="1" x14ac:dyDescent="0.35">
      <c r="A498" s="475" t="s">
        <v>2578</v>
      </c>
      <c r="B498">
        <v>8</v>
      </c>
      <c r="C498" s="272" t="s">
        <v>2579</v>
      </c>
      <c r="D498" s="272" t="s">
        <v>170</v>
      </c>
      <c r="E498">
        <v>3</v>
      </c>
      <c r="F498">
        <v>3</v>
      </c>
      <c r="G498">
        <v>6</v>
      </c>
      <c r="H498" s="208">
        <v>44637</v>
      </c>
      <c r="I498">
        <v>500</v>
      </c>
      <c r="J498" s="472">
        <f t="shared" si="19"/>
        <v>6</v>
      </c>
    </row>
    <row r="499" spans="1:10" hidden="1" outlineLevel="1" x14ac:dyDescent="0.35">
      <c r="A499" s="475" t="s">
        <v>2578</v>
      </c>
      <c r="B499">
        <v>9</v>
      </c>
      <c r="C499" s="272" t="s">
        <v>2579</v>
      </c>
      <c r="D499" s="272" t="s">
        <v>170</v>
      </c>
      <c r="E499">
        <v>1</v>
      </c>
      <c r="F499">
        <v>8</v>
      </c>
      <c r="G499">
        <v>9</v>
      </c>
      <c r="H499" s="208">
        <v>44637</v>
      </c>
      <c r="I499">
        <v>700</v>
      </c>
      <c r="J499" s="472">
        <f t="shared" si="19"/>
        <v>9</v>
      </c>
    </row>
    <row r="500" spans="1:10" hidden="1" outlineLevel="1" x14ac:dyDescent="0.35">
      <c r="A500" s="475" t="s">
        <v>2578</v>
      </c>
      <c r="B500">
        <v>10</v>
      </c>
      <c r="C500" s="272" t="s">
        <v>2579</v>
      </c>
      <c r="D500" s="272" t="s">
        <v>170</v>
      </c>
      <c r="E500">
        <v>6</v>
      </c>
      <c r="F500">
        <v>12</v>
      </c>
      <c r="G500">
        <v>18</v>
      </c>
      <c r="H500" s="208">
        <v>44637</v>
      </c>
      <c r="I500">
        <v>900</v>
      </c>
      <c r="J500" s="472">
        <f t="shared" si="19"/>
        <v>18</v>
      </c>
    </row>
    <row r="501" spans="1:10" hidden="1" outlineLevel="1" x14ac:dyDescent="0.35">
      <c r="A501" s="475" t="s">
        <v>2578</v>
      </c>
      <c r="B501">
        <v>11</v>
      </c>
      <c r="C501" s="272" t="s">
        <v>2579</v>
      </c>
      <c r="D501" s="272" t="s">
        <v>170</v>
      </c>
      <c r="E501">
        <v>1</v>
      </c>
      <c r="F501">
        <v>4</v>
      </c>
      <c r="G501">
        <v>5</v>
      </c>
      <c r="H501" s="208">
        <v>44637</v>
      </c>
      <c r="I501">
        <v>500</v>
      </c>
      <c r="J501" s="472">
        <f t="shared" si="19"/>
        <v>5</v>
      </c>
    </row>
    <row r="502" spans="1:10" hidden="1" outlineLevel="1" x14ac:dyDescent="0.35">
      <c r="A502" s="475" t="s">
        <v>2578</v>
      </c>
      <c r="B502">
        <v>13</v>
      </c>
      <c r="C502" s="272" t="s">
        <v>2579</v>
      </c>
      <c r="D502" s="272" t="s">
        <v>170</v>
      </c>
      <c r="E502">
        <v>3</v>
      </c>
      <c r="F502">
        <v>2</v>
      </c>
      <c r="G502">
        <v>5</v>
      </c>
      <c r="H502" s="208">
        <v>44637</v>
      </c>
      <c r="I502">
        <v>290</v>
      </c>
      <c r="J502" s="472">
        <f t="shared" si="19"/>
        <v>5</v>
      </c>
    </row>
    <row r="503" spans="1:10" hidden="1" outlineLevel="1" x14ac:dyDescent="0.35">
      <c r="A503" s="475" t="s">
        <v>2578</v>
      </c>
      <c r="B503">
        <v>14</v>
      </c>
      <c r="C503" s="272" t="s">
        <v>2579</v>
      </c>
      <c r="D503" s="272" t="s">
        <v>170</v>
      </c>
      <c r="E503">
        <v>2</v>
      </c>
      <c r="F503">
        <v>7</v>
      </c>
      <c r="G503">
        <v>9</v>
      </c>
      <c r="H503" s="208">
        <v>44637</v>
      </c>
      <c r="I503">
        <v>300</v>
      </c>
      <c r="J503" s="472">
        <f t="shared" si="19"/>
        <v>9</v>
      </c>
    </row>
    <row r="504" spans="1:10" hidden="1" outlineLevel="1" x14ac:dyDescent="0.35">
      <c r="A504" s="475" t="s">
        <v>2578</v>
      </c>
      <c r="B504">
        <v>22</v>
      </c>
      <c r="C504" s="272" t="s">
        <v>2579</v>
      </c>
      <c r="D504" s="272" t="s">
        <v>170</v>
      </c>
      <c r="E504">
        <v>2</v>
      </c>
      <c r="F504">
        <v>5</v>
      </c>
      <c r="G504">
        <v>7</v>
      </c>
      <c r="H504" s="208">
        <v>44637</v>
      </c>
      <c r="I504">
        <v>600</v>
      </c>
      <c r="J504" s="472">
        <f t="shared" si="19"/>
        <v>7</v>
      </c>
    </row>
    <row r="505" spans="1:10" hidden="1" outlineLevel="1" x14ac:dyDescent="0.35">
      <c r="A505" s="475" t="s">
        <v>2578</v>
      </c>
      <c r="B505">
        <v>15</v>
      </c>
      <c r="C505" s="272" t="s">
        <v>2579</v>
      </c>
      <c r="D505" s="272" t="s">
        <v>170</v>
      </c>
      <c r="E505">
        <v>4</v>
      </c>
      <c r="F505">
        <v>6</v>
      </c>
      <c r="G505">
        <v>10</v>
      </c>
      <c r="H505" s="208">
        <v>44637</v>
      </c>
      <c r="I505">
        <v>600</v>
      </c>
      <c r="J505" s="472">
        <f t="shared" si="19"/>
        <v>10</v>
      </c>
    </row>
    <row r="506" spans="1:10" hidden="1" outlineLevel="1" x14ac:dyDescent="0.35">
      <c r="A506" s="475" t="s">
        <v>2578</v>
      </c>
      <c r="B506">
        <v>23</v>
      </c>
      <c r="C506" s="272" t="s">
        <v>2579</v>
      </c>
      <c r="D506" s="272" t="s">
        <v>170</v>
      </c>
      <c r="E506">
        <v>4</v>
      </c>
      <c r="F506">
        <v>5</v>
      </c>
      <c r="G506">
        <v>9</v>
      </c>
      <c r="H506" s="208">
        <v>44637</v>
      </c>
      <c r="I506">
        <v>380</v>
      </c>
      <c r="J506" s="472">
        <f t="shared" si="19"/>
        <v>9</v>
      </c>
    </row>
    <row r="507" spans="1:10" hidden="1" outlineLevel="1" x14ac:dyDescent="0.35">
      <c r="A507" s="475" t="s">
        <v>2578</v>
      </c>
      <c r="B507">
        <v>16</v>
      </c>
      <c r="C507" s="272" t="s">
        <v>2579</v>
      </c>
      <c r="D507" s="272" t="s">
        <v>170</v>
      </c>
      <c r="E507">
        <v>3</v>
      </c>
      <c r="F507">
        <v>2</v>
      </c>
      <c r="G507">
        <v>5</v>
      </c>
      <c r="H507" s="208">
        <v>44637</v>
      </c>
      <c r="I507">
        <v>700</v>
      </c>
      <c r="J507" s="472">
        <f t="shared" si="19"/>
        <v>5</v>
      </c>
    </row>
    <row r="508" spans="1:10" hidden="1" outlineLevel="1" x14ac:dyDescent="0.35">
      <c r="A508" s="475" t="s">
        <v>2578</v>
      </c>
      <c r="B508">
        <v>27</v>
      </c>
      <c r="C508" s="272" t="s">
        <v>2579</v>
      </c>
      <c r="D508" s="272" t="s">
        <v>170</v>
      </c>
      <c r="E508">
        <v>1</v>
      </c>
      <c r="F508">
        <v>4</v>
      </c>
      <c r="G508">
        <v>5</v>
      </c>
      <c r="H508" s="208">
        <v>44637</v>
      </c>
      <c r="I508">
        <v>600</v>
      </c>
      <c r="J508" s="472">
        <f t="shared" si="19"/>
        <v>5</v>
      </c>
    </row>
    <row r="509" spans="1:10" hidden="1" outlineLevel="1" x14ac:dyDescent="0.35">
      <c r="A509" s="475" t="s">
        <v>2578</v>
      </c>
      <c r="B509">
        <v>17</v>
      </c>
      <c r="C509" s="272" t="s">
        <v>2579</v>
      </c>
      <c r="D509" s="272" t="s">
        <v>170</v>
      </c>
      <c r="E509">
        <v>2</v>
      </c>
      <c r="F509">
        <v>5</v>
      </c>
      <c r="G509">
        <v>7</v>
      </c>
      <c r="H509" s="208">
        <v>44637</v>
      </c>
      <c r="I509">
        <v>100</v>
      </c>
      <c r="J509" s="472">
        <f t="shared" si="19"/>
        <v>7</v>
      </c>
    </row>
    <row r="510" spans="1:10" hidden="1" outlineLevel="1" x14ac:dyDescent="0.35">
      <c r="A510" s="475" t="s">
        <v>2578</v>
      </c>
      <c r="B510">
        <v>18</v>
      </c>
      <c r="C510" s="272" t="s">
        <v>2579</v>
      </c>
      <c r="D510" s="272" t="s">
        <v>170</v>
      </c>
      <c r="E510">
        <v>2</v>
      </c>
      <c r="F510">
        <v>3</v>
      </c>
      <c r="G510">
        <v>5</v>
      </c>
      <c r="H510" s="208">
        <v>44637</v>
      </c>
      <c r="I510">
        <v>200</v>
      </c>
      <c r="J510" s="472">
        <f t="shared" si="19"/>
        <v>5</v>
      </c>
    </row>
    <row r="511" spans="1:10" hidden="1" outlineLevel="1" x14ac:dyDescent="0.35">
      <c r="A511" s="475" t="s">
        <v>2578</v>
      </c>
      <c r="B511">
        <v>19</v>
      </c>
      <c r="C511" s="272" t="s">
        <v>2579</v>
      </c>
      <c r="D511" s="272" t="s">
        <v>170</v>
      </c>
      <c r="E511">
        <v>2</v>
      </c>
      <c r="F511">
        <v>3</v>
      </c>
      <c r="G511">
        <v>5</v>
      </c>
      <c r="H511" s="208">
        <v>44637</v>
      </c>
      <c r="I511">
        <v>500</v>
      </c>
      <c r="J511" s="472">
        <f t="shared" si="19"/>
        <v>5</v>
      </c>
    </row>
    <row r="512" spans="1:10" hidden="1" outlineLevel="1" x14ac:dyDescent="0.35">
      <c r="A512" s="475" t="s">
        <v>2578</v>
      </c>
      <c r="B512">
        <v>20</v>
      </c>
      <c r="C512" s="272" t="s">
        <v>2579</v>
      </c>
      <c r="D512" s="272" t="s">
        <v>170</v>
      </c>
      <c r="E512">
        <v>2</v>
      </c>
      <c r="F512">
        <v>2</v>
      </c>
      <c r="G512">
        <v>4</v>
      </c>
      <c r="H512" s="208">
        <v>44637</v>
      </c>
      <c r="I512">
        <v>300</v>
      </c>
      <c r="J512" s="472">
        <f t="shared" si="19"/>
        <v>4</v>
      </c>
    </row>
    <row r="513" spans="1:10" hidden="1" outlineLevel="1" x14ac:dyDescent="0.35">
      <c r="A513" s="475" t="s">
        <v>2578</v>
      </c>
      <c r="B513">
        <v>34</v>
      </c>
      <c r="C513" s="272" t="s">
        <v>2579</v>
      </c>
      <c r="D513" s="272" t="s">
        <v>170</v>
      </c>
      <c r="E513">
        <v>3</v>
      </c>
      <c r="F513">
        <v>2</v>
      </c>
      <c r="G513">
        <v>5</v>
      </c>
      <c r="H513" s="208">
        <v>44637</v>
      </c>
      <c r="I513">
        <v>700</v>
      </c>
      <c r="J513" s="472">
        <f t="shared" si="19"/>
        <v>5</v>
      </c>
    </row>
    <row r="514" spans="1:10" hidden="1" outlineLevel="1" x14ac:dyDescent="0.35">
      <c r="A514" s="475" t="s">
        <v>2578</v>
      </c>
      <c r="B514">
        <v>24</v>
      </c>
      <c r="C514" s="272" t="s">
        <v>2579</v>
      </c>
      <c r="D514" s="272" t="s">
        <v>170</v>
      </c>
      <c r="E514">
        <v>2</v>
      </c>
      <c r="F514">
        <v>2</v>
      </c>
      <c r="G514">
        <v>4</v>
      </c>
      <c r="H514" s="208">
        <v>44637</v>
      </c>
      <c r="I514">
        <v>490</v>
      </c>
      <c r="J514" s="472">
        <f t="shared" si="19"/>
        <v>4</v>
      </c>
    </row>
    <row r="515" spans="1:10" hidden="1" outlineLevel="1" x14ac:dyDescent="0.35">
      <c r="A515" s="475" t="s">
        <v>2578</v>
      </c>
      <c r="B515">
        <v>45</v>
      </c>
      <c r="C515" s="272" t="s">
        <v>2579</v>
      </c>
      <c r="D515" s="272" t="s">
        <v>170</v>
      </c>
      <c r="E515">
        <v>2</v>
      </c>
      <c r="F515">
        <v>2</v>
      </c>
      <c r="G515">
        <v>4</v>
      </c>
      <c r="H515" s="208">
        <v>44637</v>
      </c>
      <c r="I515">
        <v>300</v>
      </c>
      <c r="J515" s="472">
        <f t="shared" ref="J515:J578" si="20">IF(I515&gt;$Q$1,,G515)</f>
        <v>4</v>
      </c>
    </row>
    <row r="516" spans="1:10" hidden="1" outlineLevel="1" x14ac:dyDescent="0.35">
      <c r="A516" s="475" t="s">
        <v>2578</v>
      </c>
      <c r="B516">
        <v>26</v>
      </c>
      <c r="C516" s="272" t="s">
        <v>2579</v>
      </c>
      <c r="D516" s="272" t="s">
        <v>170</v>
      </c>
      <c r="E516">
        <v>1</v>
      </c>
      <c r="F516">
        <v>2</v>
      </c>
      <c r="G516">
        <v>3</v>
      </c>
      <c r="H516" s="208">
        <v>44637</v>
      </c>
      <c r="I516">
        <v>600</v>
      </c>
      <c r="J516" s="472">
        <f t="shared" si="20"/>
        <v>3</v>
      </c>
    </row>
    <row r="517" spans="1:10" hidden="1" outlineLevel="1" x14ac:dyDescent="0.35">
      <c r="A517" s="475" t="s">
        <v>2578</v>
      </c>
      <c r="B517">
        <v>42</v>
      </c>
      <c r="C517" s="272" t="s">
        <v>2579</v>
      </c>
      <c r="D517" s="272" t="s">
        <v>170</v>
      </c>
      <c r="E517">
        <v>2</v>
      </c>
      <c r="F517">
        <v>4</v>
      </c>
      <c r="G517">
        <v>6</v>
      </c>
      <c r="H517" s="208">
        <v>44637</v>
      </c>
      <c r="I517">
        <v>500</v>
      </c>
      <c r="J517" s="472">
        <f t="shared" si="20"/>
        <v>6</v>
      </c>
    </row>
    <row r="518" spans="1:10" hidden="1" outlineLevel="1" x14ac:dyDescent="0.35">
      <c r="A518" s="475" t="s">
        <v>2578</v>
      </c>
      <c r="B518">
        <v>41</v>
      </c>
      <c r="C518" s="272" t="s">
        <v>2579</v>
      </c>
      <c r="D518" s="272" t="s">
        <v>170</v>
      </c>
      <c r="E518">
        <v>2</v>
      </c>
      <c r="F518">
        <v>3</v>
      </c>
      <c r="G518">
        <v>5</v>
      </c>
      <c r="H518" s="208">
        <v>44637</v>
      </c>
      <c r="I518">
        <v>300</v>
      </c>
      <c r="J518" s="472">
        <f t="shared" si="20"/>
        <v>5</v>
      </c>
    </row>
    <row r="519" spans="1:10" hidden="1" outlineLevel="1" x14ac:dyDescent="0.35">
      <c r="A519" s="475" t="s">
        <v>2578</v>
      </c>
      <c r="B519">
        <v>40</v>
      </c>
      <c r="C519" s="272" t="s">
        <v>2579</v>
      </c>
      <c r="D519" s="272" t="s">
        <v>170</v>
      </c>
      <c r="E519">
        <v>7</v>
      </c>
      <c r="F519">
        <v>4</v>
      </c>
      <c r="G519">
        <v>11</v>
      </c>
      <c r="H519" s="208">
        <v>44637</v>
      </c>
      <c r="I519">
        <v>200</v>
      </c>
      <c r="J519" s="472">
        <f t="shared" si="20"/>
        <v>11</v>
      </c>
    </row>
    <row r="520" spans="1:10" hidden="1" outlineLevel="1" x14ac:dyDescent="0.35">
      <c r="A520" s="475" t="s">
        <v>2578</v>
      </c>
      <c r="B520">
        <v>38</v>
      </c>
      <c r="C520" s="272" t="s">
        <v>2579</v>
      </c>
      <c r="D520" s="272" t="s">
        <v>170</v>
      </c>
      <c r="E520">
        <v>4</v>
      </c>
      <c r="F520">
        <v>2</v>
      </c>
      <c r="G520">
        <v>6</v>
      </c>
      <c r="H520" s="208">
        <v>44637</v>
      </c>
      <c r="I520">
        <v>900</v>
      </c>
      <c r="J520" s="472">
        <f t="shared" si="20"/>
        <v>6</v>
      </c>
    </row>
    <row r="521" spans="1:10" hidden="1" outlineLevel="1" x14ac:dyDescent="0.35">
      <c r="A521" s="475" t="s">
        <v>2578</v>
      </c>
      <c r="B521">
        <v>46</v>
      </c>
      <c r="C521" s="272" t="s">
        <v>2579</v>
      </c>
      <c r="D521" s="272" t="s">
        <v>170</v>
      </c>
      <c r="E521">
        <v>4</v>
      </c>
      <c r="F521">
        <v>2</v>
      </c>
      <c r="G521">
        <v>6</v>
      </c>
      <c r="H521" s="208">
        <v>44637</v>
      </c>
      <c r="I521">
        <v>200</v>
      </c>
      <c r="J521" s="472">
        <f t="shared" si="20"/>
        <v>6</v>
      </c>
    </row>
    <row r="522" spans="1:10" hidden="1" outlineLevel="1" x14ac:dyDescent="0.35">
      <c r="A522" s="475" t="s">
        <v>2578</v>
      </c>
      <c r="B522">
        <v>28</v>
      </c>
      <c r="C522" s="272" t="s">
        <v>2579</v>
      </c>
      <c r="D522" s="272" t="s">
        <v>170</v>
      </c>
      <c r="E522">
        <v>3</v>
      </c>
      <c r="F522">
        <v>2</v>
      </c>
      <c r="G522">
        <v>5</v>
      </c>
      <c r="H522" s="208">
        <v>44637</v>
      </c>
      <c r="I522">
        <v>100</v>
      </c>
      <c r="J522" s="472">
        <f t="shared" si="20"/>
        <v>5</v>
      </c>
    </row>
    <row r="523" spans="1:10" hidden="1" outlineLevel="1" x14ac:dyDescent="0.35">
      <c r="A523" s="475" t="s">
        <v>2578</v>
      </c>
      <c r="B523">
        <v>29</v>
      </c>
      <c r="C523" s="272" t="s">
        <v>2579</v>
      </c>
      <c r="D523" s="272" t="s">
        <v>170</v>
      </c>
      <c r="E523">
        <v>3</v>
      </c>
      <c r="F523">
        <v>3</v>
      </c>
      <c r="G523">
        <v>6</v>
      </c>
      <c r="H523" s="208">
        <v>44637</v>
      </c>
      <c r="I523">
        <v>700</v>
      </c>
      <c r="J523" s="472">
        <f t="shared" si="20"/>
        <v>6</v>
      </c>
    </row>
    <row r="524" spans="1:10" hidden="1" outlineLevel="1" x14ac:dyDescent="0.35">
      <c r="A524" s="475" t="s">
        <v>2578</v>
      </c>
      <c r="B524">
        <v>30</v>
      </c>
      <c r="C524" s="272" t="s">
        <v>2579</v>
      </c>
      <c r="D524" s="272" t="s">
        <v>170</v>
      </c>
      <c r="E524">
        <v>2</v>
      </c>
      <c r="F524">
        <v>5</v>
      </c>
      <c r="G524">
        <v>7</v>
      </c>
      <c r="H524" s="208">
        <v>44637</v>
      </c>
      <c r="I524">
        <v>200</v>
      </c>
      <c r="J524" s="472">
        <f t="shared" si="20"/>
        <v>7</v>
      </c>
    </row>
    <row r="525" spans="1:10" hidden="1" outlineLevel="1" x14ac:dyDescent="0.35">
      <c r="A525" s="475" t="s">
        <v>2578</v>
      </c>
      <c r="B525">
        <v>32</v>
      </c>
      <c r="C525" s="272" t="s">
        <v>2579</v>
      </c>
      <c r="D525" s="272" t="s">
        <v>170</v>
      </c>
      <c r="E525">
        <v>7</v>
      </c>
      <c r="F525">
        <v>4</v>
      </c>
      <c r="G525">
        <v>11</v>
      </c>
      <c r="H525" s="208">
        <v>44637</v>
      </c>
      <c r="I525">
        <v>600</v>
      </c>
      <c r="J525" s="472">
        <f t="shared" si="20"/>
        <v>11</v>
      </c>
    </row>
    <row r="526" spans="1:10" hidden="1" outlineLevel="1" x14ac:dyDescent="0.35">
      <c r="A526" s="475" t="s">
        <v>2578</v>
      </c>
      <c r="B526">
        <v>35</v>
      </c>
      <c r="C526" s="272" t="s">
        <v>2579</v>
      </c>
      <c r="D526" s="272" t="s">
        <v>170</v>
      </c>
      <c r="E526">
        <v>4</v>
      </c>
      <c r="F526">
        <v>8</v>
      </c>
      <c r="G526">
        <v>12</v>
      </c>
      <c r="H526" s="208">
        <v>44637</v>
      </c>
      <c r="I526">
        <v>800</v>
      </c>
      <c r="J526" s="472">
        <f t="shared" si="20"/>
        <v>12</v>
      </c>
    </row>
    <row r="527" spans="1:10" hidden="1" outlineLevel="1" x14ac:dyDescent="0.35">
      <c r="A527" s="475" t="s">
        <v>2578</v>
      </c>
      <c r="B527">
        <v>36</v>
      </c>
      <c r="C527" s="272" t="s">
        <v>2579</v>
      </c>
      <c r="D527" s="272" t="s">
        <v>170</v>
      </c>
      <c r="E527">
        <v>1</v>
      </c>
      <c r="F527">
        <v>2</v>
      </c>
      <c r="G527">
        <v>3</v>
      </c>
      <c r="H527" s="208">
        <v>44637</v>
      </c>
      <c r="I527">
        <v>400</v>
      </c>
      <c r="J527" s="472">
        <f t="shared" si="20"/>
        <v>3</v>
      </c>
    </row>
    <row r="528" spans="1:10" hidden="1" outlineLevel="1" x14ac:dyDescent="0.35">
      <c r="A528" s="475" t="s">
        <v>2578</v>
      </c>
      <c r="B528">
        <v>37</v>
      </c>
      <c r="C528" s="272" t="s">
        <v>2579</v>
      </c>
      <c r="D528" s="272" t="s">
        <v>170</v>
      </c>
      <c r="E528">
        <v>1</v>
      </c>
      <c r="F528">
        <v>2</v>
      </c>
      <c r="G528">
        <v>3</v>
      </c>
      <c r="H528" s="208">
        <v>44637</v>
      </c>
      <c r="I528">
        <v>500</v>
      </c>
      <c r="J528" s="472">
        <f t="shared" si="20"/>
        <v>3</v>
      </c>
    </row>
    <row r="529" spans="1:10" hidden="1" outlineLevel="1" x14ac:dyDescent="0.35">
      <c r="A529" s="475" t="s">
        <v>2578</v>
      </c>
      <c r="B529">
        <v>39</v>
      </c>
      <c r="C529" s="272" t="s">
        <v>2579</v>
      </c>
      <c r="D529" s="272" t="s">
        <v>170</v>
      </c>
      <c r="E529">
        <v>3</v>
      </c>
      <c r="F529">
        <v>2</v>
      </c>
      <c r="G529">
        <v>5</v>
      </c>
      <c r="H529" s="208">
        <v>44637</v>
      </c>
      <c r="I529">
        <v>100</v>
      </c>
      <c r="J529" s="472">
        <f t="shared" si="20"/>
        <v>5</v>
      </c>
    </row>
    <row r="530" spans="1:10" hidden="1" outlineLevel="1" x14ac:dyDescent="0.35">
      <c r="A530" s="475" t="s">
        <v>2578</v>
      </c>
      <c r="B530">
        <v>47</v>
      </c>
      <c r="C530" s="272" t="s">
        <v>2579</v>
      </c>
      <c r="D530" s="272" t="s">
        <v>170</v>
      </c>
      <c r="E530">
        <v>2</v>
      </c>
      <c r="F530">
        <v>4</v>
      </c>
      <c r="G530">
        <v>6</v>
      </c>
      <c r="H530" s="208">
        <v>44637</v>
      </c>
      <c r="I530">
        <v>600</v>
      </c>
      <c r="J530" s="472">
        <f t="shared" si="20"/>
        <v>6</v>
      </c>
    </row>
    <row r="531" spans="1:10" hidden="1" outlineLevel="1" x14ac:dyDescent="0.35">
      <c r="A531" s="475" t="s">
        <v>2578</v>
      </c>
      <c r="B531">
        <v>43</v>
      </c>
      <c r="C531" s="272" t="s">
        <v>2579</v>
      </c>
      <c r="D531" s="272" t="s">
        <v>170</v>
      </c>
      <c r="E531">
        <v>6</v>
      </c>
      <c r="F531">
        <v>6</v>
      </c>
      <c r="G531">
        <v>12</v>
      </c>
      <c r="H531" s="208">
        <v>44637</v>
      </c>
      <c r="I531">
        <v>100</v>
      </c>
      <c r="J531" s="472">
        <f t="shared" si="20"/>
        <v>12</v>
      </c>
    </row>
    <row r="532" spans="1:10" hidden="1" outlineLevel="1" x14ac:dyDescent="0.35">
      <c r="A532" s="475" t="s">
        <v>2578</v>
      </c>
      <c r="B532">
        <v>44</v>
      </c>
      <c r="C532" s="272" t="s">
        <v>2579</v>
      </c>
      <c r="D532" s="272" t="s">
        <v>170</v>
      </c>
      <c r="E532">
        <v>4</v>
      </c>
      <c r="F532">
        <v>2</v>
      </c>
      <c r="G532">
        <v>6</v>
      </c>
      <c r="H532" s="208">
        <v>44637</v>
      </c>
      <c r="I532">
        <v>800</v>
      </c>
      <c r="J532" s="472">
        <f t="shared" si="20"/>
        <v>6</v>
      </c>
    </row>
    <row r="533" spans="1:10" hidden="1" outlineLevel="1" x14ac:dyDescent="0.35">
      <c r="A533" s="475" t="s">
        <v>2578</v>
      </c>
      <c r="B533">
        <v>48</v>
      </c>
      <c r="C533" s="272" t="s">
        <v>2579</v>
      </c>
      <c r="D533" s="272" t="s">
        <v>170</v>
      </c>
      <c r="E533">
        <v>5</v>
      </c>
      <c r="F533">
        <v>2</v>
      </c>
      <c r="G533">
        <v>7</v>
      </c>
      <c r="H533" s="208">
        <v>44637</v>
      </c>
      <c r="I533">
        <v>400</v>
      </c>
      <c r="J533" s="472">
        <f t="shared" si="20"/>
        <v>7</v>
      </c>
    </row>
    <row r="534" spans="1:10" hidden="1" outlineLevel="1" x14ac:dyDescent="0.35">
      <c r="A534" s="475" t="s">
        <v>2578</v>
      </c>
      <c r="B534">
        <v>21</v>
      </c>
      <c r="C534" s="272" t="s">
        <v>2579</v>
      </c>
      <c r="D534" s="272" t="s">
        <v>170</v>
      </c>
      <c r="E534">
        <v>1</v>
      </c>
      <c r="F534">
        <v>3</v>
      </c>
      <c r="G534">
        <v>4</v>
      </c>
      <c r="H534" s="208">
        <v>44637</v>
      </c>
      <c r="I534">
        <v>900</v>
      </c>
      <c r="J534" s="472">
        <f t="shared" si="20"/>
        <v>4</v>
      </c>
    </row>
    <row r="535" spans="1:10" hidden="1" outlineLevel="1" x14ac:dyDescent="0.35">
      <c r="A535" s="475" t="s">
        <v>2578</v>
      </c>
      <c r="B535">
        <v>25</v>
      </c>
      <c r="C535" s="272" t="s">
        <v>2579</v>
      </c>
      <c r="D535" s="272" t="s">
        <v>170</v>
      </c>
      <c r="E535">
        <v>3</v>
      </c>
      <c r="F535">
        <v>5</v>
      </c>
      <c r="G535">
        <v>8</v>
      </c>
      <c r="H535" s="208">
        <v>44637</v>
      </c>
      <c r="I535">
        <v>200</v>
      </c>
      <c r="J535" s="472">
        <f t="shared" si="20"/>
        <v>8</v>
      </c>
    </row>
    <row r="536" spans="1:10" hidden="1" outlineLevel="1" x14ac:dyDescent="0.35">
      <c r="A536" s="475" t="s">
        <v>2578</v>
      </c>
      <c r="B536">
        <v>33</v>
      </c>
      <c r="C536" s="272" t="s">
        <v>2579</v>
      </c>
      <c r="D536" s="272" t="s">
        <v>170</v>
      </c>
      <c r="E536">
        <v>9</v>
      </c>
      <c r="F536">
        <v>4</v>
      </c>
      <c r="G536">
        <v>13</v>
      </c>
      <c r="H536" s="208">
        <v>44637</v>
      </c>
      <c r="I536">
        <v>200</v>
      </c>
      <c r="J536" s="472">
        <f t="shared" si="20"/>
        <v>13</v>
      </c>
    </row>
    <row r="537" spans="1:10" ht="15" collapsed="1" thickBot="1" x14ac:dyDescent="0.4">
      <c r="A537" s="476" t="s">
        <v>2578</v>
      </c>
      <c r="B537" s="212"/>
      <c r="C537" s="213" t="s">
        <v>2579</v>
      </c>
      <c r="D537" s="214">
        <f>COUNTA(D489:D536)</f>
        <v>48</v>
      </c>
      <c r="E537" s="214">
        <f>SUM(E489:E536)</f>
        <v>163</v>
      </c>
      <c r="F537" s="214">
        <f>SUM(F489:F536)</f>
        <v>179</v>
      </c>
      <c r="G537" s="214">
        <f>SUM(G489:G536)</f>
        <v>342</v>
      </c>
      <c r="H537" s="238">
        <v>44637</v>
      </c>
      <c r="I537" s="466">
        <f>AVERAGE(I489:I536)</f>
        <v>462.29166666666669</v>
      </c>
      <c r="J537" s="214">
        <f>SUM(J489:J536)</f>
        <v>342</v>
      </c>
    </row>
    <row r="538" spans="1:10" hidden="1" outlineLevel="1" x14ac:dyDescent="0.35">
      <c r="A538" s="475" t="s">
        <v>2580</v>
      </c>
      <c r="B538">
        <v>1</v>
      </c>
      <c r="C538" s="272" t="s">
        <v>2581</v>
      </c>
      <c r="D538" s="272" t="s">
        <v>170</v>
      </c>
      <c r="E538">
        <v>6</v>
      </c>
      <c r="F538">
        <v>3</v>
      </c>
      <c r="G538">
        <v>9</v>
      </c>
      <c r="H538" s="208">
        <v>44637</v>
      </c>
      <c r="I538">
        <v>20</v>
      </c>
      <c r="J538" s="472">
        <f t="shared" si="20"/>
        <v>9</v>
      </c>
    </row>
    <row r="539" spans="1:10" hidden="1" outlineLevel="1" x14ac:dyDescent="0.35">
      <c r="A539" s="475" t="s">
        <v>2580</v>
      </c>
      <c r="B539">
        <v>14</v>
      </c>
      <c r="C539" s="272" t="s">
        <v>2581</v>
      </c>
      <c r="D539" s="272" t="s">
        <v>170</v>
      </c>
      <c r="E539">
        <v>2</v>
      </c>
      <c r="F539">
        <v>2</v>
      </c>
      <c r="G539">
        <v>4</v>
      </c>
      <c r="H539" s="208">
        <v>44637</v>
      </c>
      <c r="I539">
        <v>30</v>
      </c>
      <c r="J539" s="472">
        <f t="shared" si="20"/>
        <v>4</v>
      </c>
    </row>
    <row r="540" spans="1:10" hidden="1" outlineLevel="1" x14ac:dyDescent="0.35">
      <c r="A540" s="475" t="s">
        <v>2580</v>
      </c>
      <c r="B540">
        <v>16</v>
      </c>
      <c r="C540" s="272" t="s">
        <v>2581</v>
      </c>
      <c r="D540" s="272" t="s">
        <v>170</v>
      </c>
      <c r="E540">
        <v>3</v>
      </c>
      <c r="F540">
        <v>2</v>
      </c>
      <c r="G540">
        <v>5</v>
      </c>
      <c r="H540" s="208">
        <v>44637</v>
      </c>
      <c r="I540">
        <v>700</v>
      </c>
      <c r="J540" s="472">
        <f t="shared" si="20"/>
        <v>5</v>
      </c>
    </row>
    <row r="541" spans="1:10" hidden="1" outlineLevel="1" x14ac:dyDescent="0.35">
      <c r="A541" s="475" t="s">
        <v>2580</v>
      </c>
      <c r="B541">
        <v>2</v>
      </c>
      <c r="C541" s="272" t="s">
        <v>2581</v>
      </c>
      <c r="D541" s="272" t="s">
        <v>170</v>
      </c>
      <c r="E541">
        <v>2</v>
      </c>
      <c r="F541">
        <v>5</v>
      </c>
      <c r="G541">
        <v>7</v>
      </c>
      <c r="H541" s="208">
        <v>44637</v>
      </c>
      <c r="I541">
        <v>900</v>
      </c>
      <c r="J541" s="472">
        <f t="shared" si="20"/>
        <v>7</v>
      </c>
    </row>
    <row r="542" spans="1:10" hidden="1" outlineLevel="1" x14ac:dyDescent="0.35">
      <c r="A542" s="475" t="s">
        <v>2580</v>
      </c>
      <c r="B542">
        <v>3</v>
      </c>
      <c r="C542" s="272" t="s">
        <v>2581</v>
      </c>
      <c r="D542" s="272" t="s">
        <v>170</v>
      </c>
      <c r="E542">
        <v>6</v>
      </c>
      <c r="F542">
        <v>3</v>
      </c>
      <c r="G542">
        <v>9</v>
      </c>
      <c r="H542" s="208">
        <v>44637</v>
      </c>
      <c r="I542">
        <v>300</v>
      </c>
      <c r="J542" s="472">
        <f t="shared" si="20"/>
        <v>9</v>
      </c>
    </row>
    <row r="543" spans="1:10" hidden="1" outlineLevel="1" x14ac:dyDescent="0.35">
      <c r="A543" s="475" t="s">
        <v>2580</v>
      </c>
      <c r="B543">
        <v>46</v>
      </c>
      <c r="C543" s="272" t="s">
        <v>2581</v>
      </c>
      <c r="D543" s="272" t="s">
        <v>170</v>
      </c>
      <c r="E543">
        <v>10</v>
      </c>
      <c r="F543">
        <v>6</v>
      </c>
      <c r="G543">
        <v>16</v>
      </c>
      <c r="H543" s="208">
        <v>44637</v>
      </c>
      <c r="I543">
        <v>50</v>
      </c>
      <c r="J543" s="472">
        <f t="shared" si="20"/>
        <v>16</v>
      </c>
    </row>
    <row r="544" spans="1:10" hidden="1" outlineLevel="1" x14ac:dyDescent="0.35">
      <c r="A544" s="475" t="s">
        <v>2580</v>
      </c>
      <c r="B544">
        <v>4</v>
      </c>
      <c r="C544" s="272" t="s">
        <v>2581</v>
      </c>
      <c r="D544" s="272" t="s">
        <v>170</v>
      </c>
      <c r="E544">
        <v>5</v>
      </c>
      <c r="F544">
        <v>2</v>
      </c>
      <c r="G544">
        <v>7</v>
      </c>
      <c r="H544" s="208">
        <v>44637</v>
      </c>
      <c r="I544">
        <v>200</v>
      </c>
      <c r="J544" s="472">
        <f t="shared" si="20"/>
        <v>7</v>
      </c>
    </row>
    <row r="545" spans="1:10" hidden="1" outlineLevel="1" x14ac:dyDescent="0.35">
      <c r="A545" s="475" t="s">
        <v>2580</v>
      </c>
      <c r="B545">
        <v>5</v>
      </c>
      <c r="C545" s="272" t="s">
        <v>2581</v>
      </c>
      <c r="D545" s="272" t="s">
        <v>170</v>
      </c>
      <c r="E545">
        <v>8</v>
      </c>
      <c r="F545">
        <v>2</v>
      </c>
      <c r="G545">
        <v>10</v>
      </c>
      <c r="H545" s="208">
        <v>44637</v>
      </c>
      <c r="I545">
        <v>200</v>
      </c>
      <c r="J545" s="472">
        <f t="shared" si="20"/>
        <v>10</v>
      </c>
    </row>
    <row r="546" spans="1:10" hidden="1" outlineLevel="1" x14ac:dyDescent="0.35">
      <c r="A546" s="475" t="s">
        <v>2580</v>
      </c>
      <c r="B546">
        <v>6</v>
      </c>
      <c r="C546" s="272" t="s">
        <v>2581</v>
      </c>
      <c r="D546" s="272" t="s">
        <v>170</v>
      </c>
      <c r="E546">
        <v>4</v>
      </c>
      <c r="F546">
        <v>2</v>
      </c>
      <c r="G546">
        <v>6</v>
      </c>
      <c r="H546" s="208">
        <v>44637</v>
      </c>
      <c r="I546">
        <v>300</v>
      </c>
      <c r="J546" s="472">
        <f t="shared" si="20"/>
        <v>6</v>
      </c>
    </row>
    <row r="547" spans="1:10" hidden="1" outlineLevel="1" x14ac:dyDescent="0.35">
      <c r="A547" s="475" t="s">
        <v>2580</v>
      </c>
      <c r="B547">
        <v>7</v>
      </c>
      <c r="C547" s="272" t="s">
        <v>2581</v>
      </c>
      <c r="D547" s="272" t="s">
        <v>170</v>
      </c>
      <c r="E547">
        <v>2</v>
      </c>
      <c r="F547">
        <v>2</v>
      </c>
      <c r="G547">
        <v>4</v>
      </c>
      <c r="H547" s="208">
        <v>44637</v>
      </c>
      <c r="I547">
        <v>400</v>
      </c>
      <c r="J547" s="472">
        <f t="shared" si="20"/>
        <v>4</v>
      </c>
    </row>
    <row r="548" spans="1:10" hidden="1" outlineLevel="1" x14ac:dyDescent="0.35">
      <c r="A548" s="475" t="s">
        <v>2580</v>
      </c>
      <c r="B548">
        <v>37</v>
      </c>
      <c r="C548" s="272" t="s">
        <v>2581</v>
      </c>
      <c r="D548" s="272" t="s">
        <v>170</v>
      </c>
      <c r="E548">
        <v>10</v>
      </c>
      <c r="F548">
        <v>5</v>
      </c>
      <c r="G548">
        <v>15</v>
      </c>
      <c r="H548" s="208">
        <v>44637</v>
      </c>
      <c r="I548">
        <v>720</v>
      </c>
      <c r="J548" s="472">
        <f t="shared" si="20"/>
        <v>15</v>
      </c>
    </row>
    <row r="549" spans="1:10" hidden="1" outlineLevel="1" x14ac:dyDescent="0.35">
      <c r="A549" s="475" t="s">
        <v>2580</v>
      </c>
      <c r="B549">
        <v>8</v>
      </c>
      <c r="C549" s="272" t="s">
        <v>2581</v>
      </c>
      <c r="D549" s="272" t="s">
        <v>170</v>
      </c>
      <c r="E549">
        <v>7</v>
      </c>
      <c r="F549">
        <v>2</v>
      </c>
      <c r="G549">
        <v>9</v>
      </c>
      <c r="H549" s="208">
        <v>44637</v>
      </c>
      <c r="I549">
        <v>30</v>
      </c>
      <c r="J549" s="472">
        <f t="shared" si="20"/>
        <v>9</v>
      </c>
    </row>
    <row r="550" spans="1:10" hidden="1" outlineLevel="1" x14ac:dyDescent="0.35">
      <c r="A550" s="475" t="s">
        <v>2580</v>
      </c>
      <c r="B550">
        <v>9</v>
      </c>
      <c r="C550" s="272" t="s">
        <v>2581</v>
      </c>
      <c r="D550" s="272" t="s">
        <v>170</v>
      </c>
      <c r="E550">
        <v>10</v>
      </c>
      <c r="F550">
        <v>2</v>
      </c>
      <c r="G550">
        <v>12</v>
      </c>
      <c r="H550" s="208">
        <v>44637</v>
      </c>
      <c r="I550">
        <v>720</v>
      </c>
      <c r="J550" s="472">
        <f t="shared" si="20"/>
        <v>12</v>
      </c>
    </row>
    <row r="551" spans="1:10" hidden="1" outlineLevel="1" x14ac:dyDescent="0.35">
      <c r="A551" s="475" t="s">
        <v>2580</v>
      </c>
      <c r="B551">
        <v>10</v>
      </c>
      <c r="C551" s="272" t="s">
        <v>2581</v>
      </c>
      <c r="D551" s="272" t="s">
        <v>170</v>
      </c>
      <c r="E551">
        <v>1</v>
      </c>
      <c r="F551">
        <v>2</v>
      </c>
      <c r="G551">
        <v>3</v>
      </c>
      <c r="H551" s="208">
        <v>44637</v>
      </c>
      <c r="I551">
        <v>400</v>
      </c>
      <c r="J551" s="472">
        <f t="shared" si="20"/>
        <v>3</v>
      </c>
    </row>
    <row r="552" spans="1:10" hidden="1" outlineLevel="1" x14ac:dyDescent="0.35">
      <c r="A552" s="475" t="s">
        <v>2580</v>
      </c>
      <c r="B552">
        <v>11</v>
      </c>
      <c r="C552" s="272" t="s">
        <v>2581</v>
      </c>
      <c r="D552" s="272" t="s">
        <v>170</v>
      </c>
      <c r="E552">
        <v>2</v>
      </c>
      <c r="F552">
        <v>3</v>
      </c>
      <c r="G552">
        <v>5</v>
      </c>
      <c r="H552" s="208">
        <v>44637</v>
      </c>
      <c r="I552">
        <v>400</v>
      </c>
      <c r="J552" s="472">
        <f t="shared" si="20"/>
        <v>5</v>
      </c>
    </row>
    <row r="553" spans="1:10" hidden="1" outlineLevel="1" x14ac:dyDescent="0.35">
      <c r="A553" s="475" t="s">
        <v>2580</v>
      </c>
      <c r="B553">
        <v>12</v>
      </c>
      <c r="C553" s="272" t="s">
        <v>2581</v>
      </c>
      <c r="D553" s="272" t="s">
        <v>170</v>
      </c>
      <c r="E553">
        <v>5</v>
      </c>
      <c r="F553">
        <v>2</v>
      </c>
      <c r="G553">
        <v>7</v>
      </c>
      <c r="H553" s="208">
        <v>44637</v>
      </c>
      <c r="I553">
        <v>200</v>
      </c>
      <c r="J553" s="472">
        <f t="shared" si="20"/>
        <v>7</v>
      </c>
    </row>
    <row r="554" spans="1:10" hidden="1" outlineLevel="1" x14ac:dyDescent="0.35">
      <c r="A554" s="475" t="s">
        <v>2580</v>
      </c>
      <c r="B554">
        <v>13</v>
      </c>
      <c r="C554" s="272" t="s">
        <v>2581</v>
      </c>
      <c r="D554" s="272" t="s">
        <v>170</v>
      </c>
      <c r="E554">
        <v>2</v>
      </c>
      <c r="F554">
        <v>4</v>
      </c>
      <c r="G554">
        <v>6</v>
      </c>
      <c r="H554" s="208">
        <v>44637</v>
      </c>
      <c r="I554">
        <v>400</v>
      </c>
      <c r="J554" s="472">
        <f t="shared" si="20"/>
        <v>6</v>
      </c>
    </row>
    <row r="555" spans="1:10" hidden="1" outlineLevel="1" x14ac:dyDescent="0.35">
      <c r="A555" s="475" t="s">
        <v>2580</v>
      </c>
      <c r="B555">
        <v>17</v>
      </c>
      <c r="C555" s="272" t="s">
        <v>2581</v>
      </c>
      <c r="D555" s="272" t="s">
        <v>170</v>
      </c>
      <c r="E555">
        <v>3</v>
      </c>
      <c r="F555">
        <v>2</v>
      </c>
      <c r="G555">
        <v>5</v>
      </c>
      <c r="H555" s="208">
        <v>44637</v>
      </c>
      <c r="I555">
        <v>140</v>
      </c>
      <c r="J555" s="472">
        <f t="shared" si="20"/>
        <v>5</v>
      </c>
    </row>
    <row r="556" spans="1:10" hidden="1" outlineLevel="1" x14ac:dyDescent="0.35">
      <c r="A556" s="475" t="s">
        <v>2580</v>
      </c>
      <c r="B556">
        <v>15</v>
      </c>
      <c r="C556" s="272" t="s">
        <v>2581</v>
      </c>
      <c r="D556" s="272" t="s">
        <v>170</v>
      </c>
      <c r="E556">
        <v>8</v>
      </c>
      <c r="F556">
        <v>5</v>
      </c>
      <c r="G556">
        <v>13</v>
      </c>
      <c r="H556" s="208">
        <v>44637</v>
      </c>
      <c r="I556">
        <v>400</v>
      </c>
      <c r="J556" s="472">
        <f t="shared" si="20"/>
        <v>13</v>
      </c>
    </row>
    <row r="557" spans="1:10" hidden="1" outlineLevel="1" x14ac:dyDescent="0.35">
      <c r="A557" s="475" t="s">
        <v>2580</v>
      </c>
      <c r="B557">
        <v>18</v>
      </c>
      <c r="C557" s="272" t="s">
        <v>2581</v>
      </c>
      <c r="D557" s="272" t="s">
        <v>170</v>
      </c>
      <c r="E557">
        <v>2</v>
      </c>
      <c r="F557">
        <v>2</v>
      </c>
      <c r="G557">
        <v>4</v>
      </c>
      <c r="H557" s="208">
        <v>44637</v>
      </c>
      <c r="I557">
        <v>750</v>
      </c>
      <c r="J557" s="472">
        <f t="shared" si="20"/>
        <v>4</v>
      </c>
    </row>
    <row r="558" spans="1:10" hidden="1" outlineLevel="1" x14ac:dyDescent="0.35">
      <c r="A558" s="475" t="s">
        <v>2580</v>
      </c>
      <c r="B558">
        <v>19</v>
      </c>
      <c r="C558" s="272" t="s">
        <v>2581</v>
      </c>
      <c r="D558" s="272" t="s">
        <v>170</v>
      </c>
      <c r="E558">
        <v>7</v>
      </c>
      <c r="F558">
        <v>2</v>
      </c>
      <c r="G558">
        <v>9</v>
      </c>
      <c r="H558" s="208">
        <v>44637</v>
      </c>
      <c r="I558">
        <v>560</v>
      </c>
      <c r="J558" s="472">
        <f t="shared" si="20"/>
        <v>9</v>
      </c>
    </row>
    <row r="559" spans="1:10" hidden="1" outlineLevel="1" x14ac:dyDescent="0.35">
      <c r="A559" s="475" t="s">
        <v>2580</v>
      </c>
      <c r="B559">
        <v>32</v>
      </c>
      <c r="C559" s="272" t="s">
        <v>2581</v>
      </c>
      <c r="D559" s="272" t="s">
        <v>170</v>
      </c>
      <c r="E559">
        <v>10</v>
      </c>
      <c r="F559">
        <v>5</v>
      </c>
      <c r="G559">
        <v>15</v>
      </c>
      <c r="H559" s="208">
        <v>44637</v>
      </c>
      <c r="I559">
        <v>40</v>
      </c>
      <c r="J559" s="472">
        <f t="shared" si="20"/>
        <v>15</v>
      </c>
    </row>
    <row r="560" spans="1:10" hidden="1" outlineLevel="1" x14ac:dyDescent="0.35">
      <c r="A560" s="475" t="s">
        <v>2580</v>
      </c>
      <c r="B560">
        <v>20</v>
      </c>
      <c r="C560" s="272" t="s">
        <v>2581</v>
      </c>
      <c r="D560" s="272" t="s">
        <v>170</v>
      </c>
      <c r="E560">
        <v>6</v>
      </c>
      <c r="F560">
        <v>2</v>
      </c>
      <c r="G560">
        <v>8</v>
      </c>
      <c r="H560" s="208">
        <v>44637</v>
      </c>
      <c r="I560">
        <v>940</v>
      </c>
      <c r="J560" s="472">
        <f t="shared" si="20"/>
        <v>8</v>
      </c>
    </row>
    <row r="561" spans="1:10" hidden="1" outlineLevel="1" x14ac:dyDescent="0.35">
      <c r="A561" s="475" t="s">
        <v>2580</v>
      </c>
      <c r="B561">
        <v>21</v>
      </c>
      <c r="C561" s="272" t="s">
        <v>2581</v>
      </c>
      <c r="D561" s="272" t="s">
        <v>170</v>
      </c>
      <c r="E561">
        <v>1</v>
      </c>
      <c r="F561">
        <v>2</v>
      </c>
      <c r="G561">
        <v>3</v>
      </c>
      <c r="H561" s="208">
        <v>44637</v>
      </c>
      <c r="I561">
        <v>840</v>
      </c>
      <c r="J561" s="472">
        <f t="shared" si="20"/>
        <v>3</v>
      </c>
    </row>
    <row r="562" spans="1:10" hidden="1" outlineLevel="1" x14ac:dyDescent="0.35">
      <c r="A562" s="475" t="s">
        <v>2580</v>
      </c>
      <c r="B562">
        <v>22</v>
      </c>
      <c r="C562" s="272" t="s">
        <v>2581</v>
      </c>
      <c r="D562" s="272" t="s">
        <v>170</v>
      </c>
      <c r="E562">
        <v>4</v>
      </c>
      <c r="F562">
        <v>3</v>
      </c>
      <c r="G562">
        <v>7</v>
      </c>
      <c r="H562" s="208">
        <v>44637</v>
      </c>
      <c r="I562">
        <v>330</v>
      </c>
      <c r="J562" s="472">
        <f t="shared" si="20"/>
        <v>7</v>
      </c>
    </row>
    <row r="563" spans="1:10" hidden="1" outlineLevel="1" x14ac:dyDescent="0.35">
      <c r="A563" s="475" t="s">
        <v>2580</v>
      </c>
      <c r="B563">
        <v>23</v>
      </c>
      <c r="C563" s="272" t="s">
        <v>2581</v>
      </c>
      <c r="D563" s="272" t="s">
        <v>170</v>
      </c>
      <c r="E563">
        <v>7</v>
      </c>
      <c r="F563">
        <v>2</v>
      </c>
      <c r="G563">
        <v>9</v>
      </c>
      <c r="H563" s="208">
        <v>44637</v>
      </c>
      <c r="I563">
        <v>900</v>
      </c>
      <c r="J563" s="472">
        <f t="shared" si="20"/>
        <v>9</v>
      </c>
    </row>
    <row r="564" spans="1:10" hidden="1" outlineLevel="1" x14ac:dyDescent="0.35">
      <c r="A564" s="475" t="s">
        <v>2580</v>
      </c>
      <c r="B564">
        <v>24</v>
      </c>
      <c r="C564" s="272" t="s">
        <v>2581</v>
      </c>
      <c r="D564" s="272" t="s">
        <v>170</v>
      </c>
      <c r="E564">
        <v>9</v>
      </c>
      <c r="F564">
        <v>5</v>
      </c>
      <c r="G564">
        <v>14</v>
      </c>
      <c r="H564" s="208">
        <v>44637</v>
      </c>
      <c r="I564">
        <v>400</v>
      </c>
      <c r="J564" s="472">
        <f t="shared" si="20"/>
        <v>14</v>
      </c>
    </row>
    <row r="565" spans="1:10" hidden="1" outlineLevel="1" x14ac:dyDescent="0.35">
      <c r="A565" s="475" t="s">
        <v>2580</v>
      </c>
      <c r="B565">
        <v>25</v>
      </c>
      <c r="C565" s="272" t="s">
        <v>2581</v>
      </c>
      <c r="D565" s="272" t="s">
        <v>170</v>
      </c>
      <c r="E565">
        <v>5</v>
      </c>
      <c r="F565">
        <v>5</v>
      </c>
      <c r="G565">
        <v>10</v>
      </c>
      <c r="H565" s="208">
        <v>44637</v>
      </c>
      <c r="I565">
        <v>100</v>
      </c>
      <c r="J565" s="472">
        <f t="shared" si="20"/>
        <v>10</v>
      </c>
    </row>
    <row r="566" spans="1:10" hidden="1" outlineLevel="1" x14ac:dyDescent="0.35">
      <c r="A566" s="475" t="s">
        <v>2580</v>
      </c>
      <c r="B566">
        <v>26</v>
      </c>
      <c r="C566" s="272" t="s">
        <v>2581</v>
      </c>
      <c r="D566" s="272" t="s">
        <v>170</v>
      </c>
      <c r="E566">
        <v>7</v>
      </c>
      <c r="F566">
        <v>5</v>
      </c>
      <c r="G566">
        <v>12</v>
      </c>
      <c r="H566" s="208">
        <v>44637</v>
      </c>
      <c r="I566">
        <v>600</v>
      </c>
      <c r="J566" s="472">
        <f t="shared" si="20"/>
        <v>12</v>
      </c>
    </row>
    <row r="567" spans="1:10" hidden="1" outlineLevel="1" x14ac:dyDescent="0.35">
      <c r="A567" s="475" t="s">
        <v>2580</v>
      </c>
      <c r="B567">
        <v>27</v>
      </c>
      <c r="C567" s="272" t="s">
        <v>2581</v>
      </c>
      <c r="D567" s="272" t="s">
        <v>170</v>
      </c>
      <c r="E567">
        <v>6</v>
      </c>
      <c r="F567">
        <v>2</v>
      </c>
      <c r="G567">
        <v>8</v>
      </c>
      <c r="H567" s="208">
        <v>44637</v>
      </c>
      <c r="I567">
        <v>40</v>
      </c>
      <c r="J567" s="472">
        <f t="shared" si="20"/>
        <v>8</v>
      </c>
    </row>
    <row r="568" spans="1:10" hidden="1" outlineLevel="1" x14ac:dyDescent="0.35">
      <c r="A568" s="475" t="s">
        <v>2580</v>
      </c>
      <c r="B568">
        <v>28</v>
      </c>
      <c r="C568" s="272" t="s">
        <v>2581</v>
      </c>
      <c r="D568" s="272" t="s">
        <v>170</v>
      </c>
      <c r="E568">
        <v>7</v>
      </c>
      <c r="F568">
        <v>2</v>
      </c>
      <c r="G568">
        <v>9</v>
      </c>
      <c r="H568" s="208">
        <v>44637</v>
      </c>
      <c r="I568">
        <v>60</v>
      </c>
      <c r="J568" s="472">
        <f t="shared" si="20"/>
        <v>9</v>
      </c>
    </row>
    <row r="569" spans="1:10" hidden="1" outlineLevel="1" x14ac:dyDescent="0.35">
      <c r="A569" s="475" t="s">
        <v>2580</v>
      </c>
      <c r="B569">
        <v>29</v>
      </c>
      <c r="C569" s="272" t="s">
        <v>2581</v>
      </c>
      <c r="D569" s="272" t="s">
        <v>170</v>
      </c>
      <c r="E569">
        <v>4</v>
      </c>
      <c r="F569">
        <v>4</v>
      </c>
      <c r="G569">
        <v>8</v>
      </c>
      <c r="H569" s="208">
        <v>44637</v>
      </c>
      <c r="I569">
        <v>70</v>
      </c>
      <c r="J569" s="472">
        <f t="shared" si="20"/>
        <v>8</v>
      </c>
    </row>
    <row r="570" spans="1:10" hidden="1" outlineLevel="1" x14ac:dyDescent="0.35">
      <c r="A570" s="475" t="s">
        <v>2580</v>
      </c>
      <c r="B570">
        <v>30</v>
      </c>
      <c r="C570" s="272" t="s">
        <v>2581</v>
      </c>
      <c r="D570" s="272" t="s">
        <v>170</v>
      </c>
      <c r="E570">
        <v>6</v>
      </c>
      <c r="F570">
        <v>3</v>
      </c>
      <c r="G570">
        <v>9</v>
      </c>
      <c r="H570" s="208">
        <v>44637</v>
      </c>
      <c r="I570">
        <v>200</v>
      </c>
      <c r="J570" s="472">
        <f t="shared" si="20"/>
        <v>9</v>
      </c>
    </row>
    <row r="571" spans="1:10" hidden="1" outlineLevel="1" x14ac:dyDescent="0.35">
      <c r="A571" s="475" t="s">
        <v>2580</v>
      </c>
      <c r="B571">
        <v>31</v>
      </c>
      <c r="C571" s="272" t="s">
        <v>2581</v>
      </c>
      <c r="D571" s="272" t="s">
        <v>170</v>
      </c>
      <c r="E571">
        <v>10</v>
      </c>
      <c r="F571">
        <v>2</v>
      </c>
      <c r="G571">
        <v>12</v>
      </c>
      <c r="H571" s="208">
        <v>44637</v>
      </c>
      <c r="I571">
        <v>30</v>
      </c>
      <c r="J571" s="472">
        <f t="shared" si="20"/>
        <v>12</v>
      </c>
    </row>
    <row r="572" spans="1:10" hidden="1" outlineLevel="1" x14ac:dyDescent="0.35">
      <c r="A572" s="475" t="s">
        <v>2580</v>
      </c>
      <c r="B572">
        <v>33</v>
      </c>
      <c r="C572" s="272" t="s">
        <v>2581</v>
      </c>
      <c r="D572" s="272" t="s">
        <v>170</v>
      </c>
      <c r="E572">
        <v>4</v>
      </c>
      <c r="F572">
        <v>4</v>
      </c>
      <c r="G572">
        <v>8</v>
      </c>
      <c r="H572" s="208">
        <v>44637</v>
      </c>
      <c r="I572">
        <v>120</v>
      </c>
      <c r="J572" s="472">
        <f t="shared" si="20"/>
        <v>8</v>
      </c>
    </row>
    <row r="573" spans="1:10" hidden="1" outlineLevel="1" x14ac:dyDescent="0.35">
      <c r="A573" s="475" t="s">
        <v>2580</v>
      </c>
      <c r="B573">
        <v>34</v>
      </c>
      <c r="C573" s="272" t="s">
        <v>2581</v>
      </c>
      <c r="D573" s="272" t="s">
        <v>170</v>
      </c>
      <c r="E573">
        <v>1</v>
      </c>
      <c r="F573">
        <v>5</v>
      </c>
      <c r="G573">
        <v>6</v>
      </c>
      <c r="H573" s="208">
        <v>44637</v>
      </c>
      <c r="I573">
        <v>120</v>
      </c>
      <c r="J573" s="472">
        <f t="shared" si="20"/>
        <v>6</v>
      </c>
    </row>
    <row r="574" spans="1:10" hidden="1" outlineLevel="1" x14ac:dyDescent="0.35">
      <c r="A574" s="475" t="s">
        <v>2580</v>
      </c>
      <c r="B574">
        <v>35</v>
      </c>
      <c r="C574" s="272" t="s">
        <v>2581</v>
      </c>
      <c r="D574" s="272" t="s">
        <v>170</v>
      </c>
      <c r="E574">
        <v>10</v>
      </c>
      <c r="F574">
        <v>3</v>
      </c>
      <c r="G574">
        <v>13</v>
      </c>
      <c r="H574" s="208">
        <v>44637</v>
      </c>
      <c r="I574">
        <v>420</v>
      </c>
      <c r="J574" s="472">
        <f t="shared" si="20"/>
        <v>13</v>
      </c>
    </row>
    <row r="575" spans="1:10" hidden="1" outlineLevel="1" x14ac:dyDescent="0.35">
      <c r="A575" s="475" t="s">
        <v>2580</v>
      </c>
      <c r="B575">
        <v>36</v>
      </c>
      <c r="C575" s="272" t="s">
        <v>2581</v>
      </c>
      <c r="D575" s="272" t="s">
        <v>170</v>
      </c>
      <c r="E575">
        <v>9</v>
      </c>
      <c r="F575">
        <v>4</v>
      </c>
      <c r="G575">
        <v>13</v>
      </c>
      <c r="H575" s="208">
        <v>44637</v>
      </c>
      <c r="I575">
        <v>830</v>
      </c>
      <c r="J575" s="472">
        <f t="shared" si="20"/>
        <v>13</v>
      </c>
    </row>
    <row r="576" spans="1:10" hidden="1" outlineLevel="1" x14ac:dyDescent="0.35">
      <c r="A576" s="475" t="s">
        <v>2580</v>
      </c>
      <c r="B576">
        <v>38</v>
      </c>
      <c r="C576" s="272" t="s">
        <v>2581</v>
      </c>
      <c r="D576" s="272" t="s">
        <v>170</v>
      </c>
      <c r="E576">
        <v>8</v>
      </c>
      <c r="F576">
        <v>2</v>
      </c>
      <c r="G576">
        <v>10</v>
      </c>
      <c r="H576" s="208">
        <v>44637</v>
      </c>
      <c r="I576">
        <v>120</v>
      </c>
      <c r="J576" s="472">
        <f t="shared" si="20"/>
        <v>10</v>
      </c>
    </row>
    <row r="577" spans="1:10" hidden="1" outlineLevel="1" x14ac:dyDescent="0.35">
      <c r="A577" s="475" t="s">
        <v>2580</v>
      </c>
      <c r="B577">
        <v>39</v>
      </c>
      <c r="C577" s="272" t="s">
        <v>2581</v>
      </c>
      <c r="D577" s="272" t="s">
        <v>170</v>
      </c>
      <c r="E577">
        <v>4</v>
      </c>
      <c r="F577">
        <v>5</v>
      </c>
      <c r="G577">
        <v>9</v>
      </c>
      <c r="H577" s="208">
        <v>44637</v>
      </c>
      <c r="I577">
        <v>290</v>
      </c>
      <c r="J577" s="472">
        <f t="shared" si="20"/>
        <v>9</v>
      </c>
    </row>
    <row r="578" spans="1:10" hidden="1" outlineLevel="1" x14ac:dyDescent="0.35">
      <c r="A578" s="475" t="s">
        <v>2580</v>
      </c>
      <c r="B578">
        <v>40</v>
      </c>
      <c r="C578" s="272" t="s">
        <v>2581</v>
      </c>
      <c r="D578" s="272" t="s">
        <v>170</v>
      </c>
      <c r="E578">
        <v>1</v>
      </c>
      <c r="F578">
        <v>6</v>
      </c>
      <c r="G578">
        <v>7</v>
      </c>
      <c r="H578" s="208">
        <v>44637</v>
      </c>
      <c r="I578">
        <v>290</v>
      </c>
      <c r="J578" s="472">
        <f t="shared" si="20"/>
        <v>7</v>
      </c>
    </row>
    <row r="579" spans="1:10" hidden="1" outlineLevel="1" x14ac:dyDescent="0.35">
      <c r="A579" s="475" t="s">
        <v>2580</v>
      </c>
      <c r="B579">
        <v>41</v>
      </c>
      <c r="C579" s="272" t="s">
        <v>2581</v>
      </c>
      <c r="D579" s="272" t="s">
        <v>170</v>
      </c>
      <c r="E579">
        <v>6</v>
      </c>
      <c r="F579">
        <v>2</v>
      </c>
      <c r="G579">
        <v>8</v>
      </c>
      <c r="H579" s="208">
        <v>44637</v>
      </c>
      <c r="I579">
        <v>290</v>
      </c>
      <c r="J579" s="472">
        <f t="shared" ref="J579:J642" si="21">IF(I579&gt;$Q$1,,G579)</f>
        <v>8</v>
      </c>
    </row>
    <row r="580" spans="1:10" hidden="1" outlineLevel="1" x14ac:dyDescent="0.35">
      <c r="A580" s="475" t="s">
        <v>2580</v>
      </c>
      <c r="B580">
        <v>42</v>
      </c>
      <c r="C580" s="272" t="s">
        <v>2581</v>
      </c>
      <c r="D580" s="272" t="s">
        <v>170</v>
      </c>
      <c r="E580">
        <v>7</v>
      </c>
      <c r="F580">
        <v>4</v>
      </c>
      <c r="G580">
        <v>11</v>
      </c>
      <c r="H580" s="208">
        <v>44637</v>
      </c>
      <c r="I580">
        <v>290</v>
      </c>
      <c r="J580" s="472">
        <f t="shared" si="21"/>
        <v>11</v>
      </c>
    </row>
    <row r="581" spans="1:10" hidden="1" outlineLevel="1" x14ac:dyDescent="0.35">
      <c r="A581" s="475" t="s">
        <v>2580</v>
      </c>
      <c r="B581">
        <v>43</v>
      </c>
      <c r="C581" s="272" t="s">
        <v>2581</v>
      </c>
      <c r="D581" s="272" t="s">
        <v>170</v>
      </c>
      <c r="E581">
        <v>9</v>
      </c>
      <c r="F581">
        <v>2</v>
      </c>
      <c r="G581">
        <v>11</v>
      </c>
      <c r="H581" s="208">
        <v>44637</v>
      </c>
      <c r="I581">
        <v>290</v>
      </c>
      <c r="J581" s="472">
        <f t="shared" si="21"/>
        <v>11</v>
      </c>
    </row>
    <row r="582" spans="1:10" hidden="1" outlineLevel="1" x14ac:dyDescent="0.35">
      <c r="A582" s="475" t="s">
        <v>2580</v>
      </c>
      <c r="B582">
        <v>44</v>
      </c>
      <c r="C582" s="272" t="s">
        <v>2581</v>
      </c>
      <c r="D582" s="272" t="s">
        <v>170</v>
      </c>
      <c r="E582">
        <v>5</v>
      </c>
      <c r="F582">
        <v>5</v>
      </c>
      <c r="G582">
        <v>10</v>
      </c>
      <c r="H582" s="208">
        <v>44637</v>
      </c>
      <c r="I582">
        <v>200</v>
      </c>
      <c r="J582" s="472">
        <f t="shared" si="21"/>
        <v>10</v>
      </c>
    </row>
    <row r="583" spans="1:10" hidden="1" outlineLevel="1" x14ac:dyDescent="0.35">
      <c r="A583" s="475" t="s">
        <v>2580</v>
      </c>
      <c r="B583">
        <v>45</v>
      </c>
      <c r="C583" s="272" t="s">
        <v>2581</v>
      </c>
      <c r="D583" s="272" t="s">
        <v>170</v>
      </c>
      <c r="E583">
        <v>7</v>
      </c>
      <c r="F583">
        <v>4</v>
      </c>
      <c r="G583">
        <v>11</v>
      </c>
      <c r="H583" s="208">
        <v>44637</v>
      </c>
      <c r="I583">
        <v>20</v>
      </c>
      <c r="J583" s="472">
        <f t="shared" si="21"/>
        <v>11</v>
      </c>
    </row>
    <row r="584" spans="1:10" hidden="1" outlineLevel="1" x14ac:dyDescent="0.35">
      <c r="A584" s="475" t="s">
        <v>2580</v>
      </c>
      <c r="B584">
        <v>47</v>
      </c>
      <c r="C584" s="272" t="s">
        <v>2581</v>
      </c>
      <c r="D584" s="272" t="s">
        <v>170</v>
      </c>
      <c r="E584">
        <v>5</v>
      </c>
      <c r="F584">
        <v>3</v>
      </c>
      <c r="G584">
        <v>8</v>
      </c>
      <c r="H584" s="208">
        <v>44637</v>
      </c>
      <c r="I584">
        <v>630</v>
      </c>
      <c r="J584" s="472">
        <f t="shared" si="21"/>
        <v>8</v>
      </c>
    </row>
    <row r="585" spans="1:10" hidden="1" outlineLevel="1" x14ac:dyDescent="0.35">
      <c r="A585" s="475" t="s">
        <v>2580</v>
      </c>
      <c r="B585">
        <v>48</v>
      </c>
      <c r="C585" s="272" t="s">
        <v>2581</v>
      </c>
      <c r="D585" s="272" t="s">
        <v>170</v>
      </c>
      <c r="E585">
        <v>10</v>
      </c>
      <c r="F585">
        <v>2</v>
      </c>
      <c r="G585">
        <v>12</v>
      </c>
      <c r="H585" s="208">
        <v>44637</v>
      </c>
      <c r="I585">
        <v>120</v>
      </c>
      <c r="J585" s="472">
        <f t="shared" si="21"/>
        <v>12</v>
      </c>
    </row>
    <row r="586" spans="1:10" hidden="1" outlineLevel="1" x14ac:dyDescent="0.35">
      <c r="A586" s="475" t="s">
        <v>2580</v>
      </c>
      <c r="B586">
        <v>56</v>
      </c>
      <c r="C586" s="272" t="s">
        <v>2581</v>
      </c>
      <c r="D586" s="272" t="s">
        <v>170</v>
      </c>
      <c r="E586">
        <v>6</v>
      </c>
      <c r="F586">
        <v>6</v>
      </c>
      <c r="G586">
        <v>12</v>
      </c>
      <c r="H586" s="208">
        <v>44637</v>
      </c>
      <c r="I586">
        <v>50</v>
      </c>
      <c r="J586" s="472">
        <f t="shared" si="21"/>
        <v>12</v>
      </c>
    </row>
    <row r="587" spans="1:10" hidden="1" outlineLevel="1" x14ac:dyDescent="0.35">
      <c r="A587" s="475" t="s">
        <v>2580</v>
      </c>
      <c r="B587">
        <v>49</v>
      </c>
      <c r="C587" s="272" t="s">
        <v>2581</v>
      </c>
      <c r="D587" s="272" t="s">
        <v>170</v>
      </c>
      <c r="E587">
        <v>8</v>
      </c>
      <c r="F587">
        <v>5</v>
      </c>
      <c r="G587">
        <v>13</v>
      </c>
      <c r="H587" s="208">
        <v>44637</v>
      </c>
      <c r="I587">
        <v>720</v>
      </c>
      <c r="J587" s="472">
        <f t="shared" si="21"/>
        <v>13</v>
      </c>
    </row>
    <row r="588" spans="1:10" hidden="1" outlineLevel="1" x14ac:dyDescent="0.35">
      <c r="A588" s="475" t="s">
        <v>2580</v>
      </c>
      <c r="B588">
        <v>50</v>
      </c>
      <c r="C588" s="272" t="s">
        <v>2581</v>
      </c>
      <c r="D588" s="272" t="s">
        <v>170</v>
      </c>
      <c r="E588">
        <v>3</v>
      </c>
      <c r="F588">
        <v>2</v>
      </c>
      <c r="G588">
        <v>5</v>
      </c>
      <c r="H588" s="208">
        <v>44637</v>
      </c>
      <c r="I588">
        <v>300</v>
      </c>
      <c r="J588" s="472">
        <f t="shared" si="21"/>
        <v>5</v>
      </c>
    </row>
    <row r="589" spans="1:10" hidden="1" outlineLevel="1" x14ac:dyDescent="0.35">
      <c r="A589" s="475" t="s">
        <v>2580</v>
      </c>
      <c r="B589">
        <v>51</v>
      </c>
      <c r="C589" s="272" t="s">
        <v>2581</v>
      </c>
      <c r="D589" s="272" t="s">
        <v>170</v>
      </c>
      <c r="E589">
        <v>10</v>
      </c>
      <c r="F589">
        <v>6</v>
      </c>
      <c r="G589">
        <v>16</v>
      </c>
      <c r="H589" s="208">
        <v>44637</v>
      </c>
      <c r="I589">
        <v>300</v>
      </c>
      <c r="J589" s="472">
        <f t="shared" si="21"/>
        <v>16</v>
      </c>
    </row>
    <row r="590" spans="1:10" hidden="1" outlineLevel="1" x14ac:dyDescent="0.35">
      <c r="A590" s="475" t="s">
        <v>2580</v>
      </c>
      <c r="B590">
        <v>52</v>
      </c>
      <c r="C590" s="272" t="s">
        <v>2581</v>
      </c>
      <c r="D590" s="272" t="s">
        <v>170</v>
      </c>
      <c r="E590">
        <v>3</v>
      </c>
      <c r="F590">
        <v>2</v>
      </c>
      <c r="G590">
        <v>5</v>
      </c>
      <c r="H590" s="208">
        <v>44637</v>
      </c>
      <c r="I590">
        <v>40</v>
      </c>
      <c r="J590" s="472">
        <f t="shared" si="21"/>
        <v>5</v>
      </c>
    </row>
    <row r="591" spans="1:10" hidden="1" outlineLevel="1" x14ac:dyDescent="0.35">
      <c r="A591" s="475" t="s">
        <v>2580</v>
      </c>
      <c r="B591">
        <v>53</v>
      </c>
      <c r="C591" s="272" t="s">
        <v>2581</v>
      </c>
      <c r="D591" s="272" t="s">
        <v>170</v>
      </c>
      <c r="E591">
        <v>7</v>
      </c>
      <c r="F591">
        <v>3</v>
      </c>
      <c r="G591">
        <v>10</v>
      </c>
      <c r="H591" s="208">
        <v>44637</v>
      </c>
      <c r="I591">
        <v>100</v>
      </c>
      <c r="J591" s="472">
        <f t="shared" si="21"/>
        <v>10</v>
      </c>
    </row>
    <row r="592" spans="1:10" hidden="1" outlineLevel="1" x14ac:dyDescent="0.35">
      <c r="A592" s="475" t="s">
        <v>2580</v>
      </c>
      <c r="B592">
        <v>54</v>
      </c>
      <c r="C592" s="272" t="s">
        <v>2581</v>
      </c>
      <c r="D592" s="272" t="s">
        <v>170</v>
      </c>
      <c r="E592">
        <v>8</v>
      </c>
      <c r="F592">
        <v>2</v>
      </c>
      <c r="G592">
        <v>10</v>
      </c>
      <c r="H592" s="208">
        <v>44637</v>
      </c>
      <c r="I592">
        <v>60</v>
      </c>
      <c r="J592" s="472">
        <f t="shared" si="21"/>
        <v>10</v>
      </c>
    </row>
    <row r="593" spans="1:10" hidden="1" outlineLevel="1" x14ac:dyDescent="0.35">
      <c r="A593" s="475" t="s">
        <v>2580</v>
      </c>
      <c r="B593">
        <v>55</v>
      </c>
      <c r="C593" s="272" t="s">
        <v>2581</v>
      </c>
      <c r="D593" s="272" t="s">
        <v>170</v>
      </c>
      <c r="E593">
        <v>6</v>
      </c>
      <c r="F593">
        <v>6</v>
      </c>
      <c r="G593">
        <v>12</v>
      </c>
      <c r="H593" s="208">
        <v>44637</v>
      </c>
      <c r="I593">
        <v>900</v>
      </c>
      <c r="J593" s="472">
        <f t="shared" si="21"/>
        <v>12</v>
      </c>
    </row>
    <row r="594" spans="1:10" hidden="1" outlineLevel="1" x14ac:dyDescent="0.35">
      <c r="A594" s="475" t="s">
        <v>2580</v>
      </c>
      <c r="B594">
        <v>59</v>
      </c>
      <c r="C594" s="272" t="s">
        <v>2581</v>
      </c>
      <c r="D594" s="272" t="s">
        <v>170</v>
      </c>
      <c r="E594">
        <v>7</v>
      </c>
      <c r="F594">
        <v>7</v>
      </c>
      <c r="G594">
        <v>14</v>
      </c>
      <c r="H594" s="208">
        <v>44637</v>
      </c>
      <c r="I594">
        <v>200</v>
      </c>
      <c r="J594" s="472">
        <f t="shared" si="21"/>
        <v>14</v>
      </c>
    </row>
    <row r="595" spans="1:10" hidden="1" outlineLevel="1" x14ac:dyDescent="0.35">
      <c r="A595" s="475" t="s">
        <v>2580</v>
      </c>
      <c r="B595">
        <v>57</v>
      </c>
      <c r="C595" s="272" t="s">
        <v>2581</v>
      </c>
      <c r="D595" s="272" t="s">
        <v>170</v>
      </c>
      <c r="E595">
        <v>9</v>
      </c>
      <c r="F595">
        <v>2</v>
      </c>
      <c r="G595">
        <v>11</v>
      </c>
      <c r="H595" s="208">
        <v>44637</v>
      </c>
      <c r="I595">
        <v>900</v>
      </c>
      <c r="J595" s="472">
        <f t="shared" si="21"/>
        <v>11</v>
      </c>
    </row>
    <row r="596" spans="1:10" hidden="1" outlineLevel="1" x14ac:dyDescent="0.35">
      <c r="A596" s="475" t="s">
        <v>2580</v>
      </c>
      <c r="B596">
        <v>58</v>
      </c>
      <c r="C596" s="272" t="s">
        <v>2581</v>
      </c>
      <c r="D596" s="272" t="s">
        <v>170</v>
      </c>
      <c r="E596">
        <v>5</v>
      </c>
      <c r="F596">
        <v>5</v>
      </c>
      <c r="G596">
        <v>10</v>
      </c>
      <c r="H596" s="208">
        <v>44637</v>
      </c>
      <c r="I596">
        <v>900</v>
      </c>
      <c r="J596" s="472">
        <f t="shared" si="21"/>
        <v>10</v>
      </c>
    </row>
    <row r="597" spans="1:10" hidden="1" outlineLevel="1" x14ac:dyDescent="0.35">
      <c r="A597" s="475" t="s">
        <v>2580</v>
      </c>
      <c r="B597">
        <v>60</v>
      </c>
      <c r="C597" s="272" t="s">
        <v>2581</v>
      </c>
      <c r="D597" s="272" t="s">
        <v>170</v>
      </c>
      <c r="E597">
        <v>5</v>
      </c>
      <c r="F597">
        <v>2</v>
      </c>
      <c r="G597">
        <v>7</v>
      </c>
      <c r="H597" s="208">
        <v>44637</v>
      </c>
      <c r="I597">
        <v>120</v>
      </c>
      <c r="J597" s="472">
        <f t="shared" si="21"/>
        <v>7</v>
      </c>
    </row>
    <row r="598" spans="1:10" hidden="1" outlineLevel="1" x14ac:dyDescent="0.35">
      <c r="A598" s="475" t="s">
        <v>2580</v>
      </c>
      <c r="B598">
        <v>61</v>
      </c>
      <c r="C598" s="272" t="s">
        <v>2581</v>
      </c>
      <c r="D598" s="272" t="s">
        <v>170</v>
      </c>
      <c r="E598">
        <v>4</v>
      </c>
      <c r="F598">
        <v>4</v>
      </c>
      <c r="G598">
        <v>8</v>
      </c>
      <c r="H598" s="208">
        <v>44637</v>
      </c>
      <c r="I598">
        <v>200</v>
      </c>
      <c r="J598" s="472">
        <f t="shared" si="21"/>
        <v>8</v>
      </c>
    </row>
    <row r="599" spans="1:10" hidden="1" outlineLevel="1" x14ac:dyDescent="0.35">
      <c r="A599" s="475" t="s">
        <v>2580</v>
      </c>
      <c r="B599">
        <v>62</v>
      </c>
      <c r="C599" s="272" t="s">
        <v>2581</v>
      </c>
      <c r="D599" s="272" t="s">
        <v>170</v>
      </c>
      <c r="E599">
        <v>7</v>
      </c>
      <c r="F599">
        <v>5</v>
      </c>
      <c r="G599">
        <v>12</v>
      </c>
      <c r="H599" s="208">
        <v>44637</v>
      </c>
      <c r="I599">
        <v>500</v>
      </c>
      <c r="J599" s="472">
        <f t="shared" si="21"/>
        <v>12</v>
      </c>
    </row>
    <row r="600" spans="1:10" hidden="1" outlineLevel="1" x14ac:dyDescent="0.35">
      <c r="A600" s="475" t="s">
        <v>2580</v>
      </c>
      <c r="B600">
        <v>63</v>
      </c>
      <c r="C600" s="272" t="s">
        <v>2581</v>
      </c>
      <c r="D600" s="272" t="s">
        <v>170</v>
      </c>
      <c r="E600">
        <v>4</v>
      </c>
      <c r="F600">
        <v>4</v>
      </c>
      <c r="G600">
        <v>8</v>
      </c>
      <c r="H600" s="208">
        <v>44637</v>
      </c>
      <c r="I600">
        <v>200</v>
      </c>
      <c r="J600" s="472">
        <f t="shared" si="21"/>
        <v>8</v>
      </c>
    </row>
    <row r="601" spans="1:10" hidden="1" outlineLevel="1" x14ac:dyDescent="0.35">
      <c r="A601" s="475" t="s">
        <v>2580</v>
      </c>
      <c r="B601">
        <v>64</v>
      </c>
      <c r="C601" s="272" t="s">
        <v>2581</v>
      </c>
      <c r="D601" s="272" t="s">
        <v>170</v>
      </c>
      <c r="E601">
        <v>6</v>
      </c>
      <c r="F601">
        <v>4</v>
      </c>
      <c r="G601">
        <v>10</v>
      </c>
      <c r="H601" s="208">
        <v>44637</v>
      </c>
      <c r="I601">
        <v>360</v>
      </c>
      <c r="J601" s="472">
        <f t="shared" si="21"/>
        <v>10</v>
      </c>
    </row>
    <row r="602" spans="1:10" ht="15" collapsed="1" thickBot="1" x14ac:dyDescent="0.4">
      <c r="A602" s="476" t="s">
        <v>2580</v>
      </c>
      <c r="B602" s="212"/>
      <c r="C602" s="213" t="s">
        <v>2581</v>
      </c>
      <c r="D602" s="214">
        <f>COUNTA(D538:D601)</f>
        <v>64</v>
      </c>
      <c r="E602" s="214">
        <f>SUM(E538:E601)</f>
        <v>371</v>
      </c>
      <c r="F602" s="214">
        <f>SUM(F538:F601)</f>
        <v>218</v>
      </c>
      <c r="G602" s="214">
        <f>SUM(G538:G601)</f>
        <v>589</v>
      </c>
      <c r="H602" s="238">
        <v>44637</v>
      </c>
      <c r="I602" s="466">
        <f>AVERAGE(I538:I601)</f>
        <v>347.65625</v>
      </c>
      <c r="J602" s="214">
        <f>SUM(J538:J601)</f>
        <v>589</v>
      </c>
    </row>
    <row r="603" spans="1:10" hidden="1" outlineLevel="1" x14ac:dyDescent="0.35">
      <c r="A603" s="475" t="s">
        <v>2582</v>
      </c>
      <c r="B603">
        <v>1</v>
      </c>
      <c r="C603" s="272" t="s">
        <v>2583</v>
      </c>
      <c r="D603" s="272" t="s">
        <v>170</v>
      </c>
      <c r="E603">
        <v>2</v>
      </c>
      <c r="F603">
        <v>2</v>
      </c>
      <c r="G603">
        <v>4</v>
      </c>
      <c r="H603" s="208">
        <v>44637</v>
      </c>
      <c r="I603">
        <v>900</v>
      </c>
      <c r="J603" s="472">
        <f t="shared" si="21"/>
        <v>4</v>
      </c>
    </row>
    <row r="604" spans="1:10" hidden="1" outlineLevel="1" x14ac:dyDescent="0.35">
      <c r="A604" s="475" t="s">
        <v>2582</v>
      </c>
      <c r="B604">
        <v>2</v>
      </c>
      <c r="C604" s="272" t="s">
        <v>2583</v>
      </c>
      <c r="D604" s="272" t="s">
        <v>170</v>
      </c>
      <c r="E604">
        <v>5</v>
      </c>
      <c r="F604">
        <v>2</v>
      </c>
      <c r="G604">
        <v>7</v>
      </c>
      <c r="H604" s="208">
        <v>44637</v>
      </c>
      <c r="I604">
        <v>700</v>
      </c>
      <c r="J604" s="472">
        <f t="shared" si="21"/>
        <v>7</v>
      </c>
    </row>
    <row r="605" spans="1:10" hidden="1" outlineLevel="1" x14ac:dyDescent="0.35">
      <c r="A605" s="475" t="s">
        <v>2582</v>
      </c>
      <c r="B605">
        <v>3</v>
      </c>
      <c r="C605" s="272" t="s">
        <v>2583</v>
      </c>
      <c r="D605" s="272" t="s">
        <v>170</v>
      </c>
      <c r="E605">
        <v>7</v>
      </c>
      <c r="F605">
        <v>2</v>
      </c>
      <c r="G605">
        <v>9</v>
      </c>
      <c r="H605" s="208">
        <v>44637</v>
      </c>
      <c r="I605">
        <v>600</v>
      </c>
      <c r="J605" s="472">
        <f t="shared" si="21"/>
        <v>9</v>
      </c>
    </row>
    <row r="606" spans="1:10" hidden="1" outlineLevel="1" x14ac:dyDescent="0.35">
      <c r="A606" s="475" t="s">
        <v>2582</v>
      </c>
      <c r="B606">
        <v>17</v>
      </c>
      <c r="C606" s="272" t="s">
        <v>2583</v>
      </c>
      <c r="D606" s="272" t="s">
        <v>170</v>
      </c>
      <c r="E606">
        <v>3</v>
      </c>
      <c r="F606">
        <v>2</v>
      </c>
      <c r="G606">
        <v>5</v>
      </c>
      <c r="H606" s="208">
        <v>44637</v>
      </c>
      <c r="I606">
        <v>350</v>
      </c>
      <c r="J606" s="472">
        <f t="shared" si="21"/>
        <v>5</v>
      </c>
    </row>
    <row r="607" spans="1:10" hidden="1" outlineLevel="1" x14ac:dyDescent="0.35">
      <c r="A607" s="475" t="s">
        <v>2582</v>
      </c>
      <c r="B607">
        <v>4</v>
      </c>
      <c r="C607" s="272" t="s">
        <v>2583</v>
      </c>
      <c r="D607" s="272" t="s">
        <v>170</v>
      </c>
      <c r="E607">
        <v>4</v>
      </c>
      <c r="F607">
        <v>2</v>
      </c>
      <c r="G607">
        <v>6</v>
      </c>
      <c r="H607" s="208">
        <v>44637</v>
      </c>
      <c r="I607">
        <v>400</v>
      </c>
      <c r="J607" s="472">
        <f t="shared" si="21"/>
        <v>6</v>
      </c>
    </row>
    <row r="608" spans="1:10" hidden="1" outlineLevel="1" x14ac:dyDescent="0.35">
      <c r="A608" s="475" t="s">
        <v>2582</v>
      </c>
      <c r="B608">
        <v>5</v>
      </c>
      <c r="C608" s="272" t="s">
        <v>2583</v>
      </c>
      <c r="D608" s="272" t="s">
        <v>170</v>
      </c>
      <c r="E608">
        <v>2</v>
      </c>
      <c r="F608">
        <v>2</v>
      </c>
      <c r="G608">
        <v>4</v>
      </c>
      <c r="H608" s="208">
        <v>44637</v>
      </c>
      <c r="I608">
        <v>300</v>
      </c>
      <c r="J608" s="472">
        <f t="shared" si="21"/>
        <v>4</v>
      </c>
    </row>
    <row r="609" spans="1:10" hidden="1" outlineLevel="1" x14ac:dyDescent="0.35">
      <c r="A609" s="475" t="s">
        <v>2582</v>
      </c>
      <c r="B609">
        <v>6</v>
      </c>
      <c r="C609" s="272" t="s">
        <v>2583</v>
      </c>
      <c r="D609" s="272" t="s">
        <v>170</v>
      </c>
      <c r="E609">
        <v>2</v>
      </c>
      <c r="F609">
        <v>2</v>
      </c>
      <c r="G609">
        <v>4</v>
      </c>
      <c r="H609" s="208">
        <v>44637</v>
      </c>
      <c r="I609">
        <v>100</v>
      </c>
      <c r="J609" s="472">
        <f t="shared" si="21"/>
        <v>4</v>
      </c>
    </row>
    <row r="610" spans="1:10" hidden="1" outlineLevel="1" x14ac:dyDescent="0.35">
      <c r="A610" s="475" t="s">
        <v>2582</v>
      </c>
      <c r="B610">
        <v>7</v>
      </c>
      <c r="C610" s="272" t="s">
        <v>2583</v>
      </c>
      <c r="D610" s="272" t="s">
        <v>170</v>
      </c>
      <c r="E610">
        <v>2</v>
      </c>
      <c r="F610">
        <v>3</v>
      </c>
      <c r="G610">
        <v>5</v>
      </c>
      <c r="H610" s="208">
        <v>44637</v>
      </c>
      <c r="I610">
        <v>450</v>
      </c>
      <c r="J610" s="472">
        <f t="shared" si="21"/>
        <v>5</v>
      </c>
    </row>
    <row r="611" spans="1:10" hidden="1" outlineLevel="1" x14ac:dyDescent="0.35">
      <c r="A611" s="475" t="s">
        <v>2582</v>
      </c>
      <c r="B611">
        <v>8</v>
      </c>
      <c r="C611" s="272" t="s">
        <v>2583</v>
      </c>
      <c r="D611" s="272" t="s">
        <v>170</v>
      </c>
      <c r="E611">
        <v>2</v>
      </c>
      <c r="F611">
        <v>2</v>
      </c>
      <c r="G611">
        <v>4</v>
      </c>
      <c r="H611" s="208">
        <v>44637</v>
      </c>
      <c r="I611">
        <v>600</v>
      </c>
      <c r="J611" s="472">
        <f t="shared" si="21"/>
        <v>4</v>
      </c>
    </row>
    <row r="612" spans="1:10" hidden="1" outlineLevel="1" x14ac:dyDescent="0.35">
      <c r="A612" s="475" t="s">
        <v>2582</v>
      </c>
      <c r="B612">
        <v>9</v>
      </c>
      <c r="C612" s="272" t="s">
        <v>2583</v>
      </c>
      <c r="D612" s="272" t="s">
        <v>170</v>
      </c>
      <c r="E612">
        <v>2</v>
      </c>
      <c r="F612">
        <v>2</v>
      </c>
      <c r="G612">
        <v>4</v>
      </c>
      <c r="H612" s="208">
        <v>44637</v>
      </c>
      <c r="I612">
        <v>700</v>
      </c>
      <c r="J612" s="472">
        <f t="shared" si="21"/>
        <v>4</v>
      </c>
    </row>
    <row r="613" spans="1:10" hidden="1" outlineLevel="1" x14ac:dyDescent="0.35">
      <c r="A613" s="475" t="s">
        <v>2582</v>
      </c>
      <c r="B613">
        <v>10</v>
      </c>
      <c r="C613" s="272" t="s">
        <v>2583</v>
      </c>
      <c r="D613" s="272" t="s">
        <v>170</v>
      </c>
      <c r="E613">
        <v>2</v>
      </c>
      <c r="F613">
        <v>2</v>
      </c>
      <c r="G613">
        <v>4</v>
      </c>
      <c r="H613" s="208">
        <v>44637</v>
      </c>
      <c r="I613">
        <v>350</v>
      </c>
      <c r="J613" s="472">
        <f t="shared" si="21"/>
        <v>4</v>
      </c>
    </row>
    <row r="614" spans="1:10" hidden="1" outlineLevel="1" x14ac:dyDescent="0.35">
      <c r="A614" s="475" t="s">
        <v>2582</v>
      </c>
      <c r="B614">
        <v>11</v>
      </c>
      <c r="C614" s="272" t="s">
        <v>2583</v>
      </c>
      <c r="D614" s="272" t="s">
        <v>170</v>
      </c>
      <c r="E614">
        <v>3</v>
      </c>
      <c r="F614">
        <v>3</v>
      </c>
      <c r="G614">
        <v>6</v>
      </c>
      <c r="H614" s="208">
        <v>44637</v>
      </c>
      <c r="I614">
        <v>200</v>
      </c>
      <c r="J614" s="472">
        <f t="shared" si="21"/>
        <v>6</v>
      </c>
    </row>
    <row r="615" spans="1:10" hidden="1" outlineLevel="1" x14ac:dyDescent="0.35">
      <c r="A615" s="475" t="s">
        <v>2582</v>
      </c>
      <c r="B615">
        <v>12</v>
      </c>
      <c r="C615" s="272" t="s">
        <v>2583</v>
      </c>
      <c r="D615" s="272" t="s">
        <v>170</v>
      </c>
      <c r="E615">
        <v>3</v>
      </c>
      <c r="F615">
        <v>2</v>
      </c>
      <c r="G615">
        <v>5</v>
      </c>
      <c r="H615" s="208">
        <v>44637</v>
      </c>
      <c r="I615">
        <v>550</v>
      </c>
      <c r="J615" s="472">
        <f t="shared" si="21"/>
        <v>5</v>
      </c>
    </row>
    <row r="616" spans="1:10" hidden="1" outlineLevel="1" x14ac:dyDescent="0.35">
      <c r="A616" s="475" t="s">
        <v>2582</v>
      </c>
      <c r="B616">
        <v>13</v>
      </c>
      <c r="C616" s="272" t="s">
        <v>2583</v>
      </c>
      <c r="D616" s="272" t="s">
        <v>170</v>
      </c>
      <c r="E616">
        <v>5</v>
      </c>
      <c r="F616">
        <v>2</v>
      </c>
      <c r="G616">
        <v>7</v>
      </c>
      <c r="H616" s="208">
        <v>44637</v>
      </c>
      <c r="I616">
        <v>400</v>
      </c>
      <c r="J616" s="472">
        <f t="shared" si="21"/>
        <v>7</v>
      </c>
    </row>
    <row r="617" spans="1:10" hidden="1" outlineLevel="1" x14ac:dyDescent="0.35">
      <c r="A617" s="475" t="s">
        <v>2582</v>
      </c>
      <c r="B617">
        <v>37</v>
      </c>
      <c r="C617" s="272" t="s">
        <v>2583</v>
      </c>
      <c r="D617" s="272" t="s">
        <v>170</v>
      </c>
      <c r="E617">
        <v>3</v>
      </c>
      <c r="F617">
        <v>2</v>
      </c>
      <c r="G617">
        <v>5</v>
      </c>
      <c r="H617" s="208">
        <v>44637</v>
      </c>
      <c r="I617">
        <v>600</v>
      </c>
      <c r="J617" s="472">
        <f t="shared" si="21"/>
        <v>5</v>
      </c>
    </row>
    <row r="618" spans="1:10" hidden="1" outlineLevel="1" x14ac:dyDescent="0.35">
      <c r="A618" s="475" t="s">
        <v>2582</v>
      </c>
      <c r="B618">
        <v>14</v>
      </c>
      <c r="C618" s="272" t="s">
        <v>2583</v>
      </c>
      <c r="D618" s="272" t="s">
        <v>170</v>
      </c>
      <c r="E618">
        <v>8</v>
      </c>
      <c r="F618">
        <v>3</v>
      </c>
      <c r="G618">
        <v>11</v>
      </c>
      <c r="H618" s="208">
        <v>44637</v>
      </c>
      <c r="I618">
        <v>200</v>
      </c>
      <c r="J618" s="472">
        <f t="shared" si="21"/>
        <v>11</v>
      </c>
    </row>
    <row r="619" spans="1:10" hidden="1" outlineLevel="1" x14ac:dyDescent="0.35">
      <c r="A619" s="475" t="s">
        <v>2582</v>
      </c>
      <c r="B619">
        <v>15</v>
      </c>
      <c r="C619" s="272" t="s">
        <v>2583</v>
      </c>
      <c r="D619" s="272" t="s">
        <v>170</v>
      </c>
      <c r="E619">
        <v>6</v>
      </c>
      <c r="F619">
        <v>2</v>
      </c>
      <c r="G619">
        <v>8</v>
      </c>
      <c r="H619" s="208">
        <v>44637</v>
      </c>
      <c r="I619">
        <v>700</v>
      </c>
      <c r="J619" s="472">
        <f t="shared" si="21"/>
        <v>8</v>
      </c>
    </row>
    <row r="620" spans="1:10" hidden="1" outlineLevel="1" x14ac:dyDescent="0.35">
      <c r="A620" s="475" t="s">
        <v>2582</v>
      </c>
      <c r="B620">
        <v>16</v>
      </c>
      <c r="C620" s="272" t="s">
        <v>2583</v>
      </c>
      <c r="D620" s="272" t="s">
        <v>170</v>
      </c>
      <c r="E620">
        <v>7</v>
      </c>
      <c r="F620">
        <v>2</v>
      </c>
      <c r="G620">
        <v>9</v>
      </c>
      <c r="H620" s="208">
        <v>44637</v>
      </c>
      <c r="I620">
        <v>600</v>
      </c>
      <c r="J620" s="472">
        <f t="shared" si="21"/>
        <v>9</v>
      </c>
    </row>
    <row r="621" spans="1:10" hidden="1" outlineLevel="1" x14ac:dyDescent="0.35">
      <c r="A621" s="475" t="s">
        <v>2582</v>
      </c>
      <c r="B621">
        <v>18</v>
      </c>
      <c r="C621" s="272" t="s">
        <v>2583</v>
      </c>
      <c r="D621" s="272" t="s">
        <v>170</v>
      </c>
      <c r="E621">
        <v>6</v>
      </c>
      <c r="F621">
        <v>2</v>
      </c>
      <c r="G621">
        <v>8</v>
      </c>
      <c r="H621" s="208">
        <v>44637</v>
      </c>
      <c r="I621">
        <v>400</v>
      </c>
      <c r="J621" s="472">
        <f t="shared" si="21"/>
        <v>8</v>
      </c>
    </row>
    <row r="622" spans="1:10" hidden="1" outlineLevel="1" x14ac:dyDescent="0.35">
      <c r="A622" s="475" t="s">
        <v>2582</v>
      </c>
      <c r="B622">
        <v>19</v>
      </c>
      <c r="C622" s="272" t="s">
        <v>2583</v>
      </c>
      <c r="D622" s="272" t="s">
        <v>170</v>
      </c>
      <c r="E622">
        <v>2</v>
      </c>
      <c r="F622">
        <v>2</v>
      </c>
      <c r="G622">
        <v>4</v>
      </c>
      <c r="H622" s="208">
        <v>44637</v>
      </c>
      <c r="I622">
        <v>500</v>
      </c>
      <c r="J622" s="472">
        <f t="shared" si="21"/>
        <v>4</v>
      </c>
    </row>
    <row r="623" spans="1:10" hidden="1" outlineLevel="1" x14ac:dyDescent="0.35">
      <c r="A623" s="475" t="s">
        <v>2582</v>
      </c>
      <c r="B623">
        <v>20</v>
      </c>
      <c r="C623" s="272" t="s">
        <v>2583</v>
      </c>
      <c r="D623" s="272" t="s">
        <v>170</v>
      </c>
      <c r="E623">
        <v>4</v>
      </c>
      <c r="F623">
        <v>2</v>
      </c>
      <c r="G623">
        <v>6</v>
      </c>
      <c r="H623" s="208">
        <v>44637</v>
      </c>
      <c r="I623">
        <v>300</v>
      </c>
      <c r="J623" s="472">
        <f t="shared" si="21"/>
        <v>6</v>
      </c>
    </row>
    <row r="624" spans="1:10" hidden="1" outlineLevel="1" x14ac:dyDescent="0.35">
      <c r="A624" s="475" t="s">
        <v>2582</v>
      </c>
      <c r="B624">
        <v>21</v>
      </c>
      <c r="C624" s="272" t="s">
        <v>2583</v>
      </c>
      <c r="D624" s="272" t="s">
        <v>170</v>
      </c>
      <c r="E624">
        <v>8</v>
      </c>
      <c r="F624">
        <v>2</v>
      </c>
      <c r="G624">
        <v>10</v>
      </c>
      <c r="H624" s="208">
        <v>44637</v>
      </c>
      <c r="I624">
        <v>550</v>
      </c>
      <c r="J624" s="472">
        <f t="shared" si="21"/>
        <v>10</v>
      </c>
    </row>
    <row r="625" spans="1:10" hidden="1" outlineLevel="1" x14ac:dyDescent="0.35">
      <c r="A625" s="475" t="s">
        <v>2582</v>
      </c>
      <c r="B625">
        <v>22</v>
      </c>
      <c r="C625" s="272" t="s">
        <v>2583</v>
      </c>
      <c r="D625" s="272" t="s">
        <v>170</v>
      </c>
      <c r="E625">
        <v>2</v>
      </c>
      <c r="F625">
        <v>2</v>
      </c>
      <c r="G625">
        <v>4</v>
      </c>
      <c r="H625" s="208">
        <v>44637</v>
      </c>
      <c r="I625">
        <v>100</v>
      </c>
      <c r="J625" s="472">
        <f t="shared" si="21"/>
        <v>4</v>
      </c>
    </row>
    <row r="626" spans="1:10" hidden="1" outlineLevel="1" x14ac:dyDescent="0.35">
      <c r="A626" s="475" t="s">
        <v>2582</v>
      </c>
      <c r="B626">
        <v>23</v>
      </c>
      <c r="C626" s="272" t="s">
        <v>2583</v>
      </c>
      <c r="D626" s="272" t="s">
        <v>170</v>
      </c>
      <c r="E626">
        <v>6</v>
      </c>
      <c r="F626">
        <v>2</v>
      </c>
      <c r="G626">
        <v>8</v>
      </c>
      <c r="H626" s="208">
        <v>44637</v>
      </c>
      <c r="I626">
        <v>350</v>
      </c>
      <c r="J626" s="472">
        <f t="shared" si="21"/>
        <v>8</v>
      </c>
    </row>
    <row r="627" spans="1:10" hidden="1" outlineLevel="1" x14ac:dyDescent="0.35">
      <c r="A627" s="475" t="s">
        <v>2582</v>
      </c>
      <c r="B627">
        <v>24</v>
      </c>
      <c r="C627" s="272" t="s">
        <v>2583</v>
      </c>
      <c r="D627" s="272" t="s">
        <v>170</v>
      </c>
      <c r="E627">
        <v>2</v>
      </c>
      <c r="F627">
        <v>2</v>
      </c>
      <c r="G627">
        <v>4</v>
      </c>
      <c r="H627" s="208">
        <v>44637</v>
      </c>
      <c r="I627">
        <v>200</v>
      </c>
      <c r="J627" s="472">
        <f t="shared" si="21"/>
        <v>4</v>
      </c>
    </row>
    <row r="628" spans="1:10" hidden="1" outlineLevel="1" x14ac:dyDescent="0.35">
      <c r="A628" s="475" t="s">
        <v>2582</v>
      </c>
      <c r="B628">
        <v>25</v>
      </c>
      <c r="C628" s="272" t="s">
        <v>2583</v>
      </c>
      <c r="D628" s="272" t="s">
        <v>170</v>
      </c>
      <c r="E628">
        <v>1</v>
      </c>
      <c r="F628">
        <v>2</v>
      </c>
      <c r="G628">
        <v>3</v>
      </c>
      <c r="H628" s="208">
        <v>44637</v>
      </c>
      <c r="I628">
        <v>400</v>
      </c>
      <c r="J628" s="472">
        <f t="shared" si="21"/>
        <v>3</v>
      </c>
    </row>
    <row r="629" spans="1:10" hidden="1" outlineLevel="1" x14ac:dyDescent="0.35">
      <c r="A629" s="475" t="s">
        <v>2582</v>
      </c>
      <c r="B629">
        <v>26</v>
      </c>
      <c r="C629" s="272" t="s">
        <v>2583</v>
      </c>
      <c r="D629" s="272" t="s">
        <v>170</v>
      </c>
      <c r="E629">
        <v>5</v>
      </c>
      <c r="F629">
        <v>2</v>
      </c>
      <c r="G629">
        <v>7</v>
      </c>
      <c r="H629" s="208">
        <v>44637</v>
      </c>
      <c r="I629">
        <v>300</v>
      </c>
      <c r="J629" s="472">
        <f t="shared" si="21"/>
        <v>7</v>
      </c>
    </row>
    <row r="630" spans="1:10" hidden="1" outlineLevel="1" x14ac:dyDescent="0.35">
      <c r="A630" s="475" t="s">
        <v>2582</v>
      </c>
      <c r="B630">
        <v>27</v>
      </c>
      <c r="C630" s="272" t="s">
        <v>2583</v>
      </c>
      <c r="D630" s="272" t="s">
        <v>170</v>
      </c>
      <c r="E630">
        <v>2</v>
      </c>
      <c r="F630">
        <v>2</v>
      </c>
      <c r="G630">
        <v>4</v>
      </c>
      <c r="H630" s="208">
        <v>44637</v>
      </c>
      <c r="I630">
        <v>100</v>
      </c>
      <c r="J630" s="472">
        <f t="shared" si="21"/>
        <v>4</v>
      </c>
    </row>
    <row r="631" spans="1:10" hidden="1" outlineLevel="1" x14ac:dyDescent="0.35">
      <c r="A631" s="475" t="s">
        <v>2582</v>
      </c>
      <c r="B631">
        <v>28</v>
      </c>
      <c r="C631" s="272" t="s">
        <v>2583</v>
      </c>
      <c r="D631" s="272" t="s">
        <v>170</v>
      </c>
      <c r="E631">
        <v>2</v>
      </c>
      <c r="F631">
        <v>2</v>
      </c>
      <c r="G631">
        <v>4</v>
      </c>
      <c r="H631" s="208">
        <v>44637</v>
      </c>
      <c r="I631">
        <v>450</v>
      </c>
      <c r="J631" s="472">
        <f t="shared" si="21"/>
        <v>4</v>
      </c>
    </row>
    <row r="632" spans="1:10" hidden="1" outlineLevel="1" x14ac:dyDescent="0.35">
      <c r="A632" s="475" t="s">
        <v>2582</v>
      </c>
      <c r="B632">
        <v>29</v>
      </c>
      <c r="C632" s="272" t="s">
        <v>2583</v>
      </c>
      <c r="D632" s="272" t="s">
        <v>170</v>
      </c>
      <c r="E632">
        <v>5</v>
      </c>
      <c r="F632">
        <v>2</v>
      </c>
      <c r="G632">
        <v>7</v>
      </c>
      <c r="H632" s="208">
        <v>44637</v>
      </c>
      <c r="I632">
        <v>700</v>
      </c>
      <c r="J632" s="472">
        <f t="shared" si="21"/>
        <v>7</v>
      </c>
    </row>
    <row r="633" spans="1:10" hidden="1" outlineLevel="1" x14ac:dyDescent="0.35">
      <c r="A633" s="475" t="s">
        <v>2582</v>
      </c>
      <c r="B633">
        <v>30</v>
      </c>
      <c r="C633" s="272" t="s">
        <v>2583</v>
      </c>
      <c r="D633" s="272" t="s">
        <v>170</v>
      </c>
      <c r="E633">
        <v>3</v>
      </c>
      <c r="F633">
        <v>2</v>
      </c>
      <c r="G633">
        <v>5</v>
      </c>
      <c r="H633" s="208">
        <v>44637</v>
      </c>
      <c r="I633">
        <v>300</v>
      </c>
      <c r="J633" s="472">
        <f t="shared" si="21"/>
        <v>5</v>
      </c>
    </row>
    <row r="634" spans="1:10" hidden="1" outlineLevel="1" x14ac:dyDescent="0.35">
      <c r="A634" s="475" t="s">
        <v>2582</v>
      </c>
      <c r="B634">
        <v>31</v>
      </c>
      <c r="C634" s="272" t="s">
        <v>2583</v>
      </c>
      <c r="D634" s="272" t="s">
        <v>170</v>
      </c>
      <c r="E634">
        <v>7</v>
      </c>
      <c r="F634">
        <v>2</v>
      </c>
      <c r="G634">
        <v>9</v>
      </c>
      <c r="H634" s="208">
        <v>44637</v>
      </c>
      <c r="I634">
        <v>550</v>
      </c>
      <c r="J634" s="472">
        <f t="shared" si="21"/>
        <v>9</v>
      </c>
    </row>
    <row r="635" spans="1:10" hidden="1" outlineLevel="1" x14ac:dyDescent="0.35">
      <c r="A635" s="475" t="s">
        <v>2582</v>
      </c>
      <c r="B635">
        <v>32</v>
      </c>
      <c r="C635" s="272" t="s">
        <v>2583</v>
      </c>
      <c r="D635" s="272" t="s">
        <v>170</v>
      </c>
      <c r="E635">
        <v>2</v>
      </c>
      <c r="F635">
        <v>2</v>
      </c>
      <c r="G635">
        <v>4</v>
      </c>
      <c r="H635" s="208">
        <v>44637</v>
      </c>
      <c r="I635">
        <v>400</v>
      </c>
      <c r="J635" s="472">
        <f t="shared" si="21"/>
        <v>4</v>
      </c>
    </row>
    <row r="636" spans="1:10" hidden="1" outlineLevel="1" x14ac:dyDescent="0.35">
      <c r="A636" s="475" t="s">
        <v>2582</v>
      </c>
      <c r="B636">
        <v>33</v>
      </c>
      <c r="C636" s="272" t="s">
        <v>2583</v>
      </c>
      <c r="D636" s="272" t="s">
        <v>170</v>
      </c>
      <c r="E636">
        <v>3</v>
      </c>
      <c r="F636">
        <v>2</v>
      </c>
      <c r="G636">
        <v>5</v>
      </c>
      <c r="H636" s="208">
        <v>44637</v>
      </c>
      <c r="I636">
        <v>300</v>
      </c>
      <c r="J636" s="472">
        <f t="shared" si="21"/>
        <v>5</v>
      </c>
    </row>
    <row r="637" spans="1:10" hidden="1" outlineLevel="1" x14ac:dyDescent="0.35">
      <c r="A637" s="475" t="s">
        <v>2582</v>
      </c>
      <c r="B637">
        <v>34</v>
      </c>
      <c r="C637" s="272" t="s">
        <v>2583</v>
      </c>
      <c r="D637" s="272" t="s">
        <v>170</v>
      </c>
      <c r="E637">
        <v>2</v>
      </c>
      <c r="F637">
        <v>2</v>
      </c>
      <c r="G637">
        <v>4</v>
      </c>
      <c r="H637" s="208">
        <v>44637</v>
      </c>
      <c r="I637">
        <v>100</v>
      </c>
      <c r="J637" s="472">
        <f t="shared" si="21"/>
        <v>4</v>
      </c>
    </row>
    <row r="638" spans="1:10" hidden="1" outlineLevel="1" x14ac:dyDescent="0.35">
      <c r="A638" s="475" t="s">
        <v>2582</v>
      </c>
      <c r="B638">
        <v>35</v>
      </c>
      <c r="C638" s="272" t="s">
        <v>2583</v>
      </c>
      <c r="D638" s="272" t="s">
        <v>170</v>
      </c>
      <c r="E638">
        <v>1</v>
      </c>
      <c r="F638">
        <v>2</v>
      </c>
      <c r="G638">
        <v>3</v>
      </c>
      <c r="H638" s="208">
        <v>44637</v>
      </c>
      <c r="I638">
        <v>850</v>
      </c>
      <c r="J638" s="472">
        <f t="shared" si="21"/>
        <v>3</v>
      </c>
    </row>
    <row r="639" spans="1:10" hidden="1" outlineLevel="1" x14ac:dyDescent="0.35">
      <c r="A639" s="475" t="s">
        <v>2582</v>
      </c>
      <c r="B639">
        <v>47</v>
      </c>
      <c r="C639" s="272" t="s">
        <v>2583</v>
      </c>
      <c r="D639" s="272" t="s">
        <v>170</v>
      </c>
      <c r="E639">
        <v>1</v>
      </c>
      <c r="F639">
        <v>2</v>
      </c>
      <c r="G639">
        <v>3</v>
      </c>
      <c r="H639" s="208">
        <v>44637</v>
      </c>
      <c r="I639">
        <v>370</v>
      </c>
      <c r="J639" s="472">
        <f t="shared" si="21"/>
        <v>3</v>
      </c>
    </row>
    <row r="640" spans="1:10" hidden="1" outlineLevel="1" x14ac:dyDescent="0.35">
      <c r="A640" s="475" t="s">
        <v>2582</v>
      </c>
      <c r="B640">
        <v>36</v>
      </c>
      <c r="C640" s="272" t="s">
        <v>2583</v>
      </c>
      <c r="D640" s="272" t="s">
        <v>170</v>
      </c>
      <c r="E640">
        <v>1</v>
      </c>
      <c r="F640">
        <v>2</v>
      </c>
      <c r="G640">
        <v>3</v>
      </c>
      <c r="H640" s="208">
        <v>44637</v>
      </c>
      <c r="I640">
        <v>150</v>
      </c>
      <c r="J640" s="472">
        <f t="shared" si="21"/>
        <v>3</v>
      </c>
    </row>
    <row r="641" spans="1:10" hidden="1" outlineLevel="1" x14ac:dyDescent="0.35">
      <c r="A641" s="475" t="s">
        <v>2582</v>
      </c>
      <c r="B641">
        <v>38</v>
      </c>
      <c r="C641" s="272" t="s">
        <v>2583</v>
      </c>
      <c r="D641" s="272" t="s">
        <v>170</v>
      </c>
      <c r="E641">
        <v>1</v>
      </c>
      <c r="F641">
        <v>2</v>
      </c>
      <c r="G641">
        <v>3</v>
      </c>
      <c r="H641" s="208">
        <v>44637</v>
      </c>
      <c r="I641">
        <v>400</v>
      </c>
      <c r="J641" s="472">
        <f t="shared" si="21"/>
        <v>3</v>
      </c>
    </row>
    <row r="642" spans="1:10" hidden="1" outlineLevel="1" x14ac:dyDescent="0.35">
      <c r="A642" s="475" t="s">
        <v>2582</v>
      </c>
      <c r="B642">
        <v>39</v>
      </c>
      <c r="C642" s="272" t="s">
        <v>2583</v>
      </c>
      <c r="D642" s="272" t="s">
        <v>170</v>
      </c>
      <c r="E642">
        <v>3</v>
      </c>
      <c r="F642">
        <v>2</v>
      </c>
      <c r="G642">
        <v>5</v>
      </c>
      <c r="H642" s="208">
        <v>44637</v>
      </c>
      <c r="I642">
        <v>400</v>
      </c>
      <c r="J642" s="472">
        <f t="shared" si="21"/>
        <v>5</v>
      </c>
    </row>
    <row r="643" spans="1:10" hidden="1" outlineLevel="1" x14ac:dyDescent="0.35">
      <c r="A643" s="475" t="s">
        <v>2582</v>
      </c>
      <c r="B643">
        <v>40</v>
      </c>
      <c r="C643" s="272" t="s">
        <v>2583</v>
      </c>
      <c r="D643" s="272" t="s">
        <v>170</v>
      </c>
      <c r="E643">
        <v>5</v>
      </c>
      <c r="F643">
        <v>5</v>
      </c>
      <c r="G643">
        <v>10</v>
      </c>
      <c r="H643" s="208">
        <v>44637</v>
      </c>
      <c r="I643">
        <v>200</v>
      </c>
      <c r="J643" s="472">
        <f t="shared" ref="J643:J705" si="22">IF(I643&gt;$Q$1,,G643)</f>
        <v>10</v>
      </c>
    </row>
    <row r="644" spans="1:10" hidden="1" outlineLevel="1" x14ac:dyDescent="0.35">
      <c r="A644" s="475" t="s">
        <v>2582</v>
      </c>
      <c r="B644">
        <v>41</v>
      </c>
      <c r="C644" s="272" t="s">
        <v>2583</v>
      </c>
      <c r="D644" s="272" t="s">
        <v>170</v>
      </c>
      <c r="E644">
        <v>3</v>
      </c>
      <c r="F644">
        <v>2</v>
      </c>
      <c r="G644">
        <v>5</v>
      </c>
      <c r="H644" s="208">
        <v>44637</v>
      </c>
      <c r="I644">
        <v>200</v>
      </c>
      <c r="J644" s="472">
        <f t="shared" si="22"/>
        <v>5</v>
      </c>
    </row>
    <row r="645" spans="1:10" hidden="1" outlineLevel="1" x14ac:dyDescent="0.35">
      <c r="A645" s="475" t="s">
        <v>2582</v>
      </c>
      <c r="B645">
        <v>42</v>
      </c>
      <c r="C645" s="272" t="s">
        <v>2583</v>
      </c>
      <c r="D645" s="272" t="s">
        <v>170</v>
      </c>
      <c r="E645">
        <v>7</v>
      </c>
      <c r="F645">
        <v>2</v>
      </c>
      <c r="G645">
        <v>9</v>
      </c>
      <c r="H645" s="208">
        <v>44637</v>
      </c>
      <c r="I645">
        <v>700</v>
      </c>
      <c r="J645" s="472">
        <f t="shared" si="22"/>
        <v>9</v>
      </c>
    </row>
    <row r="646" spans="1:10" hidden="1" outlineLevel="1" x14ac:dyDescent="0.35">
      <c r="A646" s="475" t="s">
        <v>2582</v>
      </c>
      <c r="B646">
        <v>43</v>
      </c>
      <c r="C646" s="272" t="s">
        <v>2583</v>
      </c>
      <c r="D646" s="272" t="s">
        <v>170</v>
      </c>
      <c r="E646">
        <v>12</v>
      </c>
      <c r="F646">
        <v>7</v>
      </c>
      <c r="G646">
        <v>19</v>
      </c>
      <c r="H646" s="208">
        <v>44637</v>
      </c>
      <c r="I646">
        <v>450</v>
      </c>
      <c r="J646" s="472">
        <f t="shared" si="22"/>
        <v>19</v>
      </c>
    </row>
    <row r="647" spans="1:10" hidden="1" outlineLevel="1" x14ac:dyDescent="0.35">
      <c r="A647" s="475" t="s">
        <v>2582</v>
      </c>
      <c r="B647">
        <v>44</v>
      </c>
      <c r="C647" s="272" t="s">
        <v>2583</v>
      </c>
      <c r="D647" s="272" t="s">
        <v>170</v>
      </c>
      <c r="E647">
        <v>4</v>
      </c>
      <c r="F647">
        <v>2</v>
      </c>
      <c r="G647">
        <v>6</v>
      </c>
      <c r="H647" s="208">
        <v>44637</v>
      </c>
      <c r="I647">
        <v>600</v>
      </c>
      <c r="J647" s="472">
        <f t="shared" si="22"/>
        <v>6</v>
      </c>
    </row>
    <row r="648" spans="1:10" hidden="1" outlineLevel="1" x14ac:dyDescent="0.35">
      <c r="A648" s="475" t="s">
        <v>2582</v>
      </c>
      <c r="B648">
        <v>45</v>
      </c>
      <c r="C648" s="272" t="s">
        <v>2583</v>
      </c>
      <c r="D648" s="272" t="s">
        <v>170</v>
      </c>
      <c r="E648">
        <v>1</v>
      </c>
      <c r="F648">
        <v>2</v>
      </c>
      <c r="G648">
        <v>3</v>
      </c>
      <c r="H648" s="208">
        <v>44637</v>
      </c>
      <c r="I648">
        <v>200</v>
      </c>
      <c r="J648" s="472">
        <f t="shared" si="22"/>
        <v>3</v>
      </c>
    </row>
    <row r="649" spans="1:10" hidden="1" outlineLevel="1" x14ac:dyDescent="0.35">
      <c r="A649" s="475" t="s">
        <v>2582</v>
      </c>
      <c r="B649">
        <v>46</v>
      </c>
      <c r="C649" s="272" t="s">
        <v>2583</v>
      </c>
      <c r="D649" s="272" t="s">
        <v>170</v>
      </c>
      <c r="E649">
        <v>5</v>
      </c>
      <c r="F649">
        <v>2</v>
      </c>
      <c r="G649">
        <v>7</v>
      </c>
      <c r="H649" s="208">
        <v>44637</v>
      </c>
      <c r="I649">
        <v>550</v>
      </c>
      <c r="J649" s="472">
        <f t="shared" si="22"/>
        <v>7</v>
      </c>
    </row>
    <row r="650" spans="1:10" hidden="1" outlineLevel="1" x14ac:dyDescent="0.35">
      <c r="A650" s="475" t="s">
        <v>2582</v>
      </c>
      <c r="B650">
        <v>48</v>
      </c>
      <c r="C650" s="272" t="s">
        <v>2583</v>
      </c>
      <c r="D650" s="272" t="s">
        <v>170</v>
      </c>
      <c r="E650">
        <v>2</v>
      </c>
      <c r="F650">
        <v>2</v>
      </c>
      <c r="G650">
        <v>4</v>
      </c>
      <c r="H650" s="208">
        <v>44637</v>
      </c>
      <c r="I650">
        <v>450</v>
      </c>
      <c r="J650" s="472">
        <f t="shared" si="22"/>
        <v>4</v>
      </c>
    </row>
    <row r="651" spans="1:10" hidden="1" outlineLevel="1" x14ac:dyDescent="0.35">
      <c r="A651" s="475" t="s">
        <v>2582</v>
      </c>
      <c r="B651">
        <v>49</v>
      </c>
      <c r="C651" s="272" t="s">
        <v>2583</v>
      </c>
      <c r="D651" s="272" t="s">
        <v>170</v>
      </c>
      <c r="E651">
        <v>12</v>
      </c>
      <c r="F651">
        <v>7</v>
      </c>
      <c r="G651">
        <v>19</v>
      </c>
      <c r="H651" s="208">
        <v>44637</v>
      </c>
      <c r="I651">
        <v>450</v>
      </c>
      <c r="J651" s="472">
        <f t="shared" si="22"/>
        <v>19</v>
      </c>
    </row>
    <row r="652" spans="1:10" hidden="1" outlineLevel="1" x14ac:dyDescent="0.35">
      <c r="A652" s="475" t="s">
        <v>2582</v>
      </c>
      <c r="B652">
        <v>50</v>
      </c>
      <c r="C652" s="272" t="s">
        <v>2583</v>
      </c>
      <c r="D652" s="272" t="s">
        <v>170</v>
      </c>
      <c r="E652">
        <v>4</v>
      </c>
      <c r="F652">
        <v>2</v>
      </c>
      <c r="G652">
        <v>6</v>
      </c>
      <c r="H652" s="208">
        <v>44637</v>
      </c>
      <c r="I652">
        <v>300</v>
      </c>
      <c r="J652" s="472">
        <f t="shared" si="22"/>
        <v>6</v>
      </c>
    </row>
    <row r="653" spans="1:10" hidden="1" outlineLevel="1" x14ac:dyDescent="0.35">
      <c r="A653" s="475" t="s">
        <v>2582</v>
      </c>
      <c r="B653">
        <v>51</v>
      </c>
      <c r="C653" s="272" t="s">
        <v>2583</v>
      </c>
      <c r="D653" s="272" t="s">
        <v>170</v>
      </c>
      <c r="E653">
        <v>7</v>
      </c>
      <c r="F653">
        <v>2</v>
      </c>
      <c r="G653">
        <v>9</v>
      </c>
      <c r="H653" s="208">
        <v>44637</v>
      </c>
      <c r="I653">
        <v>800</v>
      </c>
      <c r="J653" s="472">
        <f t="shared" si="22"/>
        <v>9</v>
      </c>
    </row>
    <row r="654" spans="1:10" hidden="1" outlineLevel="1" x14ac:dyDescent="0.35">
      <c r="A654" s="475" t="s">
        <v>2582</v>
      </c>
      <c r="B654">
        <v>52</v>
      </c>
      <c r="C654" s="272" t="s">
        <v>2583</v>
      </c>
      <c r="D654" s="272" t="s">
        <v>170</v>
      </c>
      <c r="E654">
        <v>1</v>
      </c>
      <c r="F654">
        <v>2</v>
      </c>
      <c r="G654">
        <v>3</v>
      </c>
      <c r="H654" s="208">
        <v>44637</v>
      </c>
      <c r="I654">
        <v>600</v>
      </c>
      <c r="J654" s="472">
        <f t="shared" si="22"/>
        <v>3</v>
      </c>
    </row>
    <row r="655" spans="1:10" hidden="1" outlineLevel="1" x14ac:dyDescent="0.35">
      <c r="A655" s="475" t="s">
        <v>2582</v>
      </c>
      <c r="B655">
        <v>53</v>
      </c>
      <c r="C655" s="272" t="s">
        <v>2583</v>
      </c>
      <c r="D655" s="272" t="s">
        <v>170</v>
      </c>
      <c r="E655">
        <v>3</v>
      </c>
      <c r="F655">
        <v>2</v>
      </c>
      <c r="G655">
        <v>5</v>
      </c>
      <c r="H655" s="208">
        <v>44637</v>
      </c>
      <c r="I655">
        <v>450</v>
      </c>
      <c r="J655" s="472">
        <f t="shared" si="22"/>
        <v>5</v>
      </c>
    </row>
    <row r="656" spans="1:10" hidden="1" outlineLevel="1" x14ac:dyDescent="0.35">
      <c r="A656" s="475" t="s">
        <v>2582</v>
      </c>
      <c r="B656">
        <v>54</v>
      </c>
      <c r="C656" s="272" t="s">
        <v>2583</v>
      </c>
      <c r="D656" s="272" t="s">
        <v>170</v>
      </c>
      <c r="E656">
        <v>7</v>
      </c>
      <c r="F656">
        <v>2</v>
      </c>
      <c r="G656">
        <v>9</v>
      </c>
      <c r="H656" s="208">
        <v>44637</v>
      </c>
      <c r="I656">
        <v>400</v>
      </c>
      <c r="J656" s="472">
        <f t="shared" si="22"/>
        <v>9</v>
      </c>
    </row>
    <row r="657" spans="1:10" hidden="1" outlineLevel="1" x14ac:dyDescent="0.35">
      <c r="A657" s="475" t="s">
        <v>2582</v>
      </c>
      <c r="B657">
        <v>55</v>
      </c>
      <c r="C657" s="272" t="s">
        <v>2583</v>
      </c>
      <c r="D657" s="272" t="s">
        <v>170</v>
      </c>
      <c r="E657">
        <v>4</v>
      </c>
      <c r="F657">
        <v>2</v>
      </c>
      <c r="G657">
        <v>6</v>
      </c>
      <c r="H657" s="208">
        <v>44637</v>
      </c>
      <c r="I657">
        <v>700</v>
      </c>
      <c r="J657" s="472">
        <f t="shared" si="22"/>
        <v>6</v>
      </c>
    </row>
    <row r="658" spans="1:10" hidden="1" outlineLevel="1" x14ac:dyDescent="0.35">
      <c r="A658" s="475" t="s">
        <v>2582</v>
      </c>
      <c r="B658">
        <v>56</v>
      </c>
      <c r="C658" s="272" t="s">
        <v>2583</v>
      </c>
      <c r="D658" s="272" t="s">
        <v>170</v>
      </c>
      <c r="E658">
        <v>2</v>
      </c>
      <c r="F658">
        <v>2</v>
      </c>
      <c r="G658">
        <v>4</v>
      </c>
      <c r="H658" s="208">
        <v>44637</v>
      </c>
      <c r="I658">
        <v>650</v>
      </c>
      <c r="J658" s="472">
        <f t="shared" si="22"/>
        <v>4</v>
      </c>
    </row>
    <row r="659" spans="1:10" hidden="1" outlineLevel="1" x14ac:dyDescent="0.35">
      <c r="A659" s="475" t="s">
        <v>2582</v>
      </c>
      <c r="B659">
        <v>57</v>
      </c>
      <c r="C659" s="272" t="s">
        <v>2583</v>
      </c>
      <c r="D659" s="272" t="s">
        <v>170</v>
      </c>
      <c r="E659">
        <v>10</v>
      </c>
      <c r="F659">
        <v>8</v>
      </c>
      <c r="G659">
        <v>18</v>
      </c>
      <c r="H659" s="208">
        <v>44637</v>
      </c>
      <c r="I659">
        <v>200</v>
      </c>
      <c r="J659" s="472">
        <f t="shared" si="22"/>
        <v>18</v>
      </c>
    </row>
    <row r="660" spans="1:10" hidden="1" outlineLevel="1" x14ac:dyDescent="0.35">
      <c r="A660" s="475" t="s">
        <v>2582</v>
      </c>
      <c r="B660">
        <v>58</v>
      </c>
      <c r="C660" s="272" t="s">
        <v>2583</v>
      </c>
      <c r="D660" s="272" t="s">
        <v>170</v>
      </c>
      <c r="E660">
        <v>4</v>
      </c>
      <c r="F660">
        <v>2</v>
      </c>
      <c r="G660">
        <v>6</v>
      </c>
      <c r="H660" s="208">
        <v>44637</v>
      </c>
      <c r="I660">
        <v>800</v>
      </c>
      <c r="J660" s="472">
        <f t="shared" si="22"/>
        <v>6</v>
      </c>
    </row>
    <row r="661" spans="1:10" hidden="1" outlineLevel="1" x14ac:dyDescent="0.35">
      <c r="A661" s="475" t="s">
        <v>2582</v>
      </c>
      <c r="B661">
        <v>59</v>
      </c>
      <c r="C661" s="272" t="s">
        <v>2583</v>
      </c>
      <c r="D661" s="272" t="s">
        <v>170</v>
      </c>
      <c r="E661">
        <v>3</v>
      </c>
      <c r="F661">
        <v>2</v>
      </c>
      <c r="G661">
        <v>5</v>
      </c>
      <c r="H661" s="208">
        <v>44637</v>
      </c>
      <c r="I661">
        <v>550</v>
      </c>
      <c r="J661" s="472">
        <f t="shared" si="22"/>
        <v>5</v>
      </c>
    </row>
    <row r="662" spans="1:10" hidden="1" outlineLevel="1" x14ac:dyDescent="0.35">
      <c r="A662" s="475" t="s">
        <v>2582</v>
      </c>
      <c r="B662">
        <v>60</v>
      </c>
      <c r="C662" s="272" t="s">
        <v>2583</v>
      </c>
      <c r="D662" s="272" t="s">
        <v>170</v>
      </c>
      <c r="E662">
        <v>2</v>
      </c>
      <c r="F662">
        <v>2</v>
      </c>
      <c r="G662">
        <v>4</v>
      </c>
      <c r="H662" s="208">
        <v>44637</v>
      </c>
      <c r="I662">
        <v>400</v>
      </c>
      <c r="J662" s="472">
        <f t="shared" si="22"/>
        <v>4</v>
      </c>
    </row>
    <row r="663" spans="1:10" hidden="1" outlineLevel="1" x14ac:dyDescent="0.35">
      <c r="A663" s="475" t="s">
        <v>2582</v>
      </c>
      <c r="B663">
        <v>61</v>
      </c>
      <c r="C663" s="272" t="s">
        <v>2583</v>
      </c>
      <c r="D663" s="272" t="s">
        <v>170</v>
      </c>
      <c r="E663">
        <v>4</v>
      </c>
      <c r="F663">
        <v>2</v>
      </c>
      <c r="G663">
        <v>6</v>
      </c>
      <c r="H663" s="208">
        <v>44637</v>
      </c>
      <c r="I663">
        <v>850</v>
      </c>
      <c r="J663" s="472">
        <f t="shared" si="22"/>
        <v>6</v>
      </c>
    </row>
    <row r="664" spans="1:10" ht="15" collapsed="1" thickBot="1" x14ac:dyDescent="0.4">
      <c r="A664" s="476" t="s">
        <v>2582</v>
      </c>
      <c r="B664" s="212"/>
      <c r="C664" s="213" t="s">
        <v>2583</v>
      </c>
      <c r="D664" s="214">
        <f>COUNTA(D603:D663)</f>
        <v>61</v>
      </c>
      <c r="E664" s="214">
        <f>SUM(E603:E663)</f>
        <v>239</v>
      </c>
      <c r="F664" s="214">
        <f>SUM(F603:F663)</f>
        <v>144</v>
      </c>
      <c r="G664" s="214">
        <f>SUM(G603:G663)</f>
        <v>383</v>
      </c>
      <c r="H664" s="238">
        <v>44637</v>
      </c>
      <c r="I664" s="466">
        <f>AVERAGE(I603:I663)</f>
        <v>448.68852459016392</v>
      </c>
      <c r="J664" s="214">
        <f>SUM(J603:J663)</f>
        <v>383</v>
      </c>
    </row>
    <row r="665" spans="1:10" hidden="1" outlineLevel="1" x14ac:dyDescent="0.35">
      <c r="A665" s="475" t="s">
        <v>3029</v>
      </c>
      <c r="B665">
        <v>1</v>
      </c>
      <c r="C665" s="272" t="s">
        <v>3030</v>
      </c>
      <c r="D665" s="272" t="s">
        <v>170</v>
      </c>
      <c r="E665">
        <v>6</v>
      </c>
      <c r="F665">
        <v>5</v>
      </c>
      <c r="G665">
        <v>11</v>
      </c>
      <c r="H665" s="208">
        <v>44637</v>
      </c>
      <c r="I665">
        <v>500</v>
      </c>
      <c r="J665" s="472">
        <f t="shared" si="22"/>
        <v>11</v>
      </c>
    </row>
    <row r="666" spans="1:10" hidden="1" outlineLevel="1" x14ac:dyDescent="0.35">
      <c r="A666" s="475" t="s">
        <v>3029</v>
      </c>
      <c r="B666">
        <v>2</v>
      </c>
      <c r="C666" s="272" t="s">
        <v>3030</v>
      </c>
      <c r="D666" s="272" t="s">
        <v>170</v>
      </c>
      <c r="E666">
        <v>4</v>
      </c>
      <c r="F666">
        <v>9</v>
      </c>
      <c r="G666">
        <v>13</v>
      </c>
      <c r="H666" s="208">
        <v>44637</v>
      </c>
      <c r="I666">
        <v>700</v>
      </c>
      <c r="J666" s="472">
        <f t="shared" si="22"/>
        <v>13</v>
      </c>
    </row>
    <row r="667" spans="1:10" hidden="1" outlineLevel="1" x14ac:dyDescent="0.35">
      <c r="A667" s="475" t="s">
        <v>3029</v>
      </c>
      <c r="B667">
        <v>3</v>
      </c>
      <c r="C667" s="272" t="s">
        <v>3030</v>
      </c>
      <c r="D667" s="272" t="s">
        <v>170</v>
      </c>
      <c r="E667">
        <v>8</v>
      </c>
      <c r="F667">
        <v>5</v>
      </c>
      <c r="G667">
        <v>13</v>
      </c>
      <c r="H667" s="208">
        <v>44637</v>
      </c>
      <c r="I667">
        <v>800</v>
      </c>
      <c r="J667" s="472">
        <f t="shared" si="22"/>
        <v>13</v>
      </c>
    </row>
    <row r="668" spans="1:10" hidden="1" outlineLevel="1" x14ac:dyDescent="0.35">
      <c r="A668" s="475" t="s">
        <v>3029</v>
      </c>
      <c r="B668">
        <v>18</v>
      </c>
      <c r="C668" s="272" t="s">
        <v>3030</v>
      </c>
      <c r="D668" s="272" t="s">
        <v>170</v>
      </c>
      <c r="E668">
        <v>6</v>
      </c>
      <c r="F668">
        <v>4</v>
      </c>
      <c r="G668">
        <v>10</v>
      </c>
      <c r="H668" s="208">
        <v>44637</v>
      </c>
      <c r="I668">
        <v>300</v>
      </c>
      <c r="J668" s="472">
        <f t="shared" si="22"/>
        <v>10</v>
      </c>
    </row>
    <row r="669" spans="1:10" hidden="1" outlineLevel="1" x14ac:dyDescent="0.35">
      <c r="A669" s="475" t="s">
        <v>3029</v>
      </c>
      <c r="B669">
        <v>4</v>
      </c>
      <c r="C669" s="272" t="s">
        <v>3030</v>
      </c>
      <c r="D669" s="272" t="s">
        <v>170</v>
      </c>
      <c r="E669">
        <v>7</v>
      </c>
      <c r="F669">
        <v>5</v>
      </c>
      <c r="G669">
        <v>12</v>
      </c>
      <c r="H669" s="208">
        <v>44637</v>
      </c>
      <c r="I669">
        <v>300</v>
      </c>
      <c r="J669" s="472">
        <f t="shared" si="22"/>
        <v>12</v>
      </c>
    </row>
    <row r="670" spans="1:10" hidden="1" outlineLevel="1" x14ac:dyDescent="0.35">
      <c r="A670" s="475" t="s">
        <v>3029</v>
      </c>
      <c r="B670">
        <v>5</v>
      </c>
      <c r="C670" s="272" t="s">
        <v>3030</v>
      </c>
      <c r="D670" s="272" t="s">
        <v>170</v>
      </c>
      <c r="E670">
        <v>4</v>
      </c>
      <c r="F670">
        <v>2</v>
      </c>
      <c r="G670">
        <v>6</v>
      </c>
      <c r="H670" s="208">
        <v>44637</v>
      </c>
      <c r="I670">
        <v>500</v>
      </c>
      <c r="J670" s="472">
        <f t="shared" si="22"/>
        <v>6</v>
      </c>
    </row>
    <row r="671" spans="1:10" hidden="1" outlineLevel="1" x14ac:dyDescent="0.35">
      <c r="A671" s="475" t="s">
        <v>3029</v>
      </c>
      <c r="B671">
        <v>6</v>
      </c>
      <c r="C671" s="272" t="s">
        <v>3030</v>
      </c>
      <c r="D671" s="272" t="s">
        <v>170</v>
      </c>
      <c r="E671">
        <v>3</v>
      </c>
      <c r="F671">
        <v>2</v>
      </c>
      <c r="G671">
        <v>5</v>
      </c>
      <c r="H671" s="208">
        <v>44637</v>
      </c>
      <c r="I671">
        <v>100</v>
      </c>
      <c r="J671" s="472">
        <f t="shared" si="22"/>
        <v>5</v>
      </c>
    </row>
    <row r="672" spans="1:10" hidden="1" outlineLevel="1" x14ac:dyDescent="0.35">
      <c r="A672" s="475" t="s">
        <v>3029</v>
      </c>
      <c r="B672">
        <v>7</v>
      </c>
      <c r="C672" s="272" t="s">
        <v>3030</v>
      </c>
      <c r="D672" s="272" t="s">
        <v>170</v>
      </c>
      <c r="E672">
        <v>5</v>
      </c>
      <c r="F672">
        <v>2</v>
      </c>
      <c r="G672">
        <v>7</v>
      </c>
      <c r="H672" s="208">
        <v>44637</v>
      </c>
      <c r="I672">
        <v>200</v>
      </c>
      <c r="J672" s="472">
        <f t="shared" si="22"/>
        <v>7</v>
      </c>
    </row>
    <row r="673" spans="1:10" hidden="1" outlineLevel="1" x14ac:dyDescent="0.35">
      <c r="A673" s="475" t="s">
        <v>3029</v>
      </c>
      <c r="B673">
        <v>32</v>
      </c>
      <c r="C673" s="272" t="s">
        <v>3030</v>
      </c>
      <c r="D673" s="272" t="s">
        <v>170</v>
      </c>
      <c r="E673">
        <v>9</v>
      </c>
      <c r="F673">
        <v>2</v>
      </c>
      <c r="G673">
        <v>11</v>
      </c>
      <c r="H673" s="208">
        <v>44637</v>
      </c>
      <c r="I673">
        <v>100</v>
      </c>
      <c r="J673" s="472">
        <f t="shared" si="22"/>
        <v>11</v>
      </c>
    </row>
    <row r="674" spans="1:10" hidden="1" outlineLevel="1" x14ac:dyDescent="0.35">
      <c r="A674" s="475" t="s">
        <v>3029</v>
      </c>
      <c r="B674">
        <v>8</v>
      </c>
      <c r="C674" s="272" t="s">
        <v>3030</v>
      </c>
      <c r="D674" s="272" t="s">
        <v>170</v>
      </c>
      <c r="E674">
        <v>9</v>
      </c>
      <c r="F674">
        <v>4</v>
      </c>
      <c r="G674">
        <v>13</v>
      </c>
      <c r="H674" s="208">
        <v>44637</v>
      </c>
      <c r="I674">
        <v>200</v>
      </c>
      <c r="J674" s="472">
        <f t="shared" si="22"/>
        <v>13</v>
      </c>
    </row>
    <row r="675" spans="1:10" hidden="1" outlineLevel="1" x14ac:dyDescent="0.35">
      <c r="A675" s="475" t="s">
        <v>3029</v>
      </c>
      <c r="B675">
        <v>36</v>
      </c>
      <c r="C675" s="272" t="s">
        <v>3030</v>
      </c>
      <c r="D675" s="272" t="s">
        <v>170</v>
      </c>
      <c r="E675">
        <v>12</v>
      </c>
      <c r="F675">
        <v>6</v>
      </c>
      <c r="G675">
        <v>18</v>
      </c>
      <c r="H675" s="208">
        <v>44637</v>
      </c>
      <c r="I675">
        <v>300</v>
      </c>
      <c r="J675" s="472">
        <f t="shared" si="22"/>
        <v>18</v>
      </c>
    </row>
    <row r="676" spans="1:10" hidden="1" outlineLevel="1" x14ac:dyDescent="0.35">
      <c r="A676" s="475" t="s">
        <v>3029</v>
      </c>
      <c r="B676">
        <v>9</v>
      </c>
      <c r="C676" s="272" t="s">
        <v>3030</v>
      </c>
      <c r="D676" s="272" t="s">
        <v>170</v>
      </c>
      <c r="E676">
        <v>7</v>
      </c>
      <c r="F676">
        <v>6</v>
      </c>
      <c r="G676">
        <v>13</v>
      </c>
      <c r="H676" s="208">
        <v>44637</v>
      </c>
      <c r="I676">
        <v>600</v>
      </c>
      <c r="J676" s="472">
        <f t="shared" si="22"/>
        <v>13</v>
      </c>
    </row>
    <row r="677" spans="1:10" hidden="1" outlineLevel="1" x14ac:dyDescent="0.35">
      <c r="A677" s="475" t="s">
        <v>3029</v>
      </c>
      <c r="B677">
        <v>10</v>
      </c>
      <c r="C677" s="272" t="s">
        <v>3030</v>
      </c>
      <c r="D677" s="272" t="s">
        <v>170</v>
      </c>
      <c r="E677">
        <v>6</v>
      </c>
      <c r="F677">
        <v>4</v>
      </c>
      <c r="G677">
        <v>10</v>
      </c>
      <c r="H677" s="208">
        <v>44637</v>
      </c>
      <c r="I677">
        <v>900</v>
      </c>
      <c r="J677" s="472">
        <f t="shared" si="22"/>
        <v>10</v>
      </c>
    </row>
    <row r="678" spans="1:10" hidden="1" outlineLevel="1" x14ac:dyDescent="0.35">
      <c r="A678" s="475" t="s">
        <v>3029</v>
      </c>
      <c r="B678">
        <v>11</v>
      </c>
      <c r="C678" s="272" t="s">
        <v>3030</v>
      </c>
      <c r="D678" s="272" t="s">
        <v>170</v>
      </c>
      <c r="E678">
        <v>7</v>
      </c>
      <c r="F678">
        <v>5</v>
      </c>
      <c r="G678">
        <v>12</v>
      </c>
      <c r="H678" s="208">
        <v>44637</v>
      </c>
      <c r="I678">
        <v>800</v>
      </c>
      <c r="J678" s="472">
        <f t="shared" si="22"/>
        <v>12</v>
      </c>
    </row>
    <row r="679" spans="1:10" hidden="1" outlineLevel="1" x14ac:dyDescent="0.35">
      <c r="A679" s="475" t="s">
        <v>3029</v>
      </c>
      <c r="B679">
        <v>12</v>
      </c>
      <c r="C679" s="272" t="s">
        <v>3030</v>
      </c>
      <c r="D679" s="272" t="s">
        <v>170</v>
      </c>
      <c r="E679">
        <v>3</v>
      </c>
      <c r="F679">
        <v>3</v>
      </c>
      <c r="G679">
        <v>6</v>
      </c>
      <c r="H679" s="208">
        <v>44637</v>
      </c>
      <c r="I679">
        <v>100</v>
      </c>
      <c r="J679" s="472">
        <f t="shared" si="22"/>
        <v>6</v>
      </c>
    </row>
    <row r="680" spans="1:10" hidden="1" outlineLevel="1" x14ac:dyDescent="0.35">
      <c r="A680" s="475" t="s">
        <v>3029</v>
      </c>
      <c r="B680">
        <v>13</v>
      </c>
      <c r="C680" s="272" t="s">
        <v>3030</v>
      </c>
      <c r="D680" s="272" t="s">
        <v>170</v>
      </c>
      <c r="E680">
        <v>8</v>
      </c>
      <c r="F680">
        <v>5</v>
      </c>
      <c r="G680">
        <v>13</v>
      </c>
      <c r="H680" s="208">
        <v>44637</v>
      </c>
      <c r="I680">
        <v>100</v>
      </c>
      <c r="J680" s="472">
        <f t="shared" si="22"/>
        <v>13</v>
      </c>
    </row>
    <row r="681" spans="1:10" hidden="1" outlineLevel="1" x14ac:dyDescent="0.35">
      <c r="A681" s="475" t="s">
        <v>3029</v>
      </c>
      <c r="B681">
        <v>14</v>
      </c>
      <c r="C681" s="272" t="s">
        <v>3030</v>
      </c>
      <c r="D681" s="272" t="s">
        <v>170</v>
      </c>
      <c r="E681">
        <v>6</v>
      </c>
      <c r="F681">
        <v>2</v>
      </c>
      <c r="G681">
        <v>8</v>
      </c>
      <c r="H681" s="208">
        <v>44637</v>
      </c>
      <c r="I681">
        <v>200</v>
      </c>
      <c r="J681" s="472">
        <f t="shared" si="22"/>
        <v>8</v>
      </c>
    </row>
    <row r="682" spans="1:10" hidden="1" outlineLevel="1" x14ac:dyDescent="0.35">
      <c r="A682" s="475" t="s">
        <v>3029</v>
      </c>
      <c r="B682">
        <v>15</v>
      </c>
      <c r="C682" s="272" t="s">
        <v>3030</v>
      </c>
      <c r="D682" s="272" t="s">
        <v>170</v>
      </c>
      <c r="E682">
        <v>4</v>
      </c>
      <c r="F682">
        <v>2</v>
      </c>
      <c r="G682">
        <v>6</v>
      </c>
      <c r="H682" s="208">
        <v>44637</v>
      </c>
      <c r="I682">
        <v>400</v>
      </c>
      <c r="J682" s="472">
        <f t="shared" si="22"/>
        <v>6</v>
      </c>
    </row>
    <row r="683" spans="1:10" hidden="1" outlineLevel="1" x14ac:dyDescent="0.35">
      <c r="A683" s="475" t="s">
        <v>3029</v>
      </c>
      <c r="B683">
        <v>16</v>
      </c>
      <c r="C683" s="272" t="s">
        <v>3030</v>
      </c>
      <c r="D683" s="272" t="s">
        <v>170</v>
      </c>
      <c r="E683">
        <v>4</v>
      </c>
      <c r="F683">
        <v>2</v>
      </c>
      <c r="G683">
        <v>6</v>
      </c>
      <c r="H683" s="208">
        <v>44637</v>
      </c>
      <c r="I683">
        <v>500</v>
      </c>
      <c r="J683" s="472">
        <f t="shared" si="22"/>
        <v>6</v>
      </c>
    </row>
    <row r="684" spans="1:10" hidden="1" outlineLevel="1" x14ac:dyDescent="0.35">
      <c r="A684" s="475" t="s">
        <v>3029</v>
      </c>
      <c r="B684">
        <v>17</v>
      </c>
      <c r="C684" s="272" t="s">
        <v>3030</v>
      </c>
      <c r="D684" s="272" t="s">
        <v>170</v>
      </c>
      <c r="E684">
        <v>2</v>
      </c>
      <c r="F684">
        <v>2</v>
      </c>
      <c r="G684">
        <v>4</v>
      </c>
      <c r="H684" s="208">
        <v>44637</v>
      </c>
      <c r="I684">
        <v>700</v>
      </c>
      <c r="J684" s="472">
        <f t="shared" si="22"/>
        <v>4</v>
      </c>
    </row>
    <row r="685" spans="1:10" hidden="1" outlineLevel="1" x14ac:dyDescent="0.35">
      <c r="A685" s="475" t="s">
        <v>3029</v>
      </c>
      <c r="B685">
        <v>19</v>
      </c>
      <c r="C685" s="272" t="s">
        <v>3030</v>
      </c>
      <c r="D685" s="272" t="s">
        <v>170</v>
      </c>
      <c r="E685">
        <v>8</v>
      </c>
      <c r="F685">
        <v>3</v>
      </c>
      <c r="G685">
        <v>11</v>
      </c>
      <c r="H685" s="208">
        <v>44637</v>
      </c>
      <c r="I685">
        <v>700</v>
      </c>
      <c r="J685" s="472">
        <f t="shared" si="22"/>
        <v>11</v>
      </c>
    </row>
    <row r="686" spans="1:10" hidden="1" outlineLevel="1" x14ac:dyDescent="0.35">
      <c r="A686" s="475" t="s">
        <v>3029</v>
      </c>
      <c r="B686">
        <v>20</v>
      </c>
      <c r="C686" s="272" t="s">
        <v>3030</v>
      </c>
      <c r="D686" s="272" t="s">
        <v>170</v>
      </c>
      <c r="E686">
        <v>5</v>
      </c>
      <c r="F686">
        <v>2</v>
      </c>
      <c r="G686">
        <v>7</v>
      </c>
      <c r="H686" s="208">
        <v>44637</v>
      </c>
      <c r="I686">
        <v>400</v>
      </c>
      <c r="J686" s="472">
        <f t="shared" si="22"/>
        <v>7</v>
      </c>
    </row>
    <row r="687" spans="1:10" hidden="1" outlineLevel="1" x14ac:dyDescent="0.35">
      <c r="A687" s="475" t="s">
        <v>3029</v>
      </c>
      <c r="B687">
        <v>21</v>
      </c>
      <c r="C687" s="272" t="s">
        <v>3030</v>
      </c>
      <c r="D687" s="272" t="s">
        <v>170</v>
      </c>
      <c r="E687">
        <v>3</v>
      </c>
      <c r="F687">
        <v>2</v>
      </c>
      <c r="G687">
        <v>5</v>
      </c>
      <c r="H687" s="208">
        <v>44637</v>
      </c>
      <c r="I687">
        <v>200</v>
      </c>
      <c r="J687" s="472">
        <f t="shared" si="22"/>
        <v>5</v>
      </c>
    </row>
    <row r="688" spans="1:10" hidden="1" outlineLevel="1" x14ac:dyDescent="0.35">
      <c r="A688" s="475" t="s">
        <v>3029</v>
      </c>
      <c r="B688">
        <v>22</v>
      </c>
      <c r="C688" s="272" t="s">
        <v>3030</v>
      </c>
      <c r="D688" s="272" t="s">
        <v>170</v>
      </c>
      <c r="E688">
        <v>9</v>
      </c>
      <c r="F688">
        <v>5</v>
      </c>
      <c r="G688">
        <v>14</v>
      </c>
      <c r="H688" s="208">
        <v>44637</v>
      </c>
      <c r="I688">
        <v>900</v>
      </c>
      <c r="J688" s="472">
        <f t="shared" si="22"/>
        <v>14</v>
      </c>
    </row>
    <row r="689" spans="1:10" hidden="1" outlineLevel="1" x14ac:dyDescent="0.35">
      <c r="A689" s="475" t="s">
        <v>3029</v>
      </c>
      <c r="B689">
        <v>23</v>
      </c>
      <c r="C689" s="272" t="s">
        <v>3030</v>
      </c>
      <c r="D689" s="272" t="s">
        <v>170</v>
      </c>
      <c r="E689">
        <v>7</v>
      </c>
      <c r="F689">
        <v>5</v>
      </c>
      <c r="G689">
        <v>12</v>
      </c>
      <c r="H689" s="208">
        <v>44637</v>
      </c>
      <c r="I689">
        <v>700</v>
      </c>
      <c r="J689" s="472">
        <f t="shared" si="22"/>
        <v>12</v>
      </c>
    </row>
    <row r="690" spans="1:10" hidden="1" outlineLevel="1" x14ac:dyDescent="0.35">
      <c r="A690" s="475" t="s">
        <v>3029</v>
      </c>
      <c r="B690">
        <v>24</v>
      </c>
      <c r="C690" s="272" t="s">
        <v>3030</v>
      </c>
      <c r="D690" s="272" t="s">
        <v>170</v>
      </c>
      <c r="E690">
        <v>6</v>
      </c>
      <c r="F690">
        <v>2</v>
      </c>
      <c r="G690">
        <v>8</v>
      </c>
      <c r="H690" s="208">
        <v>44637</v>
      </c>
      <c r="I690">
        <v>300</v>
      </c>
      <c r="J690" s="472">
        <f t="shared" si="22"/>
        <v>8</v>
      </c>
    </row>
    <row r="691" spans="1:10" hidden="1" outlineLevel="1" x14ac:dyDescent="0.35">
      <c r="A691" s="475" t="s">
        <v>3029</v>
      </c>
      <c r="B691">
        <v>25</v>
      </c>
      <c r="C691" s="272" t="s">
        <v>3030</v>
      </c>
      <c r="D691" s="272" t="s">
        <v>170</v>
      </c>
      <c r="E691">
        <v>3</v>
      </c>
      <c r="F691">
        <v>1</v>
      </c>
      <c r="G691">
        <v>4</v>
      </c>
      <c r="H691" s="208">
        <v>44637</v>
      </c>
      <c r="I691">
        <v>700</v>
      </c>
      <c r="J691" s="472">
        <f t="shared" si="22"/>
        <v>4</v>
      </c>
    </row>
    <row r="692" spans="1:10" hidden="1" outlineLevel="1" x14ac:dyDescent="0.35">
      <c r="A692" s="475" t="s">
        <v>3029</v>
      </c>
      <c r="B692">
        <v>26</v>
      </c>
      <c r="C692" s="272" t="s">
        <v>3030</v>
      </c>
      <c r="D692" s="272" t="s">
        <v>170</v>
      </c>
      <c r="E692">
        <v>1</v>
      </c>
      <c r="F692">
        <v>2</v>
      </c>
      <c r="G692">
        <v>3</v>
      </c>
      <c r="H692" s="208">
        <v>44637</v>
      </c>
      <c r="I692">
        <v>300</v>
      </c>
      <c r="J692" s="472">
        <f t="shared" si="22"/>
        <v>3</v>
      </c>
    </row>
    <row r="693" spans="1:10" hidden="1" outlineLevel="1" x14ac:dyDescent="0.35">
      <c r="A693" s="475" t="s">
        <v>3029</v>
      </c>
      <c r="B693">
        <v>27</v>
      </c>
      <c r="C693" s="272" t="s">
        <v>3030</v>
      </c>
      <c r="D693" s="272" t="s">
        <v>170</v>
      </c>
      <c r="E693">
        <v>4</v>
      </c>
      <c r="F693">
        <v>2</v>
      </c>
      <c r="G693">
        <v>6</v>
      </c>
      <c r="H693" s="208">
        <v>44637</v>
      </c>
      <c r="I693">
        <v>800</v>
      </c>
      <c r="J693" s="472">
        <f t="shared" si="22"/>
        <v>6</v>
      </c>
    </row>
    <row r="694" spans="1:10" hidden="1" outlineLevel="1" x14ac:dyDescent="0.35">
      <c r="A694" s="475" t="s">
        <v>3029</v>
      </c>
      <c r="B694">
        <v>30</v>
      </c>
      <c r="C694" s="272" t="s">
        <v>3030</v>
      </c>
      <c r="D694" s="272" t="s">
        <v>170</v>
      </c>
      <c r="E694">
        <v>5</v>
      </c>
      <c r="F694">
        <v>3</v>
      </c>
      <c r="G694">
        <v>8</v>
      </c>
      <c r="H694" s="208">
        <v>44637</v>
      </c>
      <c r="I694">
        <v>500</v>
      </c>
      <c r="J694" s="472">
        <f t="shared" si="22"/>
        <v>8</v>
      </c>
    </row>
    <row r="695" spans="1:10" hidden="1" outlineLevel="1" x14ac:dyDescent="0.35">
      <c r="A695" s="475" t="s">
        <v>3029</v>
      </c>
      <c r="B695">
        <v>28</v>
      </c>
      <c r="C695" s="272" t="s">
        <v>3030</v>
      </c>
      <c r="D695" s="272" t="s">
        <v>170</v>
      </c>
      <c r="E695">
        <v>7</v>
      </c>
      <c r="F695">
        <v>4</v>
      </c>
      <c r="G695">
        <v>11</v>
      </c>
      <c r="H695" s="208">
        <v>44637</v>
      </c>
      <c r="I695">
        <v>400</v>
      </c>
      <c r="J695" s="472">
        <f t="shared" si="22"/>
        <v>11</v>
      </c>
    </row>
    <row r="696" spans="1:10" hidden="1" outlineLevel="1" x14ac:dyDescent="0.35">
      <c r="A696" s="475" t="s">
        <v>3029</v>
      </c>
      <c r="B696">
        <v>29</v>
      </c>
      <c r="C696" s="272" t="s">
        <v>3030</v>
      </c>
      <c r="D696" s="272" t="s">
        <v>170</v>
      </c>
      <c r="E696">
        <v>1</v>
      </c>
      <c r="F696">
        <v>2</v>
      </c>
      <c r="G696">
        <v>3</v>
      </c>
      <c r="H696" s="208">
        <v>44637</v>
      </c>
      <c r="I696">
        <v>200</v>
      </c>
      <c r="J696" s="472">
        <f t="shared" si="22"/>
        <v>3</v>
      </c>
    </row>
    <row r="697" spans="1:10" hidden="1" outlineLevel="1" x14ac:dyDescent="0.35">
      <c r="A697" s="475" t="s">
        <v>3029</v>
      </c>
      <c r="B697">
        <v>31</v>
      </c>
      <c r="C697" s="272" t="s">
        <v>3030</v>
      </c>
      <c r="D697" s="272" t="s">
        <v>170</v>
      </c>
      <c r="E697">
        <v>7</v>
      </c>
      <c r="F697">
        <v>3</v>
      </c>
      <c r="G697">
        <v>10</v>
      </c>
      <c r="H697" s="208">
        <v>44637</v>
      </c>
      <c r="I697">
        <v>300</v>
      </c>
      <c r="J697" s="472">
        <f t="shared" si="22"/>
        <v>10</v>
      </c>
    </row>
    <row r="698" spans="1:10" hidden="1" outlineLevel="1" x14ac:dyDescent="0.35">
      <c r="A698" s="475" t="s">
        <v>3029</v>
      </c>
      <c r="B698">
        <v>33</v>
      </c>
      <c r="C698" s="272" t="s">
        <v>3030</v>
      </c>
      <c r="D698" s="272" t="s">
        <v>170</v>
      </c>
      <c r="E698">
        <v>4</v>
      </c>
      <c r="F698">
        <v>2</v>
      </c>
      <c r="G698">
        <v>6</v>
      </c>
      <c r="H698" s="208">
        <v>44637</v>
      </c>
      <c r="I698">
        <v>200</v>
      </c>
      <c r="J698" s="472">
        <f t="shared" si="22"/>
        <v>6</v>
      </c>
    </row>
    <row r="699" spans="1:10" hidden="1" outlineLevel="1" x14ac:dyDescent="0.35">
      <c r="A699" s="475" t="s">
        <v>3029</v>
      </c>
      <c r="B699">
        <v>34</v>
      </c>
      <c r="C699" s="272" t="s">
        <v>3030</v>
      </c>
      <c r="D699" s="272" t="s">
        <v>170</v>
      </c>
      <c r="E699">
        <v>6</v>
      </c>
      <c r="F699">
        <v>3</v>
      </c>
      <c r="G699">
        <v>9</v>
      </c>
      <c r="H699" s="208">
        <v>44637</v>
      </c>
      <c r="I699">
        <v>600</v>
      </c>
      <c r="J699" s="472">
        <f t="shared" si="22"/>
        <v>9</v>
      </c>
    </row>
    <row r="700" spans="1:10" hidden="1" outlineLevel="1" x14ac:dyDescent="0.35">
      <c r="A700" s="475" t="s">
        <v>3029</v>
      </c>
      <c r="B700">
        <v>35</v>
      </c>
      <c r="C700" s="272" t="s">
        <v>3030</v>
      </c>
      <c r="D700" s="272" t="s">
        <v>170</v>
      </c>
      <c r="E700">
        <v>8</v>
      </c>
      <c r="F700">
        <v>4</v>
      </c>
      <c r="G700">
        <v>12</v>
      </c>
      <c r="H700" s="208">
        <v>44637</v>
      </c>
      <c r="I700">
        <v>100</v>
      </c>
      <c r="J700" s="472">
        <f t="shared" si="22"/>
        <v>12</v>
      </c>
    </row>
    <row r="701" spans="1:10" hidden="1" outlineLevel="1" x14ac:dyDescent="0.35">
      <c r="A701" s="475" t="s">
        <v>3029</v>
      </c>
      <c r="B701">
        <v>37</v>
      </c>
      <c r="C701" s="272" t="s">
        <v>3030</v>
      </c>
      <c r="D701" s="272" t="s">
        <v>170</v>
      </c>
      <c r="E701">
        <v>7</v>
      </c>
      <c r="F701">
        <v>4</v>
      </c>
      <c r="G701">
        <v>11</v>
      </c>
      <c r="H701" s="208">
        <v>44637</v>
      </c>
      <c r="I701">
        <v>500</v>
      </c>
      <c r="J701" s="472">
        <f t="shared" si="22"/>
        <v>11</v>
      </c>
    </row>
    <row r="702" spans="1:10" hidden="1" outlineLevel="1" x14ac:dyDescent="0.35">
      <c r="A702" s="475" t="s">
        <v>3029</v>
      </c>
      <c r="B702">
        <v>38</v>
      </c>
      <c r="C702" s="272" t="s">
        <v>3030</v>
      </c>
      <c r="D702" s="272" t="s">
        <v>170</v>
      </c>
      <c r="E702">
        <v>6</v>
      </c>
      <c r="F702">
        <v>2</v>
      </c>
      <c r="G702">
        <v>8</v>
      </c>
      <c r="H702" s="208">
        <v>44637</v>
      </c>
      <c r="I702">
        <v>800</v>
      </c>
      <c r="J702" s="472">
        <f t="shared" si="22"/>
        <v>8</v>
      </c>
    </row>
    <row r="703" spans="1:10" hidden="1" outlineLevel="1" x14ac:dyDescent="0.35">
      <c r="A703" s="475" t="s">
        <v>3029</v>
      </c>
      <c r="B703">
        <v>39</v>
      </c>
      <c r="C703" s="272" t="s">
        <v>3030</v>
      </c>
      <c r="D703" s="272" t="s">
        <v>170</v>
      </c>
      <c r="E703">
        <v>8</v>
      </c>
      <c r="F703">
        <v>3</v>
      </c>
      <c r="G703">
        <v>11</v>
      </c>
      <c r="H703" s="208">
        <v>44637</v>
      </c>
      <c r="I703">
        <v>700</v>
      </c>
      <c r="J703" s="472">
        <f t="shared" si="22"/>
        <v>11</v>
      </c>
    </row>
    <row r="704" spans="1:10" hidden="1" outlineLevel="1" x14ac:dyDescent="0.35">
      <c r="A704" s="475" t="s">
        <v>3029</v>
      </c>
      <c r="B704">
        <v>40</v>
      </c>
      <c r="C704" s="272" t="s">
        <v>3030</v>
      </c>
      <c r="D704" s="272" t="s">
        <v>170</v>
      </c>
      <c r="E704">
        <v>5</v>
      </c>
      <c r="F704">
        <v>2</v>
      </c>
      <c r="G704">
        <v>7</v>
      </c>
      <c r="H704" s="208">
        <v>44637</v>
      </c>
      <c r="I704">
        <v>100</v>
      </c>
      <c r="J704" s="472">
        <f t="shared" si="22"/>
        <v>7</v>
      </c>
    </row>
    <row r="705" spans="1:10" hidden="1" outlineLevel="1" x14ac:dyDescent="0.35">
      <c r="A705" s="475" t="s">
        <v>3029</v>
      </c>
      <c r="B705">
        <v>41</v>
      </c>
      <c r="C705" s="272" t="s">
        <v>3030</v>
      </c>
      <c r="D705" s="272" t="s">
        <v>170</v>
      </c>
      <c r="E705">
        <v>10</v>
      </c>
      <c r="F705">
        <v>5</v>
      </c>
      <c r="G705">
        <v>15</v>
      </c>
      <c r="H705" s="208">
        <v>44637</v>
      </c>
      <c r="I705">
        <v>500</v>
      </c>
      <c r="J705" s="472">
        <f t="shared" si="22"/>
        <v>15</v>
      </c>
    </row>
    <row r="706" spans="1:10" ht="15" collapsed="1" thickBot="1" x14ac:dyDescent="0.4">
      <c r="A706" s="476" t="s">
        <v>3029</v>
      </c>
      <c r="B706" s="212"/>
      <c r="C706" s="213" t="s">
        <v>3030</v>
      </c>
      <c r="D706" s="214">
        <f>COUNTA(D665:D705)</f>
        <v>41</v>
      </c>
      <c r="E706" s="214">
        <f>SUM(E665:E705)</f>
        <v>240</v>
      </c>
      <c r="F706" s="214">
        <f>SUM(F665:F705)</f>
        <v>138</v>
      </c>
      <c r="G706" s="214">
        <f>SUM(G665:G705)</f>
        <v>378</v>
      </c>
      <c r="H706" s="238">
        <v>44637</v>
      </c>
      <c r="I706" s="466">
        <f>AVERAGE(I665:I705)</f>
        <v>443.90243902439022</v>
      </c>
      <c r="J706" s="214">
        <f>SUM(J665:J705)</f>
        <v>378</v>
      </c>
    </row>
    <row r="707" spans="1:10" hidden="1" outlineLevel="1" x14ac:dyDescent="0.35">
      <c r="A707" s="475" t="s">
        <v>3031</v>
      </c>
      <c r="B707">
        <v>19</v>
      </c>
      <c r="C707" s="272" t="s">
        <v>3032</v>
      </c>
      <c r="D707" s="272" t="s">
        <v>170</v>
      </c>
      <c r="E707">
        <v>1</v>
      </c>
      <c r="F707">
        <v>2</v>
      </c>
      <c r="G707">
        <v>3</v>
      </c>
      <c r="H707" s="208">
        <v>44638</v>
      </c>
      <c r="I707">
        <v>200</v>
      </c>
      <c r="J707" s="472">
        <f t="shared" ref="J707:J770" si="23">IF(I707&gt;$Q$1,,G707)</f>
        <v>3</v>
      </c>
    </row>
    <row r="708" spans="1:10" hidden="1" outlineLevel="1" x14ac:dyDescent="0.35">
      <c r="A708" s="475" t="s">
        <v>3031</v>
      </c>
      <c r="B708">
        <v>48</v>
      </c>
      <c r="C708" s="272" t="s">
        <v>3032</v>
      </c>
      <c r="D708" s="272" t="s">
        <v>170</v>
      </c>
      <c r="E708">
        <v>2</v>
      </c>
      <c r="F708">
        <v>2</v>
      </c>
      <c r="G708">
        <v>4</v>
      </c>
      <c r="H708" s="208">
        <v>44638</v>
      </c>
      <c r="I708">
        <v>500</v>
      </c>
      <c r="J708" s="472">
        <f t="shared" si="23"/>
        <v>4</v>
      </c>
    </row>
    <row r="709" spans="1:10" hidden="1" outlineLevel="1" x14ac:dyDescent="0.35">
      <c r="A709" s="475" t="s">
        <v>3031</v>
      </c>
      <c r="B709">
        <v>40</v>
      </c>
      <c r="C709" s="272" t="s">
        <v>3032</v>
      </c>
      <c r="D709" s="272" t="s">
        <v>170</v>
      </c>
      <c r="E709">
        <v>1</v>
      </c>
      <c r="F709">
        <v>2</v>
      </c>
      <c r="G709">
        <v>3</v>
      </c>
      <c r="H709" s="208">
        <v>44638</v>
      </c>
      <c r="I709">
        <v>100</v>
      </c>
      <c r="J709" s="472">
        <f t="shared" si="23"/>
        <v>3</v>
      </c>
    </row>
    <row r="710" spans="1:10" hidden="1" outlineLevel="1" x14ac:dyDescent="0.35">
      <c r="A710" s="475" t="s">
        <v>3031</v>
      </c>
      <c r="B710">
        <v>12</v>
      </c>
      <c r="C710" s="272" t="s">
        <v>3032</v>
      </c>
      <c r="D710" s="272" t="s">
        <v>170</v>
      </c>
      <c r="E710">
        <v>4</v>
      </c>
      <c r="F710">
        <v>4</v>
      </c>
      <c r="G710">
        <v>8</v>
      </c>
      <c r="H710" s="208">
        <v>44638</v>
      </c>
      <c r="I710">
        <v>100</v>
      </c>
      <c r="J710" s="472">
        <f t="shared" si="23"/>
        <v>8</v>
      </c>
    </row>
    <row r="711" spans="1:10" hidden="1" outlineLevel="1" x14ac:dyDescent="0.35">
      <c r="A711" s="475" t="s">
        <v>3031</v>
      </c>
      <c r="B711">
        <v>8</v>
      </c>
      <c r="C711" s="272" t="s">
        <v>3032</v>
      </c>
      <c r="D711" s="272" t="s">
        <v>170</v>
      </c>
      <c r="E711">
        <v>6</v>
      </c>
      <c r="F711">
        <v>2</v>
      </c>
      <c r="G711">
        <v>8</v>
      </c>
      <c r="H711" s="208">
        <v>44638</v>
      </c>
      <c r="I711">
        <v>100</v>
      </c>
      <c r="J711" s="472">
        <f t="shared" si="23"/>
        <v>8</v>
      </c>
    </row>
    <row r="712" spans="1:10" hidden="1" outlineLevel="1" x14ac:dyDescent="0.35">
      <c r="A712" s="475" t="s">
        <v>3031</v>
      </c>
      <c r="B712">
        <v>1</v>
      </c>
      <c r="C712" s="272" t="s">
        <v>3032</v>
      </c>
      <c r="D712" s="272" t="s">
        <v>170</v>
      </c>
      <c r="E712">
        <v>3</v>
      </c>
      <c r="F712">
        <v>2</v>
      </c>
      <c r="G712">
        <v>5</v>
      </c>
      <c r="H712" s="208">
        <v>44638</v>
      </c>
      <c r="I712">
        <v>200</v>
      </c>
      <c r="J712" s="472">
        <f t="shared" si="23"/>
        <v>5</v>
      </c>
    </row>
    <row r="713" spans="1:10" hidden="1" outlineLevel="1" x14ac:dyDescent="0.35">
      <c r="A713" s="475" t="s">
        <v>3031</v>
      </c>
      <c r="B713">
        <v>2</v>
      </c>
      <c r="C713" s="272" t="s">
        <v>3032</v>
      </c>
      <c r="D713" s="272" t="s">
        <v>170</v>
      </c>
      <c r="E713">
        <v>3</v>
      </c>
      <c r="F713">
        <v>2</v>
      </c>
      <c r="G713">
        <v>5</v>
      </c>
      <c r="H713" s="208">
        <v>44638</v>
      </c>
      <c r="I713">
        <v>400</v>
      </c>
      <c r="J713" s="472">
        <f t="shared" si="23"/>
        <v>5</v>
      </c>
    </row>
    <row r="714" spans="1:10" hidden="1" outlineLevel="1" x14ac:dyDescent="0.35">
      <c r="A714" s="475" t="s">
        <v>3031</v>
      </c>
      <c r="B714">
        <v>3</v>
      </c>
      <c r="C714" s="272" t="s">
        <v>3032</v>
      </c>
      <c r="D714" s="272" t="s">
        <v>170</v>
      </c>
      <c r="E714">
        <v>6</v>
      </c>
      <c r="F714">
        <v>1</v>
      </c>
      <c r="G714">
        <v>7</v>
      </c>
      <c r="H714" s="208">
        <v>44638</v>
      </c>
      <c r="I714">
        <v>300</v>
      </c>
      <c r="J714" s="472">
        <f t="shared" si="23"/>
        <v>7</v>
      </c>
    </row>
    <row r="715" spans="1:10" hidden="1" outlineLevel="1" x14ac:dyDescent="0.35">
      <c r="A715" s="475" t="s">
        <v>3031</v>
      </c>
      <c r="B715">
        <v>4</v>
      </c>
      <c r="C715" s="272" t="s">
        <v>3032</v>
      </c>
      <c r="D715" s="272" t="s">
        <v>170</v>
      </c>
      <c r="E715">
        <v>3</v>
      </c>
      <c r="F715">
        <v>2</v>
      </c>
      <c r="G715">
        <v>5</v>
      </c>
      <c r="H715" s="208">
        <v>44638</v>
      </c>
      <c r="I715">
        <v>500</v>
      </c>
      <c r="J715" s="472">
        <f t="shared" si="23"/>
        <v>5</v>
      </c>
    </row>
    <row r="716" spans="1:10" hidden="1" outlineLevel="1" x14ac:dyDescent="0.35">
      <c r="A716" s="475" t="s">
        <v>3031</v>
      </c>
      <c r="B716">
        <v>5</v>
      </c>
      <c r="C716" s="272" t="s">
        <v>3032</v>
      </c>
      <c r="D716" s="272" t="s">
        <v>170</v>
      </c>
      <c r="E716">
        <v>2</v>
      </c>
      <c r="F716">
        <v>3</v>
      </c>
      <c r="G716">
        <v>5</v>
      </c>
      <c r="H716" s="208">
        <v>44638</v>
      </c>
      <c r="I716">
        <v>100</v>
      </c>
      <c r="J716" s="472">
        <f t="shared" si="23"/>
        <v>5</v>
      </c>
    </row>
    <row r="717" spans="1:10" hidden="1" outlineLevel="1" x14ac:dyDescent="0.35">
      <c r="A717" s="475" t="s">
        <v>3031</v>
      </c>
      <c r="B717">
        <v>43</v>
      </c>
      <c r="C717" s="272" t="s">
        <v>3032</v>
      </c>
      <c r="D717" s="272" t="s">
        <v>170</v>
      </c>
      <c r="E717">
        <v>5</v>
      </c>
      <c r="F717">
        <v>2</v>
      </c>
      <c r="G717">
        <v>7</v>
      </c>
      <c r="H717" s="208">
        <v>44638</v>
      </c>
      <c r="I717">
        <v>300</v>
      </c>
      <c r="J717" s="472">
        <f t="shared" si="23"/>
        <v>7</v>
      </c>
    </row>
    <row r="718" spans="1:10" hidden="1" outlineLevel="1" x14ac:dyDescent="0.35">
      <c r="A718" s="475" t="s">
        <v>3031</v>
      </c>
      <c r="B718">
        <v>6</v>
      </c>
      <c r="C718" s="272" t="s">
        <v>3032</v>
      </c>
      <c r="D718" s="272" t="s">
        <v>170</v>
      </c>
      <c r="E718">
        <v>9</v>
      </c>
      <c r="F718">
        <v>3</v>
      </c>
      <c r="G718">
        <v>12</v>
      </c>
      <c r="H718" s="208">
        <v>44638</v>
      </c>
      <c r="I718">
        <v>200</v>
      </c>
      <c r="J718" s="472">
        <f t="shared" si="23"/>
        <v>12</v>
      </c>
    </row>
    <row r="719" spans="1:10" hidden="1" outlineLevel="1" x14ac:dyDescent="0.35">
      <c r="A719" s="475" t="s">
        <v>3031</v>
      </c>
      <c r="B719">
        <v>7</v>
      </c>
      <c r="C719" s="272" t="s">
        <v>3032</v>
      </c>
      <c r="D719" s="272" t="s">
        <v>170</v>
      </c>
      <c r="E719">
        <v>7</v>
      </c>
      <c r="F719">
        <v>2</v>
      </c>
      <c r="G719">
        <v>9</v>
      </c>
      <c r="H719" s="208">
        <v>44638</v>
      </c>
      <c r="I719">
        <v>500</v>
      </c>
      <c r="J719" s="472">
        <f t="shared" si="23"/>
        <v>9</v>
      </c>
    </row>
    <row r="720" spans="1:10" hidden="1" outlineLevel="1" x14ac:dyDescent="0.35">
      <c r="A720" s="475" t="s">
        <v>3031</v>
      </c>
      <c r="B720">
        <v>9</v>
      </c>
      <c r="C720" s="272" t="s">
        <v>3032</v>
      </c>
      <c r="D720" s="272" t="s">
        <v>170</v>
      </c>
      <c r="E720">
        <v>1</v>
      </c>
      <c r="F720">
        <v>2</v>
      </c>
      <c r="G720">
        <v>3</v>
      </c>
      <c r="H720" s="208">
        <v>44638</v>
      </c>
      <c r="I720">
        <v>200</v>
      </c>
      <c r="J720" s="472">
        <f t="shared" si="23"/>
        <v>3</v>
      </c>
    </row>
    <row r="721" spans="1:10" hidden="1" outlineLevel="1" x14ac:dyDescent="0.35">
      <c r="A721" s="475" t="s">
        <v>3031</v>
      </c>
      <c r="B721">
        <v>60</v>
      </c>
      <c r="C721" s="272" t="s">
        <v>3032</v>
      </c>
      <c r="D721" s="272" t="s">
        <v>170</v>
      </c>
      <c r="E721">
        <v>4</v>
      </c>
      <c r="F721">
        <v>2</v>
      </c>
      <c r="G721">
        <v>6</v>
      </c>
      <c r="H721" s="208">
        <v>44638</v>
      </c>
      <c r="I721">
        <v>300</v>
      </c>
      <c r="J721" s="472">
        <f t="shared" si="23"/>
        <v>6</v>
      </c>
    </row>
    <row r="722" spans="1:10" hidden="1" outlineLevel="1" x14ac:dyDescent="0.35">
      <c r="A722" s="475" t="s">
        <v>3031</v>
      </c>
      <c r="B722">
        <v>10</v>
      </c>
      <c r="C722" s="272" t="s">
        <v>3032</v>
      </c>
      <c r="D722" s="272" t="s">
        <v>170</v>
      </c>
      <c r="E722">
        <v>9</v>
      </c>
      <c r="F722">
        <v>2</v>
      </c>
      <c r="G722">
        <v>11</v>
      </c>
      <c r="H722" s="208">
        <v>44638</v>
      </c>
      <c r="I722">
        <v>300</v>
      </c>
      <c r="J722" s="472">
        <f t="shared" si="23"/>
        <v>11</v>
      </c>
    </row>
    <row r="723" spans="1:10" hidden="1" outlineLevel="1" x14ac:dyDescent="0.35">
      <c r="A723" s="475" t="s">
        <v>3031</v>
      </c>
      <c r="B723">
        <v>11</v>
      </c>
      <c r="C723" s="272" t="s">
        <v>3032</v>
      </c>
      <c r="D723" s="272" t="s">
        <v>170</v>
      </c>
      <c r="E723">
        <v>6</v>
      </c>
      <c r="F723">
        <v>2</v>
      </c>
      <c r="G723">
        <v>8</v>
      </c>
      <c r="H723" s="208">
        <v>44638</v>
      </c>
      <c r="I723">
        <v>200</v>
      </c>
      <c r="J723" s="472">
        <f t="shared" si="23"/>
        <v>8</v>
      </c>
    </row>
    <row r="724" spans="1:10" hidden="1" outlineLevel="1" x14ac:dyDescent="0.35">
      <c r="A724" s="475" t="s">
        <v>3031</v>
      </c>
      <c r="B724">
        <v>47</v>
      </c>
      <c r="C724" s="272" t="s">
        <v>3032</v>
      </c>
      <c r="D724" s="272" t="s">
        <v>170</v>
      </c>
      <c r="E724">
        <v>1</v>
      </c>
      <c r="F724">
        <v>2</v>
      </c>
      <c r="G724">
        <v>3</v>
      </c>
      <c r="H724" s="208">
        <v>44638</v>
      </c>
      <c r="I724">
        <v>500</v>
      </c>
      <c r="J724" s="472">
        <f t="shared" si="23"/>
        <v>3</v>
      </c>
    </row>
    <row r="725" spans="1:10" hidden="1" outlineLevel="1" x14ac:dyDescent="0.35">
      <c r="A725" s="475" t="s">
        <v>3031</v>
      </c>
      <c r="B725">
        <v>13</v>
      </c>
      <c r="C725" s="272" t="s">
        <v>3032</v>
      </c>
      <c r="D725" s="272" t="s">
        <v>170</v>
      </c>
      <c r="E725">
        <v>5</v>
      </c>
      <c r="F725">
        <v>2</v>
      </c>
      <c r="G725">
        <v>7</v>
      </c>
      <c r="H725" s="208">
        <v>44638</v>
      </c>
      <c r="I725">
        <v>200</v>
      </c>
      <c r="J725" s="472">
        <f t="shared" si="23"/>
        <v>7</v>
      </c>
    </row>
    <row r="726" spans="1:10" hidden="1" outlineLevel="1" x14ac:dyDescent="0.35">
      <c r="A726" s="475" t="s">
        <v>3031</v>
      </c>
      <c r="B726">
        <v>14</v>
      </c>
      <c r="C726" s="272" t="s">
        <v>3032</v>
      </c>
      <c r="D726" s="272" t="s">
        <v>170</v>
      </c>
      <c r="E726">
        <v>5</v>
      </c>
      <c r="F726">
        <v>2</v>
      </c>
      <c r="G726">
        <v>7</v>
      </c>
      <c r="H726" s="208">
        <v>44638</v>
      </c>
      <c r="I726">
        <v>30</v>
      </c>
      <c r="J726" s="472">
        <f t="shared" si="23"/>
        <v>7</v>
      </c>
    </row>
    <row r="727" spans="1:10" hidden="1" outlineLevel="1" x14ac:dyDescent="0.35">
      <c r="A727" s="475" t="s">
        <v>3031</v>
      </c>
      <c r="B727">
        <v>26</v>
      </c>
      <c r="C727" s="272" t="s">
        <v>3032</v>
      </c>
      <c r="D727" s="272" t="s">
        <v>170</v>
      </c>
      <c r="E727">
        <v>2</v>
      </c>
      <c r="F727">
        <v>2</v>
      </c>
      <c r="G727">
        <v>4</v>
      </c>
      <c r="H727" s="208">
        <v>44638</v>
      </c>
      <c r="I727">
        <v>200</v>
      </c>
      <c r="J727" s="472">
        <f t="shared" si="23"/>
        <v>4</v>
      </c>
    </row>
    <row r="728" spans="1:10" hidden="1" outlineLevel="1" x14ac:dyDescent="0.35">
      <c r="A728" s="475" t="s">
        <v>3031</v>
      </c>
      <c r="B728">
        <v>15</v>
      </c>
      <c r="C728" s="272" t="s">
        <v>3032</v>
      </c>
      <c r="D728" s="272" t="s">
        <v>170</v>
      </c>
      <c r="E728">
        <v>1</v>
      </c>
      <c r="F728">
        <v>2</v>
      </c>
      <c r="G728">
        <v>3</v>
      </c>
      <c r="H728" s="208">
        <v>44638</v>
      </c>
      <c r="I728">
        <v>300</v>
      </c>
      <c r="J728" s="472">
        <f t="shared" si="23"/>
        <v>3</v>
      </c>
    </row>
    <row r="729" spans="1:10" hidden="1" outlineLevel="1" x14ac:dyDescent="0.35">
      <c r="A729" s="475" t="s">
        <v>3031</v>
      </c>
      <c r="B729">
        <v>16</v>
      </c>
      <c r="C729" s="272" t="s">
        <v>3032</v>
      </c>
      <c r="D729" s="272" t="s">
        <v>170</v>
      </c>
      <c r="E729">
        <v>5</v>
      </c>
      <c r="F729">
        <v>2</v>
      </c>
      <c r="G729">
        <v>7</v>
      </c>
      <c r="H729" s="208">
        <v>44638</v>
      </c>
      <c r="I729">
        <v>300</v>
      </c>
      <c r="J729" s="472">
        <f t="shared" si="23"/>
        <v>7</v>
      </c>
    </row>
    <row r="730" spans="1:10" hidden="1" outlineLevel="1" x14ac:dyDescent="0.35">
      <c r="A730" s="475" t="s">
        <v>3031</v>
      </c>
      <c r="B730">
        <v>35</v>
      </c>
      <c r="C730" s="272" t="s">
        <v>3032</v>
      </c>
      <c r="D730" s="272" t="s">
        <v>170</v>
      </c>
      <c r="E730">
        <v>4</v>
      </c>
      <c r="F730">
        <v>3</v>
      </c>
      <c r="G730">
        <v>7</v>
      </c>
      <c r="H730" s="208">
        <v>44638</v>
      </c>
      <c r="I730">
        <v>300</v>
      </c>
      <c r="J730" s="472">
        <f t="shared" si="23"/>
        <v>7</v>
      </c>
    </row>
    <row r="731" spans="1:10" hidden="1" outlineLevel="1" x14ac:dyDescent="0.35">
      <c r="A731" s="475" t="s">
        <v>3031</v>
      </c>
      <c r="B731">
        <v>17</v>
      </c>
      <c r="C731" s="272" t="s">
        <v>3032</v>
      </c>
      <c r="D731" s="272" t="s">
        <v>170</v>
      </c>
      <c r="E731">
        <v>6</v>
      </c>
      <c r="F731">
        <v>3</v>
      </c>
      <c r="G731">
        <v>9</v>
      </c>
      <c r="H731" s="208">
        <v>44638</v>
      </c>
      <c r="I731">
        <v>300</v>
      </c>
      <c r="J731" s="472">
        <f t="shared" si="23"/>
        <v>9</v>
      </c>
    </row>
    <row r="732" spans="1:10" hidden="1" outlineLevel="1" x14ac:dyDescent="0.35">
      <c r="A732" s="475" t="s">
        <v>3031</v>
      </c>
      <c r="B732">
        <v>18</v>
      </c>
      <c r="C732" s="272" t="s">
        <v>3032</v>
      </c>
      <c r="D732" s="272" t="s">
        <v>170</v>
      </c>
      <c r="E732">
        <v>3</v>
      </c>
      <c r="F732">
        <v>2</v>
      </c>
      <c r="G732">
        <v>5</v>
      </c>
      <c r="H732" s="208">
        <v>44638</v>
      </c>
      <c r="I732">
        <v>300</v>
      </c>
      <c r="J732" s="472">
        <f t="shared" si="23"/>
        <v>5</v>
      </c>
    </row>
    <row r="733" spans="1:10" hidden="1" outlineLevel="1" x14ac:dyDescent="0.35">
      <c r="A733" s="475" t="s">
        <v>3031</v>
      </c>
      <c r="B733">
        <v>20</v>
      </c>
      <c r="C733" s="272" t="s">
        <v>3032</v>
      </c>
      <c r="D733" s="272" t="s">
        <v>170</v>
      </c>
      <c r="E733">
        <v>4</v>
      </c>
      <c r="F733">
        <v>2</v>
      </c>
      <c r="G733">
        <v>6</v>
      </c>
      <c r="H733" s="208">
        <v>44638</v>
      </c>
      <c r="I733">
        <v>300</v>
      </c>
      <c r="J733" s="472">
        <f t="shared" si="23"/>
        <v>6</v>
      </c>
    </row>
    <row r="734" spans="1:10" hidden="1" outlineLevel="1" x14ac:dyDescent="0.35">
      <c r="A734" s="475" t="s">
        <v>3031</v>
      </c>
      <c r="B734">
        <v>21</v>
      </c>
      <c r="C734" s="272" t="s">
        <v>3032</v>
      </c>
      <c r="D734" s="272" t="s">
        <v>170</v>
      </c>
      <c r="E734">
        <v>6</v>
      </c>
      <c r="F734">
        <v>2</v>
      </c>
      <c r="G734">
        <v>8</v>
      </c>
      <c r="H734" s="208">
        <v>44638</v>
      </c>
      <c r="I734">
        <v>400</v>
      </c>
      <c r="J734" s="472">
        <f t="shared" si="23"/>
        <v>8</v>
      </c>
    </row>
    <row r="735" spans="1:10" hidden="1" outlineLevel="1" x14ac:dyDescent="0.35">
      <c r="A735" s="475" t="s">
        <v>3031</v>
      </c>
      <c r="B735">
        <v>22</v>
      </c>
      <c r="C735" s="272" t="s">
        <v>3032</v>
      </c>
      <c r="D735" s="272" t="s">
        <v>170</v>
      </c>
      <c r="E735">
        <v>8</v>
      </c>
      <c r="F735">
        <v>5</v>
      </c>
      <c r="G735">
        <v>13</v>
      </c>
      <c r="H735" s="208">
        <v>44638</v>
      </c>
      <c r="I735">
        <v>600</v>
      </c>
      <c r="J735" s="472">
        <f t="shared" si="23"/>
        <v>13</v>
      </c>
    </row>
    <row r="736" spans="1:10" hidden="1" outlineLevel="1" x14ac:dyDescent="0.35">
      <c r="A736" s="475" t="s">
        <v>3031</v>
      </c>
      <c r="B736">
        <v>23</v>
      </c>
      <c r="C736" s="272" t="s">
        <v>3032</v>
      </c>
      <c r="D736" s="272" t="s">
        <v>170</v>
      </c>
      <c r="E736">
        <v>3</v>
      </c>
      <c r="F736">
        <v>2</v>
      </c>
      <c r="G736">
        <v>5</v>
      </c>
      <c r="H736" s="208">
        <v>44638</v>
      </c>
      <c r="I736">
        <v>400</v>
      </c>
      <c r="J736" s="472">
        <f t="shared" si="23"/>
        <v>5</v>
      </c>
    </row>
    <row r="737" spans="1:10" hidden="1" outlineLevel="1" x14ac:dyDescent="0.35">
      <c r="A737" s="475" t="s">
        <v>3031</v>
      </c>
      <c r="B737">
        <v>30</v>
      </c>
      <c r="C737" s="272" t="s">
        <v>3032</v>
      </c>
      <c r="D737" s="272" t="s">
        <v>170</v>
      </c>
      <c r="E737">
        <v>2</v>
      </c>
      <c r="F737">
        <v>2</v>
      </c>
      <c r="G737">
        <v>4</v>
      </c>
      <c r="H737" s="208">
        <v>44638</v>
      </c>
      <c r="I737">
        <v>300</v>
      </c>
      <c r="J737" s="472">
        <f t="shared" si="23"/>
        <v>4</v>
      </c>
    </row>
    <row r="738" spans="1:10" hidden="1" outlineLevel="1" x14ac:dyDescent="0.35">
      <c r="A738" s="475" t="s">
        <v>3031</v>
      </c>
      <c r="B738">
        <v>24</v>
      </c>
      <c r="C738" s="272" t="s">
        <v>3032</v>
      </c>
      <c r="D738" s="272" t="s">
        <v>170</v>
      </c>
      <c r="E738">
        <v>4</v>
      </c>
      <c r="F738">
        <v>2</v>
      </c>
      <c r="G738">
        <v>6</v>
      </c>
      <c r="H738" s="208">
        <v>44638</v>
      </c>
      <c r="I738">
        <v>200</v>
      </c>
      <c r="J738" s="472">
        <f t="shared" si="23"/>
        <v>6</v>
      </c>
    </row>
    <row r="739" spans="1:10" hidden="1" outlineLevel="1" x14ac:dyDescent="0.35">
      <c r="A739" s="475" t="s">
        <v>3031</v>
      </c>
      <c r="B739">
        <v>25</v>
      </c>
      <c r="C739" s="272" t="s">
        <v>3032</v>
      </c>
      <c r="D739" s="272" t="s">
        <v>170</v>
      </c>
      <c r="E739">
        <v>2</v>
      </c>
      <c r="F739">
        <v>2</v>
      </c>
      <c r="G739">
        <v>4</v>
      </c>
      <c r="H739" s="208">
        <v>44638</v>
      </c>
      <c r="I739">
        <v>150</v>
      </c>
      <c r="J739" s="472">
        <f t="shared" si="23"/>
        <v>4</v>
      </c>
    </row>
    <row r="740" spans="1:10" hidden="1" outlineLevel="1" x14ac:dyDescent="0.35">
      <c r="A740" s="475" t="s">
        <v>3031</v>
      </c>
      <c r="B740">
        <v>20</v>
      </c>
      <c r="C740" s="272" t="s">
        <v>3032</v>
      </c>
      <c r="D740" s="272" t="s">
        <v>170</v>
      </c>
      <c r="E740">
        <v>6</v>
      </c>
      <c r="F740">
        <v>2</v>
      </c>
      <c r="G740">
        <v>8</v>
      </c>
      <c r="H740" s="208">
        <v>44638</v>
      </c>
      <c r="I740">
        <v>200</v>
      </c>
      <c r="J740" s="472">
        <f t="shared" si="23"/>
        <v>8</v>
      </c>
    </row>
    <row r="741" spans="1:10" hidden="1" outlineLevel="1" x14ac:dyDescent="0.35">
      <c r="A741" s="475" t="s">
        <v>3031</v>
      </c>
      <c r="B741">
        <v>27</v>
      </c>
      <c r="C741" s="272" t="s">
        <v>3032</v>
      </c>
      <c r="D741" s="272" t="s">
        <v>170</v>
      </c>
      <c r="E741">
        <v>9</v>
      </c>
      <c r="F741">
        <v>2</v>
      </c>
      <c r="G741">
        <v>11</v>
      </c>
      <c r="H741" s="208">
        <v>44638</v>
      </c>
      <c r="I741">
        <v>200</v>
      </c>
      <c r="J741" s="472">
        <f t="shared" si="23"/>
        <v>11</v>
      </c>
    </row>
    <row r="742" spans="1:10" hidden="1" outlineLevel="1" x14ac:dyDescent="0.35">
      <c r="A742" s="475" t="s">
        <v>3031</v>
      </c>
      <c r="B742">
        <v>29</v>
      </c>
      <c r="C742" s="272" t="s">
        <v>3032</v>
      </c>
      <c r="D742" s="272" t="s">
        <v>170</v>
      </c>
      <c r="E742">
        <v>6</v>
      </c>
      <c r="F742">
        <v>2</v>
      </c>
      <c r="G742">
        <v>8</v>
      </c>
      <c r="H742" s="208">
        <v>44638</v>
      </c>
      <c r="I742">
        <v>300</v>
      </c>
      <c r="J742" s="472">
        <f t="shared" si="23"/>
        <v>8</v>
      </c>
    </row>
    <row r="743" spans="1:10" hidden="1" outlineLevel="1" x14ac:dyDescent="0.35">
      <c r="A743" s="475" t="s">
        <v>3031</v>
      </c>
      <c r="B743">
        <v>53</v>
      </c>
      <c r="C743" s="272" t="s">
        <v>3032</v>
      </c>
      <c r="D743" s="272" t="s">
        <v>170</v>
      </c>
      <c r="E743">
        <v>2</v>
      </c>
      <c r="F743">
        <v>2</v>
      </c>
      <c r="G743">
        <v>4</v>
      </c>
      <c r="H743" s="208">
        <v>44638</v>
      </c>
      <c r="I743">
        <v>100</v>
      </c>
      <c r="J743" s="472">
        <f t="shared" si="23"/>
        <v>4</v>
      </c>
    </row>
    <row r="744" spans="1:10" hidden="1" outlineLevel="1" x14ac:dyDescent="0.35">
      <c r="A744" s="475" t="s">
        <v>3031</v>
      </c>
      <c r="B744">
        <v>31</v>
      </c>
      <c r="C744" s="272" t="s">
        <v>3032</v>
      </c>
      <c r="D744" s="272" t="s">
        <v>170</v>
      </c>
      <c r="E744">
        <v>7</v>
      </c>
      <c r="F744">
        <v>2</v>
      </c>
      <c r="G744">
        <v>9</v>
      </c>
      <c r="H744" s="208">
        <v>44638</v>
      </c>
      <c r="I744">
        <v>300</v>
      </c>
      <c r="J744" s="472">
        <f t="shared" si="23"/>
        <v>9</v>
      </c>
    </row>
    <row r="745" spans="1:10" hidden="1" outlineLevel="1" x14ac:dyDescent="0.35">
      <c r="A745" s="475" t="s">
        <v>3031</v>
      </c>
      <c r="B745">
        <v>32</v>
      </c>
      <c r="C745" s="272" t="s">
        <v>3032</v>
      </c>
      <c r="D745" s="272" t="s">
        <v>170</v>
      </c>
      <c r="E745">
        <v>3</v>
      </c>
      <c r="F745">
        <v>2</v>
      </c>
      <c r="G745">
        <v>5</v>
      </c>
      <c r="H745" s="208">
        <v>44638</v>
      </c>
      <c r="I745">
        <v>300</v>
      </c>
      <c r="J745" s="472">
        <f t="shared" si="23"/>
        <v>5</v>
      </c>
    </row>
    <row r="746" spans="1:10" hidden="1" outlineLevel="1" x14ac:dyDescent="0.35">
      <c r="A746" s="475" t="s">
        <v>3031</v>
      </c>
      <c r="B746">
        <v>33</v>
      </c>
      <c r="C746" s="272" t="s">
        <v>3032</v>
      </c>
      <c r="D746" s="272" t="s">
        <v>170</v>
      </c>
      <c r="E746">
        <v>6</v>
      </c>
      <c r="F746">
        <v>3</v>
      </c>
      <c r="G746">
        <v>9</v>
      </c>
      <c r="H746" s="208">
        <v>44638</v>
      </c>
      <c r="I746">
        <v>300</v>
      </c>
      <c r="J746" s="472">
        <f t="shared" si="23"/>
        <v>9</v>
      </c>
    </row>
    <row r="747" spans="1:10" hidden="1" outlineLevel="1" x14ac:dyDescent="0.35">
      <c r="A747" s="475" t="s">
        <v>3031</v>
      </c>
      <c r="B747">
        <v>38</v>
      </c>
      <c r="C747" s="272" t="s">
        <v>3032</v>
      </c>
      <c r="D747" s="272" t="s">
        <v>170</v>
      </c>
      <c r="E747">
        <v>1</v>
      </c>
      <c r="F747">
        <v>2</v>
      </c>
      <c r="G747">
        <v>3</v>
      </c>
      <c r="H747" s="208">
        <v>44638</v>
      </c>
      <c r="I747">
        <v>200</v>
      </c>
      <c r="J747" s="472">
        <f t="shared" si="23"/>
        <v>3</v>
      </c>
    </row>
    <row r="748" spans="1:10" hidden="1" outlineLevel="1" x14ac:dyDescent="0.35">
      <c r="A748" s="475" t="s">
        <v>3031</v>
      </c>
      <c r="B748">
        <v>34</v>
      </c>
      <c r="C748" s="272" t="s">
        <v>3032</v>
      </c>
      <c r="D748" s="272" t="s">
        <v>170</v>
      </c>
      <c r="E748">
        <v>6</v>
      </c>
      <c r="F748">
        <v>2</v>
      </c>
      <c r="G748">
        <v>8</v>
      </c>
      <c r="H748" s="208">
        <v>44638</v>
      </c>
      <c r="I748">
        <v>300</v>
      </c>
      <c r="J748" s="472">
        <f t="shared" si="23"/>
        <v>8</v>
      </c>
    </row>
    <row r="749" spans="1:10" hidden="1" outlineLevel="1" x14ac:dyDescent="0.35">
      <c r="A749" s="475" t="s">
        <v>3031</v>
      </c>
      <c r="B749">
        <v>54</v>
      </c>
      <c r="C749" s="272" t="s">
        <v>3032</v>
      </c>
      <c r="D749" s="272" t="s">
        <v>170</v>
      </c>
      <c r="E749">
        <v>2</v>
      </c>
      <c r="F749">
        <v>2</v>
      </c>
      <c r="G749">
        <v>4</v>
      </c>
      <c r="H749" s="208">
        <v>44638</v>
      </c>
      <c r="I749">
        <v>200</v>
      </c>
      <c r="J749" s="472">
        <f t="shared" si="23"/>
        <v>4</v>
      </c>
    </row>
    <row r="750" spans="1:10" hidden="1" outlineLevel="1" x14ac:dyDescent="0.35">
      <c r="A750" s="475" t="s">
        <v>3031</v>
      </c>
      <c r="B750">
        <v>36</v>
      </c>
      <c r="C750" s="272" t="s">
        <v>3032</v>
      </c>
      <c r="D750" s="272" t="s">
        <v>170</v>
      </c>
      <c r="E750">
        <v>2</v>
      </c>
      <c r="F750">
        <v>3</v>
      </c>
      <c r="G750">
        <v>5</v>
      </c>
      <c r="H750" s="208">
        <v>44638</v>
      </c>
      <c r="I750">
        <v>300</v>
      </c>
      <c r="J750" s="472">
        <f t="shared" si="23"/>
        <v>5</v>
      </c>
    </row>
    <row r="751" spans="1:10" hidden="1" outlineLevel="1" x14ac:dyDescent="0.35">
      <c r="A751" s="475" t="s">
        <v>3031</v>
      </c>
      <c r="B751">
        <v>61</v>
      </c>
      <c r="C751" s="272" t="s">
        <v>3032</v>
      </c>
      <c r="D751" s="272" t="s">
        <v>170</v>
      </c>
      <c r="E751">
        <v>6</v>
      </c>
      <c r="F751">
        <v>2</v>
      </c>
      <c r="G751">
        <v>8</v>
      </c>
      <c r="H751" s="208">
        <v>44638</v>
      </c>
      <c r="I751">
        <v>200</v>
      </c>
      <c r="J751" s="472">
        <f t="shared" si="23"/>
        <v>8</v>
      </c>
    </row>
    <row r="752" spans="1:10" hidden="1" outlineLevel="1" x14ac:dyDescent="0.35">
      <c r="A752" s="475" t="s">
        <v>3031</v>
      </c>
      <c r="B752">
        <v>37</v>
      </c>
      <c r="C752" s="272" t="s">
        <v>3032</v>
      </c>
      <c r="D752" s="272" t="s">
        <v>170</v>
      </c>
      <c r="E752">
        <v>3</v>
      </c>
      <c r="F752">
        <v>2</v>
      </c>
      <c r="G752">
        <v>5</v>
      </c>
      <c r="H752" s="208">
        <v>44638</v>
      </c>
      <c r="I752">
        <v>400</v>
      </c>
      <c r="J752" s="472">
        <f t="shared" si="23"/>
        <v>5</v>
      </c>
    </row>
    <row r="753" spans="1:10" hidden="1" outlineLevel="1" x14ac:dyDescent="0.35">
      <c r="A753" s="475" t="s">
        <v>3031</v>
      </c>
      <c r="B753">
        <v>57</v>
      </c>
      <c r="C753" s="272" t="s">
        <v>3032</v>
      </c>
      <c r="D753" s="272" t="s">
        <v>170</v>
      </c>
      <c r="E753">
        <v>2</v>
      </c>
      <c r="F753">
        <v>2</v>
      </c>
      <c r="G753">
        <v>4</v>
      </c>
      <c r="H753" s="208">
        <v>44638</v>
      </c>
      <c r="I753">
        <v>800</v>
      </c>
      <c r="J753" s="472">
        <f t="shared" si="23"/>
        <v>4</v>
      </c>
    </row>
    <row r="754" spans="1:10" hidden="1" outlineLevel="1" x14ac:dyDescent="0.35">
      <c r="A754" s="475" t="s">
        <v>3031</v>
      </c>
      <c r="B754">
        <v>46</v>
      </c>
      <c r="C754" s="272" t="s">
        <v>3032</v>
      </c>
      <c r="D754" s="272" t="s">
        <v>170</v>
      </c>
      <c r="E754">
        <v>3</v>
      </c>
      <c r="F754">
        <v>3</v>
      </c>
      <c r="G754">
        <v>6</v>
      </c>
      <c r="H754" s="208">
        <v>44638</v>
      </c>
      <c r="I754">
        <v>400</v>
      </c>
      <c r="J754" s="472">
        <f t="shared" si="23"/>
        <v>6</v>
      </c>
    </row>
    <row r="755" spans="1:10" hidden="1" outlineLevel="1" x14ac:dyDescent="0.35">
      <c r="A755" s="475" t="s">
        <v>3031</v>
      </c>
      <c r="B755">
        <v>39</v>
      </c>
      <c r="C755" s="272" t="s">
        <v>3032</v>
      </c>
      <c r="D755" s="272" t="s">
        <v>170</v>
      </c>
      <c r="E755">
        <v>4</v>
      </c>
      <c r="F755">
        <v>2</v>
      </c>
      <c r="G755">
        <v>6</v>
      </c>
      <c r="H755" s="208">
        <v>44638</v>
      </c>
      <c r="I755">
        <v>100</v>
      </c>
      <c r="J755" s="472">
        <f t="shared" si="23"/>
        <v>6</v>
      </c>
    </row>
    <row r="756" spans="1:10" hidden="1" outlineLevel="1" x14ac:dyDescent="0.35">
      <c r="A756" s="475" t="s">
        <v>3031</v>
      </c>
      <c r="B756">
        <v>41</v>
      </c>
      <c r="C756" s="272" t="s">
        <v>3032</v>
      </c>
      <c r="D756" s="272" t="s">
        <v>170</v>
      </c>
      <c r="E756">
        <v>5</v>
      </c>
      <c r="F756">
        <v>2</v>
      </c>
      <c r="G756">
        <v>7</v>
      </c>
      <c r="H756" s="208">
        <v>44638</v>
      </c>
      <c r="I756">
        <v>200</v>
      </c>
      <c r="J756" s="472">
        <f t="shared" si="23"/>
        <v>7</v>
      </c>
    </row>
    <row r="757" spans="1:10" hidden="1" outlineLevel="1" x14ac:dyDescent="0.35">
      <c r="A757" s="475" t="s">
        <v>3031</v>
      </c>
      <c r="B757">
        <v>42</v>
      </c>
      <c r="C757" s="272" t="s">
        <v>3032</v>
      </c>
      <c r="D757" s="272" t="s">
        <v>170</v>
      </c>
      <c r="E757">
        <v>3</v>
      </c>
      <c r="F757">
        <v>2</v>
      </c>
      <c r="G757">
        <v>5</v>
      </c>
      <c r="H757" s="208">
        <v>44638</v>
      </c>
      <c r="I757">
        <v>100</v>
      </c>
      <c r="J757" s="472">
        <f t="shared" si="23"/>
        <v>5</v>
      </c>
    </row>
    <row r="758" spans="1:10" hidden="1" outlineLevel="1" x14ac:dyDescent="0.35">
      <c r="A758" s="475" t="s">
        <v>3031</v>
      </c>
      <c r="B758">
        <v>44</v>
      </c>
      <c r="C758" s="272" t="s">
        <v>3032</v>
      </c>
      <c r="D758" s="272" t="s">
        <v>170</v>
      </c>
      <c r="E758">
        <v>2</v>
      </c>
      <c r="F758">
        <v>2</v>
      </c>
      <c r="G758">
        <v>4</v>
      </c>
      <c r="H758" s="208">
        <v>44638</v>
      </c>
      <c r="I758">
        <v>400</v>
      </c>
      <c r="J758" s="472">
        <f t="shared" si="23"/>
        <v>4</v>
      </c>
    </row>
    <row r="759" spans="1:10" hidden="1" outlineLevel="1" x14ac:dyDescent="0.35">
      <c r="A759" s="475" t="s">
        <v>3031</v>
      </c>
      <c r="B759">
        <v>45</v>
      </c>
      <c r="C759" s="272" t="s">
        <v>3032</v>
      </c>
      <c r="D759" s="272" t="s">
        <v>170</v>
      </c>
      <c r="E759">
        <v>6</v>
      </c>
      <c r="F759">
        <v>2</v>
      </c>
      <c r="G759">
        <v>8</v>
      </c>
      <c r="H759" s="208">
        <v>44638</v>
      </c>
      <c r="I759">
        <v>400</v>
      </c>
      <c r="J759" s="472">
        <f t="shared" si="23"/>
        <v>8</v>
      </c>
    </row>
    <row r="760" spans="1:10" hidden="1" outlineLevel="1" x14ac:dyDescent="0.35">
      <c r="A760" s="475" t="s">
        <v>3031</v>
      </c>
      <c r="B760">
        <v>49</v>
      </c>
      <c r="C760" s="272" t="s">
        <v>3032</v>
      </c>
      <c r="D760" s="272" t="s">
        <v>170</v>
      </c>
      <c r="E760">
        <v>2</v>
      </c>
      <c r="F760">
        <v>2</v>
      </c>
      <c r="G760">
        <v>4</v>
      </c>
      <c r="H760" s="208">
        <v>44638</v>
      </c>
      <c r="I760">
        <v>300</v>
      </c>
      <c r="J760" s="472">
        <f t="shared" si="23"/>
        <v>4</v>
      </c>
    </row>
    <row r="761" spans="1:10" hidden="1" outlineLevel="1" x14ac:dyDescent="0.35">
      <c r="A761" s="475" t="s">
        <v>3031</v>
      </c>
      <c r="B761">
        <v>50</v>
      </c>
      <c r="C761" s="272" t="s">
        <v>3032</v>
      </c>
      <c r="D761" s="272" t="s">
        <v>170</v>
      </c>
      <c r="E761">
        <v>2</v>
      </c>
      <c r="F761">
        <v>2</v>
      </c>
      <c r="G761">
        <v>4</v>
      </c>
      <c r="H761" s="208">
        <v>44638</v>
      </c>
      <c r="I761">
        <v>300</v>
      </c>
      <c r="J761" s="472">
        <f t="shared" si="23"/>
        <v>4</v>
      </c>
    </row>
    <row r="762" spans="1:10" hidden="1" outlineLevel="1" x14ac:dyDescent="0.35">
      <c r="A762" s="475" t="s">
        <v>3031</v>
      </c>
      <c r="B762">
        <v>51</v>
      </c>
      <c r="C762" s="272" t="s">
        <v>3032</v>
      </c>
      <c r="D762" s="272" t="s">
        <v>170</v>
      </c>
      <c r="E762">
        <v>4</v>
      </c>
      <c r="F762">
        <v>2</v>
      </c>
      <c r="G762">
        <v>6</v>
      </c>
      <c r="H762" s="208">
        <v>44638</v>
      </c>
      <c r="I762">
        <v>400</v>
      </c>
      <c r="J762" s="472">
        <f t="shared" si="23"/>
        <v>6</v>
      </c>
    </row>
    <row r="763" spans="1:10" hidden="1" outlineLevel="1" x14ac:dyDescent="0.35">
      <c r="A763" s="475" t="s">
        <v>3031</v>
      </c>
      <c r="B763">
        <v>52</v>
      </c>
      <c r="C763" s="272" t="s">
        <v>3032</v>
      </c>
      <c r="D763" s="272" t="s">
        <v>170</v>
      </c>
      <c r="E763">
        <v>6</v>
      </c>
      <c r="F763">
        <v>2</v>
      </c>
      <c r="G763">
        <v>8</v>
      </c>
      <c r="H763" s="208">
        <v>44638</v>
      </c>
      <c r="I763">
        <v>200</v>
      </c>
      <c r="J763" s="472">
        <f t="shared" si="23"/>
        <v>8</v>
      </c>
    </row>
    <row r="764" spans="1:10" hidden="1" outlineLevel="1" x14ac:dyDescent="0.35">
      <c r="A764" s="475" t="s">
        <v>3031</v>
      </c>
      <c r="B764">
        <v>55</v>
      </c>
      <c r="C764" s="272" t="s">
        <v>3032</v>
      </c>
      <c r="D764" s="272" t="s">
        <v>170</v>
      </c>
      <c r="E764">
        <v>3</v>
      </c>
      <c r="F764">
        <v>2</v>
      </c>
      <c r="G764">
        <v>5</v>
      </c>
      <c r="H764" s="208">
        <v>44638</v>
      </c>
      <c r="I764">
        <v>300</v>
      </c>
      <c r="J764" s="472">
        <f t="shared" si="23"/>
        <v>5</v>
      </c>
    </row>
    <row r="765" spans="1:10" hidden="1" outlineLevel="1" x14ac:dyDescent="0.35">
      <c r="A765" s="475" t="s">
        <v>3031</v>
      </c>
      <c r="B765">
        <v>56</v>
      </c>
      <c r="C765" s="272" t="s">
        <v>3032</v>
      </c>
      <c r="D765" s="272" t="s">
        <v>170</v>
      </c>
      <c r="E765">
        <v>1</v>
      </c>
      <c r="F765">
        <v>2</v>
      </c>
      <c r="G765">
        <v>3</v>
      </c>
      <c r="H765" s="208">
        <v>44638</v>
      </c>
      <c r="I765">
        <v>400</v>
      </c>
      <c r="J765" s="472">
        <f t="shared" si="23"/>
        <v>3</v>
      </c>
    </row>
    <row r="766" spans="1:10" hidden="1" outlineLevel="1" x14ac:dyDescent="0.35">
      <c r="A766" s="475" t="s">
        <v>3031</v>
      </c>
      <c r="B766">
        <v>58</v>
      </c>
      <c r="C766" s="272" t="s">
        <v>3032</v>
      </c>
      <c r="D766" s="272" t="s">
        <v>170</v>
      </c>
      <c r="E766">
        <v>3</v>
      </c>
      <c r="F766">
        <v>2</v>
      </c>
      <c r="G766">
        <v>5</v>
      </c>
      <c r="H766" s="208">
        <v>44638</v>
      </c>
      <c r="I766">
        <v>400</v>
      </c>
      <c r="J766" s="472">
        <f t="shared" si="23"/>
        <v>5</v>
      </c>
    </row>
    <row r="767" spans="1:10" hidden="1" outlineLevel="1" x14ac:dyDescent="0.35">
      <c r="A767" s="475" t="s">
        <v>3031</v>
      </c>
      <c r="B767">
        <v>59</v>
      </c>
      <c r="C767" s="272" t="s">
        <v>3032</v>
      </c>
      <c r="D767" s="272" t="s">
        <v>170</v>
      </c>
      <c r="E767">
        <v>6</v>
      </c>
      <c r="F767">
        <v>2</v>
      </c>
      <c r="G767">
        <v>8</v>
      </c>
      <c r="H767" s="208">
        <v>44638</v>
      </c>
      <c r="I767">
        <v>488</v>
      </c>
      <c r="J767" s="472">
        <f t="shared" si="23"/>
        <v>8</v>
      </c>
    </row>
    <row r="768" spans="1:10" hidden="1" outlineLevel="1" x14ac:dyDescent="0.35">
      <c r="A768" s="475" t="s">
        <v>3031</v>
      </c>
      <c r="B768">
        <v>62</v>
      </c>
      <c r="C768" s="272" t="s">
        <v>3032</v>
      </c>
      <c r="D768" s="272" t="s">
        <v>170</v>
      </c>
      <c r="E768">
        <v>2</v>
      </c>
      <c r="F768">
        <v>2</v>
      </c>
      <c r="G768">
        <v>4</v>
      </c>
      <c r="H768" s="208">
        <v>44638</v>
      </c>
      <c r="I768">
        <v>200</v>
      </c>
      <c r="J768" s="472">
        <f t="shared" si="23"/>
        <v>4</v>
      </c>
    </row>
    <row r="769" spans="1:10" ht="15" collapsed="1" thickBot="1" x14ac:dyDescent="0.4">
      <c r="A769" s="476" t="s">
        <v>3031</v>
      </c>
      <c r="B769" s="212"/>
      <c r="C769" s="213" t="s">
        <v>3032</v>
      </c>
      <c r="D769" s="214">
        <f>COUNTA(D707:D768)</f>
        <v>62</v>
      </c>
      <c r="E769" s="214">
        <f>SUM(E707:E768)</f>
        <v>246</v>
      </c>
      <c r="F769" s="214">
        <f>SUM(F707:F768)</f>
        <v>135</v>
      </c>
      <c r="G769" s="214">
        <f>SUM(G707:G768)</f>
        <v>381</v>
      </c>
      <c r="H769" s="238">
        <v>44638</v>
      </c>
      <c r="I769" s="466">
        <f>AVERAGE(I707:I768)</f>
        <v>289.80645161290323</v>
      </c>
      <c r="J769" s="214">
        <f>SUM(J707:J768)</f>
        <v>381</v>
      </c>
    </row>
    <row r="770" spans="1:10" hidden="1" outlineLevel="1" x14ac:dyDescent="0.35">
      <c r="A770" s="475" t="s">
        <v>3033</v>
      </c>
      <c r="B770">
        <v>1</v>
      </c>
      <c r="C770" s="272" t="s">
        <v>3034</v>
      </c>
      <c r="D770" s="272" t="s">
        <v>170</v>
      </c>
      <c r="E770">
        <v>5</v>
      </c>
      <c r="F770">
        <v>7</v>
      </c>
      <c r="G770">
        <v>12</v>
      </c>
      <c r="H770" s="208">
        <v>44638</v>
      </c>
      <c r="I770">
        <v>100</v>
      </c>
      <c r="J770" s="472">
        <f t="shared" si="23"/>
        <v>12</v>
      </c>
    </row>
    <row r="771" spans="1:10" hidden="1" outlineLevel="1" x14ac:dyDescent="0.35">
      <c r="A771" s="475" t="s">
        <v>3033</v>
      </c>
      <c r="B771">
        <v>2</v>
      </c>
      <c r="C771" s="272" t="s">
        <v>3034</v>
      </c>
      <c r="D771" s="272" t="s">
        <v>170</v>
      </c>
      <c r="E771">
        <v>5</v>
      </c>
      <c r="F771">
        <v>3</v>
      </c>
      <c r="G771">
        <v>8</v>
      </c>
      <c r="H771" s="208">
        <v>44638</v>
      </c>
      <c r="I771">
        <v>500</v>
      </c>
      <c r="J771" s="472">
        <f t="shared" ref="J771:J834" si="24">IF(I771&gt;$Q$1,,G771)</f>
        <v>8</v>
      </c>
    </row>
    <row r="772" spans="1:10" hidden="1" outlineLevel="1" x14ac:dyDescent="0.35">
      <c r="A772" s="475" t="s">
        <v>3033</v>
      </c>
      <c r="B772">
        <v>3</v>
      </c>
      <c r="C772" s="272" t="s">
        <v>3034</v>
      </c>
      <c r="D772" s="272" t="s">
        <v>170</v>
      </c>
      <c r="E772">
        <v>16</v>
      </c>
      <c r="F772">
        <v>4</v>
      </c>
      <c r="G772">
        <v>20</v>
      </c>
      <c r="H772" s="208">
        <v>44638</v>
      </c>
      <c r="I772">
        <v>400</v>
      </c>
      <c r="J772" s="472">
        <f t="shared" si="24"/>
        <v>20</v>
      </c>
    </row>
    <row r="773" spans="1:10" hidden="1" outlineLevel="1" x14ac:dyDescent="0.35">
      <c r="A773" s="475" t="s">
        <v>3033</v>
      </c>
      <c r="B773">
        <v>4</v>
      </c>
      <c r="C773" s="272" t="s">
        <v>3034</v>
      </c>
      <c r="D773" s="272" t="s">
        <v>170</v>
      </c>
      <c r="E773">
        <v>8</v>
      </c>
      <c r="F773">
        <v>4</v>
      </c>
      <c r="G773">
        <v>12</v>
      </c>
      <c r="H773" s="208">
        <v>44638</v>
      </c>
      <c r="I773">
        <v>700</v>
      </c>
      <c r="J773" s="472">
        <f t="shared" si="24"/>
        <v>12</v>
      </c>
    </row>
    <row r="774" spans="1:10" hidden="1" outlineLevel="1" x14ac:dyDescent="0.35">
      <c r="A774" s="475" t="s">
        <v>3033</v>
      </c>
      <c r="B774">
        <v>5</v>
      </c>
      <c r="C774" s="272" t="s">
        <v>3034</v>
      </c>
      <c r="D774" s="272" t="s">
        <v>170</v>
      </c>
      <c r="E774">
        <v>4</v>
      </c>
      <c r="F774">
        <v>7</v>
      </c>
      <c r="G774">
        <v>11</v>
      </c>
      <c r="H774" s="208">
        <v>44638</v>
      </c>
      <c r="I774">
        <v>350</v>
      </c>
      <c r="J774" s="472">
        <f t="shared" si="24"/>
        <v>11</v>
      </c>
    </row>
    <row r="775" spans="1:10" hidden="1" outlineLevel="1" x14ac:dyDescent="0.35">
      <c r="A775" s="475" t="s">
        <v>3033</v>
      </c>
      <c r="B775">
        <v>6</v>
      </c>
      <c r="C775" s="272" t="s">
        <v>3034</v>
      </c>
      <c r="D775" s="272" t="s">
        <v>170</v>
      </c>
      <c r="E775">
        <v>12</v>
      </c>
      <c r="F775">
        <v>2</v>
      </c>
      <c r="G775">
        <v>14</v>
      </c>
      <c r="H775" s="208">
        <v>44638</v>
      </c>
      <c r="I775">
        <v>150</v>
      </c>
      <c r="J775" s="472">
        <f t="shared" si="24"/>
        <v>14</v>
      </c>
    </row>
    <row r="776" spans="1:10" hidden="1" outlineLevel="1" x14ac:dyDescent="0.35">
      <c r="A776" s="475" t="s">
        <v>3033</v>
      </c>
      <c r="B776">
        <v>7</v>
      </c>
      <c r="C776" s="272" t="s">
        <v>3034</v>
      </c>
      <c r="D776" s="272" t="s">
        <v>170</v>
      </c>
      <c r="E776">
        <v>14</v>
      </c>
      <c r="F776">
        <v>5</v>
      </c>
      <c r="G776">
        <v>19</v>
      </c>
      <c r="H776" s="208">
        <v>44638</v>
      </c>
      <c r="I776">
        <v>450</v>
      </c>
      <c r="J776" s="472">
        <f t="shared" si="24"/>
        <v>19</v>
      </c>
    </row>
    <row r="777" spans="1:10" hidden="1" outlineLevel="1" x14ac:dyDescent="0.35">
      <c r="A777" s="475" t="s">
        <v>3033</v>
      </c>
      <c r="B777">
        <v>8</v>
      </c>
      <c r="C777" s="272" t="s">
        <v>3034</v>
      </c>
      <c r="D777" s="272" t="s">
        <v>170</v>
      </c>
      <c r="E777">
        <v>10</v>
      </c>
      <c r="F777">
        <v>5</v>
      </c>
      <c r="G777">
        <v>15</v>
      </c>
      <c r="H777" s="208">
        <v>44638</v>
      </c>
      <c r="I777">
        <v>700</v>
      </c>
      <c r="J777" s="472">
        <f t="shared" si="24"/>
        <v>15</v>
      </c>
    </row>
    <row r="778" spans="1:10" hidden="1" outlineLevel="1" x14ac:dyDescent="0.35">
      <c r="A778" s="475" t="s">
        <v>3033</v>
      </c>
      <c r="B778">
        <v>22</v>
      </c>
      <c r="C778" s="272" t="s">
        <v>3034</v>
      </c>
      <c r="D778" s="272" t="s">
        <v>170</v>
      </c>
      <c r="E778">
        <v>14</v>
      </c>
      <c r="F778">
        <v>5</v>
      </c>
      <c r="G778">
        <v>19</v>
      </c>
      <c r="H778" s="208">
        <v>44638</v>
      </c>
      <c r="I778">
        <v>600</v>
      </c>
      <c r="J778" s="472">
        <f t="shared" si="24"/>
        <v>19</v>
      </c>
    </row>
    <row r="779" spans="1:10" hidden="1" outlineLevel="1" x14ac:dyDescent="0.35">
      <c r="A779" s="475" t="s">
        <v>3033</v>
      </c>
      <c r="B779">
        <v>9</v>
      </c>
      <c r="C779" s="272" t="s">
        <v>3034</v>
      </c>
      <c r="D779" s="272" t="s">
        <v>170</v>
      </c>
      <c r="E779">
        <v>9</v>
      </c>
      <c r="F779">
        <v>3</v>
      </c>
      <c r="G779">
        <v>12</v>
      </c>
      <c r="H779" s="208">
        <v>44638</v>
      </c>
      <c r="I779">
        <v>800</v>
      </c>
      <c r="J779" s="472">
        <f t="shared" si="24"/>
        <v>12</v>
      </c>
    </row>
    <row r="780" spans="1:10" hidden="1" outlineLevel="1" x14ac:dyDescent="0.35">
      <c r="A780" s="475" t="s">
        <v>3033</v>
      </c>
      <c r="B780">
        <v>10</v>
      </c>
      <c r="C780" s="272" t="s">
        <v>3034</v>
      </c>
      <c r="D780" s="272" t="s">
        <v>170</v>
      </c>
      <c r="E780">
        <v>9</v>
      </c>
      <c r="F780">
        <v>4</v>
      </c>
      <c r="G780">
        <v>13</v>
      </c>
      <c r="H780" s="208">
        <v>44638</v>
      </c>
      <c r="I780">
        <v>200</v>
      </c>
      <c r="J780" s="472">
        <f t="shared" si="24"/>
        <v>13</v>
      </c>
    </row>
    <row r="781" spans="1:10" hidden="1" outlineLevel="1" x14ac:dyDescent="0.35">
      <c r="A781" s="475" t="s">
        <v>3033</v>
      </c>
      <c r="B781">
        <v>11</v>
      </c>
      <c r="C781" s="272" t="s">
        <v>3034</v>
      </c>
      <c r="D781" s="272" t="s">
        <v>170</v>
      </c>
      <c r="E781">
        <v>8</v>
      </c>
      <c r="F781">
        <v>2</v>
      </c>
      <c r="G781">
        <v>10</v>
      </c>
      <c r="H781" s="208">
        <v>44638</v>
      </c>
      <c r="I781">
        <v>600</v>
      </c>
      <c r="J781" s="472">
        <f t="shared" si="24"/>
        <v>10</v>
      </c>
    </row>
    <row r="782" spans="1:10" hidden="1" outlineLevel="1" x14ac:dyDescent="0.35">
      <c r="A782" s="475" t="s">
        <v>3033</v>
      </c>
      <c r="B782">
        <v>20</v>
      </c>
      <c r="C782" s="272" t="s">
        <v>3034</v>
      </c>
      <c r="D782" s="272" t="s">
        <v>170</v>
      </c>
      <c r="E782">
        <v>6</v>
      </c>
      <c r="F782">
        <v>3</v>
      </c>
      <c r="G782">
        <v>9</v>
      </c>
      <c r="H782" s="208">
        <v>44638</v>
      </c>
      <c r="I782">
        <v>700</v>
      </c>
      <c r="J782" s="472">
        <f t="shared" si="24"/>
        <v>9</v>
      </c>
    </row>
    <row r="783" spans="1:10" hidden="1" outlineLevel="1" x14ac:dyDescent="0.35">
      <c r="A783" s="475" t="s">
        <v>3033</v>
      </c>
      <c r="B783">
        <v>12</v>
      </c>
      <c r="C783" s="272" t="s">
        <v>3034</v>
      </c>
      <c r="D783" s="272" t="s">
        <v>170</v>
      </c>
      <c r="E783">
        <v>6</v>
      </c>
      <c r="F783">
        <v>2</v>
      </c>
      <c r="G783">
        <v>8</v>
      </c>
      <c r="H783" s="208">
        <v>44638</v>
      </c>
      <c r="I783">
        <v>350</v>
      </c>
      <c r="J783" s="472">
        <f t="shared" si="24"/>
        <v>8</v>
      </c>
    </row>
    <row r="784" spans="1:10" hidden="1" outlineLevel="1" x14ac:dyDescent="0.35">
      <c r="A784" s="475" t="s">
        <v>3033</v>
      </c>
      <c r="B784">
        <v>13</v>
      </c>
      <c r="C784" s="272" t="s">
        <v>3034</v>
      </c>
      <c r="D784" s="272" t="s">
        <v>170</v>
      </c>
      <c r="E784">
        <v>8</v>
      </c>
      <c r="F784">
        <v>2</v>
      </c>
      <c r="G784">
        <v>10</v>
      </c>
      <c r="H784" s="208">
        <v>44638</v>
      </c>
      <c r="I784">
        <v>800</v>
      </c>
      <c r="J784" s="472">
        <f t="shared" si="24"/>
        <v>10</v>
      </c>
    </row>
    <row r="785" spans="1:10" hidden="1" outlineLevel="1" x14ac:dyDescent="0.35">
      <c r="A785" s="475" t="s">
        <v>3033</v>
      </c>
      <c r="B785">
        <v>16</v>
      </c>
      <c r="C785" s="272" t="s">
        <v>3034</v>
      </c>
      <c r="D785" s="272" t="s">
        <v>170</v>
      </c>
      <c r="E785">
        <v>14</v>
      </c>
      <c r="F785">
        <v>6</v>
      </c>
      <c r="G785">
        <v>20</v>
      </c>
      <c r="H785" s="208">
        <v>44638</v>
      </c>
      <c r="I785">
        <v>400</v>
      </c>
      <c r="J785" s="472">
        <f t="shared" si="24"/>
        <v>20</v>
      </c>
    </row>
    <row r="786" spans="1:10" hidden="1" outlineLevel="1" x14ac:dyDescent="0.35">
      <c r="A786" s="475" t="s">
        <v>3033</v>
      </c>
      <c r="B786">
        <v>14</v>
      </c>
      <c r="C786" s="272" t="s">
        <v>3034</v>
      </c>
      <c r="D786" s="272" t="s">
        <v>170</v>
      </c>
      <c r="E786">
        <v>11</v>
      </c>
      <c r="F786">
        <v>2</v>
      </c>
      <c r="G786">
        <v>13</v>
      </c>
      <c r="H786" s="208">
        <v>44638</v>
      </c>
      <c r="I786">
        <v>350</v>
      </c>
      <c r="J786" s="472">
        <f t="shared" si="24"/>
        <v>13</v>
      </c>
    </row>
    <row r="787" spans="1:10" hidden="1" outlineLevel="1" x14ac:dyDescent="0.35">
      <c r="A787" s="475" t="s">
        <v>3033</v>
      </c>
      <c r="B787">
        <v>15</v>
      </c>
      <c r="C787" s="272" t="s">
        <v>3034</v>
      </c>
      <c r="D787" s="272" t="s">
        <v>170</v>
      </c>
      <c r="E787">
        <v>7</v>
      </c>
      <c r="F787">
        <v>3</v>
      </c>
      <c r="G787">
        <v>10</v>
      </c>
      <c r="H787" s="208">
        <v>44638</v>
      </c>
      <c r="I787">
        <v>400</v>
      </c>
      <c r="J787" s="472">
        <f t="shared" si="24"/>
        <v>10</v>
      </c>
    </row>
    <row r="788" spans="1:10" hidden="1" outlineLevel="1" x14ac:dyDescent="0.35">
      <c r="A788" s="475" t="s">
        <v>3033</v>
      </c>
      <c r="B788">
        <v>17</v>
      </c>
      <c r="C788" s="272" t="s">
        <v>3034</v>
      </c>
      <c r="D788" s="272" t="s">
        <v>170</v>
      </c>
      <c r="E788">
        <v>9</v>
      </c>
      <c r="F788">
        <v>12</v>
      </c>
      <c r="G788">
        <v>21</v>
      </c>
      <c r="H788" s="208">
        <v>44638</v>
      </c>
      <c r="I788">
        <v>750</v>
      </c>
      <c r="J788" s="472">
        <f t="shared" si="24"/>
        <v>21</v>
      </c>
    </row>
    <row r="789" spans="1:10" hidden="1" outlineLevel="1" x14ac:dyDescent="0.35">
      <c r="A789" s="475" t="s">
        <v>3033</v>
      </c>
      <c r="B789">
        <v>18</v>
      </c>
      <c r="C789" s="272" t="s">
        <v>3034</v>
      </c>
      <c r="D789" s="272" t="s">
        <v>170</v>
      </c>
      <c r="E789">
        <v>7</v>
      </c>
      <c r="F789">
        <v>4</v>
      </c>
      <c r="G789">
        <v>11</v>
      </c>
      <c r="H789" s="208">
        <v>44638</v>
      </c>
      <c r="I789">
        <v>450</v>
      </c>
      <c r="J789" s="472">
        <f t="shared" si="24"/>
        <v>11</v>
      </c>
    </row>
    <row r="790" spans="1:10" hidden="1" outlineLevel="1" x14ac:dyDescent="0.35">
      <c r="A790" s="475" t="s">
        <v>3033</v>
      </c>
      <c r="B790">
        <v>19</v>
      </c>
      <c r="C790" s="272" t="s">
        <v>3034</v>
      </c>
      <c r="D790" s="272" t="s">
        <v>170</v>
      </c>
      <c r="E790">
        <v>4</v>
      </c>
      <c r="F790">
        <v>5</v>
      </c>
      <c r="G790">
        <v>9</v>
      </c>
      <c r="H790" s="208">
        <v>44638</v>
      </c>
      <c r="I790">
        <v>300</v>
      </c>
      <c r="J790" s="472">
        <f t="shared" si="24"/>
        <v>9</v>
      </c>
    </row>
    <row r="791" spans="1:10" hidden="1" outlineLevel="1" x14ac:dyDescent="0.35">
      <c r="A791" s="475" t="s">
        <v>3033</v>
      </c>
      <c r="B791">
        <v>21</v>
      </c>
      <c r="C791" s="272" t="s">
        <v>3034</v>
      </c>
      <c r="D791" s="272" t="s">
        <v>170</v>
      </c>
      <c r="E791">
        <v>8</v>
      </c>
      <c r="F791">
        <v>7</v>
      </c>
      <c r="G791">
        <v>15</v>
      </c>
      <c r="H791" s="208">
        <v>44638</v>
      </c>
      <c r="I791">
        <v>480</v>
      </c>
      <c r="J791" s="472">
        <f t="shared" si="24"/>
        <v>15</v>
      </c>
    </row>
    <row r="792" spans="1:10" hidden="1" outlineLevel="1" x14ac:dyDescent="0.35">
      <c r="A792" s="475" t="s">
        <v>3033</v>
      </c>
      <c r="B792">
        <v>23</v>
      </c>
      <c r="C792" s="272" t="s">
        <v>3034</v>
      </c>
      <c r="D792" s="272" t="s">
        <v>170</v>
      </c>
      <c r="E792">
        <v>7</v>
      </c>
      <c r="F792">
        <v>5</v>
      </c>
      <c r="G792">
        <v>12</v>
      </c>
      <c r="H792" s="208">
        <v>44638</v>
      </c>
      <c r="I792">
        <v>900</v>
      </c>
      <c r="J792" s="472">
        <f t="shared" si="24"/>
        <v>12</v>
      </c>
    </row>
    <row r="793" spans="1:10" hidden="1" outlineLevel="1" x14ac:dyDescent="0.35">
      <c r="A793" s="475" t="s">
        <v>3033</v>
      </c>
      <c r="B793">
        <v>24</v>
      </c>
      <c r="C793" s="272" t="s">
        <v>3034</v>
      </c>
      <c r="D793" s="272" t="s">
        <v>170</v>
      </c>
      <c r="E793">
        <v>6</v>
      </c>
      <c r="F793">
        <v>4</v>
      </c>
      <c r="G793">
        <v>10</v>
      </c>
      <c r="H793" s="208">
        <v>44638</v>
      </c>
      <c r="I793">
        <v>750</v>
      </c>
      <c r="J793" s="472">
        <f t="shared" si="24"/>
        <v>10</v>
      </c>
    </row>
    <row r="794" spans="1:10" hidden="1" outlineLevel="1" x14ac:dyDescent="0.35">
      <c r="A794" s="475" t="s">
        <v>3033</v>
      </c>
      <c r="B794">
        <v>25</v>
      </c>
      <c r="C794" s="272" t="s">
        <v>3034</v>
      </c>
      <c r="D794" s="272" t="s">
        <v>170</v>
      </c>
      <c r="E794">
        <v>4</v>
      </c>
      <c r="F794">
        <v>5</v>
      </c>
      <c r="G794">
        <v>9</v>
      </c>
      <c r="H794" s="208">
        <v>44638</v>
      </c>
      <c r="I794">
        <v>650</v>
      </c>
      <c r="J794" s="472">
        <f t="shared" si="24"/>
        <v>9</v>
      </c>
    </row>
    <row r="795" spans="1:10" hidden="1" outlineLevel="1" x14ac:dyDescent="0.35">
      <c r="A795" s="475" t="s">
        <v>3033</v>
      </c>
      <c r="B795">
        <v>26</v>
      </c>
      <c r="C795" s="272" t="s">
        <v>3034</v>
      </c>
      <c r="D795" s="272" t="s">
        <v>170</v>
      </c>
      <c r="E795">
        <v>9</v>
      </c>
      <c r="F795">
        <v>5</v>
      </c>
      <c r="G795">
        <v>14</v>
      </c>
      <c r="H795" s="208">
        <v>44638</v>
      </c>
      <c r="I795">
        <v>800</v>
      </c>
      <c r="J795" s="472">
        <f t="shared" si="24"/>
        <v>14</v>
      </c>
    </row>
    <row r="796" spans="1:10" hidden="1" outlineLevel="1" x14ac:dyDescent="0.35">
      <c r="A796" s="475" t="s">
        <v>3033</v>
      </c>
      <c r="B796">
        <v>33</v>
      </c>
      <c r="C796" s="272" t="s">
        <v>3034</v>
      </c>
      <c r="D796" s="272" t="s">
        <v>170</v>
      </c>
      <c r="E796">
        <v>9</v>
      </c>
      <c r="F796">
        <v>5</v>
      </c>
      <c r="G796">
        <v>14</v>
      </c>
      <c r="H796" s="208">
        <v>44638</v>
      </c>
      <c r="I796">
        <v>700</v>
      </c>
      <c r="J796" s="472">
        <f t="shared" si="24"/>
        <v>14</v>
      </c>
    </row>
    <row r="797" spans="1:10" hidden="1" outlineLevel="1" x14ac:dyDescent="0.35">
      <c r="A797" s="475" t="s">
        <v>3033</v>
      </c>
      <c r="B797">
        <v>27</v>
      </c>
      <c r="C797" s="272" t="s">
        <v>3034</v>
      </c>
      <c r="D797" s="272" t="s">
        <v>170</v>
      </c>
      <c r="E797">
        <v>12</v>
      </c>
      <c r="F797">
        <v>5</v>
      </c>
      <c r="G797">
        <v>17</v>
      </c>
      <c r="H797" s="208">
        <v>44638</v>
      </c>
      <c r="I797">
        <v>250</v>
      </c>
      <c r="J797" s="472">
        <f t="shared" si="24"/>
        <v>17</v>
      </c>
    </row>
    <row r="798" spans="1:10" hidden="1" outlineLevel="1" x14ac:dyDescent="0.35">
      <c r="A798" s="475" t="s">
        <v>3033</v>
      </c>
      <c r="B798">
        <v>28</v>
      </c>
      <c r="C798" s="272" t="s">
        <v>3034</v>
      </c>
      <c r="D798" s="272" t="s">
        <v>170</v>
      </c>
      <c r="E798">
        <v>5</v>
      </c>
      <c r="F798">
        <v>5</v>
      </c>
      <c r="G798">
        <v>10</v>
      </c>
      <c r="H798" s="208">
        <v>44638</v>
      </c>
      <c r="I798">
        <v>400</v>
      </c>
      <c r="J798" s="472">
        <f t="shared" si="24"/>
        <v>10</v>
      </c>
    </row>
    <row r="799" spans="1:10" hidden="1" outlineLevel="1" x14ac:dyDescent="0.35">
      <c r="A799" s="475" t="s">
        <v>3033</v>
      </c>
      <c r="B799">
        <v>29</v>
      </c>
      <c r="C799" s="272" t="s">
        <v>3034</v>
      </c>
      <c r="D799" s="272" t="s">
        <v>170</v>
      </c>
      <c r="E799">
        <v>5</v>
      </c>
      <c r="F799">
        <v>2</v>
      </c>
      <c r="G799">
        <v>7</v>
      </c>
      <c r="H799" s="208">
        <v>44638</v>
      </c>
      <c r="I799">
        <v>220</v>
      </c>
      <c r="J799" s="472">
        <f t="shared" si="24"/>
        <v>7</v>
      </c>
    </row>
    <row r="800" spans="1:10" hidden="1" outlineLevel="1" x14ac:dyDescent="0.35">
      <c r="A800" s="475" t="s">
        <v>3033</v>
      </c>
      <c r="B800">
        <v>35</v>
      </c>
      <c r="C800" s="272" t="s">
        <v>3034</v>
      </c>
      <c r="D800" s="272" t="s">
        <v>170</v>
      </c>
      <c r="E800">
        <v>12</v>
      </c>
      <c r="F800">
        <v>5</v>
      </c>
      <c r="G800">
        <v>17</v>
      </c>
      <c r="H800" s="208">
        <v>44638</v>
      </c>
      <c r="I800">
        <v>800</v>
      </c>
      <c r="J800" s="472">
        <f t="shared" si="24"/>
        <v>17</v>
      </c>
    </row>
    <row r="801" spans="1:10" hidden="1" outlineLevel="1" x14ac:dyDescent="0.35">
      <c r="A801" s="475" t="s">
        <v>3033</v>
      </c>
      <c r="B801">
        <v>30</v>
      </c>
      <c r="C801" s="272" t="s">
        <v>3034</v>
      </c>
      <c r="D801" s="272" t="s">
        <v>170</v>
      </c>
      <c r="E801">
        <v>9</v>
      </c>
      <c r="F801">
        <v>3</v>
      </c>
      <c r="G801">
        <v>12</v>
      </c>
      <c r="H801" s="208">
        <v>44638</v>
      </c>
      <c r="I801">
        <v>100</v>
      </c>
      <c r="J801" s="472">
        <f t="shared" si="24"/>
        <v>12</v>
      </c>
    </row>
    <row r="802" spans="1:10" hidden="1" outlineLevel="1" x14ac:dyDescent="0.35">
      <c r="A802" s="475" t="s">
        <v>3033</v>
      </c>
      <c r="B802">
        <v>31</v>
      </c>
      <c r="C802" s="272" t="s">
        <v>3034</v>
      </c>
      <c r="D802" s="272" t="s">
        <v>170</v>
      </c>
      <c r="E802">
        <v>14</v>
      </c>
      <c r="F802">
        <v>6</v>
      </c>
      <c r="G802">
        <v>20</v>
      </c>
      <c r="H802" s="208">
        <v>44638</v>
      </c>
      <c r="I802">
        <v>370</v>
      </c>
      <c r="J802" s="472">
        <f t="shared" si="24"/>
        <v>20</v>
      </c>
    </row>
    <row r="803" spans="1:10" hidden="1" outlineLevel="1" x14ac:dyDescent="0.35">
      <c r="A803" s="475" t="s">
        <v>3033</v>
      </c>
      <c r="B803">
        <v>32</v>
      </c>
      <c r="C803" s="272" t="s">
        <v>3034</v>
      </c>
      <c r="D803" s="272" t="s">
        <v>170</v>
      </c>
      <c r="E803">
        <v>8</v>
      </c>
      <c r="F803">
        <v>2</v>
      </c>
      <c r="G803">
        <v>10</v>
      </c>
      <c r="H803" s="208">
        <v>44638</v>
      </c>
      <c r="I803">
        <v>400</v>
      </c>
      <c r="J803" s="472">
        <f t="shared" si="24"/>
        <v>10</v>
      </c>
    </row>
    <row r="804" spans="1:10" hidden="1" outlineLevel="1" x14ac:dyDescent="0.35">
      <c r="A804" s="475" t="s">
        <v>3033</v>
      </c>
      <c r="B804">
        <v>34</v>
      </c>
      <c r="C804" s="272" t="s">
        <v>3034</v>
      </c>
      <c r="D804" s="272" t="s">
        <v>170</v>
      </c>
      <c r="E804">
        <v>7</v>
      </c>
      <c r="F804">
        <v>3</v>
      </c>
      <c r="G804">
        <v>10</v>
      </c>
      <c r="H804" s="208">
        <v>44638</v>
      </c>
      <c r="I804">
        <v>200</v>
      </c>
      <c r="J804" s="472">
        <f t="shared" si="24"/>
        <v>10</v>
      </c>
    </row>
    <row r="805" spans="1:10" ht="15" collapsed="1" thickBot="1" x14ac:dyDescent="0.4">
      <c r="A805" s="476" t="s">
        <v>3033</v>
      </c>
      <c r="B805" s="212"/>
      <c r="C805" s="213" t="s">
        <v>3034</v>
      </c>
      <c r="D805" s="214">
        <f>COUNTA(D770:D804)</f>
        <v>35</v>
      </c>
      <c r="E805" s="214">
        <f>SUM(E770:E804)</f>
        <v>301</v>
      </c>
      <c r="F805" s="214">
        <f>SUM(F770:F804)</f>
        <v>152</v>
      </c>
      <c r="G805" s="214">
        <f>SUM(G770:G804)</f>
        <v>453</v>
      </c>
      <c r="H805" s="238">
        <v>44638</v>
      </c>
      <c r="I805" s="466">
        <f>AVERAGE(I770:I804)</f>
        <v>487.71428571428572</v>
      </c>
      <c r="J805" s="214">
        <f>SUM(J770:J804)</f>
        <v>453</v>
      </c>
    </row>
    <row r="806" spans="1:10" hidden="1" outlineLevel="1" x14ac:dyDescent="0.35">
      <c r="A806" s="475" t="s">
        <v>3035</v>
      </c>
      <c r="B806">
        <v>44</v>
      </c>
      <c r="C806" s="272" t="s">
        <v>3036</v>
      </c>
      <c r="D806" s="272" t="s">
        <v>170</v>
      </c>
      <c r="E806">
        <v>8</v>
      </c>
      <c r="F806">
        <v>2</v>
      </c>
      <c r="G806">
        <v>10</v>
      </c>
      <c r="H806" s="208">
        <v>44638</v>
      </c>
      <c r="I806">
        <v>400</v>
      </c>
      <c r="J806" s="472">
        <f t="shared" si="24"/>
        <v>10</v>
      </c>
    </row>
    <row r="807" spans="1:10" hidden="1" outlineLevel="1" x14ac:dyDescent="0.35">
      <c r="A807" s="475" t="s">
        <v>3035</v>
      </c>
      <c r="B807">
        <v>1</v>
      </c>
      <c r="C807" s="272" t="s">
        <v>3036</v>
      </c>
      <c r="D807" s="272" t="s">
        <v>170</v>
      </c>
      <c r="E807">
        <v>7</v>
      </c>
      <c r="F807">
        <v>3</v>
      </c>
      <c r="G807">
        <v>10</v>
      </c>
      <c r="H807" s="208">
        <v>44638</v>
      </c>
      <c r="I807">
        <v>400</v>
      </c>
      <c r="J807" s="472">
        <f t="shared" si="24"/>
        <v>10</v>
      </c>
    </row>
    <row r="808" spans="1:10" hidden="1" outlineLevel="1" x14ac:dyDescent="0.35">
      <c r="A808" s="475" t="s">
        <v>3035</v>
      </c>
      <c r="B808">
        <v>2</v>
      </c>
      <c r="C808" s="272" t="s">
        <v>3036</v>
      </c>
      <c r="D808" s="272" t="s">
        <v>170</v>
      </c>
      <c r="E808">
        <v>2</v>
      </c>
      <c r="F808">
        <v>5</v>
      </c>
      <c r="G808">
        <v>7</v>
      </c>
      <c r="H808" s="208">
        <v>44638</v>
      </c>
      <c r="I808">
        <v>280</v>
      </c>
      <c r="J808" s="472">
        <f t="shared" si="24"/>
        <v>7</v>
      </c>
    </row>
    <row r="809" spans="1:10" hidden="1" outlineLevel="1" x14ac:dyDescent="0.35">
      <c r="A809" s="475" t="s">
        <v>3035</v>
      </c>
      <c r="B809">
        <v>3</v>
      </c>
      <c r="C809" s="272" t="s">
        <v>3036</v>
      </c>
      <c r="D809" s="272" t="s">
        <v>170</v>
      </c>
      <c r="E809">
        <v>9</v>
      </c>
      <c r="F809">
        <v>3</v>
      </c>
      <c r="G809">
        <v>12</v>
      </c>
      <c r="H809" s="208">
        <v>44638</v>
      </c>
      <c r="I809">
        <v>100</v>
      </c>
      <c r="J809" s="472">
        <f t="shared" si="24"/>
        <v>12</v>
      </c>
    </row>
    <row r="810" spans="1:10" hidden="1" outlineLevel="1" x14ac:dyDescent="0.35">
      <c r="A810" s="475" t="s">
        <v>3035</v>
      </c>
      <c r="B810">
        <v>4</v>
      </c>
      <c r="C810" s="272" t="s">
        <v>3036</v>
      </c>
      <c r="D810" s="272" t="s">
        <v>170</v>
      </c>
      <c r="E810">
        <v>1</v>
      </c>
      <c r="F810">
        <v>7</v>
      </c>
      <c r="G810">
        <v>8</v>
      </c>
      <c r="H810" s="208">
        <v>44638</v>
      </c>
      <c r="I810">
        <v>500</v>
      </c>
      <c r="J810" s="472">
        <f t="shared" si="24"/>
        <v>8</v>
      </c>
    </row>
    <row r="811" spans="1:10" hidden="1" outlineLevel="1" x14ac:dyDescent="0.35">
      <c r="A811" s="475" t="s">
        <v>3035</v>
      </c>
      <c r="B811">
        <v>5</v>
      </c>
      <c r="C811" s="272" t="s">
        <v>3036</v>
      </c>
      <c r="D811" s="272" t="s">
        <v>170</v>
      </c>
      <c r="E811">
        <v>10</v>
      </c>
      <c r="F811">
        <v>5</v>
      </c>
      <c r="G811">
        <v>15</v>
      </c>
      <c r="H811" s="208">
        <v>44638</v>
      </c>
      <c r="I811">
        <v>800</v>
      </c>
      <c r="J811" s="472">
        <f t="shared" si="24"/>
        <v>15</v>
      </c>
    </row>
    <row r="812" spans="1:10" hidden="1" outlineLevel="1" x14ac:dyDescent="0.35">
      <c r="A812" s="475" t="s">
        <v>3035</v>
      </c>
      <c r="B812">
        <v>6</v>
      </c>
      <c r="C812" s="272" t="s">
        <v>3036</v>
      </c>
      <c r="D812" s="272" t="s">
        <v>170</v>
      </c>
      <c r="E812">
        <v>3</v>
      </c>
      <c r="F812">
        <v>1</v>
      </c>
      <c r="G812">
        <v>4</v>
      </c>
      <c r="H812" s="208">
        <v>44638</v>
      </c>
      <c r="I812">
        <v>120</v>
      </c>
      <c r="J812" s="472">
        <f t="shared" si="24"/>
        <v>4</v>
      </c>
    </row>
    <row r="813" spans="1:10" hidden="1" outlineLevel="1" x14ac:dyDescent="0.35">
      <c r="A813" s="475" t="s">
        <v>3035</v>
      </c>
      <c r="B813">
        <v>27</v>
      </c>
      <c r="C813" s="272" t="s">
        <v>3036</v>
      </c>
      <c r="D813" s="272" t="s">
        <v>170</v>
      </c>
      <c r="E813">
        <v>4</v>
      </c>
      <c r="F813">
        <v>3</v>
      </c>
      <c r="G813">
        <v>7</v>
      </c>
      <c r="H813" s="208">
        <v>44638</v>
      </c>
      <c r="I813">
        <v>700</v>
      </c>
      <c r="J813" s="472">
        <f t="shared" si="24"/>
        <v>7</v>
      </c>
    </row>
    <row r="814" spans="1:10" hidden="1" outlineLevel="1" x14ac:dyDescent="0.35">
      <c r="A814" s="475" t="s">
        <v>3035</v>
      </c>
      <c r="B814">
        <v>7</v>
      </c>
      <c r="C814" s="272" t="s">
        <v>3036</v>
      </c>
      <c r="D814" s="272" t="s">
        <v>170</v>
      </c>
      <c r="E814">
        <v>4</v>
      </c>
      <c r="F814">
        <v>3</v>
      </c>
      <c r="G814">
        <v>7</v>
      </c>
      <c r="H814" s="208">
        <v>44638</v>
      </c>
      <c r="I814">
        <v>900</v>
      </c>
      <c r="J814" s="472">
        <f t="shared" si="24"/>
        <v>7</v>
      </c>
    </row>
    <row r="815" spans="1:10" hidden="1" outlineLevel="1" x14ac:dyDescent="0.35">
      <c r="A815" s="475" t="s">
        <v>3035</v>
      </c>
      <c r="B815">
        <v>30</v>
      </c>
      <c r="C815" s="272" t="s">
        <v>3036</v>
      </c>
      <c r="D815" s="272" t="s">
        <v>170</v>
      </c>
      <c r="E815">
        <v>6</v>
      </c>
      <c r="F815">
        <v>2</v>
      </c>
      <c r="G815">
        <v>8</v>
      </c>
      <c r="H815" s="208">
        <v>44638</v>
      </c>
      <c r="I815">
        <v>600</v>
      </c>
      <c r="J815" s="472">
        <f t="shared" si="24"/>
        <v>8</v>
      </c>
    </row>
    <row r="816" spans="1:10" hidden="1" outlineLevel="1" x14ac:dyDescent="0.35">
      <c r="A816" s="475" t="s">
        <v>3035</v>
      </c>
      <c r="B816">
        <v>8</v>
      </c>
      <c r="C816" s="272" t="s">
        <v>3036</v>
      </c>
      <c r="D816" s="272" t="s">
        <v>170</v>
      </c>
      <c r="E816">
        <v>4</v>
      </c>
      <c r="F816">
        <v>3</v>
      </c>
      <c r="G816">
        <v>7</v>
      </c>
      <c r="H816" s="208">
        <v>44638</v>
      </c>
      <c r="I816">
        <v>700</v>
      </c>
      <c r="J816" s="472">
        <f t="shared" si="24"/>
        <v>7</v>
      </c>
    </row>
    <row r="817" spans="1:10" hidden="1" outlineLevel="1" x14ac:dyDescent="0.35">
      <c r="A817" s="475" t="s">
        <v>3035</v>
      </c>
      <c r="B817">
        <v>9</v>
      </c>
      <c r="C817" s="272" t="s">
        <v>3036</v>
      </c>
      <c r="D817" s="272" t="s">
        <v>170</v>
      </c>
      <c r="E817">
        <v>1</v>
      </c>
      <c r="F817">
        <v>2</v>
      </c>
      <c r="G817">
        <v>3</v>
      </c>
      <c r="H817" s="208">
        <v>44638</v>
      </c>
      <c r="I817">
        <v>210</v>
      </c>
      <c r="J817" s="472">
        <f t="shared" si="24"/>
        <v>3</v>
      </c>
    </row>
    <row r="818" spans="1:10" hidden="1" outlineLevel="1" x14ac:dyDescent="0.35">
      <c r="A818" s="475" t="s">
        <v>3035</v>
      </c>
      <c r="B818">
        <v>12</v>
      </c>
      <c r="C818" s="272" t="s">
        <v>3036</v>
      </c>
      <c r="D818" s="272" t="s">
        <v>170</v>
      </c>
      <c r="E818">
        <v>3</v>
      </c>
      <c r="F818">
        <v>3</v>
      </c>
      <c r="G818">
        <v>6</v>
      </c>
      <c r="H818" s="208">
        <v>44638</v>
      </c>
      <c r="I818">
        <v>300</v>
      </c>
      <c r="J818" s="472">
        <f t="shared" si="24"/>
        <v>6</v>
      </c>
    </row>
    <row r="819" spans="1:10" hidden="1" outlineLevel="1" x14ac:dyDescent="0.35">
      <c r="A819" s="475" t="s">
        <v>3035</v>
      </c>
      <c r="B819">
        <v>10</v>
      </c>
      <c r="C819" s="272" t="s">
        <v>3036</v>
      </c>
      <c r="D819" s="272" t="s">
        <v>170</v>
      </c>
      <c r="E819">
        <v>2</v>
      </c>
      <c r="F819">
        <v>2</v>
      </c>
      <c r="G819">
        <v>4</v>
      </c>
      <c r="H819" s="208">
        <v>44638</v>
      </c>
      <c r="I819">
        <v>600</v>
      </c>
      <c r="J819" s="472">
        <f t="shared" si="24"/>
        <v>4</v>
      </c>
    </row>
    <row r="820" spans="1:10" hidden="1" outlineLevel="1" x14ac:dyDescent="0.35">
      <c r="A820" s="475" t="s">
        <v>3035</v>
      </c>
      <c r="B820">
        <v>11</v>
      </c>
      <c r="C820" s="272" t="s">
        <v>3036</v>
      </c>
      <c r="D820" s="272" t="s">
        <v>170</v>
      </c>
      <c r="E820">
        <v>3</v>
      </c>
      <c r="F820">
        <v>5</v>
      </c>
      <c r="G820">
        <v>8</v>
      </c>
      <c r="H820" s="208">
        <v>44638</v>
      </c>
      <c r="I820">
        <v>500</v>
      </c>
      <c r="J820" s="472">
        <f t="shared" si="24"/>
        <v>8</v>
      </c>
    </row>
    <row r="821" spans="1:10" hidden="1" outlineLevel="1" x14ac:dyDescent="0.35">
      <c r="A821" s="475" t="s">
        <v>3035</v>
      </c>
      <c r="B821">
        <v>13</v>
      </c>
      <c r="C821" s="272" t="s">
        <v>3036</v>
      </c>
      <c r="D821" s="272" t="s">
        <v>170</v>
      </c>
      <c r="E821">
        <v>1</v>
      </c>
      <c r="F821">
        <v>2</v>
      </c>
      <c r="G821">
        <v>3</v>
      </c>
      <c r="H821" s="208">
        <v>44638</v>
      </c>
      <c r="I821">
        <v>380</v>
      </c>
      <c r="J821" s="472">
        <f t="shared" si="24"/>
        <v>3</v>
      </c>
    </row>
    <row r="822" spans="1:10" hidden="1" outlineLevel="1" x14ac:dyDescent="0.35">
      <c r="A822" s="475" t="s">
        <v>3035</v>
      </c>
      <c r="B822">
        <v>14</v>
      </c>
      <c r="C822" s="272" t="s">
        <v>3036</v>
      </c>
      <c r="D822" s="272" t="s">
        <v>170</v>
      </c>
      <c r="E822">
        <v>1</v>
      </c>
      <c r="F822">
        <v>2</v>
      </c>
      <c r="G822">
        <v>3</v>
      </c>
      <c r="H822" s="208">
        <v>44638</v>
      </c>
      <c r="I822">
        <v>400</v>
      </c>
      <c r="J822" s="472">
        <f t="shared" si="24"/>
        <v>3</v>
      </c>
    </row>
    <row r="823" spans="1:10" hidden="1" outlineLevel="1" x14ac:dyDescent="0.35">
      <c r="A823" s="475" t="s">
        <v>3035</v>
      </c>
      <c r="B823">
        <v>45</v>
      </c>
      <c r="C823" s="272" t="s">
        <v>3036</v>
      </c>
      <c r="D823" s="272" t="s">
        <v>170</v>
      </c>
      <c r="E823">
        <v>4</v>
      </c>
      <c r="F823">
        <v>2</v>
      </c>
      <c r="G823">
        <v>6</v>
      </c>
      <c r="H823" s="208">
        <v>44638</v>
      </c>
      <c r="I823">
        <v>200</v>
      </c>
      <c r="J823" s="472">
        <f t="shared" si="24"/>
        <v>6</v>
      </c>
    </row>
    <row r="824" spans="1:10" hidden="1" outlineLevel="1" x14ac:dyDescent="0.35">
      <c r="A824" s="475" t="s">
        <v>3035</v>
      </c>
      <c r="B824">
        <v>15</v>
      </c>
      <c r="C824" s="272" t="s">
        <v>3036</v>
      </c>
      <c r="D824" s="272" t="s">
        <v>170</v>
      </c>
      <c r="E824">
        <v>4</v>
      </c>
      <c r="F824">
        <v>2</v>
      </c>
      <c r="G824">
        <v>6</v>
      </c>
      <c r="H824" s="208">
        <v>44638</v>
      </c>
      <c r="I824">
        <v>250</v>
      </c>
      <c r="J824" s="472">
        <f t="shared" si="24"/>
        <v>6</v>
      </c>
    </row>
    <row r="825" spans="1:10" hidden="1" outlineLevel="1" x14ac:dyDescent="0.35">
      <c r="A825" s="475" t="s">
        <v>3035</v>
      </c>
      <c r="B825">
        <v>16</v>
      </c>
      <c r="C825" s="272" t="s">
        <v>3036</v>
      </c>
      <c r="D825" s="272" t="s">
        <v>170</v>
      </c>
      <c r="E825">
        <v>1</v>
      </c>
      <c r="F825">
        <v>2</v>
      </c>
      <c r="G825">
        <v>3</v>
      </c>
      <c r="H825" s="208">
        <v>44638</v>
      </c>
      <c r="I825">
        <v>180</v>
      </c>
      <c r="J825" s="472">
        <f t="shared" si="24"/>
        <v>3</v>
      </c>
    </row>
    <row r="826" spans="1:10" hidden="1" outlineLevel="1" x14ac:dyDescent="0.35">
      <c r="A826" s="475" t="s">
        <v>3035</v>
      </c>
      <c r="B826">
        <v>40</v>
      </c>
      <c r="C826" s="272" t="s">
        <v>3036</v>
      </c>
      <c r="D826" s="272" t="s">
        <v>170</v>
      </c>
      <c r="E826">
        <v>3</v>
      </c>
      <c r="F826">
        <v>2</v>
      </c>
      <c r="G826">
        <v>5</v>
      </c>
      <c r="H826" s="208">
        <v>44638</v>
      </c>
      <c r="I826">
        <v>120</v>
      </c>
      <c r="J826" s="472">
        <f t="shared" si="24"/>
        <v>5</v>
      </c>
    </row>
    <row r="827" spans="1:10" hidden="1" outlineLevel="1" x14ac:dyDescent="0.35">
      <c r="A827" s="475" t="s">
        <v>3035</v>
      </c>
      <c r="B827">
        <v>17</v>
      </c>
      <c r="C827" s="272" t="s">
        <v>3036</v>
      </c>
      <c r="D827" s="272" t="s">
        <v>170</v>
      </c>
      <c r="E827">
        <v>4</v>
      </c>
      <c r="F827">
        <v>2</v>
      </c>
      <c r="G827">
        <v>6</v>
      </c>
      <c r="H827" s="208">
        <v>44638</v>
      </c>
      <c r="I827">
        <v>100</v>
      </c>
      <c r="J827" s="472">
        <f t="shared" si="24"/>
        <v>6</v>
      </c>
    </row>
    <row r="828" spans="1:10" hidden="1" outlineLevel="1" x14ac:dyDescent="0.35">
      <c r="A828" s="475" t="s">
        <v>3035</v>
      </c>
      <c r="B828">
        <v>18</v>
      </c>
      <c r="C828" s="272" t="s">
        <v>3036</v>
      </c>
      <c r="D828" s="272" t="s">
        <v>170</v>
      </c>
      <c r="E828">
        <v>4</v>
      </c>
      <c r="F828">
        <v>3</v>
      </c>
      <c r="G828">
        <v>7</v>
      </c>
      <c r="H828" s="208">
        <v>44638</v>
      </c>
      <c r="I828">
        <v>700</v>
      </c>
      <c r="J828" s="472">
        <f t="shared" si="24"/>
        <v>7</v>
      </c>
    </row>
    <row r="829" spans="1:10" hidden="1" outlineLevel="1" x14ac:dyDescent="0.35">
      <c r="A829" s="475" t="s">
        <v>3035</v>
      </c>
      <c r="B829">
        <v>21</v>
      </c>
      <c r="C829" s="272" t="s">
        <v>3036</v>
      </c>
      <c r="D829" s="272" t="s">
        <v>170</v>
      </c>
      <c r="E829">
        <v>2</v>
      </c>
      <c r="F829">
        <v>3</v>
      </c>
      <c r="G829">
        <v>5</v>
      </c>
      <c r="H829" s="208">
        <v>44638</v>
      </c>
      <c r="I829">
        <v>600</v>
      </c>
      <c r="J829" s="472">
        <f t="shared" si="24"/>
        <v>5</v>
      </c>
    </row>
    <row r="830" spans="1:10" hidden="1" outlineLevel="1" x14ac:dyDescent="0.35">
      <c r="A830" s="475" t="s">
        <v>3035</v>
      </c>
      <c r="B830">
        <v>19</v>
      </c>
      <c r="C830" s="272" t="s">
        <v>3036</v>
      </c>
      <c r="D830" s="272" t="s">
        <v>170</v>
      </c>
      <c r="E830">
        <v>2</v>
      </c>
      <c r="F830">
        <v>4</v>
      </c>
      <c r="G830">
        <v>6</v>
      </c>
      <c r="H830" s="208">
        <v>44638</v>
      </c>
      <c r="I830">
        <v>900</v>
      </c>
      <c r="J830" s="472">
        <f t="shared" si="24"/>
        <v>6</v>
      </c>
    </row>
    <row r="831" spans="1:10" hidden="1" outlineLevel="1" x14ac:dyDescent="0.35">
      <c r="A831" s="475" t="s">
        <v>3035</v>
      </c>
      <c r="B831">
        <v>20</v>
      </c>
      <c r="C831" s="272" t="s">
        <v>3036</v>
      </c>
      <c r="D831" s="272" t="s">
        <v>170</v>
      </c>
      <c r="E831">
        <v>1</v>
      </c>
      <c r="F831">
        <v>2</v>
      </c>
      <c r="G831">
        <v>3</v>
      </c>
      <c r="H831" s="208">
        <v>44638</v>
      </c>
      <c r="I831">
        <v>800</v>
      </c>
      <c r="J831" s="472">
        <f t="shared" si="24"/>
        <v>3</v>
      </c>
    </row>
    <row r="832" spans="1:10" hidden="1" outlineLevel="1" x14ac:dyDescent="0.35">
      <c r="A832" s="475" t="s">
        <v>3035</v>
      </c>
      <c r="B832">
        <v>22</v>
      </c>
      <c r="C832" s="272" t="s">
        <v>3036</v>
      </c>
      <c r="D832" s="272" t="s">
        <v>170</v>
      </c>
      <c r="E832">
        <v>5</v>
      </c>
      <c r="F832">
        <v>2</v>
      </c>
      <c r="G832">
        <v>7</v>
      </c>
      <c r="H832" s="208">
        <v>44638</v>
      </c>
      <c r="I832">
        <v>500</v>
      </c>
      <c r="J832" s="472">
        <f t="shared" si="24"/>
        <v>7</v>
      </c>
    </row>
    <row r="833" spans="1:10" hidden="1" outlineLevel="1" x14ac:dyDescent="0.35">
      <c r="A833" s="475" t="s">
        <v>3035</v>
      </c>
      <c r="B833">
        <v>23</v>
      </c>
      <c r="C833" s="272" t="s">
        <v>3036</v>
      </c>
      <c r="D833" s="272" t="s">
        <v>170</v>
      </c>
      <c r="E833">
        <v>4</v>
      </c>
      <c r="F833">
        <v>2</v>
      </c>
      <c r="G833">
        <v>6</v>
      </c>
      <c r="H833" s="208">
        <v>44638</v>
      </c>
      <c r="I833">
        <v>220</v>
      </c>
      <c r="J833" s="472">
        <f t="shared" si="24"/>
        <v>6</v>
      </c>
    </row>
    <row r="834" spans="1:10" hidden="1" outlineLevel="1" x14ac:dyDescent="0.35">
      <c r="A834" s="475" t="s">
        <v>3035</v>
      </c>
      <c r="B834">
        <v>24</v>
      </c>
      <c r="C834" s="272" t="s">
        <v>3036</v>
      </c>
      <c r="D834" s="272" t="s">
        <v>170</v>
      </c>
      <c r="E834">
        <v>4</v>
      </c>
      <c r="F834">
        <v>2</v>
      </c>
      <c r="G834">
        <v>6</v>
      </c>
      <c r="H834" s="208">
        <v>44638</v>
      </c>
      <c r="I834">
        <v>400</v>
      </c>
      <c r="J834" s="472">
        <f t="shared" si="24"/>
        <v>6</v>
      </c>
    </row>
    <row r="835" spans="1:10" hidden="1" outlineLevel="1" x14ac:dyDescent="0.35">
      <c r="A835" s="475" t="s">
        <v>3035</v>
      </c>
      <c r="B835">
        <v>25</v>
      </c>
      <c r="C835" s="272" t="s">
        <v>3036</v>
      </c>
      <c r="D835" s="272" t="s">
        <v>170</v>
      </c>
      <c r="E835">
        <v>1</v>
      </c>
      <c r="F835">
        <v>3</v>
      </c>
      <c r="G835">
        <v>4</v>
      </c>
      <c r="H835" s="208">
        <v>44638</v>
      </c>
      <c r="I835">
        <v>100</v>
      </c>
      <c r="J835" s="472">
        <f t="shared" ref="J835:J898" si="25">IF(I835&gt;$Q$1,,G835)</f>
        <v>4</v>
      </c>
    </row>
    <row r="836" spans="1:10" hidden="1" outlineLevel="1" x14ac:dyDescent="0.35">
      <c r="A836" s="475" t="s">
        <v>3035</v>
      </c>
      <c r="B836">
        <v>47</v>
      </c>
      <c r="C836" s="272" t="s">
        <v>3036</v>
      </c>
      <c r="D836" s="272" t="s">
        <v>170</v>
      </c>
      <c r="E836">
        <v>4</v>
      </c>
      <c r="F836">
        <v>2</v>
      </c>
      <c r="G836">
        <v>6</v>
      </c>
      <c r="H836" s="208">
        <v>44638</v>
      </c>
      <c r="I836">
        <v>700</v>
      </c>
      <c r="J836" s="472">
        <f t="shared" si="25"/>
        <v>6</v>
      </c>
    </row>
    <row r="837" spans="1:10" hidden="1" outlineLevel="1" x14ac:dyDescent="0.35">
      <c r="A837" s="475" t="s">
        <v>3035</v>
      </c>
      <c r="B837">
        <v>26</v>
      </c>
      <c r="C837" s="272" t="s">
        <v>3036</v>
      </c>
      <c r="D837" s="272" t="s">
        <v>170</v>
      </c>
      <c r="E837">
        <v>7</v>
      </c>
      <c r="F837">
        <v>4</v>
      </c>
      <c r="G837">
        <v>11</v>
      </c>
      <c r="H837" s="208">
        <v>44638</v>
      </c>
      <c r="I837">
        <v>500</v>
      </c>
      <c r="J837" s="472">
        <f t="shared" si="25"/>
        <v>11</v>
      </c>
    </row>
    <row r="838" spans="1:10" hidden="1" outlineLevel="1" x14ac:dyDescent="0.35">
      <c r="A838" s="475" t="s">
        <v>3035</v>
      </c>
      <c r="B838">
        <v>28</v>
      </c>
      <c r="C838" s="272" t="s">
        <v>3036</v>
      </c>
      <c r="D838" s="272" t="s">
        <v>170</v>
      </c>
      <c r="E838">
        <v>5</v>
      </c>
      <c r="F838">
        <v>2</v>
      </c>
      <c r="G838">
        <v>7</v>
      </c>
      <c r="H838" s="208">
        <v>44638</v>
      </c>
      <c r="I838">
        <v>200</v>
      </c>
      <c r="J838" s="472">
        <f t="shared" si="25"/>
        <v>7</v>
      </c>
    </row>
    <row r="839" spans="1:10" hidden="1" outlineLevel="1" x14ac:dyDescent="0.35">
      <c r="A839" s="475" t="s">
        <v>3035</v>
      </c>
      <c r="B839">
        <v>29</v>
      </c>
      <c r="C839" s="272" t="s">
        <v>3036</v>
      </c>
      <c r="D839" s="272" t="s">
        <v>170</v>
      </c>
      <c r="E839">
        <v>3</v>
      </c>
      <c r="F839">
        <v>2</v>
      </c>
      <c r="G839">
        <v>5</v>
      </c>
      <c r="H839" s="208">
        <v>44638</v>
      </c>
      <c r="I839">
        <v>100</v>
      </c>
      <c r="J839" s="472">
        <f t="shared" si="25"/>
        <v>5</v>
      </c>
    </row>
    <row r="840" spans="1:10" hidden="1" outlineLevel="1" x14ac:dyDescent="0.35">
      <c r="A840" s="475" t="s">
        <v>3035</v>
      </c>
      <c r="B840">
        <v>31</v>
      </c>
      <c r="C840" s="272" t="s">
        <v>3036</v>
      </c>
      <c r="D840" s="272" t="s">
        <v>170</v>
      </c>
      <c r="E840">
        <v>2</v>
      </c>
      <c r="F840">
        <v>2</v>
      </c>
      <c r="G840">
        <v>4</v>
      </c>
      <c r="H840" s="208">
        <v>44638</v>
      </c>
      <c r="I840">
        <v>700</v>
      </c>
      <c r="J840" s="472">
        <f t="shared" si="25"/>
        <v>4</v>
      </c>
    </row>
    <row r="841" spans="1:10" hidden="1" outlineLevel="1" x14ac:dyDescent="0.35">
      <c r="A841" s="475" t="s">
        <v>3035</v>
      </c>
      <c r="B841">
        <v>35</v>
      </c>
      <c r="C841" s="272" t="s">
        <v>3036</v>
      </c>
      <c r="D841" s="272" t="s">
        <v>170</v>
      </c>
      <c r="E841">
        <v>4</v>
      </c>
      <c r="F841">
        <v>2</v>
      </c>
      <c r="G841">
        <v>6</v>
      </c>
      <c r="H841" s="208">
        <v>44638</v>
      </c>
      <c r="I841">
        <v>800</v>
      </c>
      <c r="J841" s="472">
        <f t="shared" si="25"/>
        <v>6</v>
      </c>
    </row>
    <row r="842" spans="1:10" hidden="1" outlineLevel="1" x14ac:dyDescent="0.35">
      <c r="A842" s="475" t="s">
        <v>3035</v>
      </c>
      <c r="B842">
        <v>42</v>
      </c>
      <c r="C842" s="272" t="s">
        <v>3036</v>
      </c>
      <c r="D842" s="272" t="s">
        <v>170</v>
      </c>
      <c r="E842">
        <v>2</v>
      </c>
      <c r="F842">
        <v>1</v>
      </c>
      <c r="G842">
        <v>3</v>
      </c>
      <c r="H842" s="208">
        <v>44638</v>
      </c>
      <c r="I842">
        <v>210</v>
      </c>
      <c r="J842" s="472">
        <f t="shared" si="25"/>
        <v>3</v>
      </c>
    </row>
    <row r="843" spans="1:10" hidden="1" outlineLevel="1" x14ac:dyDescent="0.35">
      <c r="A843" s="475" t="s">
        <v>3035</v>
      </c>
      <c r="B843">
        <v>32</v>
      </c>
      <c r="C843" s="272" t="s">
        <v>3036</v>
      </c>
      <c r="D843" s="272" t="s">
        <v>170</v>
      </c>
      <c r="E843">
        <v>1</v>
      </c>
      <c r="F843">
        <v>2</v>
      </c>
      <c r="G843">
        <v>3</v>
      </c>
      <c r="H843" s="208">
        <v>44638</v>
      </c>
      <c r="I843">
        <v>130</v>
      </c>
      <c r="J843" s="472">
        <f t="shared" si="25"/>
        <v>3</v>
      </c>
    </row>
    <row r="844" spans="1:10" hidden="1" outlineLevel="1" x14ac:dyDescent="0.35">
      <c r="A844" s="475" t="s">
        <v>3035</v>
      </c>
      <c r="B844">
        <v>33</v>
      </c>
      <c r="C844" s="272" t="s">
        <v>3036</v>
      </c>
      <c r="D844" s="272" t="s">
        <v>170</v>
      </c>
      <c r="E844">
        <v>8</v>
      </c>
      <c r="F844">
        <v>1</v>
      </c>
      <c r="G844">
        <v>9</v>
      </c>
      <c r="H844" s="208">
        <v>44638</v>
      </c>
      <c r="I844">
        <v>400</v>
      </c>
      <c r="J844" s="472">
        <f t="shared" si="25"/>
        <v>9</v>
      </c>
    </row>
    <row r="845" spans="1:10" hidden="1" outlineLevel="1" x14ac:dyDescent="0.35">
      <c r="A845" s="475" t="s">
        <v>3035</v>
      </c>
      <c r="B845">
        <v>34</v>
      </c>
      <c r="C845" s="272" t="s">
        <v>3036</v>
      </c>
      <c r="D845" s="272" t="s">
        <v>170</v>
      </c>
      <c r="E845">
        <v>9</v>
      </c>
      <c r="F845">
        <v>2</v>
      </c>
      <c r="G845">
        <v>11</v>
      </c>
      <c r="H845" s="208">
        <v>44638</v>
      </c>
      <c r="I845">
        <v>600</v>
      </c>
      <c r="J845" s="472">
        <f t="shared" si="25"/>
        <v>11</v>
      </c>
    </row>
    <row r="846" spans="1:10" hidden="1" outlineLevel="1" x14ac:dyDescent="0.35">
      <c r="A846" s="475" t="s">
        <v>3035</v>
      </c>
      <c r="B846">
        <v>37</v>
      </c>
      <c r="C846" s="272" t="s">
        <v>3036</v>
      </c>
      <c r="D846" s="272" t="s">
        <v>170</v>
      </c>
      <c r="E846">
        <v>3</v>
      </c>
      <c r="F846">
        <v>2</v>
      </c>
      <c r="G846">
        <v>5</v>
      </c>
      <c r="H846" s="208">
        <v>44638</v>
      </c>
      <c r="I846">
        <v>500</v>
      </c>
      <c r="J846" s="472">
        <f t="shared" si="25"/>
        <v>5</v>
      </c>
    </row>
    <row r="847" spans="1:10" hidden="1" outlineLevel="1" x14ac:dyDescent="0.35">
      <c r="A847" s="475" t="s">
        <v>3035</v>
      </c>
      <c r="B847">
        <v>36</v>
      </c>
      <c r="C847" s="272" t="s">
        <v>3036</v>
      </c>
      <c r="D847" s="272" t="s">
        <v>170</v>
      </c>
      <c r="E847">
        <v>2</v>
      </c>
      <c r="F847">
        <v>2</v>
      </c>
      <c r="G847">
        <v>4</v>
      </c>
      <c r="H847" s="208">
        <v>44638</v>
      </c>
      <c r="I847">
        <v>300</v>
      </c>
      <c r="J847" s="472">
        <f t="shared" si="25"/>
        <v>4</v>
      </c>
    </row>
    <row r="848" spans="1:10" hidden="1" outlineLevel="1" x14ac:dyDescent="0.35">
      <c r="A848" s="475" t="s">
        <v>3035</v>
      </c>
      <c r="B848">
        <v>38</v>
      </c>
      <c r="C848" s="272" t="s">
        <v>3036</v>
      </c>
      <c r="D848" s="272" t="s">
        <v>170</v>
      </c>
      <c r="E848">
        <v>2</v>
      </c>
      <c r="F848">
        <v>1</v>
      </c>
      <c r="G848">
        <v>3</v>
      </c>
      <c r="H848" s="208">
        <v>44638</v>
      </c>
      <c r="I848">
        <v>800</v>
      </c>
      <c r="J848" s="472">
        <f t="shared" si="25"/>
        <v>3</v>
      </c>
    </row>
    <row r="849" spans="1:10" hidden="1" outlineLevel="1" x14ac:dyDescent="0.35">
      <c r="A849" s="475" t="s">
        <v>3035</v>
      </c>
      <c r="B849">
        <v>39</v>
      </c>
      <c r="C849" s="272" t="s">
        <v>3036</v>
      </c>
      <c r="D849" s="272" t="s">
        <v>170</v>
      </c>
      <c r="E849">
        <v>5</v>
      </c>
      <c r="F849">
        <v>2</v>
      </c>
      <c r="G849">
        <v>7</v>
      </c>
      <c r="H849" s="208">
        <v>44638</v>
      </c>
      <c r="I849">
        <v>310</v>
      </c>
      <c r="J849" s="472">
        <f t="shared" si="25"/>
        <v>7</v>
      </c>
    </row>
    <row r="850" spans="1:10" hidden="1" outlineLevel="1" x14ac:dyDescent="0.35">
      <c r="A850" s="475" t="s">
        <v>3035</v>
      </c>
      <c r="B850">
        <v>41</v>
      </c>
      <c r="C850" s="272" t="s">
        <v>3036</v>
      </c>
      <c r="D850" s="272" t="s">
        <v>170</v>
      </c>
      <c r="E850">
        <v>4</v>
      </c>
      <c r="F850">
        <v>2</v>
      </c>
      <c r="G850">
        <v>6</v>
      </c>
      <c r="H850" s="208">
        <v>44638</v>
      </c>
      <c r="I850">
        <v>300</v>
      </c>
      <c r="J850" s="472">
        <f t="shared" si="25"/>
        <v>6</v>
      </c>
    </row>
    <row r="851" spans="1:10" hidden="1" outlineLevel="1" x14ac:dyDescent="0.35">
      <c r="A851" s="475" t="s">
        <v>3035</v>
      </c>
      <c r="B851">
        <v>46</v>
      </c>
      <c r="C851" s="272" t="s">
        <v>3036</v>
      </c>
      <c r="D851" s="272" t="s">
        <v>170</v>
      </c>
      <c r="E851">
        <v>3</v>
      </c>
      <c r="F851">
        <v>2</v>
      </c>
      <c r="G851">
        <v>5</v>
      </c>
      <c r="H851" s="208">
        <v>44638</v>
      </c>
      <c r="I851">
        <v>150</v>
      </c>
      <c r="J851" s="472">
        <f t="shared" si="25"/>
        <v>5</v>
      </c>
    </row>
    <row r="852" spans="1:10" hidden="1" outlineLevel="1" x14ac:dyDescent="0.35">
      <c r="A852" s="475" t="s">
        <v>3035</v>
      </c>
      <c r="B852">
        <v>48</v>
      </c>
      <c r="C852" s="272" t="s">
        <v>3036</v>
      </c>
      <c r="D852" s="272" t="s">
        <v>170</v>
      </c>
      <c r="E852">
        <v>8</v>
      </c>
      <c r="F852">
        <v>2</v>
      </c>
      <c r="G852">
        <v>10</v>
      </c>
      <c r="H852" s="208">
        <v>44638</v>
      </c>
      <c r="I852">
        <v>600</v>
      </c>
      <c r="J852" s="472">
        <f t="shared" si="25"/>
        <v>10</v>
      </c>
    </row>
    <row r="853" spans="1:10" hidden="1" outlineLevel="1" x14ac:dyDescent="0.35">
      <c r="A853" s="475" t="s">
        <v>3035</v>
      </c>
      <c r="B853">
        <v>43</v>
      </c>
      <c r="C853" s="272" t="s">
        <v>3036</v>
      </c>
      <c r="D853" s="272" t="s">
        <v>170</v>
      </c>
      <c r="E853">
        <v>2</v>
      </c>
      <c r="F853">
        <v>2</v>
      </c>
      <c r="G853">
        <v>4</v>
      </c>
      <c r="H853" s="208">
        <v>44638</v>
      </c>
      <c r="I853">
        <v>300</v>
      </c>
      <c r="J853" s="472">
        <f t="shared" si="25"/>
        <v>4</v>
      </c>
    </row>
    <row r="854" spans="1:10" ht="15" collapsed="1" thickBot="1" x14ac:dyDescent="0.4">
      <c r="A854" s="476" t="s">
        <v>3035</v>
      </c>
      <c r="B854" s="212"/>
      <c r="C854" s="213" t="s">
        <v>3036</v>
      </c>
      <c r="D854" s="214">
        <f>COUNTA(D806:D853)</f>
        <v>48</v>
      </c>
      <c r="E854" s="214">
        <f>SUM(E806:E853)</f>
        <v>182</v>
      </c>
      <c r="F854" s="214">
        <f>SUM(F806:F853)</f>
        <v>119</v>
      </c>
      <c r="G854" s="214">
        <f>SUM(G806:G853)</f>
        <v>301</v>
      </c>
      <c r="H854" s="238">
        <v>44638</v>
      </c>
      <c r="I854" s="466">
        <f>AVERAGE(I806:I853)</f>
        <v>428.33333333333331</v>
      </c>
      <c r="J854" s="214">
        <f>SUM(J806:J853)</f>
        <v>301</v>
      </c>
    </row>
    <row r="855" spans="1:10" hidden="1" outlineLevel="1" x14ac:dyDescent="0.35">
      <c r="A855" s="475" t="s">
        <v>3037</v>
      </c>
      <c r="B855">
        <v>11</v>
      </c>
      <c r="C855" s="272" t="s">
        <v>3038</v>
      </c>
      <c r="D855" s="272" t="s">
        <v>170</v>
      </c>
      <c r="E855">
        <v>4</v>
      </c>
      <c r="F855">
        <v>2</v>
      </c>
      <c r="G855">
        <v>6</v>
      </c>
      <c r="H855" s="208">
        <v>44638</v>
      </c>
      <c r="I855">
        <v>700</v>
      </c>
      <c r="J855" s="472">
        <f t="shared" si="25"/>
        <v>6</v>
      </c>
    </row>
    <row r="856" spans="1:10" hidden="1" outlineLevel="1" x14ac:dyDescent="0.35">
      <c r="A856" s="475" t="s">
        <v>3037</v>
      </c>
      <c r="B856">
        <v>24</v>
      </c>
      <c r="C856" s="272" t="s">
        <v>3038</v>
      </c>
      <c r="D856" s="272" t="s">
        <v>170</v>
      </c>
      <c r="E856">
        <v>8</v>
      </c>
      <c r="F856">
        <v>5</v>
      </c>
      <c r="G856">
        <v>13</v>
      </c>
      <c r="H856" s="208">
        <v>44638</v>
      </c>
      <c r="I856">
        <v>300</v>
      </c>
      <c r="J856" s="472">
        <f t="shared" si="25"/>
        <v>13</v>
      </c>
    </row>
    <row r="857" spans="1:10" hidden="1" outlineLevel="1" x14ac:dyDescent="0.35">
      <c r="A857" s="475" t="s">
        <v>3037</v>
      </c>
      <c r="B857">
        <v>6</v>
      </c>
      <c r="C857" s="272" t="s">
        <v>3038</v>
      </c>
      <c r="D857" s="272" t="s">
        <v>170</v>
      </c>
      <c r="E857">
        <v>5</v>
      </c>
      <c r="F857">
        <v>2</v>
      </c>
      <c r="G857">
        <v>7</v>
      </c>
      <c r="H857" s="208">
        <v>44638</v>
      </c>
      <c r="I857">
        <v>300</v>
      </c>
      <c r="J857" s="472">
        <f t="shared" si="25"/>
        <v>7</v>
      </c>
    </row>
    <row r="858" spans="1:10" hidden="1" outlineLevel="1" x14ac:dyDescent="0.35">
      <c r="A858" s="475" t="s">
        <v>3037</v>
      </c>
      <c r="B858">
        <v>1</v>
      </c>
      <c r="C858" s="272" t="s">
        <v>3038</v>
      </c>
      <c r="D858" s="272" t="s">
        <v>170</v>
      </c>
      <c r="E858">
        <v>9</v>
      </c>
      <c r="F858">
        <v>3</v>
      </c>
      <c r="G858">
        <v>12</v>
      </c>
      <c r="H858" s="208">
        <v>44638</v>
      </c>
      <c r="I858">
        <v>100</v>
      </c>
      <c r="J858" s="472">
        <f t="shared" si="25"/>
        <v>12</v>
      </c>
    </row>
    <row r="859" spans="1:10" hidden="1" outlineLevel="1" x14ac:dyDescent="0.35">
      <c r="A859" s="475" t="s">
        <v>3037</v>
      </c>
      <c r="B859">
        <v>22</v>
      </c>
      <c r="C859" s="272" t="s">
        <v>3038</v>
      </c>
      <c r="D859" s="272" t="s">
        <v>170</v>
      </c>
      <c r="E859">
        <v>3</v>
      </c>
      <c r="F859">
        <v>2</v>
      </c>
      <c r="G859">
        <v>5</v>
      </c>
      <c r="H859" s="208">
        <v>44638</v>
      </c>
      <c r="I859">
        <v>400</v>
      </c>
      <c r="J859" s="472">
        <f t="shared" si="25"/>
        <v>5</v>
      </c>
    </row>
    <row r="860" spans="1:10" hidden="1" outlineLevel="1" x14ac:dyDescent="0.35">
      <c r="A860" s="475" t="s">
        <v>3037</v>
      </c>
      <c r="B860">
        <v>4</v>
      </c>
      <c r="C860" s="272" t="s">
        <v>3038</v>
      </c>
      <c r="D860" s="272" t="s">
        <v>170</v>
      </c>
      <c r="E860">
        <v>3</v>
      </c>
      <c r="F860">
        <v>4</v>
      </c>
      <c r="G860">
        <v>7</v>
      </c>
      <c r="H860" s="208">
        <v>44638</v>
      </c>
      <c r="I860">
        <v>280</v>
      </c>
      <c r="J860" s="472">
        <f t="shared" si="25"/>
        <v>7</v>
      </c>
    </row>
    <row r="861" spans="1:10" hidden="1" outlineLevel="1" x14ac:dyDescent="0.35">
      <c r="A861" s="475" t="s">
        <v>3037</v>
      </c>
      <c r="B861">
        <v>2</v>
      </c>
      <c r="C861" s="272" t="s">
        <v>3038</v>
      </c>
      <c r="D861" s="272" t="s">
        <v>170</v>
      </c>
      <c r="E861">
        <v>8</v>
      </c>
      <c r="F861">
        <v>2</v>
      </c>
      <c r="G861">
        <v>10</v>
      </c>
      <c r="H861" s="208">
        <v>44638</v>
      </c>
      <c r="I861">
        <v>100</v>
      </c>
      <c r="J861" s="472">
        <f t="shared" si="25"/>
        <v>10</v>
      </c>
    </row>
    <row r="862" spans="1:10" hidden="1" outlineLevel="1" x14ac:dyDescent="0.35">
      <c r="A862" s="475" t="s">
        <v>3037</v>
      </c>
      <c r="B862">
        <v>21</v>
      </c>
      <c r="C862" s="272" t="s">
        <v>3038</v>
      </c>
      <c r="D862" s="272" t="s">
        <v>170</v>
      </c>
      <c r="E862">
        <v>9</v>
      </c>
      <c r="F862">
        <v>2</v>
      </c>
      <c r="G862">
        <v>11</v>
      </c>
      <c r="H862" s="208">
        <v>44638</v>
      </c>
      <c r="I862">
        <v>500</v>
      </c>
      <c r="J862" s="472">
        <f t="shared" si="25"/>
        <v>11</v>
      </c>
    </row>
    <row r="863" spans="1:10" hidden="1" outlineLevel="1" x14ac:dyDescent="0.35">
      <c r="A863" s="475" t="s">
        <v>3037</v>
      </c>
      <c r="B863">
        <v>35</v>
      </c>
      <c r="C863" s="272" t="s">
        <v>3038</v>
      </c>
      <c r="D863" s="272" t="s">
        <v>170</v>
      </c>
      <c r="E863">
        <v>3</v>
      </c>
      <c r="F863">
        <v>6</v>
      </c>
      <c r="G863">
        <v>9</v>
      </c>
      <c r="H863" s="208">
        <v>44638</v>
      </c>
      <c r="I863">
        <v>150</v>
      </c>
      <c r="J863" s="472">
        <f t="shared" si="25"/>
        <v>9</v>
      </c>
    </row>
    <row r="864" spans="1:10" hidden="1" outlineLevel="1" x14ac:dyDescent="0.35">
      <c r="A864" s="475" t="s">
        <v>3037</v>
      </c>
      <c r="B864">
        <v>7</v>
      </c>
      <c r="C864" s="272" t="s">
        <v>3038</v>
      </c>
      <c r="D864" s="272" t="s">
        <v>170</v>
      </c>
      <c r="E864">
        <v>1</v>
      </c>
      <c r="F864">
        <v>2</v>
      </c>
      <c r="G864">
        <v>3</v>
      </c>
      <c r="H864" s="208">
        <v>44638</v>
      </c>
      <c r="I864">
        <v>120</v>
      </c>
      <c r="J864" s="472">
        <f t="shared" si="25"/>
        <v>3</v>
      </c>
    </row>
    <row r="865" spans="1:10" hidden="1" outlineLevel="1" x14ac:dyDescent="0.35">
      <c r="A865" s="475" t="s">
        <v>3037</v>
      </c>
      <c r="B865">
        <v>3</v>
      </c>
      <c r="C865" s="272" t="s">
        <v>3038</v>
      </c>
      <c r="D865" s="272" t="s">
        <v>170</v>
      </c>
      <c r="E865">
        <v>1</v>
      </c>
      <c r="F865">
        <v>6</v>
      </c>
      <c r="G865">
        <v>7</v>
      </c>
      <c r="H865" s="208">
        <v>44638</v>
      </c>
      <c r="I865">
        <v>200</v>
      </c>
      <c r="J865" s="472">
        <f t="shared" si="25"/>
        <v>7</v>
      </c>
    </row>
    <row r="866" spans="1:10" hidden="1" outlineLevel="1" x14ac:dyDescent="0.35">
      <c r="A866" s="475" t="s">
        <v>3037</v>
      </c>
      <c r="B866">
        <v>5</v>
      </c>
      <c r="C866" s="272" t="s">
        <v>3038</v>
      </c>
      <c r="D866" s="272" t="s">
        <v>170</v>
      </c>
      <c r="E866">
        <v>6</v>
      </c>
      <c r="F866">
        <v>5</v>
      </c>
      <c r="G866">
        <v>11</v>
      </c>
      <c r="H866" s="208">
        <v>44638</v>
      </c>
      <c r="I866">
        <v>150</v>
      </c>
      <c r="J866" s="472">
        <f t="shared" si="25"/>
        <v>11</v>
      </c>
    </row>
    <row r="867" spans="1:10" hidden="1" outlineLevel="1" x14ac:dyDescent="0.35">
      <c r="A867" s="475" t="s">
        <v>3037</v>
      </c>
      <c r="B867">
        <v>18</v>
      </c>
      <c r="C867" s="272" t="s">
        <v>3038</v>
      </c>
      <c r="D867" s="272" t="s">
        <v>170</v>
      </c>
      <c r="E867">
        <v>3</v>
      </c>
      <c r="F867">
        <v>2</v>
      </c>
      <c r="G867">
        <v>5</v>
      </c>
      <c r="H867" s="208">
        <v>44638</v>
      </c>
      <c r="I867">
        <v>100</v>
      </c>
      <c r="J867" s="472">
        <f t="shared" si="25"/>
        <v>5</v>
      </c>
    </row>
    <row r="868" spans="1:10" hidden="1" outlineLevel="1" x14ac:dyDescent="0.35">
      <c r="A868" s="475" t="s">
        <v>3037</v>
      </c>
      <c r="B868">
        <v>29</v>
      </c>
      <c r="C868" s="272" t="s">
        <v>3038</v>
      </c>
      <c r="D868" s="272" t="s">
        <v>170</v>
      </c>
      <c r="E868">
        <v>9</v>
      </c>
      <c r="F868">
        <v>5</v>
      </c>
      <c r="G868">
        <v>14</v>
      </c>
      <c r="H868" s="208">
        <v>44638</v>
      </c>
      <c r="I868">
        <v>500</v>
      </c>
      <c r="J868" s="472">
        <f t="shared" si="25"/>
        <v>14</v>
      </c>
    </row>
    <row r="869" spans="1:10" hidden="1" outlineLevel="1" x14ac:dyDescent="0.35">
      <c r="A869" s="475" t="s">
        <v>3037</v>
      </c>
      <c r="B869">
        <v>32</v>
      </c>
      <c r="C869" s="272" t="s">
        <v>3038</v>
      </c>
      <c r="D869" s="272" t="s">
        <v>170</v>
      </c>
      <c r="E869">
        <v>4</v>
      </c>
      <c r="F869">
        <v>2</v>
      </c>
      <c r="G869">
        <v>6</v>
      </c>
      <c r="H869" s="208">
        <v>44638</v>
      </c>
      <c r="I869">
        <v>900</v>
      </c>
      <c r="J869" s="472">
        <f t="shared" si="25"/>
        <v>6</v>
      </c>
    </row>
    <row r="870" spans="1:10" hidden="1" outlineLevel="1" x14ac:dyDescent="0.35">
      <c r="A870" s="475" t="s">
        <v>3037</v>
      </c>
      <c r="B870">
        <v>8</v>
      </c>
      <c r="C870" s="272" t="s">
        <v>3038</v>
      </c>
      <c r="D870" s="272" t="s">
        <v>170</v>
      </c>
      <c r="E870">
        <v>3</v>
      </c>
      <c r="F870">
        <v>1</v>
      </c>
      <c r="G870">
        <v>4</v>
      </c>
      <c r="H870" s="208">
        <v>44638</v>
      </c>
      <c r="I870">
        <v>500</v>
      </c>
      <c r="J870" s="472">
        <f t="shared" si="25"/>
        <v>4</v>
      </c>
    </row>
    <row r="871" spans="1:10" hidden="1" outlineLevel="1" x14ac:dyDescent="0.35">
      <c r="A871" s="475" t="s">
        <v>3037</v>
      </c>
      <c r="B871">
        <v>19</v>
      </c>
      <c r="C871" s="272" t="s">
        <v>3038</v>
      </c>
      <c r="D871" s="272" t="s">
        <v>170</v>
      </c>
      <c r="E871">
        <v>1</v>
      </c>
      <c r="F871">
        <v>4</v>
      </c>
      <c r="G871">
        <v>5</v>
      </c>
      <c r="H871" s="208">
        <v>44638</v>
      </c>
      <c r="I871">
        <v>900</v>
      </c>
      <c r="J871" s="472">
        <f t="shared" si="25"/>
        <v>5</v>
      </c>
    </row>
    <row r="872" spans="1:10" hidden="1" outlineLevel="1" x14ac:dyDescent="0.35">
      <c r="A872" s="475" t="s">
        <v>3037</v>
      </c>
      <c r="B872">
        <v>41</v>
      </c>
      <c r="C872" s="272" t="s">
        <v>3038</v>
      </c>
      <c r="D872" s="272" t="s">
        <v>170</v>
      </c>
      <c r="E872">
        <v>11</v>
      </c>
      <c r="F872">
        <v>4</v>
      </c>
      <c r="G872">
        <v>15</v>
      </c>
      <c r="H872" s="208">
        <v>44638</v>
      </c>
      <c r="I872">
        <v>300</v>
      </c>
      <c r="J872" s="472">
        <f t="shared" si="25"/>
        <v>15</v>
      </c>
    </row>
    <row r="873" spans="1:10" hidden="1" outlineLevel="1" x14ac:dyDescent="0.35">
      <c r="A873" s="475" t="s">
        <v>3037</v>
      </c>
      <c r="B873">
        <v>9</v>
      </c>
      <c r="C873" s="272" t="s">
        <v>3038</v>
      </c>
      <c r="D873" s="272" t="s">
        <v>170</v>
      </c>
      <c r="E873">
        <v>1</v>
      </c>
      <c r="F873">
        <v>2</v>
      </c>
      <c r="G873">
        <v>3</v>
      </c>
      <c r="H873" s="208">
        <v>44638</v>
      </c>
      <c r="I873">
        <v>700</v>
      </c>
      <c r="J873" s="472">
        <f t="shared" si="25"/>
        <v>3</v>
      </c>
    </row>
    <row r="874" spans="1:10" hidden="1" outlineLevel="1" x14ac:dyDescent="0.35">
      <c r="A874" s="475" t="s">
        <v>3037</v>
      </c>
      <c r="B874">
        <v>10</v>
      </c>
      <c r="C874" s="272" t="s">
        <v>3038</v>
      </c>
      <c r="D874" s="272" t="s">
        <v>170</v>
      </c>
      <c r="E874">
        <v>3</v>
      </c>
      <c r="F874">
        <v>2</v>
      </c>
      <c r="G874">
        <v>5</v>
      </c>
      <c r="H874" s="208">
        <v>44638</v>
      </c>
      <c r="I874">
        <v>300</v>
      </c>
      <c r="J874" s="472">
        <f t="shared" si="25"/>
        <v>5</v>
      </c>
    </row>
    <row r="875" spans="1:10" hidden="1" outlineLevel="1" x14ac:dyDescent="0.35">
      <c r="A875" s="475" t="s">
        <v>3037</v>
      </c>
      <c r="B875">
        <v>12</v>
      </c>
      <c r="C875" s="272" t="s">
        <v>3038</v>
      </c>
      <c r="D875" s="272" t="s">
        <v>170</v>
      </c>
      <c r="E875">
        <v>1</v>
      </c>
      <c r="F875">
        <v>2</v>
      </c>
      <c r="G875">
        <v>3</v>
      </c>
      <c r="H875" s="208">
        <v>44638</v>
      </c>
      <c r="I875">
        <v>400</v>
      </c>
      <c r="J875" s="472">
        <f t="shared" si="25"/>
        <v>3</v>
      </c>
    </row>
    <row r="876" spans="1:10" hidden="1" outlineLevel="1" x14ac:dyDescent="0.35">
      <c r="A876" s="475" t="s">
        <v>3037</v>
      </c>
      <c r="B876">
        <v>13</v>
      </c>
      <c r="C876" s="272" t="s">
        <v>3038</v>
      </c>
      <c r="D876" s="272" t="s">
        <v>170</v>
      </c>
      <c r="E876">
        <v>12</v>
      </c>
      <c r="F876">
        <v>4</v>
      </c>
      <c r="G876">
        <v>16</v>
      </c>
      <c r="H876" s="208">
        <v>44638</v>
      </c>
      <c r="I876">
        <v>800</v>
      </c>
      <c r="J876" s="472">
        <f t="shared" si="25"/>
        <v>16</v>
      </c>
    </row>
    <row r="877" spans="1:10" hidden="1" outlineLevel="1" x14ac:dyDescent="0.35">
      <c r="A877" s="475" t="s">
        <v>3037</v>
      </c>
      <c r="B877">
        <v>20</v>
      </c>
      <c r="C877" s="272" t="s">
        <v>3038</v>
      </c>
      <c r="D877" s="272" t="s">
        <v>170</v>
      </c>
      <c r="E877">
        <v>5</v>
      </c>
      <c r="F877">
        <v>6</v>
      </c>
      <c r="G877">
        <v>11</v>
      </c>
      <c r="H877" s="208">
        <v>44638</v>
      </c>
      <c r="I877">
        <v>200</v>
      </c>
      <c r="J877" s="472">
        <f t="shared" si="25"/>
        <v>11</v>
      </c>
    </row>
    <row r="878" spans="1:10" hidden="1" outlineLevel="1" x14ac:dyDescent="0.35">
      <c r="A878" s="475" t="s">
        <v>3037</v>
      </c>
      <c r="B878">
        <v>14</v>
      </c>
      <c r="C878" s="272" t="s">
        <v>3038</v>
      </c>
      <c r="D878" s="272" t="s">
        <v>170</v>
      </c>
      <c r="E878">
        <v>1</v>
      </c>
      <c r="F878">
        <v>3</v>
      </c>
      <c r="G878">
        <v>4</v>
      </c>
      <c r="H878" s="208">
        <v>44638</v>
      </c>
      <c r="I878">
        <v>400</v>
      </c>
      <c r="J878" s="472">
        <f t="shared" si="25"/>
        <v>4</v>
      </c>
    </row>
    <row r="879" spans="1:10" hidden="1" outlineLevel="1" x14ac:dyDescent="0.35">
      <c r="A879" s="475" t="s">
        <v>3037</v>
      </c>
      <c r="B879">
        <v>16</v>
      </c>
      <c r="C879" s="272" t="s">
        <v>3038</v>
      </c>
      <c r="D879" s="272" t="s">
        <v>170</v>
      </c>
      <c r="E879">
        <v>1</v>
      </c>
      <c r="F879">
        <v>2</v>
      </c>
      <c r="G879">
        <v>3</v>
      </c>
      <c r="H879" s="208">
        <v>44638</v>
      </c>
      <c r="I879">
        <v>700</v>
      </c>
      <c r="J879" s="472">
        <f t="shared" si="25"/>
        <v>3</v>
      </c>
    </row>
    <row r="880" spans="1:10" hidden="1" outlineLevel="1" x14ac:dyDescent="0.35">
      <c r="A880" s="475" t="s">
        <v>3037</v>
      </c>
      <c r="B880">
        <v>40</v>
      </c>
      <c r="C880" s="272" t="s">
        <v>3038</v>
      </c>
      <c r="D880" s="272" t="s">
        <v>170</v>
      </c>
      <c r="E880">
        <v>9</v>
      </c>
      <c r="F880">
        <v>2</v>
      </c>
      <c r="G880">
        <v>11</v>
      </c>
      <c r="H880" s="208">
        <v>44638</v>
      </c>
      <c r="I880">
        <v>600</v>
      </c>
      <c r="J880" s="472">
        <f t="shared" si="25"/>
        <v>11</v>
      </c>
    </row>
    <row r="881" spans="1:10" hidden="1" outlineLevel="1" x14ac:dyDescent="0.35">
      <c r="A881" s="475" t="s">
        <v>3037</v>
      </c>
      <c r="B881">
        <v>17</v>
      </c>
      <c r="C881" s="272" t="s">
        <v>3038</v>
      </c>
      <c r="D881" s="272" t="s">
        <v>170</v>
      </c>
      <c r="E881">
        <v>1</v>
      </c>
      <c r="F881">
        <v>2</v>
      </c>
      <c r="G881">
        <v>3</v>
      </c>
      <c r="H881" s="208">
        <v>44638</v>
      </c>
      <c r="I881">
        <v>100</v>
      </c>
      <c r="J881" s="472">
        <f t="shared" si="25"/>
        <v>3</v>
      </c>
    </row>
    <row r="882" spans="1:10" hidden="1" outlineLevel="1" x14ac:dyDescent="0.35">
      <c r="A882" s="475" t="s">
        <v>3037</v>
      </c>
      <c r="B882">
        <v>16</v>
      </c>
      <c r="C882" s="272" t="s">
        <v>3038</v>
      </c>
      <c r="D882" s="272" t="s">
        <v>170</v>
      </c>
      <c r="E882">
        <v>1</v>
      </c>
      <c r="F882">
        <v>2</v>
      </c>
      <c r="G882">
        <v>3</v>
      </c>
      <c r="H882" s="208">
        <v>44638</v>
      </c>
      <c r="I882">
        <v>700</v>
      </c>
      <c r="J882" s="472">
        <f t="shared" si="25"/>
        <v>3</v>
      </c>
    </row>
    <row r="883" spans="1:10" hidden="1" outlineLevel="1" x14ac:dyDescent="0.35">
      <c r="A883" s="475" t="s">
        <v>3037</v>
      </c>
      <c r="B883">
        <v>36</v>
      </c>
      <c r="C883" s="272" t="s">
        <v>3038</v>
      </c>
      <c r="D883" s="272" t="s">
        <v>170</v>
      </c>
      <c r="E883">
        <v>3</v>
      </c>
      <c r="F883">
        <v>1</v>
      </c>
      <c r="G883">
        <v>4</v>
      </c>
      <c r="H883" s="208">
        <v>44638</v>
      </c>
      <c r="I883">
        <v>300</v>
      </c>
      <c r="J883" s="472">
        <f t="shared" si="25"/>
        <v>4</v>
      </c>
    </row>
    <row r="884" spans="1:10" hidden="1" outlineLevel="1" x14ac:dyDescent="0.35">
      <c r="A884" s="475" t="s">
        <v>3037</v>
      </c>
      <c r="B884">
        <v>30</v>
      </c>
      <c r="C884" s="272" t="s">
        <v>3038</v>
      </c>
      <c r="D884" s="272" t="s">
        <v>170</v>
      </c>
      <c r="E884">
        <v>6</v>
      </c>
      <c r="F884">
        <v>2</v>
      </c>
      <c r="G884">
        <v>8</v>
      </c>
      <c r="H884" s="208">
        <v>44638</v>
      </c>
      <c r="I884">
        <v>300</v>
      </c>
      <c r="J884" s="472">
        <f t="shared" si="25"/>
        <v>8</v>
      </c>
    </row>
    <row r="885" spans="1:10" hidden="1" outlineLevel="1" x14ac:dyDescent="0.35">
      <c r="A885" s="475" t="s">
        <v>3037</v>
      </c>
      <c r="B885">
        <v>43</v>
      </c>
      <c r="C885" s="272" t="s">
        <v>3038</v>
      </c>
      <c r="D885" s="272" t="s">
        <v>170</v>
      </c>
      <c r="E885">
        <v>7</v>
      </c>
      <c r="F885">
        <v>2</v>
      </c>
      <c r="G885">
        <v>9</v>
      </c>
      <c r="H885" s="208">
        <v>44638</v>
      </c>
      <c r="I885">
        <v>200</v>
      </c>
      <c r="J885" s="472">
        <f t="shared" si="25"/>
        <v>9</v>
      </c>
    </row>
    <row r="886" spans="1:10" hidden="1" outlineLevel="1" x14ac:dyDescent="0.35">
      <c r="A886" s="475" t="s">
        <v>3037</v>
      </c>
      <c r="B886">
        <v>26</v>
      </c>
      <c r="C886" s="272" t="s">
        <v>3038</v>
      </c>
      <c r="D886" s="272" t="s">
        <v>170</v>
      </c>
      <c r="E886">
        <v>4</v>
      </c>
      <c r="F886">
        <v>3</v>
      </c>
      <c r="G886">
        <v>7</v>
      </c>
      <c r="H886" s="208">
        <v>44638</v>
      </c>
      <c r="I886">
        <v>600</v>
      </c>
      <c r="J886" s="472">
        <f t="shared" si="25"/>
        <v>7</v>
      </c>
    </row>
    <row r="887" spans="1:10" hidden="1" outlineLevel="1" x14ac:dyDescent="0.35">
      <c r="A887" s="475" t="s">
        <v>3037</v>
      </c>
      <c r="B887">
        <v>23</v>
      </c>
      <c r="C887" s="272" t="s">
        <v>3038</v>
      </c>
      <c r="D887" s="272" t="s">
        <v>170</v>
      </c>
      <c r="E887">
        <v>1</v>
      </c>
      <c r="F887">
        <v>5</v>
      </c>
      <c r="G887">
        <v>6</v>
      </c>
      <c r="H887" s="208">
        <v>44638</v>
      </c>
      <c r="I887">
        <v>800</v>
      </c>
      <c r="J887" s="472">
        <f t="shared" si="25"/>
        <v>6</v>
      </c>
    </row>
    <row r="888" spans="1:10" hidden="1" outlineLevel="1" x14ac:dyDescent="0.35">
      <c r="A888" s="475" t="s">
        <v>3037</v>
      </c>
      <c r="B888">
        <v>39</v>
      </c>
      <c r="C888" s="272" t="s">
        <v>3038</v>
      </c>
      <c r="D888" s="272" t="s">
        <v>170</v>
      </c>
      <c r="E888">
        <v>6</v>
      </c>
      <c r="F888">
        <v>1</v>
      </c>
      <c r="G888">
        <v>7</v>
      </c>
      <c r="H888" s="208">
        <v>44638</v>
      </c>
      <c r="I888">
        <v>100</v>
      </c>
      <c r="J888" s="472">
        <f t="shared" si="25"/>
        <v>7</v>
      </c>
    </row>
    <row r="889" spans="1:10" hidden="1" outlineLevel="1" x14ac:dyDescent="0.35">
      <c r="A889" s="475" t="s">
        <v>3037</v>
      </c>
      <c r="B889">
        <v>25</v>
      </c>
      <c r="C889" s="272" t="s">
        <v>3038</v>
      </c>
      <c r="D889" s="272" t="s">
        <v>170</v>
      </c>
      <c r="E889">
        <v>5</v>
      </c>
      <c r="F889">
        <v>4</v>
      </c>
      <c r="G889">
        <v>9</v>
      </c>
      <c r="H889" s="208">
        <v>44638</v>
      </c>
      <c r="I889">
        <v>200</v>
      </c>
      <c r="J889" s="472">
        <f t="shared" si="25"/>
        <v>9</v>
      </c>
    </row>
    <row r="890" spans="1:10" hidden="1" outlineLevel="1" x14ac:dyDescent="0.35">
      <c r="A890" s="475" t="s">
        <v>3037</v>
      </c>
      <c r="B890">
        <v>28</v>
      </c>
      <c r="C890" s="272" t="s">
        <v>3038</v>
      </c>
      <c r="D890" s="272" t="s">
        <v>170</v>
      </c>
      <c r="E890">
        <v>3</v>
      </c>
      <c r="F890">
        <v>4</v>
      </c>
      <c r="G890">
        <v>7</v>
      </c>
      <c r="H890" s="208">
        <v>44638</v>
      </c>
      <c r="I890">
        <v>700</v>
      </c>
      <c r="J890" s="472">
        <f t="shared" si="25"/>
        <v>7</v>
      </c>
    </row>
    <row r="891" spans="1:10" hidden="1" outlineLevel="1" x14ac:dyDescent="0.35">
      <c r="A891" s="475" t="s">
        <v>3037</v>
      </c>
      <c r="B891">
        <v>15</v>
      </c>
      <c r="C891" s="272" t="s">
        <v>3038</v>
      </c>
      <c r="D891" s="272" t="s">
        <v>170</v>
      </c>
      <c r="E891">
        <v>5</v>
      </c>
      <c r="F891">
        <v>2</v>
      </c>
      <c r="G891">
        <v>7</v>
      </c>
      <c r="H891" s="208">
        <v>44638</v>
      </c>
      <c r="I891">
        <v>800</v>
      </c>
      <c r="J891" s="472">
        <f t="shared" si="25"/>
        <v>7</v>
      </c>
    </row>
    <row r="892" spans="1:10" hidden="1" outlineLevel="1" x14ac:dyDescent="0.35">
      <c r="A892" s="475" t="s">
        <v>3037</v>
      </c>
      <c r="B892">
        <v>38</v>
      </c>
      <c r="C892" s="272" t="s">
        <v>3038</v>
      </c>
      <c r="D892" s="272" t="s">
        <v>170</v>
      </c>
      <c r="E892">
        <v>2</v>
      </c>
      <c r="F892">
        <v>4</v>
      </c>
      <c r="G892">
        <v>6</v>
      </c>
      <c r="H892" s="208">
        <v>44638</v>
      </c>
      <c r="I892">
        <v>500</v>
      </c>
      <c r="J892" s="472">
        <f t="shared" si="25"/>
        <v>6</v>
      </c>
    </row>
    <row r="893" spans="1:10" hidden="1" outlineLevel="1" x14ac:dyDescent="0.35">
      <c r="A893" s="475" t="s">
        <v>3037</v>
      </c>
      <c r="B893">
        <v>14</v>
      </c>
      <c r="C893" s="272" t="s">
        <v>3038</v>
      </c>
      <c r="D893" s="272" t="s">
        <v>170</v>
      </c>
      <c r="E893">
        <v>1</v>
      </c>
      <c r="F893">
        <v>3</v>
      </c>
      <c r="G893">
        <v>4</v>
      </c>
      <c r="H893" s="208">
        <v>44638</v>
      </c>
      <c r="I893">
        <v>400</v>
      </c>
      <c r="J893" s="472">
        <f t="shared" si="25"/>
        <v>4</v>
      </c>
    </row>
    <row r="894" spans="1:10" hidden="1" outlineLevel="1" x14ac:dyDescent="0.35">
      <c r="A894" s="475" t="s">
        <v>3037</v>
      </c>
      <c r="B894">
        <v>31</v>
      </c>
      <c r="C894" s="272" t="s">
        <v>3038</v>
      </c>
      <c r="D894" s="272" t="s">
        <v>170</v>
      </c>
      <c r="E894">
        <v>3</v>
      </c>
      <c r="F894">
        <v>2</v>
      </c>
      <c r="G894">
        <v>5</v>
      </c>
      <c r="H894" s="208">
        <v>44638</v>
      </c>
      <c r="I894">
        <v>500</v>
      </c>
      <c r="J894" s="472">
        <f t="shared" si="25"/>
        <v>5</v>
      </c>
    </row>
    <row r="895" spans="1:10" hidden="1" outlineLevel="1" x14ac:dyDescent="0.35">
      <c r="A895" s="475" t="s">
        <v>3037</v>
      </c>
      <c r="B895">
        <v>33</v>
      </c>
      <c r="C895" s="272" t="s">
        <v>3038</v>
      </c>
      <c r="D895" s="272" t="s">
        <v>170</v>
      </c>
      <c r="E895">
        <v>3</v>
      </c>
      <c r="F895">
        <v>4</v>
      </c>
      <c r="G895">
        <v>7</v>
      </c>
      <c r="H895" s="208">
        <v>44638</v>
      </c>
      <c r="I895">
        <v>700</v>
      </c>
      <c r="J895" s="472">
        <f t="shared" si="25"/>
        <v>7</v>
      </c>
    </row>
    <row r="896" spans="1:10" hidden="1" outlineLevel="1" x14ac:dyDescent="0.35">
      <c r="A896" s="475" t="s">
        <v>3037</v>
      </c>
      <c r="B896">
        <v>34</v>
      </c>
      <c r="C896" s="272" t="s">
        <v>3038</v>
      </c>
      <c r="D896" s="272" t="s">
        <v>170</v>
      </c>
      <c r="E896">
        <v>8</v>
      </c>
      <c r="F896">
        <v>6</v>
      </c>
      <c r="G896">
        <v>14</v>
      </c>
      <c r="H896" s="208">
        <v>44638</v>
      </c>
      <c r="I896">
        <v>600</v>
      </c>
      <c r="J896" s="472">
        <f t="shared" si="25"/>
        <v>14</v>
      </c>
    </row>
    <row r="897" spans="1:10" hidden="1" outlineLevel="1" x14ac:dyDescent="0.35">
      <c r="A897" s="475" t="s">
        <v>3037</v>
      </c>
      <c r="B897">
        <v>37</v>
      </c>
      <c r="C897" s="272" t="s">
        <v>3038</v>
      </c>
      <c r="D897" s="272" t="s">
        <v>170</v>
      </c>
      <c r="E897">
        <v>2</v>
      </c>
      <c r="F897">
        <v>4</v>
      </c>
      <c r="G897">
        <v>6</v>
      </c>
      <c r="H897" s="208">
        <v>44638</v>
      </c>
      <c r="I897">
        <v>200</v>
      </c>
      <c r="J897" s="472">
        <f t="shared" si="25"/>
        <v>6</v>
      </c>
    </row>
    <row r="898" spans="1:10" hidden="1" outlineLevel="1" x14ac:dyDescent="0.35">
      <c r="A898" s="475" t="s">
        <v>3037</v>
      </c>
      <c r="B898">
        <v>42</v>
      </c>
      <c r="C898" s="272" t="s">
        <v>3038</v>
      </c>
      <c r="D898" s="272" t="s">
        <v>170</v>
      </c>
      <c r="E898">
        <v>9</v>
      </c>
      <c r="F898">
        <v>3</v>
      </c>
      <c r="G898">
        <v>12</v>
      </c>
      <c r="H898" s="208">
        <v>44638</v>
      </c>
      <c r="I898">
        <v>500</v>
      </c>
      <c r="J898" s="472">
        <f t="shared" si="25"/>
        <v>12</v>
      </c>
    </row>
    <row r="899" spans="1:10" hidden="1" outlineLevel="1" x14ac:dyDescent="0.35">
      <c r="A899" s="475" t="s">
        <v>3037</v>
      </c>
      <c r="B899">
        <v>44</v>
      </c>
      <c r="C899" s="272" t="s">
        <v>3038</v>
      </c>
      <c r="D899" s="272" t="s">
        <v>170</v>
      </c>
      <c r="E899">
        <v>8</v>
      </c>
      <c r="F899">
        <v>4</v>
      </c>
      <c r="G899">
        <v>12</v>
      </c>
      <c r="H899" s="208">
        <v>44638</v>
      </c>
      <c r="I899">
        <v>700</v>
      </c>
      <c r="J899" s="472">
        <f t="shared" ref="J899:J962" si="26">IF(I899&gt;$Q$1,,G899)</f>
        <v>12</v>
      </c>
    </row>
    <row r="900" spans="1:10" hidden="1" outlineLevel="1" x14ac:dyDescent="0.35">
      <c r="A900" s="475" t="s">
        <v>3037</v>
      </c>
      <c r="B900">
        <v>27</v>
      </c>
      <c r="C900" s="272" t="s">
        <v>3038</v>
      </c>
      <c r="D900" s="272" t="s">
        <v>170</v>
      </c>
      <c r="E900">
        <v>1</v>
      </c>
      <c r="F900">
        <v>2</v>
      </c>
      <c r="G900">
        <v>3</v>
      </c>
      <c r="H900" s="208">
        <v>44638</v>
      </c>
      <c r="I900">
        <v>400</v>
      </c>
      <c r="J900" s="472">
        <f t="shared" si="26"/>
        <v>3</v>
      </c>
    </row>
    <row r="901" spans="1:10" ht="15" collapsed="1" thickBot="1" x14ac:dyDescent="0.4">
      <c r="A901" s="476" t="s">
        <v>3037</v>
      </c>
      <c r="B901" s="212"/>
      <c r="C901" s="213" t="s">
        <v>3038</v>
      </c>
      <c r="D901" s="214">
        <f>COUNTA(D855:D900)</f>
        <v>46</v>
      </c>
      <c r="E901" s="214">
        <f>SUM(E855:E900)</f>
        <v>203</v>
      </c>
      <c r="F901" s="214">
        <f>SUM(F855:F900)</f>
        <v>142</v>
      </c>
      <c r="G901" s="214">
        <f>SUM(G855:G900)</f>
        <v>345</v>
      </c>
      <c r="H901" s="238">
        <v>44638</v>
      </c>
      <c r="I901" s="466">
        <f>AVERAGE(I855:I900)</f>
        <v>432.60869565217394</v>
      </c>
      <c r="J901" s="214">
        <f>SUM(J855:J900)</f>
        <v>345</v>
      </c>
    </row>
    <row r="902" spans="1:10" hidden="1" outlineLevel="1" x14ac:dyDescent="0.35">
      <c r="A902" s="475" t="s">
        <v>3039</v>
      </c>
      <c r="B902">
        <v>1</v>
      </c>
      <c r="C902" s="272" t="s">
        <v>3040</v>
      </c>
      <c r="D902" s="272" t="s">
        <v>170</v>
      </c>
      <c r="E902">
        <v>3</v>
      </c>
      <c r="F902">
        <v>2</v>
      </c>
      <c r="G902">
        <v>5</v>
      </c>
      <c r="H902" s="208">
        <v>44641</v>
      </c>
      <c r="I902">
        <v>311</v>
      </c>
      <c r="J902" s="472">
        <f t="shared" si="26"/>
        <v>5</v>
      </c>
    </row>
    <row r="903" spans="1:10" hidden="1" outlineLevel="1" x14ac:dyDescent="0.35">
      <c r="A903" s="475" t="s">
        <v>3039</v>
      </c>
      <c r="B903">
        <v>2</v>
      </c>
      <c r="C903" s="272" t="s">
        <v>3040</v>
      </c>
      <c r="D903" s="272" t="s">
        <v>170</v>
      </c>
      <c r="E903">
        <v>3</v>
      </c>
      <c r="F903">
        <v>4</v>
      </c>
      <c r="G903">
        <v>7</v>
      </c>
      <c r="H903" s="208">
        <v>44641</v>
      </c>
      <c r="I903">
        <v>232</v>
      </c>
      <c r="J903" s="472">
        <f t="shared" si="26"/>
        <v>7</v>
      </c>
    </row>
    <row r="904" spans="1:10" hidden="1" outlineLevel="1" x14ac:dyDescent="0.35">
      <c r="A904" s="475" t="s">
        <v>3039</v>
      </c>
      <c r="B904">
        <v>3</v>
      </c>
      <c r="C904" s="272" t="s">
        <v>3040</v>
      </c>
      <c r="D904" s="272" t="s">
        <v>170</v>
      </c>
      <c r="E904">
        <v>2</v>
      </c>
      <c r="F904">
        <v>6</v>
      </c>
      <c r="G904">
        <v>8</v>
      </c>
      <c r="H904" s="208">
        <v>44641</v>
      </c>
      <c r="I904">
        <v>215</v>
      </c>
      <c r="J904" s="472">
        <f t="shared" si="26"/>
        <v>8</v>
      </c>
    </row>
    <row r="905" spans="1:10" hidden="1" outlineLevel="1" x14ac:dyDescent="0.35">
      <c r="A905" s="475" t="s">
        <v>3039</v>
      </c>
      <c r="B905">
        <v>4</v>
      </c>
      <c r="C905" s="272" t="s">
        <v>3040</v>
      </c>
      <c r="D905" s="272" t="s">
        <v>170</v>
      </c>
      <c r="E905">
        <v>4</v>
      </c>
      <c r="F905">
        <v>4</v>
      </c>
      <c r="G905">
        <v>8</v>
      </c>
      <c r="H905" s="208">
        <v>44641</v>
      </c>
      <c r="I905">
        <v>412</v>
      </c>
      <c r="J905" s="472">
        <f t="shared" si="26"/>
        <v>8</v>
      </c>
    </row>
    <row r="906" spans="1:10" hidden="1" outlineLevel="1" x14ac:dyDescent="0.35">
      <c r="A906" s="475" t="s">
        <v>3039</v>
      </c>
      <c r="B906">
        <v>5</v>
      </c>
      <c r="C906" s="272" t="s">
        <v>3040</v>
      </c>
      <c r="D906" s="272" t="s">
        <v>170</v>
      </c>
      <c r="E906">
        <v>3</v>
      </c>
      <c r="F906">
        <v>4</v>
      </c>
      <c r="G906">
        <v>7</v>
      </c>
      <c r="H906" s="208">
        <v>44641</v>
      </c>
      <c r="I906">
        <v>329</v>
      </c>
      <c r="J906" s="472">
        <f t="shared" si="26"/>
        <v>7</v>
      </c>
    </row>
    <row r="907" spans="1:10" hidden="1" outlineLevel="1" x14ac:dyDescent="0.35">
      <c r="A907" s="475" t="s">
        <v>3039</v>
      </c>
      <c r="B907">
        <v>6</v>
      </c>
      <c r="C907" s="272" t="s">
        <v>3040</v>
      </c>
      <c r="D907" s="272" t="s">
        <v>170</v>
      </c>
      <c r="E907">
        <v>1</v>
      </c>
      <c r="F907">
        <v>4</v>
      </c>
      <c r="G907">
        <v>5</v>
      </c>
      <c r="H907" s="208">
        <v>44641</v>
      </c>
      <c r="I907">
        <v>388</v>
      </c>
      <c r="J907" s="472">
        <f t="shared" si="26"/>
        <v>5</v>
      </c>
    </row>
    <row r="908" spans="1:10" hidden="1" outlineLevel="1" x14ac:dyDescent="0.35">
      <c r="A908" s="475" t="s">
        <v>3039</v>
      </c>
      <c r="B908">
        <v>7</v>
      </c>
      <c r="C908" s="272" t="s">
        <v>3040</v>
      </c>
      <c r="D908" s="272" t="s">
        <v>170</v>
      </c>
      <c r="E908">
        <v>2</v>
      </c>
      <c r="F908">
        <v>4</v>
      </c>
      <c r="G908">
        <v>6</v>
      </c>
      <c r="H908" s="208">
        <v>44641</v>
      </c>
      <c r="I908">
        <v>210</v>
      </c>
      <c r="J908" s="472">
        <f t="shared" si="26"/>
        <v>6</v>
      </c>
    </row>
    <row r="909" spans="1:10" hidden="1" outlineLevel="1" x14ac:dyDescent="0.35">
      <c r="A909" s="475" t="s">
        <v>3039</v>
      </c>
      <c r="B909">
        <v>8</v>
      </c>
      <c r="C909" s="272" t="s">
        <v>3040</v>
      </c>
      <c r="D909" s="272" t="s">
        <v>170</v>
      </c>
      <c r="E909">
        <v>4</v>
      </c>
      <c r="F909">
        <v>4</v>
      </c>
      <c r="G909">
        <v>8</v>
      </c>
      <c r="H909" s="208">
        <v>44641</v>
      </c>
      <c r="I909">
        <v>431</v>
      </c>
      <c r="J909" s="472">
        <f t="shared" si="26"/>
        <v>8</v>
      </c>
    </row>
    <row r="910" spans="1:10" hidden="1" outlineLevel="1" x14ac:dyDescent="0.35">
      <c r="A910" s="475" t="s">
        <v>3039</v>
      </c>
      <c r="B910">
        <v>9</v>
      </c>
      <c r="C910" s="272" t="s">
        <v>3040</v>
      </c>
      <c r="D910" s="272" t="s">
        <v>170</v>
      </c>
      <c r="E910">
        <v>3</v>
      </c>
      <c r="F910">
        <v>4</v>
      </c>
      <c r="G910">
        <v>7</v>
      </c>
      <c r="H910" s="208">
        <v>44641</v>
      </c>
      <c r="I910">
        <v>232</v>
      </c>
      <c r="J910" s="472">
        <f t="shared" si="26"/>
        <v>7</v>
      </c>
    </row>
    <row r="911" spans="1:10" hidden="1" outlineLevel="1" x14ac:dyDescent="0.35">
      <c r="A911" s="475" t="s">
        <v>3039</v>
      </c>
      <c r="B911">
        <v>10</v>
      </c>
      <c r="C911" s="272" t="s">
        <v>3040</v>
      </c>
      <c r="D911" s="272" t="s">
        <v>170</v>
      </c>
      <c r="E911">
        <v>4</v>
      </c>
      <c r="F911">
        <v>4</v>
      </c>
      <c r="G911">
        <v>8</v>
      </c>
      <c r="H911" s="208">
        <v>44641</v>
      </c>
      <c r="I911">
        <v>422</v>
      </c>
      <c r="J911" s="472">
        <f t="shared" si="26"/>
        <v>8</v>
      </c>
    </row>
    <row r="912" spans="1:10" hidden="1" outlineLevel="1" x14ac:dyDescent="0.35">
      <c r="A912" s="475" t="s">
        <v>3039</v>
      </c>
      <c r="B912">
        <v>11</v>
      </c>
      <c r="C912" s="272" t="s">
        <v>3040</v>
      </c>
      <c r="D912" s="272" t="s">
        <v>170</v>
      </c>
      <c r="E912">
        <v>2</v>
      </c>
      <c r="F912">
        <v>4</v>
      </c>
      <c r="G912">
        <v>6</v>
      </c>
      <c r="H912" s="208">
        <v>44641</v>
      </c>
      <c r="I912">
        <v>231</v>
      </c>
      <c r="J912" s="472">
        <f t="shared" si="26"/>
        <v>6</v>
      </c>
    </row>
    <row r="913" spans="1:10" hidden="1" outlineLevel="1" x14ac:dyDescent="0.35">
      <c r="A913" s="475" t="s">
        <v>3039</v>
      </c>
      <c r="B913">
        <v>12</v>
      </c>
      <c r="C913" s="272" t="s">
        <v>3040</v>
      </c>
      <c r="D913" s="272" t="s">
        <v>170</v>
      </c>
      <c r="E913">
        <v>3</v>
      </c>
      <c r="F913">
        <v>4</v>
      </c>
      <c r="G913">
        <v>7</v>
      </c>
      <c r="H913" s="208">
        <v>44641</v>
      </c>
      <c r="I913">
        <v>320</v>
      </c>
      <c r="J913" s="472">
        <f t="shared" si="26"/>
        <v>7</v>
      </c>
    </row>
    <row r="914" spans="1:10" hidden="1" outlineLevel="1" x14ac:dyDescent="0.35">
      <c r="A914" s="475" t="s">
        <v>3039</v>
      </c>
      <c r="B914">
        <v>13</v>
      </c>
      <c r="C914" s="272" t="s">
        <v>3040</v>
      </c>
      <c r="D914" s="272" t="s">
        <v>170</v>
      </c>
      <c r="E914">
        <v>3</v>
      </c>
      <c r="F914">
        <v>5</v>
      </c>
      <c r="G914">
        <v>8</v>
      </c>
      <c r="H914" s="208">
        <v>44641</v>
      </c>
      <c r="I914">
        <v>413</v>
      </c>
      <c r="J914" s="472">
        <f t="shared" si="26"/>
        <v>8</v>
      </c>
    </row>
    <row r="915" spans="1:10" hidden="1" outlineLevel="1" x14ac:dyDescent="0.35">
      <c r="A915" s="475" t="s">
        <v>3039</v>
      </c>
      <c r="B915">
        <v>14</v>
      </c>
      <c r="C915" s="272" t="s">
        <v>3040</v>
      </c>
      <c r="D915" s="272" t="s">
        <v>170</v>
      </c>
      <c r="E915">
        <v>2</v>
      </c>
      <c r="F915">
        <v>3</v>
      </c>
      <c r="G915">
        <v>5</v>
      </c>
      <c r="H915" s="208">
        <v>44641</v>
      </c>
      <c r="I915">
        <v>212</v>
      </c>
      <c r="J915" s="472">
        <f t="shared" si="26"/>
        <v>5</v>
      </c>
    </row>
    <row r="916" spans="1:10" hidden="1" outlineLevel="1" x14ac:dyDescent="0.35">
      <c r="A916" s="475" t="s">
        <v>3039</v>
      </c>
      <c r="B916">
        <v>48</v>
      </c>
      <c r="C916" s="272" t="s">
        <v>3040</v>
      </c>
      <c r="D916" s="272" t="s">
        <v>170</v>
      </c>
      <c r="E916">
        <v>0</v>
      </c>
      <c r="F916">
        <v>4</v>
      </c>
      <c r="G916">
        <v>4</v>
      </c>
      <c r="H916" s="208">
        <v>44641</v>
      </c>
      <c r="I916">
        <v>322</v>
      </c>
      <c r="J916" s="472">
        <f t="shared" si="26"/>
        <v>4</v>
      </c>
    </row>
    <row r="917" spans="1:10" hidden="1" outlineLevel="1" x14ac:dyDescent="0.35">
      <c r="A917" s="475" t="s">
        <v>3039</v>
      </c>
      <c r="B917">
        <v>15</v>
      </c>
      <c r="C917" s="272" t="s">
        <v>3040</v>
      </c>
      <c r="D917" s="272" t="s">
        <v>170</v>
      </c>
      <c r="E917">
        <v>3</v>
      </c>
      <c r="F917">
        <v>5</v>
      </c>
      <c r="G917">
        <v>8</v>
      </c>
      <c r="H917" s="208">
        <v>44641</v>
      </c>
      <c r="I917">
        <v>323</v>
      </c>
      <c r="J917" s="472">
        <f t="shared" si="26"/>
        <v>8</v>
      </c>
    </row>
    <row r="918" spans="1:10" hidden="1" outlineLevel="1" x14ac:dyDescent="0.35">
      <c r="A918" s="475" t="s">
        <v>3039</v>
      </c>
      <c r="B918">
        <v>16</v>
      </c>
      <c r="C918" s="272" t="s">
        <v>3040</v>
      </c>
      <c r="D918" s="272" t="s">
        <v>170</v>
      </c>
      <c r="E918">
        <v>2</v>
      </c>
      <c r="F918">
        <v>6</v>
      </c>
      <c r="G918">
        <v>8</v>
      </c>
      <c r="H918" s="208">
        <v>44641</v>
      </c>
      <c r="I918">
        <v>242</v>
      </c>
      <c r="J918" s="472">
        <f t="shared" si="26"/>
        <v>8</v>
      </c>
    </row>
    <row r="919" spans="1:10" hidden="1" outlineLevel="1" x14ac:dyDescent="0.35">
      <c r="A919" s="475" t="s">
        <v>3039</v>
      </c>
      <c r="B919">
        <v>40</v>
      </c>
      <c r="C919" s="272" t="s">
        <v>3040</v>
      </c>
      <c r="D919" s="272" t="s">
        <v>170</v>
      </c>
      <c r="E919">
        <v>6</v>
      </c>
      <c r="F919">
        <v>6</v>
      </c>
      <c r="G919">
        <v>12</v>
      </c>
      <c r="H919" s="208">
        <v>44641</v>
      </c>
      <c r="I919">
        <v>833</v>
      </c>
      <c r="J919" s="472">
        <f t="shared" si="26"/>
        <v>12</v>
      </c>
    </row>
    <row r="920" spans="1:10" hidden="1" outlineLevel="1" x14ac:dyDescent="0.35">
      <c r="A920" s="475" t="s">
        <v>3039</v>
      </c>
      <c r="B920">
        <v>17</v>
      </c>
      <c r="C920" s="272" t="s">
        <v>3040</v>
      </c>
      <c r="D920" s="272" t="s">
        <v>170</v>
      </c>
      <c r="E920">
        <v>2</v>
      </c>
      <c r="F920">
        <v>5</v>
      </c>
      <c r="G920">
        <v>7</v>
      </c>
      <c r="H920" s="208">
        <v>44641</v>
      </c>
      <c r="I920">
        <v>238</v>
      </c>
      <c r="J920" s="472">
        <f t="shared" si="26"/>
        <v>7</v>
      </c>
    </row>
    <row r="921" spans="1:10" hidden="1" outlineLevel="1" x14ac:dyDescent="0.35">
      <c r="A921" s="475" t="s">
        <v>3039</v>
      </c>
      <c r="B921">
        <v>18</v>
      </c>
      <c r="C921" s="272" t="s">
        <v>3040</v>
      </c>
      <c r="D921" s="272" t="s">
        <v>170</v>
      </c>
      <c r="E921">
        <v>2</v>
      </c>
      <c r="F921">
        <v>4</v>
      </c>
      <c r="G921">
        <v>6</v>
      </c>
      <c r="H921" s="208">
        <v>44641</v>
      </c>
      <c r="I921">
        <v>276</v>
      </c>
      <c r="J921" s="472">
        <f t="shared" si="26"/>
        <v>6</v>
      </c>
    </row>
    <row r="922" spans="1:10" hidden="1" outlineLevel="1" x14ac:dyDescent="0.35">
      <c r="A922" s="475" t="s">
        <v>3039</v>
      </c>
      <c r="B922">
        <v>24</v>
      </c>
      <c r="C922" s="272" t="s">
        <v>3040</v>
      </c>
      <c r="D922" s="272" t="s">
        <v>170</v>
      </c>
      <c r="E922">
        <v>3</v>
      </c>
      <c r="F922">
        <v>6</v>
      </c>
      <c r="G922">
        <v>9</v>
      </c>
      <c r="H922" s="208">
        <v>44641</v>
      </c>
      <c r="I922">
        <v>373</v>
      </c>
      <c r="J922" s="472">
        <f t="shared" si="26"/>
        <v>9</v>
      </c>
    </row>
    <row r="923" spans="1:10" hidden="1" outlineLevel="1" x14ac:dyDescent="0.35">
      <c r="A923" s="475" t="s">
        <v>3039</v>
      </c>
      <c r="B923">
        <v>27</v>
      </c>
      <c r="C923" s="272" t="s">
        <v>3040</v>
      </c>
      <c r="D923" s="272" t="s">
        <v>170</v>
      </c>
      <c r="E923">
        <v>1</v>
      </c>
      <c r="F923">
        <v>5</v>
      </c>
      <c r="G923">
        <v>6</v>
      </c>
      <c r="H923" s="208">
        <v>44641</v>
      </c>
      <c r="I923">
        <v>315</v>
      </c>
      <c r="J923" s="472">
        <f t="shared" si="26"/>
        <v>6</v>
      </c>
    </row>
    <row r="924" spans="1:10" hidden="1" outlineLevel="1" x14ac:dyDescent="0.35">
      <c r="A924" s="475" t="s">
        <v>3039</v>
      </c>
      <c r="B924">
        <v>19</v>
      </c>
      <c r="C924" s="272" t="s">
        <v>3040</v>
      </c>
      <c r="D924" s="272" t="s">
        <v>170</v>
      </c>
      <c r="E924">
        <v>2</v>
      </c>
      <c r="F924">
        <v>6</v>
      </c>
      <c r="G924">
        <v>8</v>
      </c>
      <c r="H924" s="208">
        <v>44641</v>
      </c>
      <c r="I924">
        <v>623</v>
      </c>
      <c r="J924" s="472">
        <f t="shared" si="26"/>
        <v>8</v>
      </c>
    </row>
    <row r="925" spans="1:10" hidden="1" outlineLevel="1" x14ac:dyDescent="0.35">
      <c r="A925" s="475" t="s">
        <v>3039</v>
      </c>
      <c r="B925">
        <v>50</v>
      </c>
      <c r="C925" s="272" t="s">
        <v>3040</v>
      </c>
      <c r="D925" s="272" t="s">
        <v>170</v>
      </c>
      <c r="E925">
        <v>1</v>
      </c>
      <c r="F925">
        <v>4</v>
      </c>
      <c r="G925">
        <v>5</v>
      </c>
      <c r="H925" s="208">
        <v>44641</v>
      </c>
      <c r="I925">
        <v>218</v>
      </c>
      <c r="J925" s="472">
        <f t="shared" si="26"/>
        <v>5</v>
      </c>
    </row>
    <row r="926" spans="1:10" hidden="1" outlineLevel="1" x14ac:dyDescent="0.35">
      <c r="A926" s="475" t="s">
        <v>3039</v>
      </c>
      <c r="B926">
        <v>20</v>
      </c>
      <c r="C926" s="272" t="s">
        <v>3040</v>
      </c>
      <c r="D926" s="272" t="s">
        <v>170</v>
      </c>
      <c r="E926">
        <v>3</v>
      </c>
      <c r="F926">
        <v>4</v>
      </c>
      <c r="G926">
        <v>7</v>
      </c>
      <c r="H926" s="208">
        <v>44641</v>
      </c>
      <c r="I926">
        <v>322</v>
      </c>
      <c r="J926" s="472">
        <f t="shared" si="26"/>
        <v>7</v>
      </c>
    </row>
    <row r="927" spans="1:10" hidden="1" outlineLevel="1" x14ac:dyDescent="0.35">
      <c r="A927" s="475" t="s">
        <v>3039</v>
      </c>
      <c r="B927">
        <v>21</v>
      </c>
      <c r="C927" s="272" t="s">
        <v>3040</v>
      </c>
      <c r="D927" s="272" t="s">
        <v>170</v>
      </c>
      <c r="E927">
        <v>6</v>
      </c>
      <c r="F927">
        <v>4</v>
      </c>
      <c r="G927">
        <v>10</v>
      </c>
      <c r="H927" s="208">
        <v>44641</v>
      </c>
      <c r="I927">
        <v>615</v>
      </c>
      <c r="J927" s="472">
        <f t="shared" si="26"/>
        <v>10</v>
      </c>
    </row>
    <row r="928" spans="1:10" hidden="1" outlineLevel="1" x14ac:dyDescent="0.35">
      <c r="A928" s="475" t="s">
        <v>3039</v>
      </c>
      <c r="B928">
        <v>22</v>
      </c>
      <c r="C928" s="272" t="s">
        <v>3040</v>
      </c>
      <c r="D928" s="272" t="s">
        <v>170</v>
      </c>
      <c r="E928">
        <v>4</v>
      </c>
      <c r="F928">
        <v>4</v>
      </c>
      <c r="G928">
        <v>8</v>
      </c>
      <c r="H928" s="208">
        <v>44641</v>
      </c>
      <c r="I928">
        <v>422</v>
      </c>
      <c r="J928" s="472">
        <f t="shared" si="26"/>
        <v>8</v>
      </c>
    </row>
    <row r="929" spans="1:10" hidden="1" outlineLevel="1" x14ac:dyDescent="0.35">
      <c r="A929" s="475" t="s">
        <v>3039</v>
      </c>
      <c r="B929">
        <v>23</v>
      </c>
      <c r="C929" s="272" t="s">
        <v>3040</v>
      </c>
      <c r="D929" s="272" t="s">
        <v>170</v>
      </c>
      <c r="E929">
        <v>2</v>
      </c>
      <c r="F929">
        <v>4</v>
      </c>
      <c r="G929">
        <v>6</v>
      </c>
      <c r="H929" s="208">
        <v>44641</v>
      </c>
      <c r="I929">
        <v>280</v>
      </c>
      <c r="J929" s="472">
        <f t="shared" si="26"/>
        <v>6</v>
      </c>
    </row>
    <row r="930" spans="1:10" hidden="1" outlineLevel="1" x14ac:dyDescent="0.35">
      <c r="A930" s="475" t="s">
        <v>3039</v>
      </c>
      <c r="B930">
        <v>43</v>
      </c>
      <c r="C930" s="272" t="s">
        <v>3040</v>
      </c>
      <c r="D930" s="272" t="s">
        <v>170</v>
      </c>
      <c r="E930">
        <v>3</v>
      </c>
      <c r="F930">
        <v>4</v>
      </c>
      <c r="G930">
        <v>7</v>
      </c>
      <c r="H930" s="208">
        <v>44641</v>
      </c>
      <c r="I930">
        <v>320</v>
      </c>
      <c r="J930" s="472">
        <f t="shared" si="26"/>
        <v>7</v>
      </c>
    </row>
    <row r="931" spans="1:10" hidden="1" outlineLevel="1" x14ac:dyDescent="0.35">
      <c r="A931" s="475" t="s">
        <v>3039</v>
      </c>
      <c r="B931">
        <v>25</v>
      </c>
      <c r="C931" s="272" t="s">
        <v>3040</v>
      </c>
      <c r="D931" s="272" t="s">
        <v>170</v>
      </c>
      <c r="E931">
        <v>4</v>
      </c>
      <c r="F931">
        <v>4</v>
      </c>
      <c r="G931">
        <v>8</v>
      </c>
      <c r="H931" s="208">
        <v>44641</v>
      </c>
      <c r="I931">
        <v>427</v>
      </c>
      <c r="J931" s="472">
        <f t="shared" si="26"/>
        <v>8</v>
      </c>
    </row>
    <row r="932" spans="1:10" hidden="1" outlineLevel="1" x14ac:dyDescent="0.35">
      <c r="A932" s="475" t="s">
        <v>3039</v>
      </c>
      <c r="B932">
        <v>26</v>
      </c>
      <c r="C932" s="272" t="s">
        <v>3040</v>
      </c>
      <c r="D932" s="272" t="s">
        <v>170</v>
      </c>
      <c r="E932">
        <v>6</v>
      </c>
      <c r="F932">
        <v>4</v>
      </c>
      <c r="G932">
        <v>10</v>
      </c>
      <c r="H932" s="208">
        <v>44641</v>
      </c>
      <c r="I932">
        <v>622</v>
      </c>
      <c r="J932" s="472">
        <f t="shared" si="26"/>
        <v>10</v>
      </c>
    </row>
    <row r="933" spans="1:10" hidden="1" outlineLevel="1" x14ac:dyDescent="0.35">
      <c r="A933" s="475" t="s">
        <v>3039</v>
      </c>
      <c r="B933">
        <v>28</v>
      </c>
      <c r="C933" s="272" t="s">
        <v>3040</v>
      </c>
      <c r="D933" s="272" t="s">
        <v>170</v>
      </c>
      <c r="E933">
        <v>3</v>
      </c>
      <c r="F933">
        <v>3</v>
      </c>
      <c r="G933">
        <v>6</v>
      </c>
      <c r="H933" s="208">
        <v>44641</v>
      </c>
      <c r="I933">
        <v>321</v>
      </c>
      <c r="J933" s="472">
        <f t="shared" si="26"/>
        <v>6</v>
      </c>
    </row>
    <row r="934" spans="1:10" hidden="1" outlineLevel="1" x14ac:dyDescent="0.35">
      <c r="A934" s="475" t="s">
        <v>3039</v>
      </c>
      <c r="B934">
        <v>29</v>
      </c>
      <c r="C934" s="272" t="s">
        <v>3040</v>
      </c>
      <c r="D934" s="272" t="s">
        <v>170</v>
      </c>
      <c r="E934">
        <v>2</v>
      </c>
      <c r="F934">
        <v>4</v>
      </c>
      <c r="G934">
        <v>6</v>
      </c>
      <c r="H934" s="208">
        <v>44641</v>
      </c>
      <c r="I934">
        <v>222</v>
      </c>
      <c r="J934" s="472">
        <f t="shared" si="26"/>
        <v>6</v>
      </c>
    </row>
    <row r="935" spans="1:10" hidden="1" outlineLevel="1" x14ac:dyDescent="0.35">
      <c r="A935" s="475" t="s">
        <v>3039</v>
      </c>
      <c r="B935">
        <v>54</v>
      </c>
      <c r="C935" s="272" t="s">
        <v>3040</v>
      </c>
      <c r="D935" s="272" t="s">
        <v>170</v>
      </c>
      <c r="E935">
        <v>4</v>
      </c>
      <c r="F935">
        <v>2</v>
      </c>
      <c r="G935">
        <v>6</v>
      </c>
      <c r="H935" s="208">
        <v>44641</v>
      </c>
      <c r="I935">
        <v>411</v>
      </c>
      <c r="J935" s="472">
        <f t="shared" si="26"/>
        <v>6</v>
      </c>
    </row>
    <row r="936" spans="1:10" hidden="1" outlineLevel="1" x14ac:dyDescent="0.35">
      <c r="A936" s="475" t="s">
        <v>3039</v>
      </c>
      <c r="B936">
        <v>30</v>
      </c>
      <c r="C936" s="272" t="s">
        <v>3040</v>
      </c>
      <c r="D936" s="272" t="s">
        <v>170</v>
      </c>
      <c r="E936">
        <v>3</v>
      </c>
      <c r="F936">
        <v>3</v>
      </c>
      <c r="G936">
        <v>6</v>
      </c>
      <c r="H936" s="208">
        <v>44641</v>
      </c>
      <c r="I936">
        <v>321</v>
      </c>
      <c r="J936" s="472">
        <f t="shared" si="26"/>
        <v>6</v>
      </c>
    </row>
    <row r="937" spans="1:10" hidden="1" outlineLevel="1" x14ac:dyDescent="0.35">
      <c r="A937" s="475" t="s">
        <v>3039</v>
      </c>
      <c r="B937">
        <v>31</v>
      </c>
      <c r="C937" s="272" t="s">
        <v>3040</v>
      </c>
      <c r="D937" s="272" t="s">
        <v>170</v>
      </c>
      <c r="E937">
        <v>3</v>
      </c>
      <c r="F937">
        <v>2</v>
      </c>
      <c r="G937">
        <v>5</v>
      </c>
      <c r="H937" s="208">
        <v>44641</v>
      </c>
      <c r="I937">
        <v>311</v>
      </c>
      <c r="J937" s="472">
        <f t="shared" si="26"/>
        <v>5</v>
      </c>
    </row>
    <row r="938" spans="1:10" hidden="1" outlineLevel="1" x14ac:dyDescent="0.35">
      <c r="A938" s="475" t="s">
        <v>3039</v>
      </c>
      <c r="B938">
        <v>32</v>
      </c>
      <c r="C938" s="272" t="s">
        <v>3040</v>
      </c>
      <c r="D938" s="272" t="s">
        <v>170</v>
      </c>
      <c r="E938">
        <v>2</v>
      </c>
      <c r="F938">
        <v>2</v>
      </c>
      <c r="G938">
        <v>4</v>
      </c>
      <c r="H938" s="208">
        <v>44641</v>
      </c>
      <c r="I938">
        <v>821</v>
      </c>
      <c r="J938" s="472">
        <f t="shared" si="26"/>
        <v>4</v>
      </c>
    </row>
    <row r="939" spans="1:10" hidden="1" outlineLevel="1" x14ac:dyDescent="0.35">
      <c r="A939" s="475" t="s">
        <v>3039</v>
      </c>
      <c r="B939">
        <v>33</v>
      </c>
      <c r="C939" s="272" t="s">
        <v>3040</v>
      </c>
      <c r="D939" s="272" t="s">
        <v>170</v>
      </c>
      <c r="E939">
        <v>4</v>
      </c>
      <c r="F939">
        <v>5</v>
      </c>
      <c r="G939">
        <v>9</v>
      </c>
      <c r="H939" s="208">
        <v>44641</v>
      </c>
      <c r="I939">
        <v>420</v>
      </c>
      <c r="J939" s="472">
        <f t="shared" si="26"/>
        <v>9</v>
      </c>
    </row>
    <row r="940" spans="1:10" hidden="1" outlineLevel="1" x14ac:dyDescent="0.35">
      <c r="A940" s="475" t="s">
        <v>3039</v>
      </c>
      <c r="B940">
        <v>34</v>
      </c>
      <c r="C940" s="272" t="s">
        <v>3040</v>
      </c>
      <c r="D940" s="272" t="s">
        <v>170</v>
      </c>
      <c r="E940">
        <v>4</v>
      </c>
      <c r="F940">
        <v>4</v>
      </c>
      <c r="G940">
        <v>8</v>
      </c>
      <c r="H940" s="208">
        <v>44641</v>
      </c>
      <c r="I940">
        <v>242</v>
      </c>
      <c r="J940" s="472">
        <f t="shared" si="26"/>
        <v>8</v>
      </c>
    </row>
    <row r="941" spans="1:10" hidden="1" outlineLevel="1" x14ac:dyDescent="0.35">
      <c r="A941" s="475" t="s">
        <v>3039</v>
      </c>
      <c r="B941">
        <v>35</v>
      </c>
      <c r="C941" s="272" t="s">
        <v>3040</v>
      </c>
      <c r="D941" s="272" t="s">
        <v>170</v>
      </c>
      <c r="E941">
        <v>4</v>
      </c>
      <c r="F941">
        <v>4</v>
      </c>
      <c r="G941">
        <v>8</v>
      </c>
      <c r="H941" s="208">
        <v>44641</v>
      </c>
      <c r="I941">
        <v>314</v>
      </c>
      <c r="J941" s="472">
        <f t="shared" si="26"/>
        <v>8</v>
      </c>
    </row>
    <row r="942" spans="1:10" hidden="1" outlineLevel="1" x14ac:dyDescent="0.35">
      <c r="A942" s="475" t="s">
        <v>3039</v>
      </c>
      <c r="B942">
        <v>36</v>
      </c>
      <c r="C942" s="272" t="s">
        <v>3040</v>
      </c>
      <c r="D942" s="272" t="s">
        <v>170</v>
      </c>
      <c r="E942">
        <v>4</v>
      </c>
      <c r="F942">
        <v>4</v>
      </c>
      <c r="G942">
        <v>8</v>
      </c>
      <c r="H942" s="208">
        <v>44641</v>
      </c>
      <c r="I942">
        <v>422</v>
      </c>
      <c r="J942" s="472">
        <f t="shared" si="26"/>
        <v>8</v>
      </c>
    </row>
    <row r="943" spans="1:10" hidden="1" outlineLevel="1" x14ac:dyDescent="0.35">
      <c r="A943" s="475" t="s">
        <v>3039</v>
      </c>
      <c r="B943">
        <v>37</v>
      </c>
      <c r="C943" s="272" t="s">
        <v>3040</v>
      </c>
      <c r="D943" s="272" t="s">
        <v>170</v>
      </c>
      <c r="E943">
        <v>4</v>
      </c>
      <c r="F943">
        <v>5</v>
      </c>
      <c r="G943">
        <v>9</v>
      </c>
      <c r="H943" s="208">
        <v>44641</v>
      </c>
      <c r="I943">
        <v>342</v>
      </c>
      <c r="J943" s="472">
        <f t="shared" si="26"/>
        <v>9</v>
      </c>
    </row>
    <row r="944" spans="1:10" hidden="1" outlineLevel="1" x14ac:dyDescent="0.35">
      <c r="A944" s="475" t="s">
        <v>3039</v>
      </c>
      <c r="B944">
        <v>38</v>
      </c>
      <c r="C944" s="272" t="s">
        <v>3040</v>
      </c>
      <c r="D944" s="272" t="s">
        <v>170</v>
      </c>
      <c r="E944">
        <v>5</v>
      </c>
      <c r="F944">
        <v>3</v>
      </c>
      <c r="G944">
        <v>8</v>
      </c>
      <c r="H944" s="208">
        <v>44641</v>
      </c>
      <c r="I944">
        <v>812</v>
      </c>
      <c r="J944" s="472">
        <f t="shared" si="26"/>
        <v>8</v>
      </c>
    </row>
    <row r="945" spans="1:10" hidden="1" outlineLevel="1" x14ac:dyDescent="0.35">
      <c r="A945" s="475" t="s">
        <v>3039</v>
      </c>
      <c r="B945">
        <v>39</v>
      </c>
      <c r="C945" s="272" t="s">
        <v>3040</v>
      </c>
      <c r="D945" s="272" t="s">
        <v>170</v>
      </c>
      <c r="E945">
        <v>2</v>
      </c>
      <c r="F945">
        <v>5</v>
      </c>
      <c r="G945">
        <v>7</v>
      </c>
      <c r="H945" s="208">
        <v>44641</v>
      </c>
      <c r="I945">
        <v>320</v>
      </c>
      <c r="J945" s="472">
        <f t="shared" si="26"/>
        <v>7</v>
      </c>
    </row>
    <row r="946" spans="1:10" hidden="1" outlineLevel="1" x14ac:dyDescent="0.35">
      <c r="A946" s="475" t="s">
        <v>3039</v>
      </c>
      <c r="B946">
        <v>41</v>
      </c>
      <c r="C946" s="272" t="s">
        <v>3040</v>
      </c>
      <c r="D946" s="272" t="s">
        <v>170</v>
      </c>
      <c r="E946">
        <v>4</v>
      </c>
      <c r="F946">
        <v>4</v>
      </c>
      <c r="G946">
        <v>8</v>
      </c>
      <c r="H946" s="208">
        <v>44641</v>
      </c>
      <c r="I946">
        <v>422</v>
      </c>
      <c r="J946" s="472">
        <f t="shared" si="26"/>
        <v>8</v>
      </c>
    </row>
    <row r="947" spans="1:10" hidden="1" outlineLevel="1" x14ac:dyDescent="0.35">
      <c r="A947" s="475" t="s">
        <v>3039</v>
      </c>
      <c r="B947">
        <v>42</v>
      </c>
      <c r="C947" s="272" t="s">
        <v>3040</v>
      </c>
      <c r="D947" s="272" t="s">
        <v>170</v>
      </c>
      <c r="E947">
        <v>2</v>
      </c>
      <c r="F947">
        <v>4</v>
      </c>
      <c r="G947">
        <v>6</v>
      </c>
      <c r="H947" s="208">
        <v>44641</v>
      </c>
      <c r="I947">
        <v>312</v>
      </c>
      <c r="J947" s="472">
        <f t="shared" si="26"/>
        <v>6</v>
      </c>
    </row>
    <row r="948" spans="1:10" hidden="1" outlineLevel="1" x14ac:dyDescent="0.35">
      <c r="A948" s="475" t="s">
        <v>3039</v>
      </c>
      <c r="B948">
        <v>44</v>
      </c>
      <c r="C948" s="272" t="s">
        <v>3040</v>
      </c>
      <c r="D948" s="272" t="s">
        <v>170</v>
      </c>
      <c r="E948">
        <v>2</v>
      </c>
      <c r="F948">
        <v>5</v>
      </c>
      <c r="G948">
        <v>7</v>
      </c>
      <c r="H948" s="208">
        <v>44641</v>
      </c>
      <c r="I948">
        <v>235</v>
      </c>
      <c r="J948" s="472">
        <f t="shared" si="26"/>
        <v>7</v>
      </c>
    </row>
    <row r="949" spans="1:10" hidden="1" outlineLevel="1" x14ac:dyDescent="0.35">
      <c r="A949" s="475" t="s">
        <v>3039</v>
      </c>
      <c r="B949">
        <v>45</v>
      </c>
      <c r="C949" s="272" t="s">
        <v>3040</v>
      </c>
      <c r="D949" s="272" t="s">
        <v>170</v>
      </c>
      <c r="E949">
        <v>2</v>
      </c>
      <c r="F949">
        <v>2</v>
      </c>
      <c r="G949">
        <v>4</v>
      </c>
      <c r="H949" s="208">
        <v>44641</v>
      </c>
      <c r="I949">
        <v>411</v>
      </c>
      <c r="J949" s="472">
        <f t="shared" si="26"/>
        <v>4</v>
      </c>
    </row>
    <row r="950" spans="1:10" hidden="1" outlineLevel="1" x14ac:dyDescent="0.35">
      <c r="A950" s="475" t="s">
        <v>3039</v>
      </c>
      <c r="B950">
        <v>46</v>
      </c>
      <c r="C950" s="272" t="s">
        <v>3040</v>
      </c>
      <c r="D950" s="272" t="s">
        <v>170</v>
      </c>
      <c r="E950">
        <v>4</v>
      </c>
      <c r="F950">
        <v>4</v>
      </c>
      <c r="G950">
        <v>8</v>
      </c>
      <c r="H950" s="208">
        <v>44641</v>
      </c>
      <c r="I950">
        <v>422</v>
      </c>
      <c r="J950" s="472">
        <f t="shared" si="26"/>
        <v>8</v>
      </c>
    </row>
    <row r="951" spans="1:10" hidden="1" outlineLevel="1" x14ac:dyDescent="0.35">
      <c r="A951" s="475" t="s">
        <v>3039</v>
      </c>
      <c r="B951">
        <v>47</v>
      </c>
      <c r="C951" s="272" t="s">
        <v>3040</v>
      </c>
      <c r="D951" s="272" t="s">
        <v>170</v>
      </c>
      <c r="E951">
        <v>4</v>
      </c>
      <c r="F951">
        <v>4</v>
      </c>
      <c r="G951">
        <v>8</v>
      </c>
      <c r="H951" s="208">
        <v>44641</v>
      </c>
      <c r="I951">
        <v>359</v>
      </c>
      <c r="J951" s="472">
        <f t="shared" si="26"/>
        <v>8</v>
      </c>
    </row>
    <row r="952" spans="1:10" hidden="1" outlineLevel="1" x14ac:dyDescent="0.35">
      <c r="A952" s="475" t="s">
        <v>3039</v>
      </c>
      <c r="B952">
        <v>49</v>
      </c>
      <c r="C952" s="272" t="s">
        <v>3040</v>
      </c>
      <c r="D952" s="272" t="s">
        <v>170</v>
      </c>
      <c r="E952">
        <v>2</v>
      </c>
      <c r="F952">
        <v>5</v>
      </c>
      <c r="G952">
        <v>7</v>
      </c>
      <c r="H952" s="208">
        <v>44641</v>
      </c>
      <c r="I952">
        <v>236</v>
      </c>
      <c r="J952" s="472">
        <f t="shared" si="26"/>
        <v>7</v>
      </c>
    </row>
    <row r="953" spans="1:10" hidden="1" outlineLevel="1" x14ac:dyDescent="0.35">
      <c r="A953" s="475" t="s">
        <v>3039</v>
      </c>
      <c r="B953">
        <v>51</v>
      </c>
      <c r="C953" s="272" t="s">
        <v>3040</v>
      </c>
      <c r="D953" s="272" t="s">
        <v>170</v>
      </c>
      <c r="E953">
        <v>3</v>
      </c>
      <c r="F953">
        <v>4</v>
      </c>
      <c r="G953">
        <v>7</v>
      </c>
      <c r="H953" s="208">
        <v>44641</v>
      </c>
      <c r="I953">
        <v>313</v>
      </c>
      <c r="J953" s="472">
        <f t="shared" si="26"/>
        <v>7</v>
      </c>
    </row>
    <row r="954" spans="1:10" hidden="1" outlineLevel="1" x14ac:dyDescent="0.35">
      <c r="A954" s="475" t="s">
        <v>3039</v>
      </c>
      <c r="B954">
        <v>52</v>
      </c>
      <c r="C954" s="272" t="s">
        <v>3040</v>
      </c>
      <c r="D954" s="272" t="s">
        <v>170</v>
      </c>
      <c r="E954">
        <v>3</v>
      </c>
      <c r="F954">
        <v>5</v>
      </c>
      <c r="G954">
        <v>8</v>
      </c>
      <c r="H954" s="208">
        <v>44641</v>
      </c>
      <c r="I954">
        <v>235</v>
      </c>
      <c r="J954" s="472">
        <f t="shared" si="26"/>
        <v>8</v>
      </c>
    </row>
    <row r="955" spans="1:10" hidden="1" outlineLevel="1" x14ac:dyDescent="0.35">
      <c r="A955" s="475" t="s">
        <v>3039</v>
      </c>
      <c r="B955">
        <v>53</v>
      </c>
      <c r="C955" s="272" t="s">
        <v>3040</v>
      </c>
      <c r="D955" s="272" t="s">
        <v>170</v>
      </c>
      <c r="E955">
        <v>4</v>
      </c>
      <c r="F955">
        <v>3</v>
      </c>
      <c r="G955">
        <v>7</v>
      </c>
      <c r="H955" s="208">
        <v>44641</v>
      </c>
      <c r="I955">
        <v>412</v>
      </c>
      <c r="J955" s="472">
        <f t="shared" si="26"/>
        <v>7</v>
      </c>
    </row>
    <row r="956" spans="1:10" ht="15" collapsed="1" thickBot="1" x14ac:dyDescent="0.4">
      <c r="A956" s="476" t="s">
        <v>3039</v>
      </c>
      <c r="B956" s="212"/>
      <c r="C956" s="213" t="s">
        <v>3040</v>
      </c>
      <c r="D956" s="214">
        <f>COUNTA(D902:D955)</f>
        <v>54</v>
      </c>
      <c r="E956" s="214">
        <f>SUM(E902:E955)</f>
        <v>163</v>
      </c>
      <c r="F956" s="214">
        <f>SUM(F902:F955)</f>
        <v>221</v>
      </c>
      <c r="G956" s="214">
        <f>SUM(G902:G955)</f>
        <v>384</v>
      </c>
      <c r="H956" s="238">
        <v>44641</v>
      </c>
      <c r="I956" s="466">
        <f>AVERAGE(I902:I955)</f>
        <v>366.01851851851853</v>
      </c>
      <c r="J956" s="214">
        <f>SUM(J902:J955)</f>
        <v>384</v>
      </c>
    </row>
    <row r="957" spans="1:10" hidden="1" outlineLevel="1" x14ac:dyDescent="0.35">
      <c r="A957" s="475" t="s">
        <v>3041</v>
      </c>
      <c r="B957">
        <v>1</v>
      </c>
      <c r="C957" s="272" t="s">
        <v>3042</v>
      </c>
      <c r="D957" s="272" t="s">
        <v>170</v>
      </c>
      <c r="E957">
        <v>11</v>
      </c>
      <c r="F957">
        <v>4</v>
      </c>
      <c r="G957">
        <v>15</v>
      </c>
      <c r="H957" s="208">
        <v>44641</v>
      </c>
      <c r="I957">
        <v>318</v>
      </c>
      <c r="J957" s="472">
        <f t="shared" si="26"/>
        <v>15</v>
      </c>
    </row>
    <row r="958" spans="1:10" hidden="1" outlineLevel="1" x14ac:dyDescent="0.35">
      <c r="A958" s="475" t="s">
        <v>3041</v>
      </c>
      <c r="B958">
        <v>5</v>
      </c>
      <c r="C958" s="272" t="s">
        <v>3042</v>
      </c>
      <c r="D958" s="272" t="s">
        <v>170</v>
      </c>
      <c r="E958">
        <v>6</v>
      </c>
      <c r="F958">
        <v>3</v>
      </c>
      <c r="G958">
        <v>9</v>
      </c>
      <c r="H958" s="208">
        <v>44641</v>
      </c>
      <c r="I958">
        <v>610</v>
      </c>
      <c r="J958" s="472">
        <f t="shared" si="26"/>
        <v>9</v>
      </c>
    </row>
    <row r="959" spans="1:10" hidden="1" outlineLevel="1" x14ac:dyDescent="0.35">
      <c r="A959" s="475" t="s">
        <v>3041</v>
      </c>
      <c r="B959">
        <v>2</v>
      </c>
      <c r="C959" s="272" t="s">
        <v>3042</v>
      </c>
      <c r="D959" s="272" t="s">
        <v>170</v>
      </c>
      <c r="E959">
        <v>8</v>
      </c>
      <c r="F959">
        <v>2</v>
      </c>
      <c r="G959">
        <v>10</v>
      </c>
      <c r="H959" s="208">
        <v>44641</v>
      </c>
      <c r="I959">
        <v>807</v>
      </c>
      <c r="J959" s="472">
        <f t="shared" si="26"/>
        <v>10</v>
      </c>
    </row>
    <row r="960" spans="1:10" hidden="1" outlineLevel="1" x14ac:dyDescent="0.35">
      <c r="A960" s="475" t="s">
        <v>3041</v>
      </c>
      <c r="B960">
        <v>3</v>
      </c>
      <c r="C960" s="272" t="s">
        <v>3042</v>
      </c>
      <c r="D960" s="272" t="s">
        <v>170</v>
      </c>
      <c r="E960">
        <v>1</v>
      </c>
      <c r="F960">
        <v>4</v>
      </c>
      <c r="G960">
        <v>5</v>
      </c>
      <c r="H960" s="208">
        <v>44641</v>
      </c>
      <c r="I960">
        <v>218</v>
      </c>
      <c r="J960" s="472">
        <f t="shared" si="26"/>
        <v>5</v>
      </c>
    </row>
    <row r="961" spans="1:10" hidden="1" outlineLevel="1" x14ac:dyDescent="0.35">
      <c r="A961" s="475" t="s">
        <v>3041</v>
      </c>
      <c r="B961">
        <v>4</v>
      </c>
      <c r="C961" s="272" t="s">
        <v>3042</v>
      </c>
      <c r="D961" s="272" t="s">
        <v>170</v>
      </c>
      <c r="E961">
        <v>11</v>
      </c>
      <c r="F961">
        <v>7</v>
      </c>
      <c r="G961">
        <v>18</v>
      </c>
      <c r="H961" s="208">
        <v>44641</v>
      </c>
      <c r="I961">
        <v>521</v>
      </c>
      <c r="J961" s="472">
        <f t="shared" si="26"/>
        <v>18</v>
      </c>
    </row>
    <row r="962" spans="1:10" hidden="1" outlineLevel="1" x14ac:dyDescent="0.35">
      <c r="A962" s="475" t="s">
        <v>3041</v>
      </c>
      <c r="B962">
        <v>6</v>
      </c>
      <c r="C962" s="272" t="s">
        <v>3042</v>
      </c>
      <c r="D962" s="272" t="s">
        <v>170</v>
      </c>
      <c r="E962">
        <v>6</v>
      </c>
      <c r="F962">
        <v>3</v>
      </c>
      <c r="G962">
        <v>9</v>
      </c>
      <c r="H962" s="208">
        <v>44641</v>
      </c>
      <c r="I962">
        <v>266</v>
      </c>
      <c r="J962" s="472">
        <f t="shared" si="26"/>
        <v>9</v>
      </c>
    </row>
    <row r="963" spans="1:10" hidden="1" outlineLevel="1" x14ac:dyDescent="0.35">
      <c r="A963" s="475" t="s">
        <v>3041</v>
      </c>
      <c r="B963">
        <v>7</v>
      </c>
      <c r="C963" s="272" t="s">
        <v>3042</v>
      </c>
      <c r="D963" s="272" t="s">
        <v>170</v>
      </c>
      <c r="E963">
        <v>3</v>
      </c>
      <c r="F963">
        <v>6</v>
      </c>
      <c r="G963">
        <v>9</v>
      </c>
      <c r="H963" s="208">
        <v>44641</v>
      </c>
      <c r="I963">
        <v>420</v>
      </c>
      <c r="J963" s="472">
        <f t="shared" ref="J963:J1026" si="27">IF(I963&gt;$Q$1,,G963)</f>
        <v>9</v>
      </c>
    </row>
    <row r="964" spans="1:10" hidden="1" outlineLevel="1" x14ac:dyDescent="0.35">
      <c r="A964" s="475" t="s">
        <v>3041</v>
      </c>
      <c r="B964">
        <v>8</v>
      </c>
      <c r="C964" s="272" t="s">
        <v>3042</v>
      </c>
      <c r="D964" s="272" t="s">
        <v>170</v>
      </c>
      <c r="E964">
        <v>3</v>
      </c>
      <c r="F964">
        <v>6</v>
      </c>
      <c r="G964">
        <v>9</v>
      </c>
      <c r="H964" s="208">
        <v>44641</v>
      </c>
      <c r="I964">
        <v>316</v>
      </c>
      <c r="J964" s="472">
        <f t="shared" si="27"/>
        <v>9</v>
      </c>
    </row>
    <row r="965" spans="1:10" hidden="1" outlineLevel="1" x14ac:dyDescent="0.35">
      <c r="A965" s="475" t="s">
        <v>3041</v>
      </c>
      <c r="B965">
        <v>9</v>
      </c>
      <c r="C965" s="272" t="s">
        <v>3042</v>
      </c>
      <c r="D965" s="272" t="s">
        <v>170</v>
      </c>
      <c r="E965">
        <v>2</v>
      </c>
      <c r="F965">
        <v>5</v>
      </c>
      <c r="G965">
        <v>7</v>
      </c>
      <c r="H965" s="208">
        <v>44641</v>
      </c>
      <c r="I965">
        <v>232</v>
      </c>
      <c r="J965" s="472">
        <f t="shared" si="27"/>
        <v>7</v>
      </c>
    </row>
    <row r="966" spans="1:10" hidden="1" outlineLevel="1" x14ac:dyDescent="0.35">
      <c r="A966" s="475" t="s">
        <v>3041</v>
      </c>
      <c r="B966">
        <v>43</v>
      </c>
      <c r="C966" s="272" t="s">
        <v>3042</v>
      </c>
      <c r="D966" s="272" t="s">
        <v>170</v>
      </c>
      <c r="E966">
        <v>2</v>
      </c>
      <c r="F966">
        <v>4</v>
      </c>
      <c r="G966">
        <v>6</v>
      </c>
      <c r="H966" s="208">
        <v>44641</v>
      </c>
      <c r="I966">
        <v>213</v>
      </c>
      <c r="J966" s="472">
        <f t="shared" si="27"/>
        <v>6</v>
      </c>
    </row>
    <row r="967" spans="1:10" hidden="1" outlineLevel="1" x14ac:dyDescent="0.35">
      <c r="A967" s="475" t="s">
        <v>3041</v>
      </c>
      <c r="B967">
        <v>10</v>
      </c>
      <c r="C967" s="272" t="s">
        <v>3042</v>
      </c>
      <c r="D967" s="272" t="s">
        <v>170</v>
      </c>
      <c r="E967">
        <v>1</v>
      </c>
      <c r="F967">
        <v>5</v>
      </c>
      <c r="G967">
        <v>6</v>
      </c>
      <c r="H967" s="208">
        <v>44641</v>
      </c>
      <c r="I967">
        <v>145</v>
      </c>
      <c r="J967" s="472">
        <f t="shared" si="27"/>
        <v>6</v>
      </c>
    </row>
    <row r="968" spans="1:10" hidden="1" outlineLevel="1" x14ac:dyDescent="0.35">
      <c r="A968" s="475" t="s">
        <v>3041</v>
      </c>
      <c r="B968">
        <v>25</v>
      </c>
      <c r="C968" s="272" t="s">
        <v>3042</v>
      </c>
      <c r="D968" s="272" t="s">
        <v>170</v>
      </c>
      <c r="E968">
        <v>4</v>
      </c>
      <c r="F968">
        <v>3</v>
      </c>
      <c r="G968">
        <v>7</v>
      </c>
      <c r="H968" s="208">
        <v>44641</v>
      </c>
      <c r="I968">
        <v>412</v>
      </c>
      <c r="J968" s="472">
        <f t="shared" si="27"/>
        <v>7</v>
      </c>
    </row>
    <row r="969" spans="1:10" hidden="1" outlineLevel="1" x14ac:dyDescent="0.35">
      <c r="A969" s="475" t="s">
        <v>3041</v>
      </c>
      <c r="B969">
        <v>29</v>
      </c>
      <c r="C969" s="272" t="s">
        <v>3042</v>
      </c>
      <c r="D969" s="272" t="s">
        <v>170</v>
      </c>
      <c r="E969">
        <v>0</v>
      </c>
      <c r="F969">
        <v>1</v>
      </c>
      <c r="G969">
        <v>1</v>
      </c>
      <c r="H969" s="208">
        <v>44641</v>
      </c>
      <c r="I969">
        <v>170</v>
      </c>
      <c r="J969" s="472">
        <f t="shared" si="27"/>
        <v>1</v>
      </c>
    </row>
    <row r="970" spans="1:10" hidden="1" outlineLevel="1" x14ac:dyDescent="0.35">
      <c r="A970" s="475" t="s">
        <v>3041</v>
      </c>
      <c r="B970">
        <v>11</v>
      </c>
      <c r="C970" s="272" t="s">
        <v>3042</v>
      </c>
      <c r="D970" s="272" t="s">
        <v>170</v>
      </c>
      <c r="E970">
        <v>5</v>
      </c>
      <c r="F970">
        <v>3</v>
      </c>
      <c r="G970">
        <v>8</v>
      </c>
      <c r="H970" s="208">
        <v>44641</v>
      </c>
      <c r="I970">
        <v>521</v>
      </c>
      <c r="J970" s="472">
        <f t="shared" si="27"/>
        <v>8</v>
      </c>
    </row>
    <row r="971" spans="1:10" hidden="1" outlineLevel="1" x14ac:dyDescent="0.35">
      <c r="A971" s="475" t="s">
        <v>3041</v>
      </c>
      <c r="B971">
        <v>12</v>
      </c>
      <c r="C971" s="272" t="s">
        <v>3042</v>
      </c>
      <c r="D971" s="272" t="s">
        <v>170</v>
      </c>
      <c r="E971">
        <v>2</v>
      </c>
      <c r="F971">
        <v>5</v>
      </c>
      <c r="G971">
        <v>7</v>
      </c>
      <c r="H971" s="208">
        <v>44641</v>
      </c>
      <c r="I971">
        <v>232</v>
      </c>
      <c r="J971" s="472">
        <f t="shared" si="27"/>
        <v>7</v>
      </c>
    </row>
    <row r="972" spans="1:10" hidden="1" outlineLevel="1" x14ac:dyDescent="0.35">
      <c r="A972" s="475" t="s">
        <v>3041</v>
      </c>
      <c r="B972">
        <v>13</v>
      </c>
      <c r="C972" s="272" t="s">
        <v>3042</v>
      </c>
      <c r="D972" s="272" t="s">
        <v>170</v>
      </c>
      <c r="E972">
        <v>1</v>
      </c>
      <c r="F972">
        <v>5</v>
      </c>
      <c r="G972">
        <v>6</v>
      </c>
      <c r="H972" s="208">
        <v>44641</v>
      </c>
      <c r="I972">
        <v>315</v>
      </c>
      <c r="J972" s="472">
        <f t="shared" si="27"/>
        <v>6</v>
      </c>
    </row>
    <row r="973" spans="1:10" hidden="1" outlineLevel="1" x14ac:dyDescent="0.35">
      <c r="A973" s="475" t="s">
        <v>3041</v>
      </c>
      <c r="B973">
        <v>14</v>
      </c>
      <c r="C973" s="272" t="s">
        <v>3042</v>
      </c>
      <c r="D973" s="272" t="s">
        <v>170</v>
      </c>
      <c r="E973">
        <v>2</v>
      </c>
      <c r="F973">
        <v>3</v>
      </c>
      <c r="G973">
        <v>5</v>
      </c>
      <c r="H973" s="208">
        <v>44641</v>
      </c>
      <c r="I973">
        <v>210</v>
      </c>
      <c r="J973" s="472">
        <f t="shared" si="27"/>
        <v>5</v>
      </c>
    </row>
    <row r="974" spans="1:10" hidden="1" outlineLevel="1" x14ac:dyDescent="0.35">
      <c r="A974" s="475" t="s">
        <v>3041</v>
      </c>
      <c r="B974">
        <v>15</v>
      </c>
      <c r="C974" s="272" t="s">
        <v>3042</v>
      </c>
      <c r="D974" s="272" t="s">
        <v>170</v>
      </c>
      <c r="E974">
        <v>3</v>
      </c>
      <c r="F974">
        <v>3</v>
      </c>
      <c r="G974">
        <v>6</v>
      </c>
      <c r="H974" s="208">
        <v>44641</v>
      </c>
      <c r="I974">
        <v>321</v>
      </c>
      <c r="J974" s="472">
        <f t="shared" si="27"/>
        <v>6</v>
      </c>
    </row>
    <row r="975" spans="1:10" hidden="1" outlineLevel="1" x14ac:dyDescent="0.35">
      <c r="A975" s="475" t="s">
        <v>3041</v>
      </c>
      <c r="B975">
        <v>16</v>
      </c>
      <c r="C975" s="272" t="s">
        <v>3042</v>
      </c>
      <c r="D975" s="272" t="s">
        <v>170</v>
      </c>
      <c r="E975">
        <v>11</v>
      </c>
      <c r="F975">
        <v>17</v>
      </c>
      <c r="G975">
        <v>28</v>
      </c>
      <c r="H975" s="208">
        <v>44641</v>
      </c>
      <c r="I975">
        <v>160</v>
      </c>
      <c r="J975" s="472">
        <f t="shared" si="27"/>
        <v>28</v>
      </c>
    </row>
    <row r="976" spans="1:10" hidden="1" outlineLevel="1" x14ac:dyDescent="0.35">
      <c r="A976" s="475" t="s">
        <v>3041</v>
      </c>
      <c r="B976">
        <v>17</v>
      </c>
      <c r="C976" s="272" t="s">
        <v>3042</v>
      </c>
      <c r="D976" s="272" t="s">
        <v>170</v>
      </c>
      <c r="E976">
        <v>5</v>
      </c>
      <c r="F976">
        <v>4</v>
      </c>
      <c r="G976">
        <v>9</v>
      </c>
      <c r="H976" s="208">
        <v>44641</v>
      </c>
      <c r="I976">
        <v>537</v>
      </c>
      <c r="J976" s="472">
        <f t="shared" si="27"/>
        <v>9</v>
      </c>
    </row>
    <row r="977" spans="1:10" hidden="1" outlineLevel="1" x14ac:dyDescent="0.35">
      <c r="A977" s="475" t="s">
        <v>3041</v>
      </c>
      <c r="B977">
        <v>19</v>
      </c>
      <c r="C977" s="272" t="s">
        <v>3042</v>
      </c>
      <c r="D977" s="272" t="s">
        <v>170</v>
      </c>
      <c r="E977">
        <v>5</v>
      </c>
      <c r="F977">
        <v>6</v>
      </c>
      <c r="G977">
        <v>11</v>
      </c>
      <c r="H977" s="208">
        <v>44641</v>
      </c>
      <c r="I977">
        <v>515</v>
      </c>
      <c r="J977" s="472">
        <f t="shared" si="27"/>
        <v>11</v>
      </c>
    </row>
    <row r="978" spans="1:10" hidden="1" outlineLevel="1" x14ac:dyDescent="0.35">
      <c r="A978" s="475" t="s">
        <v>3041</v>
      </c>
      <c r="B978">
        <v>18</v>
      </c>
      <c r="C978" s="272" t="s">
        <v>3042</v>
      </c>
      <c r="D978" s="272" t="s">
        <v>170</v>
      </c>
      <c r="E978">
        <v>3</v>
      </c>
      <c r="F978">
        <v>6</v>
      </c>
      <c r="G978">
        <v>9</v>
      </c>
      <c r="H978" s="208">
        <v>44641</v>
      </c>
      <c r="I978">
        <v>421</v>
      </c>
      <c r="J978" s="472">
        <f t="shared" si="27"/>
        <v>9</v>
      </c>
    </row>
    <row r="979" spans="1:10" hidden="1" outlineLevel="1" x14ac:dyDescent="0.35">
      <c r="A979" s="475" t="s">
        <v>3041</v>
      </c>
      <c r="B979">
        <v>44</v>
      </c>
      <c r="C979" s="272" t="s">
        <v>3042</v>
      </c>
      <c r="D979" s="272" t="s">
        <v>170</v>
      </c>
      <c r="E979">
        <v>2</v>
      </c>
      <c r="F979">
        <v>3</v>
      </c>
      <c r="G979">
        <v>5</v>
      </c>
      <c r="H979" s="208">
        <v>44641</v>
      </c>
      <c r="I979">
        <v>221</v>
      </c>
      <c r="J979" s="472">
        <f t="shared" si="27"/>
        <v>5</v>
      </c>
    </row>
    <row r="980" spans="1:10" hidden="1" outlineLevel="1" x14ac:dyDescent="0.35">
      <c r="A980" s="475" t="s">
        <v>3041</v>
      </c>
      <c r="B980">
        <v>20</v>
      </c>
      <c r="C980" s="272" t="s">
        <v>3042</v>
      </c>
      <c r="D980" s="272" t="s">
        <v>170</v>
      </c>
      <c r="E980">
        <v>2</v>
      </c>
      <c r="F980">
        <v>2</v>
      </c>
      <c r="G980">
        <v>4</v>
      </c>
      <c r="H980" s="208">
        <v>44641</v>
      </c>
      <c r="I980">
        <v>200</v>
      </c>
      <c r="J980" s="472">
        <f t="shared" si="27"/>
        <v>4</v>
      </c>
    </row>
    <row r="981" spans="1:10" hidden="1" outlineLevel="1" x14ac:dyDescent="0.35">
      <c r="A981" s="475" t="s">
        <v>3041</v>
      </c>
      <c r="B981">
        <v>21</v>
      </c>
      <c r="C981" s="272" t="s">
        <v>3042</v>
      </c>
      <c r="D981" s="272" t="s">
        <v>170</v>
      </c>
      <c r="E981">
        <v>4</v>
      </c>
      <c r="F981">
        <v>3</v>
      </c>
      <c r="G981">
        <v>7</v>
      </c>
      <c r="H981" s="208">
        <v>44641</v>
      </c>
      <c r="I981">
        <v>412</v>
      </c>
      <c r="J981" s="472">
        <f t="shared" si="27"/>
        <v>7</v>
      </c>
    </row>
    <row r="982" spans="1:10" hidden="1" outlineLevel="1" x14ac:dyDescent="0.35">
      <c r="A982" s="475" t="s">
        <v>3041</v>
      </c>
      <c r="B982">
        <v>22</v>
      </c>
      <c r="C982" s="272" t="s">
        <v>3042</v>
      </c>
      <c r="D982" s="272" t="s">
        <v>170</v>
      </c>
      <c r="E982">
        <v>5</v>
      </c>
      <c r="F982">
        <v>3</v>
      </c>
      <c r="G982">
        <v>8</v>
      </c>
      <c r="H982" s="208">
        <v>44641</v>
      </c>
      <c r="I982">
        <v>521</v>
      </c>
      <c r="J982" s="472">
        <f t="shared" si="27"/>
        <v>8</v>
      </c>
    </row>
    <row r="983" spans="1:10" hidden="1" outlineLevel="1" x14ac:dyDescent="0.35">
      <c r="A983" s="475" t="s">
        <v>3041</v>
      </c>
      <c r="B983">
        <v>27</v>
      </c>
      <c r="C983" s="272" t="s">
        <v>3042</v>
      </c>
      <c r="D983" s="272" t="s">
        <v>170</v>
      </c>
      <c r="E983">
        <v>2</v>
      </c>
      <c r="F983">
        <v>5</v>
      </c>
      <c r="G983">
        <v>7</v>
      </c>
      <c r="H983" s="208">
        <v>44641</v>
      </c>
      <c r="I983">
        <v>322</v>
      </c>
      <c r="J983" s="472">
        <f t="shared" si="27"/>
        <v>7</v>
      </c>
    </row>
    <row r="984" spans="1:10" hidden="1" outlineLevel="1" x14ac:dyDescent="0.35">
      <c r="A984" s="475" t="s">
        <v>3041</v>
      </c>
      <c r="B984">
        <v>23</v>
      </c>
      <c r="C984" s="272" t="s">
        <v>3042</v>
      </c>
      <c r="D984" s="272" t="s">
        <v>170</v>
      </c>
      <c r="E984">
        <v>7</v>
      </c>
      <c r="F984">
        <v>4</v>
      </c>
      <c r="G984">
        <v>11</v>
      </c>
      <c r="H984" s="208">
        <v>44641</v>
      </c>
      <c r="I984">
        <v>722</v>
      </c>
      <c r="J984" s="472">
        <f t="shared" si="27"/>
        <v>11</v>
      </c>
    </row>
    <row r="985" spans="1:10" hidden="1" outlineLevel="1" x14ac:dyDescent="0.35">
      <c r="A985" s="475" t="s">
        <v>3041</v>
      </c>
      <c r="B985">
        <v>24</v>
      </c>
      <c r="C985" s="272" t="s">
        <v>3042</v>
      </c>
      <c r="D985" s="272" t="s">
        <v>170</v>
      </c>
      <c r="E985">
        <v>7</v>
      </c>
      <c r="F985">
        <v>4</v>
      </c>
      <c r="G985">
        <v>11</v>
      </c>
      <c r="H985" s="208">
        <v>44641</v>
      </c>
      <c r="I985">
        <v>173</v>
      </c>
      <c r="J985" s="472">
        <f t="shared" si="27"/>
        <v>11</v>
      </c>
    </row>
    <row r="986" spans="1:10" hidden="1" outlineLevel="1" x14ac:dyDescent="0.35">
      <c r="A986" s="475" t="s">
        <v>3041</v>
      </c>
      <c r="B986">
        <v>26</v>
      </c>
      <c r="C986" s="272" t="s">
        <v>3042</v>
      </c>
      <c r="D986" s="272" t="s">
        <v>170</v>
      </c>
      <c r="E986">
        <v>8</v>
      </c>
      <c r="F986">
        <v>3</v>
      </c>
      <c r="G986">
        <v>11</v>
      </c>
      <c r="H986" s="208">
        <v>44641</v>
      </c>
      <c r="I986">
        <v>820</v>
      </c>
      <c r="J986" s="472">
        <f t="shared" si="27"/>
        <v>11</v>
      </c>
    </row>
    <row r="987" spans="1:10" hidden="1" outlineLevel="1" x14ac:dyDescent="0.35">
      <c r="A987" s="475" t="s">
        <v>3041</v>
      </c>
      <c r="B987">
        <v>28</v>
      </c>
      <c r="C987" s="272" t="s">
        <v>3042</v>
      </c>
      <c r="D987" s="272" t="s">
        <v>170</v>
      </c>
      <c r="E987">
        <v>11</v>
      </c>
      <c r="F987">
        <v>3</v>
      </c>
      <c r="G987">
        <v>14</v>
      </c>
      <c r="H987" s="208">
        <v>44641</v>
      </c>
      <c r="I987">
        <v>203</v>
      </c>
      <c r="J987" s="472">
        <f t="shared" si="27"/>
        <v>14</v>
      </c>
    </row>
    <row r="988" spans="1:10" hidden="1" outlineLevel="1" x14ac:dyDescent="0.35">
      <c r="A988" s="475" t="s">
        <v>3041</v>
      </c>
      <c r="B988">
        <v>30</v>
      </c>
      <c r="C988" s="272" t="s">
        <v>3042</v>
      </c>
      <c r="D988" s="272" t="s">
        <v>170</v>
      </c>
      <c r="E988">
        <v>4</v>
      </c>
      <c r="F988">
        <v>4</v>
      </c>
      <c r="G988">
        <v>8</v>
      </c>
      <c r="H988" s="208">
        <v>44641</v>
      </c>
      <c r="I988">
        <v>431</v>
      </c>
      <c r="J988" s="472">
        <f t="shared" si="27"/>
        <v>8</v>
      </c>
    </row>
    <row r="989" spans="1:10" hidden="1" outlineLevel="1" x14ac:dyDescent="0.35">
      <c r="A989" s="475" t="s">
        <v>3041</v>
      </c>
      <c r="B989">
        <v>31</v>
      </c>
      <c r="C989" s="272" t="s">
        <v>3042</v>
      </c>
      <c r="D989" s="272" t="s">
        <v>170</v>
      </c>
      <c r="E989">
        <v>15</v>
      </c>
      <c r="F989">
        <v>4</v>
      </c>
      <c r="G989">
        <v>19</v>
      </c>
      <c r="H989" s="208">
        <v>44641</v>
      </c>
      <c r="I989">
        <v>158</v>
      </c>
      <c r="J989" s="472">
        <f t="shared" si="27"/>
        <v>19</v>
      </c>
    </row>
    <row r="990" spans="1:10" hidden="1" outlineLevel="1" x14ac:dyDescent="0.35">
      <c r="A990" s="475" t="s">
        <v>3041</v>
      </c>
      <c r="B990">
        <v>32</v>
      </c>
      <c r="C990" s="272" t="s">
        <v>3042</v>
      </c>
      <c r="D990" s="272" t="s">
        <v>170</v>
      </c>
      <c r="E990">
        <v>9</v>
      </c>
      <c r="F990">
        <v>5</v>
      </c>
      <c r="G990">
        <v>14</v>
      </c>
      <c r="H990" s="208">
        <v>44641</v>
      </c>
      <c r="I990">
        <v>931</v>
      </c>
      <c r="J990" s="472">
        <f t="shared" si="27"/>
        <v>14</v>
      </c>
    </row>
    <row r="991" spans="1:10" hidden="1" outlineLevel="1" x14ac:dyDescent="0.35">
      <c r="A991" s="475" t="s">
        <v>3041</v>
      </c>
      <c r="B991">
        <v>33</v>
      </c>
      <c r="C991" s="272" t="s">
        <v>3042</v>
      </c>
      <c r="D991" s="272" t="s">
        <v>170</v>
      </c>
      <c r="E991">
        <v>1</v>
      </c>
      <c r="F991">
        <v>4</v>
      </c>
      <c r="G991">
        <v>5</v>
      </c>
      <c r="H991" s="208">
        <v>44641</v>
      </c>
      <c r="I991">
        <v>260</v>
      </c>
      <c r="J991" s="472">
        <f t="shared" si="27"/>
        <v>5</v>
      </c>
    </row>
    <row r="992" spans="1:10" hidden="1" outlineLevel="1" x14ac:dyDescent="0.35">
      <c r="A992" s="475" t="s">
        <v>3041</v>
      </c>
      <c r="B992">
        <v>34</v>
      </c>
      <c r="C992" s="272" t="s">
        <v>3042</v>
      </c>
      <c r="D992" s="272" t="s">
        <v>170</v>
      </c>
      <c r="E992">
        <v>1</v>
      </c>
      <c r="F992">
        <v>4</v>
      </c>
      <c r="G992">
        <v>5</v>
      </c>
      <c r="H992" s="208">
        <v>44641</v>
      </c>
      <c r="I992">
        <v>311</v>
      </c>
      <c r="J992" s="472">
        <f t="shared" si="27"/>
        <v>5</v>
      </c>
    </row>
    <row r="993" spans="1:10" hidden="1" outlineLevel="1" x14ac:dyDescent="0.35">
      <c r="A993" s="475" t="s">
        <v>3041</v>
      </c>
      <c r="B993">
        <v>35</v>
      </c>
      <c r="C993" s="272" t="s">
        <v>3042</v>
      </c>
      <c r="D993" s="272" t="s">
        <v>170</v>
      </c>
      <c r="E993">
        <v>4</v>
      </c>
      <c r="F993">
        <v>2</v>
      </c>
      <c r="G993">
        <v>6</v>
      </c>
      <c r="H993" s="208">
        <v>44641</v>
      </c>
      <c r="I993">
        <v>421</v>
      </c>
      <c r="J993" s="472">
        <f t="shared" si="27"/>
        <v>6</v>
      </c>
    </row>
    <row r="994" spans="1:10" hidden="1" outlineLevel="1" x14ac:dyDescent="0.35">
      <c r="A994" s="475" t="s">
        <v>3041</v>
      </c>
      <c r="B994">
        <v>36</v>
      </c>
      <c r="C994" s="272" t="s">
        <v>3042</v>
      </c>
      <c r="D994" s="272" t="s">
        <v>170</v>
      </c>
      <c r="E994">
        <v>5</v>
      </c>
      <c r="F994">
        <v>3</v>
      </c>
      <c r="G994">
        <v>8</v>
      </c>
      <c r="H994" s="208">
        <v>44641</v>
      </c>
      <c r="I994">
        <v>520</v>
      </c>
      <c r="J994" s="472">
        <f t="shared" si="27"/>
        <v>8</v>
      </c>
    </row>
    <row r="995" spans="1:10" hidden="1" outlineLevel="1" x14ac:dyDescent="0.35">
      <c r="A995" s="475" t="s">
        <v>3041</v>
      </c>
      <c r="B995">
        <v>37</v>
      </c>
      <c r="C995" s="272" t="s">
        <v>3042</v>
      </c>
      <c r="D995" s="272" t="s">
        <v>170</v>
      </c>
      <c r="E995">
        <v>6</v>
      </c>
      <c r="F995">
        <v>5</v>
      </c>
      <c r="G995">
        <v>11</v>
      </c>
      <c r="H995" s="208">
        <v>44641</v>
      </c>
      <c r="I995">
        <v>623</v>
      </c>
      <c r="J995" s="472">
        <f t="shared" si="27"/>
        <v>11</v>
      </c>
    </row>
    <row r="996" spans="1:10" hidden="1" outlineLevel="1" x14ac:dyDescent="0.35">
      <c r="A996" s="475" t="s">
        <v>3041</v>
      </c>
      <c r="B996">
        <v>38</v>
      </c>
      <c r="C996" s="272" t="s">
        <v>3042</v>
      </c>
      <c r="D996" s="272" t="s">
        <v>170</v>
      </c>
      <c r="E996">
        <v>3</v>
      </c>
      <c r="F996">
        <v>5</v>
      </c>
      <c r="G996">
        <v>8</v>
      </c>
      <c r="H996" s="208">
        <v>44641</v>
      </c>
      <c r="I996">
        <v>320</v>
      </c>
      <c r="J996" s="472">
        <f t="shared" si="27"/>
        <v>8</v>
      </c>
    </row>
    <row r="997" spans="1:10" hidden="1" outlineLevel="1" x14ac:dyDescent="0.35">
      <c r="A997" s="475" t="s">
        <v>3041</v>
      </c>
      <c r="B997">
        <v>39</v>
      </c>
      <c r="C997" s="272" t="s">
        <v>3042</v>
      </c>
      <c r="D997" s="272" t="s">
        <v>170</v>
      </c>
      <c r="E997">
        <v>3</v>
      </c>
      <c r="F997">
        <v>4</v>
      </c>
      <c r="G997">
        <v>7</v>
      </c>
      <c r="H997" s="208">
        <v>44641</v>
      </c>
      <c r="I997">
        <v>341</v>
      </c>
      <c r="J997" s="472">
        <f t="shared" si="27"/>
        <v>7</v>
      </c>
    </row>
    <row r="998" spans="1:10" hidden="1" outlineLevel="1" x14ac:dyDescent="0.35">
      <c r="A998" s="475" t="s">
        <v>3041</v>
      </c>
      <c r="B998">
        <v>40</v>
      </c>
      <c r="C998" s="272" t="s">
        <v>3042</v>
      </c>
      <c r="D998" s="272" t="s">
        <v>170</v>
      </c>
      <c r="E998">
        <v>4</v>
      </c>
      <c r="F998">
        <v>2</v>
      </c>
      <c r="G998">
        <v>6</v>
      </c>
      <c r="H998" s="208">
        <v>44641</v>
      </c>
      <c r="I998">
        <v>411</v>
      </c>
      <c r="J998" s="472">
        <f t="shared" si="27"/>
        <v>6</v>
      </c>
    </row>
    <row r="999" spans="1:10" hidden="1" outlineLevel="1" x14ac:dyDescent="0.35">
      <c r="A999" s="475" t="s">
        <v>3041</v>
      </c>
      <c r="B999">
        <v>45</v>
      </c>
      <c r="C999" s="272" t="s">
        <v>3042</v>
      </c>
      <c r="D999" s="272" t="s">
        <v>170</v>
      </c>
      <c r="E999">
        <v>5</v>
      </c>
      <c r="F999">
        <v>5</v>
      </c>
      <c r="G999">
        <v>10</v>
      </c>
      <c r="H999" s="208">
        <v>44641</v>
      </c>
      <c r="I999">
        <v>532</v>
      </c>
      <c r="J999" s="472">
        <f t="shared" si="27"/>
        <v>10</v>
      </c>
    </row>
    <row r="1000" spans="1:10" hidden="1" outlineLevel="1" x14ac:dyDescent="0.35">
      <c r="A1000" s="475" t="s">
        <v>3041</v>
      </c>
      <c r="B1000">
        <v>41</v>
      </c>
      <c r="C1000" s="272" t="s">
        <v>3042</v>
      </c>
      <c r="D1000" s="272" t="s">
        <v>170</v>
      </c>
      <c r="E1000">
        <v>3</v>
      </c>
      <c r="F1000">
        <v>3</v>
      </c>
      <c r="G1000">
        <v>6</v>
      </c>
      <c r="H1000" s="208">
        <v>44641</v>
      </c>
      <c r="I1000">
        <v>320</v>
      </c>
      <c r="J1000" s="472">
        <f t="shared" si="27"/>
        <v>6</v>
      </c>
    </row>
    <row r="1001" spans="1:10" hidden="1" outlineLevel="1" x14ac:dyDescent="0.35">
      <c r="A1001" s="475" t="s">
        <v>3041</v>
      </c>
      <c r="B1001">
        <v>42</v>
      </c>
      <c r="C1001" s="272" t="s">
        <v>3042</v>
      </c>
      <c r="D1001" s="272" t="s">
        <v>170</v>
      </c>
      <c r="E1001">
        <v>3</v>
      </c>
      <c r="F1001">
        <v>4</v>
      </c>
      <c r="G1001">
        <v>7</v>
      </c>
      <c r="H1001" s="208">
        <v>44641</v>
      </c>
      <c r="I1001">
        <v>322</v>
      </c>
      <c r="J1001" s="472">
        <f t="shared" si="27"/>
        <v>7</v>
      </c>
    </row>
    <row r="1002" spans="1:10" hidden="1" outlineLevel="1" x14ac:dyDescent="0.35">
      <c r="A1002" s="475" t="s">
        <v>3041</v>
      </c>
      <c r="B1002">
        <v>46</v>
      </c>
      <c r="C1002" s="272" t="s">
        <v>3042</v>
      </c>
      <c r="D1002" s="272" t="s">
        <v>170</v>
      </c>
      <c r="E1002">
        <v>1</v>
      </c>
      <c r="F1002">
        <v>3</v>
      </c>
      <c r="G1002">
        <v>4</v>
      </c>
      <c r="H1002" s="208">
        <v>44641</v>
      </c>
      <c r="I1002">
        <v>218</v>
      </c>
      <c r="J1002" s="472">
        <f t="shared" si="27"/>
        <v>4</v>
      </c>
    </row>
    <row r="1003" spans="1:10" hidden="1" outlineLevel="1" x14ac:dyDescent="0.35">
      <c r="A1003" s="475" t="s">
        <v>3041</v>
      </c>
      <c r="B1003">
        <v>47</v>
      </c>
      <c r="C1003" s="272" t="s">
        <v>3042</v>
      </c>
      <c r="D1003" s="272" t="s">
        <v>170</v>
      </c>
      <c r="E1003">
        <v>2</v>
      </c>
      <c r="F1003">
        <v>2</v>
      </c>
      <c r="G1003">
        <v>4</v>
      </c>
      <c r="H1003" s="208">
        <v>44641</v>
      </c>
      <c r="I1003">
        <v>266</v>
      </c>
      <c r="J1003" s="472">
        <f t="shared" si="27"/>
        <v>4</v>
      </c>
    </row>
    <row r="1004" spans="1:10" hidden="1" outlineLevel="1" x14ac:dyDescent="0.35">
      <c r="A1004" s="475" t="s">
        <v>3041</v>
      </c>
      <c r="B1004">
        <v>48</v>
      </c>
      <c r="C1004" s="272" t="s">
        <v>3042</v>
      </c>
      <c r="D1004" s="272" t="s">
        <v>170</v>
      </c>
      <c r="E1004">
        <v>1</v>
      </c>
      <c r="F1004">
        <v>3</v>
      </c>
      <c r="G1004">
        <v>4</v>
      </c>
      <c r="H1004" s="208">
        <v>44641</v>
      </c>
      <c r="I1004">
        <v>177</v>
      </c>
      <c r="J1004" s="472">
        <f t="shared" si="27"/>
        <v>4</v>
      </c>
    </row>
    <row r="1005" spans="1:10" hidden="1" outlineLevel="1" x14ac:dyDescent="0.35">
      <c r="A1005" s="475" t="s">
        <v>3041</v>
      </c>
      <c r="B1005">
        <v>49</v>
      </c>
      <c r="C1005" s="272" t="s">
        <v>3042</v>
      </c>
      <c r="D1005" s="272" t="s">
        <v>170</v>
      </c>
      <c r="E1005">
        <v>3</v>
      </c>
      <c r="F1005">
        <v>3</v>
      </c>
      <c r="G1005">
        <v>6</v>
      </c>
      <c r="H1005" s="208">
        <v>44641</v>
      </c>
      <c r="I1005">
        <v>329</v>
      </c>
      <c r="J1005" s="472">
        <f t="shared" si="27"/>
        <v>6</v>
      </c>
    </row>
    <row r="1006" spans="1:10" hidden="1" outlineLevel="1" x14ac:dyDescent="0.35">
      <c r="A1006" s="475" t="s">
        <v>3041</v>
      </c>
      <c r="B1006">
        <v>50</v>
      </c>
      <c r="C1006" s="272" t="s">
        <v>3042</v>
      </c>
      <c r="D1006" s="272" t="s">
        <v>170</v>
      </c>
      <c r="E1006">
        <v>4</v>
      </c>
      <c r="F1006">
        <v>4</v>
      </c>
      <c r="G1006">
        <v>8</v>
      </c>
      <c r="H1006" s="208">
        <v>44641</v>
      </c>
      <c r="I1006">
        <v>400</v>
      </c>
      <c r="J1006" s="472">
        <f t="shared" si="27"/>
        <v>8</v>
      </c>
    </row>
    <row r="1007" spans="1:10" hidden="1" outlineLevel="1" x14ac:dyDescent="0.35">
      <c r="A1007" s="475" t="s">
        <v>3041</v>
      </c>
      <c r="B1007">
        <v>51</v>
      </c>
      <c r="C1007" s="272" t="s">
        <v>3042</v>
      </c>
      <c r="D1007" s="272" t="s">
        <v>170</v>
      </c>
      <c r="E1007">
        <v>2</v>
      </c>
      <c r="F1007">
        <v>3</v>
      </c>
      <c r="G1007">
        <v>5</v>
      </c>
      <c r="H1007" s="208">
        <v>44641</v>
      </c>
      <c r="I1007">
        <v>286</v>
      </c>
      <c r="J1007" s="472">
        <f t="shared" si="27"/>
        <v>5</v>
      </c>
    </row>
    <row r="1008" spans="1:10" hidden="1" outlineLevel="1" x14ac:dyDescent="0.35">
      <c r="A1008" s="475" t="s">
        <v>3041</v>
      </c>
      <c r="B1008">
        <v>52</v>
      </c>
      <c r="C1008" s="272" t="s">
        <v>3042</v>
      </c>
      <c r="D1008" s="272" t="s">
        <v>170</v>
      </c>
      <c r="E1008">
        <v>9</v>
      </c>
      <c r="F1008">
        <v>5</v>
      </c>
      <c r="G1008">
        <v>14</v>
      </c>
      <c r="H1008" s="208">
        <v>44641</v>
      </c>
      <c r="I1008">
        <v>932</v>
      </c>
      <c r="J1008" s="472">
        <f t="shared" si="27"/>
        <v>14</v>
      </c>
    </row>
    <row r="1009" spans="1:10" hidden="1" outlineLevel="1" x14ac:dyDescent="0.35">
      <c r="A1009" s="475" t="s">
        <v>3041</v>
      </c>
      <c r="B1009">
        <v>53</v>
      </c>
      <c r="C1009" s="272" t="s">
        <v>3042</v>
      </c>
      <c r="D1009" s="272" t="s">
        <v>170</v>
      </c>
      <c r="E1009">
        <v>2</v>
      </c>
      <c r="F1009">
        <v>3</v>
      </c>
      <c r="G1009">
        <v>5</v>
      </c>
      <c r="H1009" s="208">
        <v>44641</v>
      </c>
      <c r="I1009">
        <v>220</v>
      </c>
      <c r="J1009" s="472">
        <f t="shared" si="27"/>
        <v>5</v>
      </c>
    </row>
    <row r="1010" spans="1:10" ht="15" collapsed="1" thickBot="1" x14ac:dyDescent="0.4">
      <c r="A1010" s="476" t="s">
        <v>3041</v>
      </c>
      <c r="B1010" s="212"/>
      <c r="C1010" s="213" t="s">
        <v>3042</v>
      </c>
      <c r="D1010" s="214">
        <f>COUNTA(D957:D1009)</f>
        <v>53</v>
      </c>
      <c r="E1010" s="214">
        <f>SUM(E957:E1009)</f>
        <v>233</v>
      </c>
      <c r="F1010" s="214">
        <f>SUM(F957:F1009)</f>
        <v>215</v>
      </c>
      <c r="G1010" s="214">
        <f>SUM(G957:G1009)</f>
        <v>448</v>
      </c>
      <c r="H1010" s="238">
        <v>44641</v>
      </c>
      <c r="I1010" s="466">
        <f>AVERAGE(I957:I1009)</f>
        <v>381.18867924528303</v>
      </c>
      <c r="J1010" s="214">
        <f>SUM(J957:J1009)</f>
        <v>448</v>
      </c>
    </row>
    <row r="1011" spans="1:10" hidden="1" outlineLevel="1" x14ac:dyDescent="0.35">
      <c r="A1011" s="475" t="s">
        <v>3043</v>
      </c>
      <c r="B1011">
        <v>1</v>
      </c>
      <c r="C1011" s="272" t="s">
        <v>3044</v>
      </c>
      <c r="D1011" s="272" t="s">
        <v>170</v>
      </c>
      <c r="E1011">
        <v>7</v>
      </c>
      <c r="F1011">
        <v>3</v>
      </c>
      <c r="G1011">
        <v>10</v>
      </c>
      <c r="H1011" s="208">
        <v>44641</v>
      </c>
      <c r="I1011">
        <v>171</v>
      </c>
      <c r="J1011" s="472">
        <f t="shared" si="27"/>
        <v>10</v>
      </c>
    </row>
    <row r="1012" spans="1:10" hidden="1" outlineLevel="1" x14ac:dyDescent="0.35">
      <c r="A1012" s="475" t="s">
        <v>3043</v>
      </c>
      <c r="B1012">
        <v>2</v>
      </c>
      <c r="C1012" s="272" t="s">
        <v>3044</v>
      </c>
      <c r="D1012" s="272" t="s">
        <v>170</v>
      </c>
      <c r="E1012">
        <v>4</v>
      </c>
      <c r="F1012">
        <v>5</v>
      </c>
      <c r="G1012">
        <v>9</v>
      </c>
      <c r="H1012" s="208">
        <v>44641</v>
      </c>
      <c r="I1012">
        <v>423</v>
      </c>
      <c r="J1012" s="472">
        <f t="shared" si="27"/>
        <v>9</v>
      </c>
    </row>
    <row r="1013" spans="1:10" hidden="1" outlineLevel="1" x14ac:dyDescent="0.35">
      <c r="A1013" s="475" t="s">
        <v>3043</v>
      </c>
      <c r="B1013">
        <v>3</v>
      </c>
      <c r="C1013" s="272" t="s">
        <v>3044</v>
      </c>
      <c r="D1013" s="272" t="s">
        <v>170</v>
      </c>
      <c r="E1013">
        <v>1</v>
      </c>
      <c r="F1013">
        <v>4</v>
      </c>
      <c r="G1013">
        <v>5</v>
      </c>
      <c r="H1013" s="208">
        <v>44641</v>
      </c>
      <c r="I1013">
        <v>320</v>
      </c>
      <c r="J1013" s="472">
        <f t="shared" si="27"/>
        <v>5</v>
      </c>
    </row>
    <row r="1014" spans="1:10" hidden="1" outlineLevel="1" x14ac:dyDescent="0.35">
      <c r="A1014" s="475" t="s">
        <v>3043</v>
      </c>
      <c r="B1014">
        <v>4</v>
      </c>
      <c r="C1014" s="272" t="s">
        <v>3044</v>
      </c>
      <c r="D1014" s="272" t="s">
        <v>170</v>
      </c>
      <c r="E1014">
        <v>2</v>
      </c>
      <c r="F1014">
        <v>4</v>
      </c>
      <c r="G1014">
        <v>6</v>
      </c>
      <c r="H1014" s="208">
        <v>44641</v>
      </c>
      <c r="I1014">
        <v>250</v>
      </c>
      <c r="J1014" s="472">
        <f t="shared" si="27"/>
        <v>6</v>
      </c>
    </row>
    <row r="1015" spans="1:10" hidden="1" outlineLevel="1" x14ac:dyDescent="0.35">
      <c r="A1015" s="475" t="s">
        <v>3043</v>
      </c>
      <c r="B1015">
        <v>5</v>
      </c>
      <c r="C1015" s="272" t="s">
        <v>3044</v>
      </c>
      <c r="D1015" s="272" t="s">
        <v>170</v>
      </c>
      <c r="E1015">
        <v>2</v>
      </c>
      <c r="F1015">
        <v>4</v>
      </c>
      <c r="G1015">
        <v>6</v>
      </c>
      <c r="H1015" s="208">
        <v>44641</v>
      </c>
      <c r="I1015">
        <v>315</v>
      </c>
      <c r="J1015" s="472">
        <f t="shared" si="27"/>
        <v>6</v>
      </c>
    </row>
    <row r="1016" spans="1:10" hidden="1" outlineLevel="1" x14ac:dyDescent="0.35">
      <c r="A1016" s="475" t="s">
        <v>3043</v>
      </c>
      <c r="B1016">
        <v>6</v>
      </c>
      <c r="C1016" s="272" t="s">
        <v>3044</v>
      </c>
      <c r="D1016" s="272" t="s">
        <v>170</v>
      </c>
      <c r="E1016">
        <v>1</v>
      </c>
      <c r="F1016">
        <v>3</v>
      </c>
      <c r="G1016">
        <v>4</v>
      </c>
      <c r="H1016" s="208">
        <v>44641</v>
      </c>
      <c r="I1016">
        <v>508</v>
      </c>
      <c r="J1016" s="472">
        <f t="shared" si="27"/>
        <v>4</v>
      </c>
    </row>
    <row r="1017" spans="1:10" hidden="1" outlineLevel="1" x14ac:dyDescent="0.35">
      <c r="A1017" s="475" t="s">
        <v>3043</v>
      </c>
      <c r="B1017">
        <v>7</v>
      </c>
      <c r="C1017" s="272" t="s">
        <v>3044</v>
      </c>
      <c r="D1017" s="272" t="s">
        <v>170</v>
      </c>
      <c r="E1017">
        <v>9</v>
      </c>
      <c r="F1017">
        <v>4</v>
      </c>
      <c r="G1017">
        <v>13</v>
      </c>
      <c r="H1017" s="208">
        <v>44641</v>
      </c>
      <c r="I1017">
        <v>922</v>
      </c>
      <c r="J1017" s="472">
        <f t="shared" si="27"/>
        <v>13</v>
      </c>
    </row>
    <row r="1018" spans="1:10" hidden="1" outlineLevel="1" x14ac:dyDescent="0.35">
      <c r="A1018" s="475" t="s">
        <v>3043</v>
      </c>
      <c r="B1018">
        <v>8</v>
      </c>
      <c r="C1018" s="272" t="s">
        <v>3044</v>
      </c>
      <c r="D1018" s="272" t="s">
        <v>170</v>
      </c>
      <c r="E1018">
        <v>3</v>
      </c>
      <c r="F1018">
        <v>5</v>
      </c>
      <c r="G1018">
        <v>8</v>
      </c>
      <c r="H1018" s="208">
        <v>44641</v>
      </c>
      <c r="I1018">
        <v>332</v>
      </c>
      <c r="J1018" s="472">
        <f t="shared" si="27"/>
        <v>8</v>
      </c>
    </row>
    <row r="1019" spans="1:10" hidden="1" outlineLevel="1" x14ac:dyDescent="0.35">
      <c r="A1019" s="475" t="s">
        <v>3043</v>
      </c>
      <c r="B1019">
        <v>9</v>
      </c>
      <c r="C1019" s="272" t="s">
        <v>3044</v>
      </c>
      <c r="D1019" s="272" t="s">
        <v>170</v>
      </c>
      <c r="E1019">
        <v>2</v>
      </c>
      <c r="F1019">
        <v>4</v>
      </c>
      <c r="G1019">
        <v>6</v>
      </c>
      <c r="H1019" s="208">
        <v>44641</v>
      </c>
      <c r="I1019">
        <v>213</v>
      </c>
      <c r="J1019" s="472">
        <f t="shared" si="27"/>
        <v>6</v>
      </c>
    </row>
    <row r="1020" spans="1:10" hidden="1" outlineLevel="1" x14ac:dyDescent="0.35">
      <c r="A1020" s="475" t="s">
        <v>3043</v>
      </c>
      <c r="B1020">
        <v>10</v>
      </c>
      <c r="C1020" s="272" t="s">
        <v>3044</v>
      </c>
      <c r="D1020" s="272" t="s">
        <v>170</v>
      </c>
      <c r="E1020">
        <v>2</v>
      </c>
      <c r="F1020">
        <v>4</v>
      </c>
      <c r="G1020">
        <v>6</v>
      </c>
      <c r="H1020" s="208">
        <v>44641</v>
      </c>
      <c r="I1020">
        <v>222</v>
      </c>
      <c r="J1020" s="472">
        <f t="shared" si="27"/>
        <v>6</v>
      </c>
    </row>
    <row r="1021" spans="1:10" hidden="1" outlineLevel="1" x14ac:dyDescent="0.35">
      <c r="A1021" s="475" t="s">
        <v>3043</v>
      </c>
      <c r="B1021">
        <v>11</v>
      </c>
      <c r="C1021" s="272" t="s">
        <v>3044</v>
      </c>
      <c r="D1021" s="272" t="s">
        <v>170</v>
      </c>
      <c r="E1021">
        <v>1</v>
      </c>
      <c r="F1021">
        <v>2</v>
      </c>
      <c r="G1021">
        <v>3</v>
      </c>
      <c r="H1021" s="208">
        <v>44641</v>
      </c>
      <c r="I1021">
        <v>160</v>
      </c>
      <c r="J1021" s="472">
        <f t="shared" si="27"/>
        <v>3</v>
      </c>
    </row>
    <row r="1022" spans="1:10" hidden="1" outlineLevel="1" x14ac:dyDescent="0.35">
      <c r="A1022" s="475" t="s">
        <v>3043</v>
      </c>
      <c r="B1022">
        <v>12</v>
      </c>
      <c r="C1022" s="272" t="s">
        <v>3044</v>
      </c>
      <c r="D1022" s="272" t="s">
        <v>170</v>
      </c>
      <c r="E1022">
        <v>2</v>
      </c>
      <c r="F1022">
        <v>5</v>
      </c>
      <c r="G1022">
        <v>7</v>
      </c>
      <c r="H1022" s="208">
        <v>44641</v>
      </c>
      <c r="I1022">
        <v>237</v>
      </c>
      <c r="J1022" s="472">
        <f t="shared" si="27"/>
        <v>7</v>
      </c>
    </row>
    <row r="1023" spans="1:10" hidden="1" outlineLevel="1" x14ac:dyDescent="0.35">
      <c r="A1023" s="475" t="s">
        <v>3043</v>
      </c>
      <c r="B1023">
        <v>13</v>
      </c>
      <c r="C1023" s="272" t="s">
        <v>3044</v>
      </c>
      <c r="D1023" s="272" t="s">
        <v>170</v>
      </c>
      <c r="E1023">
        <v>3</v>
      </c>
      <c r="F1023">
        <v>4</v>
      </c>
      <c r="G1023">
        <v>7</v>
      </c>
      <c r="H1023" s="208">
        <v>44641</v>
      </c>
      <c r="I1023">
        <v>327</v>
      </c>
      <c r="J1023" s="472">
        <f t="shared" si="27"/>
        <v>7</v>
      </c>
    </row>
    <row r="1024" spans="1:10" hidden="1" outlineLevel="1" x14ac:dyDescent="0.35">
      <c r="A1024" s="475" t="s">
        <v>3043</v>
      </c>
      <c r="B1024">
        <v>14</v>
      </c>
      <c r="C1024" s="272" t="s">
        <v>3044</v>
      </c>
      <c r="D1024" s="272" t="s">
        <v>170</v>
      </c>
      <c r="E1024">
        <v>2</v>
      </c>
      <c r="F1024">
        <v>4</v>
      </c>
      <c r="G1024">
        <v>6</v>
      </c>
      <c r="H1024" s="208">
        <v>44641</v>
      </c>
      <c r="I1024">
        <v>210</v>
      </c>
      <c r="J1024" s="472">
        <f t="shared" si="27"/>
        <v>6</v>
      </c>
    </row>
    <row r="1025" spans="1:10" hidden="1" outlineLevel="1" x14ac:dyDescent="0.35">
      <c r="A1025" s="475" t="s">
        <v>3043</v>
      </c>
      <c r="B1025">
        <v>15</v>
      </c>
      <c r="C1025" s="272" t="s">
        <v>3044</v>
      </c>
      <c r="D1025" s="272" t="s">
        <v>170</v>
      </c>
      <c r="E1025">
        <v>4</v>
      </c>
      <c r="F1025">
        <v>3</v>
      </c>
      <c r="G1025">
        <v>7</v>
      </c>
      <c r="H1025" s="208">
        <v>44641</v>
      </c>
      <c r="I1025">
        <v>416</v>
      </c>
      <c r="J1025" s="472">
        <f t="shared" si="27"/>
        <v>7</v>
      </c>
    </row>
    <row r="1026" spans="1:10" hidden="1" outlineLevel="1" x14ac:dyDescent="0.35">
      <c r="A1026" s="475" t="s">
        <v>3043</v>
      </c>
      <c r="B1026">
        <v>16</v>
      </c>
      <c r="C1026" s="272" t="s">
        <v>3044</v>
      </c>
      <c r="D1026" s="272" t="s">
        <v>170</v>
      </c>
      <c r="E1026">
        <v>4</v>
      </c>
      <c r="F1026">
        <v>5</v>
      </c>
      <c r="G1026">
        <v>9</v>
      </c>
      <c r="H1026" s="208">
        <v>44641</v>
      </c>
      <c r="I1026">
        <v>240</v>
      </c>
      <c r="J1026" s="472">
        <f t="shared" si="27"/>
        <v>9</v>
      </c>
    </row>
    <row r="1027" spans="1:10" hidden="1" outlineLevel="1" x14ac:dyDescent="0.35">
      <c r="A1027" s="475" t="s">
        <v>3043</v>
      </c>
      <c r="B1027">
        <v>17</v>
      </c>
      <c r="C1027" s="272" t="s">
        <v>3044</v>
      </c>
      <c r="D1027" s="272" t="s">
        <v>170</v>
      </c>
      <c r="E1027">
        <v>2</v>
      </c>
      <c r="F1027">
        <v>3</v>
      </c>
      <c r="G1027">
        <v>5</v>
      </c>
      <c r="H1027" s="208">
        <v>44641</v>
      </c>
      <c r="I1027">
        <v>152</v>
      </c>
      <c r="J1027" s="472">
        <f t="shared" ref="J1027:J1090" si="28">IF(I1027&gt;$Q$1,,G1027)</f>
        <v>5</v>
      </c>
    </row>
    <row r="1028" spans="1:10" hidden="1" outlineLevel="1" x14ac:dyDescent="0.35">
      <c r="A1028" s="475" t="s">
        <v>3043</v>
      </c>
      <c r="B1028">
        <v>18</v>
      </c>
      <c r="C1028" s="272" t="s">
        <v>3044</v>
      </c>
      <c r="D1028" s="272" t="s">
        <v>170</v>
      </c>
      <c r="E1028">
        <v>2</v>
      </c>
      <c r="F1028">
        <v>5</v>
      </c>
      <c r="G1028">
        <v>7</v>
      </c>
      <c r="H1028" s="208">
        <v>44641</v>
      </c>
      <c r="I1028">
        <v>231</v>
      </c>
      <c r="J1028" s="472">
        <f t="shared" si="28"/>
        <v>7</v>
      </c>
    </row>
    <row r="1029" spans="1:10" hidden="1" outlineLevel="1" x14ac:dyDescent="0.35">
      <c r="A1029" s="475" t="s">
        <v>3043</v>
      </c>
      <c r="B1029">
        <v>18</v>
      </c>
      <c r="C1029" s="272" t="s">
        <v>3044</v>
      </c>
      <c r="D1029" s="272" t="s">
        <v>170</v>
      </c>
      <c r="E1029">
        <v>4</v>
      </c>
      <c r="F1029">
        <v>3</v>
      </c>
      <c r="G1029">
        <v>7</v>
      </c>
      <c r="H1029" s="208">
        <v>44641</v>
      </c>
      <c r="I1029">
        <v>412</v>
      </c>
      <c r="J1029" s="472">
        <f t="shared" si="28"/>
        <v>7</v>
      </c>
    </row>
    <row r="1030" spans="1:10" hidden="1" outlineLevel="1" x14ac:dyDescent="0.35">
      <c r="A1030" s="475" t="s">
        <v>3043</v>
      </c>
      <c r="B1030">
        <v>20</v>
      </c>
      <c r="C1030" s="272" t="s">
        <v>3044</v>
      </c>
      <c r="D1030" s="272" t="s">
        <v>170</v>
      </c>
      <c r="E1030">
        <v>0</v>
      </c>
      <c r="F1030">
        <v>1</v>
      </c>
      <c r="G1030">
        <v>1</v>
      </c>
      <c r="H1030" s="208">
        <v>44641</v>
      </c>
      <c r="I1030">
        <v>189</v>
      </c>
      <c r="J1030" s="472">
        <f t="shared" si="28"/>
        <v>1</v>
      </c>
    </row>
    <row r="1031" spans="1:10" hidden="1" outlineLevel="1" x14ac:dyDescent="0.35">
      <c r="A1031" s="475" t="s">
        <v>3043</v>
      </c>
      <c r="B1031">
        <v>21</v>
      </c>
      <c r="C1031" s="272" t="s">
        <v>3044</v>
      </c>
      <c r="D1031" s="272" t="s">
        <v>170</v>
      </c>
      <c r="E1031">
        <v>11</v>
      </c>
      <c r="F1031">
        <v>6</v>
      </c>
      <c r="G1031">
        <v>17</v>
      </c>
      <c r="H1031" s="208">
        <v>44641</v>
      </c>
      <c r="I1031">
        <v>154</v>
      </c>
      <c r="J1031" s="472">
        <f t="shared" si="28"/>
        <v>17</v>
      </c>
    </row>
    <row r="1032" spans="1:10" hidden="1" outlineLevel="1" x14ac:dyDescent="0.35">
      <c r="A1032" s="475" t="s">
        <v>3043</v>
      </c>
      <c r="B1032">
        <v>22</v>
      </c>
      <c r="C1032" s="272" t="s">
        <v>3044</v>
      </c>
      <c r="D1032" s="272" t="s">
        <v>170</v>
      </c>
      <c r="E1032">
        <v>4</v>
      </c>
      <c r="F1032">
        <v>5</v>
      </c>
      <c r="G1032">
        <v>9</v>
      </c>
      <c r="H1032" s="208">
        <v>44641</v>
      </c>
      <c r="I1032">
        <v>342</v>
      </c>
      <c r="J1032" s="472">
        <f t="shared" si="28"/>
        <v>9</v>
      </c>
    </row>
    <row r="1033" spans="1:10" hidden="1" outlineLevel="1" x14ac:dyDescent="0.35">
      <c r="A1033" s="475" t="s">
        <v>3043</v>
      </c>
      <c r="B1033">
        <v>23</v>
      </c>
      <c r="C1033" s="272" t="s">
        <v>3044</v>
      </c>
      <c r="D1033" s="272" t="s">
        <v>170</v>
      </c>
      <c r="E1033">
        <v>0</v>
      </c>
      <c r="F1033">
        <v>2</v>
      </c>
      <c r="G1033">
        <v>2</v>
      </c>
      <c r="H1033" s="208">
        <v>44641</v>
      </c>
      <c r="I1033">
        <v>208</v>
      </c>
      <c r="J1033" s="472">
        <f t="shared" si="28"/>
        <v>2</v>
      </c>
    </row>
    <row r="1034" spans="1:10" hidden="1" outlineLevel="1" x14ac:dyDescent="0.35">
      <c r="A1034" s="475" t="s">
        <v>3043</v>
      </c>
      <c r="B1034">
        <v>24</v>
      </c>
      <c r="C1034" s="272" t="s">
        <v>3044</v>
      </c>
      <c r="D1034" s="272" t="s">
        <v>170</v>
      </c>
      <c r="E1034">
        <v>1</v>
      </c>
      <c r="F1034">
        <v>2</v>
      </c>
      <c r="G1034">
        <v>3</v>
      </c>
      <c r="H1034" s="208">
        <v>44641</v>
      </c>
      <c r="I1034">
        <v>171</v>
      </c>
      <c r="J1034" s="472">
        <f t="shared" si="28"/>
        <v>3</v>
      </c>
    </row>
    <row r="1035" spans="1:10" hidden="1" outlineLevel="1" x14ac:dyDescent="0.35">
      <c r="A1035" s="475" t="s">
        <v>3043</v>
      </c>
      <c r="B1035">
        <v>25</v>
      </c>
      <c r="C1035" s="272" t="s">
        <v>3044</v>
      </c>
      <c r="D1035" s="272" t="s">
        <v>170</v>
      </c>
      <c r="E1035">
        <v>4</v>
      </c>
      <c r="F1035">
        <v>5</v>
      </c>
      <c r="G1035">
        <v>9</v>
      </c>
      <c r="H1035" s="208">
        <v>44641</v>
      </c>
      <c r="I1035">
        <v>430</v>
      </c>
      <c r="J1035" s="472">
        <f t="shared" si="28"/>
        <v>9</v>
      </c>
    </row>
    <row r="1036" spans="1:10" hidden="1" outlineLevel="1" x14ac:dyDescent="0.35">
      <c r="A1036" s="475" t="s">
        <v>3043</v>
      </c>
      <c r="B1036">
        <v>26</v>
      </c>
      <c r="C1036" s="272" t="s">
        <v>3044</v>
      </c>
      <c r="D1036" s="272" t="s">
        <v>170</v>
      </c>
      <c r="E1036">
        <v>3</v>
      </c>
      <c r="F1036">
        <v>4</v>
      </c>
      <c r="G1036">
        <v>7</v>
      </c>
      <c r="H1036" s="208">
        <v>44641</v>
      </c>
      <c r="I1036">
        <v>211</v>
      </c>
      <c r="J1036" s="472">
        <f t="shared" si="28"/>
        <v>7</v>
      </c>
    </row>
    <row r="1037" spans="1:10" hidden="1" outlineLevel="1" x14ac:dyDescent="0.35">
      <c r="A1037" s="475" t="s">
        <v>3043</v>
      </c>
      <c r="B1037">
        <v>27</v>
      </c>
      <c r="C1037" s="272" t="s">
        <v>3044</v>
      </c>
      <c r="D1037" s="272" t="s">
        <v>170</v>
      </c>
      <c r="E1037">
        <v>4</v>
      </c>
      <c r="F1037">
        <v>6</v>
      </c>
      <c r="G1037">
        <v>10</v>
      </c>
      <c r="H1037" s="208">
        <v>44641</v>
      </c>
      <c r="I1037">
        <v>343</v>
      </c>
      <c r="J1037" s="472">
        <f t="shared" si="28"/>
        <v>10</v>
      </c>
    </row>
    <row r="1038" spans="1:10" hidden="1" outlineLevel="1" x14ac:dyDescent="0.35">
      <c r="A1038" s="475" t="s">
        <v>3043</v>
      </c>
      <c r="B1038">
        <v>28</v>
      </c>
      <c r="C1038" s="272" t="s">
        <v>3044</v>
      </c>
      <c r="D1038" s="272" t="s">
        <v>170</v>
      </c>
      <c r="E1038">
        <v>5</v>
      </c>
      <c r="F1038">
        <v>4</v>
      </c>
      <c r="G1038">
        <v>9</v>
      </c>
      <c r="H1038" s="208">
        <v>44641</v>
      </c>
      <c r="I1038">
        <v>522</v>
      </c>
      <c r="J1038" s="472">
        <f t="shared" si="28"/>
        <v>9</v>
      </c>
    </row>
    <row r="1039" spans="1:10" hidden="1" outlineLevel="1" x14ac:dyDescent="0.35">
      <c r="A1039" s="475" t="s">
        <v>3043</v>
      </c>
      <c r="B1039">
        <v>35</v>
      </c>
      <c r="C1039" s="272" t="s">
        <v>3044</v>
      </c>
      <c r="D1039" s="272" t="s">
        <v>170</v>
      </c>
      <c r="E1039">
        <v>7</v>
      </c>
      <c r="F1039">
        <v>2</v>
      </c>
      <c r="G1039">
        <v>9</v>
      </c>
      <c r="H1039" s="208">
        <v>44641</v>
      </c>
      <c r="I1039">
        <v>711</v>
      </c>
      <c r="J1039" s="472">
        <f t="shared" si="28"/>
        <v>9</v>
      </c>
    </row>
    <row r="1040" spans="1:10" hidden="1" outlineLevel="1" x14ac:dyDescent="0.35">
      <c r="A1040" s="475" t="s">
        <v>3043</v>
      </c>
      <c r="B1040">
        <v>29</v>
      </c>
      <c r="C1040" s="272" t="s">
        <v>3044</v>
      </c>
      <c r="D1040" s="272" t="s">
        <v>170</v>
      </c>
      <c r="E1040">
        <v>4</v>
      </c>
      <c r="F1040">
        <v>6</v>
      </c>
      <c r="G1040">
        <v>10</v>
      </c>
      <c r="H1040" s="208">
        <v>44641</v>
      </c>
      <c r="I1040">
        <v>432</v>
      </c>
      <c r="J1040" s="472">
        <f t="shared" si="28"/>
        <v>10</v>
      </c>
    </row>
    <row r="1041" spans="1:10" hidden="1" outlineLevel="1" x14ac:dyDescent="0.35">
      <c r="A1041" s="475" t="s">
        <v>3043</v>
      </c>
      <c r="B1041">
        <v>30</v>
      </c>
      <c r="C1041" s="272" t="s">
        <v>3044</v>
      </c>
      <c r="D1041" s="272" t="s">
        <v>170</v>
      </c>
      <c r="E1041">
        <v>3</v>
      </c>
      <c r="F1041">
        <v>2</v>
      </c>
      <c r="G1041">
        <v>5</v>
      </c>
      <c r="H1041" s="208">
        <v>44641</v>
      </c>
      <c r="I1041">
        <v>311</v>
      </c>
      <c r="J1041" s="472">
        <f t="shared" si="28"/>
        <v>5</v>
      </c>
    </row>
    <row r="1042" spans="1:10" hidden="1" outlineLevel="1" x14ac:dyDescent="0.35">
      <c r="A1042" s="475" t="s">
        <v>3043</v>
      </c>
      <c r="B1042">
        <v>31</v>
      </c>
      <c r="C1042" s="272" t="s">
        <v>3044</v>
      </c>
      <c r="D1042" s="272" t="s">
        <v>170</v>
      </c>
      <c r="E1042">
        <v>6</v>
      </c>
      <c r="F1042">
        <v>7</v>
      </c>
      <c r="G1042">
        <v>13</v>
      </c>
      <c r="H1042" s="208">
        <v>44641</v>
      </c>
      <c r="I1042">
        <v>634</v>
      </c>
      <c r="J1042" s="472">
        <f t="shared" si="28"/>
        <v>13</v>
      </c>
    </row>
    <row r="1043" spans="1:10" hidden="1" outlineLevel="1" x14ac:dyDescent="0.35">
      <c r="A1043" s="475" t="s">
        <v>3043</v>
      </c>
      <c r="B1043">
        <v>32</v>
      </c>
      <c r="C1043" s="272" t="s">
        <v>3044</v>
      </c>
      <c r="D1043" s="272" t="s">
        <v>170</v>
      </c>
      <c r="E1043">
        <v>2</v>
      </c>
      <c r="F1043">
        <v>3</v>
      </c>
      <c r="G1043">
        <v>5</v>
      </c>
      <c r="H1043" s="208">
        <v>44641</v>
      </c>
      <c r="I1043">
        <v>212</v>
      </c>
      <c r="J1043" s="472">
        <f t="shared" si="28"/>
        <v>5</v>
      </c>
    </row>
    <row r="1044" spans="1:10" hidden="1" outlineLevel="1" x14ac:dyDescent="0.35">
      <c r="A1044" s="475" t="s">
        <v>3043</v>
      </c>
      <c r="B1044">
        <v>33</v>
      </c>
      <c r="C1044" s="272" t="s">
        <v>3044</v>
      </c>
      <c r="D1044" s="272" t="s">
        <v>170</v>
      </c>
      <c r="E1044">
        <v>2</v>
      </c>
      <c r="F1044">
        <v>4</v>
      </c>
      <c r="G1044">
        <v>6</v>
      </c>
      <c r="H1044" s="208">
        <v>44641</v>
      </c>
      <c r="I1044">
        <v>217</v>
      </c>
      <c r="J1044" s="472">
        <f t="shared" si="28"/>
        <v>6</v>
      </c>
    </row>
    <row r="1045" spans="1:10" hidden="1" outlineLevel="1" x14ac:dyDescent="0.35">
      <c r="A1045" s="475" t="s">
        <v>3043</v>
      </c>
      <c r="B1045">
        <v>34</v>
      </c>
      <c r="C1045" s="272" t="s">
        <v>3044</v>
      </c>
      <c r="D1045" s="272" t="s">
        <v>170</v>
      </c>
      <c r="E1045">
        <v>5</v>
      </c>
      <c r="F1045">
        <v>3</v>
      </c>
      <c r="G1045">
        <v>8</v>
      </c>
      <c r="H1045" s="208">
        <v>44641</v>
      </c>
      <c r="I1045">
        <v>500</v>
      </c>
      <c r="J1045" s="472">
        <f t="shared" si="28"/>
        <v>8</v>
      </c>
    </row>
    <row r="1046" spans="1:10" hidden="1" outlineLevel="1" x14ac:dyDescent="0.35">
      <c r="A1046" s="475" t="s">
        <v>3043</v>
      </c>
      <c r="B1046">
        <v>39</v>
      </c>
      <c r="C1046" s="272" t="s">
        <v>3044</v>
      </c>
      <c r="D1046" s="272" t="s">
        <v>170</v>
      </c>
      <c r="E1046">
        <v>1</v>
      </c>
      <c r="F1046">
        <v>7</v>
      </c>
      <c r="G1046">
        <v>8</v>
      </c>
      <c r="H1046" s="208">
        <v>44641</v>
      </c>
      <c r="I1046">
        <v>413</v>
      </c>
      <c r="J1046" s="472">
        <f t="shared" si="28"/>
        <v>8</v>
      </c>
    </row>
    <row r="1047" spans="1:10" hidden="1" outlineLevel="1" x14ac:dyDescent="0.35">
      <c r="A1047" s="475" t="s">
        <v>3043</v>
      </c>
      <c r="B1047">
        <v>36</v>
      </c>
      <c r="C1047" s="272" t="s">
        <v>3044</v>
      </c>
      <c r="D1047" s="272" t="s">
        <v>170</v>
      </c>
      <c r="E1047">
        <v>3</v>
      </c>
      <c r="F1047">
        <v>4</v>
      </c>
      <c r="G1047">
        <v>7</v>
      </c>
      <c r="H1047" s="208">
        <v>44641</v>
      </c>
      <c r="I1047">
        <v>328</v>
      </c>
      <c r="J1047" s="472">
        <f t="shared" si="28"/>
        <v>7</v>
      </c>
    </row>
    <row r="1048" spans="1:10" hidden="1" outlineLevel="1" x14ac:dyDescent="0.35">
      <c r="A1048" s="475" t="s">
        <v>3043</v>
      </c>
      <c r="B1048">
        <v>37</v>
      </c>
      <c r="C1048" s="272" t="s">
        <v>3044</v>
      </c>
      <c r="D1048" s="272" t="s">
        <v>170</v>
      </c>
      <c r="E1048">
        <v>2</v>
      </c>
      <c r="F1048">
        <v>5</v>
      </c>
      <c r="G1048">
        <v>7</v>
      </c>
      <c r="H1048" s="208">
        <v>44641</v>
      </c>
      <c r="I1048">
        <v>232</v>
      </c>
      <c r="J1048" s="472">
        <f t="shared" si="28"/>
        <v>7</v>
      </c>
    </row>
    <row r="1049" spans="1:10" hidden="1" outlineLevel="1" x14ac:dyDescent="0.35">
      <c r="A1049" s="475" t="s">
        <v>3043</v>
      </c>
      <c r="B1049">
        <v>38</v>
      </c>
      <c r="C1049" s="272" t="s">
        <v>3044</v>
      </c>
      <c r="D1049" s="272" t="s">
        <v>170</v>
      </c>
      <c r="E1049">
        <v>1</v>
      </c>
      <c r="F1049">
        <v>5</v>
      </c>
      <c r="G1049">
        <v>6</v>
      </c>
      <c r="H1049" s="208">
        <v>44641</v>
      </c>
      <c r="I1049">
        <v>153</v>
      </c>
      <c r="J1049" s="472">
        <f t="shared" si="28"/>
        <v>6</v>
      </c>
    </row>
    <row r="1050" spans="1:10" hidden="1" outlineLevel="1" x14ac:dyDescent="0.35">
      <c r="A1050" s="475" t="s">
        <v>3043</v>
      </c>
      <c r="B1050">
        <v>40</v>
      </c>
      <c r="C1050" s="272" t="s">
        <v>3044</v>
      </c>
      <c r="D1050" s="272" t="s">
        <v>170</v>
      </c>
      <c r="E1050">
        <v>3</v>
      </c>
      <c r="F1050">
        <v>3</v>
      </c>
      <c r="G1050">
        <v>6</v>
      </c>
      <c r="H1050" s="208">
        <v>44641</v>
      </c>
      <c r="I1050">
        <v>306</v>
      </c>
      <c r="J1050" s="472">
        <f t="shared" si="28"/>
        <v>6</v>
      </c>
    </row>
    <row r="1051" spans="1:10" hidden="1" outlineLevel="1" x14ac:dyDescent="0.35">
      <c r="A1051" s="475" t="s">
        <v>3043</v>
      </c>
      <c r="B1051">
        <v>41</v>
      </c>
      <c r="C1051" s="272" t="s">
        <v>3044</v>
      </c>
      <c r="D1051" s="272" t="s">
        <v>170</v>
      </c>
      <c r="E1051">
        <v>7</v>
      </c>
      <c r="F1051">
        <v>4</v>
      </c>
      <c r="G1051">
        <v>11</v>
      </c>
      <c r="H1051" s="208">
        <v>44641</v>
      </c>
      <c r="I1051">
        <v>724</v>
      </c>
      <c r="J1051" s="472">
        <f t="shared" si="28"/>
        <v>11</v>
      </c>
    </row>
    <row r="1052" spans="1:10" hidden="1" outlineLevel="1" x14ac:dyDescent="0.35">
      <c r="A1052" s="475" t="s">
        <v>3043</v>
      </c>
      <c r="B1052">
        <v>42</v>
      </c>
      <c r="C1052" s="272" t="s">
        <v>3044</v>
      </c>
      <c r="D1052" s="272" t="s">
        <v>170</v>
      </c>
      <c r="E1052">
        <v>1</v>
      </c>
      <c r="F1052">
        <v>4</v>
      </c>
      <c r="G1052">
        <v>5</v>
      </c>
      <c r="H1052" s="208">
        <v>44641</v>
      </c>
      <c r="I1052">
        <v>210</v>
      </c>
      <c r="J1052" s="472">
        <f t="shared" si="28"/>
        <v>5</v>
      </c>
    </row>
    <row r="1053" spans="1:10" hidden="1" outlineLevel="1" x14ac:dyDescent="0.35">
      <c r="A1053" s="475" t="s">
        <v>3043</v>
      </c>
      <c r="B1053">
        <v>43</v>
      </c>
      <c r="C1053" s="272" t="s">
        <v>3044</v>
      </c>
      <c r="D1053" s="272" t="s">
        <v>170</v>
      </c>
      <c r="E1053">
        <v>4</v>
      </c>
      <c r="F1053">
        <v>3</v>
      </c>
      <c r="G1053">
        <v>7</v>
      </c>
      <c r="H1053" s="208">
        <v>44641</v>
      </c>
      <c r="I1053">
        <v>412</v>
      </c>
      <c r="J1053" s="472">
        <f t="shared" si="28"/>
        <v>7</v>
      </c>
    </row>
    <row r="1054" spans="1:10" ht="15" collapsed="1" thickBot="1" x14ac:dyDescent="0.4">
      <c r="A1054" s="476" t="s">
        <v>3043</v>
      </c>
      <c r="B1054" s="212"/>
      <c r="C1054" s="213" t="s">
        <v>3044</v>
      </c>
      <c r="D1054" s="214">
        <f>COUNTA(D1011:D1053)</f>
        <v>43</v>
      </c>
      <c r="E1054" s="214">
        <f>SUM(E1011:E1053)</f>
        <v>140</v>
      </c>
      <c r="F1054" s="214">
        <f>SUM(F1011:F1053)</f>
        <v>171</v>
      </c>
      <c r="G1054" s="214">
        <f>SUM(G1011:G1053)</f>
        <v>311</v>
      </c>
      <c r="H1054" s="238">
        <v>44641</v>
      </c>
      <c r="I1054" s="466">
        <f>AVERAGE(I1011:I1053)</f>
        <v>335.48837209302326</v>
      </c>
      <c r="J1054" s="214">
        <f>SUM(J1011:J1053)</f>
        <v>311</v>
      </c>
    </row>
    <row r="1055" spans="1:10" hidden="1" outlineLevel="1" x14ac:dyDescent="0.35">
      <c r="A1055" s="475" t="s">
        <v>3045</v>
      </c>
      <c r="B1055">
        <v>5</v>
      </c>
      <c r="C1055" s="272" t="s">
        <v>3046</v>
      </c>
      <c r="D1055" s="272" t="s">
        <v>170</v>
      </c>
      <c r="E1055">
        <v>7</v>
      </c>
      <c r="F1055">
        <v>2</v>
      </c>
      <c r="G1055">
        <v>9</v>
      </c>
      <c r="H1055" s="208">
        <v>44642</v>
      </c>
      <c r="I1055">
        <v>400</v>
      </c>
      <c r="J1055" s="472">
        <f t="shared" si="28"/>
        <v>9</v>
      </c>
    </row>
    <row r="1056" spans="1:10" hidden="1" outlineLevel="1" x14ac:dyDescent="0.35">
      <c r="A1056" s="475" t="s">
        <v>3045</v>
      </c>
      <c r="B1056">
        <v>31</v>
      </c>
      <c r="C1056" s="272" t="s">
        <v>3046</v>
      </c>
      <c r="D1056" s="272" t="s">
        <v>170</v>
      </c>
      <c r="E1056">
        <v>3</v>
      </c>
      <c r="F1056">
        <v>2</v>
      </c>
      <c r="G1056">
        <v>5</v>
      </c>
      <c r="H1056" s="208">
        <v>44642</v>
      </c>
      <c r="I1056">
        <v>180</v>
      </c>
      <c r="J1056" s="472">
        <f t="shared" si="28"/>
        <v>5</v>
      </c>
    </row>
    <row r="1057" spans="1:10" hidden="1" outlineLevel="1" x14ac:dyDescent="0.35">
      <c r="A1057" s="475" t="s">
        <v>3045</v>
      </c>
      <c r="B1057">
        <v>7</v>
      </c>
      <c r="C1057" s="272" t="s">
        <v>3046</v>
      </c>
      <c r="D1057" s="272" t="s">
        <v>170</v>
      </c>
      <c r="E1057">
        <v>1</v>
      </c>
      <c r="F1057">
        <v>2</v>
      </c>
      <c r="G1057">
        <v>3</v>
      </c>
      <c r="H1057" s="208">
        <v>44642</v>
      </c>
      <c r="I1057">
        <v>100</v>
      </c>
      <c r="J1057" s="472">
        <f t="shared" si="28"/>
        <v>3</v>
      </c>
    </row>
    <row r="1058" spans="1:10" hidden="1" outlineLevel="1" x14ac:dyDescent="0.35">
      <c r="A1058" s="475" t="s">
        <v>3045</v>
      </c>
      <c r="B1058">
        <v>1</v>
      </c>
      <c r="C1058" s="272" t="s">
        <v>3046</v>
      </c>
      <c r="D1058" s="272" t="s">
        <v>170</v>
      </c>
      <c r="E1058">
        <v>4</v>
      </c>
      <c r="F1058">
        <v>3</v>
      </c>
      <c r="G1058">
        <v>7</v>
      </c>
      <c r="H1058" s="208">
        <v>44642</v>
      </c>
      <c r="I1058">
        <v>200</v>
      </c>
      <c r="J1058" s="472">
        <f t="shared" si="28"/>
        <v>7</v>
      </c>
    </row>
    <row r="1059" spans="1:10" hidden="1" outlineLevel="1" x14ac:dyDescent="0.35">
      <c r="A1059" s="475" t="s">
        <v>3045</v>
      </c>
      <c r="B1059">
        <v>2</v>
      </c>
      <c r="C1059" s="272" t="s">
        <v>3046</v>
      </c>
      <c r="D1059" s="272" t="s">
        <v>170</v>
      </c>
      <c r="E1059">
        <v>6</v>
      </c>
      <c r="F1059">
        <v>5</v>
      </c>
      <c r="G1059">
        <v>11</v>
      </c>
      <c r="H1059" s="208">
        <v>44642</v>
      </c>
      <c r="I1059">
        <v>300</v>
      </c>
      <c r="J1059" s="472">
        <f t="shared" si="28"/>
        <v>11</v>
      </c>
    </row>
    <row r="1060" spans="1:10" hidden="1" outlineLevel="1" x14ac:dyDescent="0.35">
      <c r="A1060" s="475" t="s">
        <v>3045</v>
      </c>
      <c r="B1060">
        <v>3</v>
      </c>
      <c r="C1060" s="272" t="s">
        <v>3046</v>
      </c>
      <c r="D1060" s="272" t="s">
        <v>170</v>
      </c>
      <c r="E1060">
        <v>2</v>
      </c>
      <c r="F1060">
        <v>2</v>
      </c>
      <c r="G1060">
        <v>4</v>
      </c>
      <c r="H1060" s="208">
        <v>44642</v>
      </c>
      <c r="I1060">
        <v>150</v>
      </c>
      <c r="J1060" s="472">
        <f t="shared" si="28"/>
        <v>4</v>
      </c>
    </row>
    <row r="1061" spans="1:10" hidden="1" outlineLevel="1" x14ac:dyDescent="0.35">
      <c r="A1061" s="475" t="s">
        <v>3045</v>
      </c>
      <c r="B1061">
        <v>34</v>
      </c>
      <c r="C1061" s="272" t="s">
        <v>3046</v>
      </c>
      <c r="D1061" s="272" t="s">
        <v>170</v>
      </c>
      <c r="E1061">
        <v>5</v>
      </c>
      <c r="F1061">
        <v>1</v>
      </c>
      <c r="G1061">
        <v>6</v>
      </c>
      <c r="H1061" s="208">
        <v>44642</v>
      </c>
      <c r="I1061">
        <v>300</v>
      </c>
      <c r="J1061" s="472">
        <f t="shared" si="28"/>
        <v>6</v>
      </c>
    </row>
    <row r="1062" spans="1:10" hidden="1" outlineLevel="1" x14ac:dyDescent="0.35">
      <c r="A1062" s="475" t="s">
        <v>3045</v>
      </c>
      <c r="B1062">
        <v>4</v>
      </c>
      <c r="C1062" s="272" t="s">
        <v>3046</v>
      </c>
      <c r="D1062" s="272" t="s">
        <v>170</v>
      </c>
      <c r="E1062">
        <v>6</v>
      </c>
      <c r="F1062">
        <v>2</v>
      </c>
      <c r="G1062">
        <v>8</v>
      </c>
      <c r="H1062" s="208">
        <v>44642</v>
      </c>
      <c r="I1062">
        <v>100</v>
      </c>
      <c r="J1062" s="472">
        <f t="shared" si="28"/>
        <v>8</v>
      </c>
    </row>
    <row r="1063" spans="1:10" hidden="1" outlineLevel="1" x14ac:dyDescent="0.35">
      <c r="A1063" s="475" t="s">
        <v>3045</v>
      </c>
      <c r="B1063">
        <v>6</v>
      </c>
      <c r="C1063" s="272" t="s">
        <v>3046</v>
      </c>
      <c r="D1063" s="272" t="s">
        <v>170</v>
      </c>
      <c r="E1063">
        <v>0</v>
      </c>
      <c r="F1063">
        <v>2</v>
      </c>
      <c r="G1063">
        <v>2</v>
      </c>
      <c r="H1063" s="208">
        <v>44642</v>
      </c>
      <c r="I1063">
        <v>350</v>
      </c>
      <c r="J1063" s="472">
        <f t="shared" si="28"/>
        <v>2</v>
      </c>
    </row>
    <row r="1064" spans="1:10" hidden="1" outlineLevel="1" x14ac:dyDescent="0.35">
      <c r="A1064" s="475" t="s">
        <v>3045</v>
      </c>
      <c r="B1064">
        <v>8</v>
      </c>
      <c r="C1064" s="272" t="s">
        <v>3046</v>
      </c>
      <c r="D1064" s="272" t="s">
        <v>170</v>
      </c>
      <c r="E1064">
        <v>5</v>
      </c>
      <c r="F1064">
        <v>4</v>
      </c>
      <c r="G1064">
        <v>9</v>
      </c>
      <c r="H1064" s="208">
        <v>44642</v>
      </c>
      <c r="I1064">
        <v>600</v>
      </c>
      <c r="J1064" s="472">
        <f t="shared" si="28"/>
        <v>9</v>
      </c>
    </row>
    <row r="1065" spans="1:10" hidden="1" outlineLevel="1" x14ac:dyDescent="0.35">
      <c r="A1065" s="475" t="s">
        <v>3045</v>
      </c>
      <c r="B1065">
        <v>37</v>
      </c>
      <c r="C1065" s="272" t="s">
        <v>3046</v>
      </c>
      <c r="D1065" s="272" t="s">
        <v>170</v>
      </c>
      <c r="E1065">
        <v>2</v>
      </c>
      <c r="F1065">
        <v>2</v>
      </c>
      <c r="G1065">
        <v>4</v>
      </c>
      <c r="H1065" s="208">
        <v>44642</v>
      </c>
      <c r="I1065">
        <v>300</v>
      </c>
      <c r="J1065" s="472">
        <f t="shared" si="28"/>
        <v>4</v>
      </c>
    </row>
    <row r="1066" spans="1:10" hidden="1" outlineLevel="1" x14ac:dyDescent="0.35">
      <c r="A1066" s="475" t="s">
        <v>3045</v>
      </c>
      <c r="B1066">
        <v>9</v>
      </c>
      <c r="C1066" s="272" t="s">
        <v>3046</v>
      </c>
      <c r="D1066" s="272" t="s">
        <v>170</v>
      </c>
      <c r="E1066">
        <v>1</v>
      </c>
      <c r="F1066">
        <v>2</v>
      </c>
      <c r="G1066">
        <v>3</v>
      </c>
      <c r="H1066" s="208">
        <v>44642</v>
      </c>
      <c r="I1066">
        <v>250</v>
      </c>
      <c r="J1066" s="472">
        <f t="shared" si="28"/>
        <v>3</v>
      </c>
    </row>
    <row r="1067" spans="1:10" hidden="1" outlineLevel="1" x14ac:dyDescent="0.35">
      <c r="A1067" s="475" t="s">
        <v>3045</v>
      </c>
      <c r="B1067">
        <v>40</v>
      </c>
      <c r="C1067" s="272" t="s">
        <v>3046</v>
      </c>
      <c r="D1067" s="272" t="s">
        <v>170</v>
      </c>
      <c r="E1067">
        <v>3</v>
      </c>
      <c r="F1067">
        <v>2</v>
      </c>
      <c r="G1067">
        <v>5</v>
      </c>
      <c r="H1067" s="208">
        <v>44642</v>
      </c>
      <c r="I1067">
        <v>790</v>
      </c>
      <c r="J1067" s="472">
        <f t="shared" si="28"/>
        <v>5</v>
      </c>
    </row>
    <row r="1068" spans="1:10" hidden="1" outlineLevel="1" x14ac:dyDescent="0.35">
      <c r="A1068" s="475" t="s">
        <v>3045</v>
      </c>
      <c r="B1068">
        <v>10</v>
      </c>
      <c r="C1068" s="272" t="s">
        <v>3046</v>
      </c>
      <c r="D1068" s="272" t="s">
        <v>170</v>
      </c>
      <c r="E1068">
        <v>2</v>
      </c>
      <c r="F1068">
        <v>2</v>
      </c>
      <c r="G1068">
        <v>4</v>
      </c>
      <c r="H1068" s="208">
        <v>44642</v>
      </c>
      <c r="I1068">
        <v>150</v>
      </c>
      <c r="J1068" s="472">
        <f t="shared" si="28"/>
        <v>4</v>
      </c>
    </row>
    <row r="1069" spans="1:10" hidden="1" outlineLevel="1" x14ac:dyDescent="0.35">
      <c r="A1069" s="475" t="s">
        <v>3045</v>
      </c>
      <c r="B1069">
        <v>11</v>
      </c>
      <c r="C1069" s="272" t="s">
        <v>3046</v>
      </c>
      <c r="D1069" s="272" t="s">
        <v>170</v>
      </c>
      <c r="E1069">
        <v>3</v>
      </c>
      <c r="F1069">
        <v>4</v>
      </c>
      <c r="G1069">
        <v>7</v>
      </c>
      <c r="H1069" s="208">
        <v>44642</v>
      </c>
      <c r="I1069">
        <v>180</v>
      </c>
      <c r="J1069" s="472">
        <f t="shared" si="28"/>
        <v>7</v>
      </c>
    </row>
    <row r="1070" spans="1:10" hidden="1" outlineLevel="1" x14ac:dyDescent="0.35">
      <c r="A1070" s="475" t="s">
        <v>3045</v>
      </c>
      <c r="B1070">
        <v>24</v>
      </c>
      <c r="C1070" s="272" t="s">
        <v>3046</v>
      </c>
      <c r="D1070" s="272" t="s">
        <v>170</v>
      </c>
      <c r="E1070">
        <v>2</v>
      </c>
      <c r="F1070">
        <v>2</v>
      </c>
      <c r="G1070">
        <v>4</v>
      </c>
      <c r="H1070" s="208">
        <v>44642</v>
      </c>
      <c r="I1070">
        <v>380</v>
      </c>
      <c r="J1070" s="472">
        <f t="shared" si="28"/>
        <v>4</v>
      </c>
    </row>
    <row r="1071" spans="1:10" hidden="1" outlineLevel="1" x14ac:dyDescent="0.35">
      <c r="A1071" s="475" t="s">
        <v>3045</v>
      </c>
      <c r="B1071">
        <v>35</v>
      </c>
      <c r="C1071" s="272" t="s">
        <v>3046</v>
      </c>
      <c r="D1071" s="272" t="s">
        <v>170</v>
      </c>
      <c r="E1071">
        <v>12</v>
      </c>
      <c r="F1071">
        <v>4</v>
      </c>
      <c r="G1071">
        <v>16</v>
      </c>
      <c r="H1071" s="208">
        <v>44642</v>
      </c>
      <c r="I1071">
        <v>400</v>
      </c>
      <c r="J1071" s="472">
        <f t="shared" si="28"/>
        <v>16</v>
      </c>
    </row>
    <row r="1072" spans="1:10" hidden="1" outlineLevel="1" x14ac:dyDescent="0.35">
      <c r="A1072" s="475" t="s">
        <v>3045</v>
      </c>
      <c r="B1072">
        <v>12</v>
      </c>
      <c r="C1072" s="272" t="s">
        <v>3046</v>
      </c>
      <c r="D1072" s="272" t="s">
        <v>170</v>
      </c>
      <c r="E1072">
        <v>3</v>
      </c>
      <c r="F1072">
        <v>1</v>
      </c>
      <c r="G1072">
        <v>4</v>
      </c>
      <c r="H1072" s="208">
        <v>44642</v>
      </c>
      <c r="I1072">
        <v>700</v>
      </c>
      <c r="J1072" s="472">
        <f t="shared" si="28"/>
        <v>4</v>
      </c>
    </row>
    <row r="1073" spans="1:10" hidden="1" outlineLevel="1" x14ac:dyDescent="0.35">
      <c r="A1073" s="475" t="s">
        <v>3045</v>
      </c>
      <c r="B1073">
        <v>13</v>
      </c>
      <c r="C1073" s="272" t="s">
        <v>3046</v>
      </c>
      <c r="D1073" s="272" t="s">
        <v>170</v>
      </c>
      <c r="E1073">
        <v>4</v>
      </c>
      <c r="F1073">
        <v>3</v>
      </c>
      <c r="G1073">
        <v>7</v>
      </c>
      <c r="H1073" s="208">
        <v>44642</v>
      </c>
      <c r="I1073">
        <v>190</v>
      </c>
      <c r="J1073" s="472">
        <f t="shared" si="28"/>
        <v>7</v>
      </c>
    </row>
    <row r="1074" spans="1:10" hidden="1" outlineLevel="1" x14ac:dyDescent="0.35">
      <c r="A1074" s="475" t="s">
        <v>3045</v>
      </c>
      <c r="B1074">
        <v>28</v>
      </c>
      <c r="C1074" s="272" t="s">
        <v>3046</v>
      </c>
      <c r="D1074" s="272" t="s">
        <v>170</v>
      </c>
      <c r="E1074">
        <v>7</v>
      </c>
      <c r="F1074">
        <v>2</v>
      </c>
      <c r="G1074">
        <v>9</v>
      </c>
      <c r="H1074" s="208">
        <v>44642</v>
      </c>
      <c r="I1074">
        <v>360</v>
      </c>
      <c r="J1074" s="472">
        <f t="shared" si="28"/>
        <v>9</v>
      </c>
    </row>
    <row r="1075" spans="1:10" hidden="1" outlineLevel="1" x14ac:dyDescent="0.35">
      <c r="A1075" s="475" t="s">
        <v>3045</v>
      </c>
      <c r="B1075">
        <v>14</v>
      </c>
      <c r="C1075" s="272" t="s">
        <v>3046</v>
      </c>
      <c r="D1075" s="272" t="s">
        <v>170</v>
      </c>
      <c r="E1075">
        <v>7</v>
      </c>
      <c r="F1075">
        <v>3</v>
      </c>
      <c r="G1075">
        <v>10</v>
      </c>
      <c r="H1075" s="208">
        <v>44642</v>
      </c>
      <c r="I1075">
        <v>240</v>
      </c>
      <c r="J1075" s="472">
        <f t="shared" si="28"/>
        <v>10</v>
      </c>
    </row>
    <row r="1076" spans="1:10" hidden="1" outlineLevel="1" x14ac:dyDescent="0.35">
      <c r="A1076" s="475" t="s">
        <v>3045</v>
      </c>
      <c r="B1076">
        <v>15</v>
      </c>
      <c r="C1076" s="272" t="s">
        <v>3046</v>
      </c>
      <c r="D1076" s="272" t="s">
        <v>170</v>
      </c>
      <c r="E1076">
        <v>6</v>
      </c>
      <c r="F1076">
        <v>2</v>
      </c>
      <c r="G1076">
        <v>8</v>
      </c>
      <c r="H1076" s="208">
        <v>44642</v>
      </c>
      <c r="I1076">
        <v>210</v>
      </c>
      <c r="J1076" s="472">
        <f t="shared" si="28"/>
        <v>8</v>
      </c>
    </row>
    <row r="1077" spans="1:10" hidden="1" outlineLevel="1" x14ac:dyDescent="0.35">
      <c r="A1077" s="475" t="s">
        <v>3045</v>
      </c>
      <c r="B1077">
        <v>16</v>
      </c>
      <c r="C1077" s="272" t="s">
        <v>3046</v>
      </c>
      <c r="D1077" s="272" t="s">
        <v>170</v>
      </c>
      <c r="E1077">
        <v>7</v>
      </c>
      <c r="F1077">
        <v>1</v>
      </c>
      <c r="G1077">
        <v>8</v>
      </c>
      <c r="H1077" s="208">
        <v>44642</v>
      </c>
      <c r="I1077">
        <v>190</v>
      </c>
      <c r="J1077" s="472">
        <f t="shared" si="28"/>
        <v>8</v>
      </c>
    </row>
    <row r="1078" spans="1:10" hidden="1" outlineLevel="1" x14ac:dyDescent="0.35">
      <c r="A1078" s="475" t="s">
        <v>3045</v>
      </c>
      <c r="B1078">
        <v>17</v>
      </c>
      <c r="C1078" s="272" t="s">
        <v>3046</v>
      </c>
      <c r="D1078" s="272" t="s">
        <v>170</v>
      </c>
      <c r="E1078">
        <v>8</v>
      </c>
      <c r="F1078">
        <v>2</v>
      </c>
      <c r="G1078">
        <v>10</v>
      </c>
      <c r="H1078" s="208">
        <v>44642</v>
      </c>
      <c r="I1078">
        <v>210</v>
      </c>
      <c r="J1078" s="472">
        <f t="shared" si="28"/>
        <v>10</v>
      </c>
    </row>
    <row r="1079" spans="1:10" hidden="1" outlineLevel="1" x14ac:dyDescent="0.35">
      <c r="A1079" s="475" t="s">
        <v>3045</v>
      </c>
      <c r="B1079">
        <v>18</v>
      </c>
      <c r="C1079" s="272" t="s">
        <v>3046</v>
      </c>
      <c r="D1079" s="272" t="s">
        <v>170</v>
      </c>
      <c r="E1079">
        <v>11</v>
      </c>
      <c r="F1079">
        <v>2</v>
      </c>
      <c r="G1079">
        <v>13</v>
      </c>
      <c r="H1079" s="208">
        <v>44642</v>
      </c>
      <c r="I1079">
        <v>300</v>
      </c>
      <c r="J1079" s="472">
        <f t="shared" si="28"/>
        <v>13</v>
      </c>
    </row>
    <row r="1080" spans="1:10" hidden="1" outlineLevel="1" x14ac:dyDescent="0.35">
      <c r="A1080" s="475" t="s">
        <v>3045</v>
      </c>
      <c r="B1080">
        <v>19</v>
      </c>
      <c r="C1080" s="272" t="s">
        <v>3046</v>
      </c>
      <c r="D1080" s="272" t="s">
        <v>170</v>
      </c>
      <c r="E1080">
        <v>3</v>
      </c>
      <c r="F1080">
        <v>2</v>
      </c>
      <c r="G1080">
        <v>5</v>
      </c>
      <c r="H1080" s="208">
        <v>44642</v>
      </c>
      <c r="I1080">
        <v>300</v>
      </c>
      <c r="J1080" s="472">
        <f t="shared" si="28"/>
        <v>5</v>
      </c>
    </row>
    <row r="1081" spans="1:10" hidden="1" outlineLevel="1" x14ac:dyDescent="0.35">
      <c r="A1081" s="475" t="s">
        <v>3045</v>
      </c>
      <c r="B1081">
        <v>20</v>
      </c>
      <c r="C1081" s="272" t="s">
        <v>3046</v>
      </c>
      <c r="D1081" s="272" t="s">
        <v>170</v>
      </c>
      <c r="E1081">
        <v>6</v>
      </c>
      <c r="F1081">
        <v>2</v>
      </c>
      <c r="G1081">
        <v>8</v>
      </c>
      <c r="H1081" s="208">
        <v>44642</v>
      </c>
      <c r="I1081">
        <v>470</v>
      </c>
      <c r="J1081" s="472">
        <f t="shared" si="28"/>
        <v>8</v>
      </c>
    </row>
    <row r="1082" spans="1:10" hidden="1" outlineLevel="1" x14ac:dyDescent="0.35">
      <c r="A1082" s="475" t="s">
        <v>3045</v>
      </c>
      <c r="B1082">
        <v>21</v>
      </c>
      <c r="C1082" s="272" t="s">
        <v>3046</v>
      </c>
      <c r="D1082" s="272" t="s">
        <v>170</v>
      </c>
      <c r="E1082">
        <v>9</v>
      </c>
      <c r="F1082">
        <v>3</v>
      </c>
      <c r="G1082">
        <v>12</v>
      </c>
      <c r="H1082" s="208">
        <v>44642</v>
      </c>
      <c r="I1082">
        <v>420</v>
      </c>
      <c r="J1082" s="472">
        <f t="shared" si="28"/>
        <v>12</v>
      </c>
    </row>
    <row r="1083" spans="1:10" hidden="1" outlineLevel="1" x14ac:dyDescent="0.35">
      <c r="A1083" s="475" t="s">
        <v>3045</v>
      </c>
      <c r="B1083">
        <v>22</v>
      </c>
      <c r="C1083" s="272" t="s">
        <v>3046</v>
      </c>
      <c r="D1083" s="272" t="s">
        <v>170</v>
      </c>
      <c r="E1083">
        <v>7</v>
      </c>
      <c r="F1083">
        <v>3</v>
      </c>
      <c r="G1083">
        <v>10</v>
      </c>
      <c r="H1083" s="208">
        <v>44642</v>
      </c>
      <c r="I1083">
        <v>390</v>
      </c>
      <c r="J1083" s="472">
        <f t="shared" si="28"/>
        <v>10</v>
      </c>
    </row>
    <row r="1084" spans="1:10" hidden="1" outlineLevel="1" x14ac:dyDescent="0.35">
      <c r="A1084" s="475" t="s">
        <v>3045</v>
      </c>
      <c r="B1084">
        <v>23</v>
      </c>
      <c r="C1084" s="272" t="s">
        <v>3046</v>
      </c>
      <c r="D1084" s="272" t="s">
        <v>170</v>
      </c>
      <c r="E1084">
        <v>4</v>
      </c>
      <c r="F1084">
        <v>2</v>
      </c>
      <c r="G1084">
        <v>6</v>
      </c>
      <c r="H1084" s="208">
        <v>44642</v>
      </c>
      <c r="I1084">
        <v>415</v>
      </c>
      <c r="J1084" s="472">
        <f t="shared" si="28"/>
        <v>6</v>
      </c>
    </row>
    <row r="1085" spans="1:10" hidden="1" outlineLevel="1" x14ac:dyDescent="0.35">
      <c r="A1085" s="475" t="s">
        <v>3045</v>
      </c>
      <c r="B1085">
        <v>25</v>
      </c>
      <c r="C1085" s="272" t="s">
        <v>3046</v>
      </c>
      <c r="D1085" s="272" t="s">
        <v>170</v>
      </c>
      <c r="E1085">
        <v>6</v>
      </c>
      <c r="F1085">
        <v>2</v>
      </c>
      <c r="G1085">
        <v>8</v>
      </c>
      <c r="H1085" s="208">
        <v>44642</v>
      </c>
      <c r="I1085">
        <v>400</v>
      </c>
      <c r="J1085" s="472">
        <f t="shared" si="28"/>
        <v>8</v>
      </c>
    </row>
    <row r="1086" spans="1:10" hidden="1" outlineLevel="1" x14ac:dyDescent="0.35">
      <c r="A1086" s="475" t="s">
        <v>3045</v>
      </c>
      <c r="B1086">
        <v>26</v>
      </c>
      <c r="C1086" s="272" t="s">
        <v>3046</v>
      </c>
      <c r="D1086" s="272" t="s">
        <v>170</v>
      </c>
      <c r="E1086">
        <v>12</v>
      </c>
      <c r="F1086">
        <v>2</v>
      </c>
      <c r="G1086">
        <v>14</v>
      </c>
      <c r="H1086" s="208">
        <v>44642</v>
      </c>
      <c r="I1086">
        <v>410</v>
      </c>
      <c r="J1086" s="472">
        <f t="shared" si="28"/>
        <v>14</v>
      </c>
    </row>
    <row r="1087" spans="1:10" hidden="1" outlineLevel="1" x14ac:dyDescent="0.35">
      <c r="A1087" s="475" t="s">
        <v>3045</v>
      </c>
      <c r="B1087">
        <v>27</v>
      </c>
      <c r="C1087" s="272" t="s">
        <v>3046</v>
      </c>
      <c r="D1087" s="272" t="s">
        <v>170</v>
      </c>
      <c r="E1087">
        <v>9</v>
      </c>
      <c r="F1087">
        <v>2</v>
      </c>
      <c r="G1087">
        <v>11</v>
      </c>
      <c r="H1087" s="208">
        <v>44642</v>
      </c>
      <c r="I1087">
        <v>380</v>
      </c>
      <c r="J1087" s="472">
        <f t="shared" si="28"/>
        <v>11</v>
      </c>
    </row>
    <row r="1088" spans="1:10" hidden="1" outlineLevel="1" x14ac:dyDescent="0.35">
      <c r="A1088" s="475" t="s">
        <v>3045</v>
      </c>
      <c r="B1088">
        <v>44</v>
      </c>
      <c r="C1088" s="272" t="s">
        <v>3046</v>
      </c>
      <c r="D1088" s="272" t="s">
        <v>170</v>
      </c>
      <c r="E1088">
        <v>4</v>
      </c>
      <c r="F1088">
        <v>2</v>
      </c>
      <c r="G1088">
        <v>6</v>
      </c>
      <c r="H1088" s="208">
        <v>44642</v>
      </c>
      <c r="I1088">
        <v>300</v>
      </c>
      <c r="J1088" s="472">
        <f t="shared" si="28"/>
        <v>6</v>
      </c>
    </row>
    <row r="1089" spans="1:10" hidden="1" outlineLevel="1" x14ac:dyDescent="0.35">
      <c r="A1089" s="475" t="s">
        <v>3045</v>
      </c>
      <c r="B1089">
        <v>29</v>
      </c>
      <c r="C1089" s="272" t="s">
        <v>3046</v>
      </c>
      <c r="D1089" s="272" t="s">
        <v>170</v>
      </c>
      <c r="E1089">
        <v>3</v>
      </c>
      <c r="F1089">
        <v>2</v>
      </c>
      <c r="G1089">
        <v>5</v>
      </c>
      <c r="H1089" s="208">
        <v>44642</v>
      </c>
      <c r="I1089">
        <v>210</v>
      </c>
      <c r="J1089" s="472">
        <f t="shared" si="28"/>
        <v>5</v>
      </c>
    </row>
    <row r="1090" spans="1:10" hidden="1" outlineLevel="1" x14ac:dyDescent="0.35">
      <c r="A1090" s="475" t="s">
        <v>3045</v>
      </c>
      <c r="B1090">
        <v>30</v>
      </c>
      <c r="C1090" s="272" t="s">
        <v>3046</v>
      </c>
      <c r="D1090" s="272" t="s">
        <v>170</v>
      </c>
      <c r="E1090">
        <v>6</v>
      </c>
      <c r="F1090">
        <v>2</v>
      </c>
      <c r="G1090">
        <v>8</v>
      </c>
      <c r="H1090" s="208">
        <v>44642</v>
      </c>
      <c r="I1090">
        <v>208</v>
      </c>
      <c r="J1090" s="472">
        <f t="shared" si="28"/>
        <v>8</v>
      </c>
    </row>
    <row r="1091" spans="1:10" hidden="1" outlineLevel="1" x14ac:dyDescent="0.35">
      <c r="A1091" s="475" t="s">
        <v>3045</v>
      </c>
      <c r="B1091">
        <v>32</v>
      </c>
      <c r="C1091" s="272" t="s">
        <v>3046</v>
      </c>
      <c r="D1091" s="272" t="s">
        <v>170</v>
      </c>
      <c r="E1091">
        <v>2</v>
      </c>
      <c r="F1091">
        <v>1</v>
      </c>
      <c r="G1091">
        <v>3</v>
      </c>
      <c r="H1091" s="208">
        <v>44642</v>
      </c>
      <c r="I1091">
        <v>190</v>
      </c>
      <c r="J1091" s="472">
        <f t="shared" ref="J1091:J1154" si="29">IF(I1091&gt;$Q$1,,G1091)</f>
        <v>3</v>
      </c>
    </row>
    <row r="1092" spans="1:10" hidden="1" outlineLevel="1" x14ac:dyDescent="0.35">
      <c r="A1092" s="475" t="s">
        <v>3045</v>
      </c>
      <c r="B1092">
        <v>42</v>
      </c>
      <c r="C1092" s="272" t="s">
        <v>3046</v>
      </c>
      <c r="D1092" s="272" t="s">
        <v>170</v>
      </c>
      <c r="E1092">
        <v>6</v>
      </c>
      <c r="F1092">
        <v>2</v>
      </c>
      <c r="G1092">
        <v>8</v>
      </c>
      <c r="H1092" s="208">
        <v>44642</v>
      </c>
      <c r="I1092">
        <v>600</v>
      </c>
      <c r="J1092" s="472">
        <f t="shared" si="29"/>
        <v>8</v>
      </c>
    </row>
    <row r="1093" spans="1:10" hidden="1" outlineLevel="1" x14ac:dyDescent="0.35">
      <c r="A1093" s="475" t="s">
        <v>3045</v>
      </c>
      <c r="B1093">
        <v>33</v>
      </c>
      <c r="C1093" s="272" t="s">
        <v>3046</v>
      </c>
      <c r="D1093" s="272" t="s">
        <v>170</v>
      </c>
      <c r="E1093">
        <v>8</v>
      </c>
      <c r="F1093">
        <v>2</v>
      </c>
      <c r="G1093">
        <v>10</v>
      </c>
      <c r="H1093" s="208">
        <v>44642</v>
      </c>
      <c r="I1093">
        <v>200</v>
      </c>
      <c r="J1093" s="472">
        <f t="shared" si="29"/>
        <v>10</v>
      </c>
    </row>
    <row r="1094" spans="1:10" hidden="1" outlineLevel="1" x14ac:dyDescent="0.35">
      <c r="A1094" s="475" t="s">
        <v>3045</v>
      </c>
      <c r="B1094">
        <v>39</v>
      </c>
      <c r="C1094" s="272" t="s">
        <v>3046</v>
      </c>
      <c r="D1094" s="272" t="s">
        <v>170</v>
      </c>
      <c r="E1094">
        <v>9</v>
      </c>
      <c r="F1094">
        <v>2</v>
      </c>
      <c r="G1094">
        <v>11</v>
      </c>
      <c r="H1094" s="208">
        <v>44642</v>
      </c>
      <c r="I1094">
        <v>330</v>
      </c>
      <c r="J1094" s="472">
        <f t="shared" si="29"/>
        <v>11</v>
      </c>
    </row>
    <row r="1095" spans="1:10" hidden="1" outlineLevel="1" x14ac:dyDescent="0.35">
      <c r="A1095" s="475" t="s">
        <v>3045</v>
      </c>
      <c r="B1095">
        <v>38</v>
      </c>
      <c r="C1095" s="272" t="s">
        <v>3046</v>
      </c>
      <c r="D1095" s="272" t="s">
        <v>170</v>
      </c>
      <c r="E1095">
        <v>14</v>
      </c>
      <c r="F1095">
        <v>2</v>
      </c>
      <c r="G1095">
        <v>16</v>
      </c>
      <c r="H1095" s="208">
        <v>44642</v>
      </c>
      <c r="I1095">
        <v>600</v>
      </c>
      <c r="J1095" s="472">
        <f t="shared" si="29"/>
        <v>16</v>
      </c>
    </row>
    <row r="1096" spans="1:10" hidden="1" outlineLevel="1" x14ac:dyDescent="0.35">
      <c r="A1096" s="475" t="s">
        <v>3045</v>
      </c>
      <c r="B1096">
        <v>39</v>
      </c>
      <c r="C1096" s="272" t="s">
        <v>3046</v>
      </c>
      <c r="D1096" s="272" t="s">
        <v>170</v>
      </c>
      <c r="E1096">
        <v>6</v>
      </c>
      <c r="F1096">
        <v>2</v>
      </c>
      <c r="G1096">
        <v>8</v>
      </c>
      <c r="H1096" s="208">
        <v>44642</v>
      </c>
      <c r="I1096">
        <v>600</v>
      </c>
      <c r="J1096" s="472">
        <f t="shared" si="29"/>
        <v>8</v>
      </c>
    </row>
    <row r="1097" spans="1:10" hidden="1" outlineLevel="1" x14ac:dyDescent="0.35">
      <c r="A1097" s="475" t="s">
        <v>3045</v>
      </c>
      <c r="B1097">
        <v>41</v>
      </c>
      <c r="C1097" s="272" t="s">
        <v>3046</v>
      </c>
      <c r="D1097" s="272" t="s">
        <v>170</v>
      </c>
      <c r="E1097">
        <v>8</v>
      </c>
      <c r="F1097">
        <v>2</v>
      </c>
      <c r="G1097">
        <v>10</v>
      </c>
      <c r="H1097" s="208">
        <v>44642</v>
      </c>
      <c r="I1097">
        <v>600</v>
      </c>
      <c r="J1097" s="472">
        <f t="shared" si="29"/>
        <v>10</v>
      </c>
    </row>
    <row r="1098" spans="1:10" hidden="1" outlineLevel="1" x14ac:dyDescent="0.35">
      <c r="A1098" s="475" t="s">
        <v>3045</v>
      </c>
      <c r="B1098">
        <v>43</v>
      </c>
      <c r="C1098" s="272" t="s">
        <v>3046</v>
      </c>
      <c r="D1098" s="272" t="s">
        <v>170</v>
      </c>
      <c r="E1098">
        <v>4</v>
      </c>
      <c r="F1098">
        <v>2</v>
      </c>
      <c r="G1098">
        <v>6</v>
      </c>
      <c r="H1098" s="208">
        <v>44642</v>
      </c>
      <c r="I1098">
        <v>400</v>
      </c>
      <c r="J1098" s="472">
        <f t="shared" si="29"/>
        <v>6</v>
      </c>
    </row>
    <row r="1099" spans="1:10" ht="15" collapsed="1" thickBot="1" x14ac:dyDescent="0.4">
      <c r="A1099" s="476" t="s">
        <v>3045</v>
      </c>
      <c r="B1099" s="212"/>
      <c r="C1099" s="213" t="s">
        <v>3046</v>
      </c>
      <c r="D1099" s="214">
        <f>COUNTA(D1055:D1098)</f>
        <v>44</v>
      </c>
      <c r="E1099" s="214">
        <f>SUM(E1055:E1098)</f>
        <v>243</v>
      </c>
      <c r="F1099" s="214">
        <f>SUM(F1055:F1098)</f>
        <v>98</v>
      </c>
      <c r="G1099" s="214">
        <f>SUM(G1055:G1098)</f>
        <v>341</v>
      </c>
      <c r="H1099" s="238">
        <v>44642</v>
      </c>
      <c r="I1099" s="466">
        <f>AVERAGE(I1055:I1098)</f>
        <v>339.84090909090907</v>
      </c>
      <c r="J1099" s="214">
        <f>SUM(J1055:J1098)</f>
        <v>341</v>
      </c>
    </row>
    <row r="1100" spans="1:10" hidden="1" outlineLevel="1" x14ac:dyDescent="0.35">
      <c r="A1100" s="475" t="s">
        <v>3047</v>
      </c>
      <c r="B1100">
        <v>40</v>
      </c>
      <c r="C1100" s="272" t="s">
        <v>3048</v>
      </c>
      <c r="D1100" s="272" t="s">
        <v>170</v>
      </c>
      <c r="E1100">
        <v>4</v>
      </c>
      <c r="F1100">
        <v>5</v>
      </c>
      <c r="G1100">
        <v>9</v>
      </c>
      <c r="H1100" s="208">
        <v>44642</v>
      </c>
      <c r="I1100">
        <v>100</v>
      </c>
      <c r="J1100" s="472">
        <f t="shared" si="29"/>
        <v>9</v>
      </c>
    </row>
    <row r="1101" spans="1:10" hidden="1" outlineLevel="1" x14ac:dyDescent="0.35">
      <c r="A1101" s="475" t="s">
        <v>3047</v>
      </c>
      <c r="B1101">
        <v>9</v>
      </c>
      <c r="C1101" s="272" t="s">
        <v>3048</v>
      </c>
      <c r="D1101" s="272" t="s">
        <v>170</v>
      </c>
      <c r="E1101">
        <v>2</v>
      </c>
      <c r="F1101">
        <v>3</v>
      </c>
      <c r="G1101">
        <v>5</v>
      </c>
      <c r="H1101" s="208">
        <v>44642</v>
      </c>
      <c r="I1101">
        <v>300</v>
      </c>
      <c r="J1101" s="472">
        <f t="shared" si="29"/>
        <v>5</v>
      </c>
    </row>
    <row r="1102" spans="1:10" hidden="1" outlineLevel="1" x14ac:dyDescent="0.35">
      <c r="A1102" s="475" t="s">
        <v>3047</v>
      </c>
      <c r="B1102">
        <v>1</v>
      </c>
      <c r="C1102" s="272" t="s">
        <v>3048</v>
      </c>
      <c r="D1102" s="272" t="s">
        <v>170</v>
      </c>
      <c r="E1102">
        <v>4</v>
      </c>
      <c r="F1102">
        <v>7</v>
      </c>
      <c r="G1102">
        <v>11</v>
      </c>
      <c r="H1102" s="208">
        <v>44642</v>
      </c>
      <c r="I1102">
        <v>700</v>
      </c>
      <c r="J1102" s="472">
        <f t="shared" si="29"/>
        <v>11</v>
      </c>
    </row>
    <row r="1103" spans="1:10" hidden="1" outlineLevel="1" x14ac:dyDescent="0.35">
      <c r="A1103" s="475" t="s">
        <v>3047</v>
      </c>
      <c r="B1103">
        <v>39</v>
      </c>
      <c r="C1103" s="272" t="s">
        <v>3048</v>
      </c>
      <c r="D1103" s="272" t="s">
        <v>170</v>
      </c>
      <c r="E1103">
        <v>6</v>
      </c>
      <c r="F1103">
        <v>4</v>
      </c>
      <c r="G1103">
        <v>10</v>
      </c>
      <c r="H1103" s="208">
        <v>44642</v>
      </c>
      <c r="I1103">
        <v>340</v>
      </c>
      <c r="J1103" s="472">
        <f t="shared" si="29"/>
        <v>10</v>
      </c>
    </row>
    <row r="1104" spans="1:10" hidden="1" outlineLevel="1" x14ac:dyDescent="0.35">
      <c r="A1104" s="475" t="s">
        <v>3047</v>
      </c>
      <c r="B1104">
        <v>2</v>
      </c>
      <c r="C1104" s="272" t="s">
        <v>3048</v>
      </c>
      <c r="D1104" s="272" t="s">
        <v>170</v>
      </c>
      <c r="E1104">
        <v>5</v>
      </c>
      <c r="F1104">
        <v>4</v>
      </c>
      <c r="G1104">
        <v>9</v>
      </c>
      <c r="H1104" s="208">
        <v>44642</v>
      </c>
      <c r="I1104">
        <v>610</v>
      </c>
      <c r="J1104" s="472">
        <f t="shared" si="29"/>
        <v>9</v>
      </c>
    </row>
    <row r="1105" spans="1:10" hidden="1" outlineLevel="1" x14ac:dyDescent="0.35">
      <c r="A1105" s="475" t="s">
        <v>3047</v>
      </c>
      <c r="B1105">
        <v>15</v>
      </c>
      <c r="C1105" s="272" t="s">
        <v>3048</v>
      </c>
      <c r="D1105" s="272" t="s">
        <v>170</v>
      </c>
      <c r="E1105">
        <v>2</v>
      </c>
      <c r="F1105">
        <v>2</v>
      </c>
      <c r="G1105">
        <v>4</v>
      </c>
      <c r="H1105" s="208">
        <v>44642</v>
      </c>
      <c r="I1105">
        <v>340</v>
      </c>
      <c r="J1105" s="472">
        <f t="shared" si="29"/>
        <v>4</v>
      </c>
    </row>
    <row r="1106" spans="1:10" hidden="1" outlineLevel="1" x14ac:dyDescent="0.35">
      <c r="A1106" s="475" t="s">
        <v>3047</v>
      </c>
      <c r="B1106">
        <v>3</v>
      </c>
      <c r="C1106" s="272" t="s">
        <v>3048</v>
      </c>
      <c r="D1106" s="272" t="s">
        <v>170</v>
      </c>
      <c r="E1106">
        <v>6</v>
      </c>
      <c r="F1106">
        <v>3</v>
      </c>
      <c r="G1106">
        <v>9</v>
      </c>
      <c r="H1106" s="208">
        <v>44642</v>
      </c>
      <c r="I1106">
        <v>900</v>
      </c>
      <c r="J1106" s="472">
        <f t="shared" si="29"/>
        <v>9</v>
      </c>
    </row>
    <row r="1107" spans="1:10" hidden="1" outlineLevel="1" x14ac:dyDescent="0.35">
      <c r="A1107" s="475" t="s">
        <v>3047</v>
      </c>
      <c r="B1107">
        <v>4</v>
      </c>
      <c r="C1107" s="272" t="s">
        <v>3048</v>
      </c>
      <c r="D1107" s="272" t="s">
        <v>170</v>
      </c>
      <c r="E1107">
        <v>3</v>
      </c>
      <c r="F1107">
        <v>2</v>
      </c>
      <c r="G1107">
        <v>5</v>
      </c>
      <c r="H1107" s="208">
        <v>44642</v>
      </c>
      <c r="I1107">
        <v>250</v>
      </c>
      <c r="J1107" s="472">
        <f t="shared" si="29"/>
        <v>5</v>
      </c>
    </row>
    <row r="1108" spans="1:10" hidden="1" outlineLevel="1" x14ac:dyDescent="0.35">
      <c r="A1108" s="475" t="s">
        <v>3047</v>
      </c>
      <c r="B1108">
        <v>5</v>
      </c>
      <c r="C1108" s="272" t="s">
        <v>3048</v>
      </c>
      <c r="D1108" s="272" t="s">
        <v>170</v>
      </c>
      <c r="E1108">
        <v>4</v>
      </c>
      <c r="F1108">
        <v>4</v>
      </c>
      <c r="G1108">
        <v>8</v>
      </c>
      <c r="H1108" s="208">
        <v>44642</v>
      </c>
      <c r="I1108">
        <v>400</v>
      </c>
      <c r="J1108" s="472">
        <f t="shared" si="29"/>
        <v>8</v>
      </c>
    </row>
    <row r="1109" spans="1:10" hidden="1" outlineLevel="1" x14ac:dyDescent="0.35">
      <c r="A1109" s="475" t="s">
        <v>3047</v>
      </c>
      <c r="B1109">
        <v>6</v>
      </c>
      <c r="C1109" s="272" t="s">
        <v>3048</v>
      </c>
      <c r="D1109" s="272" t="s">
        <v>170</v>
      </c>
      <c r="E1109">
        <v>7</v>
      </c>
      <c r="F1109">
        <v>3</v>
      </c>
      <c r="G1109">
        <v>10</v>
      </c>
      <c r="H1109" s="208">
        <v>44642</v>
      </c>
      <c r="I1109">
        <v>630</v>
      </c>
      <c r="J1109" s="472">
        <f t="shared" si="29"/>
        <v>10</v>
      </c>
    </row>
    <row r="1110" spans="1:10" hidden="1" outlineLevel="1" x14ac:dyDescent="0.35">
      <c r="A1110" s="475" t="s">
        <v>3047</v>
      </c>
      <c r="B1110">
        <v>26</v>
      </c>
      <c r="C1110" s="272" t="s">
        <v>3048</v>
      </c>
      <c r="D1110" s="272" t="s">
        <v>170</v>
      </c>
      <c r="E1110">
        <v>6</v>
      </c>
      <c r="F1110">
        <v>4</v>
      </c>
      <c r="G1110">
        <v>10</v>
      </c>
      <c r="H1110" s="208">
        <v>44642</v>
      </c>
      <c r="I1110">
        <v>180</v>
      </c>
      <c r="J1110" s="472">
        <f t="shared" si="29"/>
        <v>10</v>
      </c>
    </row>
    <row r="1111" spans="1:10" hidden="1" outlineLevel="1" x14ac:dyDescent="0.35">
      <c r="A1111" s="475" t="s">
        <v>3047</v>
      </c>
      <c r="B1111">
        <v>7</v>
      </c>
      <c r="C1111" s="272" t="s">
        <v>3048</v>
      </c>
      <c r="D1111" s="272" t="s">
        <v>170</v>
      </c>
      <c r="E1111">
        <v>6</v>
      </c>
      <c r="F1111">
        <v>4</v>
      </c>
      <c r="G1111">
        <v>10</v>
      </c>
      <c r="H1111" s="208">
        <v>44642</v>
      </c>
      <c r="I1111">
        <v>200</v>
      </c>
      <c r="J1111" s="472">
        <f t="shared" si="29"/>
        <v>10</v>
      </c>
    </row>
    <row r="1112" spans="1:10" hidden="1" outlineLevel="1" x14ac:dyDescent="0.35">
      <c r="A1112" s="475" t="s">
        <v>3047</v>
      </c>
      <c r="B1112">
        <v>8</v>
      </c>
      <c r="C1112" s="272" t="s">
        <v>3048</v>
      </c>
      <c r="D1112" s="272" t="s">
        <v>170</v>
      </c>
      <c r="E1112">
        <v>4</v>
      </c>
      <c r="F1112">
        <v>2</v>
      </c>
      <c r="G1112">
        <v>6</v>
      </c>
      <c r="H1112" s="208">
        <v>44642</v>
      </c>
      <c r="I1112">
        <v>580</v>
      </c>
      <c r="J1112" s="472">
        <f t="shared" si="29"/>
        <v>6</v>
      </c>
    </row>
    <row r="1113" spans="1:10" hidden="1" outlineLevel="1" x14ac:dyDescent="0.35">
      <c r="A1113" s="475" t="s">
        <v>3047</v>
      </c>
      <c r="B1113">
        <v>10</v>
      </c>
      <c r="C1113" s="272" t="s">
        <v>3048</v>
      </c>
      <c r="D1113" s="272" t="s">
        <v>170</v>
      </c>
      <c r="E1113">
        <v>7</v>
      </c>
      <c r="F1113">
        <v>2</v>
      </c>
      <c r="G1113">
        <v>9</v>
      </c>
      <c r="H1113" s="208">
        <v>44642</v>
      </c>
      <c r="I1113">
        <v>580</v>
      </c>
      <c r="J1113" s="472">
        <f t="shared" si="29"/>
        <v>9</v>
      </c>
    </row>
    <row r="1114" spans="1:10" hidden="1" outlineLevel="1" x14ac:dyDescent="0.35">
      <c r="A1114" s="475" t="s">
        <v>3047</v>
      </c>
      <c r="B1114">
        <v>11</v>
      </c>
      <c r="C1114" s="272" t="s">
        <v>3048</v>
      </c>
      <c r="D1114" s="272" t="s">
        <v>170</v>
      </c>
      <c r="E1114">
        <v>5</v>
      </c>
      <c r="F1114">
        <v>2</v>
      </c>
      <c r="G1114">
        <v>7</v>
      </c>
      <c r="H1114" s="208">
        <v>44642</v>
      </c>
      <c r="I1114">
        <v>610</v>
      </c>
      <c r="J1114" s="472">
        <f t="shared" si="29"/>
        <v>7</v>
      </c>
    </row>
    <row r="1115" spans="1:10" hidden="1" outlineLevel="1" x14ac:dyDescent="0.35">
      <c r="A1115" s="475" t="s">
        <v>3047</v>
      </c>
      <c r="B1115">
        <v>18</v>
      </c>
      <c r="C1115" s="272" t="s">
        <v>3048</v>
      </c>
      <c r="D1115" s="272" t="s">
        <v>170</v>
      </c>
      <c r="E1115">
        <v>3</v>
      </c>
      <c r="F1115">
        <v>3</v>
      </c>
      <c r="G1115">
        <v>6</v>
      </c>
      <c r="H1115" s="208">
        <v>44642</v>
      </c>
      <c r="I1115">
        <v>250</v>
      </c>
      <c r="J1115" s="472">
        <f t="shared" si="29"/>
        <v>6</v>
      </c>
    </row>
    <row r="1116" spans="1:10" hidden="1" outlineLevel="1" x14ac:dyDescent="0.35">
      <c r="A1116" s="475" t="s">
        <v>3047</v>
      </c>
      <c r="B1116">
        <v>12</v>
      </c>
      <c r="C1116" s="272" t="s">
        <v>3048</v>
      </c>
      <c r="D1116" s="272" t="s">
        <v>170</v>
      </c>
      <c r="E1116">
        <v>5</v>
      </c>
      <c r="F1116">
        <v>2</v>
      </c>
      <c r="G1116">
        <v>7</v>
      </c>
      <c r="H1116" s="208">
        <v>44642</v>
      </c>
      <c r="I1116">
        <v>350</v>
      </c>
      <c r="J1116" s="472">
        <f t="shared" si="29"/>
        <v>7</v>
      </c>
    </row>
    <row r="1117" spans="1:10" hidden="1" outlineLevel="1" x14ac:dyDescent="0.35">
      <c r="A1117" s="475" t="s">
        <v>3047</v>
      </c>
      <c r="B1117">
        <v>13</v>
      </c>
      <c r="C1117" s="272" t="s">
        <v>3048</v>
      </c>
      <c r="D1117" s="272" t="s">
        <v>170</v>
      </c>
      <c r="E1117">
        <v>7</v>
      </c>
      <c r="F1117">
        <v>3</v>
      </c>
      <c r="G1117">
        <v>10</v>
      </c>
      <c r="H1117" s="208">
        <v>44642</v>
      </c>
      <c r="I1117">
        <v>200</v>
      </c>
      <c r="J1117" s="472">
        <f t="shared" si="29"/>
        <v>10</v>
      </c>
    </row>
    <row r="1118" spans="1:10" hidden="1" outlineLevel="1" x14ac:dyDescent="0.35">
      <c r="A1118" s="475" t="s">
        <v>3047</v>
      </c>
      <c r="B1118">
        <v>27</v>
      </c>
      <c r="C1118" s="272" t="s">
        <v>3048</v>
      </c>
      <c r="D1118" s="272" t="s">
        <v>170</v>
      </c>
      <c r="E1118">
        <v>7</v>
      </c>
      <c r="F1118">
        <v>6</v>
      </c>
      <c r="G1118">
        <v>13</v>
      </c>
      <c r="H1118" s="208">
        <v>44642</v>
      </c>
      <c r="I1118">
        <v>80</v>
      </c>
      <c r="J1118" s="472">
        <f t="shared" si="29"/>
        <v>13</v>
      </c>
    </row>
    <row r="1119" spans="1:10" hidden="1" outlineLevel="1" x14ac:dyDescent="0.35">
      <c r="A1119" s="475" t="s">
        <v>3047</v>
      </c>
      <c r="B1119">
        <v>20</v>
      </c>
      <c r="C1119" s="272" t="s">
        <v>3048</v>
      </c>
      <c r="D1119" s="272" t="s">
        <v>170</v>
      </c>
      <c r="E1119">
        <v>3</v>
      </c>
      <c r="F1119">
        <v>3</v>
      </c>
      <c r="G1119">
        <v>6</v>
      </c>
      <c r="H1119" s="208">
        <v>44642</v>
      </c>
      <c r="I1119">
        <v>350</v>
      </c>
      <c r="J1119" s="472">
        <f t="shared" si="29"/>
        <v>6</v>
      </c>
    </row>
    <row r="1120" spans="1:10" hidden="1" outlineLevel="1" x14ac:dyDescent="0.35">
      <c r="A1120" s="475" t="s">
        <v>3047</v>
      </c>
      <c r="B1120">
        <v>14</v>
      </c>
      <c r="C1120" s="272" t="s">
        <v>3048</v>
      </c>
      <c r="D1120" s="272" t="s">
        <v>170</v>
      </c>
      <c r="E1120">
        <v>1</v>
      </c>
      <c r="F1120">
        <v>2</v>
      </c>
      <c r="G1120">
        <v>3</v>
      </c>
      <c r="H1120" s="208">
        <v>44642</v>
      </c>
      <c r="I1120">
        <v>620</v>
      </c>
      <c r="J1120" s="472">
        <f t="shared" si="29"/>
        <v>3</v>
      </c>
    </row>
    <row r="1121" spans="1:10" hidden="1" outlineLevel="1" x14ac:dyDescent="0.35">
      <c r="A1121" s="475" t="s">
        <v>3047</v>
      </c>
      <c r="B1121">
        <v>35</v>
      </c>
      <c r="C1121" s="272" t="s">
        <v>3048</v>
      </c>
      <c r="D1121" s="272" t="s">
        <v>170</v>
      </c>
      <c r="E1121">
        <v>10</v>
      </c>
      <c r="F1121">
        <v>4</v>
      </c>
      <c r="G1121">
        <v>14</v>
      </c>
      <c r="H1121" s="208">
        <v>44642</v>
      </c>
      <c r="I1121">
        <v>200</v>
      </c>
      <c r="J1121" s="472">
        <f t="shared" si="29"/>
        <v>14</v>
      </c>
    </row>
    <row r="1122" spans="1:10" hidden="1" outlineLevel="1" x14ac:dyDescent="0.35">
      <c r="A1122" s="475" t="s">
        <v>3047</v>
      </c>
      <c r="B1122">
        <v>16</v>
      </c>
      <c r="C1122" s="272" t="s">
        <v>3048</v>
      </c>
      <c r="D1122" s="272" t="s">
        <v>170</v>
      </c>
      <c r="E1122">
        <v>3</v>
      </c>
      <c r="F1122">
        <v>2</v>
      </c>
      <c r="G1122">
        <v>5</v>
      </c>
      <c r="H1122" s="208">
        <v>44642</v>
      </c>
      <c r="I1122">
        <v>700</v>
      </c>
      <c r="J1122" s="472">
        <f t="shared" si="29"/>
        <v>5</v>
      </c>
    </row>
    <row r="1123" spans="1:10" hidden="1" outlineLevel="1" x14ac:dyDescent="0.35">
      <c r="A1123" s="475" t="s">
        <v>3047</v>
      </c>
      <c r="B1123">
        <v>21</v>
      </c>
      <c r="C1123" s="272" t="s">
        <v>3048</v>
      </c>
      <c r="D1123" s="272" t="s">
        <v>170</v>
      </c>
      <c r="E1123">
        <v>3</v>
      </c>
      <c r="F1123">
        <v>4</v>
      </c>
      <c r="G1123">
        <v>7</v>
      </c>
      <c r="H1123" s="208">
        <v>44642</v>
      </c>
      <c r="I1123">
        <v>600</v>
      </c>
      <c r="J1123" s="472">
        <f t="shared" si="29"/>
        <v>7</v>
      </c>
    </row>
    <row r="1124" spans="1:10" hidden="1" outlineLevel="1" x14ac:dyDescent="0.35">
      <c r="A1124" s="475" t="s">
        <v>3047</v>
      </c>
      <c r="B1124">
        <v>36</v>
      </c>
      <c r="C1124" s="272" t="s">
        <v>3048</v>
      </c>
      <c r="D1124" s="272" t="s">
        <v>170</v>
      </c>
      <c r="E1124">
        <v>2</v>
      </c>
      <c r="F1124">
        <v>2</v>
      </c>
      <c r="G1124">
        <v>4</v>
      </c>
      <c r="H1124" s="208">
        <v>44642</v>
      </c>
      <c r="I1124">
        <v>110</v>
      </c>
      <c r="J1124" s="472">
        <f t="shared" si="29"/>
        <v>4</v>
      </c>
    </row>
    <row r="1125" spans="1:10" hidden="1" outlineLevel="1" x14ac:dyDescent="0.35">
      <c r="A1125" s="475" t="s">
        <v>3047</v>
      </c>
      <c r="B1125">
        <v>17</v>
      </c>
      <c r="C1125" s="272" t="s">
        <v>3048</v>
      </c>
      <c r="D1125" s="272" t="s">
        <v>170</v>
      </c>
      <c r="E1125">
        <v>1</v>
      </c>
      <c r="F1125">
        <v>6</v>
      </c>
      <c r="G1125">
        <v>7</v>
      </c>
      <c r="H1125" s="208">
        <v>44642</v>
      </c>
      <c r="I1125">
        <v>900</v>
      </c>
      <c r="J1125" s="472">
        <f t="shared" si="29"/>
        <v>7</v>
      </c>
    </row>
    <row r="1126" spans="1:10" hidden="1" outlineLevel="1" x14ac:dyDescent="0.35">
      <c r="A1126" s="475" t="s">
        <v>3047</v>
      </c>
      <c r="B1126">
        <v>19</v>
      </c>
      <c r="C1126" s="272" t="s">
        <v>3048</v>
      </c>
      <c r="D1126" s="272" t="s">
        <v>170</v>
      </c>
      <c r="E1126">
        <v>1</v>
      </c>
      <c r="F1126">
        <v>2</v>
      </c>
      <c r="G1126">
        <v>3</v>
      </c>
      <c r="H1126" s="208">
        <v>44642</v>
      </c>
      <c r="I1126">
        <v>100</v>
      </c>
      <c r="J1126" s="472">
        <f t="shared" si="29"/>
        <v>3</v>
      </c>
    </row>
    <row r="1127" spans="1:10" hidden="1" outlineLevel="1" x14ac:dyDescent="0.35">
      <c r="A1127" s="475" t="s">
        <v>3047</v>
      </c>
      <c r="B1127">
        <v>33</v>
      </c>
      <c r="C1127" s="272" t="s">
        <v>3048</v>
      </c>
      <c r="D1127" s="272" t="s">
        <v>170</v>
      </c>
      <c r="E1127">
        <v>8</v>
      </c>
      <c r="F1127">
        <v>5</v>
      </c>
      <c r="G1127">
        <v>13</v>
      </c>
      <c r="H1127" s="208">
        <v>44642</v>
      </c>
      <c r="I1127">
        <v>600</v>
      </c>
      <c r="J1127" s="472">
        <f t="shared" si="29"/>
        <v>13</v>
      </c>
    </row>
    <row r="1128" spans="1:10" hidden="1" outlineLevel="1" x14ac:dyDescent="0.35">
      <c r="A1128" s="475" t="s">
        <v>3047</v>
      </c>
      <c r="B1128">
        <v>22</v>
      </c>
      <c r="C1128" s="272" t="s">
        <v>3048</v>
      </c>
      <c r="D1128" s="272" t="s">
        <v>170</v>
      </c>
      <c r="E1128">
        <v>2</v>
      </c>
      <c r="F1128">
        <v>4</v>
      </c>
      <c r="G1128">
        <v>6</v>
      </c>
      <c r="H1128" s="208">
        <v>44642</v>
      </c>
      <c r="I1128">
        <v>250</v>
      </c>
      <c r="J1128" s="472">
        <f t="shared" si="29"/>
        <v>6</v>
      </c>
    </row>
    <row r="1129" spans="1:10" hidden="1" outlineLevel="1" x14ac:dyDescent="0.35">
      <c r="A1129" s="475" t="s">
        <v>3047</v>
      </c>
      <c r="B1129">
        <v>23</v>
      </c>
      <c r="C1129" s="272" t="s">
        <v>3048</v>
      </c>
      <c r="D1129" s="272" t="s">
        <v>170</v>
      </c>
      <c r="E1129">
        <v>4</v>
      </c>
      <c r="F1129">
        <v>3</v>
      </c>
      <c r="G1129">
        <v>7</v>
      </c>
      <c r="H1129" s="208">
        <v>44642</v>
      </c>
      <c r="I1129">
        <v>500</v>
      </c>
      <c r="J1129" s="472">
        <f t="shared" si="29"/>
        <v>7</v>
      </c>
    </row>
    <row r="1130" spans="1:10" hidden="1" outlineLevel="1" x14ac:dyDescent="0.35">
      <c r="A1130" s="475" t="s">
        <v>3047</v>
      </c>
      <c r="B1130">
        <v>24</v>
      </c>
      <c r="C1130" s="272" t="s">
        <v>3048</v>
      </c>
      <c r="D1130" s="272" t="s">
        <v>170</v>
      </c>
      <c r="E1130">
        <v>8</v>
      </c>
      <c r="F1130">
        <v>4</v>
      </c>
      <c r="G1130">
        <v>12</v>
      </c>
      <c r="H1130" s="208">
        <v>44642</v>
      </c>
      <c r="I1130">
        <v>160</v>
      </c>
      <c r="J1130" s="472">
        <f t="shared" si="29"/>
        <v>12</v>
      </c>
    </row>
    <row r="1131" spans="1:10" hidden="1" outlineLevel="1" x14ac:dyDescent="0.35">
      <c r="A1131" s="475" t="s">
        <v>3047</v>
      </c>
      <c r="B1131">
        <v>25</v>
      </c>
      <c r="C1131" s="272" t="s">
        <v>3048</v>
      </c>
      <c r="D1131" s="272" t="s">
        <v>170</v>
      </c>
      <c r="E1131">
        <v>9</v>
      </c>
      <c r="F1131">
        <v>5</v>
      </c>
      <c r="G1131">
        <v>14</v>
      </c>
      <c r="H1131" s="208">
        <v>44642</v>
      </c>
      <c r="I1131">
        <v>600</v>
      </c>
      <c r="J1131" s="472">
        <f t="shared" si="29"/>
        <v>14</v>
      </c>
    </row>
    <row r="1132" spans="1:10" hidden="1" outlineLevel="1" x14ac:dyDescent="0.35">
      <c r="A1132" s="475" t="s">
        <v>3047</v>
      </c>
      <c r="B1132">
        <v>28</v>
      </c>
      <c r="C1132" s="272" t="s">
        <v>3048</v>
      </c>
      <c r="D1132" s="272" t="s">
        <v>170</v>
      </c>
      <c r="E1132">
        <v>10</v>
      </c>
      <c r="F1132">
        <v>5</v>
      </c>
      <c r="G1132">
        <v>15</v>
      </c>
      <c r="H1132" s="208">
        <v>44642</v>
      </c>
      <c r="I1132">
        <v>200</v>
      </c>
      <c r="J1132" s="472">
        <f t="shared" si="29"/>
        <v>15</v>
      </c>
    </row>
    <row r="1133" spans="1:10" hidden="1" outlineLevel="1" x14ac:dyDescent="0.35">
      <c r="A1133" s="475" t="s">
        <v>3047</v>
      </c>
      <c r="B1133">
        <v>29</v>
      </c>
      <c r="C1133" s="272" t="s">
        <v>3048</v>
      </c>
      <c r="D1133" s="272" t="s">
        <v>170</v>
      </c>
      <c r="E1133">
        <v>4</v>
      </c>
      <c r="F1133">
        <v>4</v>
      </c>
      <c r="G1133">
        <v>8</v>
      </c>
      <c r="H1133" s="208">
        <v>44642</v>
      </c>
      <c r="I1133">
        <v>600</v>
      </c>
      <c r="J1133" s="472">
        <f t="shared" si="29"/>
        <v>8</v>
      </c>
    </row>
    <row r="1134" spans="1:10" hidden="1" outlineLevel="1" x14ac:dyDescent="0.35">
      <c r="A1134" s="475" t="s">
        <v>3047</v>
      </c>
      <c r="B1134">
        <v>30</v>
      </c>
      <c r="C1134" s="272" t="s">
        <v>3048</v>
      </c>
      <c r="D1134" s="272" t="s">
        <v>170</v>
      </c>
      <c r="E1134">
        <v>6</v>
      </c>
      <c r="F1134">
        <v>4</v>
      </c>
      <c r="G1134">
        <v>10</v>
      </c>
      <c r="H1134" s="208">
        <v>44642</v>
      </c>
      <c r="I1134">
        <v>550</v>
      </c>
      <c r="J1134" s="472">
        <f t="shared" si="29"/>
        <v>10</v>
      </c>
    </row>
    <row r="1135" spans="1:10" hidden="1" outlineLevel="1" x14ac:dyDescent="0.35">
      <c r="A1135" s="475" t="s">
        <v>3047</v>
      </c>
      <c r="B1135">
        <v>31</v>
      </c>
      <c r="C1135" s="272" t="s">
        <v>3048</v>
      </c>
      <c r="D1135" s="272" t="s">
        <v>170</v>
      </c>
      <c r="E1135">
        <v>5</v>
      </c>
      <c r="F1135">
        <v>5</v>
      </c>
      <c r="G1135">
        <v>10</v>
      </c>
      <c r="H1135" s="208">
        <v>44642</v>
      </c>
      <c r="I1135">
        <v>200</v>
      </c>
      <c r="J1135" s="472">
        <f t="shared" si="29"/>
        <v>10</v>
      </c>
    </row>
    <row r="1136" spans="1:10" hidden="1" outlineLevel="1" x14ac:dyDescent="0.35">
      <c r="A1136" s="475" t="s">
        <v>3047</v>
      </c>
      <c r="B1136">
        <v>32</v>
      </c>
      <c r="C1136" s="272" t="s">
        <v>3048</v>
      </c>
      <c r="D1136" s="272" t="s">
        <v>170</v>
      </c>
      <c r="E1136">
        <v>4</v>
      </c>
      <c r="F1136">
        <v>2</v>
      </c>
      <c r="G1136">
        <v>6</v>
      </c>
      <c r="H1136" s="208">
        <v>44642</v>
      </c>
      <c r="I1136">
        <v>350</v>
      </c>
      <c r="J1136" s="472">
        <f t="shared" si="29"/>
        <v>6</v>
      </c>
    </row>
    <row r="1137" spans="1:10" hidden="1" outlineLevel="1" x14ac:dyDescent="0.35">
      <c r="A1137" s="475" t="s">
        <v>3047</v>
      </c>
      <c r="B1137">
        <v>34</v>
      </c>
      <c r="C1137" s="272" t="s">
        <v>3048</v>
      </c>
      <c r="D1137" s="272" t="s">
        <v>170</v>
      </c>
      <c r="E1137">
        <v>6</v>
      </c>
      <c r="F1137">
        <v>4</v>
      </c>
      <c r="G1137">
        <v>10</v>
      </c>
      <c r="H1137" s="208">
        <v>44642</v>
      </c>
      <c r="I1137">
        <v>380</v>
      </c>
      <c r="J1137" s="472">
        <f t="shared" si="29"/>
        <v>10</v>
      </c>
    </row>
    <row r="1138" spans="1:10" hidden="1" outlineLevel="1" x14ac:dyDescent="0.35">
      <c r="A1138" s="475" t="s">
        <v>3047</v>
      </c>
      <c r="B1138">
        <v>37</v>
      </c>
      <c r="C1138" s="272" t="s">
        <v>3048</v>
      </c>
      <c r="D1138" s="272" t="s">
        <v>170</v>
      </c>
      <c r="E1138">
        <v>8</v>
      </c>
      <c r="F1138">
        <v>5</v>
      </c>
      <c r="G1138">
        <v>13</v>
      </c>
      <c r="H1138" s="208">
        <v>44642</v>
      </c>
      <c r="I1138">
        <v>200</v>
      </c>
      <c r="J1138" s="472">
        <f t="shared" si="29"/>
        <v>13</v>
      </c>
    </row>
    <row r="1139" spans="1:10" hidden="1" outlineLevel="1" x14ac:dyDescent="0.35">
      <c r="A1139" s="475" t="s">
        <v>3047</v>
      </c>
      <c r="B1139">
        <v>38</v>
      </c>
      <c r="C1139" s="272" t="s">
        <v>3048</v>
      </c>
      <c r="D1139" s="272" t="s">
        <v>170</v>
      </c>
      <c r="E1139">
        <v>5</v>
      </c>
      <c r="F1139">
        <v>4</v>
      </c>
      <c r="G1139">
        <v>9</v>
      </c>
      <c r="H1139" s="208">
        <v>44642</v>
      </c>
      <c r="I1139">
        <v>180</v>
      </c>
      <c r="J1139" s="472">
        <f t="shared" si="29"/>
        <v>9</v>
      </c>
    </row>
    <row r="1140" spans="1:10" ht="15" collapsed="1" thickBot="1" x14ac:dyDescent="0.4">
      <c r="A1140" s="476" t="s">
        <v>3047</v>
      </c>
      <c r="B1140" s="212"/>
      <c r="C1140" s="213" t="s">
        <v>3048</v>
      </c>
      <c r="D1140" s="214">
        <f>COUNTA(D1100:D1139)</f>
        <v>40</v>
      </c>
      <c r="E1140" s="214">
        <f>SUM(E1100:E1139)</f>
        <v>196</v>
      </c>
      <c r="F1140" s="214">
        <f>SUM(F1100:F1139)</f>
        <v>144</v>
      </c>
      <c r="G1140" s="214">
        <f>SUM(G1100:G1139)</f>
        <v>340</v>
      </c>
      <c r="H1140" s="270">
        <v>44642</v>
      </c>
      <c r="I1140" s="467">
        <f>AVERAGE(I1100:I1139)</f>
        <v>398.75</v>
      </c>
      <c r="J1140" s="214">
        <f>SUM(J1100:J1139)</f>
        <v>340</v>
      </c>
    </row>
    <row r="1141" spans="1:10" hidden="1" outlineLevel="1" x14ac:dyDescent="0.35">
      <c r="A1141" s="475" t="s">
        <v>3049</v>
      </c>
      <c r="B1141">
        <v>1</v>
      </c>
      <c r="C1141" s="272" t="s">
        <v>3050</v>
      </c>
      <c r="D1141" s="272" t="s">
        <v>170</v>
      </c>
      <c r="E1141">
        <v>3</v>
      </c>
      <c r="F1141">
        <v>4</v>
      </c>
      <c r="G1141">
        <v>7</v>
      </c>
      <c r="H1141" s="208">
        <v>44642</v>
      </c>
      <c r="I1141">
        <v>200</v>
      </c>
      <c r="J1141" s="472">
        <f t="shared" si="29"/>
        <v>7</v>
      </c>
    </row>
    <row r="1142" spans="1:10" hidden="1" outlineLevel="1" x14ac:dyDescent="0.35">
      <c r="A1142" s="475" t="s">
        <v>3049</v>
      </c>
      <c r="B1142">
        <v>10</v>
      </c>
      <c r="C1142" s="272" t="s">
        <v>3050</v>
      </c>
      <c r="D1142" s="272" t="s">
        <v>170</v>
      </c>
      <c r="E1142">
        <v>2</v>
      </c>
      <c r="F1142">
        <v>3</v>
      </c>
      <c r="G1142">
        <v>5</v>
      </c>
      <c r="H1142" s="208">
        <v>44642</v>
      </c>
      <c r="I1142">
        <v>700</v>
      </c>
      <c r="J1142" s="472">
        <f t="shared" si="29"/>
        <v>5</v>
      </c>
    </row>
    <row r="1143" spans="1:10" hidden="1" outlineLevel="1" x14ac:dyDescent="0.35">
      <c r="A1143" s="475" t="s">
        <v>3049</v>
      </c>
      <c r="B1143">
        <v>39</v>
      </c>
      <c r="C1143" s="272" t="s">
        <v>3050</v>
      </c>
      <c r="D1143" s="272" t="s">
        <v>170</v>
      </c>
      <c r="E1143">
        <v>2</v>
      </c>
      <c r="F1143">
        <v>2</v>
      </c>
      <c r="G1143">
        <v>4</v>
      </c>
      <c r="H1143" s="208">
        <v>44642</v>
      </c>
      <c r="I1143">
        <v>300</v>
      </c>
      <c r="J1143" s="472">
        <f t="shared" si="29"/>
        <v>4</v>
      </c>
    </row>
    <row r="1144" spans="1:10" hidden="1" outlineLevel="1" x14ac:dyDescent="0.35">
      <c r="A1144" s="475" t="s">
        <v>3049</v>
      </c>
      <c r="B1144">
        <v>2</v>
      </c>
      <c r="C1144" s="272" t="s">
        <v>3050</v>
      </c>
      <c r="D1144" s="272" t="s">
        <v>170</v>
      </c>
      <c r="E1144">
        <v>3</v>
      </c>
      <c r="F1144">
        <v>4</v>
      </c>
      <c r="G1144">
        <v>7</v>
      </c>
      <c r="H1144" s="208">
        <v>44642</v>
      </c>
      <c r="I1144">
        <v>300</v>
      </c>
      <c r="J1144" s="472">
        <f t="shared" si="29"/>
        <v>7</v>
      </c>
    </row>
    <row r="1145" spans="1:10" hidden="1" outlineLevel="1" x14ac:dyDescent="0.35">
      <c r="A1145" s="475" t="s">
        <v>3049</v>
      </c>
      <c r="B1145">
        <v>3</v>
      </c>
      <c r="C1145" s="272" t="s">
        <v>3050</v>
      </c>
      <c r="D1145" s="272" t="s">
        <v>170</v>
      </c>
      <c r="E1145">
        <v>3</v>
      </c>
      <c r="F1145">
        <v>10</v>
      </c>
      <c r="G1145">
        <v>13</v>
      </c>
      <c r="H1145" s="208">
        <v>44642</v>
      </c>
      <c r="I1145">
        <v>500</v>
      </c>
      <c r="J1145" s="472">
        <f t="shared" si="29"/>
        <v>13</v>
      </c>
    </row>
    <row r="1146" spans="1:10" hidden="1" outlineLevel="1" x14ac:dyDescent="0.35">
      <c r="A1146" s="475" t="s">
        <v>3049</v>
      </c>
      <c r="B1146">
        <v>4</v>
      </c>
      <c r="C1146" s="272" t="s">
        <v>3050</v>
      </c>
      <c r="D1146" s="272" t="s">
        <v>170</v>
      </c>
      <c r="E1146">
        <v>5</v>
      </c>
      <c r="F1146">
        <v>7</v>
      </c>
      <c r="G1146">
        <v>12</v>
      </c>
      <c r="H1146" s="208">
        <v>44642</v>
      </c>
      <c r="I1146">
        <v>300</v>
      </c>
      <c r="J1146" s="472">
        <f t="shared" si="29"/>
        <v>12</v>
      </c>
    </row>
    <row r="1147" spans="1:10" hidden="1" outlineLevel="1" x14ac:dyDescent="0.35">
      <c r="A1147" s="475" t="s">
        <v>3049</v>
      </c>
      <c r="B1147">
        <v>5</v>
      </c>
      <c r="C1147" s="272" t="s">
        <v>3050</v>
      </c>
      <c r="D1147" s="272" t="s">
        <v>170</v>
      </c>
      <c r="E1147">
        <v>2</v>
      </c>
      <c r="F1147">
        <v>2</v>
      </c>
      <c r="G1147">
        <v>4</v>
      </c>
      <c r="H1147" s="208">
        <v>44642</v>
      </c>
      <c r="I1147">
        <v>600</v>
      </c>
      <c r="J1147" s="472">
        <f t="shared" si="29"/>
        <v>4</v>
      </c>
    </row>
    <row r="1148" spans="1:10" hidden="1" outlineLevel="1" x14ac:dyDescent="0.35">
      <c r="A1148" s="475" t="s">
        <v>3049</v>
      </c>
      <c r="B1148">
        <v>6</v>
      </c>
      <c r="C1148" s="272" t="s">
        <v>3050</v>
      </c>
      <c r="D1148" s="272" t="s">
        <v>170</v>
      </c>
      <c r="E1148">
        <v>3</v>
      </c>
      <c r="F1148">
        <v>2</v>
      </c>
      <c r="G1148">
        <v>5</v>
      </c>
      <c r="H1148" s="208">
        <v>44642</v>
      </c>
      <c r="I1148">
        <v>700</v>
      </c>
      <c r="J1148" s="472">
        <f t="shared" si="29"/>
        <v>5</v>
      </c>
    </row>
    <row r="1149" spans="1:10" hidden="1" outlineLevel="1" x14ac:dyDescent="0.35">
      <c r="A1149" s="475" t="s">
        <v>3049</v>
      </c>
      <c r="B1149">
        <v>13</v>
      </c>
      <c r="C1149" s="272" t="s">
        <v>3050</v>
      </c>
      <c r="D1149" s="272" t="s">
        <v>170</v>
      </c>
      <c r="E1149">
        <v>4</v>
      </c>
      <c r="F1149">
        <v>2</v>
      </c>
      <c r="G1149">
        <v>6</v>
      </c>
      <c r="H1149" s="208">
        <v>44642</v>
      </c>
      <c r="I1149">
        <v>900</v>
      </c>
      <c r="J1149" s="472">
        <f t="shared" si="29"/>
        <v>6</v>
      </c>
    </row>
    <row r="1150" spans="1:10" hidden="1" outlineLevel="1" x14ac:dyDescent="0.35">
      <c r="A1150" s="475" t="s">
        <v>3049</v>
      </c>
      <c r="B1150">
        <v>31</v>
      </c>
      <c r="C1150" s="272" t="s">
        <v>3050</v>
      </c>
      <c r="D1150" s="272" t="s">
        <v>170</v>
      </c>
      <c r="E1150">
        <v>4</v>
      </c>
      <c r="F1150">
        <v>2</v>
      </c>
      <c r="G1150">
        <v>6</v>
      </c>
      <c r="H1150" s="208">
        <v>44642</v>
      </c>
      <c r="I1150">
        <v>400</v>
      </c>
      <c r="J1150" s="472">
        <f t="shared" si="29"/>
        <v>6</v>
      </c>
    </row>
    <row r="1151" spans="1:10" hidden="1" outlineLevel="1" x14ac:dyDescent="0.35">
      <c r="A1151" s="475" t="s">
        <v>3049</v>
      </c>
      <c r="B1151">
        <v>33</v>
      </c>
      <c r="C1151" s="272" t="s">
        <v>3050</v>
      </c>
      <c r="D1151" s="272" t="s">
        <v>170</v>
      </c>
      <c r="E1151">
        <v>3</v>
      </c>
      <c r="F1151">
        <v>2</v>
      </c>
      <c r="G1151">
        <v>5</v>
      </c>
      <c r="H1151" s="208">
        <v>44642</v>
      </c>
      <c r="I1151">
        <v>500</v>
      </c>
      <c r="J1151" s="472">
        <f t="shared" si="29"/>
        <v>5</v>
      </c>
    </row>
    <row r="1152" spans="1:10" hidden="1" outlineLevel="1" x14ac:dyDescent="0.35">
      <c r="A1152" s="475" t="s">
        <v>3049</v>
      </c>
      <c r="B1152">
        <v>7</v>
      </c>
      <c r="C1152" s="272" t="s">
        <v>3050</v>
      </c>
      <c r="D1152" s="272" t="s">
        <v>170</v>
      </c>
      <c r="E1152">
        <v>11</v>
      </c>
      <c r="F1152">
        <v>2</v>
      </c>
      <c r="G1152">
        <v>13</v>
      </c>
      <c r="H1152" s="208">
        <v>44642</v>
      </c>
      <c r="I1152">
        <v>400</v>
      </c>
      <c r="J1152" s="472">
        <f t="shared" si="29"/>
        <v>13</v>
      </c>
    </row>
    <row r="1153" spans="1:10" hidden="1" outlineLevel="1" x14ac:dyDescent="0.35">
      <c r="A1153" s="475" t="s">
        <v>3049</v>
      </c>
      <c r="B1153">
        <v>8</v>
      </c>
      <c r="C1153" s="272" t="s">
        <v>3050</v>
      </c>
      <c r="D1153" s="272" t="s">
        <v>170</v>
      </c>
      <c r="E1153">
        <v>7</v>
      </c>
      <c r="F1153">
        <v>2</v>
      </c>
      <c r="G1153">
        <v>9</v>
      </c>
      <c r="H1153" s="208">
        <v>44642</v>
      </c>
      <c r="I1153">
        <v>100</v>
      </c>
      <c r="J1153" s="472">
        <f t="shared" si="29"/>
        <v>9</v>
      </c>
    </row>
    <row r="1154" spans="1:10" hidden="1" outlineLevel="1" x14ac:dyDescent="0.35">
      <c r="A1154" s="475" t="s">
        <v>3049</v>
      </c>
      <c r="B1154">
        <v>9</v>
      </c>
      <c r="C1154" s="272" t="s">
        <v>3050</v>
      </c>
      <c r="D1154" s="272" t="s">
        <v>170</v>
      </c>
      <c r="E1154">
        <v>2</v>
      </c>
      <c r="F1154">
        <v>2</v>
      </c>
      <c r="G1154">
        <v>4</v>
      </c>
      <c r="H1154" s="208">
        <v>44642</v>
      </c>
      <c r="I1154">
        <v>500</v>
      </c>
      <c r="J1154" s="472">
        <f t="shared" si="29"/>
        <v>4</v>
      </c>
    </row>
    <row r="1155" spans="1:10" hidden="1" outlineLevel="1" x14ac:dyDescent="0.35">
      <c r="A1155" s="475" t="s">
        <v>3049</v>
      </c>
      <c r="B1155">
        <v>11</v>
      </c>
      <c r="C1155" s="272" t="s">
        <v>3050</v>
      </c>
      <c r="D1155" s="272" t="s">
        <v>170</v>
      </c>
      <c r="E1155">
        <v>6</v>
      </c>
      <c r="F1155">
        <v>2</v>
      </c>
      <c r="G1155">
        <v>8</v>
      </c>
      <c r="H1155" s="208">
        <v>44642</v>
      </c>
      <c r="I1155">
        <v>900</v>
      </c>
      <c r="J1155" s="472">
        <f t="shared" ref="J1155:J1184" si="30">IF(I1155&gt;$Q$1,,G1155)</f>
        <v>8</v>
      </c>
    </row>
    <row r="1156" spans="1:10" hidden="1" outlineLevel="1" x14ac:dyDescent="0.35">
      <c r="A1156" s="475" t="s">
        <v>3049</v>
      </c>
      <c r="B1156">
        <v>12</v>
      </c>
      <c r="C1156" s="272" t="s">
        <v>3050</v>
      </c>
      <c r="D1156" s="272" t="s">
        <v>170</v>
      </c>
      <c r="E1156">
        <v>4</v>
      </c>
      <c r="F1156">
        <v>1</v>
      </c>
      <c r="G1156">
        <v>5</v>
      </c>
      <c r="H1156" s="208">
        <v>44642</v>
      </c>
      <c r="I1156">
        <v>300</v>
      </c>
      <c r="J1156" s="472">
        <f t="shared" si="30"/>
        <v>5</v>
      </c>
    </row>
    <row r="1157" spans="1:10" hidden="1" outlineLevel="1" x14ac:dyDescent="0.35">
      <c r="A1157" s="475" t="s">
        <v>3049</v>
      </c>
      <c r="B1157">
        <v>29</v>
      </c>
      <c r="C1157" s="272" t="s">
        <v>3050</v>
      </c>
      <c r="D1157" s="272" t="s">
        <v>170</v>
      </c>
      <c r="E1157">
        <v>4</v>
      </c>
      <c r="F1157">
        <v>3</v>
      </c>
      <c r="G1157">
        <v>7</v>
      </c>
      <c r="H1157" s="208">
        <v>44642</v>
      </c>
      <c r="I1157">
        <v>700</v>
      </c>
      <c r="J1157" s="472">
        <f t="shared" si="30"/>
        <v>7</v>
      </c>
    </row>
    <row r="1158" spans="1:10" hidden="1" outlineLevel="1" x14ac:dyDescent="0.35">
      <c r="A1158" s="475" t="s">
        <v>3049</v>
      </c>
      <c r="B1158">
        <v>37</v>
      </c>
      <c r="C1158" s="272" t="s">
        <v>3050</v>
      </c>
      <c r="D1158" s="272" t="s">
        <v>170</v>
      </c>
      <c r="E1158">
        <v>3</v>
      </c>
      <c r="F1158">
        <v>2</v>
      </c>
      <c r="G1158">
        <v>5</v>
      </c>
      <c r="H1158" s="208">
        <v>44642</v>
      </c>
      <c r="I1158">
        <v>200</v>
      </c>
      <c r="J1158" s="472">
        <f t="shared" si="30"/>
        <v>5</v>
      </c>
    </row>
    <row r="1159" spans="1:10" hidden="1" outlineLevel="1" x14ac:dyDescent="0.35">
      <c r="A1159" s="475" t="s">
        <v>3049</v>
      </c>
      <c r="B1159">
        <v>14</v>
      </c>
      <c r="C1159" s="272" t="s">
        <v>3050</v>
      </c>
      <c r="D1159" s="272" t="s">
        <v>170</v>
      </c>
      <c r="E1159">
        <v>3</v>
      </c>
      <c r="F1159">
        <v>1</v>
      </c>
      <c r="G1159">
        <v>4</v>
      </c>
      <c r="H1159" s="208">
        <v>44642</v>
      </c>
      <c r="I1159">
        <v>400</v>
      </c>
      <c r="J1159" s="472">
        <f t="shared" si="30"/>
        <v>4</v>
      </c>
    </row>
    <row r="1160" spans="1:10" hidden="1" outlineLevel="1" x14ac:dyDescent="0.35">
      <c r="A1160" s="475" t="s">
        <v>3049</v>
      </c>
      <c r="B1160">
        <v>15</v>
      </c>
      <c r="C1160" s="272" t="s">
        <v>3050</v>
      </c>
      <c r="D1160" s="272" t="s">
        <v>170</v>
      </c>
      <c r="E1160">
        <v>3</v>
      </c>
      <c r="F1160">
        <v>2</v>
      </c>
      <c r="G1160">
        <v>5</v>
      </c>
      <c r="H1160" s="208">
        <v>44642</v>
      </c>
      <c r="I1160">
        <v>600</v>
      </c>
      <c r="J1160" s="472">
        <f t="shared" si="30"/>
        <v>5</v>
      </c>
    </row>
    <row r="1161" spans="1:10" hidden="1" outlineLevel="1" x14ac:dyDescent="0.35">
      <c r="A1161" s="475" t="s">
        <v>3049</v>
      </c>
      <c r="B1161">
        <v>16</v>
      </c>
      <c r="C1161" s="272" t="s">
        <v>3050</v>
      </c>
      <c r="D1161" s="272" t="s">
        <v>170</v>
      </c>
      <c r="E1161">
        <v>10</v>
      </c>
      <c r="F1161">
        <v>3</v>
      </c>
      <c r="G1161">
        <v>13</v>
      </c>
      <c r="H1161" s="208">
        <v>44642</v>
      </c>
      <c r="I1161">
        <v>800</v>
      </c>
      <c r="J1161" s="472">
        <f t="shared" si="30"/>
        <v>13</v>
      </c>
    </row>
    <row r="1162" spans="1:10" hidden="1" outlineLevel="1" x14ac:dyDescent="0.35">
      <c r="A1162" s="475" t="s">
        <v>3049</v>
      </c>
      <c r="B1162">
        <v>17</v>
      </c>
      <c r="C1162" s="272" t="s">
        <v>3050</v>
      </c>
      <c r="D1162" s="272" t="s">
        <v>170</v>
      </c>
      <c r="E1162">
        <v>3</v>
      </c>
      <c r="F1162">
        <v>2</v>
      </c>
      <c r="G1162">
        <v>5</v>
      </c>
      <c r="H1162" s="208">
        <v>44642</v>
      </c>
      <c r="I1162">
        <v>400</v>
      </c>
      <c r="J1162" s="472">
        <f t="shared" si="30"/>
        <v>5</v>
      </c>
    </row>
    <row r="1163" spans="1:10" hidden="1" outlineLevel="1" x14ac:dyDescent="0.35">
      <c r="A1163" s="475" t="s">
        <v>3049</v>
      </c>
      <c r="B1163">
        <v>18</v>
      </c>
      <c r="C1163" s="272" t="s">
        <v>3050</v>
      </c>
      <c r="D1163" s="272" t="s">
        <v>170</v>
      </c>
      <c r="E1163">
        <v>2</v>
      </c>
      <c r="F1163">
        <v>2</v>
      </c>
      <c r="G1163">
        <v>4</v>
      </c>
      <c r="H1163" s="208">
        <v>44642</v>
      </c>
      <c r="I1163">
        <v>700</v>
      </c>
      <c r="J1163" s="472">
        <f t="shared" si="30"/>
        <v>4</v>
      </c>
    </row>
    <row r="1164" spans="1:10" hidden="1" outlineLevel="1" x14ac:dyDescent="0.35">
      <c r="A1164" s="475" t="s">
        <v>3049</v>
      </c>
      <c r="B1164">
        <v>19</v>
      </c>
      <c r="C1164" s="272" t="s">
        <v>3050</v>
      </c>
      <c r="D1164" s="272" t="s">
        <v>170</v>
      </c>
      <c r="E1164">
        <v>2</v>
      </c>
      <c r="F1164">
        <v>1</v>
      </c>
      <c r="G1164">
        <v>3</v>
      </c>
      <c r="H1164" s="208">
        <v>44642</v>
      </c>
      <c r="I1164">
        <v>300</v>
      </c>
      <c r="J1164" s="472">
        <f t="shared" si="30"/>
        <v>3</v>
      </c>
    </row>
    <row r="1165" spans="1:10" hidden="1" outlineLevel="1" x14ac:dyDescent="0.35">
      <c r="A1165" s="475" t="s">
        <v>3049</v>
      </c>
      <c r="B1165">
        <v>20</v>
      </c>
      <c r="C1165" s="272" t="s">
        <v>3050</v>
      </c>
      <c r="D1165" s="272" t="s">
        <v>170</v>
      </c>
      <c r="E1165">
        <v>5</v>
      </c>
      <c r="F1165">
        <v>2</v>
      </c>
      <c r="G1165">
        <v>7</v>
      </c>
      <c r="H1165" s="208">
        <v>44642</v>
      </c>
      <c r="I1165">
        <v>500</v>
      </c>
      <c r="J1165" s="472">
        <f t="shared" si="30"/>
        <v>7</v>
      </c>
    </row>
    <row r="1166" spans="1:10" hidden="1" outlineLevel="1" x14ac:dyDescent="0.35">
      <c r="A1166" s="475" t="s">
        <v>3049</v>
      </c>
      <c r="B1166">
        <v>21</v>
      </c>
      <c r="C1166" s="272" t="s">
        <v>3050</v>
      </c>
      <c r="D1166" s="272" t="s">
        <v>170</v>
      </c>
      <c r="E1166">
        <v>2</v>
      </c>
      <c r="F1166">
        <v>1</v>
      </c>
      <c r="G1166">
        <v>3</v>
      </c>
      <c r="H1166" s="208">
        <v>44642</v>
      </c>
      <c r="I1166">
        <v>100</v>
      </c>
      <c r="J1166" s="472">
        <f t="shared" si="30"/>
        <v>3</v>
      </c>
    </row>
    <row r="1167" spans="1:10" hidden="1" outlineLevel="1" x14ac:dyDescent="0.35">
      <c r="A1167" s="475" t="s">
        <v>3049</v>
      </c>
      <c r="B1167">
        <v>22</v>
      </c>
      <c r="C1167" s="272" t="s">
        <v>3050</v>
      </c>
      <c r="D1167" s="272" t="s">
        <v>170</v>
      </c>
      <c r="E1167">
        <v>4</v>
      </c>
      <c r="F1167">
        <v>5</v>
      </c>
      <c r="G1167">
        <v>9</v>
      </c>
      <c r="H1167" s="208">
        <v>44642</v>
      </c>
      <c r="I1167">
        <v>200</v>
      </c>
      <c r="J1167" s="472">
        <f t="shared" si="30"/>
        <v>9</v>
      </c>
    </row>
    <row r="1168" spans="1:10" hidden="1" outlineLevel="1" x14ac:dyDescent="0.35">
      <c r="A1168" s="475" t="s">
        <v>3049</v>
      </c>
      <c r="B1168">
        <v>23</v>
      </c>
      <c r="C1168" s="272" t="s">
        <v>3050</v>
      </c>
      <c r="D1168" s="272" t="s">
        <v>170</v>
      </c>
      <c r="E1168">
        <v>7</v>
      </c>
      <c r="F1168">
        <v>2</v>
      </c>
      <c r="G1168">
        <v>9</v>
      </c>
      <c r="H1168" s="208">
        <v>44642</v>
      </c>
      <c r="I1168">
        <v>600</v>
      </c>
      <c r="J1168" s="472">
        <f t="shared" si="30"/>
        <v>9</v>
      </c>
    </row>
    <row r="1169" spans="1:10" hidden="1" outlineLevel="1" x14ac:dyDescent="0.35">
      <c r="A1169" s="475" t="s">
        <v>3049</v>
      </c>
      <c r="B1169">
        <v>24</v>
      </c>
      <c r="C1169" s="272" t="s">
        <v>3050</v>
      </c>
      <c r="D1169" s="272" t="s">
        <v>170</v>
      </c>
      <c r="E1169">
        <v>3</v>
      </c>
      <c r="F1169">
        <v>3</v>
      </c>
      <c r="G1169">
        <v>6</v>
      </c>
      <c r="H1169" s="208">
        <v>44642</v>
      </c>
      <c r="I1169">
        <v>700</v>
      </c>
      <c r="J1169" s="472">
        <f t="shared" si="30"/>
        <v>6</v>
      </c>
    </row>
    <row r="1170" spans="1:10" hidden="1" outlineLevel="1" x14ac:dyDescent="0.35">
      <c r="A1170" s="475" t="s">
        <v>3049</v>
      </c>
      <c r="B1170">
        <v>25</v>
      </c>
      <c r="C1170" s="272" t="s">
        <v>3050</v>
      </c>
      <c r="D1170" s="272" t="s">
        <v>170</v>
      </c>
      <c r="E1170">
        <v>4</v>
      </c>
      <c r="F1170">
        <v>4</v>
      </c>
      <c r="G1170">
        <v>8</v>
      </c>
      <c r="H1170" s="208">
        <v>44642</v>
      </c>
      <c r="I1170">
        <v>200</v>
      </c>
      <c r="J1170" s="472">
        <f t="shared" si="30"/>
        <v>8</v>
      </c>
    </row>
    <row r="1171" spans="1:10" hidden="1" outlineLevel="1" x14ac:dyDescent="0.35">
      <c r="A1171" s="475" t="s">
        <v>3049</v>
      </c>
      <c r="B1171">
        <v>26</v>
      </c>
      <c r="C1171" s="272" t="s">
        <v>3050</v>
      </c>
      <c r="D1171" s="272" t="s">
        <v>170</v>
      </c>
      <c r="E1171">
        <v>2</v>
      </c>
      <c r="F1171">
        <v>2</v>
      </c>
      <c r="G1171">
        <v>4</v>
      </c>
      <c r="H1171" s="208">
        <v>44642</v>
      </c>
      <c r="I1171">
        <v>100</v>
      </c>
      <c r="J1171" s="472">
        <f t="shared" si="30"/>
        <v>4</v>
      </c>
    </row>
    <row r="1172" spans="1:10" hidden="1" outlineLevel="1" x14ac:dyDescent="0.35">
      <c r="A1172" s="475" t="s">
        <v>3049</v>
      </c>
      <c r="B1172">
        <v>27</v>
      </c>
      <c r="C1172" s="272" t="s">
        <v>3050</v>
      </c>
      <c r="D1172" s="272" t="s">
        <v>170</v>
      </c>
      <c r="E1172">
        <v>8</v>
      </c>
      <c r="F1172">
        <v>2</v>
      </c>
      <c r="G1172">
        <v>10</v>
      </c>
      <c r="H1172" s="208">
        <v>44642</v>
      </c>
      <c r="I1172">
        <v>300</v>
      </c>
      <c r="J1172" s="472">
        <f t="shared" si="30"/>
        <v>10</v>
      </c>
    </row>
    <row r="1173" spans="1:10" hidden="1" outlineLevel="1" x14ac:dyDescent="0.35">
      <c r="A1173" s="475" t="s">
        <v>3049</v>
      </c>
      <c r="B1173">
        <v>28</v>
      </c>
      <c r="C1173" s="272" t="s">
        <v>3050</v>
      </c>
      <c r="D1173" s="272" t="s">
        <v>170</v>
      </c>
      <c r="E1173">
        <v>4</v>
      </c>
      <c r="F1173">
        <v>2</v>
      </c>
      <c r="G1173">
        <v>6</v>
      </c>
      <c r="H1173" s="208">
        <v>44642</v>
      </c>
      <c r="I1173">
        <v>500</v>
      </c>
      <c r="J1173" s="472">
        <f t="shared" si="30"/>
        <v>6</v>
      </c>
    </row>
    <row r="1174" spans="1:10" hidden="1" outlineLevel="1" x14ac:dyDescent="0.35">
      <c r="A1174" s="475" t="s">
        <v>3049</v>
      </c>
      <c r="B1174">
        <v>30</v>
      </c>
      <c r="C1174" s="272" t="s">
        <v>3050</v>
      </c>
      <c r="D1174" s="272" t="s">
        <v>170</v>
      </c>
      <c r="E1174">
        <v>9</v>
      </c>
      <c r="F1174">
        <v>2</v>
      </c>
      <c r="G1174">
        <v>11</v>
      </c>
      <c r="H1174" s="208">
        <v>44642</v>
      </c>
      <c r="I1174">
        <v>300</v>
      </c>
      <c r="J1174" s="472">
        <f t="shared" si="30"/>
        <v>11</v>
      </c>
    </row>
    <row r="1175" spans="1:10" hidden="1" outlineLevel="1" x14ac:dyDescent="0.35">
      <c r="A1175" s="475" t="s">
        <v>3049</v>
      </c>
      <c r="B1175">
        <v>32</v>
      </c>
      <c r="C1175" s="272" t="s">
        <v>3050</v>
      </c>
      <c r="D1175" s="272" t="s">
        <v>170</v>
      </c>
      <c r="E1175">
        <v>4</v>
      </c>
      <c r="F1175">
        <v>2</v>
      </c>
      <c r="G1175">
        <v>6</v>
      </c>
      <c r="H1175" s="208">
        <v>44642</v>
      </c>
      <c r="I1175">
        <v>200</v>
      </c>
      <c r="J1175" s="472">
        <f t="shared" si="30"/>
        <v>6</v>
      </c>
    </row>
    <row r="1176" spans="1:10" hidden="1" outlineLevel="1" x14ac:dyDescent="0.35">
      <c r="A1176" s="475" t="s">
        <v>3049</v>
      </c>
      <c r="B1176">
        <v>34</v>
      </c>
      <c r="C1176" s="272" t="s">
        <v>3050</v>
      </c>
      <c r="D1176" s="272" t="s">
        <v>170</v>
      </c>
      <c r="E1176">
        <v>7</v>
      </c>
      <c r="F1176">
        <v>2</v>
      </c>
      <c r="G1176">
        <v>9</v>
      </c>
      <c r="H1176" s="208">
        <v>44642</v>
      </c>
      <c r="I1176">
        <v>600</v>
      </c>
      <c r="J1176" s="472">
        <f t="shared" si="30"/>
        <v>9</v>
      </c>
    </row>
    <row r="1177" spans="1:10" hidden="1" outlineLevel="1" x14ac:dyDescent="0.35">
      <c r="A1177" s="475" t="s">
        <v>3049</v>
      </c>
      <c r="B1177">
        <v>35</v>
      </c>
      <c r="C1177" s="272" t="s">
        <v>3050</v>
      </c>
      <c r="D1177" s="272" t="s">
        <v>170</v>
      </c>
      <c r="E1177">
        <v>3</v>
      </c>
      <c r="F1177">
        <v>2</v>
      </c>
      <c r="G1177">
        <v>5</v>
      </c>
      <c r="H1177" s="208">
        <v>44642</v>
      </c>
      <c r="I1177">
        <v>100</v>
      </c>
      <c r="J1177" s="472">
        <f t="shared" si="30"/>
        <v>5</v>
      </c>
    </row>
    <row r="1178" spans="1:10" hidden="1" outlineLevel="1" x14ac:dyDescent="0.35">
      <c r="A1178" s="475" t="s">
        <v>3049</v>
      </c>
      <c r="B1178">
        <v>36</v>
      </c>
      <c r="C1178" s="272" t="s">
        <v>3050</v>
      </c>
      <c r="D1178" s="272" t="s">
        <v>170</v>
      </c>
      <c r="E1178">
        <v>4</v>
      </c>
      <c r="F1178">
        <v>2</v>
      </c>
      <c r="G1178">
        <v>6</v>
      </c>
      <c r="H1178" s="208">
        <v>44642</v>
      </c>
      <c r="I1178">
        <v>300</v>
      </c>
      <c r="J1178" s="472">
        <f t="shared" si="30"/>
        <v>6</v>
      </c>
    </row>
    <row r="1179" spans="1:10" hidden="1" outlineLevel="1" x14ac:dyDescent="0.35">
      <c r="A1179" s="475" t="s">
        <v>3049</v>
      </c>
      <c r="B1179">
        <v>38</v>
      </c>
      <c r="C1179" s="272" t="s">
        <v>3050</v>
      </c>
      <c r="D1179" s="272" t="s">
        <v>170</v>
      </c>
      <c r="E1179">
        <v>4</v>
      </c>
      <c r="F1179">
        <v>5</v>
      </c>
      <c r="G1179">
        <v>9</v>
      </c>
      <c r="H1179" s="208">
        <v>44642</v>
      </c>
      <c r="I1179">
        <v>400</v>
      </c>
      <c r="J1179" s="472">
        <f t="shared" si="30"/>
        <v>9</v>
      </c>
    </row>
    <row r="1180" spans="1:10" hidden="1" outlineLevel="1" x14ac:dyDescent="0.35">
      <c r="A1180" s="475" t="s">
        <v>3049</v>
      </c>
      <c r="B1180">
        <v>40</v>
      </c>
      <c r="C1180" s="272" t="s">
        <v>3050</v>
      </c>
      <c r="D1180" s="272" t="s">
        <v>170</v>
      </c>
      <c r="E1180">
        <v>4</v>
      </c>
      <c r="F1180">
        <v>2</v>
      </c>
      <c r="G1180">
        <v>6</v>
      </c>
      <c r="H1180" s="208">
        <v>44642</v>
      </c>
      <c r="I1180">
        <v>500</v>
      </c>
      <c r="J1180" s="472">
        <f t="shared" si="30"/>
        <v>6</v>
      </c>
    </row>
    <row r="1181" spans="1:10" hidden="1" outlineLevel="1" x14ac:dyDescent="0.35">
      <c r="A1181" s="475" t="s">
        <v>3049</v>
      </c>
      <c r="B1181">
        <v>41</v>
      </c>
      <c r="C1181" s="272" t="s">
        <v>3050</v>
      </c>
      <c r="D1181" s="272" t="s">
        <v>170</v>
      </c>
      <c r="E1181">
        <v>5</v>
      </c>
      <c r="F1181">
        <v>2</v>
      </c>
      <c r="G1181">
        <v>7</v>
      </c>
      <c r="H1181" s="208">
        <v>44642</v>
      </c>
      <c r="I1181">
        <v>100</v>
      </c>
      <c r="J1181" s="472">
        <f t="shared" si="30"/>
        <v>7</v>
      </c>
    </row>
    <row r="1182" spans="1:10" hidden="1" outlineLevel="1" x14ac:dyDescent="0.35">
      <c r="A1182" s="475" t="s">
        <v>3049</v>
      </c>
      <c r="B1182">
        <v>42</v>
      </c>
      <c r="C1182" s="272" t="s">
        <v>3050</v>
      </c>
      <c r="D1182" s="272" t="s">
        <v>170</v>
      </c>
      <c r="E1182">
        <v>4</v>
      </c>
      <c r="F1182">
        <v>4</v>
      </c>
      <c r="G1182">
        <v>8</v>
      </c>
      <c r="H1182" s="208">
        <v>44642</v>
      </c>
      <c r="I1182">
        <v>900</v>
      </c>
      <c r="J1182" s="472">
        <f t="shared" si="30"/>
        <v>8</v>
      </c>
    </row>
    <row r="1183" spans="1:10" hidden="1" outlineLevel="1" x14ac:dyDescent="0.35">
      <c r="A1183" s="475" t="s">
        <v>3049</v>
      </c>
      <c r="B1183">
        <v>43</v>
      </c>
      <c r="C1183" s="272" t="s">
        <v>3050</v>
      </c>
      <c r="D1183" s="272" t="s">
        <v>170</v>
      </c>
      <c r="E1183">
        <v>3</v>
      </c>
      <c r="F1183">
        <v>2</v>
      </c>
      <c r="G1183">
        <v>5</v>
      </c>
      <c r="H1183" s="208">
        <v>44642</v>
      </c>
      <c r="I1183">
        <v>400</v>
      </c>
      <c r="J1183" s="472">
        <f t="shared" si="30"/>
        <v>5</v>
      </c>
    </row>
    <row r="1184" spans="1:10" hidden="1" outlineLevel="1" x14ac:dyDescent="0.35">
      <c r="A1184" s="475" t="s">
        <v>3049</v>
      </c>
      <c r="B1184">
        <v>44</v>
      </c>
      <c r="C1184" s="272" t="s">
        <v>3050</v>
      </c>
      <c r="D1184" s="272" t="s">
        <v>170</v>
      </c>
      <c r="E1184">
        <v>10</v>
      </c>
      <c r="F1184">
        <v>2</v>
      </c>
      <c r="G1184">
        <v>12</v>
      </c>
      <c r="H1184" s="208">
        <v>44642</v>
      </c>
      <c r="I1184">
        <v>700</v>
      </c>
      <c r="J1184" s="472">
        <f t="shared" si="30"/>
        <v>12</v>
      </c>
    </row>
    <row r="1185" spans="1:10" ht="15" collapsed="1" thickBot="1" x14ac:dyDescent="0.4">
      <c r="A1185" s="476" t="s">
        <v>3049</v>
      </c>
      <c r="B1185" s="212"/>
      <c r="C1185" s="213" t="s">
        <v>3050</v>
      </c>
      <c r="D1185" s="214">
        <f>COUNTA(D1141:D1184)</f>
        <v>44</v>
      </c>
      <c r="E1185" s="214">
        <f>SUM(E1141:E1184)</f>
        <v>190</v>
      </c>
      <c r="F1185" s="214">
        <f>SUM(F1141:F1184)</f>
        <v>115</v>
      </c>
      <c r="G1185" s="214">
        <f>SUM(G1141:G1184)</f>
        <v>305</v>
      </c>
      <c r="H1185" s="270">
        <v>44642</v>
      </c>
      <c r="I1185" s="466">
        <f>AVERAGE(I1141:I1184)</f>
        <v>440.90909090909093</v>
      </c>
      <c r="J1185" s="214">
        <f>SUM(J1141:J1184)</f>
        <v>305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4A152-C405-4AE7-9BCA-C46F1CAFC082}">
  <sheetPr codeName="Sheet31"/>
  <dimension ref="A2:I20"/>
  <sheetViews>
    <sheetView workbookViewId="0"/>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0.36328125" bestFit="1" customWidth="1"/>
  </cols>
  <sheetData>
    <row r="2" spans="1:9" x14ac:dyDescent="0.35">
      <c r="A2" s="33" t="s">
        <v>648</v>
      </c>
      <c r="B2" s="33" t="s">
        <v>649</v>
      </c>
      <c r="C2" s="33" t="s">
        <v>650</v>
      </c>
      <c r="D2" s="59" t="s">
        <v>651</v>
      </c>
      <c r="E2" s="61"/>
    </row>
    <row r="3" spans="1:9" x14ac:dyDescent="0.35">
      <c r="A3" s="50" t="s">
        <v>652</v>
      </c>
      <c r="B3" s="51" t="s">
        <v>653</v>
      </c>
      <c r="C3" s="52">
        <f>C4*(1-C5)*(1-C6)</f>
        <v>6034.0018050000008</v>
      </c>
      <c r="D3" s="60" t="s">
        <v>654</v>
      </c>
      <c r="E3" s="61"/>
    </row>
    <row r="4" spans="1:9" x14ac:dyDescent="0.35">
      <c r="A4" s="53" t="s">
        <v>5</v>
      </c>
      <c r="B4" s="51" t="s">
        <v>655</v>
      </c>
      <c r="C4" s="54">
        <f>'GS7470-PTDs'!K29</f>
        <v>9357</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3322.9981949999992</v>
      </c>
    </row>
    <row r="8" spans="1:9" x14ac:dyDescent="0.35">
      <c r="A8" s="33" t="s">
        <v>663</v>
      </c>
      <c r="B8" s="33" t="s">
        <v>649</v>
      </c>
      <c r="C8" s="33" t="s">
        <v>664</v>
      </c>
      <c r="D8" s="33" t="s">
        <v>651</v>
      </c>
    </row>
    <row r="9" spans="1:9" x14ac:dyDescent="0.35">
      <c r="A9" s="164" t="s">
        <v>665</v>
      </c>
      <c r="B9" s="165" t="s">
        <v>666</v>
      </c>
      <c r="C9" s="370">
        <f>(C10-C11)/C10</f>
        <v>0.39237057220708449</v>
      </c>
      <c r="D9" s="165" t="s">
        <v>658</v>
      </c>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8818.9257149999994</v>
      </c>
      <c r="D14" s="165" t="s">
        <v>654</v>
      </c>
    </row>
    <row r="15" spans="1:9" x14ac:dyDescent="0.35">
      <c r="A15" s="164" t="s">
        <v>5</v>
      </c>
      <c r="B15" s="165" t="s">
        <v>677</v>
      </c>
      <c r="C15" s="189">
        <f>'GS7470-PTDs'!K29</f>
        <v>9357</v>
      </c>
      <c r="D15" s="165" t="s">
        <v>654</v>
      </c>
    </row>
    <row r="16" spans="1:9" ht="29" x14ac:dyDescent="0.35">
      <c r="A16" s="164" t="s">
        <v>124</v>
      </c>
      <c r="B16" s="51" t="s">
        <v>657</v>
      </c>
      <c r="C16" s="62">
        <v>7.9000000000000008E-3</v>
      </c>
      <c r="D16" s="165" t="s">
        <v>658</v>
      </c>
      <c r="E16" t="s">
        <v>659</v>
      </c>
    </row>
    <row r="17" spans="1:8" ht="16.5" x14ac:dyDescent="0.45">
      <c r="A17" s="164" t="s">
        <v>678</v>
      </c>
      <c r="B17" s="165" t="s">
        <v>679</v>
      </c>
      <c r="C17" s="116">
        <v>0.95</v>
      </c>
      <c r="D17" s="165" t="s">
        <v>658</v>
      </c>
      <c r="E17" t="s">
        <v>672</v>
      </c>
      <c r="G17" t="s">
        <v>662</v>
      </c>
      <c r="H17" s="121">
        <f>C15-C14</f>
        <v>538.0742850000006</v>
      </c>
    </row>
    <row r="19" spans="1:8" x14ac:dyDescent="0.35">
      <c r="A19" s="34" t="s">
        <v>680</v>
      </c>
      <c r="B19" s="33" t="s">
        <v>649</v>
      </c>
      <c r="C19" s="33"/>
      <c r="D19" s="33" t="s">
        <v>651</v>
      </c>
    </row>
    <row r="20" spans="1:8" x14ac:dyDescent="0.35">
      <c r="A20" s="164" t="s">
        <v>681</v>
      </c>
      <c r="B20" s="165" t="s">
        <v>682</v>
      </c>
      <c r="C20" s="35">
        <f>'GS7470-Summary'!E32</f>
        <v>4934.3246999999992</v>
      </c>
      <c r="D20" s="165" t="s">
        <v>683</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dimension ref="B2:M32"/>
  <sheetViews>
    <sheetView workbookViewId="0"/>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8.81640625" style="5" customWidth="1"/>
    <col min="6" max="7" width="9.1796875" style="5"/>
    <col min="8" max="8" width="3.1796875" style="5" customWidth="1"/>
    <col min="9" max="9" width="9.54296875" style="5" customWidth="1"/>
    <col min="10" max="10" width="17.54296875" style="5" customWidth="1"/>
    <col min="11" max="11" width="12.1796875" style="5" customWidth="1"/>
    <col min="12" max="16384" width="9.1796875" style="5"/>
  </cols>
  <sheetData>
    <row r="2" spans="2:13" ht="18.75" customHeight="1" x14ac:dyDescent="0.45">
      <c r="B2" s="536" t="s">
        <v>5321</v>
      </c>
      <c r="C2" s="536"/>
      <c r="D2" s="536"/>
      <c r="E2" s="536"/>
      <c r="F2" s="6"/>
      <c r="G2" s="6"/>
      <c r="H2" s="6"/>
      <c r="I2" s="542" t="s">
        <v>5322</v>
      </c>
      <c r="J2" s="542"/>
      <c r="K2" s="542"/>
      <c r="L2" s="542"/>
      <c r="M2" s="542"/>
    </row>
    <row r="3" spans="2:13" ht="15" thickBot="1" x14ac:dyDescent="0.4">
      <c r="B3" s="6"/>
      <c r="C3" s="6"/>
      <c r="D3" s="6"/>
      <c r="E3" s="6"/>
      <c r="F3" s="6"/>
      <c r="G3" s="6"/>
      <c r="H3" s="6"/>
      <c r="I3" s="6"/>
      <c r="J3" s="6"/>
    </row>
    <row r="4" spans="2:13" ht="15" customHeight="1" x14ac:dyDescent="0.35">
      <c r="B4" s="537" t="s">
        <v>45</v>
      </c>
      <c r="C4" s="538"/>
      <c r="D4" s="538"/>
      <c r="E4" s="539"/>
      <c r="G4" s="6"/>
      <c r="H4" s="6"/>
      <c r="I4" s="540" t="s">
        <v>21</v>
      </c>
      <c r="J4" s="541"/>
      <c r="K4" s="541"/>
      <c r="L4" s="541"/>
      <c r="M4" s="541"/>
    </row>
    <row r="5" spans="2:13" x14ac:dyDescent="0.35">
      <c r="B5" s="533" t="s">
        <v>22</v>
      </c>
      <c r="C5" s="534"/>
      <c r="D5" s="534"/>
      <c r="E5" s="535"/>
      <c r="G5" s="6"/>
      <c r="H5" s="6"/>
      <c r="I5" s="1" t="s">
        <v>23</v>
      </c>
      <c r="J5" s="1" t="s">
        <v>24</v>
      </c>
      <c r="K5" s="1" t="s">
        <v>25</v>
      </c>
      <c r="L5" s="1" t="s">
        <v>736</v>
      </c>
      <c r="M5" s="1" t="s">
        <v>26</v>
      </c>
    </row>
    <row r="6" spans="2:13" x14ac:dyDescent="0.35">
      <c r="B6" s="7" t="s">
        <v>27</v>
      </c>
      <c r="C6" s="165" t="s">
        <v>28</v>
      </c>
      <c r="D6" s="165" t="s">
        <v>29</v>
      </c>
      <c r="E6" s="8">
        <f>'GS7471-ER Calcs'!J27</f>
        <v>1933.9968959999999</v>
      </c>
      <c r="G6" s="6"/>
      <c r="H6" s="6"/>
      <c r="I6" s="2">
        <v>2019</v>
      </c>
      <c r="J6" s="195">
        <v>1482</v>
      </c>
      <c r="K6" s="194"/>
      <c r="L6" s="194"/>
      <c r="M6" s="195">
        <f>SUM(J6:L6)</f>
        <v>1482</v>
      </c>
    </row>
    <row r="7" spans="2:13" x14ac:dyDescent="0.35">
      <c r="B7" s="7" t="s">
        <v>30</v>
      </c>
      <c r="C7" s="165" t="s">
        <v>31</v>
      </c>
      <c r="D7" s="165" t="s">
        <v>29</v>
      </c>
      <c r="E7" s="8">
        <f>'GS7471-ER Calcs'!J28</f>
        <v>0</v>
      </c>
      <c r="G7" s="6"/>
      <c r="H7" s="6"/>
      <c r="I7" s="2">
        <v>2020</v>
      </c>
      <c r="J7" s="195">
        <v>1934</v>
      </c>
      <c r="K7" s="45">
        <v>1664</v>
      </c>
      <c r="L7" s="194"/>
      <c r="M7" s="195">
        <f t="shared" ref="M7:M9" si="0">SUM(J7:L7)</f>
        <v>3598</v>
      </c>
    </row>
    <row r="8" spans="2:13" x14ac:dyDescent="0.35">
      <c r="B8" s="7" t="s">
        <v>32</v>
      </c>
      <c r="C8" s="165" t="s">
        <v>33</v>
      </c>
      <c r="D8" s="165" t="s">
        <v>34</v>
      </c>
      <c r="E8" s="117">
        <f>'GS7471-ER Calcs'!J29</f>
        <v>0.95</v>
      </c>
      <c r="G8" s="6"/>
      <c r="H8" s="6"/>
      <c r="I8" s="2">
        <v>2021</v>
      </c>
      <c r="J8" s="360"/>
      <c r="K8" s="45">
        <v>1649</v>
      </c>
      <c r="L8" s="361">
        <f>E14</f>
        <v>1574</v>
      </c>
      <c r="M8" s="364">
        <f t="shared" si="0"/>
        <v>3223</v>
      </c>
    </row>
    <row r="9" spans="2:13" x14ac:dyDescent="0.35">
      <c r="B9" s="7" t="s">
        <v>35</v>
      </c>
      <c r="C9" s="165" t="s">
        <v>36</v>
      </c>
      <c r="D9" s="165" t="s">
        <v>29</v>
      </c>
      <c r="E9" s="8">
        <f>'GS7471-ER Calcs'!J30</f>
        <v>0</v>
      </c>
      <c r="G9" s="6"/>
      <c r="H9" s="6"/>
      <c r="I9" s="2">
        <v>2022</v>
      </c>
      <c r="J9" s="193"/>
      <c r="K9" s="362"/>
      <c r="L9" s="45">
        <f>E26</f>
        <v>3212</v>
      </c>
      <c r="M9" s="364">
        <f t="shared" si="0"/>
        <v>3212</v>
      </c>
    </row>
    <row r="10" spans="2:13" x14ac:dyDescent="0.35">
      <c r="B10" s="7" t="s">
        <v>37</v>
      </c>
      <c r="C10" s="165" t="s">
        <v>38</v>
      </c>
      <c r="D10" s="165" t="s">
        <v>29</v>
      </c>
      <c r="E10" s="8">
        <f>'GS7471-ER Calcs'!J31</f>
        <v>1837.2970511999997</v>
      </c>
      <c r="G10" s="6"/>
      <c r="H10" s="6"/>
      <c r="I10" s="3" t="s">
        <v>20</v>
      </c>
      <c r="J10" s="3">
        <f>SUM(J6:J9)</f>
        <v>3416</v>
      </c>
      <c r="K10" s="3">
        <f t="shared" ref="K10:M10" si="1">SUM(K6:K9)</f>
        <v>3313</v>
      </c>
      <c r="L10" s="4">
        <f t="shared" si="1"/>
        <v>4786</v>
      </c>
      <c r="M10" s="4">
        <f t="shared" si="1"/>
        <v>11515</v>
      </c>
    </row>
    <row r="11" spans="2:13" x14ac:dyDescent="0.35">
      <c r="B11" s="533" t="s">
        <v>39</v>
      </c>
      <c r="C11" s="534"/>
      <c r="D11" s="534"/>
      <c r="E11" s="535"/>
      <c r="G11" s="6"/>
      <c r="H11" s="6"/>
      <c r="I11" s="6"/>
      <c r="J11" s="6"/>
    </row>
    <row r="12" spans="2:13" x14ac:dyDescent="0.35">
      <c r="B12" s="9" t="s">
        <v>40</v>
      </c>
      <c r="C12" s="165"/>
      <c r="D12" s="166"/>
      <c r="E12" s="10">
        <f>'GS7471-ER Calcs'!J34</f>
        <v>0.85709999999999997</v>
      </c>
      <c r="G12" s="6"/>
      <c r="H12" s="6"/>
      <c r="I12" s="6"/>
      <c r="J12" s="6"/>
    </row>
    <row r="13" spans="2:13" x14ac:dyDescent="0.35">
      <c r="B13" s="9" t="s">
        <v>41</v>
      </c>
      <c r="C13" s="165" t="s">
        <v>42</v>
      </c>
      <c r="D13" s="166" t="s">
        <v>43</v>
      </c>
      <c r="E13" s="10">
        <f>'GS7471-ER Calcs'!J35</f>
        <v>0.1429</v>
      </c>
      <c r="G13" s="6"/>
      <c r="H13" s="6"/>
      <c r="I13" s="6"/>
      <c r="J13" s="6"/>
    </row>
    <row r="14" spans="2:13" ht="15" thickBot="1" x14ac:dyDescent="0.4">
      <c r="B14" s="11" t="s">
        <v>37</v>
      </c>
      <c r="C14" s="12" t="s">
        <v>44</v>
      </c>
      <c r="D14" s="12" t="s">
        <v>29</v>
      </c>
      <c r="E14" s="13">
        <f>'GS7471-ER Calcs'!J36</f>
        <v>1574</v>
      </c>
      <c r="G14" s="6"/>
      <c r="H14" s="6"/>
      <c r="I14" s="6"/>
      <c r="J14" s="6"/>
    </row>
    <row r="15" spans="2:13" ht="15" thickBot="1" x14ac:dyDescent="0.4">
      <c r="B15" s="6"/>
      <c r="C15" s="6"/>
      <c r="D15" s="6"/>
      <c r="E15" s="6"/>
      <c r="G15" s="6"/>
      <c r="H15" s="6"/>
      <c r="I15" s="6"/>
      <c r="J15" s="6"/>
    </row>
    <row r="16" spans="2:13"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'GS7471-ER Calcs'!O27</f>
        <v>3945.551688</v>
      </c>
      <c r="F18" s="6"/>
      <c r="G18" s="6"/>
      <c r="H18" s="6"/>
      <c r="I18" s="6"/>
      <c r="J18" s="6"/>
    </row>
    <row r="19" spans="2:10" x14ac:dyDescent="0.35">
      <c r="B19" s="7" t="s">
        <v>30</v>
      </c>
      <c r="C19" s="165" t="s">
        <v>31</v>
      </c>
      <c r="D19" s="165" t="s">
        <v>29</v>
      </c>
      <c r="E19" s="8">
        <f>'GS7471-ER Calcs'!O28</f>
        <v>0</v>
      </c>
      <c r="F19" s="6"/>
      <c r="G19" s="6"/>
      <c r="H19" s="6"/>
      <c r="I19" s="6"/>
      <c r="J19" s="6"/>
    </row>
    <row r="20" spans="2:10" x14ac:dyDescent="0.35">
      <c r="B20" s="7" t="s">
        <v>32</v>
      </c>
      <c r="C20" s="165" t="s">
        <v>33</v>
      </c>
      <c r="D20" s="165" t="s">
        <v>34</v>
      </c>
      <c r="E20" s="117">
        <f>'GS7471-ER Calcs'!O29</f>
        <v>0.95</v>
      </c>
      <c r="F20" s="6"/>
      <c r="G20" s="6"/>
      <c r="H20" s="6"/>
      <c r="I20" s="6"/>
      <c r="J20" s="6"/>
    </row>
    <row r="21" spans="2:10" x14ac:dyDescent="0.35">
      <c r="B21" s="7" t="s">
        <v>35</v>
      </c>
      <c r="C21" s="165" t="s">
        <v>36</v>
      </c>
      <c r="D21" s="165" t="s">
        <v>29</v>
      </c>
      <c r="E21" s="8">
        <f>'GS7471-ER Calcs'!O30</f>
        <v>0</v>
      </c>
      <c r="F21" s="6"/>
      <c r="G21" s="6"/>
      <c r="H21" s="6"/>
      <c r="I21" s="6"/>
      <c r="J21" s="6"/>
    </row>
    <row r="22" spans="2:10" x14ac:dyDescent="0.35">
      <c r="B22" s="7" t="s">
        <v>37</v>
      </c>
      <c r="C22" s="165" t="s">
        <v>38</v>
      </c>
      <c r="D22" s="165" t="s">
        <v>29</v>
      </c>
      <c r="E22" s="8">
        <f>'GS7471-ER Calcs'!O31</f>
        <v>3748.2741035999998</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'GS7471-ER Calcs'!O34</f>
        <v>0.85709999999999997</v>
      </c>
      <c r="F24" s="6"/>
      <c r="G24" s="6"/>
      <c r="H24" s="6"/>
      <c r="I24" s="6"/>
      <c r="J24" s="6"/>
    </row>
    <row r="25" spans="2:10" x14ac:dyDescent="0.35">
      <c r="B25" s="9" t="s">
        <v>41</v>
      </c>
      <c r="C25" s="165" t="s">
        <v>42</v>
      </c>
      <c r="D25" s="166" t="s">
        <v>43</v>
      </c>
      <c r="E25" s="10">
        <f>'GS7471-ER Calcs'!O35</f>
        <v>0.1429</v>
      </c>
      <c r="F25" s="6"/>
      <c r="G25" s="6"/>
      <c r="H25" s="6"/>
      <c r="I25" s="6"/>
      <c r="J25" s="6"/>
    </row>
    <row r="26" spans="2:10" ht="15" thickBot="1" x14ac:dyDescent="0.4">
      <c r="B26" s="11" t="s">
        <v>37</v>
      </c>
      <c r="C26" s="12" t="s">
        <v>38</v>
      </c>
      <c r="D26" s="12" t="s">
        <v>29</v>
      </c>
      <c r="E26" s="13">
        <f>'GS7471-ER Calcs'!O36</f>
        <v>3212</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14"/>
      <c r="J28" s="14"/>
    </row>
    <row r="29" spans="2:10" x14ac:dyDescent="0.35">
      <c r="B29" s="548" t="s">
        <v>22</v>
      </c>
      <c r="C29" s="549"/>
      <c r="D29" s="549"/>
      <c r="E29" s="550"/>
      <c r="F29" s="6"/>
      <c r="G29" s="6"/>
      <c r="H29" s="6"/>
      <c r="I29" s="6"/>
      <c r="J29" s="6"/>
    </row>
    <row r="30" spans="2:10" x14ac:dyDescent="0.35">
      <c r="B30" s="551">
        <v>2021</v>
      </c>
      <c r="C30" s="552"/>
      <c r="D30" s="553"/>
      <c r="E30" s="15">
        <f>E14</f>
        <v>1574</v>
      </c>
      <c r="F30" s="6"/>
      <c r="G30" s="6"/>
      <c r="H30" s="6"/>
      <c r="I30" s="6"/>
      <c r="J30" s="6"/>
    </row>
    <row r="31" spans="2:10" x14ac:dyDescent="0.35">
      <c r="B31" s="551">
        <v>2022</v>
      </c>
      <c r="C31" s="552"/>
      <c r="D31" s="553"/>
      <c r="E31" s="66">
        <f>E26</f>
        <v>3212</v>
      </c>
      <c r="F31" s="6"/>
      <c r="G31" s="6"/>
      <c r="H31" s="6"/>
      <c r="I31" s="6"/>
      <c r="J31" s="6"/>
    </row>
    <row r="32" spans="2:10" ht="15" thickBot="1" x14ac:dyDescent="0.4">
      <c r="B32" s="543" t="s">
        <v>5320</v>
      </c>
      <c r="C32" s="544"/>
      <c r="D32" s="356"/>
      <c r="E32" s="357">
        <f>SUM(E30:E31)</f>
        <v>4786</v>
      </c>
      <c r="F32" s="6"/>
      <c r="G32" s="6"/>
      <c r="H32" s="6"/>
      <c r="I32" s="6"/>
      <c r="J32" s="6"/>
    </row>
  </sheetData>
  <mergeCells count="14">
    <mergeCell ref="B11:E11"/>
    <mergeCell ref="B2:E2"/>
    <mergeCell ref="B4:E4"/>
    <mergeCell ref="B5:E5"/>
    <mergeCell ref="I2:M2"/>
    <mergeCell ref="I4:M4"/>
    <mergeCell ref="B32:C32"/>
    <mergeCell ref="B16:E16"/>
    <mergeCell ref="B17:E17"/>
    <mergeCell ref="B23:E23"/>
    <mergeCell ref="B28:E28"/>
    <mergeCell ref="B29:E29"/>
    <mergeCell ref="B30:D30"/>
    <mergeCell ref="B31:D31"/>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dimension ref="B1:R56"/>
  <sheetViews>
    <sheetView topLeftCell="E1" workbookViewId="0">
      <selection activeCell="O34" sqref="O34"/>
    </sheetView>
  </sheetViews>
  <sheetFormatPr defaultColWidth="9.1796875" defaultRowHeight="14.5" x14ac:dyDescent="0.35"/>
  <cols>
    <col min="1" max="1" width="9.1796875" style="5"/>
    <col min="2" max="2" width="29.81640625" style="5" bestFit="1" customWidth="1"/>
    <col min="3" max="3" width="19.81640625" style="5" customWidth="1"/>
    <col min="4" max="4" width="31.08984375" style="5" bestFit="1" customWidth="1"/>
    <col min="5" max="5" width="18" style="5" customWidth="1"/>
    <col min="6" max="6" width="18.81640625" style="5" customWidth="1"/>
    <col min="7" max="7" width="20.1796875" style="5" bestFit="1" customWidth="1"/>
    <col min="8" max="8" width="20.1796875" style="5" customWidth="1"/>
    <col min="9" max="9" width="18.453125" style="5" bestFit="1" customWidth="1"/>
    <col min="10" max="10" width="18.453125" style="5" customWidth="1"/>
    <col min="11" max="11" width="30.453125" style="5" customWidth="1"/>
    <col min="12" max="12" width="18.36328125" style="5" bestFit="1" customWidth="1"/>
    <col min="13" max="13" width="17.1796875" style="5" customWidth="1"/>
    <col min="14" max="14" width="14.26953125" style="5" bestFit="1" customWidth="1"/>
    <col min="15" max="15" width="18.453125" style="5" bestFit="1" customWidth="1"/>
    <col min="16" max="16" width="17" style="5" customWidth="1"/>
    <col min="17" max="18" width="12.7265625" style="5" bestFit="1" customWidth="1"/>
    <col min="19" max="16384" width="9.1796875" style="5"/>
  </cols>
  <sheetData>
    <row r="1" spans="2:18" ht="15" thickBot="1" x14ac:dyDescent="0.4">
      <c r="L1" s="555">
        <v>2021</v>
      </c>
      <c r="M1" s="562"/>
      <c r="N1" s="563"/>
      <c r="O1" s="555">
        <v>2022</v>
      </c>
      <c r="P1" s="562"/>
      <c r="Q1" s="563"/>
    </row>
    <row r="2" spans="2:18" x14ac:dyDescent="0.35">
      <c r="B2" s="25" t="s">
        <v>0</v>
      </c>
      <c r="C2" s="167" t="s">
        <v>46</v>
      </c>
      <c r="D2" s="167" t="s">
        <v>47</v>
      </c>
      <c r="E2" s="167" t="s">
        <v>48</v>
      </c>
      <c r="F2" s="167" t="s">
        <v>49</v>
      </c>
      <c r="G2" s="167" t="s">
        <v>50</v>
      </c>
      <c r="H2" s="167" t="s">
        <v>51</v>
      </c>
      <c r="I2" s="167" t="s">
        <v>52</v>
      </c>
      <c r="J2" s="26" t="s">
        <v>7</v>
      </c>
      <c r="K2" s="26" t="s">
        <v>5435</v>
      </c>
      <c r="L2" s="151" t="s">
        <v>5228</v>
      </c>
      <c r="M2" s="313" t="s">
        <v>5226</v>
      </c>
      <c r="N2" s="188" t="s">
        <v>54</v>
      </c>
      <c r="O2" s="151" t="s">
        <v>5228</v>
      </c>
      <c r="P2" s="281" t="s">
        <v>5226</v>
      </c>
      <c r="Q2" s="186" t="s">
        <v>54</v>
      </c>
      <c r="R2" s="185" t="s">
        <v>55</v>
      </c>
    </row>
    <row r="3" spans="2:18" ht="15" customHeight="1" x14ac:dyDescent="0.35">
      <c r="B3" s="569" t="s">
        <v>16</v>
      </c>
      <c r="C3" s="63" t="s">
        <v>3454</v>
      </c>
      <c r="D3" s="63" t="s">
        <v>3455</v>
      </c>
      <c r="E3" s="64">
        <v>-19.085730000000002</v>
      </c>
      <c r="F3" s="64">
        <v>33.649149999999999</v>
      </c>
      <c r="G3" s="68">
        <v>43776</v>
      </c>
      <c r="H3" s="183">
        <f>SUM(L3:M3,O3:P3)</f>
        <v>0</v>
      </c>
      <c r="I3" s="63">
        <f>'GS7471-Household List'!D47</f>
        <v>45</v>
      </c>
      <c r="J3" s="328">
        <f>IF(K3&lt;300,K3,300)</f>
        <v>300</v>
      </c>
      <c r="K3" s="84">
        <f>'GS7471-Household List'!J47</f>
        <v>763</v>
      </c>
      <c r="L3" s="183"/>
      <c r="M3" s="183"/>
      <c r="N3" s="183">
        <f>IF(G3&lt;C$31,F$38*J3,(C$33-G3)*J3*E$38)</f>
        <v>52439.999999999993</v>
      </c>
      <c r="O3" s="183"/>
      <c r="P3" s="183"/>
      <c r="Q3" s="37">
        <f>IF(G3&lt;=C$33,F$39*J3,(C$32-G3)*J3*E$39)</f>
        <v>51585</v>
      </c>
      <c r="R3" s="37">
        <f t="shared" ref="R3:R25" si="0">N3+Q3</f>
        <v>104025</v>
      </c>
    </row>
    <row r="4" spans="2:18" x14ac:dyDescent="0.35">
      <c r="B4" s="570"/>
      <c r="C4" s="63" t="s">
        <v>3456</v>
      </c>
      <c r="D4" s="63" t="s">
        <v>3457</v>
      </c>
      <c r="E4" s="64">
        <v>-19.11065</v>
      </c>
      <c r="F4" s="64">
        <v>33.488950000000003</v>
      </c>
      <c r="G4" s="67">
        <v>43616</v>
      </c>
      <c r="H4" s="183">
        <f t="shared" ref="H4:H25" si="1">SUM(L4:M4,O4:P4)</f>
        <v>0</v>
      </c>
      <c r="I4" s="65">
        <f>'GS7471-Household List'!D91</f>
        <v>43</v>
      </c>
      <c r="J4" s="328">
        <f t="shared" ref="J4:J10" si="2">IF(K4&lt;300,K4,300)</f>
        <v>300</v>
      </c>
      <c r="K4" s="84">
        <f>'GS7471-Household List'!J91</f>
        <v>471</v>
      </c>
      <c r="L4" s="183"/>
      <c r="M4" s="183"/>
      <c r="N4" s="183">
        <f t="shared" ref="N4:N10" si="3">IF(G4&lt;C$31,F$38*J4,(C$33-G4)*J4*E$38)</f>
        <v>52439.999999999993</v>
      </c>
      <c r="O4" s="183"/>
      <c r="P4" s="183"/>
      <c r="Q4" s="37">
        <f t="shared" ref="Q4:Q25" si="4">IF(G4&lt;=C$33,F$39*J4,(C$32-G4)*J4*E$39)</f>
        <v>51585</v>
      </c>
      <c r="R4" s="37">
        <f t="shared" si="0"/>
        <v>104025</v>
      </c>
    </row>
    <row r="5" spans="2:18" x14ac:dyDescent="0.35">
      <c r="B5" s="570"/>
      <c r="C5" s="63" t="s">
        <v>3458</v>
      </c>
      <c r="D5" s="63" t="s">
        <v>3459</v>
      </c>
      <c r="E5" s="64">
        <v>-19.124970000000001</v>
      </c>
      <c r="F5" s="64">
        <v>33.511490000000002</v>
      </c>
      <c r="G5" s="67">
        <v>43615</v>
      </c>
      <c r="H5" s="183">
        <f t="shared" si="1"/>
        <v>0</v>
      </c>
      <c r="I5" s="65">
        <f>'GS7471-Household List'!D159</f>
        <v>67</v>
      </c>
      <c r="J5" s="328">
        <f t="shared" si="2"/>
        <v>300</v>
      </c>
      <c r="K5" s="84">
        <f>'GS7471-Household List'!J159</f>
        <v>408</v>
      </c>
      <c r="L5" s="183"/>
      <c r="M5" s="183"/>
      <c r="N5" s="183">
        <f t="shared" si="3"/>
        <v>52439.999999999993</v>
      </c>
      <c r="O5" s="183"/>
      <c r="P5" s="183"/>
      <c r="Q5" s="37">
        <f t="shared" si="4"/>
        <v>51585</v>
      </c>
      <c r="R5" s="37">
        <f t="shared" si="0"/>
        <v>104025</v>
      </c>
    </row>
    <row r="6" spans="2:18" x14ac:dyDescent="0.35">
      <c r="B6" s="570"/>
      <c r="C6" s="63" t="s">
        <v>3460</v>
      </c>
      <c r="D6" s="63" t="s">
        <v>3461</v>
      </c>
      <c r="E6" s="64">
        <v>-19.196349999999999</v>
      </c>
      <c r="F6" s="64">
        <v>33.497970000000002</v>
      </c>
      <c r="G6" s="67">
        <v>43616</v>
      </c>
      <c r="H6" s="183">
        <f t="shared" si="1"/>
        <v>0</v>
      </c>
      <c r="I6" s="65">
        <f>'GS7471-Household List'!D243</f>
        <v>83</v>
      </c>
      <c r="J6" s="328">
        <f t="shared" si="2"/>
        <v>300</v>
      </c>
      <c r="K6" s="84">
        <f>'GS7471-Household List'!J243</f>
        <v>509</v>
      </c>
      <c r="L6" s="183"/>
      <c r="M6" s="183"/>
      <c r="N6" s="183">
        <f t="shared" si="3"/>
        <v>52439.999999999993</v>
      </c>
      <c r="O6" s="183"/>
      <c r="P6" s="183"/>
      <c r="Q6" s="37">
        <f t="shared" si="4"/>
        <v>51585</v>
      </c>
      <c r="R6" s="37">
        <f t="shared" si="0"/>
        <v>104025</v>
      </c>
    </row>
    <row r="7" spans="2:18" x14ac:dyDescent="0.35">
      <c r="B7" s="570"/>
      <c r="C7" s="63" t="s">
        <v>3462</v>
      </c>
      <c r="D7" s="63" t="s">
        <v>3463</v>
      </c>
      <c r="E7" s="64">
        <v>-19.130649999999999</v>
      </c>
      <c r="F7" s="64">
        <v>33.475360000000002</v>
      </c>
      <c r="G7" s="67">
        <v>43715</v>
      </c>
      <c r="H7" s="183">
        <f t="shared" si="1"/>
        <v>0</v>
      </c>
      <c r="I7" s="63">
        <f>'GS7471-Household List'!D285</f>
        <v>41</v>
      </c>
      <c r="J7" s="328">
        <f t="shared" si="2"/>
        <v>300</v>
      </c>
      <c r="K7" s="84">
        <f>'GS7471-Household List'!J285</f>
        <v>324</v>
      </c>
      <c r="L7" s="183"/>
      <c r="M7" s="183"/>
      <c r="N7" s="183">
        <f t="shared" si="3"/>
        <v>52439.999999999993</v>
      </c>
      <c r="O7" s="183"/>
      <c r="P7" s="183"/>
      <c r="Q7" s="37">
        <f t="shared" si="4"/>
        <v>51585</v>
      </c>
      <c r="R7" s="37">
        <f t="shared" si="0"/>
        <v>104025</v>
      </c>
    </row>
    <row r="8" spans="2:18" x14ac:dyDescent="0.35">
      <c r="B8" s="570"/>
      <c r="C8" s="63" t="s">
        <v>3464</v>
      </c>
      <c r="D8" s="63" t="s">
        <v>3465</v>
      </c>
      <c r="E8" s="64">
        <v>-19.028420000000001</v>
      </c>
      <c r="F8" s="64">
        <v>33.551699999999997</v>
      </c>
      <c r="G8" s="67">
        <v>43718</v>
      </c>
      <c r="H8" s="183">
        <f t="shared" si="1"/>
        <v>0</v>
      </c>
      <c r="I8" s="63">
        <f>'GS7471-Household List'!D335</f>
        <v>49</v>
      </c>
      <c r="J8" s="328">
        <f t="shared" si="2"/>
        <v>300</v>
      </c>
      <c r="K8" s="84">
        <f>'GS7471-Household List'!J335</f>
        <v>435</v>
      </c>
      <c r="L8" s="183"/>
      <c r="M8" s="183"/>
      <c r="N8" s="183">
        <f t="shared" si="3"/>
        <v>52439.999999999993</v>
      </c>
      <c r="O8" s="183"/>
      <c r="P8" s="183"/>
      <c r="Q8" s="37">
        <f t="shared" si="4"/>
        <v>51585</v>
      </c>
      <c r="R8" s="37">
        <f t="shared" si="0"/>
        <v>104025</v>
      </c>
    </row>
    <row r="9" spans="2:18" x14ac:dyDescent="0.35">
      <c r="B9" s="570"/>
      <c r="C9" s="63" t="s">
        <v>3466</v>
      </c>
      <c r="D9" s="63" t="s">
        <v>3467</v>
      </c>
      <c r="E9" s="64">
        <v>-19.059640000000002</v>
      </c>
      <c r="F9" s="64">
        <v>33.547530000000002</v>
      </c>
      <c r="G9" s="67">
        <v>43711</v>
      </c>
      <c r="H9" s="183">
        <f t="shared" si="1"/>
        <v>0</v>
      </c>
      <c r="I9" s="63">
        <f>'GS7471-Household List'!D374</f>
        <v>38</v>
      </c>
      <c r="J9" s="328">
        <f t="shared" si="2"/>
        <v>153</v>
      </c>
      <c r="K9" s="84">
        <f>'GS7471-Household List'!J374</f>
        <v>153</v>
      </c>
      <c r="L9" s="183"/>
      <c r="M9" s="183"/>
      <c r="N9" s="183">
        <f t="shared" si="3"/>
        <v>26744.399999999998</v>
      </c>
      <c r="O9" s="183"/>
      <c r="P9" s="183"/>
      <c r="Q9" s="37">
        <f t="shared" si="4"/>
        <v>26308.35</v>
      </c>
      <c r="R9" s="37">
        <f t="shared" si="0"/>
        <v>53052.75</v>
      </c>
    </row>
    <row r="10" spans="2:18" x14ac:dyDescent="0.35">
      <c r="B10" s="570"/>
      <c r="C10" s="63" t="s">
        <v>3468</v>
      </c>
      <c r="D10" s="63" t="s">
        <v>3469</v>
      </c>
      <c r="E10" s="64">
        <v>-19.085979999999999</v>
      </c>
      <c r="F10" s="64">
        <v>33.657870000000003</v>
      </c>
      <c r="G10" s="67">
        <v>43775</v>
      </c>
      <c r="H10" s="183">
        <f t="shared" si="1"/>
        <v>0</v>
      </c>
      <c r="I10" s="63">
        <f>'GS7471-Household List'!D443</f>
        <v>68</v>
      </c>
      <c r="J10" s="328">
        <f t="shared" si="2"/>
        <v>300</v>
      </c>
      <c r="K10" s="84">
        <f>'GS7471-Household List'!J443</f>
        <v>472</v>
      </c>
      <c r="L10" s="183"/>
      <c r="M10" s="183"/>
      <c r="N10" s="183">
        <f t="shared" si="3"/>
        <v>52439.999999999993</v>
      </c>
      <c r="O10" s="183"/>
      <c r="P10" s="183"/>
      <c r="Q10" s="37">
        <f t="shared" si="4"/>
        <v>51585</v>
      </c>
      <c r="R10" s="37">
        <f t="shared" si="0"/>
        <v>104025</v>
      </c>
    </row>
    <row r="11" spans="2:18" x14ac:dyDescent="0.35">
      <c r="B11" s="570"/>
      <c r="C11" s="165" t="s">
        <v>3051</v>
      </c>
      <c r="D11" s="410" t="s">
        <v>3052</v>
      </c>
      <c r="E11" s="150">
        <v>-19.938829999999999</v>
      </c>
      <c r="F11" s="150">
        <v>33.430050000000001</v>
      </c>
      <c r="G11" s="157">
        <v>44642</v>
      </c>
      <c r="H11" s="183">
        <f t="shared" si="1"/>
        <v>0</v>
      </c>
      <c r="I11" s="165">
        <f>'GS7471-Household List'!D505</f>
        <v>61</v>
      </c>
      <c r="J11" s="328">
        <v>300</v>
      </c>
      <c r="K11" s="165">
        <f>'GS7471-Household List'!J505</f>
        <v>560</v>
      </c>
      <c r="L11" s="206"/>
      <c r="M11" s="206"/>
      <c r="N11" s="183">
        <v>0</v>
      </c>
      <c r="O11" s="206"/>
      <c r="P11" s="206"/>
      <c r="Q11" s="37">
        <f t="shared" si="4"/>
        <v>28500</v>
      </c>
      <c r="R11" s="37">
        <f t="shared" si="0"/>
        <v>28500</v>
      </c>
    </row>
    <row r="12" spans="2:18" x14ac:dyDescent="0.35">
      <c r="B12" s="570"/>
      <c r="C12" s="165" t="s">
        <v>3053</v>
      </c>
      <c r="D12" s="410" t="s">
        <v>3054</v>
      </c>
      <c r="E12" s="150">
        <v>-19.866240000000001</v>
      </c>
      <c r="F12" s="150">
        <v>33.32246</v>
      </c>
      <c r="G12" s="157">
        <v>44643</v>
      </c>
      <c r="H12" s="183">
        <f t="shared" si="1"/>
        <v>5</v>
      </c>
      <c r="I12" s="165">
        <f>'GS7471-Household List'!D559</f>
        <v>53</v>
      </c>
      <c r="J12" s="328">
        <v>300</v>
      </c>
      <c r="K12" s="165">
        <f>'GS7471-Household List'!J559</f>
        <v>528</v>
      </c>
      <c r="L12" s="206"/>
      <c r="M12" s="206"/>
      <c r="N12" s="183">
        <v>0</v>
      </c>
      <c r="O12" s="206"/>
      <c r="P12" s="355">
        <f>'WQT FAILS'!W38</f>
        <v>5</v>
      </c>
      <c r="Q12" s="37">
        <f t="shared" si="4"/>
        <v>28215</v>
      </c>
      <c r="R12" s="37">
        <f t="shared" si="0"/>
        <v>28215</v>
      </c>
    </row>
    <row r="13" spans="2:18" x14ac:dyDescent="0.35">
      <c r="B13" s="570"/>
      <c r="C13" s="165" t="s">
        <v>3055</v>
      </c>
      <c r="D13" s="410" t="s">
        <v>3056</v>
      </c>
      <c r="E13" s="150">
        <v>-19.861170000000001</v>
      </c>
      <c r="F13" s="150">
        <v>33.326039999999999</v>
      </c>
      <c r="G13" s="157">
        <v>44643</v>
      </c>
      <c r="H13" s="183">
        <f t="shared" si="1"/>
        <v>0</v>
      </c>
      <c r="I13" s="165">
        <f>'GS7471-Household List'!D623</f>
        <v>63</v>
      </c>
      <c r="J13" s="328">
        <v>300</v>
      </c>
      <c r="K13" s="165">
        <f>'GS7471-Household List'!J623</f>
        <v>452</v>
      </c>
      <c r="L13" s="206"/>
      <c r="M13" s="206"/>
      <c r="N13" s="183">
        <v>0</v>
      </c>
      <c r="O13" s="206"/>
      <c r="P13" s="206"/>
      <c r="Q13" s="37">
        <f t="shared" si="4"/>
        <v>28215</v>
      </c>
      <c r="R13" s="37">
        <f t="shared" si="0"/>
        <v>28215</v>
      </c>
    </row>
    <row r="14" spans="2:18" x14ac:dyDescent="0.35">
      <c r="B14" s="570"/>
      <c r="C14" s="165" t="s">
        <v>3057</v>
      </c>
      <c r="D14" s="410" t="s">
        <v>3058</v>
      </c>
      <c r="E14" s="150">
        <v>-19.947420000000001</v>
      </c>
      <c r="F14" s="150">
        <v>33.461080000000003</v>
      </c>
      <c r="G14" s="157">
        <v>44643</v>
      </c>
      <c r="H14" s="183">
        <f t="shared" si="1"/>
        <v>0</v>
      </c>
      <c r="I14" s="165">
        <f>'GS7471-Household List'!D695</f>
        <v>71</v>
      </c>
      <c r="J14" s="328">
        <v>300</v>
      </c>
      <c r="K14" s="165">
        <f>'GS7471-Household List'!J695</f>
        <v>459</v>
      </c>
      <c r="L14" s="206"/>
      <c r="M14" s="206"/>
      <c r="N14" s="183">
        <v>0</v>
      </c>
      <c r="O14" s="206"/>
      <c r="P14" s="206"/>
      <c r="Q14" s="37">
        <f t="shared" si="4"/>
        <v>28215</v>
      </c>
      <c r="R14" s="37">
        <f t="shared" si="0"/>
        <v>28215</v>
      </c>
    </row>
    <row r="15" spans="2:18" x14ac:dyDescent="0.35">
      <c r="B15" s="570"/>
      <c r="C15" s="165" t="s">
        <v>3059</v>
      </c>
      <c r="D15" s="410" t="s">
        <v>3060</v>
      </c>
      <c r="E15" s="150">
        <v>-19.92962</v>
      </c>
      <c r="F15" s="150">
        <v>33.350409999999997</v>
      </c>
      <c r="G15" s="157">
        <v>44643</v>
      </c>
      <c r="H15" s="183">
        <f t="shared" si="1"/>
        <v>0</v>
      </c>
      <c r="I15" s="165">
        <f>'GS7471-Household List'!D729</f>
        <v>33</v>
      </c>
      <c r="J15" s="328">
        <v>300</v>
      </c>
      <c r="K15" s="165">
        <f>'GS7471-Household List'!J729</f>
        <v>428</v>
      </c>
      <c r="L15" s="206"/>
      <c r="M15" s="206"/>
      <c r="N15" s="183">
        <v>0</v>
      </c>
      <c r="O15" s="206"/>
      <c r="P15" s="206"/>
      <c r="Q15" s="37">
        <f t="shared" si="4"/>
        <v>28215</v>
      </c>
      <c r="R15" s="37">
        <f t="shared" si="0"/>
        <v>28215</v>
      </c>
    </row>
    <row r="16" spans="2:18" x14ac:dyDescent="0.35">
      <c r="B16" s="570"/>
      <c r="C16" s="165" t="s">
        <v>3470</v>
      </c>
      <c r="D16" s="410" t="s">
        <v>3471</v>
      </c>
      <c r="E16" s="150">
        <v>-19.857569999999999</v>
      </c>
      <c r="F16" s="150">
        <v>33.327260000000003</v>
      </c>
      <c r="G16" s="157">
        <v>44644</v>
      </c>
      <c r="H16" s="183">
        <f t="shared" si="1"/>
        <v>0</v>
      </c>
      <c r="I16" s="165">
        <f>'GS7471-Household List'!D780</f>
        <v>50</v>
      </c>
      <c r="J16" s="328">
        <v>300</v>
      </c>
      <c r="K16" s="165">
        <f>'GS7471-Household List'!J780</f>
        <v>576</v>
      </c>
      <c r="L16" s="206"/>
      <c r="M16" s="206"/>
      <c r="N16" s="183">
        <v>0</v>
      </c>
      <c r="O16" s="206"/>
      <c r="P16" s="206"/>
      <c r="Q16" s="37">
        <f t="shared" si="4"/>
        <v>27930</v>
      </c>
      <c r="R16" s="37">
        <f t="shared" si="0"/>
        <v>27930</v>
      </c>
    </row>
    <row r="17" spans="2:18" x14ac:dyDescent="0.35">
      <c r="B17" s="570"/>
      <c r="C17" s="165" t="s">
        <v>3472</v>
      </c>
      <c r="D17" s="410" t="s">
        <v>3473</v>
      </c>
      <c r="E17" s="150">
        <v>-19.84778</v>
      </c>
      <c r="F17" s="150">
        <v>33.314109999999999</v>
      </c>
      <c r="G17" s="157">
        <v>44644</v>
      </c>
      <c r="H17" s="183">
        <f t="shared" si="1"/>
        <v>0</v>
      </c>
      <c r="I17" s="165">
        <f>'GS7471-Household List'!D815</f>
        <v>34</v>
      </c>
      <c r="J17" s="328">
        <v>300</v>
      </c>
      <c r="K17" s="165">
        <f>'GS7471-Household List'!J815</f>
        <v>408</v>
      </c>
      <c r="L17" s="206"/>
      <c r="M17" s="206"/>
      <c r="N17" s="183">
        <v>0</v>
      </c>
      <c r="O17" s="206"/>
      <c r="P17" s="206"/>
      <c r="Q17" s="37">
        <f t="shared" si="4"/>
        <v>27930</v>
      </c>
      <c r="R17" s="37">
        <f t="shared" si="0"/>
        <v>27930</v>
      </c>
    </row>
    <row r="18" spans="2:18" x14ac:dyDescent="0.35">
      <c r="B18" s="570"/>
      <c r="C18" s="165" t="s">
        <v>3474</v>
      </c>
      <c r="D18" s="410" t="s">
        <v>3475</v>
      </c>
      <c r="E18" s="150">
        <v>-19.807670000000002</v>
      </c>
      <c r="F18" s="150">
        <v>33.322809999999997</v>
      </c>
      <c r="G18" s="157">
        <v>44644</v>
      </c>
      <c r="H18" s="183">
        <f t="shared" si="1"/>
        <v>0</v>
      </c>
      <c r="I18" s="165">
        <f>'GS7471-Household List'!D852</f>
        <v>36</v>
      </c>
      <c r="J18" s="328">
        <v>300</v>
      </c>
      <c r="K18" s="165">
        <f>'GS7471-Household List'!J852</f>
        <v>379</v>
      </c>
      <c r="L18" s="206"/>
      <c r="M18" s="206"/>
      <c r="N18" s="183">
        <v>0</v>
      </c>
      <c r="O18" s="206"/>
      <c r="P18" s="206"/>
      <c r="Q18" s="37">
        <f t="shared" si="4"/>
        <v>27930</v>
      </c>
      <c r="R18" s="37">
        <f t="shared" si="0"/>
        <v>27930</v>
      </c>
    </row>
    <row r="19" spans="2:18" x14ac:dyDescent="0.35">
      <c r="B19" s="570"/>
      <c r="C19" s="165" t="s">
        <v>3476</v>
      </c>
      <c r="D19" s="410" t="s">
        <v>3477</v>
      </c>
      <c r="E19" s="150">
        <v>-19.972629999999999</v>
      </c>
      <c r="F19" s="150">
        <v>33.382249999999999</v>
      </c>
      <c r="G19" s="157">
        <v>44645</v>
      </c>
      <c r="H19" s="183">
        <f t="shared" si="1"/>
        <v>0</v>
      </c>
      <c r="I19" s="165">
        <f>'GS7471-Household List'!D895</f>
        <v>42</v>
      </c>
      <c r="J19" s="328">
        <v>300</v>
      </c>
      <c r="K19" s="165">
        <f>'GS7471-Household List'!J895</f>
        <v>353</v>
      </c>
      <c r="L19" s="206"/>
      <c r="M19" s="206"/>
      <c r="N19" s="183">
        <v>0</v>
      </c>
      <c r="O19" s="206"/>
      <c r="P19" s="206"/>
      <c r="Q19" s="37">
        <f t="shared" si="4"/>
        <v>27645</v>
      </c>
      <c r="R19" s="37">
        <f t="shared" si="0"/>
        <v>27645</v>
      </c>
    </row>
    <row r="20" spans="2:18" x14ac:dyDescent="0.35">
      <c r="B20" s="570"/>
      <c r="C20" s="165" t="s">
        <v>3478</v>
      </c>
      <c r="D20" s="410" t="s">
        <v>3479</v>
      </c>
      <c r="E20" s="150">
        <v>-19.96838</v>
      </c>
      <c r="F20" s="150">
        <v>33.37171</v>
      </c>
      <c r="G20" s="157">
        <v>44645</v>
      </c>
      <c r="H20" s="183">
        <f t="shared" si="1"/>
        <v>0</v>
      </c>
      <c r="I20" s="165">
        <f>'GS7471-Household List'!D946</f>
        <v>50</v>
      </c>
      <c r="J20" s="328">
        <v>300</v>
      </c>
      <c r="K20" s="165">
        <f>'GS7471-Household List'!J946</f>
        <v>332</v>
      </c>
      <c r="L20" s="189"/>
      <c r="M20" s="189"/>
      <c r="N20" s="183">
        <v>0</v>
      </c>
      <c r="O20" s="189"/>
      <c r="P20" s="189"/>
      <c r="Q20" s="37">
        <f t="shared" si="4"/>
        <v>27645</v>
      </c>
      <c r="R20" s="37">
        <f t="shared" si="0"/>
        <v>27645</v>
      </c>
    </row>
    <row r="21" spans="2:18" x14ac:dyDescent="0.35">
      <c r="B21" s="570"/>
      <c r="C21" s="165" t="s">
        <v>3480</v>
      </c>
      <c r="D21" s="410" t="s">
        <v>3481</v>
      </c>
      <c r="E21" s="150">
        <v>-19.84038</v>
      </c>
      <c r="F21" s="150">
        <v>33.305639999999997</v>
      </c>
      <c r="G21" s="157">
        <v>44645</v>
      </c>
      <c r="H21" s="183">
        <f t="shared" si="1"/>
        <v>0</v>
      </c>
      <c r="I21" s="165">
        <f>'GS7471-Household List'!D978</f>
        <v>31</v>
      </c>
      <c r="J21" s="328">
        <v>300</v>
      </c>
      <c r="K21" s="165">
        <f>'GS7471-Household List'!J978</f>
        <v>344</v>
      </c>
      <c r="L21" s="189"/>
      <c r="M21" s="189"/>
      <c r="N21" s="183">
        <v>0</v>
      </c>
      <c r="O21" s="189"/>
      <c r="P21" s="189"/>
      <c r="Q21" s="37">
        <f t="shared" si="4"/>
        <v>27645</v>
      </c>
      <c r="R21" s="37">
        <f t="shared" si="0"/>
        <v>27645</v>
      </c>
    </row>
    <row r="22" spans="2:18" x14ac:dyDescent="0.35">
      <c r="B22" s="570"/>
      <c r="C22" s="165" t="s">
        <v>3482</v>
      </c>
      <c r="D22" s="410" t="s">
        <v>3483</v>
      </c>
      <c r="E22" s="150">
        <v>-19.83953</v>
      </c>
      <c r="F22" s="150">
        <v>33.30782</v>
      </c>
      <c r="G22" s="157">
        <v>44645</v>
      </c>
      <c r="H22" s="183">
        <f t="shared" si="1"/>
        <v>0</v>
      </c>
      <c r="I22" s="165">
        <f>'GS7471-Household List'!D1047</f>
        <v>68</v>
      </c>
      <c r="J22" s="328">
        <v>300</v>
      </c>
      <c r="K22" s="165">
        <f>'GS7471-Household List'!J1047</f>
        <v>627</v>
      </c>
      <c r="L22" s="183"/>
      <c r="M22" s="183"/>
      <c r="N22" s="183">
        <v>0</v>
      </c>
      <c r="O22" s="183"/>
      <c r="P22" s="183"/>
      <c r="Q22" s="37">
        <f t="shared" si="4"/>
        <v>27645</v>
      </c>
      <c r="R22" s="37">
        <f t="shared" si="0"/>
        <v>27645</v>
      </c>
    </row>
    <row r="23" spans="2:18" x14ac:dyDescent="0.35">
      <c r="B23" s="570"/>
      <c r="C23" s="165" t="s">
        <v>3484</v>
      </c>
      <c r="D23" s="410" t="s">
        <v>3485</v>
      </c>
      <c r="E23" s="150">
        <v>-19.77007</v>
      </c>
      <c r="F23" s="150">
        <v>33.37688</v>
      </c>
      <c r="G23" s="157">
        <v>44648</v>
      </c>
      <c r="H23" s="183">
        <f t="shared" si="1"/>
        <v>0</v>
      </c>
      <c r="I23" s="165">
        <f>'GS7471-Household List'!D1079</f>
        <v>31</v>
      </c>
      <c r="J23" s="328">
        <v>300</v>
      </c>
      <c r="K23" s="165">
        <f>'GS7471-Household List'!J1079</f>
        <v>334</v>
      </c>
      <c r="L23" s="183"/>
      <c r="M23" s="183"/>
      <c r="N23" s="183">
        <v>0</v>
      </c>
      <c r="O23" s="183"/>
      <c r="P23" s="183"/>
      <c r="Q23" s="37">
        <f t="shared" si="4"/>
        <v>26790</v>
      </c>
      <c r="R23" s="37">
        <f t="shared" si="0"/>
        <v>26790</v>
      </c>
    </row>
    <row r="24" spans="2:18" x14ac:dyDescent="0.35">
      <c r="B24" s="570"/>
      <c r="C24" s="165" t="s">
        <v>3486</v>
      </c>
      <c r="D24" s="410" t="s">
        <v>3487</v>
      </c>
      <c r="E24" s="150">
        <v>-19.503409999999999</v>
      </c>
      <c r="F24" s="150">
        <v>33.328530000000001</v>
      </c>
      <c r="G24" s="157">
        <v>44648</v>
      </c>
      <c r="H24" s="183">
        <f t="shared" si="1"/>
        <v>0</v>
      </c>
      <c r="I24" s="165">
        <f>'GS7471-Household List'!D1129</f>
        <v>49</v>
      </c>
      <c r="J24" s="328">
        <v>300</v>
      </c>
      <c r="K24" s="165">
        <f>'GS7471-Household List'!J1129</f>
        <v>414</v>
      </c>
      <c r="L24" s="183"/>
      <c r="M24" s="183"/>
      <c r="N24" s="183">
        <v>0</v>
      </c>
      <c r="O24" s="183"/>
      <c r="P24" s="183"/>
      <c r="Q24" s="37">
        <f t="shared" si="4"/>
        <v>26790</v>
      </c>
      <c r="R24" s="37">
        <f t="shared" si="0"/>
        <v>26790</v>
      </c>
    </row>
    <row r="25" spans="2:18" x14ac:dyDescent="0.35">
      <c r="B25" s="570"/>
      <c r="C25" s="165" t="s">
        <v>3488</v>
      </c>
      <c r="D25" s="410" t="s">
        <v>3489</v>
      </c>
      <c r="E25" s="150">
        <v>-19.925640000000001</v>
      </c>
      <c r="F25" s="150">
        <v>33.546990000000001</v>
      </c>
      <c r="G25" s="157">
        <v>44648</v>
      </c>
      <c r="H25" s="183">
        <f t="shared" si="1"/>
        <v>0</v>
      </c>
      <c r="I25" s="165">
        <f>'GS7471-Household List'!D1181</f>
        <v>51</v>
      </c>
      <c r="J25" s="328">
        <v>300</v>
      </c>
      <c r="K25" s="165">
        <f>'GS7471-Household List'!J1181</f>
        <v>582</v>
      </c>
      <c r="L25" s="183"/>
      <c r="M25" s="183"/>
      <c r="N25" s="183">
        <v>0</v>
      </c>
      <c r="O25" s="183"/>
      <c r="P25" s="183"/>
      <c r="Q25" s="37">
        <f t="shared" si="4"/>
        <v>26790</v>
      </c>
      <c r="R25" s="37">
        <f t="shared" si="0"/>
        <v>26790</v>
      </c>
    </row>
    <row r="26" spans="2:18" x14ac:dyDescent="0.35">
      <c r="B26" s="570"/>
      <c r="C26" s="199"/>
      <c r="D26" s="199"/>
      <c r="E26" s="200"/>
      <c r="F26" s="200"/>
      <c r="G26" s="201"/>
      <c r="H26" s="192"/>
      <c r="I26" s="63"/>
      <c r="J26" s="328"/>
      <c r="K26" s="200"/>
      <c r="L26" s="183"/>
      <c r="M26" s="183"/>
      <c r="N26" s="183"/>
      <c r="O26" s="183"/>
      <c r="P26" s="183"/>
      <c r="Q26" s="37"/>
      <c r="R26" s="37"/>
    </row>
    <row r="27" spans="2:18" x14ac:dyDescent="0.35">
      <c r="B27" s="561"/>
      <c r="C27" s="199"/>
      <c r="D27" s="199"/>
      <c r="E27" s="200"/>
      <c r="F27" s="200"/>
      <c r="G27" s="201"/>
      <c r="H27" s="192"/>
      <c r="I27" s="63"/>
      <c r="J27" s="328"/>
      <c r="K27" s="200"/>
      <c r="L27" s="183"/>
      <c r="M27" s="183"/>
      <c r="N27" s="183"/>
      <c r="O27" s="183"/>
      <c r="P27" s="183"/>
      <c r="Q27" s="37"/>
      <c r="R27" s="37"/>
    </row>
    <row r="28" spans="2:18" ht="15" thickBot="1" x14ac:dyDescent="0.4">
      <c r="B28" s="27"/>
      <c r="C28"/>
      <c r="G28" s="16"/>
      <c r="H28" s="327">
        <f t="shared" ref="H28:R28" si="5">SUM(H3:H27)</f>
        <v>5</v>
      </c>
      <c r="I28" s="327">
        <f t="shared" si="5"/>
        <v>1157</v>
      </c>
      <c r="J28" s="407">
        <f t="shared" si="5"/>
        <v>6753</v>
      </c>
      <c r="K28" s="407">
        <f t="shared" si="5"/>
        <v>10311</v>
      </c>
      <c r="L28" s="407">
        <f t="shared" si="5"/>
        <v>0</v>
      </c>
      <c r="M28" s="407">
        <f t="shared" si="5"/>
        <v>0</v>
      </c>
      <c r="N28" s="407">
        <f t="shared" si="5"/>
        <v>393824.39999999997</v>
      </c>
      <c r="O28" s="407">
        <f t="shared" si="5"/>
        <v>0</v>
      </c>
      <c r="P28" s="407">
        <f t="shared" si="5"/>
        <v>5</v>
      </c>
      <c r="Q28" s="407">
        <f t="shared" si="5"/>
        <v>803503.35</v>
      </c>
      <c r="R28" s="407">
        <f t="shared" si="5"/>
        <v>1197327.75</v>
      </c>
    </row>
    <row r="29" spans="2:18" ht="15" customHeight="1" x14ac:dyDescent="0.35">
      <c r="H29" s="28"/>
    </row>
    <row r="30" spans="2:18" ht="15" customHeight="1" thickBot="1" x14ac:dyDescent="0.4">
      <c r="B30" s="332" t="s">
        <v>736</v>
      </c>
      <c r="C30" s="32" t="s">
        <v>108</v>
      </c>
      <c r="G30" s="28"/>
      <c r="L30" s="383" t="s">
        <v>5323</v>
      </c>
      <c r="M30" s="383"/>
      <c r="N30" s="383"/>
      <c r="O30" s="383"/>
      <c r="P30" s="383"/>
      <c r="Q30" s="383"/>
      <c r="R30" s="383"/>
    </row>
    <row r="31" spans="2:18" x14ac:dyDescent="0.35">
      <c r="B31" s="18" t="s">
        <v>109</v>
      </c>
      <c r="C31" s="22">
        <v>44378</v>
      </c>
      <c r="D31" s="28"/>
      <c r="J31" s="28"/>
    </row>
    <row r="32" spans="2:18" ht="15" customHeight="1" thickBot="1" x14ac:dyDescent="0.4">
      <c r="B32" s="19" t="s">
        <v>110</v>
      </c>
      <c r="C32" s="23">
        <v>44742</v>
      </c>
      <c r="D32" s="29"/>
    </row>
    <row r="33" spans="2:13" ht="15" thickBot="1" x14ac:dyDescent="0.4">
      <c r="B33" s="19" t="s">
        <v>111</v>
      </c>
      <c r="C33" s="23">
        <v>44561</v>
      </c>
      <c r="D33" s="28"/>
    </row>
    <row r="34" spans="2:13" x14ac:dyDescent="0.35">
      <c r="J34" s="28"/>
    </row>
    <row r="35" spans="2:13" ht="15" customHeight="1" x14ac:dyDescent="0.35"/>
    <row r="36" spans="2:13" ht="15" thickBot="1" x14ac:dyDescent="0.4">
      <c r="B36" s="30" t="s">
        <v>112</v>
      </c>
      <c r="C36" s="32"/>
      <c r="D36" s="331"/>
      <c r="E36" s="331"/>
      <c r="F36" s="333"/>
    </row>
    <row r="37" spans="2:13" ht="15" thickBot="1" x14ac:dyDescent="0.4">
      <c r="B37" s="18" t="s">
        <v>737</v>
      </c>
      <c r="C37" s="31">
        <f>10000/365</f>
        <v>27.397260273972602</v>
      </c>
      <c r="D37" s="336" t="s">
        <v>114</v>
      </c>
      <c r="E37" s="325" t="s">
        <v>115</v>
      </c>
      <c r="F37" s="325" t="s">
        <v>116</v>
      </c>
    </row>
    <row r="38" spans="2:13" ht="15" thickBot="1" x14ac:dyDescent="0.4">
      <c r="B38" s="40" t="s">
        <v>117</v>
      </c>
      <c r="C38" s="24">
        <f>(C33-C31)+1</f>
        <v>184</v>
      </c>
      <c r="D38" s="312">
        <f>SUM(L3:L10)/(C38*8)</f>
        <v>0</v>
      </c>
      <c r="E38" s="182">
        <f>IF(D38&lt;5%,95%,100%-D38)</f>
        <v>0.95</v>
      </c>
      <c r="F38" s="190">
        <f>C38*E38</f>
        <v>174.79999999999998</v>
      </c>
    </row>
    <row r="39" spans="2:13" ht="15" thickBot="1" x14ac:dyDescent="0.4">
      <c r="B39" s="41" t="s">
        <v>5314</v>
      </c>
      <c r="C39" s="44">
        <f>C32-C33</f>
        <v>181</v>
      </c>
      <c r="D39" s="181">
        <f>SUM(O3:O10)/(C39*8)</f>
        <v>0</v>
      </c>
      <c r="E39" s="182">
        <f>IF(D39&lt;5%,95%,100%-D39)</f>
        <v>0.95</v>
      </c>
      <c r="F39" s="190">
        <f>C39*E39</f>
        <v>171.95</v>
      </c>
      <c r="L39" s="49"/>
      <c r="M39" s="49"/>
    </row>
    <row r="40" spans="2:13" ht="15" thickBot="1" x14ac:dyDescent="0.4">
      <c r="B40" s="39" t="s">
        <v>5313</v>
      </c>
      <c r="C40" s="42">
        <f>SUM(C38:C39)</f>
        <v>365</v>
      </c>
      <c r="D40" s="180"/>
      <c r="E40" s="180"/>
      <c r="F40" s="180">
        <f>SUM(F38:F39)</f>
        <v>346.75</v>
      </c>
      <c r="L40" s="49"/>
      <c r="M40" s="49"/>
    </row>
    <row r="41" spans="2:13" ht="15" customHeight="1" thickBot="1" x14ac:dyDescent="0.4">
      <c r="C41" s="49"/>
      <c r="L41" s="49"/>
      <c r="M41" s="49"/>
    </row>
    <row r="42" spans="2:13" ht="15" thickBot="1" x14ac:dyDescent="0.4">
      <c r="B42" s="39" t="s">
        <v>119</v>
      </c>
      <c r="C42" s="58">
        <f>J28*365</f>
        <v>2464845</v>
      </c>
      <c r="L42" s="49"/>
      <c r="M42" s="49"/>
    </row>
    <row r="43" spans="2:13" ht="15" thickBot="1" x14ac:dyDescent="0.4">
      <c r="B43" s="39" t="s">
        <v>120</v>
      </c>
      <c r="C43" s="102">
        <f>10000/C42</f>
        <v>4.0570502404816532E-3</v>
      </c>
      <c r="L43" s="49"/>
      <c r="M43" s="49"/>
    </row>
    <row r="44" spans="2:13" ht="15" thickBot="1" x14ac:dyDescent="0.4">
      <c r="L44" s="49"/>
      <c r="M44" s="49"/>
    </row>
    <row r="45" spans="2:13" ht="15" thickBot="1" x14ac:dyDescent="0.4">
      <c r="B45" s="39" t="s">
        <v>5317</v>
      </c>
      <c r="C45" s="115">
        <f>ROUNDDOWN(C43*C42,0)</f>
        <v>10000</v>
      </c>
      <c r="L45" s="49"/>
      <c r="M45" s="49"/>
    </row>
    <row r="46" spans="2:13" x14ac:dyDescent="0.35">
      <c r="L46" s="49"/>
      <c r="M46" s="49"/>
    </row>
    <row r="47" spans="2:13" x14ac:dyDescent="0.35">
      <c r="L47" s="49"/>
      <c r="M47" s="49"/>
    </row>
    <row r="48" spans="2:13" x14ac:dyDescent="0.35">
      <c r="L48" s="49"/>
      <c r="M48" s="49"/>
    </row>
    <row r="49" spans="12:13" ht="15" customHeight="1" x14ac:dyDescent="0.35">
      <c r="L49" s="49"/>
      <c r="M49" s="49"/>
    </row>
    <row r="56" spans="12:13" ht="15" customHeight="1" x14ac:dyDescent="0.35"/>
  </sheetData>
  <mergeCells count="3">
    <mergeCell ref="O1:Q1"/>
    <mergeCell ref="L1:N1"/>
    <mergeCell ref="B3:B2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dimension ref="B2:P47"/>
  <sheetViews>
    <sheetView workbookViewId="0"/>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2.81640625" style="5" bestFit="1" customWidth="1"/>
    <col min="16" max="16" width="10.54296875" style="5" bestFit="1" customWidth="1"/>
    <col min="17" max="16384" width="9.1796875" style="5"/>
  </cols>
  <sheetData>
    <row r="2" spans="2:16" x14ac:dyDescent="0.35">
      <c r="B2" s="559" t="s">
        <v>121</v>
      </c>
      <c r="C2" s="559"/>
      <c r="D2" s="559"/>
      <c r="E2" s="559"/>
      <c r="G2" s="559" t="s">
        <v>45</v>
      </c>
      <c r="H2" s="559"/>
      <c r="I2" s="559"/>
      <c r="J2" s="559"/>
      <c r="L2" s="559" t="s">
        <v>5318</v>
      </c>
      <c r="M2" s="559"/>
      <c r="N2" s="559"/>
      <c r="O2" s="559"/>
    </row>
    <row r="4" spans="2:16" x14ac:dyDescent="0.35">
      <c r="B4" s="560" t="s">
        <v>122</v>
      </c>
      <c r="C4" s="560"/>
      <c r="D4" s="560"/>
      <c r="E4" s="560"/>
      <c r="G4" s="560" t="s">
        <v>122</v>
      </c>
      <c r="H4" s="560"/>
      <c r="I4" s="560"/>
      <c r="J4" s="560"/>
      <c r="L4" s="557" t="s">
        <v>122</v>
      </c>
      <c r="M4" s="534"/>
      <c r="N4" s="534"/>
      <c r="O4" s="558"/>
    </row>
    <row r="5" spans="2:16"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6" x14ac:dyDescent="0.35">
      <c r="B6" s="165" t="s">
        <v>125</v>
      </c>
      <c r="C6" s="165" t="s">
        <v>126</v>
      </c>
      <c r="D6" s="165"/>
      <c r="E6" s="17">
        <f>'GS7471-PTDs'!R28</f>
        <v>1197327.75</v>
      </c>
      <c r="G6" s="165" t="s">
        <v>125</v>
      </c>
      <c r="H6" s="165" t="s">
        <v>126</v>
      </c>
      <c r="I6" s="165"/>
      <c r="J6" s="17">
        <f>'GS7471-PTDs'!N28</f>
        <v>393824.39999999997</v>
      </c>
      <c r="L6" s="165" t="s">
        <v>125</v>
      </c>
      <c r="M6" s="165" t="s">
        <v>126</v>
      </c>
      <c r="N6" s="165"/>
      <c r="O6" s="17">
        <f>'GS7471-PTDs'!Q28</f>
        <v>803503.35</v>
      </c>
      <c r="P6" s="21"/>
    </row>
    <row r="7" spans="2:16"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6"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6"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6" x14ac:dyDescent="0.35">
      <c r="B10" s="165" t="s">
        <v>135</v>
      </c>
      <c r="C10" s="165" t="s">
        <v>136</v>
      </c>
      <c r="D10" s="165" t="s">
        <v>137</v>
      </c>
      <c r="E10" s="170">
        <f>ROUNDDOWN((1-E5)*E6*E7*(E8+E9),0)</f>
        <v>3563</v>
      </c>
      <c r="G10" s="165" t="s">
        <v>135</v>
      </c>
      <c r="H10" s="165" t="s">
        <v>136</v>
      </c>
      <c r="I10" s="165" t="s">
        <v>137</v>
      </c>
      <c r="J10" s="170">
        <f>ROUNDDOWN((1-J5)*J6*J7*(J8+J9),0)</f>
        <v>1172</v>
      </c>
      <c r="L10" s="165" t="s">
        <v>135</v>
      </c>
      <c r="M10" s="165" t="s">
        <v>136</v>
      </c>
      <c r="N10" s="165" t="s">
        <v>137</v>
      </c>
      <c r="O10" s="170">
        <f>ROUNDDOWN((1-O5)*O6*O7*(O8+O9),0)</f>
        <v>2391</v>
      </c>
    </row>
    <row r="12" spans="2:16" x14ac:dyDescent="0.35">
      <c r="B12" s="560" t="s">
        <v>138</v>
      </c>
      <c r="C12" s="560"/>
      <c r="D12" s="560"/>
      <c r="E12" s="560"/>
      <c r="G12" s="560" t="s">
        <v>138</v>
      </c>
      <c r="H12" s="560"/>
      <c r="I12" s="560"/>
      <c r="J12" s="560"/>
      <c r="L12" s="557" t="s">
        <v>138</v>
      </c>
      <c r="M12" s="534"/>
      <c r="N12" s="534"/>
      <c r="O12" s="558"/>
    </row>
    <row r="13" spans="2:16"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6" x14ac:dyDescent="0.35">
      <c r="B14" s="165" t="s">
        <v>125</v>
      </c>
      <c r="C14" s="165" t="s">
        <v>126</v>
      </c>
      <c r="D14" s="165"/>
      <c r="E14" s="17">
        <f>E6</f>
        <v>1197327.75</v>
      </c>
      <c r="G14" s="165" t="s">
        <v>125</v>
      </c>
      <c r="H14" s="165" t="s">
        <v>126</v>
      </c>
      <c r="I14" s="165"/>
      <c r="J14" s="17">
        <f>J6</f>
        <v>393824.39999999997</v>
      </c>
      <c r="L14" s="165" t="s">
        <v>125</v>
      </c>
      <c r="M14" s="165" t="s">
        <v>126</v>
      </c>
      <c r="N14" s="165"/>
      <c r="O14" s="17">
        <f>O6</f>
        <v>803503.35</v>
      </c>
    </row>
    <row r="15" spans="2:16" x14ac:dyDescent="0.35">
      <c r="B15" s="165" t="s">
        <v>140</v>
      </c>
      <c r="C15" s="165" t="s">
        <v>141</v>
      </c>
      <c r="D15" s="165" t="s">
        <v>129</v>
      </c>
      <c r="E15" s="179">
        <f>E7</f>
        <v>4.0000000000000002E-4</v>
      </c>
      <c r="G15" s="165" t="s">
        <v>140</v>
      </c>
      <c r="H15" s="165" t="s">
        <v>141</v>
      </c>
      <c r="I15" s="165" t="s">
        <v>129</v>
      </c>
      <c r="J15" s="169">
        <f>J7</f>
        <v>4.0000000000000002E-4</v>
      </c>
      <c r="L15" s="165" t="s">
        <v>140</v>
      </c>
      <c r="M15" s="165" t="s">
        <v>141</v>
      </c>
      <c r="N15" s="165" t="s">
        <v>129</v>
      </c>
      <c r="O15" s="169">
        <f>O7</f>
        <v>4.0000000000000002E-4</v>
      </c>
    </row>
    <row r="16" spans="2:16"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ROUNDDOWN((1-J13)*J14*J15*(J16+J17),0)</f>
        <v>0</v>
      </c>
      <c r="L18" s="165" t="s">
        <v>145</v>
      </c>
      <c r="M18" s="165" t="s">
        <v>146</v>
      </c>
      <c r="N18" s="165" t="s">
        <v>137</v>
      </c>
      <c r="O18" s="170">
        <f>ROUNDDOWN((1-O13)*O14*O15*(O16+O17),0)</f>
        <v>0</v>
      </c>
    </row>
    <row r="20" spans="2:15" x14ac:dyDescent="0.35">
      <c r="B20" s="557" t="s">
        <v>147</v>
      </c>
      <c r="C20" s="534"/>
      <c r="D20" s="534"/>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47">
        <f>E21</f>
        <v>0.86</v>
      </c>
      <c r="L21" s="164" t="s">
        <v>148</v>
      </c>
      <c r="M21" s="165" t="s">
        <v>148</v>
      </c>
      <c r="N21" s="165" t="s">
        <v>149</v>
      </c>
      <c r="O21" s="47">
        <f>J21</f>
        <v>0.86</v>
      </c>
    </row>
    <row r="22" spans="2:15" x14ac:dyDescent="0.35">
      <c r="B22" s="165" t="s">
        <v>150</v>
      </c>
      <c r="C22" s="165" t="s">
        <v>151</v>
      </c>
      <c r="D22" s="165" t="s">
        <v>152</v>
      </c>
      <c r="E22" s="168">
        <v>112</v>
      </c>
      <c r="G22" s="165" t="s">
        <v>150</v>
      </c>
      <c r="H22" s="165" t="s">
        <v>151</v>
      </c>
      <c r="I22" s="165" t="s">
        <v>152</v>
      </c>
      <c r="J22" s="170">
        <f t="shared" ref="J22:J24" si="0">E22</f>
        <v>112</v>
      </c>
      <c r="L22" s="165" t="s">
        <v>150</v>
      </c>
      <c r="M22" s="165" t="s">
        <v>151</v>
      </c>
      <c r="N22" s="165" t="s">
        <v>152</v>
      </c>
      <c r="O22" s="170">
        <f t="shared" ref="O22" si="1">J22</f>
        <v>112</v>
      </c>
    </row>
    <row r="23" spans="2:15" x14ac:dyDescent="0.35">
      <c r="B23" s="165" t="s">
        <v>153</v>
      </c>
      <c r="C23" s="165" t="s">
        <v>154</v>
      </c>
      <c r="D23" s="165" t="s">
        <v>155</v>
      </c>
      <c r="E23" s="179">
        <v>9.4600000000000009</v>
      </c>
      <c r="G23" s="165" t="s">
        <v>153</v>
      </c>
      <c r="H23" s="165" t="s">
        <v>154</v>
      </c>
      <c r="I23" s="165" t="s">
        <v>155</v>
      </c>
      <c r="J23" s="47">
        <v>9.4600000000000009</v>
      </c>
      <c r="L23" s="165" t="s">
        <v>153</v>
      </c>
      <c r="M23" s="165" t="s">
        <v>154</v>
      </c>
      <c r="N23" s="165" t="s">
        <v>155</v>
      </c>
      <c r="O23" s="47">
        <v>9.4600000000000009</v>
      </c>
    </row>
    <row r="24" spans="2:15" x14ac:dyDescent="0.35">
      <c r="B24" s="165" t="s">
        <v>156</v>
      </c>
      <c r="C24" s="165" t="s">
        <v>157</v>
      </c>
      <c r="D24" s="165" t="s">
        <v>158</v>
      </c>
      <c r="E24" s="168">
        <v>1.5599999999999999E-2</v>
      </c>
      <c r="G24" s="165" t="s">
        <v>156</v>
      </c>
      <c r="H24" s="165" t="s">
        <v>157</v>
      </c>
      <c r="I24" s="165" t="s">
        <v>158</v>
      </c>
      <c r="J24" s="179">
        <f t="shared" si="0"/>
        <v>1.5599999999999999E-2</v>
      </c>
      <c r="L24" s="165" t="s">
        <v>156</v>
      </c>
      <c r="M24" s="165" t="s">
        <v>157</v>
      </c>
      <c r="N24" s="165" t="s">
        <v>158</v>
      </c>
      <c r="O24" s="103">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ROUNDDOWN(E10*((E22*E21)+E23)*E24,0)</f>
        <v>5879</v>
      </c>
      <c r="G27" s="165" t="s">
        <v>27</v>
      </c>
      <c r="H27" s="165" t="s">
        <v>28</v>
      </c>
      <c r="I27" s="165" t="s">
        <v>29</v>
      </c>
      <c r="J27" s="171">
        <f>J10*((J22*J21)+J23)*J24</f>
        <v>1933.9968959999999</v>
      </c>
      <c r="L27" s="165" t="s">
        <v>27</v>
      </c>
      <c r="M27" s="165" t="s">
        <v>28</v>
      </c>
      <c r="N27" s="165" t="s">
        <v>29</v>
      </c>
      <c r="O27" s="171">
        <f>O10*((O22*O21)+O23)*O24</f>
        <v>3945.551688</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ROUNDDOWN(((E27-E28)*E29)-E30,0)</f>
        <v>5585</v>
      </c>
      <c r="G31" s="165" t="s">
        <v>121</v>
      </c>
      <c r="H31" s="165" t="s">
        <v>38</v>
      </c>
      <c r="I31" s="165" t="s">
        <v>29</v>
      </c>
      <c r="J31" s="170">
        <f>((J27-J28)*J29)-J30</f>
        <v>1837.2970511999997</v>
      </c>
      <c r="L31" s="165" t="s">
        <v>121</v>
      </c>
      <c r="M31" s="165" t="s">
        <v>38</v>
      </c>
      <c r="N31" s="165" t="s">
        <v>29</v>
      </c>
      <c r="O31" s="170">
        <f>((O27-O28)*O29)-O30</f>
        <v>3748.2741035999998</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J36+O36</f>
        <v>4786</v>
      </c>
      <c r="G36" s="175" t="s">
        <v>159</v>
      </c>
      <c r="H36" s="176" t="s">
        <v>38</v>
      </c>
      <c r="I36" s="177" t="s">
        <v>29</v>
      </c>
      <c r="J36" s="178">
        <f>ROUNDDOWN(J31*(1-J35),0)</f>
        <v>1574</v>
      </c>
      <c r="L36" s="175" t="s">
        <v>159</v>
      </c>
      <c r="M36" s="176" t="s">
        <v>38</v>
      </c>
      <c r="N36" s="177" t="s">
        <v>29</v>
      </c>
      <c r="O36" s="178">
        <f>ROUNDDOWN(O31*(1-O35),0)</f>
        <v>3212</v>
      </c>
    </row>
    <row r="38" spans="2:15" x14ac:dyDescent="0.35">
      <c r="B38" s="175" t="s">
        <v>160</v>
      </c>
      <c r="C38" s="176"/>
      <c r="D38" s="177" t="s">
        <v>29</v>
      </c>
      <c r="E38" s="178">
        <f>J38+O38</f>
        <v>4786</v>
      </c>
      <c r="G38" s="175" t="s">
        <v>160</v>
      </c>
      <c r="H38" s="176"/>
      <c r="I38" s="177" t="s">
        <v>29</v>
      </c>
      <c r="J38" s="178">
        <f>IF(J36&gt;'GS7471-PTDs'!C38*'GS7471-PTDs'!C37,'GS7471-PTDs'!C38*'GS7471-PTDs'!C37,J36)</f>
        <v>1574</v>
      </c>
      <c r="L38" s="175" t="s">
        <v>160</v>
      </c>
      <c r="M38" s="176"/>
      <c r="N38" s="177" t="s">
        <v>29</v>
      </c>
      <c r="O38" s="178">
        <f>IF(O36&gt;'GS7471-PTDs'!C39*'GS7471-PTDs'!C37,'GS7471-PTDs'!C39*'GS7471-PTDs'!C37,O36)</f>
        <v>3212</v>
      </c>
    </row>
    <row r="40" spans="2:15" x14ac:dyDescent="0.35">
      <c r="B40" t="s">
        <v>161</v>
      </c>
      <c r="E40" s="49"/>
      <c r="G40" t="s">
        <v>161</v>
      </c>
      <c r="L40" t="s">
        <v>161</v>
      </c>
    </row>
    <row r="42" spans="2:15" x14ac:dyDescent="0.35">
      <c r="G42" s="49"/>
      <c r="I42" s="49"/>
    </row>
    <row r="43" spans="2:15" x14ac:dyDescent="0.35">
      <c r="G43" s="49"/>
    </row>
    <row r="44" spans="2:15" x14ac:dyDescent="0.35">
      <c r="G44" s="49"/>
    </row>
    <row r="46" spans="2:15" x14ac:dyDescent="0.35">
      <c r="G46" s="21"/>
      <c r="J46" s="49"/>
    </row>
    <row r="47" spans="2:15" x14ac:dyDescent="0.35">
      <c r="K47" s="21"/>
    </row>
  </sheetData>
  <mergeCells count="18">
    <mergeCell ref="B2:E2"/>
    <mergeCell ref="B4:E4"/>
    <mergeCell ref="B12:E12"/>
    <mergeCell ref="B20:E20"/>
    <mergeCell ref="B26:E26"/>
    <mergeCell ref="B33:E33"/>
    <mergeCell ref="G33:J33"/>
    <mergeCell ref="L4:O4"/>
    <mergeCell ref="L12:O12"/>
    <mergeCell ref="L20:O20"/>
    <mergeCell ref="L26:O26"/>
    <mergeCell ref="L33:O33"/>
    <mergeCell ref="G26:J26"/>
    <mergeCell ref="G2:J2"/>
    <mergeCell ref="L2:O2"/>
    <mergeCell ref="G4:J4"/>
    <mergeCell ref="G12:J12"/>
    <mergeCell ref="G20:J20"/>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AC9B8-A318-41E6-B399-CD55F4F1E1DF}">
  <sheetPr codeName="Sheet35"/>
  <dimension ref="A1:R1181"/>
  <sheetViews>
    <sheetView workbookViewId="0"/>
  </sheetViews>
  <sheetFormatPr defaultColWidth="9.1796875" defaultRowHeight="14.5" outlineLevelRow="2" x14ac:dyDescent="0.35"/>
  <cols>
    <col min="1" max="1" width="14" style="46" customWidth="1"/>
    <col min="2" max="2" width="18.1796875" style="46" customWidth="1"/>
    <col min="3" max="3" width="30.7265625" style="46" bestFit="1" customWidth="1"/>
    <col min="4" max="4" width="23.1796875" style="46" customWidth="1"/>
    <col min="5" max="5" width="13" style="46" customWidth="1"/>
    <col min="6" max="7" width="13.453125" style="46" customWidth="1"/>
    <col min="8" max="8" width="15.81640625" style="46" customWidth="1"/>
    <col min="9" max="9" width="22.1796875" style="46" customWidth="1"/>
    <col min="10" max="10" width="12.90625" style="217" customWidth="1"/>
    <col min="11" max="16384" width="9.1796875" style="46"/>
  </cols>
  <sheetData>
    <row r="1" spans="1:18" ht="31.5" thickBot="1" x14ac:dyDescent="0.4">
      <c r="A1" s="101" t="s">
        <v>46</v>
      </c>
      <c r="B1" s="101" t="s">
        <v>162</v>
      </c>
      <c r="C1" s="101" t="s">
        <v>47</v>
      </c>
      <c r="D1" s="101" t="s">
        <v>164</v>
      </c>
      <c r="E1" s="101" t="s">
        <v>738</v>
      </c>
      <c r="F1" s="101" t="s">
        <v>739</v>
      </c>
      <c r="G1" s="101" t="s">
        <v>740</v>
      </c>
      <c r="H1" s="101" t="s">
        <v>50</v>
      </c>
      <c r="I1" s="101" t="s">
        <v>168</v>
      </c>
      <c r="J1" s="267" t="s">
        <v>5432</v>
      </c>
      <c r="L1" s="365">
        <f>SUM(G47+G91+G159+G243+G285+G335+G374+G443+G505+G559+G623+G695+G729+G780+G815+G852+G895+G946+G978+G1047+G1079+G1129+G1181)</f>
        <v>10507</v>
      </c>
      <c r="M1" s="366" t="s">
        <v>5189</v>
      </c>
      <c r="N1" s="366"/>
      <c r="O1" s="367"/>
      <c r="Q1" s="365">
        <v>1000</v>
      </c>
      <c r="R1" s="367" t="s">
        <v>5431</v>
      </c>
    </row>
    <row r="2" spans="1:18" ht="15" hidden="1" outlineLevel="1" thickBot="1" x14ac:dyDescent="0.4">
      <c r="A2" s="72" t="s">
        <v>3454</v>
      </c>
      <c r="B2" s="75" t="s">
        <v>3502</v>
      </c>
      <c r="C2" s="96" t="s">
        <v>3455</v>
      </c>
      <c r="D2" s="72" t="s">
        <v>170</v>
      </c>
      <c r="E2" s="96">
        <v>5</v>
      </c>
      <c r="F2" s="96">
        <v>8</v>
      </c>
      <c r="G2" s="97">
        <f t="shared" ref="G2:G46" si="0">E2+F2</f>
        <v>13</v>
      </c>
      <c r="H2" s="68">
        <v>43776</v>
      </c>
      <c r="I2" s="107">
        <v>50</v>
      </c>
      <c r="J2" s="217">
        <f>IF(I2&gt;$Q$1,,G2)</f>
        <v>13</v>
      </c>
    </row>
    <row r="3" spans="1:18" ht="15" hidden="1" outlineLevel="1" thickBot="1" x14ac:dyDescent="0.4">
      <c r="A3" s="70" t="s">
        <v>3454</v>
      </c>
      <c r="B3" s="73" t="s">
        <v>3503</v>
      </c>
      <c r="C3" s="76" t="s">
        <v>3455</v>
      </c>
      <c r="D3" s="72" t="s">
        <v>170</v>
      </c>
      <c r="E3" s="76">
        <v>3</v>
      </c>
      <c r="F3" s="76">
        <v>9</v>
      </c>
      <c r="G3" s="77">
        <f t="shared" si="0"/>
        <v>12</v>
      </c>
      <c r="H3" s="68">
        <v>43776</v>
      </c>
      <c r="I3" s="78">
        <v>40</v>
      </c>
      <c r="J3" s="217">
        <f t="shared" ref="J3:J66" si="1">IF(I3&gt;$Q$1,,G3)</f>
        <v>12</v>
      </c>
    </row>
    <row r="4" spans="1:18" ht="15" hidden="1" outlineLevel="1" thickBot="1" x14ac:dyDescent="0.4">
      <c r="A4" s="70" t="s">
        <v>3454</v>
      </c>
      <c r="B4" s="73" t="s">
        <v>3504</v>
      </c>
      <c r="C4" s="76" t="s">
        <v>3455</v>
      </c>
      <c r="D4" s="72" t="s">
        <v>170</v>
      </c>
      <c r="E4" s="76">
        <v>7</v>
      </c>
      <c r="F4" s="76">
        <v>7</v>
      </c>
      <c r="G4" s="77">
        <f t="shared" si="0"/>
        <v>14</v>
      </c>
      <c r="H4" s="68">
        <v>43776</v>
      </c>
      <c r="I4" s="78">
        <v>20</v>
      </c>
      <c r="J4" s="217">
        <f t="shared" si="1"/>
        <v>14</v>
      </c>
    </row>
    <row r="5" spans="1:18" ht="15" hidden="1" outlineLevel="1" thickBot="1" x14ac:dyDescent="0.4">
      <c r="A5" s="70" t="s">
        <v>3454</v>
      </c>
      <c r="B5" s="73" t="s">
        <v>3505</v>
      </c>
      <c r="C5" s="76" t="s">
        <v>3455</v>
      </c>
      <c r="D5" s="72" t="s">
        <v>170</v>
      </c>
      <c r="E5" s="76">
        <v>6</v>
      </c>
      <c r="F5" s="76">
        <v>9</v>
      </c>
      <c r="G5" s="77">
        <f t="shared" si="0"/>
        <v>15</v>
      </c>
      <c r="H5" s="68">
        <v>43776</v>
      </c>
      <c r="I5" s="78">
        <v>15</v>
      </c>
      <c r="J5" s="217">
        <f t="shared" si="1"/>
        <v>15</v>
      </c>
    </row>
    <row r="6" spans="1:18" ht="15" hidden="1" outlineLevel="1" thickBot="1" x14ac:dyDescent="0.4">
      <c r="A6" s="70" t="s">
        <v>3454</v>
      </c>
      <c r="B6" s="73" t="s">
        <v>3506</v>
      </c>
      <c r="C6" s="76" t="s">
        <v>3455</v>
      </c>
      <c r="D6" s="72" t="s">
        <v>170</v>
      </c>
      <c r="E6" s="76">
        <v>2</v>
      </c>
      <c r="F6" s="76">
        <v>6</v>
      </c>
      <c r="G6" s="77">
        <f t="shared" si="0"/>
        <v>8</v>
      </c>
      <c r="H6" s="68">
        <v>43776</v>
      </c>
      <c r="I6" s="78">
        <v>50</v>
      </c>
      <c r="J6" s="217">
        <f t="shared" si="1"/>
        <v>8</v>
      </c>
    </row>
    <row r="7" spans="1:18" ht="15" hidden="1" outlineLevel="1" thickBot="1" x14ac:dyDescent="0.4">
      <c r="A7" s="70" t="s">
        <v>3454</v>
      </c>
      <c r="B7" s="73" t="s">
        <v>3507</v>
      </c>
      <c r="C7" s="76" t="s">
        <v>3455</v>
      </c>
      <c r="D7" s="72" t="s">
        <v>170</v>
      </c>
      <c r="E7" s="76">
        <v>2</v>
      </c>
      <c r="F7" s="76">
        <v>10</v>
      </c>
      <c r="G7" s="77">
        <f t="shared" si="0"/>
        <v>12</v>
      </c>
      <c r="H7" s="68">
        <v>43776</v>
      </c>
      <c r="I7" s="78">
        <v>50</v>
      </c>
      <c r="J7" s="217">
        <f t="shared" si="1"/>
        <v>12</v>
      </c>
    </row>
    <row r="8" spans="1:18" ht="15" hidden="1" outlineLevel="1" thickBot="1" x14ac:dyDescent="0.4">
      <c r="A8" s="70" t="s">
        <v>3454</v>
      </c>
      <c r="B8" s="73" t="s">
        <v>3508</v>
      </c>
      <c r="C8" s="76" t="s">
        <v>3455</v>
      </c>
      <c r="D8" s="72" t="s">
        <v>170</v>
      </c>
      <c r="E8" s="76">
        <v>8</v>
      </c>
      <c r="F8" s="76">
        <v>8</v>
      </c>
      <c r="G8" s="77">
        <f t="shared" si="0"/>
        <v>16</v>
      </c>
      <c r="H8" s="68">
        <v>43776</v>
      </c>
      <c r="I8" s="78">
        <v>50</v>
      </c>
      <c r="J8" s="217">
        <f t="shared" si="1"/>
        <v>16</v>
      </c>
    </row>
    <row r="9" spans="1:18" ht="15" hidden="1" outlineLevel="1" thickBot="1" x14ac:dyDescent="0.4">
      <c r="A9" s="70" t="s">
        <v>3454</v>
      </c>
      <c r="B9" s="73" t="s">
        <v>3509</v>
      </c>
      <c r="C9" s="76" t="s">
        <v>3455</v>
      </c>
      <c r="D9" s="72" t="s">
        <v>170</v>
      </c>
      <c r="E9" s="76">
        <v>5</v>
      </c>
      <c r="F9" s="76">
        <v>5</v>
      </c>
      <c r="G9" s="77">
        <f t="shared" si="0"/>
        <v>10</v>
      </c>
      <c r="H9" s="68">
        <v>43776</v>
      </c>
      <c r="I9" s="78">
        <v>40</v>
      </c>
      <c r="J9" s="217">
        <f t="shared" si="1"/>
        <v>10</v>
      </c>
    </row>
    <row r="10" spans="1:18" ht="15" hidden="1" outlineLevel="1" thickBot="1" x14ac:dyDescent="0.4">
      <c r="A10" s="70" t="s">
        <v>3454</v>
      </c>
      <c r="B10" s="73" t="s">
        <v>3510</v>
      </c>
      <c r="C10" s="76" t="s">
        <v>3455</v>
      </c>
      <c r="D10" s="72" t="s">
        <v>170</v>
      </c>
      <c r="E10" s="76">
        <v>4</v>
      </c>
      <c r="F10" s="76">
        <v>4</v>
      </c>
      <c r="G10" s="77">
        <f t="shared" si="0"/>
        <v>8</v>
      </c>
      <c r="H10" s="68">
        <v>43776</v>
      </c>
      <c r="I10" s="78">
        <v>50</v>
      </c>
      <c r="J10" s="217">
        <f t="shared" si="1"/>
        <v>8</v>
      </c>
    </row>
    <row r="11" spans="1:18" ht="15" hidden="1" outlineLevel="1" thickBot="1" x14ac:dyDescent="0.4">
      <c r="A11" s="70" t="s">
        <v>3454</v>
      </c>
      <c r="B11" s="73" t="s">
        <v>3511</v>
      </c>
      <c r="C11" s="76" t="s">
        <v>3455</v>
      </c>
      <c r="D11" s="72" t="s">
        <v>170</v>
      </c>
      <c r="E11" s="76">
        <v>0</v>
      </c>
      <c r="F11" s="76">
        <v>2</v>
      </c>
      <c r="G11" s="77">
        <f t="shared" si="0"/>
        <v>2</v>
      </c>
      <c r="H11" s="68">
        <v>43776</v>
      </c>
      <c r="I11" s="78">
        <v>60</v>
      </c>
      <c r="J11" s="217">
        <f t="shared" si="1"/>
        <v>2</v>
      </c>
    </row>
    <row r="12" spans="1:18" ht="15" hidden="1" outlineLevel="1" thickBot="1" x14ac:dyDescent="0.4">
      <c r="A12" s="70" t="s">
        <v>3454</v>
      </c>
      <c r="B12" s="73" t="s">
        <v>3512</v>
      </c>
      <c r="C12" s="76" t="s">
        <v>3455</v>
      </c>
      <c r="D12" s="72" t="s">
        <v>170</v>
      </c>
      <c r="E12" s="76">
        <v>8</v>
      </c>
      <c r="F12" s="76">
        <v>8</v>
      </c>
      <c r="G12" s="77">
        <f t="shared" si="0"/>
        <v>16</v>
      </c>
      <c r="H12" s="68">
        <v>43776</v>
      </c>
      <c r="I12" s="78">
        <v>60</v>
      </c>
      <c r="J12" s="217">
        <f t="shared" si="1"/>
        <v>16</v>
      </c>
    </row>
    <row r="13" spans="1:18" ht="15" hidden="1" outlineLevel="1" thickBot="1" x14ac:dyDescent="0.4">
      <c r="A13" s="70" t="s">
        <v>3454</v>
      </c>
      <c r="B13" s="73" t="s">
        <v>3513</v>
      </c>
      <c r="C13" s="76" t="s">
        <v>3455</v>
      </c>
      <c r="D13" s="72" t="s">
        <v>170</v>
      </c>
      <c r="E13" s="76">
        <v>6</v>
      </c>
      <c r="F13" s="76">
        <v>6</v>
      </c>
      <c r="G13" s="77">
        <f t="shared" si="0"/>
        <v>12</v>
      </c>
      <c r="H13" s="68">
        <v>43776</v>
      </c>
      <c r="I13" s="78">
        <v>10</v>
      </c>
      <c r="J13" s="217">
        <f t="shared" si="1"/>
        <v>12</v>
      </c>
    </row>
    <row r="14" spans="1:18" ht="15" hidden="1" outlineLevel="1" thickBot="1" x14ac:dyDescent="0.4">
      <c r="A14" s="70" t="s">
        <v>3454</v>
      </c>
      <c r="B14" s="73" t="s">
        <v>3514</v>
      </c>
      <c r="C14" s="76" t="s">
        <v>3455</v>
      </c>
      <c r="D14" s="72" t="s">
        <v>170</v>
      </c>
      <c r="E14" s="76">
        <v>7</v>
      </c>
      <c r="F14" s="76">
        <v>12</v>
      </c>
      <c r="G14" s="77">
        <f t="shared" si="0"/>
        <v>19</v>
      </c>
      <c r="H14" s="68">
        <v>43776</v>
      </c>
      <c r="I14" s="78">
        <v>50</v>
      </c>
      <c r="J14" s="217">
        <f t="shared" si="1"/>
        <v>19</v>
      </c>
    </row>
    <row r="15" spans="1:18" ht="15" hidden="1" outlineLevel="1" thickBot="1" x14ac:dyDescent="0.4">
      <c r="A15" s="70" t="s">
        <v>3454</v>
      </c>
      <c r="B15" s="73" t="s">
        <v>3515</v>
      </c>
      <c r="C15" s="76" t="s">
        <v>3455</v>
      </c>
      <c r="D15" s="72" t="s">
        <v>170</v>
      </c>
      <c r="E15" s="76">
        <v>8</v>
      </c>
      <c r="F15" s="76">
        <v>7</v>
      </c>
      <c r="G15" s="77">
        <f t="shared" si="0"/>
        <v>15</v>
      </c>
      <c r="H15" s="68">
        <v>43776</v>
      </c>
      <c r="I15" s="78">
        <v>60</v>
      </c>
      <c r="J15" s="217">
        <f t="shared" si="1"/>
        <v>15</v>
      </c>
    </row>
    <row r="16" spans="1:18" ht="15" hidden="1" outlineLevel="1" thickBot="1" x14ac:dyDescent="0.4">
      <c r="A16" s="70" t="s">
        <v>3454</v>
      </c>
      <c r="B16" s="73" t="s">
        <v>3516</v>
      </c>
      <c r="C16" s="76" t="s">
        <v>3455</v>
      </c>
      <c r="D16" s="72" t="s">
        <v>170</v>
      </c>
      <c r="E16" s="76">
        <v>3</v>
      </c>
      <c r="F16" s="76">
        <v>3</v>
      </c>
      <c r="G16" s="77">
        <f t="shared" si="0"/>
        <v>6</v>
      </c>
      <c r="H16" s="68">
        <v>43776</v>
      </c>
      <c r="I16" s="78">
        <v>40</v>
      </c>
      <c r="J16" s="217">
        <f t="shared" si="1"/>
        <v>6</v>
      </c>
    </row>
    <row r="17" spans="1:10" ht="15" hidden="1" outlineLevel="1" thickBot="1" x14ac:dyDescent="0.4">
      <c r="A17" s="70" t="s">
        <v>3454</v>
      </c>
      <c r="B17" s="73" t="s">
        <v>3517</v>
      </c>
      <c r="C17" s="76" t="s">
        <v>3455</v>
      </c>
      <c r="D17" s="72" t="s">
        <v>170</v>
      </c>
      <c r="E17" s="76">
        <v>2</v>
      </c>
      <c r="F17" s="76">
        <v>2</v>
      </c>
      <c r="G17" s="77">
        <f t="shared" si="0"/>
        <v>4</v>
      </c>
      <c r="H17" s="68">
        <v>43776</v>
      </c>
      <c r="I17" s="78">
        <v>45</v>
      </c>
      <c r="J17" s="217">
        <f t="shared" si="1"/>
        <v>4</v>
      </c>
    </row>
    <row r="18" spans="1:10" ht="15" hidden="1" outlineLevel="1" thickBot="1" x14ac:dyDescent="0.4">
      <c r="A18" s="70" t="s">
        <v>3454</v>
      </c>
      <c r="B18" s="73" t="s">
        <v>3518</v>
      </c>
      <c r="C18" s="76" t="s">
        <v>3455</v>
      </c>
      <c r="D18" s="72" t="s">
        <v>170</v>
      </c>
      <c r="E18" s="76">
        <v>6</v>
      </c>
      <c r="F18" s="76">
        <v>7</v>
      </c>
      <c r="G18" s="77">
        <f t="shared" si="0"/>
        <v>13</v>
      </c>
      <c r="H18" s="68">
        <v>43776</v>
      </c>
      <c r="I18" s="78">
        <v>10</v>
      </c>
      <c r="J18" s="217">
        <f>IF(I18&gt;$Q$1,,G18)</f>
        <v>13</v>
      </c>
    </row>
    <row r="19" spans="1:10" ht="15" hidden="1" outlineLevel="1" thickBot="1" x14ac:dyDescent="0.4">
      <c r="A19" s="70" t="s">
        <v>3454</v>
      </c>
      <c r="B19" s="73" t="s">
        <v>3519</v>
      </c>
      <c r="C19" s="76" t="s">
        <v>3455</v>
      </c>
      <c r="D19" s="72" t="s">
        <v>170</v>
      </c>
      <c r="E19" s="76">
        <v>4</v>
      </c>
      <c r="F19" s="76">
        <v>6</v>
      </c>
      <c r="G19" s="77">
        <f t="shared" si="0"/>
        <v>10</v>
      </c>
      <c r="H19" s="68">
        <v>43776</v>
      </c>
      <c r="I19" s="78">
        <v>15</v>
      </c>
      <c r="J19" s="217">
        <f t="shared" si="1"/>
        <v>10</v>
      </c>
    </row>
    <row r="20" spans="1:10" ht="15" hidden="1" outlineLevel="1" thickBot="1" x14ac:dyDescent="0.4">
      <c r="A20" s="70" t="s">
        <v>3454</v>
      </c>
      <c r="B20" s="73" t="s">
        <v>3520</v>
      </c>
      <c r="C20" s="76" t="s">
        <v>3455</v>
      </c>
      <c r="D20" s="72" t="s">
        <v>170</v>
      </c>
      <c r="E20" s="76">
        <v>2</v>
      </c>
      <c r="F20" s="76">
        <v>3</v>
      </c>
      <c r="G20" s="77">
        <f t="shared" si="0"/>
        <v>5</v>
      </c>
      <c r="H20" s="68">
        <v>43776</v>
      </c>
      <c r="I20" s="78">
        <v>90</v>
      </c>
      <c r="J20" s="217">
        <f t="shared" si="1"/>
        <v>5</v>
      </c>
    </row>
    <row r="21" spans="1:10" ht="15" hidden="1" outlineLevel="1" thickBot="1" x14ac:dyDescent="0.4">
      <c r="A21" s="70" t="s">
        <v>3454</v>
      </c>
      <c r="B21" s="73" t="s">
        <v>3521</v>
      </c>
      <c r="C21" s="76" t="s">
        <v>3455</v>
      </c>
      <c r="D21" s="72" t="s">
        <v>170</v>
      </c>
      <c r="E21" s="76">
        <v>3</v>
      </c>
      <c r="F21" s="76">
        <v>4</v>
      </c>
      <c r="G21" s="77">
        <f t="shared" si="0"/>
        <v>7</v>
      </c>
      <c r="H21" s="68">
        <v>43776</v>
      </c>
      <c r="I21" s="78">
        <v>70</v>
      </c>
      <c r="J21" s="217">
        <f t="shared" si="1"/>
        <v>7</v>
      </c>
    </row>
    <row r="22" spans="1:10" ht="15" hidden="1" outlineLevel="1" thickBot="1" x14ac:dyDescent="0.4">
      <c r="A22" s="70" t="s">
        <v>3454</v>
      </c>
      <c r="B22" s="73" t="s">
        <v>3522</v>
      </c>
      <c r="C22" s="76" t="s">
        <v>3455</v>
      </c>
      <c r="D22" s="72" t="s">
        <v>170</v>
      </c>
      <c r="E22" s="76">
        <v>4</v>
      </c>
      <c r="F22" s="76">
        <v>16</v>
      </c>
      <c r="G22" s="77">
        <f t="shared" si="0"/>
        <v>20</v>
      </c>
      <c r="H22" s="68">
        <v>43776</v>
      </c>
      <c r="I22" s="78">
        <v>50</v>
      </c>
      <c r="J22" s="217">
        <f t="shared" si="1"/>
        <v>20</v>
      </c>
    </row>
    <row r="23" spans="1:10" ht="15" hidden="1" outlineLevel="1" thickBot="1" x14ac:dyDescent="0.4">
      <c r="A23" s="70" t="s">
        <v>3454</v>
      </c>
      <c r="B23" s="73" t="s">
        <v>3523</v>
      </c>
      <c r="C23" s="76" t="s">
        <v>3455</v>
      </c>
      <c r="D23" s="72" t="s">
        <v>170</v>
      </c>
      <c r="E23" s="76">
        <v>6</v>
      </c>
      <c r="F23" s="76">
        <v>19</v>
      </c>
      <c r="G23" s="77">
        <f t="shared" si="0"/>
        <v>25</v>
      </c>
      <c r="H23" s="68">
        <v>43776</v>
      </c>
      <c r="I23" s="78">
        <v>60</v>
      </c>
      <c r="J23" s="217">
        <f t="shared" si="1"/>
        <v>25</v>
      </c>
    </row>
    <row r="24" spans="1:10" ht="15" hidden="1" outlineLevel="1" thickBot="1" x14ac:dyDescent="0.4">
      <c r="A24" s="70" t="s">
        <v>3454</v>
      </c>
      <c r="B24" s="73" t="s">
        <v>3524</v>
      </c>
      <c r="C24" s="76" t="s">
        <v>3455</v>
      </c>
      <c r="D24" s="72" t="s">
        <v>170</v>
      </c>
      <c r="E24" s="76">
        <v>8</v>
      </c>
      <c r="F24" s="76">
        <v>17</v>
      </c>
      <c r="G24" s="77">
        <f t="shared" si="0"/>
        <v>25</v>
      </c>
      <c r="H24" s="68">
        <v>43776</v>
      </c>
      <c r="I24" s="78">
        <v>70</v>
      </c>
      <c r="J24" s="217">
        <f t="shared" si="1"/>
        <v>25</v>
      </c>
    </row>
    <row r="25" spans="1:10" ht="15" hidden="1" outlineLevel="1" thickBot="1" x14ac:dyDescent="0.4">
      <c r="A25" s="70" t="s">
        <v>3454</v>
      </c>
      <c r="B25" s="73" t="s">
        <v>3525</v>
      </c>
      <c r="C25" s="76" t="s">
        <v>3455</v>
      </c>
      <c r="D25" s="72" t="s">
        <v>170</v>
      </c>
      <c r="E25" s="76">
        <v>2</v>
      </c>
      <c r="F25" s="76">
        <v>15</v>
      </c>
      <c r="G25" s="77">
        <f t="shared" si="0"/>
        <v>17</v>
      </c>
      <c r="H25" s="68">
        <v>43776</v>
      </c>
      <c r="I25" s="78">
        <v>50</v>
      </c>
      <c r="J25" s="217">
        <f t="shared" si="1"/>
        <v>17</v>
      </c>
    </row>
    <row r="26" spans="1:10" ht="15" hidden="1" outlineLevel="1" thickBot="1" x14ac:dyDescent="0.4">
      <c r="A26" s="70" t="s">
        <v>3454</v>
      </c>
      <c r="B26" s="73" t="s">
        <v>3526</v>
      </c>
      <c r="C26" s="76" t="s">
        <v>3455</v>
      </c>
      <c r="D26" s="72" t="s">
        <v>170</v>
      </c>
      <c r="E26" s="76">
        <v>6</v>
      </c>
      <c r="F26" s="76">
        <v>18</v>
      </c>
      <c r="G26" s="77">
        <f t="shared" si="0"/>
        <v>24</v>
      </c>
      <c r="H26" s="68">
        <v>43776</v>
      </c>
      <c r="I26" s="78">
        <v>90</v>
      </c>
      <c r="J26" s="217">
        <f t="shared" si="1"/>
        <v>24</v>
      </c>
    </row>
    <row r="27" spans="1:10" ht="15" hidden="1" outlineLevel="1" thickBot="1" x14ac:dyDescent="0.4">
      <c r="A27" s="70" t="s">
        <v>3454</v>
      </c>
      <c r="B27" s="73" t="s">
        <v>3527</v>
      </c>
      <c r="C27" s="76" t="s">
        <v>3455</v>
      </c>
      <c r="D27" s="72" t="s">
        <v>170</v>
      </c>
      <c r="E27" s="76">
        <v>8</v>
      </c>
      <c r="F27" s="76">
        <v>20</v>
      </c>
      <c r="G27" s="77">
        <f t="shared" si="0"/>
        <v>28</v>
      </c>
      <c r="H27" s="68">
        <v>43776</v>
      </c>
      <c r="I27" s="78">
        <v>60</v>
      </c>
      <c r="J27" s="217">
        <f t="shared" si="1"/>
        <v>28</v>
      </c>
    </row>
    <row r="28" spans="1:10" ht="15" hidden="1" outlineLevel="1" thickBot="1" x14ac:dyDescent="0.4">
      <c r="A28" s="70" t="s">
        <v>3454</v>
      </c>
      <c r="B28" s="73" t="s">
        <v>3528</v>
      </c>
      <c r="C28" s="76" t="s">
        <v>3455</v>
      </c>
      <c r="D28" s="72" t="s">
        <v>170</v>
      </c>
      <c r="E28" s="76">
        <v>9</v>
      </c>
      <c r="F28" s="76">
        <v>20</v>
      </c>
      <c r="G28" s="77">
        <f t="shared" si="0"/>
        <v>29</v>
      </c>
      <c r="H28" s="68">
        <v>43776</v>
      </c>
      <c r="I28" s="78">
        <v>70</v>
      </c>
      <c r="J28" s="217">
        <f t="shared" si="1"/>
        <v>29</v>
      </c>
    </row>
    <row r="29" spans="1:10" ht="15" hidden="1" outlineLevel="1" thickBot="1" x14ac:dyDescent="0.4">
      <c r="A29" s="70" t="s">
        <v>3454</v>
      </c>
      <c r="B29" s="73" t="s">
        <v>3529</v>
      </c>
      <c r="C29" s="76" t="s">
        <v>3455</v>
      </c>
      <c r="D29" s="72" t="s">
        <v>170</v>
      </c>
      <c r="E29" s="76">
        <v>4</v>
      </c>
      <c r="F29" s="76">
        <v>18</v>
      </c>
      <c r="G29" s="77">
        <f t="shared" si="0"/>
        <v>22</v>
      </c>
      <c r="H29" s="68">
        <v>43776</v>
      </c>
      <c r="I29" s="78">
        <v>100</v>
      </c>
      <c r="J29" s="217">
        <f t="shared" si="1"/>
        <v>22</v>
      </c>
    </row>
    <row r="30" spans="1:10" ht="15" hidden="1" outlineLevel="1" thickBot="1" x14ac:dyDescent="0.4">
      <c r="A30" s="70" t="s">
        <v>3454</v>
      </c>
      <c r="B30" s="73" t="s">
        <v>3530</v>
      </c>
      <c r="C30" s="76" t="s">
        <v>3455</v>
      </c>
      <c r="D30" s="72" t="s">
        <v>170</v>
      </c>
      <c r="E30" s="76">
        <v>4</v>
      </c>
      <c r="F30" s="76">
        <v>12</v>
      </c>
      <c r="G30" s="77">
        <f t="shared" si="0"/>
        <v>16</v>
      </c>
      <c r="H30" s="68">
        <v>43776</v>
      </c>
      <c r="I30" s="78">
        <v>80</v>
      </c>
      <c r="J30" s="217">
        <f t="shared" si="1"/>
        <v>16</v>
      </c>
    </row>
    <row r="31" spans="1:10" ht="15" hidden="1" outlineLevel="1" thickBot="1" x14ac:dyDescent="0.4">
      <c r="A31" s="70" t="s">
        <v>3454</v>
      </c>
      <c r="B31" s="73" t="s">
        <v>3531</v>
      </c>
      <c r="C31" s="76" t="s">
        <v>3455</v>
      </c>
      <c r="D31" s="72" t="s">
        <v>170</v>
      </c>
      <c r="E31" s="76">
        <v>6</v>
      </c>
      <c r="F31" s="76">
        <v>17</v>
      </c>
      <c r="G31" s="77">
        <f t="shared" si="0"/>
        <v>23</v>
      </c>
      <c r="H31" s="68">
        <v>43776</v>
      </c>
      <c r="I31" s="78">
        <v>90</v>
      </c>
      <c r="J31" s="217">
        <f t="shared" si="1"/>
        <v>23</v>
      </c>
    </row>
    <row r="32" spans="1:10" ht="15" hidden="1" outlineLevel="1" thickBot="1" x14ac:dyDescent="0.4">
      <c r="A32" s="70" t="s">
        <v>3454</v>
      </c>
      <c r="B32" s="73" t="s">
        <v>3532</v>
      </c>
      <c r="C32" s="76" t="s">
        <v>3455</v>
      </c>
      <c r="D32" s="72" t="s">
        <v>170</v>
      </c>
      <c r="E32" s="76">
        <v>7</v>
      </c>
      <c r="F32" s="76">
        <v>17</v>
      </c>
      <c r="G32" s="77">
        <f t="shared" si="0"/>
        <v>24</v>
      </c>
      <c r="H32" s="68">
        <v>43776</v>
      </c>
      <c r="I32" s="78">
        <v>70</v>
      </c>
      <c r="J32" s="217">
        <f t="shared" si="1"/>
        <v>24</v>
      </c>
    </row>
    <row r="33" spans="1:10" ht="15" hidden="1" outlineLevel="1" thickBot="1" x14ac:dyDescent="0.4">
      <c r="A33" s="70" t="s">
        <v>3454</v>
      </c>
      <c r="B33" s="73" t="s">
        <v>3533</v>
      </c>
      <c r="C33" s="76" t="s">
        <v>3455</v>
      </c>
      <c r="D33" s="72" t="s">
        <v>170</v>
      </c>
      <c r="E33" s="76">
        <v>3</v>
      </c>
      <c r="F33" s="76">
        <v>20</v>
      </c>
      <c r="G33" s="77">
        <f t="shared" si="0"/>
        <v>23</v>
      </c>
      <c r="H33" s="68">
        <v>43776</v>
      </c>
      <c r="I33" s="78">
        <v>80</v>
      </c>
      <c r="J33" s="217">
        <f t="shared" si="1"/>
        <v>23</v>
      </c>
    </row>
    <row r="34" spans="1:10" ht="15" hidden="1" outlineLevel="1" thickBot="1" x14ac:dyDescent="0.4">
      <c r="A34" s="70" t="s">
        <v>3454</v>
      </c>
      <c r="B34" s="73" t="s">
        <v>3534</v>
      </c>
      <c r="C34" s="76" t="s">
        <v>3455</v>
      </c>
      <c r="D34" s="72" t="s">
        <v>170</v>
      </c>
      <c r="E34" s="76">
        <v>4</v>
      </c>
      <c r="F34" s="76">
        <v>17</v>
      </c>
      <c r="G34" s="77">
        <f t="shared" si="0"/>
        <v>21</v>
      </c>
      <c r="H34" s="68">
        <v>43776</v>
      </c>
      <c r="I34" s="78">
        <v>50</v>
      </c>
      <c r="J34" s="217">
        <f t="shared" si="1"/>
        <v>21</v>
      </c>
    </row>
    <row r="35" spans="1:10" ht="15" hidden="1" outlineLevel="1" thickBot="1" x14ac:dyDescent="0.4">
      <c r="A35" s="70" t="s">
        <v>3454</v>
      </c>
      <c r="B35" s="73" t="s">
        <v>3535</v>
      </c>
      <c r="C35" s="76" t="s">
        <v>3455</v>
      </c>
      <c r="D35" s="72" t="s">
        <v>170</v>
      </c>
      <c r="E35" s="76">
        <v>6</v>
      </c>
      <c r="F35" s="76">
        <v>15</v>
      </c>
      <c r="G35" s="77">
        <f t="shared" si="0"/>
        <v>21</v>
      </c>
      <c r="H35" s="68">
        <v>43776</v>
      </c>
      <c r="I35" s="78">
        <v>50</v>
      </c>
      <c r="J35" s="217">
        <f t="shared" si="1"/>
        <v>21</v>
      </c>
    </row>
    <row r="36" spans="1:10" ht="15" hidden="1" outlineLevel="1" thickBot="1" x14ac:dyDescent="0.4">
      <c r="A36" s="70" t="s">
        <v>3454</v>
      </c>
      <c r="B36" s="73" t="s">
        <v>3536</v>
      </c>
      <c r="C36" s="76" t="s">
        <v>3455</v>
      </c>
      <c r="D36" s="72" t="s">
        <v>170</v>
      </c>
      <c r="E36" s="76">
        <v>4</v>
      </c>
      <c r="F36" s="76">
        <v>12</v>
      </c>
      <c r="G36" s="77">
        <f t="shared" si="0"/>
        <v>16</v>
      </c>
      <c r="H36" s="68">
        <v>43776</v>
      </c>
      <c r="I36" s="78">
        <v>60</v>
      </c>
      <c r="J36" s="217">
        <f t="shared" si="1"/>
        <v>16</v>
      </c>
    </row>
    <row r="37" spans="1:10" ht="15" hidden="1" outlineLevel="1" thickBot="1" x14ac:dyDescent="0.4">
      <c r="A37" s="70" t="s">
        <v>3454</v>
      </c>
      <c r="B37" s="73" t="s">
        <v>3537</v>
      </c>
      <c r="C37" s="76" t="s">
        <v>3455</v>
      </c>
      <c r="D37" s="72" t="s">
        <v>170</v>
      </c>
      <c r="E37" s="76">
        <v>3</v>
      </c>
      <c r="F37" s="76">
        <v>13</v>
      </c>
      <c r="G37" s="77">
        <f t="shared" si="0"/>
        <v>16</v>
      </c>
      <c r="H37" s="68">
        <v>43776</v>
      </c>
      <c r="I37" s="78">
        <v>70</v>
      </c>
      <c r="J37" s="217">
        <f t="shared" si="1"/>
        <v>16</v>
      </c>
    </row>
    <row r="38" spans="1:10" ht="15" hidden="1" outlineLevel="1" thickBot="1" x14ac:dyDescent="0.4">
      <c r="A38" s="70" t="s">
        <v>3454</v>
      </c>
      <c r="B38" s="73" t="s">
        <v>3538</v>
      </c>
      <c r="C38" s="76" t="s">
        <v>3455</v>
      </c>
      <c r="D38" s="72" t="s">
        <v>170</v>
      </c>
      <c r="E38" s="76">
        <v>6</v>
      </c>
      <c r="F38" s="76">
        <v>17</v>
      </c>
      <c r="G38" s="77">
        <f t="shared" si="0"/>
        <v>23</v>
      </c>
      <c r="H38" s="68">
        <v>43776</v>
      </c>
      <c r="I38" s="78">
        <v>80</v>
      </c>
      <c r="J38" s="217">
        <f t="shared" si="1"/>
        <v>23</v>
      </c>
    </row>
    <row r="39" spans="1:10" ht="15" hidden="1" outlineLevel="1" thickBot="1" x14ac:dyDescent="0.4">
      <c r="A39" s="70" t="s">
        <v>3454</v>
      </c>
      <c r="B39" s="73" t="s">
        <v>3539</v>
      </c>
      <c r="C39" s="76" t="s">
        <v>3455</v>
      </c>
      <c r="D39" s="72" t="s">
        <v>170</v>
      </c>
      <c r="E39" s="76">
        <v>3</v>
      </c>
      <c r="F39" s="76">
        <v>13</v>
      </c>
      <c r="G39" s="77">
        <f t="shared" si="0"/>
        <v>16</v>
      </c>
      <c r="H39" s="68">
        <v>43776</v>
      </c>
      <c r="I39" s="78">
        <v>50</v>
      </c>
      <c r="J39" s="217">
        <f t="shared" si="1"/>
        <v>16</v>
      </c>
    </row>
    <row r="40" spans="1:10" ht="15" hidden="1" outlineLevel="1" thickBot="1" x14ac:dyDescent="0.4">
      <c r="A40" s="70" t="s">
        <v>3454</v>
      </c>
      <c r="B40" s="73" t="s">
        <v>3540</v>
      </c>
      <c r="C40" s="76" t="s">
        <v>3455</v>
      </c>
      <c r="D40" s="72" t="s">
        <v>170</v>
      </c>
      <c r="E40" s="76">
        <v>6</v>
      </c>
      <c r="F40" s="76">
        <v>11</v>
      </c>
      <c r="G40" s="77">
        <f t="shared" si="0"/>
        <v>17</v>
      </c>
      <c r="H40" s="68">
        <v>43776</v>
      </c>
      <c r="I40" s="78">
        <v>60</v>
      </c>
      <c r="J40" s="217">
        <f t="shared" si="1"/>
        <v>17</v>
      </c>
    </row>
    <row r="41" spans="1:10" ht="15" hidden="1" outlineLevel="1" thickBot="1" x14ac:dyDescent="0.4">
      <c r="A41" s="70" t="s">
        <v>3454</v>
      </c>
      <c r="B41" s="73" t="s">
        <v>3541</v>
      </c>
      <c r="C41" s="76" t="s">
        <v>3455</v>
      </c>
      <c r="D41" s="72" t="s">
        <v>170</v>
      </c>
      <c r="E41" s="76">
        <v>2</v>
      </c>
      <c r="F41" s="76">
        <v>13</v>
      </c>
      <c r="G41" s="77">
        <f t="shared" si="0"/>
        <v>15</v>
      </c>
      <c r="H41" s="68">
        <v>43776</v>
      </c>
      <c r="I41" s="78">
        <v>50</v>
      </c>
      <c r="J41" s="217">
        <f t="shared" si="1"/>
        <v>15</v>
      </c>
    </row>
    <row r="42" spans="1:10" ht="15" hidden="1" outlineLevel="1" thickBot="1" x14ac:dyDescent="0.4">
      <c r="A42" s="70" t="s">
        <v>3454</v>
      </c>
      <c r="B42" s="73" t="s">
        <v>3542</v>
      </c>
      <c r="C42" s="76" t="s">
        <v>3455</v>
      </c>
      <c r="D42" s="72" t="s">
        <v>170</v>
      </c>
      <c r="E42" s="76">
        <v>8</v>
      </c>
      <c r="F42" s="76">
        <v>19</v>
      </c>
      <c r="G42" s="77">
        <f t="shared" si="0"/>
        <v>27</v>
      </c>
      <c r="H42" s="68">
        <v>43776</v>
      </c>
      <c r="I42" s="78">
        <v>70</v>
      </c>
      <c r="J42" s="217">
        <f t="shared" si="1"/>
        <v>27</v>
      </c>
    </row>
    <row r="43" spans="1:10" ht="15" hidden="1" outlineLevel="1" thickBot="1" x14ac:dyDescent="0.4">
      <c r="A43" s="70" t="s">
        <v>3454</v>
      </c>
      <c r="B43" s="73" t="s">
        <v>3543</v>
      </c>
      <c r="C43" s="76" t="s">
        <v>3455</v>
      </c>
      <c r="D43" s="72" t="s">
        <v>170</v>
      </c>
      <c r="E43" s="76">
        <v>10</v>
      </c>
      <c r="F43" s="76">
        <v>23</v>
      </c>
      <c r="G43" s="77">
        <f t="shared" si="0"/>
        <v>33</v>
      </c>
      <c r="H43" s="68">
        <v>43776</v>
      </c>
      <c r="I43" s="78">
        <v>80</v>
      </c>
      <c r="J43" s="217">
        <f t="shared" si="1"/>
        <v>33</v>
      </c>
    </row>
    <row r="44" spans="1:10" ht="15" hidden="1" outlineLevel="1" thickBot="1" x14ac:dyDescent="0.4">
      <c r="A44" s="70" t="s">
        <v>3454</v>
      </c>
      <c r="B44" s="73" t="s">
        <v>3544</v>
      </c>
      <c r="C44" s="76" t="s">
        <v>3455</v>
      </c>
      <c r="D44" s="72" t="s">
        <v>170</v>
      </c>
      <c r="E44" s="76">
        <v>8</v>
      </c>
      <c r="F44" s="76">
        <v>20</v>
      </c>
      <c r="G44" s="77">
        <f t="shared" si="0"/>
        <v>28</v>
      </c>
      <c r="H44" s="68">
        <v>43776</v>
      </c>
      <c r="I44" s="78">
        <v>70</v>
      </c>
      <c r="J44" s="217">
        <f t="shared" si="1"/>
        <v>28</v>
      </c>
    </row>
    <row r="45" spans="1:10" ht="15" hidden="1" outlineLevel="1" thickBot="1" x14ac:dyDescent="0.4">
      <c r="A45" s="70" t="s">
        <v>3454</v>
      </c>
      <c r="B45" s="73" t="s">
        <v>3545</v>
      </c>
      <c r="C45" s="76" t="s">
        <v>3455</v>
      </c>
      <c r="D45" s="72" t="s">
        <v>170</v>
      </c>
      <c r="E45" s="76">
        <v>6</v>
      </c>
      <c r="F45" s="76">
        <v>16</v>
      </c>
      <c r="G45" s="77">
        <f t="shared" si="0"/>
        <v>22</v>
      </c>
      <c r="H45" s="68">
        <v>43776</v>
      </c>
      <c r="I45" s="78">
        <v>50</v>
      </c>
      <c r="J45" s="217">
        <f t="shared" si="1"/>
        <v>22</v>
      </c>
    </row>
    <row r="46" spans="1:10" hidden="1" outlineLevel="1" x14ac:dyDescent="0.35">
      <c r="A46" s="70" t="s">
        <v>3454</v>
      </c>
      <c r="B46" s="73" t="s">
        <v>3546</v>
      </c>
      <c r="C46" s="76" t="s">
        <v>3455</v>
      </c>
      <c r="D46" s="72" t="s">
        <v>170</v>
      </c>
      <c r="E46" s="76">
        <v>3</v>
      </c>
      <c r="F46" s="76">
        <v>12</v>
      </c>
      <c r="G46" s="77">
        <f t="shared" si="0"/>
        <v>15</v>
      </c>
      <c r="H46" s="68">
        <v>43776</v>
      </c>
      <c r="I46" s="78">
        <v>70</v>
      </c>
      <c r="J46" s="217">
        <f t="shared" si="1"/>
        <v>15</v>
      </c>
    </row>
    <row r="47" spans="1:10" ht="15" collapsed="1" thickBot="1" x14ac:dyDescent="0.4">
      <c r="A47" s="71" t="s">
        <v>3454</v>
      </c>
      <c r="B47" s="74"/>
      <c r="C47" s="80" t="s">
        <v>3455</v>
      </c>
      <c r="D47" s="81">
        <f>COUNTA(D2:D46)</f>
        <v>45</v>
      </c>
      <c r="E47" s="81">
        <f>SUM(E2:E46)</f>
        <v>227</v>
      </c>
      <c r="F47" s="81">
        <f>SUM(F2:F46)</f>
        <v>536</v>
      </c>
      <c r="G47" s="81">
        <f>SUM(G2:G46)</f>
        <v>763</v>
      </c>
      <c r="H47" s="93">
        <v>43776</v>
      </c>
      <c r="I47" s="82">
        <f>AVERAGE(I2:I46)</f>
        <v>56.777777777777779</v>
      </c>
      <c r="J47" s="81">
        <f>SUM(J2:J46)</f>
        <v>763</v>
      </c>
    </row>
    <row r="48" spans="1:10" ht="15" hidden="1" outlineLevel="1" thickBot="1" x14ac:dyDescent="0.4">
      <c r="A48" s="72" t="s">
        <v>3456</v>
      </c>
      <c r="B48" s="75" t="s">
        <v>3547</v>
      </c>
      <c r="C48" s="86" t="s">
        <v>3457</v>
      </c>
      <c r="D48" s="72" t="s">
        <v>170</v>
      </c>
      <c r="E48" s="87">
        <v>3</v>
      </c>
      <c r="F48" s="98">
        <v>5</v>
      </c>
      <c r="G48" s="88">
        <f t="shared" ref="G48:G90" si="2">E48+F48</f>
        <v>8</v>
      </c>
      <c r="H48" s="67">
        <v>43616</v>
      </c>
      <c r="I48" s="91">
        <v>100</v>
      </c>
      <c r="J48" s="217">
        <f t="shared" si="1"/>
        <v>8</v>
      </c>
    </row>
    <row r="49" spans="1:10" ht="15" hidden="1" outlineLevel="1" thickBot="1" x14ac:dyDescent="0.4">
      <c r="A49" s="70" t="s">
        <v>3456</v>
      </c>
      <c r="B49" s="73" t="s">
        <v>3548</v>
      </c>
      <c r="C49" s="79" t="s">
        <v>3457</v>
      </c>
      <c r="D49" s="72" t="s">
        <v>170</v>
      </c>
      <c r="E49" s="83">
        <v>3</v>
      </c>
      <c r="F49" s="99">
        <v>5</v>
      </c>
      <c r="G49" s="84">
        <f t="shared" si="2"/>
        <v>8</v>
      </c>
      <c r="H49" s="67">
        <v>43616</v>
      </c>
      <c r="I49" s="90">
        <v>80</v>
      </c>
      <c r="J49" s="217">
        <f t="shared" si="1"/>
        <v>8</v>
      </c>
    </row>
    <row r="50" spans="1:10" ht="15" hidden="1" outlineLevel="1" thickBot="1" x14ac:dyDescent="0.4">
      <c r="A50" s="70" t="s">
        <v>3456</v>
      </c>
      <c r="B50" s="73" t="s">
        <v>3549</v>
      </c>
      <c r="C50" s="79" t="s">
        <v>3457</v>
      </c>
      <c r="D50" s="72" t="s">
        <v>170</v>
      </c>
      <c r="E50" s="83">
        <v>3</v>
      </c>
      <c r="F50" s="99">
        <v>3</v>
      </c>
      <c r="G50" s="84">
        <f t="shared" si="2"/>
        <v>6</v>
      </c>
      <c r="H50" s="67">
        <v>43616</v>
      </c>
      <c r="I50" s="90">
        <v>60</v>
      </c>
      <c r="J50" s="217">
        <f t="shared" si="1"/>
        <v>6</v>
      </c>
    </row>
    <row r="51" spans="1:10" ht="15" hidden="1" outlineLevel="1" thickBot="1" x14ac:dyDescent="0.4">
      <c r="A51" s="70" t="s">
        <v>3456</v>
      </c>
      <c r="B51" s="73" t="s">
        <v>3550</v>
      </c>
      <c r="C51" s="79" t="s">
        <v>3457</v>
      </c>
      <c r="D51" s="72" t="s">
        <v>170</v>
      </c>
      <c r="E51" s="83">
        <v>4</v>
      </c>
      <c r="F51" s="99">
        <v>6</v>
      </c>
      <c r="G51" s="84">
        <f t="shared" si="2"/>
        <v>10</v>
      </c>
      <c r="H51" s="67">
        <v>43616</v>
      </c>
      <c r="I51" s="90">
        <v>30</v>
      </c>
      <c r="J51" s="217">
        <f t="shared" si="1"/>
        <v>10</v>
      </c>
    </row>
    <row r="52" spans="1:10" ht="15" hidden="1" outlineLevel="1" thickBot="1" x14ac:dyDescent="0.4">
      <c r="A52" s="70" t="s">
        <v>3456</v>
      </c>
      <c r="B52" s="73" t="s">
        <v>3551</v>
      </c>
      <c r="C52" s="79" t="s">
        <v>3457</v>
      </c>
      <c r="D52" s="72" t="s">
        <v>170</v>
      </c>
      <c r="E52" s="83">
        <v>3</v>
      </c>
      <c r="F52" s="99">
        <v>6</v>
      </c>
      <c r="G52" s="84">
        <f t="shared" si="2"/>
        <v>9</v>
      </c>
      <c r="H52" s="67">
        <v>43616</v>
      </c>
      <c r="I52" s="90">
        <v>40</v>
      </c>
      <c r="J52" s="217">
        <f t="shared" si="1"/>
        <v>9</v>
      </c>
    </row>
    <row r="53" spans="1:10" ht="15" hidden="1" outlineLevel="1" thickBot="1" x14ac:dyDescent="0.4">
      <c r="A53" s="70" t="s">
        <v>3456</v>
      </c>
      <c r="B53" s="73" t="s">
        <v>3552</v>
      </c>
      <c r="C53" s="79" t="s">
        <v>3457</v>
      </c>
      <c r="D53" s="72" t="s">
        <v>170</v>
      </c>
      <c r="E53" s="83">
        <v>0</v>
      </c>
      <c r="F53" s="99">
        <v>4</v>
      </c>
      <c r="G53" s="84">
        <f t="shared" si="2"/>
        <v>4</v>
      </c>
      <c r="H53" s="67">
        <v>43616</v>
      </c>
      <c r="I53" s="90">
        <v>65</v>
      </c>
      <c r="J53" s="217">
        <f t="shared" si="1"/>
        <v>4</v>
      </c>
    </row>
    <row r="54" spans="1:10" ht="15" hidden="1" outlineLevel="1" thickBot="1" x14ac:dyDescent="0.4">
      <c r="A54" s="70" t="s">
        <v>3456</v>
      </c>
      <c r="B54" s="73" t="s">
        <v>3553</v>
      </c>
      <c r="C54" s="79" t="s">
        <v>3457</v>
      </c>
      <c r="D54" s="72" t="s">
        <v>170</v>
      </c>
      <c r="E54" s="83">
        <v>3</v>
      </c>
      <c r="F54" s="99">
        <v>6</v>
      </c>
      <c r="G54" s="84">
        <f t="shared" si="2"/>
        <v>9</v>
      </c>
      <c r="H54" s="67">
        <v>43616</v>
      </c>
      <c r="I54" s="90">
        <v>100</v>
      </c>
      <c r="J54" s="217">
        <f t="shared" si="1"/>
        <v>9</v>
      </c>
    </row>
    <row r="55" spans="1:10" ht="15" hidden="1" outlineLevel="1" thickBot="1" x14ac:dyDescent="0.4">
      <c r="A55" s="70" t="s">
        <v>3456</v>
      </c>
      <c r="B55" s="73" t="s">
        <v>3554</v>
      </c>
      <c r="C55" s="79" t="s">
        <v>3457</v>
      </c>
      <c r="D55" s="72" t="s">
        <v>170</v>
      </c>
      <c r="E55" s="83">
        <v>4</v>
      </c>
      <c r="F55" s="99">
        <v>7</v>
      </c>
      <c r="G55" s="84">
        <f t="shared" si="2"/>
        <v>11</v>
      </c>
      <c r="H55" s="67">
        <v>43616</v>
      </c>
      <c r="I55" s="90">
        <v>50</v>
      </c>
      <c r="J55" s="217">
        <f t="shared" si="1"/>
        <v>11</v>
      </c>
    </row>
    <row r="56" spans="1:10" ht="15" hidden="1" outlineLevel="1" thickBot="1" x14ac:dyDescent="0.4">
      <c r="A56" s="70" t="s">
        <v>3456</v>
      </c>
      <c r="B56" s="73" t="s">
        <v>3555</v>
      </c>
      <c r="C56" s="79" t="s">
        <v>3457</v>
      </c>
      <c r="D56" s="72" t="s">
        <v>170</v>
      </c>
      <c r="E56" s="83">
        <v>10</v>
      </c>
      <c r="F56" s="99">
        <v>8</v>
      </c>
      <c r="G56" s="84">
        <f t="shared" si="2"/>
        <v>18</v>
      </c>
      <c r="H56" s="67">
        <v>43616</v>
      </c>
      <c r="I56" s="90">
        <v>200</v>
      </c>
      <c r="J56" s="217">
        <f t="shared" si="1"/>
        <v>18</v>
      </c>
    </row>
    <row r="57" spans="1:10" ht="15" hidden="1" outlineLevel="1" thickBot="1" x14ac:dyDescent="0.4">
      <c r="A57" s="70" t="s">
        <v>3456</v>
      </c>
      <c r="B57" s="73" t="s">
        <v>3556</v>
      </c>
      <c r="C57" s="79" t="s">
        <v>3457</v>
      </c>
      <c r="D57" s="72" t="s">
        <v>170</v>
      </c>
      <c r="E57" s="83">
        <v>8</v>
      </c>
      <c r="F57" s="99">
        <v>8</v>
      </c>
      <c r="G57" s="84">
        <f t="shared" si="2"/>
        <v>16</v>
      </c>
      <c r="H57" s="67">
        <v>43616</v>
      </c>
      <c r="I57" s="90">
        <v>75</v>
      </c>
      <c r="J57" s="217">
        <f t="shared" si="1"/>
        <v>16</v>
      </c>
    </row>
    <row r="58" spans="1:10" ht="15" hidden="1" outlineLevel="1" thickBot="1" x14ac:dyDescent="0.4">
      <c r="A58" s="70" t="s">
        <v>3456</v>
      </c>
      <c r="B58" s="73" t="s">
        <v>3557</v>
      </c>
      <c r="C58" s="79" t="s">
        <v>3457</v>
      </c>
      <c r="D58" s="72" t="s">
        <v>170</v>
      </c>
      <c r="E58" s="83">
        <v>6</v>
      </c>
      <c r="F58" s="99">
        <v>4</v>
      </c>
      <c r="G58" s="84">
        <f t="shared" si="2"/>
        <v>10</v>
      </c>
      <c r="H58" s="67">
        <v>43616</v>
      </c>
      <c r="I58" s="90">
        <v>240</v>
      </c>
      <c r="J58" s="217">
        <f t="shared" si="1"/>
        <v>10</v>
      </c>
    </row>
    <row r="59" spans="1:10" ht="15" hidden="1" outlineLevel="1" thickBot="1" x14ac:dyDescent="0.4">
      <c r="A59" s="70" t="s">
        <v>3456</v>
      </c>
      <c r="B59" s="73" t="s">
        <v>3558</v>
      </c>
      <c r="C59" s="79" t="s">
        <v>3457</v>
      </c>
      <c r="D59" s="72" t="s">
        <v>170</v>
      </c>
      <c r="E59" s="83">
        <v>4</v>
      </c>
      <c r="F59" s="99">
        <v>3</v>
      </c>
      <c r="G59" s="84">
        <f t="shared" si="2"/>
        <v>7</v>
      </c>
      <c r="H59" s="67">
        <v>43616</v>
      </c>
      <c r="I59" s="90">
        <v>300</v>
      </c>
      <c r="J59" s="217">
        <f t="shared" si="1"/>
        <v>7</v>
      </c>
    </row>
    <row r="60" spans="1:10" ht="15" hidden="1" outlineLevel="1" thickBot="1" x14ac:dyDescent="0.4">
      <c r="A60" s="70" t="s">
        <v>3456</v>
      </c>
      <c r="B60" s="73" t="s">
        <v>3559</v>
      </c>
      <c r="C60" s="79" t="s">
        <v>3457</v>
      </c>
      <c r="D60" s="72" t="s">
        <v>170</v>
      </c>
      <c r="E60" s="83">
        <v>5</v>
      </c>
      <c r="F60" s="99">
        <v>6</v>
      </c>
      <c r="G60" s="84">
        <f t="shared" si="2"/>
        <v>11</v>
      </c>
      <c r="H60" s="67">
        <v>43616</v>
      </c>
      <c r="I60" s="90">
        <v>110</v>
      </c>
      <c r="J60" s="217">
        <f t="shared" si="1"/>
        <v>11</v>
      </c>
    </row>
    <row r="61" spans="1:10" ht="15" hidden="1" outlineLevel="1" thickBot="1" x14ac:dyDescent="0.4">
      <c r="A61" s="70" t="s">
        <v>3456</v>
      </c>
      <c r="B61" s="73" t="s">
        <v>3560</v>
      </c>
      <c r="C61" s="79" t="s">
        <v>3457</v>
      </c>
      <c r="D61" s="72" t="s">
        <v>170</v>
      </c>
      <c r="E61" s="83">
        <v>3</v>
      </c>
      <c r="F61" s="99">
        <v>3</v>
      </c>
      <c r="G61" s="84">
        <f t="shared" si="2"/>
        <v>6</v>
      </c>
      <c r="H61" s="67">
        <v>43616</v>
      </c>
      <c r="I61" s="90">
        <v>180</v>
      </c>
      <c r="J61" s="217">
        <f t="shared" si="1"/>
        <v>6</v>
      </c>
    </row>
    <row r="62" spans="1:10" ht="15" hidden="1" outlineLevel="1" thickBot="1" x14ac:dyDescent="0.4">
      <c r="A62" s="70" t="s">
        <v>3456</v>
      </c>
      <c r="B62" s="73" t="s">
        <v>3561</v>
      </c>
      <c r="C62" s="79" t="s">
        <v>3457</v>
      </c>
      <c r="D62" s="72" t="s">
        <v>170</v>
      </c>
      <c r="E62" s="83">
        <v>4</v>
      </c>
      <c r="F62" s="99">
        <v>4</v>
      </c>
      <c r="G62" s="84">
        <f t="shared" si="2"/>
        <v>8</v>
      </c>
      <c r="H62" s="67">
        <v>43616</v>
      </c>
      <c r="I62" s="90">
        <v>208</v>
      </c>
      <c r="J62" s="217">
        <f t="shared" si="1"/>
        <v>8</v>
      </c>
    </row>
    <row r="63" spans="1:10" ht="15" hidden="1" outlineLevel="1" thickBot="1" x14ac:dyDescent="0.4">
      <c r="A63" s="70" t="s">
        <v>3456</v>
      </c>
      <c r="B63" s="73" t="s">
        <v>3562</v>
      </c>
      <c r="C63" s="79" t="s">
        <v>3457</v>
      </c>
      <c r="D63" s="72" t="s">
        <v>170</v>
      </c>
      <c r="E63" s="83">
        <v>3</v>
      </c>
      <c r="F63" s="99">
        <v>5</v>
      </c>
      <c r="G63" s="84">
        <f t="shared" si="2"/>
        <v>8</v>
      </c>
      <c r="H63" s="67">
        <v>43616</v>
      </c>
      <c r="I63" s="90">
        <v>400</v>
      </c>
      <c r="J63" s="217">
        <f t="shared" si="1"/>
        <v>8</v>
      </c>
    </row>
    <row r="64" spans="1:10" ht="15" hidden="1" outlineLevel="1" thickBot="1" x14ac:dyDescent="0.4">
      <c r="A64" s="70" t="s">
        <v>3456</v>
      </c>
      <c r="B64" s="73" t="s">
        <v>3563</v>
      </c>
      <c r="C64" s="79" t="s">
        <v>3457</v>
      </c>
      <c r="D64" s="72" t="s">
        <v>170</v>
      </c>
      <c r="E64" s="83">
        <v>4</v>
      </c>
      <c r="F64" s="99">
        <v>3</v>
      </c>
      <c r="G64" s="84">
        <f t="shared" si="2"/>
        <v>7</v>
      </c>
      <c r="H64" s="67">
        <v>43616</v>
      </c>
      <c r="I64" s="90">
        <v>250</v>
      </c>
      <c r="J64" s="217">
        <f t="shared" si="1"/>
        <v>7</v>
      </c>
    </row>
    <row r="65" spans="1:10" ht="15" hidden="1" outlineLevel="1" thickBot="1" x14ac:dyDescent="0.4">
      <c r="A65" s="70" t="s">
        <v>3456</v>
      </c>
      <c r="B65" s="73" t="s">
        <v>3564</v>
      </c>
      <c r="C65" s="79" t="s">
        <v>3457</v>
      </c>
      <c r="D65" s="72" t="s">
        <v>170</v>
      </c>
      <c r="E65" s="83">
        <v>3</v>
      </c>
      <c r="F65" s="99">
        <v>3</v>
      </c>
      <c r="G65" s="84">
        <f t="shared" si="2"/>
        <v>6</v>
      </c>
      <c r="H65" s="67">
        <v>43616</v>
      </c>
      <c r="I65" s="90">
        <v>340</v>
      </c>
      <c r="J65" s="217">
        <f t="shared" si="1"/>
        <v>6</v>
      </c>
    </row>
    <row r="66" spans="1:10" ht="15" hidden="1" outlineLevel="1" thickBot="1" x14ac:dyDescent="0.4">
      <c r="A66" s="70" t="s">
        <v>3456</v>
      </c>
      <c r="B66" s="73" t="s">
        <v>3565</v>
      </c>
      <c r="C66" s="79" t="s">
        <v>3457</v>
      </c>
      <c r="D66" s="72" t="s">
        <v>170</v>
      </c>
      <c r="E66" s="83">
        <v>7</v>
      </c>
      <c r="F66" s="99">
        <v>5</v>
      </c>
      <c r="G66" s="84">
        <f t="shared" si="2"/>
        <v>12</v>
      </c>
      <c r="H66" s="67">
        <v>43616</v>
      </c>
      <c r="I66" s="90">
        <v>160</v>
      </c>
      <c r="J66" s="217">
        <f t="shared" si="1"/>
        <v>12</v>
      </c>
    </row>
    <row r="67" spans="1:10" ht="15" hidden="1" outlineLevel="1" thickBot="1" x14ac:dyDescent="0.4">
      <c r="A67" s="70" t="s">
        <v>3456</v>
      </c>
      <c r="B67" s="73" t="s">
        <v>3566</v>
      </c>
      <c r="C67" s="79" t="s">
        <v>3457</v>
      </c>
      <c r="D67" s="72" t="s">
        <v>170</v>
      </c>
      <c r="E67" s="83">
        <v>3</v>
      </c>
      <c r="F67" s="99">
        <v>5</v>
      </c>
      <c r="G67" s="84">
        <f t="shared" si="2"/>
        <v>8</v>
      </c>
      <c r="H67" s="67">
        <v>43616</v>
      </c>
      <c r="I67" s="90">
        <v>200</v>
      </c>
      <c r="J67" s="217">
        <f t="shared" ref="J67:J130" si="3">IF(I67&gt;$Q$1,,G67)</f>
        <v>8</v>
      </c>
    </row>
    <row r="68" spans="1:10" ht="15" hidden="1" outlineLevel="1" thickBot="1" x14ac:dyDescent="0.4">
      <c r="A68" s="70" t="s">
        <v>3456</v>
      </c>
      <c r="B68" s="73" t="s">
        <v>3567</v>
      </c>
      <c r="C68" s="79" t="s">
        <v>3457</v>
      </c>
      <c r="D68" s="72" t="s">
        <v>170</v>
      </c>
      <c r="E68" s="83">
        <v>9</v>
      </c>
      <c r="F68" s="99">
        <v>8</v>
      </c>
      <c r="G68" s="84">
        <f t="shared" si="2"/>
        <v>17</v>
      </c>
      <c r="H68" s="67">
        <v>43616</v>
      </c>
      <c r="I68" s="90">
        <v>150</v>
      </c>
      <c r="J68" s="217">
        <f t="shared" si="3"/>
        <v>17</v>
      </c>
    </row>
    <row r="69" spans="1:10" ht="15" hidden="1" outlineLevel="1" thickBot="1" x14ac:dyDescent="0.4">
      <c r="A69" s="70" t="s">
        <v>3456</v>
      </c>
      <c r="B69" s="73" t="s">
        <v>3568</v>
      </c>
      <c r="C69" s="79" t="s">
        <v>3457</v>
      </c>
      <c r="D69" s="72" t="s">
        <v>170</v>
      </c>
      <c r="E69" s="83">
        <v>6</v>
      </c>
      <c r="F69" s="99">
        <v>8</v>
      </c>
      <c r="G69" s="84">
        <f t="shared" si="2"/>
        <v>14</v>
      </c>
      <c r="H69" s="67">
        <v>43616</v>
      </c>
      <c r="I69" s="90">
        <v>410</v>
      </c>
      <c r="J69" s="217">
        <f t="shared" si="3"/>
        <v>14</v>
      </c>
    </row>
    <row r="70" spans="1:10" ht="15" hidden="1" outlineLevel="1" thickBot="1" x14ac:dyDescent="0.4">
      <c r="A70" s="70" t="s">
        <v>3456</v>
      </c>
      <c r="B70" s="73" t="s">
        <v>3569</v>
      </c>
      <c r="C70" s="79" t="s">
        <v>3457</v>
      </c>
      <c r="D70" s="72" t="s">
        <v>170</v>
      </c>
      <c r="E70" s="83">
        <v>8</v>
      </c>
      <c r="F70" s="99">
        <v>5</v>
      </c>
      <c r="G70" s="84">
        <f t="shared" si="2"/>
        <v>13</v>
      </c>
      <c r="H70" s="67">
        <v>43616</v>
      </c>
      <c r="I70" s="90">
        <v>80</v>
      </c>
      <c r="J70" s="217">
        <f t="shared" si="3"/>
        <v>13</v>
      </c>
    </row>
    <row r="71" spans="1:10" ht="15" hidden="1" outlineLevel="1" thickBot="1" x14ac:dyDescent="0.4">
      <c r="A71" s="70" t="s">
        <v>3456</v>
      </c>
      <c r="B71" s="73" t="s">
        <v>3570</v>
      </c>
      <c r="C71" s="79" t="s">
        <v>3457</v>
      </c>
      <c r="D71" s="72" t="s">
        <v>170</v>
      </c>
      <c r="E71" s="83">
        <v>2</v>
      </c>
      <c r="F71" s="99">
        <v>7</v>
      </c>
      <c r="G71" s="84">
        <f t="shared" si="2"/>
        <v>9</v>
      </c>
      <c r="H71" s="67">
        <v>43616</v>
      </c>
      <c r="I71" s="90">
        <v>130</v>
      </c>
      <c r="J71" s="217">
        <f t="shared" si="3"/>
        <v>9</v>
      </c>
    </row>
    <row r="72" spans="1:10" ht="15" hidden="1" outlineLevel="1" thickBot="1" x14ac:dyDescent="0.4">
      <c r="A72" s="70" t="s">
        <v>3456</v>
      </c>
      <c r="B72" s="73" t="s">
        <v>3571</v>
      </c>
      <c r="C72" s="79" t="s">
        <v>3457</v>
      </c>
      <c r="D72" s="72" t="s">
        <v>170</v>
      </c>
      <c r="E72" s="83">
        <v>3</v>
      </c>
      <c r="F72" s="99">
        <v>8</v>
      </c>
      <c r="G72" s="84">
        <f t="shared" si="2"/>
        <v>11</v>
      </c>
      <c r="H72" s="67">
        <v>43616</v>
      </c>
      <c r="I72" s="90">
        <v>250</v>
      </c>
      <c r="J72" s="217">
        <f t="shared" si="3"/>
        <v>11</v>
      </c>
    </row>
    <row r="73" spans="1:10" ht="15" hidden="1" outlineLevel="1" thickBot="1" x14ac:dyDescent="0.4">
      <c r="A73" s="70" t="s">
        <v>3456</v>
      </c>
      <c r="B73" s="73" t="s">
        <v>3572</v>
      </c>
      <c r="C73" s="79" t="s">
        <v>3457</v>
      </c>
      <c r="D73" s="72" t="s">
        <v>170</v>
      </c>
      <c r="E73" s="83">
        <v>4</v>
      </c>
      <c r="F73" s="99">
        <v>8</v>
      </c>
      <c r="G73" s="84">
        <f t="shared" si="2"/>
        <v>12</v>
      </c>
      <c r="H73" s="67">
        <v>43616</v>
      </c>
      <c r="I73" s="90">
        <v>400</v>
      </c>
      <c r="J73" s="217">
        <f t="shared" si="3"/>
        <v>12</v>
      </c>
    </row>
    <row r="74" spans="1:10" ht="15" hidden="1" outlineLevel="1" thickBot="1" x14ac:dyDescent="0.4">
      <c r="A74" s="70" t="s">
        <v>3456</v>
      </c>
      <c r="B74" s="73" t="s">
        <v>3573</v>
      </c>
      <c r="C74" s="79" t="s">
        <v>3457</v>
      </c>
      <c r="D74" s="72" t="s">
        <v>170</v>
      </c>
      <c r="E74" s="83">
        <v>7</v>
      </c>
      <c r="F74" s="99">
        <v>7</v>
      </c>
      <c r="G74" s="84">
        <f t="shared" si="2"/>
        <v>14</v>
      </c>
      <c r="H74" s="67">
        <v>43616</v>
      </c>
      <c r="I74" s="90">
        <v>330</v>
      </c>
      <c r="J74" s="217">
        <f t="shared" si="3"/>
        <v>14</v>
      </c>
    </row>
    <row r="75" spans="1:10" ht="15" hidden="1" outlineLevel="1" thickBot="1" x14ac:dyDescent="0.4">
      <c r="A75" s="70" t="s">
        <v>3456</v>
      </c>
      <c r="B75" s="73" t="s">
        <v>3574</v>
      </c>
      <c r="C75" s="79" t="s">
        <v>3457</v>
      </c>
      <c r="D75" s="72" t="s">
        <v>170</v>
      </c>
      <c r="E75" s="83">
        <v>8</v>
      </c>
      <c r="F75" s="99">
        <v>5</v>
      </c>
      <c r="G75" s="84">
        <f t="shared" si="2"/>
        <v>13</v>
      </c>
      <c r="H75" s="67">
        <v>43616</v>
      </c>
      <c r="I75" s="90">
        <v>150</v>
      </c>
      <c r="J75" s="217">
        <f t="shared" si="3"/>
        <v>13</v>
      </c>
    </row>
    <row r="76" spans="1:10" ht="15" hidden="1" outlineLevel="1" thickBot="1" x14ac:dyDescent="0.4">
      <c r="A76" s="70" t="s">
        <v>3456</v>
      </c>
      <c r="B76" s="73" t="s">
        <v>3575</v>
      </c>
      <c r="C76" s="79" t="s">
        <v>3457</v>
      </c>
      <c r="D76" s="72" t="s">
        <v>170</v>
      </c>
      <c r="E76" s="83">
        <v>3</v>
      </c>
      <c r="F76" s="99">
        <v>7</v>
      </c>
      <c r="G76" s="84">
        <f t="shared" si="2"/>
        <v>10</v>
      </c>
      <c r="H76" s="67">
        <v>43616</v>
      </c>
      <c r="I76" s="90">
        <v>470</v>
      </c>
      <c r="J76" s="217">
        <f t="shared" si="3"/>
        <v>10</v>
      </c>
    </row>
    <row r="77" spans="1:10" ht="15" hidden="1" outlineLevel="1" thickBot="1" x14ac:dyDescent="0.4">
      <c r="A77" s="70" t="s">
        <v>3456</v>
      </c>
      <c r="B77" s="73" t="s">
        <v>3576</v>
      </c>
      <c r="C77" s="79" t="s">
        <v>3457</v>
      </c>
      <c r="D77" s="72" t="s">
        <v>170</v>
      </c>
      <c r="E77" s="83">
        <v>4</v>
      </c>
      <c r="F77" s="99">
        <v>6</v>
      </c>
      <c r="G77" s="84">
        <f t="shared" si="2"/>
        <v>10</v>
      </c>
      <c r="H77" s="67">
        <v>43616</v>
      </c>
      <c r="I77" s="90">
        <v>130</v>
      </c>
      <c r="J77" s="217">
        <f t="shared" si="3"/>
        <v>10</v>
      </c>
    </row>
    <row r="78" spans="1:10" ht="15" hidden="1" outlineLevel="1" thickBot="1" x14ac:dyDescent="0.4">
      <c r="A78" s="70" t="s">
        <v>3456</v>
      </c>
      <c r="B78" s="73" t="s">
        <v>3577</v>
      </c>
      <c r="C78" s="79" t="s">
        <v>3457</v>
      </c>
      <c r="D78" s="72" t="s">
        <v>170</v>
      </c>
      <c r="E78" s="83">
        <v>12</v>
      </c>
      <c r="F78" s="99">
        <v>7</v>
      </c>
      <c r="G78" s="84">
        <f t="shared" si="2"/>
        <v>19</v>
      </c>
      <c r="H78" s="67">
        <v>43616</v>
      </c>
      <c r="I78" s="90">
        <v>490</v>
      </c>
      <c r="J78" s="217">
        <f t="shared" si="3"/>
        <v>19</v>
      </c>
    </row>
    <row r="79" spans="1:10" ht="15" hidden="1" outlineLevel="1" thickBot="1" x14ac:dyDescent="0.4">
      <c r="A79" s="70" t="s">
        <v>3456</v>
      </c>
      <c r="B79" s="73" t="s">
        <v>3578</v>
      </c>
      <c r="C79" s="79" t="s">
        <v>3457</v>
      </c>
      <c r="D79" s="72" t="s">
        <v>170</v>
      </c>
      <c r="E79" s="83">
        <v>5</v>
      </c>
      <c r="F79" s="99">
        <v>7</v>
      </c>
      <c r="G79" s="84">
        <f t="shared" si="2"/>
        <v>12</v>
      </c>
      <c r="H79" s="67">
        <v>43616</v>
      </c>
      <c r="I79" s="90">
        <v>430</v>
      </c>
      <c r="J79" s="217">
        <f t="shared" si="3"/>
        <v>12</v>
      </c>
    </row>
    <row r="80" spans="1:10" ht="15" hidden="1" outlineLevel="1" thickBot="1" x14ac:dyDescent="0.4">
      <c r="A80" s="70" t="s">
        <v>3456</v>
      </c>
      <c r="B80" s="73" t="s">
        <v>3579</v>
      </c>
      <c r="C80" s="79" t="s">
        <v>3457</v>
      </c>
      <c r="D80" s="72" t="s">
        <v>170</v>
      </c>
      <c r="E80" s="83">
        <v>4</v>
      </c>
      <c r="F80" s="99">
        <v>7</v>
      </c>
      <c r="G80" s="84">
        <f t="shared" si="2"/>
        <v>11</v>
      </c>
      <c r="H80" s="67">
        <v>43616</v>
      </c>
      <c r="I80" s="90">
        <v>240</v>
      </c>
      <c r="J80" s="217">
        <f t="shared" si="3"/>
        <v>11</v>
      </c>
    </row>
    <row r="81" spans="1:10" ht="15" hidden="1" outlineLevel="1" thickBot="1" x14ac:dyDescent="0.4">
      <c r="A81" s="70" t="s">
        <v>3456</v>
      </c>
      <c r="B81" s="73" t="s">
        <v>3580</v>
      </c>
      <c r="C81" s="79" t="s">
        <v>3457</v>
      </c>
      <c r="D81" s="72" t="s">
        <v>170</v>
      </c>
      <c r="E81" s="83">
        <v>6</v>
      </c>
      <c r="F81" s="99">
        <v>4</v>
      </c>
      <c r="G81" s="84">
        <f t="shared" si="2"/>
        <v>10</v>
      </c>
      <c r="H81" s="67">
        <v>43616</v>
      </c>
      <c r="I81" s="90">
        <v>500</v>
      </c>
      <c r="J81" s="217">
        <f t="shared" si="3"/>
        <v>10</v>
      </c>
    </row>
    <row r="82" spans="1:10" ht="15" hidden="1" outlineLevel="1" thickBot="1" x14ac:dyDescent="0.4">
      <c r="A82" s="70" t="s">
        <v>3456</v>
      </c>
      <c r="B82" s="73" t="s">
        <v>3581</v>
      </c>
      <c r="C82" s="79" t="s">
        <v>3457</v>
      </c>
      <c r="D82" s="72" t="s">
        <v>170</v>
      </c>
      <c r="E82" s="83">
        <v>5</v>
      </c>
      <c r="F82" s="99">
        <v>8</v>
      </c>
      <c r="G82" s="84">
        <f t="shared" si="2"/>
        <v>13</v>
      </c>
      <c r="H82" s="67">
        <v>43616</v>
      </c>
      <c r="I82" s="90">
        <v>300</v>
      </c>
      <c r="J82" s="217">
        <f t="shared" si="3"/>
        <v>13</v>
      </c>
    </row>
    <row r="83" spans="1:10" ht="15" hidden="1" outlineLevel="1" thickBot="1" x14ac:dyDescent="0.4">
      <c r="A83" s="70" t="s">
        <v>3456</v>
      </c>
      <c r="B83" s="73" t="s">
        <v>3582</v>
      </c>
      <c r="C83" s="79" t="s">
        <v>3457</v>
      </c>
      <c r="D83" s="72" t="s">
        <v>170</v>
      </c>
      <c r="E83" s="83">
        <v>9</v>
      </c>
      <c r="F83" s="99">
        <v>7</v>
      </c>
      <c r="G83" s="84">
        <f t="shared" si="2"/>
        <v>16</v>
      </c>
      <c r="H83" s="67">
        <v>43616</v>
      </c>
      <c r="I83" s="90">
        <v>280</v>
      </c>
      <c r="J83" s="217">
        <f t="shared" si="3"/>
        <v>16</v>
      </c>
    </row>
    <row r="84" spans="1:10" ht="15" hidden="1" outlineLevel="1" thickBot="1" x14ac:dyDescent="0.4">
      <c r="A84" s="70" t="s">
        <v>3456</v>
      </c>
      <c r="B84" s="73" t="s">
        <v>3583</v>
      </c>
      <c r="C84" s="79" t="s">
        <v>3457</v>
      </c>
      <c r="D84" s="72" t="s">
        <v>170</v>
      </c>
      <c r="E84" s="83">
        <v>8</v>
      </c>
      <c r="F84" s="99">
        <v>6</v>
      </c>
      <c r="G84" s="84">
        <f t="shared" si="2"/>
        <v>14</v>
      </c>
      <c r="H84" s="67">
        <v>43616</v>
      </c>
      <c r="I84" s="90">
        <v>340</v>
      </c>
      <c r="J84" s="217">
        <f t="shared" si="3"/>
        <v>14</v>
      </c>
    </row>
    <row r="85" spans="1:10" ht="15" hidden="1" outlineLevel="1" thickBot="1" x14ac:dyDescent="0.4">
      <c r="A85" s="70" t="s">
        <v>3456</v>
      </c>
      <c r="B85" s="73" t="s">
        <v>3584</v>
      </c>
      <c r="C85" s="79" t="s">
        <v>3457</v>
      </c>
      <c r="D85" s="72" t="s">
        <v>170</v>
      </c>
      <c r="E85" s="83">
        <v>8</v>
      </c>
      <c r="F85" s="99">
        <v>8</v>
      </c>
      <c r="G85" s="84">
        <f t="shared" si="2"/>
        <v>16</v>
      </c>
      <c r="H85" s="67">
        <v>43616</v>
      </c>
      <c r="I85" s="90">
        <v>70</v>
      </c>
      <c r="J85" s="217">
        <f t="shared" si="3"/>
        <v>16</v>
      </c>
    </row>
    <row r="86" spans="1:10" ht="15" hidden="1" outlineLevel="1" thickBot="1" x14ac:dyDescent="0.4">
      <c r="A86" s="70" t="s">
        <v>3456</v>
      </c>
      <c r="B86" s="73" t="s">
        <v>3585</v>
      </c>
      <c r="C86" s="79" t="s">
        <v>3457</v>
      </c>
      <c r="D86" s="72" t="s">
        <v>170</v>
      </c>
      <c r="E86" s="83">
        <v>7</v>
      </c>
      <c r="F86" s="99">
        <v>6</v>
      </c>
      <c r="G86" s="84">
        <f t="shared" si="2"/>
        <v>13</v>
      </c>
      <c r="H86" s="67">
        <v>43616</v>
      </c>
      <c r="I86" s="90">
        <v>50</v>
      </c>
      <c r="J86" s="217">
        <f t="shared" si="3"/>
        <v>13</v>
      </c>
    </row>
    <row r="87" spans="1:10" ht="15" hidden="1" outlineLevel="1" thickBot="1" x14ac:dyDescent="0.4">
      <c r="A87" s="70" t="s">
        <v>3456</v>
      </c>
      <c r="B87" s="73" t="s">
        <v>3586</v>
      </c>
      <c r="C87" s="79" t="s">
        <v>3457</v>
      </c>
      <c r="D87" s="72" t="s">
        <v>170</v>
      </c>
      <c r="E87" s="83">
        <v>5</v>
      </c>
      <c r="F87" s="99">
        <v>6</v>
      </c>
      <c r="G87" s="84">
        <f t="shared" si="2"/>
        <v>11</v>
      </c>
      <c r="H87" s="67">
        <v>43616</v>
      </c>
      <c r="I87" s="90">
        <v>320</v>
      </c>
      <c r="J87" s="217">
        <f t="shared" si="3"/>
        <v>11</v>
      </c>
    </row>
    <row r="88" spans="1:10" ht="15" hidden="1" outlineLevel="1" thickBot="1" x14ac:dyDescent="0.4">
      <c r="A88" s="70" t="s">
        <v>3456</v>
      </c>
      <c r="B88" s="73" t="s">
        <v>3587</v>
      </c>
      <c r="C88" s="79" t="s">
        <v>3457</v>
      </c>
      <c r="D88" s="72" t="s">
        <v>170</v>
      </c>
      <c r="E88" s="83">
        <v>4</v>
      </c>
      <c r="F88" s="99">
        <v>5</v>
      </c>
      <c r="G88" s="84">
        <f t="shared" si="2"/>
        <v>9</v>
      </c>
      <c r="H88" s="67">
        <v>43616</v>
      </c>
      <c r="I88" s="90">
        <v>510</v>
      </c>
      <c r="J88" s="217">
        <f t="shared" si="3"/>
        <v>9</v>
      </c>
    </row>
    <row r="89" spans="1:10" ht="15" hidden="1" outlineLevel="1" thickBot="1" x14ac:dyDescent="0.4">
      <c r="A89" s="70" t="s">
        <v>3456</v>
      </c>
      <c r="B89" s="73" t="s">
        <v>3588</v>
      </c>
      <c r="C89" s="79" t="s">
        <v>3457</v>
      </c>
      <c r="D89" s="72" t="s">
        <v>170</v>
      </c>
      <c r="E89" s="83">
        <v>5</v>
      </c>
      <c r="F89" s="99">
        <v>6</v>
      </c>
      <c r="G89" s="84">
        <f t="shared" si="2"/>
        <v>11</v>
      </c>
      <c r="H89" s="67">
        <v>43616</v>
      </c>
      <c r="I89" s="90">
        <v>60</v>
      </c>
      <c r="J89" s="217">
        <f t="shared" si="3"/>
        <v>11</v>
      </c>
    </row>
    <row r="90" spans="1:10" hidden="1" outlineLevel="1" x14ac:dyDescent="0.35">
      <c r="A90" s="70" t="s">
        <v>3456</v>
      </c>
      <c r="B90" s="73" t="s">
        <v>3589</v>
      </c>
      <c r="C90" s="79" t="s">
        <v>3457</v>
      </c>
      <c r="D90" s="72" t="s">
        <v>170</v>
      </c>
      <c r="E90" s="83">
        <v>4</v>
      </c>
      <c r="F90" s="99">
        <v>7</v>
      </c>
      <c r="G90" s="84">
        <f t="shared" si="2"/>
        <v>11</v>
      </c>
      <c r="H90" s="67">
        <v>43616</v>
      </c>
      <c r="I90" s="90">
        <v>550</v>
      </c>
      <c r="J90" s="217">
        <f t="shared" si="3"/>
        <v>11</v>
      </c>
    </row>
    <row r="91" spans="1:10" ht="15" collapsed="1" thickBot="1" x14ac:dyDescent="0.4">
      <c r="A91" s="71" t="s">
        <v>3456</v>
      </c>
      <c r="B91" s="74"/>
      <c r="C91" s="80" t="s">
        <v>3457</v>
      </c>
      <c r="D91" s="81">
        <f>COUNTA(D48:D90)</f>
        <v>43</v>
      </c>
      <c r="E91" s="81">
        <f>SUM(E48:E90)</f>
        <v>219</v>
      </c>
      <c r="F91" s="81">
        <f>SUM(F48:F90)</f>
        <v>252</v>
      </c>
      <c r="G91" s="81">
        <f>SUM(G48:G90)</f>
        <v>471</v>
      </c>
      <c r="H91" s="92">
        <v>43616</v>
      </c>
      <c r="I91" s="82">
        <f>AVERAGE(I48:I90)</f>
        <v>228.55813953488371</v>
      </c>
      <c r="J91" s="81">
        <f>SUM(J48:J90)</f>
        <v>471</v>
      </c>
    </row>
    <row r="92" spans="1:10" ht="15" hidden="1" outlineLevel="1" thickBot="1" x14ac:dyDescent="0.4">
      <c r="A92" s="72" t="s">
        <v>3458</v>
      </c>
      <c r="B92" s="75" t="s">
        <v>3590</v>
      </c>
      <c r="C92" s="86" t="s">
        <v>3459</v>
      </c>
      <c r="D92" s="72" t="s">
        <v>170</v>
      </c>
      <c r="E92" s="87">
        <v>3</v>
      </c>
      <c r="F92" s="98">
        <v>3</v>
      </c>
      <c r="G92" s="88">
        <f t="shared" ref="G92:G123" si="4">E92+F92</f>
        <v>6</v>
      </c>
      <c r="H92" s="67">
        <v>43615</v>
      </c>
      <c r="I92" s="91">
        <v>300</v>
      </c>
      <c r="J92" s="217">
        <f t="shared" si="3"/>
        <v>6</v>
      </c>
    </row>
    <row r="93" spans="1:10" ht="15" hidden="1" outlineLevel="1" thickBot="1" x14ac:dyDescent="0.4">
      <c r="A93" s="70" t="s">
        <v>3458</v>
      </c>
      <c r="B93" s="73" t="s">
        <v>3591</v>
      </c>
      <c r="C93" s="79" t="s">
        <v>3459</v>
      </c>
      <c r="D93" s="72" t="s">
        <v>170</v>
      </c>
      <c r="E93" s="83">
        <v>5</v>
      </c>
      <c r="F93" s="99">
        <v>4</v>
      </c>
      <c r="G93" s="84">
        <f t="shared" si="4"/>
        <v>9</v>
      </c>
      <c r="H93" s="67">
        <v>43615</v>
      </c>
      <c r="I93" s="90">
        <v>500</v>
      </c>
      <c r="J93" s="217">
        <f t="shared" si="3"/>
        <v>9</v>
      </c>
    </row>
    <row r="94" spans="1:10" ht="15" hidden="1" outlineLevel="1" thickBot="1" x14ac:dyDescent="0.4">
      <c r="A94" s="70" t="s">
        <v>3458</v>
      </c>
      <c r="B94" s="73" t="s">
        <v>3592</v>
      </c>
      <c r="C94" s="79" t="s">
        <v>3459</v>
      </c>
      <c r="D94" s="72" t="s">
        <v>170</v>
      </c>
      <c r="E94" s="83">
        <v>4</v>
      </c>
      <c r="F94" s="99">
        <v>2</v>
      </c>
      <c r="G94" s="84">
        <f t="shared" si="4"/>
        <v>6</v>
      </c>
      <c r="H94" s="67">
        <v>43615</v>
      </c>
      <c r="I94" s="90">
        <v>150</v>
      </c>
      <c r="J94" s="217">
        <f t="shared" si="3"/>
        <v>6</v>
      </c>
    </row>
    <row r="95" spans="1:10" ht="15" hidden="1" outlineLevel="1" thickBot="1" x14ac:dyDescent="0.4">
      <c r="A95" s="70" t="s">
        <v>3458</v>
      </c>
      <c r="B95" s="73" t="s">
        <v>3593</v>
      </c>
      <c r="C95" s="79" t="s">
        <v>3459</v>
      </c>
      <c r="D95" s="72" t="s">
        <v>170</v>
      </c>
      <c r="E95" s="83">
        <v>6</v>
      </c>
      <c r="F95" s="99">
        <v>3</v>
      </c>
      <c r="G95" s="84">
        <f t="shared" si="4"/>
        <v>9</v>
      </c>
      <c r="H95" s="67">
        <v>43615</v>
      </c>
      <c r="I95" s="90">
        <v>120</v>
      </c>
      <c r="J95" s="217">
        <f t="shared" si="3"/>
        <v>9</v>
      </c>
    </row>
    <row r="96" spans="1:10" ht="15" hidden="1" outlineLevel="1" thickBot="1" x14ac:dyDescent="0.4">
      <c r="A96" s="70" t="s">
        <v>3458</v>
      </c>
      <c r="B96" s="73" t="s">
        <v>3594</v>
      </c>
      <c r="C96" s="79" t="s">
        <v>3459</v>
      </c>
      <c r="D96" s="72" t="s">
        <v>170</v>
      </c>
      <c r="E96" s="83">
        <v>3</v>
      </c>
      <c r="F96" s="99">
        <v>2</v>
      </c>
      <c r="G96" s="84">
        <f t="shared" si="4"/>
        <v>5</v>
      </c>
      <c r="H96" s="67">
        <v>43615</v>
      </c>
      <c r="I96" s="90">
        <v>450</v>
      </c>
      <c r="J96" s="217">
        <f t="shared" si="3"/>
        <v>5</v>
      </c>
    </row>
    <row r="97" spans="1:10" ht="15" hidden="1" outlineLevel="1" thickBot="1" x14ac:dyDescent="0.4">
      <c r="A97" s="70" t="s">
        <v>3458</v>
      </c>
      <c r="B97" s="73" t="s">
        <v>3595</v>
      </c>
      <c r="C97" s="79" t="s">
        <v>3459</v>
      </c>
      <c r="D97" s="72" t="s">
        <v>170</v>
      </c>
      <c r="E97" s="83">
        <v>4</v>
      </c>
      <c r="F97" s="99">
        <v>2</v>
      </c>
      <c r="G97" s="84">
        <f t="shared" si="4"/>
        <v>6</v>
      </c>
      <c r="H97" s="67">
        <v>43615</v>
      </c>
      <c r="I97" s="90">
        <v>50</v>
      </c>
      <c r="J97" s="217">
        <f t="shared" si="3"/>
        <v>6</v>
      </c>
    </row>
    <row r="98" spans="1:10" ht="15" hidden="1" outlineLevel="1" thickBot="1" x14ac:dyDescent="0.4">
      <c r="A98" s="70" t="s">
        <v>3458</v>
      </c>
      <c r="B98" s="73" t="s">
        <v>3596</v>
      </c>
      <c r="C98" s="79" t="s">
        <v>3459</v>
      </c>
      <c r="D98" s="72" t="s">
        <v>170</v>
      </c>
      <c r="E98" s="83">
        <v>5</v>
      </c>
      <c r="F98" s="99">
        <v>2</v>
      </c>
      <c r="G98" s="84">
        <f t="shared" si="4"/>
        <v>7</v>
      </c>
      <c r="H98" s="67">
        <v>43615</v>
      </c>
      <c r="I98" s="90">
        <v>950</v>
      </c>
      <c r="J98" s="217">
        <f t="shared" si="3"/>
        <v>7</v>
      </c>
    </row>
    <row r="99" spans="1:10" ht="15" hidden="1" outlineLevel="1" thickBot="1" x14ac:dyDescent="0.4">
      <c r="A99" s="70" t="s">
        <v>3458</v>
      </c>
      <c r="B99" s="73" t="s">
        <v>3597</v>
      </c>
      <c r="C99" s="79" t="s">
        <v>3459</v>
      </c>
      <c r="D99" s="72" t="s">
        <v>170</v>
      </c>
      <c r="E99" s="83">
        <v>6</v>
      </c>
      <c r="F99" s="99">
        <v>2</v>
      </c>
      <c r="G99" s="84">
        <f t="shared" si="4"/>
        <v>8</v>
      </c>
      <c r="H99" s="67">
        <v>43615</v>
      </c>
      <c r="I99" s="90">
        <v>90</v>
      </c>
      <c r="J99" s="217">
        <f t="shared" si="3"/>
        <v>8</v>
      </c>
    </row>
    <row r="100" spans="1:10" ht="15" hidden="1" outlineLevel="1" thickBot="1" x14ac:dyDescent="0.4">
      <c r="A100" s="70" t="s">
        <v>3458</v>
      </c>
      <c r="B100" s="73" t="s">
        <v>3598</v>
      </c>
      <c r="C100" s="79" t="s">
        <v>3459</v>
      </c>
      <c r="D100" s="72" t="s">
        <v>170</v>
      </c>
      <c r="E100" s="83">
        <v>4</v>
      </c>
      <c r="F100" s="99">
        <v>3</v>
      </c>
      <c r="G100" s="84">
        <f t="shared" si="4"/>
        <v>7</v>
      </c>
      <c r="H100" s="67">
        <v>43615</v>
      </c>
      <c r="I100" s="90">
        <v>225</v>
      </c>
      <c r="J100" s="217">
        <f t="shared" si="3"/>
        <v>7</v>
      </c>
    </row>
    <row r="101" spans="1:10" ht="15" hidden="1" outlineLevel="1" thickBot="1" x14ac:dyDescent="0.4">
      <c r="A101" s="70" t="s">
        <v>3458</v>
      </c>
      <c r="B101" s="73" t="s">
        <v>3599</v>
      </c>
      <c r="C101" s="79" t="s">
        <v>3459</v>
      </c>
      <c r="D101" s="72" t="s">
        <v>170</v>
      </c>
      <c r="E101" s="83">
        <v>5</v>
      </c>
      <c r="F101" s="99">
        <v>2</v>
      </c>
      <c r="G101" s="84">
        <f t="shared" si="4"/>
        <v>7</v>
      </c>
      <c r="H101" s="67">
        <v>43615</v>
      </c>
      <c r="I101" s="90">
        <v>650</v>
      </c>
      <c r="J101" s="217">
        <f t="shared" si="3"/>
        <v>7</v>
      </c>
    </row>
    <row r="102" spans="1:10" ht="15" hidden="1" outlineLevel="1" thickBot="1" x14ac:dyDescent="0.4">
      <c r="A102" s="70" t="s">
        <v>3458</v>
      </c>
      <c r="B102" s="73" t="s">
        <v>3600</v>
      </c>
      <c r="C102" s="79" t="s">
        <v>3459</v>
      </c>
      <c r="D102" s="72" t="s">
        <v>170</v>
      </c>
      <c r="E102" s="83">
        <v>3</v>
      </c>
      <c r="F102" s="99">
        <v>2</v>
      </c>
      <c r="G102" s="84">
        <f t="shared" si="4"/>
        <v>5</v>
      </c>
      <c r="H102" s="67">
        <v>43615</v>
      </c>
      <c r="I102" s="90">
        <v>800</v>
      </c>
      <c r="J102" s="217">
        <f t="shared" si="3"/>
        <v>5</v>
      </c>
    </row>
    <row r="103" spans="1:10" ht="15" hidden="1" outlineLevel="1" thickBot="1" x14ac:dyDescent="0.4">
      <c r="A103" s="70" t="s">
        <v>3458</v>
      </c>
      <c r="B103" s="73" t="s">
        <v>3601</v>
      </c>
      <c r="C103" s="79" t="s">
        <v>3459</v>
      </c>
      <c r="D103" s="72" t="s">
        <v>170</v>
      </c>
      <c r="E103" s="83">
        <v>4</v>
      </c>
      <c r="F103" s="99">
        <v>2</v>
      </c>
      <c r="G103" s="84">
        <f t="shared" si="4"/>
        <v>6</v>
      </c>
      <c r="H103" s="67">
        <v>43615</v>
      </c>
      <c r="I103" s="90">
        <v>375</v>
      </c>
      <c r="J103" s="217">
        <f t="shared" si="3"/>
        <v>6</v>
      </c>
    </row>
    <row r="104" spans="1:10" ht="15" hidden="1" outlineLevel="1" thickBot="1" x14ac:dyDescent="0.4">
      <c r="A104" s="70" t="s">
        <v>3458</v>
      </c>
      <c r="B104" s="73" t="s">
        <v>3602</v>
      </c>
      <c r="C104" s="79" t="s">
        <v>3459</v>
      </c>
      <c r="D104" s="72" t="s">
        <v>170</v>
      </c>
      <c r="E104" s="83">
        <v>3</v>
      </c>
      <c r="F104" s="99">
        <v>2</v>
      </c>
      <c r="G104" s="84">
        <f t="shared" si="4"/>
        <v>5</v>
      </c>
      <c r="H104" s="67">
        <v>43615</v>
      </c>
      <c r="I104" s="90">
        <v>750</v>
      </c>
      <c r="J104" s="217">
        <f t="shared" si="3"/>
        <v>5</v>
      </c>
    </row>
    <row r="105" spans="1:10" ht="15" hidden="1" outlineLevel="1" thickBot="1" x14ac:dyDescent="0.4">
      <c r="A105" s="70" t="s">
        <v>3458</v>
      </c>
      <c r="B105" s="73" t="s">
        <v>3603</v>
      </c>
      <c r="C105" s="79" t="s">
        <v>3459</v>
      </c>
      <c r="D105" s="72" t="s">
        <v>170</v>
      </c>
      <c r="E105" s="83">
        <v>6</v>
      </c>
      <c r="F105" s="99">
        <v>2</v>
      </c>
      <c r="G105" s="84">
        <f t="shared" si="4"/>
        <v>8</v>
      </c>
      <c r="H105" s="67">
        <v>43615</v>
      </c>
      <c r="I105" s="90">
        <v>550</v>
      </c>
      <c r="J105" s="217">
        <f t="shared" si="3"/>
        <v>8</v>
      </c>
    </row>
    <row r="106" spans="1:10" ht="15" hidden="1" outlineLevel="1" thickBot="1" x14ac:dyDescent="0.4">
      <c r="A106" s="70" t="s">
        <v>3458</v>
      </c>
      <c r="B106" s="73" t="s">
        <v>3604</v>
      </c>
      <c r="C106" s="79" t="s">
        <v>3459</v>
      </c>
      <c r="D106" s="72" t="s">
        <v>170</v>
      </c>
      <c r="E106" s="83">
        <v>5</v>
      </c>
      <c r="F106" s="99">
        <v>2</v>
      </c>
      <c r="G106" s="84">
        <f t="shared" si="4"/>
        <v>7</v>
      </c>
      <c r="H106" s="67">
        <v>43615</v>
      </c>
      <c r="I106" s="90">
        <v>370</v>
      </c>
      <c r="J106" s="217">
        <f t="shared" si="3"/>
        <v>7</v>
      </c>
    </row>
    <row r="107" spans="1:10" ht="15" hidden="1" outlineLevel="1" thickBot="1" x14ac:dyDescent="0.4">
      <c r="A107" s="70" t="s">
        <v>3458</v>
      </c>
      <c r="B107" s="73" t="s">
        <v>3605</v>
      </c>
      <c r="C107" s="79" t="s">
        <v>3459</v>
      </c>
      <c r="D107" s="72" t="s">
        <v>170</v>
      </c>
      <c r="E107" s="83">
        <v>4</v>
      </c>
      <c r="F107" s="99">
        <v>2</v>
      </c>
      <c r="G107" s="84">
        <f t="shared" si="4"/>
        <v>6</v>
      </c>
      <c r="H107" s="67">
        <v>43615</v>
      </c>
      <c r="I107" s="90">
        <v>315</v>
      </c>
      <c r="J107" s="217">
        <f t="shared" si="3"/>
        <v>6</v>
      </c>
    </row>
    <row r="108" spans="1:10" ht="15" hidden="1" outlineLevel="1" thickBot="1" x14ac:dyDescent="0.4">
      <c r="A108" s="70" t="s">
        <v>3458</v>
      </c>
      <c r="B108" s="73" t="s">
        <v>3606</v>
      </c>
      <c r="C108" s="79" t="s">
        <v>3459</v>
      </c>
      <c r="D108" s="72" t="s">
        <v>170</v>
      </c>
      <c r="E108" s="83">
        <v>3</v>
      </c>
      <c r="F108" s="99">
        <v>2</v>
      </c>
      <c r="G108" s="84">
        <f t="shared" si="4"/>
        <v>5</v>
      </c>
      <c r="H108" s="67">
        <v>43615</v>
      </c>
      <c r="I108" s="90">
        <v>180</v>
      </c>
      <c r="J108" s="217">
        <f t="shared" si="3"/>
        <v>5</v>
      </c>
    </row>
    <row r="109" spans="1:10" ht="15" hidden="1" outlineLevel="1" thickBot="1" x14ac:dyDescent="0.4">
      <c r="A109" s="70" t="s">
        <v>3458</v>
      </c>
      <c r="B109" s="73" t="s">
        <v>3607</v>
      </c>
      <c r="C109" s="79" t="s">
        <v>3459</v>
      </c>
      <c r="D109" s="72" t="s">
        <v>170</v>
      </c>
      <c r="E109" s="83">
        <v>2</v>
      </c>
      <c r="F109" s="99">
        <v>2</v>
      </c>
      <c r="G109" s="84">
        <f t="shared" si="4"/>
        <v>4</v>
      </c>
      <c r="H109" s="67">
        <v>43615</v>
      </c>
      <c r="I109" s="90">
        <v>710</v>
      </c>
      <c r="J109" s="217">
        <f t="shared" si="3"/>
        <v>4</v>
      </c>
    </row>
    <row r="110" spans="1:10" ht="15" hidden="1" outlineLevel="1" thickBot="1" x14ac:dyDescent="0.4">
      <c r="A110" s="70" t="s">
        <v>3458</v>
      </c>
      <c r="B110" s="73" t="s">
        <v>3608</v>
      </c>
      <c r="C110" s="79" t="s">
        <v>3459</v>
      </c>
      <c r="D110" s="72" t="s">
        <v>170</v>
      </c>
      <c r="E110" s="83">
        <v>5</v>
      </c>
      <c r="F110" s="99">
        <v>3</v>
      </c>
      <c r="G110" s="84">
        <f t="shared" si="4"/>
        <v>8</v>
      </c>
      <c r="H110" s="67">
        <v>43615</v>
      </c>
      <c r="I110" s="90">
        <v>90</v>
      </c>
      <c r="J110" s="217">
        <f t="shared" si="3"/>
        <v>8</v>
      </c>
    </row>
    <row r="111" spans="1:10" ht="15" hidden="1" outlineLevel="1" thickBot="1" x14ac:dyDescent="0.4">
      <c r="A111" s="70" t="s">
        <v>3458</v>
      </c>
      <c r="B111" s="73" t="s">
        <v>3609</v>
      </c>
      <c r="C111" s="79" t="s">
        <v>3459</v>
      </c>
      <c r="D111" s="72" t="s">
        <v>170</v>
      </c>
      <c r="E111" s="83">
        <v>2</v>
      </c>
      <c r="F111" s="99">
        <v>2</v>
      </c>
      <c r="G111" s="84">
        <f t="shared" si="4"/>
        <v>4</v>
      </c>
      <c r="H111" s="67">
        <v>43615</v>
      </c>
      <c r="I111" s="90">
        <v>70</v>
      </c>
      <c r="J111" s="217">
        <f t="shared" si="3"/>
        <v>4</v>
      </c>
    </row>
    <row r="112" spans="1:10" ht="15" hidden="1" outlineLevel="1" thickBot="1" x14ac:dyDescent="0.4">
      <c r="A112" s="70" t="s">
        <v>3458</v>
      </c>
      <c r="B112" s="73" t="s">
        <v>3610</v>
      </c>
      <c r="C112" s="79" t="s">
        <v>3459</v>
      </c>
      <c r="D112" s="72" t="s">
        <v>170</v>
      </c>
      <c r="E112" s="83">
        <v>1</v>
      </c>
      <c r="F112" s="99">
        <v>3</v>
      </c>
      <c r="G112" s="84">
        <f t="shared" si="4"/>
        <v>4</v>
      </c>
      <c r="H112" s="67">
        <v>43615</v>
      </c>
      <c r="I112" s="90">
        <v>850</v>
      </c>
      <c r="J112" s="217">
        <f t="shared" si="3"/>
        <v>4</v>
      </c>
    </row>
    <row r="113" spans="1:10" ht="15" hidden="1" outlineLevel="1" thickBot="1" x14ac:dyDescent="0.4">
      <c r="A113" s="70" t="s">
        <v>3458</v>
      </c>
      <c r="B113" s="73" t="s">
        <v>3611</v>
      </c>
      <c r="C113" s="79" t="s">
        <v>3459</v>
      </c>
      <c r="D113" s="72" t="s">
        <v>170</v>
      </c>
      <c r="E113" s="83">
        <v>3</v>
      </c>
      <c r="F113" s="99">
        <v>3</v>
      </c>
      <c r="G113" s="84">
        <f t="shared" si="4"/>
        <v>6</v>
      </c>
      <c r="H113" s="67">
        <v>43615</v>
      </c>
      <c r="I113" s="90">
        <v>700</v>
      </c>
      <c r="J113" s="217">
        <f t="shared" si="3"/>
        <v>6</v>
      </c>
    </row>
    <row r="114" spans="1:10" ht="15" hidden="1" outlineLevel="1" thickBot="1" x14ac:dyDescent="0.4">
      <c r="A114" s="70" t="s">
        <v>3458</v>
      </c>
      <c r="B114" s="73" t="s">
        <v>3612</v>
      </c>
      <c r="C114" s="79" t="s">
        <v>3459</v>
      </c>
      <c r="D114" s="72" t="s">
        <v>170</v>
      </c>
      <c r="E114" s="83">
        <v>4</v>
      </c>
      <c r="F114" s="99">
        <v>3</v>
      </c>
      <c r="G114" s="84">
        <f t="shared" si="4"/>
        <v>7</v>
      </c>
      <c r="H114" s="67">
        <v>43615</v>
      </c>
      <c r="I114" s="90">
        <v>100</v>
      </c>
      <c r="J114" s="217">
        <f t="shared" si="3"/>
        <v>7</v>
      </c>
    </row>
    <row r="115" spans="1:10" ht="15" hidden="1" outlineLevel="1" thickBot="1" x14ac:dyDescent="0.4">
      <c r="A115" s="70" t="s">
        <v>3458</v>
      </c>
      <c r="B115" s="73" t="s">
        <v>3613</v>
      </c>
      <c r="C115" s="79" t="s">
        <v>3459</v>
      </c>
      <c r="D115" s="72" t="s">
        <v>170</v>
      </c>
      <c r="E115" s="83">
        <v>2</v>
      </c>
      <c r="F115" s="99">
        <v>2</v>
      </c>
      <c r="G115" s="84">
        <f t="shared" si="4"/>
        <v>4</v>
      </c>
      <c r="H115" s="67">
        <v>43615</v>
      </c>
      <c r="I115" s="90">
        <v>220</v>
      </c>
      <c r="J115" s="217">
        <f t="shared" si="3"/>
        <v>4</v>
      </c>
    </row>
    <row r="116" spans="1:10" ht="15" hidden="1" outlineLevel="1" thickBot="1" x14ac:dyDescent="0.4">
      <c r="A116" s="70" t="s">
        <v>3458</v>
      </c>
      <c r="B116" s="73" t="s">
        <v>3614</v>
      </c>
      <c r="C116" s="79" t="s">
        <v>3459</v>
      </c>
      <c r="D116" s="72" t="s">
        <v>170</v>
      </c>
      <c r="E116" s="83">
        <v>1</v>
      </c>
      <c r="F116" s="99">
        <v>2</v>
      </c>
      <c r="G116" s="84">
        <f t="shared" si="4"/>
        <v>3</v>
      </c>
      <c r="H116" s="67">
        <v>43615</v>
      </c>
      <c r="I116" s="90">
        <v>180</v>
      </c>
      <c r="J116" s="217">
        <f t="shared" si="3"/>
        <v>3</v>
      </c>
    </row>
    <row r="117" spans="1:10" ht="15" hidden="1" outlineLevel="1" thickBot="1" x14ac:dyDescent="0.4">
      <c r="A117" s="70" t="s">
        <v>3458</v>
      </c>
      <c r="B117" s="73" t="s">
        <v>3615</v>
      </c>
      <c r="C117" s="79" t="s">
        <v>3459</v>
      </c>
      <c r="D117" s="72" t="s">
        <v>170</v>
      </c>
      <c r="E117" s="83">
        <v>4</v>
      </c>
      <c r="F117" s="99">
        <v>4</v>
      </c>
      <c r="G117" s="84">
        <f t="shared" si="4"/>
        <v>8</v>
      </c>
      <c r="H117" s="67">
        <v>43615</v>
      </c>
      <c r="I117" s="90">
        <v>350</v>
      </c>
      <c r="J117" s="217">
        <f t="shared" si="3"/>
        <v>8</v>
      </c>
    </row>
    <row r="118" spans="1:10" ht="15" hidden="1" outlineLevel="1" thickBot="1" x14ac:dyDescent="0.4">
      <c r="A118" s="70" t="s">
        <v>3458</v>
      </c>
      <c r="B118" s="73" t="s">
        <v>3616</v>
      </c>
      <c r="C118" s="79" t="s">
        <v>3459</v>
      </c>
      <c r="D118" s="72" t="s">
        <v>170</v>
      </c>
      <c r="E118" s="83">
        <v>1</v>
      </c>
      <c r="F118" s="99">
        <v>2</v>
      </c>
      <c r="G118" s="84">
        <f t="shared" si="4"/>
        <v>3</v>
      </c>
      <c r="H118" s="67">
        <v>43615</v>
      </c>
      <c r="I118" s="90">
        <v>580</v>
      </c>
      <c r="J118" s="217">
        <f t="shared" si="3"/>
        <v>3</v>
      </c>
    </row>
    <row r="119" spans="1:10" ht="15" hidden="1" outlineLevel="1" thickBot="1" x14ac:dyDescent="0.4">
      <c r="A119" s="70" t="s">
        <v>3458</v>
      </c>
      <c r="B119" s="73" t="s">
        <v>3617</v>
      </c>
      <c r="C119" s="79" t="s">
        <v>3459</v>
      </c>
      <c r="D119" s="72" t="s">
        <v>170</v>
      </c>
      <c r="E119" s="83">
        <v>3</v>
      </c>
      <c r="F119" s="99">
        <v>3</v>
      </c>
      <c r="G119" s="84">
        <f t="shared" si="4"/>
        <v>6</v>
      </c>
      <c r="H119" s="67">
        <v>43615</v>
      </c>
      <c r="I119" s="90">
        <v>400</v>
      </c>
      <c r="J119" s="217">
        <f t="shared" si="3"/>
        <v>6</v>
      </c>
    </row>
    <row r="120" spans="1:10" ht="15" hidden="1" outlineLevel="1" thickBot="1" x14ac:dyDescent="0.4">
      <c r="A120" s="70" t="s">
        <v>3458</v>
      </c>
      <c r="B120" s="73" t="s">
        <v>3618</v>
      </c>
      <c r="C120" s="79" t="s">
        <v>3459</v>
      </c>
      <c r="D120" s="72" t="s">
        <v>170</v>
      </c>
      <c r="E120" s="83">
        <v>2</v>
      </c>
      <c r="F120" s="99">
        <v>2</v>
      </c>
      <c r="G120" s="84">
        <f t="shared" si="4"/>
        <v>4</v>
      </c>
      <c r="H120" s="67">
        <v>43615</v>
      </c>
      <c r="I120" s="90">
        <v>930</v>
      </c>
      <c r="J120" s="217">
        <f t="shared" si="3"/>
        <v>4</v>
      </c>
    </row>
    <row r="121" spans="1:10" ht="15" hidden="1" outlineLevel="1" thickBot="1" x14ac:dyDescent="0.4">
      <c r="A121" s="70" t="s">
        <v>3458</v>
      </c>
      <c r="B121" s="73" t="s">
        <v>3619</v>
      </c>
      <c r="C121" s="79" t="s">
        <v>3459</v>
      </c>
      <c r="D121" s="72" t="s">
        <v>170</v>
      </c>
      <c r="E121" s="83">
        <v>1</v>
      </c>
      <c r="F121" s="99">
        <v>2</v>
      </c>
      <c r="G121" s="84">
        <f t="shared" si="4"/>
        <v>3</v>
      </c>
      <c r="H121" s="67">
        <v>43615</v>
      </c>
      <c r="I121" s="90">
        <v>75</v>
      </c>
      <c r="J121" s="217">
        <f t="shared" si="3"/>
        <v>3</v>
      </c>
    </row>
    <row r="122" spans="1:10" ht="15" hidden="1" outlineLevel="1" thickBot="1" x14ac:dyDescent="0.4">
      <c r="A122" s="70" t="s">
        <v>3458</v>
      </c>
      <c r="B122" s="73" t="s">
        <v>3620</v>
      </c>
      <c r="C122" s="79" t="s">
        <v>3459</v>
      </c>
      <c r="D122" s="72" t="s">
        <v>170</v>
      </c>
      <c r="E122" s="83">
        <v>3</v>
      </c>
      <c r="F122" s="99">
        <v>2</v>
      </c>
      <c r="G122" s="84">
        <f t="shared" si="4"/>
        <v>5</v>
      </c>
      <c r="H122" s="67">
        <v>43615</v>
      </c>
      <c r="I122" s="90">
        <v>170</v>
      </c>
      <c r="J122" s="217">
        <f t="shared" si="3"/>
        <v>5</v>
      </c>
    </row>
    <row r="123" spans="1:10" ht="15" hidden="1" outlineLevel="1" thickBot="1" x14ac:dyDescent="0.4">
      <c r="A123" s="70" t="s">
        <v>3458</v>
      </c>
      <c r="B123" s="73" t="s">
        <v>3621</v>
      </c>
      <c r="C123" s="79" t="s">
        <v>3459</v>
      </c>
      <c r="D123" s="72" t="s">
        <v>170</v>
      </c>
      <c r="E123" s="83">
        <v>5</v>
      </c>
      <c r="F123" s="99">
        <v>3</v>
      </c>
      <c r="G123" s="84">
        <f t="shared" si="4"/>
        <v>8</v>
      </c>
      <c r="H123" s="67">
        <v>43615</v>
      </c>
      <c r="I123" s="90">
        <v>240</v>
      </c>
      <c r="J123" s="217">
        <f t="shared" si="3"/>
        <v>8</v>
      </c>
    </row>
    <row r="124" spans="1:10" ht="15" hidden="1" outlineLevel="1" thickBot="1" x14ac:dyDescent="0.4">
      <c r="A124" s="70" t="s">
        <v>3458</v>
      </c>
      <c r="B124" s="73" t="s">
        <v>3622</v>
      </c>
      <c r="C124" s="79" t="s">
        <v>3459</v>
      </c>
      <c r="D124" s="72" t="s">
        <v>170</v>
      </c>
      <c r="E124" s="83">
        <v>2</v>
      </c>
      <c r="F124" s="99">
        <v>3</v>
      </c>
      <c r="G124" s="84">
        <f t="shared" ref="G124:G155" si="5">E124+F124</f>
        <v>5</v>
      </c>
      <c r="H124" s="67">
        <v>43615</v>
      </c>
      <c r="I124" s="90">
        <v>40</v>
      </c>
      <c r="J124" s="217">
        <f t="shared" si="3"/>
        <v>5</v>
      </c>
    </row>
    <row r="125" spans="1:10" ht="15" hidden="1" outlineLevel="1" thickBot="1" x14ac:dyDescent="0.4">
      <c r="A125" s="70" t="s">
        <v>3458</v>
      </c>
      <c r="B125" s="73" t="s">
        <v>3623</v>
      </c>
      <c r="C125" s="79" t="s">
        <v>3459</v>
      </c>
      <c r="D125" s="72" t="s">
        <v>170</v>
      </c>
      <c r="E125" s="83">
        <v>1</v>
      </c>
      <c r="F125" s="99">
        <v>2</v>
      </c>
      <c r="G125" s="84">
        <f t="shared" si="5"/>
        <v>3</v>
      </c>
      <c r="H125" s="67">
        <v>43615</v>
      </c>
      <c r="I125" s="90">
        <v>750</v>
      </c>
      <c r="J125" s="217">
        <f t="shared" si="3"/>
        <v>3</v>
      </c>
    </row>
    <row r="126" spans="1:10" ht="15" hidden="1" outlineLevel="1" thickBot="1" x14ac:dyDescent="0.4">
      <c r="A126" s="70" t="s">
        <v>3458</v>
      </c>
      <c r="B126" s="73" t="s">
        <v>3624</v>
      </c>
      <c r="C126" s="79" t="s">
        <v>3459</v>
      </c>
      <c r="D126" s="72" t="s">
        <v>170</v>
      </c>
      <c r="E126" s="83">
        <v>2</v>
      </c>
      <c r="F126" s="99">
        <v>3</v>
      </c>
      <c r="G126" s="84">
        <f t="shared" si="5"/>
        <v>5</v>
      </c>
      <c r="H126" s="67">
        <v>43615</v>
      </c>
      <c r="I126" s="90">
        <v>150</v>
      </c>
      <c r="J126" s="217">
        <f t="shared" si="3"/>
        <v>5</v>
      </c>
    </row>
    <row r="127" spans="1:10" ht="15" hidden="1" outlineLevel="1" thickBot="1" x14ac:dyDescent="0.4">
      <c r="A127" s="70" t="s">
        <v>3458</v>
      </c>
      <c r="B127" s="73" t="s">
        <v>3625</v>
      </c>
      <c r="C127" s="79" t="s">
        <v>3459</v>
      </c>
      <c r="D127" s="72" t="s">
        <v>170</v>
      </c>
      <c r="E127" s="83">
        <v>4</v>
      </c>
      <c r="F127" s="99">
        <v>3</v>
      </c>
      <c r="G127" s="84">
        <f t="shared" si="5"/>
        <v>7</v>
      </c>
      <c r="H127" s="67">
        <v>43615</v>
      </c>
      <c r="I127" s="90">
        <v>450</v>
      </c>
      <c r="J127" s="217">
        <f t="shared" si="3"/>
        <v>7</v>
      </c>
    </row>
    <row r="128" spans="1:10" ht="15" hidden="1" outlineLevel="1" thickBot="1" x14ac:dyDescent="0.4">
      <c r="A128" s="70" t="s">
        <v>3458</v>
      </c>
      <c r="B128" s="73" t="s">
        <v>3626</v>
      </c>
      <c r="C128" s="79" t="s">
        <v>3459</v>
      </c>
      <c r="D128" s="72" t="s">
        <v>170</v>
      </c>
      <c r="E128" s="83">
        <v>3</v>
      </c>
      <c r="F128" s="99">
        <v>2</v>
      </c>
      <c r="G128" s="84">
        <f t="shared" si="5"/>
        <v>5</v>
      </c>
      <c r="H128" s="67">
        <v>43615</v>
      </c>
      <c r="I128" s="90">
        <v>550</v>
      </c>
      <c r="J128" s="217">
        <f t="shared" si="3"/>
        <v>5</v>
      </c>
    </row>
    <row r="129" spans="1:10" ht="15" hidden="1" outlineLevel="1" thickBot="1" x14ac:dyDescent="0.4">
      <c r="A129" s="70" t="s">
        <v>3458</v>
      </c>
      <c r="B129" s="73" t="s">
        <v>3627</v>
      </c>
      <c r="C129" s="79" t="s">
        <v>3459</v>
      </c>
      <c r="D129" s="72" t="s">
        <v>170</v>
      </c>
      <c r="E129" s="83">
        <v>3</v>
      </c>
      <c r="F129" s="99">
        <v>3</v>
      </c>
      <c r="G129" s="84">
        <f t="shared" si="5"/>
        <v>6</v>
      </c>
      <c r="H129" s="67">
        <v>43615</v>
      </c>
      <c r="I129" s="90">
        <v>375</v>
      </c>
      <c r="J129" s="217">
        <f t="shared" si="3"/>
        <v>6</v>
      </c>
    </row>
    <row r="130" spans="1:10" ht="15" hidden="1" outlineLevel="1" thickBot="1" x14ac:dyDescent="0.4">
      <c r="A130" s="70" t="s">
        <v>3458</v>
      </c>
      <c r="B130" s="73" t="s">
        <v>3628</v>
      </c>
      <c r="C130" s="79" t="s">
        <v>3459</v>
      </c>
      <c r="D130" s="72" t="s">
        <v>170</v>
      </c>
      <c r="E130" s="83">
        <v>2</v>
      </c>
      <c r="F130" s="99">
        <v>2</v>
      </c>
      <c r="G130" s="84">
        <f t="shared" si="5"/>
        <v>4</v>
      </c>
      <c r="H130" s="67">
        <v>43615</v>
      </c>
      <c r="I130" s="90">
        <v>80</v>
      </c>
      <c r="J130" s="217">
        <f t="shared" si="3"/>
        <v>4</v>
      </c>
    </row>
    <row r="131" spans="1:10" ht="15" hidden="1" outlineLevel="1" thickBot="1" x14ac:dyDescent="0.4">
      <c r="A131" s="70" t="s">
        <v>3458</v>
      </c>
      <c r="B131" s="73" t="s">
        <v>3629</v>
      </c>
      <c r="C131" s="79" t="s">
        <v>3459</v>
      </c>
      <c r="D131" s="72" t="s">
        <v>170</v>
      </c>
      <c r="E131" s="83">
        <v>1</v>
      </c>
      <c r="F131" s="99">
        <v>2</v>
      </c>
      <c r="G131" s="84">
        <f t="shared" si="5"/>
        <v>3</v>
      </c>
      <c r="H131" s="67">
        <v>43615</v>
      </c>
      <c r="I131" s="90">
        <v>375</v>
      </c>
      <c r="J131" s="217">
        <f t="shared" ref="J131:J194" si="6">IF(I131&gt;$Q$1,,G131)</f>
        <v>3</v>
      </c>
    </row>
    <row r="132" spans="1:10" ht="15" hidden="1" outlineLevel="1" thickBot="1" x14ac:dyDescent="0.4">
      <c r="A132" s="70" t="s">
        <v>3458</v>
      </c>
      <c r="B132" s="73" t="s">
        <v>3630</v>
      </c>
      <c r="C132" s="79" t="s">
        <v>3459</v>
      </c>
      <c r="D132" s="72" t="s">
        <v>170</v>
      </c>
      <c r="E132" s="83">
        <v>2</v>
      </c>
      <c r="F132" s="99">
        <v>2</v>
      </c>
      <c r="G132" s="84">
        <f t="shared" si="5"/>
        <v>4</v>
      </c>
      <c r="H132" s="67">
        <v>43615</v>
      </c>
      <c r="I132" s="90">
        <v>600</v>
      </c>
      <c r="J132" s="217">
        <f t="shared" si="6"/>
        <v>4</v>
      </c>
    </row>
    <row r="133" spans="1:10" ht="15" hidden="1" outlineLevel="1" thickBot="1" x14ac:dyDescent="0.4">
      <c r="A133" s="70" t="s">
        <v>3458</v>
      </c>
      <c r="B133" s="73" t="s">
        <v>3631</v>
      </c>
      <c r="C133" s="79" t="s">
        <v>3459</v>
      </c>
      <c r="D133" s="72" t="s">
        <v>170</v>
      </c>
      <c r="E133" s="83">
        <v>1</v>
      </c>
      <c r="F133" s="99">
        <v>2</v>
      </c>
      <c r="G133" s="84">
        <f t="shared" si="5"/>
        <v>3</v>
      </c>
      <c r="H133" s="67">
        <v>43615</v>
      </c>
      <c r="I133" s="90">
        <v>50</v>
      </c>
      <c r="J133" s="217">
        <f t="shared" si="6"/>
        <v>3</v>
      </c>
    </row>
    <row r="134" spans="1:10" ht="15" hidden="1" outlineLevel="1" thickBot="1" x14ac:dyDescent="0.4">
      <c r="A134" s="70" t="s">
        <v>3458</v>
      </c>
      <c r="B134" s="73" t="s">
        <v>3632</v>
      </c>
      <c r="C134" s="79" t="s">
        <v>3459</v>
      </c>
      <c r="D134" s="72" t="s">
        <v>170</v>
      </c>
      <c r="E134" s="83">
        <v>1</v>
      </c>
      <c r="F134" s="99">
        <v>2</v>
      </c>
      <c r="G134" s="84">
        <f t="shared" si="5"/>
        <v>3</v>
      </c>
      <c r="H134" s="67">
        <v>43615</v>
      </c>
      <c r="I134" s="90">
        <v>675</v>
      </c>
      <c r="J134" s="217">
        <f t="shared" si="6"/>
        <v>3</v>
      </c>
    </row>
    <row r="135" spans="1:10" ht="15" hidden="1" outlineLevel="1" thickBot="1" x14ac:dyDescent="0.4">
      <c r="A135" s="70" t="s">
        <v>3458</v>
      </c>
      <c r="B135" s="73" t="s">
        <v>3633</v>
      </c>
      <c r="C135" s="79" t="s">
        <v>3459</v>
      </c>
      <c r="D135" s="72" t="s">
        <v>170</v>
      </c>
      <c r="E135" s="83">
        <v>9</v>
      </c>
      <c r="F135" s="99">
        <v>5</v>
      </c>
      <c r="G135" s="84">
        <f t="shared" si="5"/>
        <v>14</v>
      </c>
      <c r="H135" s="67">
        <v>43615</v>
      </c>
      <c r="I135" s="90">
        <v>520</v>
      </c>
      <c r="J135" s="217">
        <f t="shared" si="6"/>
        <v>14</v>
      </c>
    </row>
    <row r="136" spans="1:10" ht="15" hidden="1" outlineLevel="1" thickBot="1" x14ac:dyDescent="0.4">
      <c r="A136" s="70" t="s">
        <v>3458</v>
      </c>
      <c r="B136" s="73" t="s">
        <v>3634</v>
      </c>
      <c r="C136" s="79" t="s">
        <v>3459</v>
      </c>
      <c r="D136" s="72" t="s">
        <v>170</v>
      </c>
      <c r="E136" s="83">
        <v>5</v>
      </c>
      <c r="F136" s="99">
        <v>3</v>
      </c>
      <c r="G136" s="84">
        <f t="shared" si="5"/>
        <v>8</v>
      </c>
      <c r="H136" s="67">
        <v>43615</v>
      </c>
      <c r="I136" s="90">
        <v>300</v>
      </c>
      <c r="J136" s="217">
        <f t="shared" si="6"/>
        <v>8</v>
      </c>
    </row>
    <row r="137" spans="1:10" ht="15" hidden="1" outlineLevel="1" thickBot="1" x14ac:dyDescent="0.4">
      <c r="A137" s="70" t="s">
        <v>3458</v>
      </c>
      <c r="B137" s="73" t="s">
        <v>3635</v>
      </c>
      <c r="C137" s="79" t="s">
        <v>3459</v>
      </c>
      <c r="D137" s="72" t="s">
        <v>170</v>
      </c>
      <c r="E137" s="83">
        <v>4</v>
      </c>
      <c r="F137" s="99">
        <v>4</v>
      </c>
      <c r="G137" s="84">
        <f t="shared" si="5"/>
        <v>8</v>
      </c>
      <c r="H137" s="67">
        <v>43615</v>
      </c>
      <c r="I137" s="90">
        <v>190</v>
      </c>
      <c r="J137" s="217">
        <f t="shared" si="6"/>
        <v>8</v>
      </c>
    </row>
    <row r="138" spans="1:10" ht="15" hidden="1" outlineLevel="1" thickBot="1" x14ac:dyDescent="0.4">
      <c r="A138" s="70" t="s">
        <v>3458</v>
      </c>
      <c r="B138" s="73" t="s">
        <v>3636</v>
      </c>
      <c r="C138" s="79" t="s">
        <v>3459</v>
      </c>
      <c r="D138" s="72" t="s">
        <v>170</v>
      </c>
      <c r="E138" s="83">
        <v>8</v>
      </c>
      <c r="F138" s="99">
        <v>4</v>
      </c>
      <c r="G138" s="84">
        <f t="shared" si="5"/>
        <v>12</v>
      </c>
      <c r="H138" s="67">
        <v>43615</v>
      </c>
      <c r="I138" s="90">
        <v>255</v>
      </c>
      <c r="J138" s="217">
        <f t="shared" si="6"/>
        <v>12</v>
      </c>
    </row>
    <row r="139" spans="1:10" ht="15" hidden="1" outlineLevel="1" thickBot="1" x14ac:dyDescent="0.4">
      <c r="A139" s="70" t="s">
        <v>3458</v>
      </c>
      <c r="B139" s="73" t="s">
        <v>3637</v>
      </c>
      <c r="C139" s="79" t="s">
        <v>3459</v>
      </c>
      <c r="D139" s="72" t="s">
        <v>170</v>
      </c>
      <c r="E139" s="83">
        <v>6</v>
      </c>
      <c r="F139" s="99">
        <v>3</v>
      </c>
      <c r="G139" s="84">
        <f t="shared" si="5"/>
        <v>9</v>
      </c>
      <c r="H139" s="67">
        <v>43615</v>
      </c>
      <c r="I139" s="90">
        <v>390</v>
      </c>
      <c r="J139" s="217">
        <f t="shared" si="6"/>
        <v>9</v>
      </c>
    </row>
    <row r="140" spans="1:10" ht="15" hidden="1" outlineLevel="1" thickBot="1" x14ac:dyDescent="0.4">
      <c r="A140" s="70" t="s">
        <v>3458</v>
      </c>
      <c r="B140" s="73" t="s">
        <v>3638</v>
      </c>
      <c r="C140" s="79" t="s">
        <v>3459</v>
      </c>
      <c r="D140" s="72" t="s">
        <v>170</v>
      </c>
      <c r="E140" s="83">
        <v>3</v>
      </c>
      <c r="F140" s="99">
        <v>3</v>
      </c>
      <c r="G140" s="84">
        <f t="shared" si="5"/>
        <v>6</v>
      </c>
      <c r="H140" s="67">
        <v>43615</v>
      </c>
      <c r="I140" s="90">
        <v>110</v>
      </c>
      <c r="J140" s="217">
        <f t="shared" si="6"/>
        <v>6</v>
      </c>
    </row>
    <row r="141" spans="1:10" ht="15" hidden="1" outlineLevel="1" thickBot="1" x14ac:dyDescent="0.4">
      <c r="A141" s="70" t="s">
        <v>3458</v>
      </c>
      <c r="B141" s="73" t="s">
        <v>3639</v>
      </c>
      <c r="C141" s="79" t="s">
        <v>3459</v>
      </c>
      <c r="D141" s="72" t="s">
        <v>170</v>
      </c>
      <c r="E141" s="83">
        <v>2</v>
      </c>
      <c r="F141" s="99">
        <v>2</v>
      </c>
      <c r="G141" s="84">
        <f t="shared" si="5"/>
        <v>4</v>
      </c>
      <c r="H141" s="67">
        <v>43615</v>
      </c>
      <c r="I141" s="90">
        <v>175</v>
      </c>
      <c r="J141" s="217">
        <f t="shared" si="6"/>
        <v>4</v>
      </c>
    </row>
    <row r="142" spans="1:10" ht="15" hidden="1" outlineLevel="1" thickBot="1" x14ac:dyDescent="0.4">
      <c r="A142" s="70" t="s">
        <v>3458</v>
      </c>
      <c r="B142" s="73" t="s">
        <v>3640</v>
      </c>
      <c r="C142" s="79" t="s">
        <v>3459</v>
      </c>
      <c r="D142" s="72" t="s">
        <v>170</v>
      </c>
      <c r="E142" s="83">
        <v>7</v>
      </c>
      <c r="F142" s="99">
        <v>3</v>
      </c>
      <c r="G142" s="84">
        <f t="shared" si="5"/>
        <v>10</v>
      </c>
      <c r="H142" s="67">
        <v>43615</v>
      </c>
      <c r="I142" s="90">
        <v>430</v>
      </c>
      <c r="J142" s="217">
        <f t="shared" si="6"/>
        <v>10</v>
      </c>
    </row>
    <row r="143" spans="1:10" ht="15" hidden="1" outlineLevel="1" thickBot="1" x14ac:dyDescent="0.4">
      <c r="A143" s="70" t="s">
        <v>3458</v>
      </c>
      <c r="B143" s="73" t="s">
        <v>3641</v>
      </c>
      <c r="C143" s="79" t="s">
        <v>3459</v>
      </c>
      <c r="D143" s="72" t="s">
        <v>170</v>
      </c>
      <c r="E143" s="83">
        <v>4</v>
      </c>
      <c r="F143" s="99">
        <v>3</v>
      </c>
      <c r="G143" s="84">
        <f t="shared" si="5"/>
        <v>7</v>
      </c>
      <c r="H143" s="67">
        <v>43615</v>
      </c>
      <c r="I143" s="90">
        <v>925</v>
      </c>
      <c r="J143" s="217">
        <f t="shared" si="6"/>
        <v>7</v>
      </c>
    </row>
    <row r="144" spans="1:10" ht="15" hidden="1" outlineLevel="1" thickBot="1" x14ac:dyDescent="0.4">
      <c r="A144" s="70" t="s">
        <v>3458</v>
      </c>
      <c r="B144" s="73" t="s">
        <v>3642</v>
      </c>
      <c r="C144" s="79" t="s">
        <v>3459</v>
      </c>
      <c r="D144" s="72" t="s">
        <v>170</v>
      </c>
      <c r="E144" s="83">
        <v>3</v>
      </c>
      <c r="F144" s="99">
        <v>3</v>
      </c>
      <c r="G144" s="84">
        <f t="shared" si="5"/>
        <v>6</v>
      </c>
      <c r="H144" s="67">
        <v>43615</v>
      </c>
      <c r="I144" s="90">
        <v>200</v>
      </c>
      <c r="J144" s="217">
        <f t="shared" si="6"/>
        <v>6</v>
      </c>
    </row>
    <row r="145" spans="1:10" ht="15" hidden="1" outlineLevel="1" thickBot="1" x14ac:dyDescent="0.4">
      <c r="A145" s="70" t="s">
        <v>3458</v>
      </c>
      <c r="B145" s="73" t="s">
        <v>3643</v>
      </c>
      <c r="C145" s="79" t="s">
        <v>3459</v>
      </c>
      <c r="D145" s="72" t="s">
        <v>170</v>
      </c>
      <c r="E145" s="83">
        <v>2</v>
      </c>
      <c r="F145" s="99">
        <v>2</v>
      </c>
      <c r="G145" s="84">
        <f t="shared" si="5"/>
        <v>4</v>
      </c>
      <c r="H145" s="67">
        <v>43615</v>
      </c>
      <c r="I145" s="90">
        <v>770</v>
      </c>
      <c r="J145" s="217">
        <f t="shared" si="6"/>
        <v>4</v>
      </c>
    </row>
    <row r="146" spans="1:10" ht="15" hidden="1" outlineLevel="1" thickBot="1" x14ac:dyDescent="0.4">
      <c r="A146" s="70" t="s">
        <v>3458</v>
      </c>
      <c r="B146" s="73" t="s">
        <v>3644</v>
      </c>
      <c r="C146" s="79" t="s">
        <v>3459</v>
      </c>
      <c r="D146" s="72" t="s">
        <v>170</v>
      </c>
      <c r="E146" s="83">
        <v>2</v>
      </c>
      <c r="F146" s="99">
        <v>2</v>
      </c>
      <c r="G146" s="84">
        <f t="shared" si="5"/>
        <v>4</v>
      </c>
      <c r="H146" s="67">
        <v>43615</v>
      </c>
      <c r="I146" s="90">
        <v>615</v>
      </c>
      <c r="J146" s="217">
        <f t="shared" si="6"/>
        <v>4</v>
      </c>
    </row>
    <row r="147" spans="1:10" ht="15" hidden="1" outlineLevel="1" thickBot="1" x14ac:dyDescent="0.4">
      <c r="A147" s="70" t="s">
        <v>3458</v>
      </c>
      <c r="B147" s="73" t="s">
        <v>3645</v>
      </c>
      <c r="C147" s="79" t="s">
        <v>3459</v>
      </c>
      <c r="D147" s="72" t="s">
        <v>170</v>
      </c>
      <c r="E147" s="83">
        <v>3</v>
      </c>
      <c r="F147" s="99">
        <v>3</v>
      </c>
      <c r="G147" s="84">
        <f t="shared" si="5"/>
        <v>6</v>
      </c>
      <c r="H147" s="67">
        <v>43615</v>
      </c>
      <c r="I147" s="90">
        <v>340</v>
      </c>
      <c r="J147" s="217">
        <f t="shared" si="6"/>
        <v>6</v>
      </c>
    </row>
    <row r="148" spans="1:10" ht="15" hidden="1" outlineLevel="1" thickBot="1" x14ac:dyDescent="0.4">
      <c r="A148" s="70" t="s">
        <v>3458</v>
      </c>
      <c r="B148" s="73" t="s">
        <v>3646</v>
      </c>
      <c r="C148" s="79" t="s">
        <v>3459</v>
      </c>
      <c r="D148" s="72" t="s">
        <v>170</v>
      </c>
      <c r="E148" s="83">
        <v>5</v>
      </c>
      <c r="F148" s="99">
        <v>3</v>
      </c>
      <c r="G148" s="84">
        <f t="shared" si="5"/>
        <v>8</v>
      </c>
      <c r="H148" s="67">
        <v>43615</v>
      </c>
      <c r="I148" s="90">
        <v>215</v>
      </c>
      <c r="J148" s="217">
        <f t="shared" si="6"/>
        <v>8</v>
      </c>
    </row>
    <row r="149" spans="1:10" ht="15" hidden="1" outlineLevel="1" thickBot="1" x14ac:dyDescent="0.4">
      <c r="A149" s="70" t="s">
        <v>3458</v>
      </c>
      <c r="B149" s="73" t="s">
        <v>3647</v>
      </c>
      <c r="C149" s="79" t="s">
        <v>3459</v>
      </c>
      <c r="D149" s="72" t="s">
        <v>170</v>
      </c>
      <c r="E149" s="83">
        <v>2</v>
      </c>
      <c r="F149" s="99">
        <v>2</v>
      </c>
      <c r="G149" s="84">
        <f t="shared" si="5"/>
        <v>4</v>
      </c>
      <c r="H149" s="67">
        <v>43615</v>
      </c>
      <c r="I149" s="90">
        <v>125</v>
      </c>
      <c r="J149" s="217">
        <f t="shared" si="6"/>
        <v>4</v>
      </c>
    </row>
    <row r="150" spans="1:10" ht="15" hidden="1" outlineLevel="1" thickBot="1" x14ac:dyDescent="0.4">
      <c r="A150" s="70" t="s">
        <v>3458</v>
      </c>
      <c r="B150" s="73" t="s">
        <v>3648</v>
      </c>
      <c r="C150" s="79" t="s">
        <v>3459</v>
      </c>
      <c r="D150" s="72" t="s">
        <v>170</v>
      </c>
      <c r="E150" s="83">
        <v>3</v>
      </c>
      <c r="F150" s="99">
        <v>3</v>
      </c>
      <c r="G150" s="84">
        <f t="shared" si="5"/>
        <v>6</v>
      </c>
      <c r="H150" s="67">
        <v>43615</v>
      </c>
      <c r="I150" s="90">
        <v>250</v>
      </c>
      <c r="J150" s="217">
        <f t="shared" si="6"/>
        <v>6</v>
      </c>
    </row>
    <row r="151" spans="1:10" ht="15" hidden="1" outlineLevel="1" thickBot="1" x14ac:dyDescent="0.4">
      <c r="A151" s="70" t="s">
        <v>3458</v>
      </c>
      <c r="B151" s="73" t="s">
        <v>3649</v>
      </c>
      <c r="C151" s="79" t="s">
        <v>3459</v>
      </c>
      <c r="D151" s="72" t="s">
        <v>170</v>
      </c>
      <c r="E151" s="83">
        <v>5</v>
      </c>
      <c r="F151" s="99">
        <v>4</v>
      </c>
      <c r="G151" s="84">
        <f t="shared" si="5"/>
        <v>9</v>
      </c>
      <c r="H151" s="67">
        <v>43615</v>
      </c>
      <c r="I151" s="90">
        <v>485</v>
      </c>
      <c r="J151" s="217">
        <f t="shared" si="6"/>
        <v>9</v>
      </c>
    </row>
    <row r="152" spans="1:10" ht="15" hidden="1" outlineLevel="1" thickBot="1" x14ac:dyDescent="0.4">
      <c r="A152" s="70" t="s">
        <v>3458</v>
      </c>
      <c r="B152" s="73" t="s">
        <v>3650</v>
      </c>
      <c r="C152" s="79" t="s">
        <v>3459</v>
      </c>
      <c r="D152" s="72" t="s">
        <v>170</v>
      </c>
      <c r="E152" s="83">
        <v>5</v>
      </c>
      <c r="F152" s="99">
        <v>3</v>
      </c>
      <c r="G152" s="84">
        <f t="shared" si="5"/>
        <v>8</v>
      </c>
      <c r="H152" s="67">
        <v>43615</v>
      </c>
      <c r="I152" s="90">
        <v>535</v>
      </c>
      <c r="J152" s="217">
        <f t="shared" si="6"/>
        <v>8</v>
      </c>
    </row>
    <row r="153" spans="1:10" ht="15" hidden="1" outlineLevel="1" thickBot="1" x14ac:dyDescent="0.4">
      <c r="A153" s="70" t="s">
        <v>3458</v>
      </c>
      <c r="B153" s="73" t="s">
        <v>3651</v>
      </c>
      <c r="C153" s="79" t="s">
        <v>3459</v>
      </c>
      <c r="D153" s="72" t="s">
        <v>170</v>
      </c>
      <c r="E153" s="83">
        <v>3</v>
      </c>
      <c r="F153" s="99">
        <v>2</v>
      </c>
      <c r="G153" s="84">
        <f t="shared" si="5"/>
        <v>5</v>
      </c>
      <c r="H153" s="67">
        <v>43615</v>
      </c>
      <c r="I153" s="90">
        <v>765</v>
      </c>
      <c r="J153" s="217">
        <f t="shared" si="6"/>
        <v>5</v>
      </c>
    </row>
    <row r="154" spans="1:10" ht="15" hidden="1" outlineLevel="1" thickBot="1" x14ac:dyDescent="0.4">
      <c r="A154" s="70" t="s">
        <v>3458</v>
      </c>
      <c r="B154" s="73" t="s">
        <v>3652</v>
      </c>
      <c r="C154" s="79" t="s">
        <v>3459</v>
      </c>
      <c r="D154" s="72" t="s">
        <v>170</v>
      </c>
      <c r="E154" s="83">
        <v>3</v>
      </c>
      <c r="F154" s="99">
        <v>2</v>
      </c>
      <c r="G154" s="84">
        <f t="shared" si="5"/>
        <v>5</v>
      </c>
      <c r="H154" s="67">
        <v>43615</v>
      </c>
      <c r="I154" s="90">
        <v>200</v>
      </c>
      <c r="J154" s="217">
        <f t="shared" si="6"/>
        <v>5</v>
      </c>
    </row>
    <row r="155" spans="1:10" ht="15" hidden="1" outlineLevel="1" thickBot="1" x14ac:dyDescent="0.4">
      <c r="A155" s="70" t="s">
        <v>3458</v>
      </c>
      <c r="B155" s="73" t="s">
        <v>3653</v>
      </c>
      <c r="C155" s="79" t="s">
        <v>3459</v>
      </c>
      <c r="D155" s="72" t="s">
        <v>170</v>
      </c>
      <c r="E155" s="83">
        <v>2</v>
      </c>
      <c r="F155" s="99">
        <v>2</v>
      </c>
      <c r="G155" s="84">
        <f t="shared" si="5"/>
        <v>4</v>
      </c>
      <c r="H155" s="67">
        <v>43615</v>
      </c>
      <c r="I155" s="90">
        <v>840</v>
      </c>
      <c r="J155" s="217">
        <f t="shared" si="6"/>
        <v>4</v>
      </c>
    </row>
    <row r="156" spans="1:10" ht="15" hidden="1" outlineLevel="1" thickBot="1" x14ac:dyDescent="0.4">
      <c r="A156" s="70" t="s">
        <v>3458</v>
      </c>
      <c r="B156" s="73" t="s">
        <v>3654</v>
      </c>
      <c r="C156" s="79" t="s">
        <v>3459</v>
      </c>
      <c r="D156" s="72" t="s">
        <v>170</v>
      </c>
      <c r="E156" s="83">
        <v>4</v>
      </c>
      <c r="F156" s="99">
        <v>4</v>
      </c>
      <c r="G156" s="84">
        <f t="shared" ref="G156:G158" si="7">E156+F156</f>
        <v>8</v>
      </c>
      <c r="H156" s="67">
        <v>43615</v>
      </c>
      <c r="I156" s="90">
        <v>580</v>
      </c>
      <c r="J156" s="217">
        <f t="shared" si="6"/>
        <v>8</v>
      </c>
    </row>
    <row r="157" spans="1:10" ht="15" hidden="1" outlineLevel="1" thickBot="1" x14ac:dyDescent="0.4">
      <c r="A157" s="70" t="s">
        <v>3458</v>
      </c>
      <c r="B157" s="73" t="s">
        <v>3655</v>
      </c>
      <c r="C157" s="79" t="s">
        <v>3459</v>
      </c>
      <c r="D157" s="72" t="s">
        <v>170</v>
      </c>
      <c r="E157" s="83">
        <v>4</v>
      </c>
      <c r="F157" s="99">
        <v>3</v>
      </c>
      <c r="G157" s="84">
        <f t="shared" si="7"/>
        <v>7</v>
      </c>
      <c r="H157" s="67">
        <v>43615</v>
      </c>
      <c r="I157" s="90">
        <v>160</v>
      </c>
      <c r="J157" s="217">
        <f t="shared" si="6"/>
        <v>7</v>
      </c>
    </row>
    <row r="158" spans="1:10" hidden="1" outlineLevel="1" x14ac:dyDescent="0.35">
      <c r="A158" s="70" t="s">
        <v>3458</v>
      </c>
      <c r="B158" s="73" t="s">
        <v>3656</v>
      </c>
      <c r="C158" s="79" t="s">
        <v>3459</v>
      </c>
      <c r="D158" s="72" t="s">
        <v>170</v>
      </c>
      <c r="E158" s="83">
        <v>5</v>
      </c>
      <c r="F158" s="99">
        <v>4</v>
      </c>
      <c r="G158" s="84">
        <f t="shared" si="7"/>
        <v>9</v>
      </c>
      <c r="H158" s="67">
        <v>43615</v>
      </c>
      <c r="I158" s="90">
        <v>270</v>
      </c>
      <c r="J158" s="217">
        <f t="shared" si="6"/>
        <v>9</v>
      </c>
    </row>
    <row r="159" spans="1:10" ht="15" collapsed="1" thickBot="1" x14ac:dyDescent="0.4">
      <c r="A159" s="71" t="s">
        <v>3458</v>
      </c>
      <c r="B159" s="74"/>
      <c r="C159" s="80" t="s">
        <v>3459</v>
      </c>
      <c r="D159" s="81">
        <f>COUNTA(D92:D158)</f>
        <v>67</v>
      </c>
      <c r="E159" s="81">
        <f>SUM(E92:E158)</f>
        <v>233</v>
      </c>
      <c r="F159" s="81">
        <f>SUM(F92:F158)</f>
        <v>175</v>
      </c>
      <c r="G159" s="81">
        <f>SUM(G92:G158)</f>
        <v>408</v>
      </c>
      <c r="H159" s="92">
        <v>43615</v>
      </c>
      <c r="I159" s="82">
        <f>AVERAGE(I92:I158)</f>
        <v>391.49253731343282</v>
      </c>
      <c r="J159" s="81">
        <f>SUM(J92:J158)</f>
        <v>408</v>
      </c>
    </row>
    <row r="160" spans="1:10" ht="15" hidden="1" outlineLevel="1" thickBot="1" x14ac:dyDescent="0.4">
      <c r="A160" s="72" t="s">
        <v>3460</v>
      </c>
      <c r="B160" s="75" t="s">
        <v>3657</v>
      </c>
      <c r="C160" s="86" t="s">
        <v>3461</v>
      </c>
      <c r="D160" s="72" t="s">
        <v>170</v>
      </c>
      <c r="E160" s="87">
        <v>3</v>
      </c>
      <c r="F160" s="88">
        <v>2</v>
      </c>
      <c r="G160" s="88">
        <f t="shared" ref="G160:G191" si="8">E160+F160</f>
        <v>5</v>
      </c>
      <c r="H160" s="67">
        <v>43616</v>
      </c>
      <c r="I160" s="100">
        <v>20</v>
      </c>
      <c r="J160" s="217">
        <f t="shared" si="6"/>
        <v>5</v>
      </c>
    </row>
    <row r="161" spans="1:10" ht="15" hidden="1" outlineLevel="1" thickBot="1" x14ac:dyDescent="0.4">
      <c r="A161" s="70" t="s">
        <v>3460</v>
      </c>
      <c r="B161" s="73" t="s">
        <v>3658</v>
      </c>
      <c r="C161" s="79" t="s">
        <v>3461</v>
      </c>
      <c r="D161" s="72" t="s">
        <v>170</v>
      </c>
      <c r="E161" s="83">
        <v>4</v>
      </c>
      <c r="F161" s="84">
        <v>3</v>
      </c>
      <c r="G161" s="84">
        <f t="shared" si="8"/>
        <v>7</v>
      </c>
      <c r="H161" s="67">
        <v>43616</v>
      </c>
      <c r="I161" s="85">
        <v>30</v>
      </c>
      <c r="J161" s="217">
        <f t="shared" si="6"/>
        <v>7</v>
      </c>
    </row>
    <row r="162" spans="1:10" ht="15" hidden="1" outlineLevel="1" thickBot="1" x14ac:dyDescent="0.4">
      <c r="A162" s="70" t="s">
        <v>3460</v>
      </c>
      <c r="B162" s="73" t="s">
        <v>3659</v>
      </c>
      <c r="C162" s="79" t="s">
        <v>3461</v>
      </c>
      <c r="D162" s="72" t="s">
        <v>170</v>
      </c>
      <c r="E162" s="83">
        <v>8</v>
      </c>
      <c r="F162" s="84">
        <v>5</v>
      </c>
      <c r="G162" s="84">
        <f t="shared" si="8"/>
        <v>13</v>
      </c>
      <c r="H162" s="67">
        <v>43616</v>
      </c>
      <c r="I162" s="85">
        <v>50</v>
      </c>
      <c r="J162" s="217">
        <f t="shared" si="6"/>
        <v>13</v>
      </c>
    </row>
    <row r="163" spans="1:10" ht="15" hidden="1" outlineLevel="1" thickBot="1" x14ac:dyDescent="0.4">
      <c r="A163" s="70" t="s">
        <v>3460</v>
      </c>
      <c r="B163" s="73" t="s">
        <v>3660</v>
      </c>
      <c r="C163" s="79" t="s">
        <v>3461</v>
      </c>
      <c r="D163" s="72" t="s">
        <v>170</v>
      </c>
      <c r="E163" s="83">
        <v>5</v>
      </c>
      <c r="F163" s="84">
        <v>4</v>
      </c>
      <c r="G163" s="84">
        <f t="shared" si="8"/>
        <v>9</v>
      </c>
      <c r="H163" s="67">
        <v>43616</v>
      </c>
      <c r="I163" s="85">
        <v>40</v>
      </c>
      <c r="J163" s="217">
        <f t="shared" si="6"/>
        <v>9</v>
      </c>
    </row>
    <row r="164" spans="1:10" ht="15" hidden="1" outlineLevel="1" thickBot="1" x14ac:dyDescent="0.4">
      <c r="A164" s="70" t="s">
        <v>3460</v>
      </c>
      <c r="B164" s="73" t="s">
        <v>3661</v>
      </c>
      <c r="C164" s="79" t="s">
        <v>3461</v>
      </c>
      <c r="D164" s="72" t="s">
        <v>170</v>
      </c>
      <c r="E164" s="83">
        <v>2</v>
      </c>
      <c r="F164" s="84">
        <v>2</v>
      </c>
      <c r="G164" s="84">
        <f t="shared" si="8"/>
        <v>4</v>
      </c>
      <c r="H164" s="67">
        <v>43616</v>
      </c>
      <c r="I164" s="85">
        <v>70</v>
      </c>
      <c r="J164" s="217">
        <f t="shared" si="6"/>
        <v>4</v>
      </c>
    </row>
    <row r="165" spans="1:10" ht="15" hidden="1" outlineLevel="1" thickBot="1" x14ac:dyDescent="0.4">
      <c r="A165" s="70" t="s">
        <v>3460</v>
      </c>
      <c r="B165" s="73" t="s">
        <v>3662</v>
      </c>
      <c r="C165" s="79" t="s">
        <v>3461</v>
      </c>
      <c r="D165" s="72" t="s">
        <v>170</v>
      </c>
      <c r="E165" s="83">
        <v>7</v>
      </c>
      <c r="F165" s="84">
        <v>5</v>
      </c>
      <c r="G165" s="84">
        <f t="shared" si="8"/>
        <v>12</v>
      </c>
      <c r="H165" s="67">
        <v>43616</v>
      </c>
      <c r="I165" s="85">
        <v>90</v>
      </c>
      <c r="J165" s="217">
        <f t="shared" si="6"/>
        <v>12</v>
      </c>
    </row>
    <row r="166" spans="1:10" ht="15" hidden="1" outlineLevel="1" thickBot="1" x14ac:dyDescent="0.4">
      <c r="A166" s="70" t="s">
        <v>3460</v>
      </c>
      <c r="B166" s="73" t="s">
        <v>3663</v>
      </c>
      <c r="C166" s="79" t="s">
        <v>3461</v>
      </c>
      <c r="D166" s="72" t="s">
        <v>170</v>
      </c>
      <c r="E166" s="83">
        <v>6</v>
      </c>
      <c r="F166" s="84">
        <v>2</v>
      </c>
      <c r="G166" s="84">
        <f t="shared" si="8"/>
        <v>8</v>
      </c>
      <c r="H166" s="67">
        <v>43616</v>
      </c>
      <c r="I166" s="85">
        <v>65</v>
      </c>
      <c r="J166" s="217">
        <f t="shared" si="6"/>
        <v>8</v>
      </c>
    </row>
    <row r="167" spans="1:10" ht="15" hidden="1" outlineLevel="1" thickBot="1" x14ac:dyDescent="0.4">
      <c r="A167" s="70" t="s">
        <v>3460</v>
      </c>
      <c r="B167" s="73" t="s">
        <v>3664</v>
      </c>
      <c r="C167" s="79" t="s">
        <v>3461</v>
      </c>
      <c r="D167" s="72" t="s">
        <v>170</v>
      </c>
      <c r="E167" s="83">
        <v>9</v>
      </c>
      <c r="F167" s="84">
        <v>5</v>
      </c>
      <c r="G167" s="84">
        <f t="shared" si="8"/>
        <v>14</v>
      </c>
      <c r="H167" s="67">
        <v>43616</v>
      </c>
      <c r="I167" s="85">
        <v>59</v>
      </c>
      <c r="J167" s="217">
        <f t="shared" si="6"/>
        <v>14</v>
      </c>
    </row>
    <row r="168" spans="1:10" ht="15" hidden="1" outlineLevel="1" thickBot="1" x14ac:dyDescent="0.4">
      <c r="A168" s="70" t="s">
        <v>3460</v>
      </c>
      <c r="B168" s="73" t="s">
        <v>3665</v>
      </c>
      <c r="C168" s="79" t="s">
        <v>3461</v>
      </c>
      <c r="D168" s="72" t="s">
        <v>170</v>
      </c>
      <c r="E168" s="83">
        <v>6</v>
      </c>
      <c r="F168" s="84">
        <v>2</v>
      </c>
      <c r="G168" s="84">
        <f t="shared" si="8"/>
        <v>8</v>
      </c>
      <c r="H168" s="67">
        <v>43616</v>
      </c>
      <c r="I168" s="85">
        <v>60</v>
      </c>
      <c r="J168" s="217">
        <f t="shared" si="6"/>
        <v>8</v>
      </c>
    </row>
    <row r="169" spans="1:10" ht="15" hidden="1" outlineLevel="1" thickBot="1" x14ac:dyDescent="0.4">
      <c r="A169" s="70" t="s">
        <v>3460</v>
      </c>
      <c r="B169" s="73" t="s">
        <v>3666</v>
      </c>
      <c r="C169" s="79" t="s">
        <v>3461</v>
      </c>
      <c r="D169" s="72" t="s">
        <v>170</v>
      </c>
      <c r="E169" s="83">
        <v>8</v>
      </c>
      <c r="F169" s="84">
        <v>3</v>
      </c>
      <c r="G169" s="84">
        <f t="shared" si="8"/>
        <v>11</v>
      </c>
      <c r="H169" s="67">
        <v>43616</v>
      </c>
      <c r="I169" s="85">
        <v>85</v>
      </c>
      <c r="J169" s="217">
        <f t="shared" si="6"/>
        <v>11</v>
      </c>
    </row>
    <row r="170" spans="1:10" ht="15" hidden="1" outlineLevel="1" thickBot="1" x14ac:dyDescent="0.4">
      <c r="A170" s="70" t="s">
        <v>3460</v>
      </c>
      <c r="B170" s="73" t="s">
        <v>3667</v>
      </c>
      <c r="C170" s="79" t="s">
        <v>3461</v>
      </c>
      <c r="D170" s="72" t="s">
        <v>170</v>
      </c>
      <c r="E170" s="83">
        <v>11</v>
      </c>
      <c r="F170" s="84">
        <v>5</v>
      </c>
      <c r="G170" s="84">
        <f t="shared" si="8"/>
        <v>16</v>
      </c>
      <c r="H170" s="67">
        <v>43616</v>
      </c>
      <c r="I170" s="85">
        <v>100</v>
      </c>
      <c r="J170" s="217">
        <f t="shared" si="6"/>
        <v>16</v>
      </c>
    </row>
    <row r="171" spans="1:10" ht="15" hidden="1" outlineLevel="1" thickBot="1" x14ac:dyDescent="0.4">
      <c r="A171" s="70" t="s">
        <v>3460</v>
      </c>
      <c r="B171" s="73" t="s">
        <v>3668</v>
      </c>
      <c r="C171" s="79" t="s">
        <v>3461</v>
      </c>
      <c r="D171" s="72" t="s">
        <v>170</v>
      </c>
      <c r="E171" s="83">
        <v>9</v>
      </c>
      <c r="F171" s="84">
        <v>5</v>
      </c>
      <c r="G171" s="84">
        <f t="shared" si="8"/>
        <v>14</v>
      </c>
      <c r="H171" s="67">
        <v>43616</v>
      </c>
      <c r="I171" s="85">
        <v>110</v>
      </c>
      <c r="J171" s="217">
        <f t="shared" si="6"/>
        <v>14</v>
      </c>
    </row>
    <row r="172" spans="1:10" ht="15" hidden="1" outlineLevel="1" thickBot="1" x14ac:dyDescent="0.4">
      <c r="A172" s="70" t="s">
        <v>3460</v>
      </c>
      <c r="B172" s="73" t="s">
        <v>3669</v>
      </c>
      <c r="C172" s="79" t="s">
        <v>3461</v>
      </c>
      <c r="D172" s="72" t="s">
        <v>170</v>
      </c>
      <c r="E172" s="83">
        <v>3</v>
      </c>
      <c r="F172" s="84">
        <v>4</v>
      </c>
      <c r="G172" s="84">
        <f t="shared" si="8"/>
        <v>7</v>
      </c>
      <c r="H172" s="67">
        <v>43616</v>
      </c>
      <c r="I172" s="85">
        <v>95</v>
      </c>
      <c r="J172" s="217">
        <f t="shared" si="6"/>
        <v>7</v>
      </c>
    </row>
    <row r="173" spans="1:10" ht="15" hidden="1" outlineLevel="1" thickBot="1" x14ac:dyDescent="0.4">
      <c r="A173" s="70" t="s">
        <v>3460</v>
      </c>
      <c r="B173" s="73" t="s">
        <v>3670</v>
      </c>
      <c r="C173" s="79" t="s">
        <v>3461</v>
      </c>
      <c r="D173" s="72" t="s">
        <v>170</v>
      </c>
      <c r="E173" s="83">
        <v>7</v>
      </c>
      <c r="F173" s="84">
        <v>2</v>
      </c>
      <c r="G173" s="84">
        <f t="shared" si="8"/>
        <v>9</v>
      </c>
      <c r="H173" s="67">
        <v>43616</v>
      </c>
      <c r="I173" s="85">
        <v>130</v>
      </c>
      <c r="J173" s="217">
        <f t="shared" si="6"/>
        <v>9</v>
      </c>
    </row>
    <row r="174" spans="1:10" ht="15" hidden="1" outlineLevel="1" thickBot="1" x14ac:dyDescent="0.4">
      <c r="A174" s="70" t="s">
        <v>3460</v>
      </c>
      <c r="B174" s="73" t="s">
        <v>3671</v>
      </c>
      <c r="C174" s="79" t="s">
        <v>3461</v>
      </c>
      <c r="D174" s="72" t="s">
        <v>170</v>
      </c>
      <c r="E174" s="83">
        <v>4</v>
      </c>
      <c r="F174" s="84">
        <v>2</v>
      </c>
      <c r="G174" s="84">
        <f t="shared" si="8"/>
        <v>6</v>
      </c>
      <c r="H174" s="67">
        <v>43616</v>
      </c>
      <c r="I174" s="85">
        <v>120</v>
      </c>
      <c r="J174" s="217">
        <f t="shared" si="6"/>
        <v>6</v>
      </c>
    </row>
    <row r="175" spans="1:10" ht="15" hidden="1" outlineLevel="1" thickBot="1" x14ac:dyDescent="0.4">
      <c r="A175" s="70" t="s">
        <v>3460</v>
      </c>
      <c r="B175" s="73" t="s">
        <v>3672</v>
      </c>
      <c r="C175" s="79" t="s">
        <v>3461</v>
      </c>
      <c r="D175" s="72" t="s">
        <v>170</v>
      </c>
      <c r="E175" s="83">
        <v>5</v>
      </c>
      <c r="F175" s="84">
        <v>2</v>
      </c>
      <c r="G175" s="84">
        <f t="shared" si="8"/>
        <v>7</v>
      </c>
      <c r="H175" s="67">
        <v>43616</v>
      </c>
      <c r="I175" s="85">
        <v>140</v>
      </c>
      <c r="J175" s="217">
        <f t="shared" si="6"/>
        <v>7</v>
      </c>
    </row>
    <row r="176" spans="1:10" ht="15" hidden="1" outlineLevel="1" thickBot="1" x14ac:dyDescent="0.4">
      <c r="A176" s="70" t="s">
        <v>3460</v>
      </c>
      <c r="B176" s="73" t="s">
        <v>3673</v>
      </c>
      <c r="C176" s="79" t="s">
        <v>3461</v>
      </c>
      <c r="D176" s="72" t="s">
        <v>170</v>
      </c>
      <c r="E176" s="83">
        <v>7</v>
      </c>
      <c r="F176" s="84">
        <v>4</v>
      </c>
      <c r="G176" s="84">
        <f t="shared" si="8"/>
        <v>11</v>
      </c>
      <c r="H176" s="67">
        <v>43616</v>
      </c>
      <c r="I176" s="85">
        <v>145</v>
      </c>
      <c r="J176" s="217">
        <f t="shared" si="6"/>
        <v>11</v>
      </c>
    </row>
    <row r="177" spans="1:10" ht="15" hidden="1" outlineLevel="1" thickBot="1" x14ac:dyDescent="0.4">
      <c r="A177" s="70" t="s">
        <v>3460</v>
      </c>
      <c r="B177" s="73" t="s">
        <v>3674</v>
      </c>
      <c r="C177" s="79" t="s">
        <v>3461</v>
      </c>
      <c r="D177" s="72" t="s">
        <v>170</v>
      </c>
      <c r="E177" s="83">
        <v>8</v>
      </c>
      <c r="F177" s="84">
        <v>4</v>
      </c>
      <c r="G177" s="84">
        <f t="shared" si="8"/>
        <v>12</v>
      </c>
      <c r="H177" s="67">
        <v>43616</v>
      </c>
      <c r="I177" s="85">
        <v>155</v>
      </c>
      <c r="J177" s="217">
        <f t="shared" si="6"/>
        <v>12</v>
      </c>
    </row>
    <row r="178" spans="1:10" ht="15" hidden="1" outlineLevel="1" thickBot="1" x14ac:dyDescent="0.4">
      <c r="A178" s="70" t="s">
        <v>3460</v>
      </c>
      <c r="B178" s="73" t="s">
        <v>3675</v>
      </c>
      <c r="C178" s="79" t="s">
        <v>3461</v>
      </c>
      <c r="D178" s="72" t="s">
        <v>170</v>
      </c>
      <c r="E178" s="83">
        <v>2</v>
      </c>
      <c r="F178" s="84">
        <v>2</v>
      </c>
      <c r="G178" s="84">
        <f t="shared" si="8"/>
        <v>4</v>
      </c>
      <c r="H178" s="67">
        <v>43616</v>
      </c>
      <c r="I178" s="85">
        <v>80</v>
      </c>
      <c r="J178" s="217">
        <f t="shared" si="6"/>
        <v>4</v>
      </c>
    </row>
    <row r="179" spans="1:10" ht="15" hidden="1" outlineLevel="1" thickBot="1" x14ac:dyDescent="0.4">
      <c r="A179" s="70" t="s">
        <v>3460</v>
      </c>
      <c r="B179" s="73" t="s">
        <v>3676</v>
      </c>
      <c r="C179" s="79" t="s">
        <v>3461</v>
      </c>
      <c r="D179" s="72" t="s">
        <v>170</v>
      </c>
      <c r="E179" s="83">
        <v>0</v>
      </c>
      <c r="F179" s="84">
        <v>2</v>
      </c>
      <c r="G179" s="84">
        <f t="shared" si="8"/>
        <v>2</v>
      </c>
      <c r="H179" s="67">
        <v>43616</v>
      </c>
      <c r="I179" s="85">
        <v>180</v>
      </c>
      <c r="J179" s="217">
        <f t="shared" si="6"/>
        <v>2</v>
      </c>
    </row>
    <row r="180" spans="1:10" ht="15" hidden="1" outlineLevel="1" thickBot="1" x14ac:dyDescent="0.4">
      <c r="A180" s="70" t="s">
        <v>3460</v>
      </c>
      <c r="B180" s="73" t="s">
        <v>3677</v>
      </c>
      <c r="C180" s="79" t="s">
        <v>3461</v>
      </c>
      <c r="D180" s="72" t="s">
        <v>170</v>
      </c>
      <c r="E180" s="83">
        <v>3</v>
      </c>
      <c r="F180" s="84">
        <v>3</v>
      </c>
      <c r="G180" s="84">
        <f t="shared" si="8"/>
        <v>6</v>
      </c>
      <c r="H180" s="67">
        <v>43616</v>
      </c>
      <c r="I180" s="85">
        <v>140</v>
      </c>
      <c r="J180" s="217">
        <f t="shared" si="6"/>
        <v>6</v>
      </c>
    </row>
    <row r="181" spans="1:10" ht="15" hidden="1" outlineLevel="1" thickBot="1" x14ac:dyDescent="0.4">
      <c r="A181" s="70" t="s">
        <v>3460</v>
      </c>
      <c r="B181" s="73" t="s">
        <v>3678</v>
      </c>
      <c r="C181" s="79" t="s">
        <v>3461</v>
      </c>
      <c r="D181" s="72" t="s">
        <v>170</v>
      </c>
      <c r="E181" s="83">
        <v>2</v>
      </c>
      <c r="F181" s="84">
        <v>1</v>
      </c>
      <c r="G181" s="84">
        <f t="shared" si="8"/>
        <v>3</v>
      </c>
      <c r="H181" s="67">
        <v>43616</v>
      </c>
      <c r="I181" s="85">
        <v>160</v>
      </c>
      <c r="J181" s="217">
        <f t="shared" si="6"/>
        <v>3</v>
      </c>
    </row>
    <row r="182" spans="1:10" ht="15" hidden="1" outlineLevel="1" thickBot="1" x14ac:dyDescent="0.4">
      <c r="A182" s="70" t="s">
        <v>3460</v>
      </c>
      <c r="B182" s="73" t="s">
        <v>3679</v>
      </c>
      <c r="C182" s="79" t="s">
        <v>3461</v>
      </c>
      <c r="D182" s="72" t="s">
        <v>170</v>
      </c>
      <c r="E182" s="83">
        <v>3</v>
      </c>
      <c r="F182" s="84">
        <v>2</v>
      </c>
      <c r="G182" s="84">
        <f t="shared" si="8"/>
        <v>5</v>
      </c>
      <c r="H182" s="67">
        <v>43616</v>
      </c>
      <c r="I182" s="85">
        <v>190</v>
      </c>
      <c r="J182" s="217">
        <f t="shared" si="6"/>
        <v>5</v>
      </c>
    </row>
    <row r="183" spans="1:10" ht="15" hidden="1" outlineLevel="1" thickBot="1" x14ac:dyDescent="0.4">
      <c r="A183" s="70" t="s">
        <v>3460</v>
      </c>
      <c r="B183" s="73" t="s">
        <v>3680</v>
      </c>
      <c r="C183" s="79" t="s">
        <v>3461</v>
      </c>
      <c r="D183" s="72" t="s">
        <v>170</v>
      </c>
      <c r="E183" s="83">
        <v>4</v>
      </c>
      <c r="F183" s="84">
        <v>1</v>
      </c>
      <c r="G183" s="84">
        <f t="shared" si="8"/>
        <v>5</v>
      </c>
      <c r="H183" s="67">
        <v>43616</v>
      </c>
      <c r="I183" s="85">
        <v>210</v>
      </c>
      <c r="J183" s="217">
        <f t="shared" si="6"/>
        <v>5</v>
      </c>
    </row>
    <row r="184" spans="1:10" ht="15" hidden="1" outlineLevel="1" thickBot="1" x14ac:dyDescent="0.4">
      <c r="A184" s="70" t="s">
        <v>3460</v>
      </c>
      <c r="B184" s="73" t="s">
        <v>3681</v>
      </c>
      <c r="C184" s="79" t="s">
        <v>3461</v>
      </c>
      <c r="D184" s="72" t="s">
        <v>170</v>
      </c>
      <c r="E184" s="83">
        <v>6</v>
      </c>
      <c r="F184" s="84">
        <v>2</v>
      </c>
      <c r="G184" s="84">
        <f t="shared" si="8"/>
        <v>8</v>
      </c>
      <c r="H184" s="67">
        <v>43616</v>
      </c>
      <c r="I184" s="85">
        <v>200</v>
      </c>
      <c r="J184" s="217">
        <f t="shared" si="6"/>
        <v>8</v>
      </c>
    </row>
    <row r="185" spans="1:10" ht="15" hidden="1" outlineLevel="1" thickBot="1" x14ac:dyDescent="0.4">
      <c r="A185" s="70" t="s">
        <v>3460</v>
      </c>
      <c r="B185" s="73" t="s">
        <v>3682</v>
      </c>
      <c r="C185" s="79" t="s">
        <v>3461</v>
      </c>
      <c r="D185" s="72" t="s">
        <v>170</v>
      </c>
      <c r="E185" s="83">
        <v>4</v>
      </c>
      <c r="F185" s="84">
        <v>2</v>
      </c>
      <c r="G185" s="84">
        <f t="shared" si="8"/>
        <v>6</v>
      </c>
      <c r="H185" s="67">
        <v>43616</v>
      </c>
      <c r="I185" s="85">
        <v>205</v>
      </c>
      <c r="J185" s="217">
        <f t="shared" si="6"/>
        <v>6</v>
      </c>
    </row>
    <row r="186" spans="1:10" ht="15" hidden="1" outlineLevel="1" thickBot="1" x14ac:dyDescent="0.4">
      <c r="A186" s="70" t="s">
        <v>3460</v>
      </c>
      <c r="B186" s="73" t="s">
        <v>3683</v>
      </c>
      <c r="C186" s="79" t="s">
        <v>3461</v>
      </c>
      <c r="D186" s="72" t="s">
        <v>170</v>
      </c>
      <c r="E186" s="83">
        <v>7</v>
      </c>
      <c r="F186" s="84">
        <v>3</v>
      </c>
      <c r="G186" s="84">
        <f t="shared" si="8"/>
        <v>10</v>
      </c>
      <c r="H186" s="67">
        <v>43616</v>
      </c>
      <c r="I186" s="85">
        <v>230</v>
      </c>
      <c r="J186" s="217">
        <f t="shared" si="6"/>
        <v>10</v>
      </c>
    </row>
    <row r="187" spans="1:10" ht="15" hidden="1" outlineLevel="1" thickBot="1" x14ac:dyDescent="0.4">
      <c r="A187" s="70" t="s">
        <v>3460</v>
      </c>
      <c r="B187" s="73" t="s">
        <v>3684</v>
      </c>
      <c r="C187" s="79" t="s">
        <v>3461</v>
      </c>
      <c r="D187" s="72" t="s">
        <v>170</v>
      </c>
      <c r="E187" s="83">
        <v>2</v>
      </c>
      <c r="F187" s="84">
        <v>3</v>
      </c>
      <c r="G187" s="84">
        <f t="shared" si="8"/>
        <v>5</v>
      </c>
      <c r="H187" s="67">
        <v>43616</v>
      </c>
      <c r="I187" s="85">
        <v>240</v>
      </c>
      <c r="J187" s="217">
        <f t="shared" si="6"/>
        <v>5</v>
      </c>
    </row>
    <row r="188" spans="1:10" ht="15" hidden="1" outlineLevel="1" thickBot="1" x14ac:dyDescent="0.4">
      <c r="A188" s="70" t="s">
        <v>3460</v>
      </c>
      <c r="B188" s="73" t="s">
        <v>3685</v>
      </c>
      <c r="C188" s="79" t="s">
        <v>3461</v>
      </c>
      <c r="D188" s="72" t="s">
        <v>170</v>
      </c>
      <c r="E188" s="83">
        <v>3</v>
      </c>
      <c r="F188" s="84">
        <v>3</v>
      </c>
      <c r="G188" s="84">
        <f t="shared" si="8"/>
        <v>6</v>
      </c>
      <c r="H188" s="67">
        <v>43616</v>
      </c>
      <c r="I188" s="85">
        <v>250</v>
      </c>
      <c r="J188" s="217">
        <f t="shared" si="6"/>
        <v>6</v>
      </c>
    </row>
    <row r="189" spans="1:10" ht="15" hidden="1" outlineLevel="1" thickBot="1" x14ac:dyDescent="0.4">
      <c r="A189" s="70" t="s">
        <v>3460</v>
      </c>
      <c r="B189" s="73" t="s">
        <v>3686</v>
      </c>
      <c r="C189" s="79" t="s">
        <v>3461</v>
      </c>
      <c r="D189" s="72" t="s">
        <v>170</v>
      </c>
      <c r="E189" s="83">
        <v>4</v>
      </c>
      <c r="F189" s="84">
        <v>3</v>
      </c>
      <c r="G189" s="84">
        <f t="shared" si="8"/>
        <v>7</v>
      </c>
      <c r="H189" s="67">
        <v>43616</v>
      </c>
      <c r="I189" s="85">
        <v>260</v>
      </c>
      <c r="J189" s="217">
        <f t="shared" si="6"/>
        <v>7</v>
      </c>
    </row>
    <row r="190" spans="1:10" ht="15" hidden="1" outlineLevel="1" thickBot="1" x14ac:dyDescent="0.4">
      <c r="A190" s="70" t="s">
        <v>3460</v>
      </c>
      <c r="B190" s="73" t="s">
        <v>3687</v>
      </c>
      <c r="C190" s="79" t="s">
        <v>3461</v>
      </c>
      <c r="D190" s="72" t="s">
        <v>170</v>
      </c>
      <c r="E190" s="83">
        <v>5</v>
      </c>
      <c r="F190" s="84">
        <v>4</v>
      </c>
      <c r="G190" s="84">
        <f t="shared" si="8"/>
        <v>9</v>
      </c>
      <c r="H190" s="67">
        <v>43616</v>
      </c>
      <c r="I190" s="85">
        <v>270</v>
      </c>
      <c r="J190" s="217">
        <f t="shared" si="6"/>
        <v>9</v>
      </c>
    </row>
    <row r="191" spans="1:10" ht="15" hidden="1" outlineLevel="1" thickBot="1" x14ac:dyDescent="0.4">
      <c r="A191" s="70" t="s">
        <v>3460</v>
      </c>
      <c r="B191" s="73" t="s">
        <v>3688</v>
      </c>
      <c r="C191" s="79" t="s">
        <v>3461</v>
      </c>
      <c r="D191" s="72" t="s">
        <v>170</v>
      </c>
      <c r="E191" s="83">
        <v>3</v>
      </c>
      <c r="F191" s="84">
        <v>3</v>
      </c>
      <c r="G191" s="84">
        <f t="shared" si="8"/>
        <v>6</v>
      </c>
      <c r="H191" s="67">
        <v>43616</v>
      </c>
      <c r="I191" s="85">
        <v>300</v>
      </c>
      <c r="J191" s="217">
        <f t="shared" si="6"/>
        <v>6</v>
      </c>
    </row>
    <row r="192" spans="1:10" ht="15" hidden="1" outlineLevel="1" thickBot="1" x14ac:dyDescent="0.4">
      <c r="A192" s="70" t="s">
        <v>3460</v>
      </c>
      <c r="B192" s="73" t="s">
        <v>3689</v>
      </c>
      <c r="C192" s="79" t="s">
        <v>3461</v>
      </c>
      <c r="D192" s="72" t="s">
        <v>170</v>
      </c>
      <c r="E192" s="83">
        <v>4</v>
      </c>
      <c r="F192" s="84">
        <v>2</v>
      </c>
      <c r="G192" s="84">
        <f t="shared" ref="G192:G223" si="9">E192+F192</f>
        <v>6</v>
      </c>
      <c r="H192" s="67">
        <v>43616</v>
      </c>
      <c r="I192" s="85">
        <v>305</v>
      </c>
      <c r="J192" s="217">
        <f t="shared" si="6"/>
        <v>6</v>
      </c>
    </row>
    <row r="193" spans="1:10" ht="15" hidden="1" outlineLevel="1" thickBot="1" x14ac:dyDescent="0.4">
      <c r="A193" s="70" t="s">
        <v>3460</v>
      </c>
      <c r="B193" s="73" t="s">
        <v>3690</v>
      </c>
      <c r="C193" s="79" t="s">
        <v>3461</v>
      </c>
      <c r="D193" s="72" t="s">
        <v>170</v>
      </c>
      <c r="E193" s="83">
        <v>2</v>
      </c>
      <c r="F193" s="84">
        <v>2</v>
      </c>
      <c r="G193" s="84">
        <f t="shared" si="9"/>
        <v>4</v>
      </c>
      <c r="H193" s="67">
        <v>43616</v>
      </c>
      <c r="I193" s="85">
        <v>280</v>
      </c>
      <c r="J193" s="217">
        <f t="shared" si="6"/>
        <v>4</v>
      </c>
    </row>
    <row r="194" spans="1:10" ht="15" hidden="1" outlineLevel="1" thickBot="1" x14ac:dyDescent="0.4">
      <c r="A194" s="70" t="s">
        <v>3460</v>
      </c>
      <c r="B194" s="73" t="s">
        <v>3691</v>
      </c>
      <c r="C194" s="79" t="s">
        <v>3461</v>
      </c>
      <c r="D194" s="72" t="s">
        <v>170</v>
      </c>
      <c r="E194" s="83">
        <v>4</v>
      </c>
      <c r="F194" s="84">
        <v>3</v>
      </c>
      <c r="G194" s="84">
        <f t="shared" si="9"/>
        <v>7</v>
      </c>
      <c r="H194" s="67">
        <v>43616</v>
      </c>
      <c r="I194" s="85">
        <v>295</v>
      </c>
      <c r="J194" s="217">
        <f t="shared" si="6"/>
        <v>7</v>
      </c>
    </row>
    <row r="195" spans="1:10" ht="15" hidden="1" outlineLevel="1" thickBot="1" x14ac:dyDescent="0.4">
      <c r="A195" s="70" t="s">
        <v>3460</v>
      </c>
      <c r="B195" s="73" t="s">
        <v>3692</v>
      </c>
      <c r="C195" s="79" t="s">
        <v>3461</v>
      </c>
      <c r="D195" s="72" t="s">
        <v>170</v>
      </c>
      <c r="E195" s="83">
        <v>4</v>
      </c>
      <c r="F195" s="84">
        <v>3</v>
      </c>
      <c r="G195" s="84">
        <f t="shared" si="9"/>
        <v>7</v>
      </c>
      <c r="H195" s="67">
        <v>43616</v>
      </c>
      <c r="I195" s="85">
        <v>310</v>
      </c>
      <c r="J195" s="217">
        <f t="shared" ref="J195:J258" si="10">IF(I195&gt;$Q$1,,G195)</f>
        <v>7</v>
      </c>
    </row>
    <row r="196" spans="1:10" ht="15" hidden="1" outlineLevel="1" thickBot="1" x14ac:dyDescent="0.4">
      <c r="A196" s="70" t="s">
        <v>3460</v>
      </c>
      <c r="B196" s="73" t="s">
        <v>3693</v>
      </c>
      <c r="C196" s="79" t="s">
        <v>3461</v>
      </c>
      <c r="D196" s="72" t="s">
        <v>170</v>
      </c>
      <c r="E196" s="83">
        <v>5</v>
      </c>
      <c r="F196" s="84">
        <v>1</v>
      </c>
      <c r="G196" s="84">
        <f t="shared" si="9"/>
        <v>6</v>
      </c>
      <c r="H196" s="67">
        <v>43616</v>
      </c>
      <c r="I196" s="85">
        <v>320</v>
      </c>
      <c r="J196" s="217">
        <f t="shared" si="10"/>
        <v>6</v>
      </c>
    </row>
    <row r="197" spans="1:10" ht="15" hidden="1" outlineLevel="1" thickBot="1" x14ac:dyDescent="0.4">
      <c r="A197" s="70" t="s">
        <v>3460</v>
      </c>
      <c r="B197" s="73" t="s">
        <v>3694</v>
      </c>
      <c r="C197" s="79" t="s">
        <v>3461</v>
      </c>
      <c r="D197" s="72" t="s">
        <v>170</v>
      </c>
      <c r="E197" s="83">
        <v>8</v>
      </c>
      <c r="F197" s="84">
        <v>2</v>
      </c>
      <c r="G197" s="84">
        <f t="shared" si="9"/>
        <v>10</v>
      </c>
      <c r="H197" s="67">
        <v>43616</v>
      </c>
      <c r="I197" s="85">
        <v>325</v>
      </c>
      <c r="J197" s="217">
        <f t="shared" si="10"/>
        <v>10</v>
      </c>
    </row>
    <row r="198" spans="1:10" ht="15" hidden="1" outlineLevel="1" thickBot="1" x14ac:dyDescent="0.4">
      <c r="A198" s="70" t="s">
        <v>3460</v>
      </c>
      <c r="B198" s="73" t="s">
        <v>3695</v>
      </c>
      <c r="C198" s="79" t="s">
        <v>3461</v>
      </c>
      <c r="D198" s="72" t="s">
        <v>170</v>
      </c>
      <c r="E198" s="83">
        <v>2</v>
      </c>
      <c r="F198" s="84">
        <v>2</v>
      </c>
      <c r="G198" s="84">
        <f t="shared" si="9"/>
        <v>4</v>
      </c>
      <c r="H198" s="67">
        <v>43616</v>
      </c>
      <c r="I198" s="85">
        <v>340</v>
      </c>
      <c r="J198" s="217">
        <f t="shared" si="10"/>
        <v>4</v>
      </c>
    </row>
    <row r="199" spans="1:10" ht="15" hidden="1" outlineLevel="1" thickBot="1" x14ac:dyDescent="0.4">
      <c r="A199" s="70" t="s">
        <v>3460</v>
      </c>
      <c r="B199" s="73" t="s">
        <v>3696</v>
      </c>
      <c r="C199" s="79" t="s">
        <v>3461</v>
      </c>
      <c r="D199" s="72" t="s">
        <v>170</v>
      </c>
      <c r="E199" s="83">
        <v>1</v>
      </c>
      <c r="F199" s="84">
        <v>3</v>
      </c>
      <c r="G199" s="84">
        <f t="shared" si="9"/>
        <v>4</v>
      </c>
      <c r="H199" s="67">
        <v>43616</v>
      </c>
      <c r="I199" s="85">
        <v>330</v>
      </c>
      <c r="J199" s="217">
        <f t="shared" si="10"/>
        <v>4</v>
      </c>
    </row>
    <row r="200" spans="1:10" ht="15" hidden="1" outlineLevel="1" thickBot="1" x14ac:dyDescent="0.4">
      <c r="A200" s="70" t="s">
        <v>3460</v>
      </c>
      <c r="B200" s="73" t="s">
        <v>3697</v>
      </c>
      <c r="C200" s="79" t="s">
        <v>3461</v>
      </c>
      <c r="D200" s="72" t="s">
        <v>170</v>
      </c>
      <c r="E200" s="83">
        <v>6</v>
      </c>
      <c r="F200" s="84">
        <v>4</v>
      </c>
      <c r="G200" s="84">
        <f t="shared" si="9"/>
        <v>10</v>
      </c>
      <c r="H200" s="67">
        <v>43616</v>
      </c>
      <c r="I200" s="85">
        <v>329</v>
      </c>
      <c r="J200" s="217">
        <f t="shared" si="10"/>
        <v>10</v>
      </c>
    </row>
    <row r="201" spans="1:10" ht="15" hidden="1" outlineLevel="1" thickBot="1" x14ac:dyDescent="0.4">
      <c r="A201" s="70" t="s">
        <v>3460</v>
      </c>
      <c r="B201" s="73" t="s">
        <v>3698</v>
      </c>
      <c r="C201" s="79" t="s">
        <v>3461</v>
      </c>
      <c r="D201" s="72" t="s">
        <v>170</v>
      </c>
      <c r="E201" s="83">
        <v>2</v>
      </c>
      <c r="F201" s="84">
        <v>5</v>
      </c>
      <c r="G201" s="84">
        <f t="shared" si="9"/>
        <v>7</v>
      </c>
      <c r="H201" s="67">
        <v>43616</v>
      </c>
      <c r="I201" s="85">
        <v>340</v>
      </c>
      <c r="J201" s="217">
        <f t="shared" si="10"/>
        <v>7</v>
      </c>
    </row>
    <row r="202" spans="1:10" ht="15" hidden="1" outlineLevel="1" thickBot="1" x14ac:dyDescent="0.4">
      <c r="A202" s="70" t="s">
        <v>3460</v>
      </c>
      <c r="B202" s="73" t="s">
        <v>3699</v>
      </c>
      <c r="C202" s="79" t="s">
        <v>3461</v>
      </c>
      <c r="D202" s="72" t="s">
        <v>170</v>
      </c>
      <c r="E202" s="83">
        <v>4</v>
      </c>
      <c r="F202" s="84">
        <v>1</v>
      </c>
      <c r="G202" s="84">
        <f t="shared" si="9"/>
        <v>5</v>
      </c>
      <c r="H202" s="67">
        <v>43616</v>
      </c>
      <c r="I202" s="85">
        <v>345</v>
      </c>
      <c r="J202" s="217">
        <f t="shared" si="10"/>
        <v>5</v>
      </c>
    </row>
    <row r="203" spans="1:10" ht="15" hidden="1" outlineLevel="1" thickBot="1" x14ac:dyDescent="0.4">
      <c r="A203" s="70" t="s">
        <v>3460</v>
      </c>
      <c r="B203" s="73" t="s">
        <v>3700</v>
      </c>
      <c r="C203" s="79" t="s">
        <v>3461</v>
      </c>
      <c r="D203" s="72" t="s">
        <v>170</v>
      </c>
      <c r="E203" s="83">
        <v>3</v>
      </c>
      <c r="F203" s="84">
        <v>1</v>
      </c>
      <c r="G203" s="84">
        <f t="shared" si="9"/>
        <v>4</v>
      </c>
      <c r="H203" s="67">
        <v>43616</v>
      </c>
      <c r="I203" s="85">
        <v>390</v>
      </c>
      <c r="J203" s="217">
        <f t="shared" si="10"/>
        <v>4</v>
      </c>
    </row>
    <row r="204" spans="1:10" ht="15" hidden="1" outlineLevel="1" thickBot="1" x14ac:dyDescent="0.4">
      <c r="A204" s="70" t="s">
        <v>3460</v>
      </c>
      <c r="B204" s="73" t="s">
        <v>3701</v>
      </c>
      <c r="C204" s="79" t="s">
        <v>3461</v>
      </c>
      <c r="D204" s="72" t="s">
        <v>170</v>
      </c>
      <c r="E204" s="83">
        <v>1</v>
      </c>
      <c r="F204" s="84">
        <v>3</v>
      </c>
      <c r="G204" s="84">
        <f t="shared" si="9"/>
        <v>4</v>
      </c>
      <c r="H204" s="67">
        <v>43616</v>
      </c>
      <c r="I204" s="85">
        <v>410</v>
      </c>
      <c r="J204" s="217">
        <f t="shared" si="10"/>
        <v>4</v>
      </c>
    </row>
    <row r="205" spans="1:10" ht="15" hidden="1" outlineLevel="1" thickBot="1" x14ac:dyDescent="0.4">
      <c r="A205" s="70" t="s">
        <v>3460</v>
      </c>
      <c r="B205" s="73" t="s">
        <v>3702</v>
      </c>
      <c r="C205" s="79" t="s">
        <v>3461</v>
      </c>
      <c r="D205" s="72" t="s">
        <v>170</v>
      </c>
      <c r="E205" s="83">
        <v>0</v>
      </c>
      <c r="F205" s="84">
        <v>2</v>
      </c>
      <c r="G205" s="84">
        <f t="shared" si="9"/>
        <v>2</v>
      </c>
      <c r="H205" s="67">
        <v>43616</v>
      </c>
      <c r="I205" s="85">
        <v>300</v>
      </c>
      <c r="J205" s="217">
        <f t="shared" si="10"/>
        <v>2</v>
      </c>
    </row>
    <row r="206" spans="1:10" ht="15" hidden="1" outlineLevel="1" thickBot="1" x14ac:dyDescent="0.4">
      <c r="A206" s="70" t="s">
        <v>3460</v>
      </c>
      <c r="B206" s="73" t="s">
        <v>3703</v>
      </c>
      <c r="C206" s="79" t="s">
        <v>3461</v>
      </c>
      <c r="D206" s="72" t="s">
        <v>170</v>
      </c>
      <c r="E206" s="83">
        <v>2</v>
      </c>
      <c r="F206" s="84">
        <v>1</v>
      </c>
      <c r="G206" s="84">
        <f t="shared" si="9"/>
        <v>3</v>
      </c>
      <c r="H206" s="67">
        <v>43616</v>
      </c>
      <c r="I206" s="85">
        <v>405</v>
      </c>
      <c r="J206" s="217">
        <f t="shared" si="10"/>
        <v>3</v>
      </c>
    </row>
    <row r="207" spans="1:10" ht="15" hidden="1" outlineLevel="1" thickBot="1" x14ac:dyDescent="0.4">
      <c r="A207" s="70" t="s">
        <v>3460</v>
      </c>
      <c r="B207" s="73" t="s">
        <v>3704</v>
      </c>
      <c r="C207" s="79" t="s">
        <v>3461</v>
      </c>
      <c r="D207" s="72" t="s">
        <v>170</v>
      </c>
      <c r="E207" s="83">
        <v>2</v>
      </c>
      <c r="F207" s="84">
        <v>2</v>
      </c>
      <c r="G207" s="84">
        <f t="shared" si="9"/>
        <v>4</v>
      </c>
      <c r="H207" s="67">
        <v>43616</v>
      </c>
      <c r="I207" s="85">
        <v>420</v>
      </c>
      <c r="J207" s="217">
        <f t="shared" si="10"/>
        <v>4</v>
      </c>
    </row>
    <row r="208" spans="1:10" ht="15" hidden="1" outlineLevel="1" thickBot="1" x14ac:dyDescent="0.4">
      <c r="A208" s="70" t="s">
        <v>3460</v>
      </c>
      <c r="B208" s="73" t="s">
        <v>3705</v>
      </c>
      <c r="C208" s="79" t="s">
        <v>3461</v>
      </c>
      <c r="D208" s="72" t="s">
        <v>170</v>
      </c>
      <c r="E208" s="83">
        <v>4</v>
      </c>
      <c r="F208" s="84">
        <v>2</v>
      </c>
      <c r="G208" s="84">
        <f t="shared" si="9"/>
        <v>6</v>
      </c>
      <c r="H208" s="67">
        <v>43616</v>
      </c>
      <c r="I208" s="85">
        <v>415</v>
      </c>
      <c r="J208" s="217">
        <f t="shared" si="10"/>
        <v>6</v>
      </c>
    </row>
    <row r="209" spans="1:10" ht="15" hidden="1" outlineLevel="1" thickBot="1" x14ac:dyDescent="0.4">
      <c r="A209" s="70" t="s">
        <v>3460</v>
      </c>
      <c r="B209" s="73" t="s">
        <v>3706</v>
      </c>
      <c r="C209" s="79" t="s">
        <v>3461</v>
      </c>
      <c r="D209" s="72" t="s">
        <v>170</v>
      </c>
      <c r="E209" s="83">
        <v>1</v>
      </c>
      <c r="F209" s="84">
        <v>2</v>
      </c>
      <c r="G209" s="84">
        <f t="shared" si="9"/>
        <v>3</v>
      </c>
      <c r="H209" s="67">
        <v>43616</v>
      </c>
      <c r="I209" s="85">
        <v>430</v>
      </c>
      <c r="J209" s="217">
        <f t="shared" si="10"/>
        <v>3</v>
      </c>
    </row>
    <row r="210" spans="1:10" ht="15" hidden="1" outlineLevel="1" thickBot="1" x14ac:dyDescent="0.4">
      <c r="A210" s="70" t="s">
        <v>3460</v>
      </c>
      <c r="B210" s="73" t="s">
        <v>3707</v>
      </c>
      <c r="C210" s="79" t="s">
        <v>3461</v>
      </c>
      <c r="D210" s="72" t="s">
        <v>170</v>
      </c>
      <c r="E210" s="83">
        <v>1</v>
      </c>
      <c r="F210" s="84">
        <v>3</v>
      </c>
      <c r="G210" s="84">
        <f t="shared" si="9"/>
        <v>4</v>
      </c>
      <c r="H210" s="67">
        <v>43616</v>
      </c>
      <c r="I210" s="85">
        <v>440</v>
      </c>
      <c r="J210" s="217">
        <f t="shared" si="10"/>
        <v>4</v>
      </c>
    </row>
    <row r="211" spans="1:10" ht="15" hidden="1" outlineLevel="1" thickBot="1" x14ac:dyDescent="0.4">
      <c r="A211" s="70" t="s">
        <v>3460</v>
      </c>
      <c r="B211" s="73" t="s">
        <v>3708</v>
      </c>
      <c r="C211" s="79" t="s">
        <v>3461</v>
      </c>
      <c r="D211" s="72" t="s">
        <v>170</v>
      </c>
      <c r="E211" s="83">
        <v>2</v>
      </c>
      <c r="F211" s="84">
        <v>3</v>
      </c>
      <c r="G211" s="84">
        <f t="shared" si="9"/>
        <v>5</v>
      </c>
      <c r="H211" s="67">
        <v>43616</v>
      </c>
      <c r="I211" s="85">
        <v>480</v>
      </c>
      <c r="J211" s="217">
        <f t="shared" si="10"/>
        <v>5</v>
      </c>
    </row>
    <row r="212" spans="1:10" ht="15" hidden="1" outlineLevel="1" thickBot="1" x14ac:dyDescent="0.4">
      <c r="A212" s="70" t="s">
        <v>3460</v>
      </c>
      <c r="B212" s="73" t="s">
        <v>3709</v>
      </c>
      <c r="C212" s="79" t="s">
        <v>3461</v>
      </c>
      <c r="D212" s="72" t="s">
        <v>170</v>
      </c>
      <c r="E212" s="83">
        <v>2</v>
      </c>
      <c r="F212" s="84">
        <v>3</v>
      </c>
      <c r="G212" s="84">
        <f t="shared" si="9"/>
        <v>5</v>
      </c>
      <c r="H212" s="67">
        <v>43616</v>
      </c>
      <c r="I212" s="85">
        <v>490</v>
      </c>
      <c r="J212" s="217">
        <f t="shared" si="10"/>
        <v>5</v>
      </c>
    </row>
    <row r="213" spans="1:10" ht="15" hidden="1" outlineLevel="1" thickBot="1" x14ac:dyDescent="0.4">
      <c r="A213" s="70" t="s">
        <v>3460</v>
      </c>
      <c r="B213" s="73" t="s">
        <v>3710</v>
      </c>
      <c r="C213" s="79" t="s">
        <v>3461</v>
      </c>
      <c r="D213" s="72" t="s">
        <v>170</v>
      </c>
      <c r="E213" s="83">
        <v>0</v>
      </c>
      <c r="F213" s="84">
        <v>2</v>
      </c>
      <c r="G213" s="84">
        <f t="shared" si="9"/>
        <v>2</v>
      </c>
      <c r="H213" s="67">
        <v>43616</v>
      </c>
      <c r="I213" s="85">
        <v>470</v>
      </c>
      <c r="J213" s="217">
        <f t="shared" si="10"/>
        <v>2</v>
      </c>
    </row>
    <row r="214" spans="1:10" ht="15" hidden="1" outlineLevel="1" thickBot="1" x14ac:dyDescent="0.4">
      <c r="A214" s="70" t="s">
        <v>3460</v>
      </c>
      <c r="B214" s="73" t="s">
        <v>3711</v>
      </c>
      <c r="C214" s="79" t="s">
        <v>3461</v>
      </c>
      <c r="D214" s="72" t="s">
        <v>170</v>
      </c>
      <c r="E214" s="83">
        <v>1</v>
      </c>
      <c r="F214" s="84">
        <v>3</v>
      </c>
      <c r="G214" s="84">
        <f t="shared" si="9"/>
        <v>4</v>
      </c>
      <c r="H214" s="67">
        <v>43616</v>
      </c>
      <c r="I214" s="85">
        <v>485</v>
      </c>
      <c r="J214" s="217">
        <f t="shared" si="10"/>
        <v>4</v>
      </c>
    </row>
    <row r="215" spans="1:10" ht="15" hidden="1" outlineLevel="1" thickBot="1" x14ac:dyDescent="0.4">
      <c r="A215" s="70" t="s">
        <v>3460</v>
      </c>
      <c r="B215" s="73" t="s">
        <v>3712</v>
      </c>
      <c r="C215" s="79" t="s">
        <v>3461</v>
      </c>
      <c r="D215" s="72" t="s">
        <v>170</v>
      </c>
      <c r="E215" s="83">
        <v>2</v>
      </c>
      <c r="F215" s="84">
        <v>2</v>
      </c>
      <c r="G215" s="84">
        <f t="shared" si="9"/>
        <v>4</v>
      </c>
      <c r="H215" s="67">
        <v>43616</v>
      </c>
      <c r="I215" s="85">
        <v>495</v>
      </c>
      <c r="J215" s="217">
        <f t="shared" si="10"/>
        <v>4</v>
      </c>
    </row>
    <row r="216" spans="1:10" ht="15" hidden="1" outlineLevel="1" thickBot="1" x14ac:dyDescent="0.4">
      <c r="A216" s="70" t="s">
        <v>3460</v>
      </c>
      <c r="B216" s="73" t="s">
        <v>3713</v>
      </c>
      <c r="C216" s="79" t="s">
        <v>3461</v>
      </c>
      <c r="D216" s="72" t="s">
        <v>170</v>
      </c>
      <c r="E216" s="83">
        <v>1</v>
      </c>
      <c r="F216" s="84">
        <v>1</v>
      </c>
      <c r="G216" s="84">
        <f t="shared" si="9"/>
        <v>2</v>
      </c>
      <c r="H216" s="67">
        <v>43616</v>
      </c>
      <c r="I216" s="85">
        <v>505</v>
      </c>
      <c r="J216" s="217">
        <f t="shared" si="10"/>
        <v>2</v>
      </c>
    </row>
    <row r="217" spans="1:10" ht="15" hidden="1" outlineLevel="1" thickBot="1" x14ac:dyDescent="0.4">
      <c r="A217" s="70" t="s">
        <v>3460</v>
      </c>
      <c r="B217" s="73" t="s">
        <v>3714</v>
      </c>
      <c r="C217" s="79" t="s">
        <v>3461</v>
      </c>
      <c r="D217" s="72" t="s">
        <v>170</v>
      </c>
      <c r="E217" s="83">
        <v>3</v>
      </c>
      <c r="F217" s="84">
        <v>2</v>
      </c>
      <c r="G217" s="84">
        <f t="shared" si="9"/>
        <v>5</v>
      </c>
      <c r="H217" s="67">
        <v>43616</v>
      </c>
      <c r="I217" s="85">
        <v>500</v>
      </c>
      <c r="J217" s="217">
        <f t="shared" si="10"/>
        <v>5</v>
      </c>
    </row>
    <row r="218" spans="1:10" ht="15" hidden="1" outlineLevel="1" thickBot="1" x14ac:dyDescent="0.4">
      <c r="A218" s="70" t="s">
        <v>3460</v>
      </c>
      <c r="B218" s="73" t="s">
        <v>3715</v>
      </c>
      <c r="C218" s="79" t="s">
        <v>3461</v>
      </c>
      <c r="D218" s="72" t="s">
        <v>170</v>
      </c>
      <c r="E218" s="83">
        <v>6</v>
      </c>
      <c r="F218" s="84">
        <v>4</v>
      </c>
      <c r="G218" s="84">
        <f t="shared" si="9"/>
        <v>10</v>
      </c>
      <c r="H218" s="67">
        <v>43616</v>
      </c>
      <c r="I218" s="85">
        <v>515</v>
      </c>
      <c r="J218" s="217">
        <f t="shared" si="10"/>
        <v>10</v>
      </c>
    </row>
    <row r="219" spans="1:10" ht="15" hidden="1" outlineLevel="1" thickBot="1" x14ac:dyDescent="0.4">
      <c r="A219" s="70" t="s">
        <v>3460</v>
      </c>
      <c r="B219" s="73" t="s">
        <v>3716</v>
      </c>
      <c r="C219" s="79" t="s">
        <v>3461</v>
      </c>
      <c r="D219" s="72" t="s">
        <v>170</v>
      </c>
      <c r="E219" s="83">
        <v>2</v>
      </c>
      <c r="F219" s="84">
        <v>2</v>
      </c>
      <c r="G219" s="84">
        <f t="shared" si="9"/>
        <v>4</v>
      </c>
      <c r="H219" s="67">
        <v>43616</v>
      </c>
      <c r="I219" s="85">
        <v>530</v>
      </c>
      <c r="J219" s="217">
        <f t="shared" si="10"/>
        <v>4</v>
      </c>
    </row>
    <row r="220" spans="1:10" ht="15" hidden="1" outlineLevel="1" thickBot="1" x14ac:dyDescent="0.4">
      <c r="A220" s="70" t="s">
        <v>3460</v>
      </c>
      <c r="B220" s="73" t="s">
        <v>3717</v>
      </c>
      <c r="C220" s="79" t="s">
        <v>3461</v>
      </c>
      <c r="D220" s="72" t="s">
        <v>170</v>
      </c>
      <c r="E220" s="83">
        <v>4</v>
      </c>
      <c r="F220" s="84">
        <v>1</v>
      </c>
      <c r="G220" s="84">
        <f t="shared" si="9"/>
        <v>5</v>
      </c>
      <c r="H220" s="67">
        <v>43616</v>
      </c>
      <c r="I220" s="85">
        <v>550</v>
      </c>
      <c r="J220" s="217">
        <f t="shared" si="10"/>
        <v>5</v>
      </c>
    </row>
    <row r="221" spans="1:10" ht="15" hidden="1" outlineLevel="1" thickBot="1" x14ac:dyDescent="0.4">
      <c r="A221" s="70" t="s">
        <v>3460</v>
      </c>
      <c r="B221" s="73" t="s">
        <v>3718</v>
      </c>
      <c r="C221" s="79" t="s">
        <v>3461</v>
      </c>
      <c r="D221" s="72" t="s">
        <v>170</v>
      </c>
      <c r="E221" s="83">
        <v>1</v>
      </c>
      <c r="F221" s="84">
        <v>2</v>
      </c>
      <c r="G221" s="84">
        <f t="shared" si="9"/>
        <v>3</v>
      </c>
      <c r="H221" s="67">
        <v>43616</v>
      </c>
      <c r="I221" s="85">
        <v>540</v>
      </c>
      <c r="J221" s="217">
        <f t="shared" si="10"/>
        <v>3</v>
      </c>
    </row>
    <row r="222" spans="1:10" ht="15" hidden="1" outlineLevel="1" thickBot="1" x14ac:dyDescent="0.4">
      <c r="A222" s="70" t="s">
        <v>3460</v>
      </c>
      <c r="B222" s="73" t="s">
        <v>3719</v>
      </c>
      <c r="C222" s="79" t="s">
        <v>3461</v>
      </c>
      <c r="D222" s="72" t="s">
        <v>170</v>
      </c>
      <c r="E222" s="83">
        <v>3</v>
      </c>
      <c r="F222" s="84">
        <v>3</v>
      </c>
      <c r="G222" s="84">
        <f t="shared" si="9"/>
        <v>6</v>
      </c>
      <c r="H222" s="67">
        <v>43616</v>
      </c>
      <c r="I222" s="85">
        <v>560</v>
      </c>
      <c r="J222" s="217">
        <f t="shared" si="10"/>
        <v>6</v>
      </c>
    </row>
    <row r="223" spans="1:10" ht="15" hidden="1" outlineLevel="1" thickBot="1" x14ac:dyDescent="0.4">
      <c r="A223" s="70" t="s">
        <v>3460</v>
      </c>
      <c r="B223" s="73" t="s">
        <v>3720</v>
      </c>
      <c r="C223" s="79" t="s">
        <v>3461</v>
      </c>
      <c r="D223" s="72" t="s">
        <v>170</v>
      </c>
      <c r="E223" s="83">
        <v>1</v>
      </c>
      <c r="F223" s="84">
        <v>1</v>
      </c>
      <c r="G223" s="84">
        <f t="shared" si="9"/>
        <v>2</v>
      </c>
      <c r="H223" s="67">
        <v>43616</v>
      </c>
      <c r="I223" s="85">
        <v>570</v>
      </c>
      <c r="J223" s="217">
        <f t="shared" si="10"/>
        <v>2</v>
      </c>
    </row>
    <row r="224" spans="1:10" ht="15" hidden="1" outlineLevel="1" thickBot="1" x14ac:dyDescent="0.4">
      <c r="A224" s="70" t="s">
        <v>3460</v>
      </c>
      <c r="B224" s="73" t="s">
        <v>3721</v>
      </c>
      <c r="C224" s="79" t="s">
        <v>3461</v>
      </c>
      <c r="D224" s="72" t="s">
        <v>170</v>
      </c>
      <c r="E224" s="83">
        <v>7</v>
      </c>
      <c r="F224" s="84">
        <v>3</v>
      </c>
      <c r="G224" s="84">
        <f t="shared" ref="G224:G242" si="11">E224+F224</f>
        <v>10</v>
      </c>
      <c r="H224" s="67">
        <v>43616</v>
      </c>
      <c r="I224" s="85">
        <v>590</v>
      </c>
      <c r="J224" s="217">
        <f t="shared" si="10"/>
        <v>10</v>
      </c>
    </row>
    <row r="225" spans="1:10" ht="15" hidden="1" outlineLevel="1" thickBot="1" x14ac:dyDescent="0.4">
      <c r="A225" s="70" t="s">
        <v>3460</v>
      </c>
      <c r="B225" s="73" t="s">
        <v>3722</v>
      </c>
      <c r="C225" s="79" t="s">
        <v>3461</v>
      </c>
      <c r="D225" s="72" t="s">
        <v>170</v>
      </c>
      <c r="E225" s="83">
        <v>8</v>
      </c>
      <c r="F225" s="84">
        <v>3</v>
      </c>
      <c r="G225" s="84">
        <f t="shared" si="11"/>
        <v>11</v>
      </c>
      <c r="H225" s="67">
        <v>43616</v>
      </c>
      <c r="I225" s="85">
        <v>580</v>
      </c>
      <c r="J225" s="217">
        <f t="shared" si="10"/>
        <v>11</v>
      </c>
    </row>
    <row r="226" spans="1:10" ht="15" hidden="1" outlineLevel="1" thickBot="1" x14ac:dyDescent="0.4">
      <c r="A226" s="70" t="s">
        <v>3460</v>
      </c>
      <c r="B226" s="73" t="s">
        <v>3723</v>
      </c>
      <c r="C226" s="79" t="s">
        <v>3461</v>
      </c>
      <c r="D226" s="72" t="s">
        <v>170</v>
      </c>
      <c r="E226" s="83">
        <v>7</v>
      </c>
      <c r="F226" s="84">
        <v>3</v>
      </c>
      <c r="G226" s="84">
        <f t="shared" si="11"/>
        <v>10</v>
      </c>
      <c r="H226" s="67">
        <v>43616</v>
      </c>
      <c r="I226" s="85">
        <v>520</v>
      </c>
      <c r="J226" s="217">
        <f t="shared" si="10"/>
        <v>10</v>
      </c>
    </row>
    <row r="227" spans="1:10" ht="15" hidden="1" outlineLevel="1" thickBot="1" x14ac:dyDescent="0.4">
      <c r="A227" s="70" t="s">
        <v>3460</v>
      </c>
      <c r="B227" s="73" t="s">
        <v>3724</v>
      </c>
      <c r="C227" s="79" t="s">
        <v>3461</v>
      </c>
      <c r="D227" s="72" t="s">
        <v>170</v>
      </c>
      <c r="E227" s="83">
        <v>1</v>
      </c>
      <c r="F227" s="84">
        <v>3</v>
      </c>
      <c r="G227" s="84">
        <f t="shared" si="11"/>
        <v>4</v>
      </c>
      <c r="H227" s="67">
        <v>43616</v>
      </c>
      <c r="I227" s="85">
        <v>535</v>
      </c>
      <c r="J227" s="217">
        <f t="shared" si="10"/>
        <v>4</v>
      </c>
    </row>
    <row r="228" spans="1:10" ht="15" hidden="1" outlineLevel="1" thickBot="1" x14ac:dyDescent="0.4">
      <c r="A228" s="70" t="s">
        <v>3460</v>
      </c>
      <c r="B228" s="73" t="s">
        <v>3725</v>
      </c>
      <c r="C228" s="79" t="s">
        <v>3461</v>
      </c>
      <c r="D228" s="72" t="s">
        <v>170</v>
      </c>
      <c r="E228" s="83">
        <v>2</v>
      </c>
      <c r="F228" s="84">
        <v>3</v>
      </c>
      <c r="G228" s="84">
        <f t="shared" si="11"/>
        <v>5</v>
      </c>
      <c r="H228" s="67">
        <v>43616</v>
      </c>
      <c r="I228" s="85">
        <v>360</v>
      </c>
      <c r="J228" s="217">
        <f t="shared" si="10"/>
        <v>5</v>
      </c>
    </row>
    <row r="229" spans="1:10" ht="15" hidden="1" outlineLevel="1" thickBot="1" x14ac:dyDescent="0.4">
      <c r="A229" s="70" t="s">
        <v>3460</v>
      </c>
      <c r="B229" s="73" t="s">
        <v>3726</v>
      </c>
      <c r="C229" s="79" t="s">
        <v>3461</v>
      </c>
      <c r="D229" s="72" t="s">
        <v>170</v>
      </c>
      <c r="E229" s="83">
        <v>1</v>
      </c>
      <c r="F229" s="84">
        <v>2</v>
      </c>
      <c r="G229" s="84">
        <f t="shared" si="11"/>
        <v>3</v>
      </c>
      <c r="H229" s="67">
        <v>43616</v>
      </c>
      <c r="I229" s="85">
        <v>570</v>
      </c>
      <c r="J229" s="217">
        <f t="shared" si="10"/>
        <v>3</v>
      </c>
    </row>
    <row r="230" spans="1:10" ht="15" hidden="1" outlineLevel="1" thickBot="1" x14ac:dyDescent="0.4">
      <c r="A230" s="70" t="s">
        <v>3460</v>
      </c>
      <c r="B230" s="73" t="s">
        <v>3727</v>
      </c>
      <c r="C230" s="79" t="s">
        <v>3461</v>
      </c>
      <c r="D230" s="72" t="s">
        <v>170</v>
      </c>
      <c r="E230" s="83">
        <v>3</v>
      </c>
      <c r="F230" s="84">
        <v>3</v>
      </c>
      <c r="G230" s="84">
        <f t="shared" si="11"/>
        <v>6</v>
      </c>
      <c r="H230" s="67">
        <v>43616</v>
      </c>
      <c r="I230" s="85">
        <v>600</v>
      </c>
      <c r="J230" s="217">
        <f t="shared" si="10"/>
        <v>6</v>
      </c>
    </row>
    <row r="231" spans="1:10" ht="15" hidden="1" outlineLevel="1" thickBot="1" x14ac:dyDescent="0.4">
      <c r="A231" s="70" t="s">
        <v>3460</v>
      </c>
      <c r="B231" s="73" t="s">
        <v>3728</v>
      </c>
      <c r="C231" s="79" t="s">
        <v>3461</v>
      </c>
      <c r="D231" s="72" t="s">
        <v>170</v>
      </c>
      <c r="E231" s="83">
        <v>0</v>
      </c>
      <c r="F231" s="84">
        <v>4</v>
      </c>
      <c r="G231" s="84">
        <f t="shared" si="11"/>
        <v>4</v>
      </c>
      <c r="H231" s="67">
        <v>43616</v>
      </c>
      <c r="I231" s="85">
        <v>615</v>
      </c>
      <c r="J231" s="217">
        <f t="shared" si="10"/>
        <v>4</v>
      </c>
    </row>
    <row r="232" spans="1:10" ht="15" hidden="1" outlineLevel="1" thickBot="1" x14ac:dyDescent="0.4">
      <c r="A232" s="70" t="s">
        <v>3460</v>
      </c>
      <c r="B232" s="73" t="s">
        <v>3729</v>
      </c>
      <c r="C232" s="79" t="s">
        <v>3461</v>
      </c>
      <c r="D232" s="72" t="s">
        <v>170</v>
      </c>
      <c r="E232" s="84">
        <v>2</v>
      </c>
      <c r="F232" s="84">
        <v>4</v>
      </c>
      <c r="G232" s="84">
        <f t="shared" si="11"/>
        <v>6</v>
      </c>
      <c r="H232" s="67">
        <v>43616</v>
      </c>
      <c r="I232" s="85">
        <v>590</v>
      </c>
      <c r="J232" s="217">
        <f t="shared" si="10"/>
        <v>6</v>
      </c>
    </row>
    <row r="233" spans="1:10" ht="15" hidden="1" outlineLevel="1" thickBot="1" x14ac:dyDescent="0.4">
      <c r="A233" s="70" t="s">
        <v>3460</v>
      </c>
      <c r="B233" s="73" t="s">
        <v>3730</v>
      </c>
      <c r="C233" s="79" t="s">
        <v>3461</v>
      </c>
      <c r="D233" s="72" t="s">
        <v>170</v>
      </c>
      <c r="E233" s="84">
        <v>2</v>
      </c>
      <c r="F233" s="84">
        <v>4</v>
      </c>
      <c r="G233" s="84">
        <f t="shared" si="11"/>
        <v>6</v>
      </c>
      <c r="H233" s="67">
        <v>43616</v>
      </c>
      <c r="I233" s="85">
        <v>535</v>
      </c>
      <c r="J233" s="217">
        <f t="shared" si="10"/>
        <v>6</v>
      </c>
    </row>
    <row r="234" spans="1:10" ht="15" hidden="1" outlineLevel="1" thickBot="1" x14ac:dyDescent="0.4">
      <c r="A234" s="70" t="s">
        <v>3460</v>
      </c>
      <c r="B234" s="73" t="s">
        <v>3731</v>
      </c>
      <c r="C234" s="79" t="s">
        <v>3461</v>
      </c>
      <c r="D234" s="72" t="s">
        <v>170</v>
      </c>
      <c r="E234" s="84">
        <v>3</v>
      </c>
      <c r="F234" s="84">
        <v>3</v>
      </c>
      <c r="G234" s="84">
        <f t="shared" si="11"/>
        <v>6</v>
      </c>
      <c r="H234" s="67">
        <v>43616</v>
      </c>
      <c r="I234" s="85">
        <v>610</v>
      </c>
      <c r="J234" s="217">
        <f t="shared" si="10"/>
        <v>6</v>
      </c>
    </row>
    <row r="235" spans="1:10" ht="15" hidden="1" outlineLevel="1" thickBot="1" x14ac:dyDescent="0.4">
      <c r="A235" s="70" t="s">
        <v>3460</v>
      </c>
      <c r="B235" s="73" t="s">
        <v>3732</v>
      </c>
      <c r="C235" s="79" t="s">
        <v>3461</v>
      </c>
      <c r="D235" s="72" t="s">
        <v>170</v>
      </c>
      <c r="E235" s="84">
        <v>2</v>
      </c>
      <c r="F235" s="84">
        <v>2</v>
      </c>
      <c r="G235" s="84">
        <f t="shared" si="11"/>
        <v>4</v>
      </c>
      <c r="H235" s="67">
        <v>43616</v>
      </c>
      <c r="I235" s="85">
        <v>620</v>
      </c>
      <c r="J235" s="217">
        <f t="shared" si="10"/>
        <v>4</v>
      </c>
    </row>
    <row r="236" spans="1:10" ht="15" hidden="1" outlineLevel="1" thickBot="1" x14ac:dyDescent="0.4">
      <c r="A236" s="70" t="s">
        <v>3460</v>
      </c>
      <c r="B236" s="73" t="s">
        <v>3733</v>
      </c>
      <c r="C236" s="79" t="s">
        <v>3461</v>
      </c>
      <c r="D236" s="72" t="s">
        <v>170</v>
      </c>
      <c r="E236" s="84">
        <v>0</v>
      </c>
      <c r="F236" s="84">
        <v>4</v>
      </c>
      <c r="G236" s="84">
        <f t="shared" si="11"/>
        <v>4</v>
      </c>
      <c r="H236" s="67">
        <v>43616</v>
      </c>
      <c r="I236" s="85">
        <v>630</v>
      </c>
      <c r="J236" s="217">
        <f t="shared" si="10"/>
        <v>4</v>
      </c>
    </row>
    <row r="237" spans="1:10" ht="15" hidden="1" outlineLevel="1" thickBot="1" x14ac:dyDescent="0.4">
      <c r="A237" s="70" t="s">
        <v>3460</v>
      </c>
      <c r="B237" s="73" t="s">
        <v>3734</v>
      </c>
      <c r="C237" s="79" t="s">
        <v>3461</v>
      </c>
      <c r="D237" s="72" t="s">
        <v>170</v>
      </c>
      <c r="E237" s="84">
        <v>2</v>
      </c>
      <c r="F237" s="84">
        <v>2</v>
      </c>
      <c r="G237" s="84">
        <f t="shared" si="11"/>
        <v>4</v>
      </c>
      <c r="H237" s="67">
        <v>43616</v>
      </c>
      <c r="I237" s="85">
        <v>640</v>
      </c>
      <c r="J237" s="217">
        <f t="shared" si="10"/>
        <v>4</v>
      </c>
    </row>
    <row r="238" spans="1:10" ht="15" hidden="1" outlineLevel="1" thickBot="1" x14ac:dyDescent="0.4">
      <c r="A238" s="70" t="s">
        <v>3460</v>
      </c>
      <c r="B238" s="73" t="s">
        <v>3735</v>
      </c>
      <c r="C238" s="79" t="s">
        <v>3461</v>
      </c>
      <c r="D238" s="72" t="s">
        <v>170</v>
      </c>
      <c r="E238" s="84">
        <v>1</v>
      </c>
      <c r="F238" s="84">
        <v>3</v>
      </c>
      <c r="G238" s="84">
        <f t="shared" si="11"/>
        <v>4</v>
      </c>
      <c r="H238" s="67">
        <v>43616</v>
      </c>
      <c r="I238" s="85">
        <v>670</v>
      </c>
      <c r="J238" s="217">
        <f t="shared" si="10"/>
        <v>4</v>
      </c>
    </row>
    <row r="239" spans="1:10" ht="15" hidden="1" outlineLevel="1" thickBot="1" x14ac:dyDescent="0.4">
      <c r="A239" s="70" t="s">
        <v>3460</v>
      </c>
      <c r="B239" s="73" t="s">
        <v>3736</v>
      </c>
      <c r="C239" s="79" t="s">
        <v>3461</v>
      </c>
      <c r="D239" s="72" t="s">
        <v>170</v>
      </c>
      <c r="E239" s="84">
        <v>1</v>
      </c>
      <c r="F239" s="84">
        <v>1</v>
      </c>
      <c r="G239" s="84">
        <f t="shared" si="11"/>
        <v>2</v>
      </c>
      <c r="H239" s="67">
        <v>43616</v>
      </c>
      <c r="I239" s="85">
        <v>645</v>
      </c>
      <c r="J239" s="217">
        <f t="shared" si="10"/>
        <v>2</v>
      </c>
    </row>
    <row r="240" spans="1:10" ht="15" hidden="1" outlineLevel="1" thickBot="1" x14ac:dyDescent="0.4">
      <c r="A240" s="70" t="s">
        <v>3460</v>
      </c>
      <c r="B240" s="73" t="s">
        <v>3737</v>
      </c>
      <c r="C240" s="79" t="s">
        <v>3461</v>
      </c>
      <c r="D240" s="72" t="s">
        <v>170</v>
      </c>
      <c r="E240" s="84">
        <v>1</v>
      </c>
      <c r="F240" s="84">
        <v>1</v>
      </c>
      <c r="G240" s="84">
        <f t="shared" si="11"/>
        <v>2</v>
      </c>
      <c r="H240" s="67">
        <v>43616</v>
      </c>
      <c r="I240" s="85">
        <v>625</v>
      </c>
      <c r="J240" s="217">
        <f t="shared" si="10"/>
        <v>2</v>
      </c>
    </row>
    <row r="241" spans="1:10" ht="15" hidden="1" outlineLevel="1" thickBot="1" x14ac:dyDescent="0.4">
      <c r="A241" s="70" t="s">
        <v>3460</v>
      </c>
      <c r="B241" s="73" t="s">
        <v>3738</v>
      </c>
      <c r="C241" s="79" t="s">
        <v>3461</v>
      </c>
      <c r="D241" s="72" t="s">
        <v>170</v>
      </c>
      <c r="E241" s="84">
        <v>0</v>
      </c>
      <c r="F241" s="84">
        <v>3</v>
      </c>
      <c r="G241" s="84">
        <f t="shared" si="11"/>
        <v>3</v>
      </c>
      <c r="H241" s="67">
        <v>43616</v>
      </c>
      <c r="I241" s="85">
        <v>790</v>
      </c>
      <c r="J241" s="217">
        <f t="shared" si="10"/>
        <v>3</v>
      </c>
    </row>
    <row r="242" spans="1:10" hidden="1" outlineLevel="1" x14ac:dyDescent="0.35">
      <c r="A242" s="70" t="s">
        <v>3460</v>
      </c>
      <c r="B242" s="73" t="s">
        <v>3739</v>
      </c>
      <c r="C242" s="79" t="s">
        <v>3461</v>
      </c>
      <c r="D242" s="72" t="s">
        <v>170</v>
      </c>
      <c r="E242" s="84">
        <v>1</v>
      </c>
      <c r="F242" s="84">
        <v>2</v>
      </c>
      <c r="G242" s="84">
        <f t="shared" si="11"/>
        <v>3</v>
      </c>
      <c r="H242" s="67">
        <v>43616</v>
      </c>
      <c r="I242" s="85">
        <v>800</v>
      </c>
      <c r="J242" s="217">
        <f t="shared" si="10"/>
        <v>3</v>
      </c>
    </row>
    <row r="243" spans="1:10" ht="15" collapsed="1" thickBot="1" x14ac:dyDescent="0.4">
      <c r="A243" s="71" t="s">
        <v>3460</v>
      </c>
      <c r="B243" s="74"/>
      <c r="C243" s="80" t="s">
        <v>3461</v>
      </c>
      <c r="D243" s="81">
        <f>COUNTA(D160:D242)</f>
        <v>83</v>
      </c>
      <c r="E243" s="81">
        <f>SUM(E160:E242)</f>
        <v>288</v>
      </c>
      <c r="F243" s="81">
        <f>SUM(F160:F242)</f>
        <v>221</v>
      </c>
      <c r="G243" s="81">
        <f>SUM(G160:G242)</f>
        <v>509</v>
      </c>
      <c r="H243" s="92">
        <v>43616</v>
      </c>
      <c r="I243" s="82">
        <f>AVERAGE(I160:I242)</f>
        <v>354.49397590361446</v>
      </c>
      <c r="J243" s="81">
        <f>SUM(J160:J242)</f>
        <v>509</v>
      </c>
    </row>
    <row r="244" spans="1:10" ht="15" hidden="1" outlineLevel="1" thickBot="1" x14ac:dyDescent="0.4">
      <c r="A244" s="72" t="s">
        <v>3462</v>
      </c>
      <c r="B244" s="75" t="s">
        <v>3740</v>
      </c>
      <c r="C244" s="86" t="s">
        <v>3463</v>
      </c>
      <c r="D244" s="72" t="s">
        <v>170</v>
      </c>
      <c r="E244" s="87">
        <v>1</v>
      </c>
      <c r="F244" s="87">
        <v>2</v>
      </c>
      <c r="G244" s="88">
        <f t="shared" ref="G244:G284" si="12">E244+F244</f>
        <v>3</v>
      </c>
      <c r="H244" s="67">
        <v>43715</v>
      </c>
      <c r="I244" s="89">
        <v>150</v>
      </c>
      <c r="J244" s="217">
        <f t="shared" si="10"/>
        <v>3</v>
      </c>
    </row>
    <row r="245" spans="1:10" ht="15" hidden="1" outlineLevel="1" thickBot="1" x14ac:dyDescent="0.4">
      <c r="A245" s="70" t="s">
        <v>3462</v>
      </c>
      <c r="B245" s="73" t="s">
        <v>3741</v>
      </c>
      <c r="C245" s="79" t="s">
        <v>3463</v>
      </c>
      <c r="D245" s="72" t="s">
        <v>170</v>
      </c>
      <c r="E245" s="83">
        <v>8</v>
      </c>
      <c r="F245" s="83">
        <v>2</v>
      </c>
      <c r="G245" s="84">
        <f t="shared" si="12"/>
        <v>10</v>
      </c>
      <c r="H245" s="67">
        <v>43715</v>
      </c>
      <c r="I245" s="90">
        <v>150</v>
      </c>
      <c r="J245" s="217">
        <f t="shared" si="10"/>
        <v>10</v>
      </c>
    </row>
    <row r="246" spans="1:10" ht="15" hidden="1" outlineLevel="1" thickBot="1" x14ac:dyDescent="0.4">
      <c r="A246" s="70" t="s">
        <v>3462</v>
      </c>
      <c r="B246" s="73" t="s">
        <v>3742</v>
      </c>
      <c r="C246" s="79" t="s">
        <v>3463</v>
      </c>
      <c r="D246" s="72" t="s">
        <v>170</v>
      </c>
      <c r="E246" s="83">
        <v>7</v>
      </c>
      <c r="F246" s="83">
        <v>1</v>
      </c>
      <c r="G246" s="84">
        <f t="shared" si="12"/>
        <v>8</v>
      </c>
      <c r="H246" s="67">
        <v>43715</v>
      </c>
      <c r="I246" s="90">
        <v>150</v>
      </c>
      <c r="J246" s="217">
        <f t="shared" si="10"/>
        <v>8</v>
      </c>
    </row>
    <row r="247" spans="1:10" ht="15" hidden="1" outlineLevel="1" thickBot="1" x14ac:dyDescent="0.4">
      <c r="A247" s="70" t="s">
        <v>3462</v>
      </c>
      <c r="B247" s="73" t="s">
        <v>3743</v>
      </c>
      <c r="C247" s="79" t="s">
        <v>3463</v>
      </c>
      <c r="D247" s="72" t="s">
        <v>170</v>
      </c>
      <c r="E247" s="83">
        <v>1</v>
      </c>
      <c r="F247" s="83">
        <v>2</v>
      </c>
      <c r="G247" s="84">
        <f t="shared" si="12"/>
        <v>3</v>
      </c>
      <c r="H247" s="67">
        <v>43715</v>
      </c>
      <c r="I247" s="90">
        <v>150</v>
      </c>
      <c r="J247" s="217">
        <f t="shared" si="10"/>
        <v>3</v>
      </c>
    </row>
    <row r="248" spans="1:10" ht="15" hidden="1" outlineLevel="1" thickBot="1" x14ac:dyDescent="0.4">
      <c r="A248" s="70" t="s">
        <v>3462</v>
      </c>
      <c r="B248" s="73" t="s">
        <v>3744</v>
      </c>
      <c r="C248" s="79" t="s">
        <v>3463</v>
      </c>
      <c r="D248" s="72" t="s">
        <v>170</v>
      </c>
      <c r="E248" s="83">
        <v>5</v>
      </c>
      <c r="F248" s="83">
        <v>2</v>
      </c>
      <c r="G248" s="84">
        <f t="shared" si="12"/>
        <v>7</v>
      </c>
      <c r="H248" s="67">
        <v>43715</v>
      </c>
      <c r="I248" s="90">
        <v>150</v>
      </c>
      <c r="J248" s="217">
        <f t="shared" si="10"/>
        <v>7</v>
      </c>
    </row>
    <row r="249" spans="1:10" ht="15" hidden="1" outlineLevel="1" thickBot="1" x14ac:dyDescent="0.4">
      <c r="A249" s="70" t="s">
        <v>3462</v>
      </c>
      <c r="B249" s="73" t="s">
        <v>3745</v>
      </c>
      <c r="C249" s="79" t="s">
        <v>3463</v>
      </c>
      <c r="D249" s="72" t="s">
        <v>170</v>
      </c>
      <c r="E249" s="83">
        <v>5</v>
      </c>
      <c r="F249" s="83">
        <v>2</v>
      </c>
      <c r="G249" s="84">
        <f t="shared" si="12"/>
        <v>7</v>
      </c>
      <c r="H249" s="67">
        <v>43715</v>
      </c>
      <c r="I249" s="90">
        <v>150</v>
      </c>
      <c r="J249" s="217">
        <f t="shared" si="10"/>
        <v>7</v>
      </c>
    </row>
    <row r="250" spans="1:10" ht="15" hidden="1" outlineLevel="1" thickBot="1" x14ac:dyDescent="0.4">
      <c r="A250" s="70" t="s">
        <v>3462</v>
      </c>
      <c r="B250" s="73" t="s">
        <v>3746</v>
      </c>
      <c r="C250" s="79" t="s">
        <v>3463</v>
      </c>
      <c r="D250" s="72" t="s">
        <v>170</v>
      </c>
      <c r="E250" s="83">
        <v>1</v>
      </c>
      <c r="F250" s="83">
        <v>2</v>
      </c>
      <c r="G250" s="84">
        <f t="shared" si="12"/>
        <v>3</v>
      </c>
      <c r="H250" s="67">
        <v>43715</v>
      </c>
      <c r="I250" s="90">
        <v>10</v>
      </c>
      <c r="J250" s="217">
        <f t="shared" si="10"/>
        <v>3</v>
      </c>
    </row>
    <row r="251" spans="1:10" ht="15" hidden="1" outlineLevel="1" thickBot="1" x14ac:dyDescent="0.4">
      <c r="A251" s="70" t="s">
        <v>3462</v>
      </c>
      <c r="B251" s="73" t="s">
        <v>3747</v>
      </c>
      <c r="C251" s="79" t="s">
        <v>3463</v>
      </c>
      <c r="D251" s="72" t="s">
        <v>170</v>
      </c>
      <c r="E251" s="83">
        <v>10</v>
      </c>
      <c r="F251" s="83">
        <v>2</v>
      </c>
      <c r="G251" s="84">
        <f t="shared" si="12"/>
        <v>12</v>
      </c>
      <c r="H251" s="67">
        <v>43715</v>
      </c>
      <c r="I251" s="90">
        <v>10</v>
      </c>
      <c r="J251" s="217">
        <f t="shared" si="10"/>
        <v>12</v>
      </c>
    </row>
    <row r="252" spans="1:10" ht="15" hidden="1" outlineLevel="1" thickBot="1" x14ac:dyDescent="0.4">
      <c r="A252" s="70" t="s">
        <v>3462</v>
      </c>
      <c r="B252" s="73" t="s">
        <v>3748</v>
      </c>
      <c r="C252" s="79" t="s">
        <v>3463</v>
      </c>
      <c r="D252" s="72" t="s">
        <v>170</v>
      </c>
      <c r="E252" s="83">
        <v>5</v>
      </c>
      <c r="F252" s="83">
        <v>2</v>
      </c>
      <c r="G252" s="84">
        <f t="shared" si="12"/>
        <v>7</v>
      </c>
      <c r="H252" s="67">
        <v>43715</v>
      </c>
      <c r="I252" s="90">
        <v>150</v>
      </c>
      <c r="J252" s="217">
        <f t="shared" si="10"/>
        <v>7</v>
      </c>
    </row>
    <row r="253" spans="1:10" ht="15" hidden="1" outlineLevel="1" thickBot="1" x14ac:dyDescent="0.4">
      <c r="A253" s="70" t="s">
        <v>3462</v>
      </c>
      <c r="B253" s="73" t="s">
        <v>3749</v>
      </c>
      <c r="C253" s="79" t="s">
        <v>3463</v>
      </c>
      <c r="D253" s="72" t="s">
        <v>170</v>
      </c>
      <c r="E253" s="83">
        <v>2</v>
      </c>
      <c r="F253" s="83">
        <v>2</v>
      </c>
      <c r="G253" s="84">
        <f t="shared" si="12"/>
        <v>4</v>
      </c>
      <c r="H253" s="67">
        <v>43715</v>
      </c>
      <c r="I253" s="90">
        <v>150</v>
      </c>
      <c r="J253" s="217">
        <f t="shared" si="10"/>
        <v>4</v>
      </c>
    </row>
    <row r="254" spans="1:10" ht="15" hidden="1" outlineLevel="1" thickBot="1" x14ac:dyDescent="0.4">
      <c r="A254" s="70" t="s">
        <v>3462</v>
      </c>
      <c r="B254" s="73" t="s">
        <v>3750</v>
      </c>
      <c r="C254" s="79" t="s">
        <v>3463</v>
      </c>
      <c r="D254" s="72" t="s">
        <v>170</v>
      </c>
      <c r="E254" s="83">
        <v>5</v>
      </c>
      <c r="F254" s="83">
        <v>2</v>
      </c>
      <c r="G254" s="84">
        <f t="shared" si="12"/>
        <v>7</v>
      </c>
      <c r="H254" s="67">
        <v>43715</v>
      </c>
      <c r="I254" s="90">
        <v>70</v>
      </c>
      <c r="J254" s="217">
        <f t="shared" si="10"/>
        <v>7</v>
      </c>
    </row>
    <row r="255" spans="1:10" ht="15" hidden="1" outlineLevel="1" thickBot="1" x14ac:dyDescent="0.4">
      <c r="A255" s="70" t="s">
        <v>3462</v>
      </c>
      <c r="B255" s="73" t="s">
        <v>3751</v>
      </c>
      <c r="C255" s="79" t="s">
        <v>3463</v>
      </c>
      <c r="D255" s="72" t="s">
        <v>170</v>
      </c>
      <c r="E255" s="83">
        <v>2</v>
      </c>
      <c r="F255" s="83">
        <v>3</v>
      </c>
      <c r="G255" s="84">
        <f t="shared" si="12"/>
        <v>5</v>
      </c>
      <c r="H255" s="67">
        <v>43715</v>
      </c>
      <c r="I255" s="90">
        <v>140</v>
      </c>
      <c r="J255" s="217">
        <f t="shared" si="10"/>
        <v>5</v>
      </c>
    </row>
    <row r="256" spans="1:10" ht="15" hidden="1" outlineLevel="1" thickBot="1" x14ac:dyDescent="0.4">
      <c r="A256" s="70" t="s">
        <v>3462</v>
      </c>
      <c r="B256" s="73" t="s">
        <v>3752</v>
      </c>
      <c r="C256" s="79" t="s">
        <v>3463</v>
      </c>
      <c r="D256" s="72" t="s">
        <v>170</v>
      </c>
      <c r="E256" s="83">
        <v>4</v>
      </c>
      <c r="F256" s="83">
        <v>2</v>
      </c>
      <c r="G256" s="84">
        <f t="shared" si="12"/>
        <v>6</v>
      </c>
      <c r="H256" s="67">
        <v>43715</v>
      </c>
      <c r="I256" s="90">
        <v>85</v>
      </c>
      <c r="J256" s="217">
        <f t="shared" si="10"/>
        <v>6</v>
      </c>
    </row>
    <row r="257" spans="1:10" ht="15" hidden="1" outlineLevel="1" thickBot="1" x14ac:dyDescent="0.4">
      <c r="A257" s="70" t="s">
        <v>3462</v>
      </c>
      <c r="B257" s="73" t="s">
        <v>3753</v>
      </c>
      <c r="C257" s="79" t="s">
        <v>3463</v>
      </c>
      <c r="D257" s="72" t="s">
        <v>170</v>
      </c>
      <c r="E257" s="83">
        <v>3</v>
      </c>
      <c r="F257" s="83">
        <v>2</v>
      </c>
      <c r="G257" s="84">
        <f t="shared" si="12"/>
        <v>5</v>
      </c>
      <c r="H257" s="67">
        <v>43715</v>
      </c>
      <c r="I257" s="90">
        <v>50</v>
      </c>
      <c r="J257" s="217">
        <f t="shared" si="10"/>
        <v>5</v>
      </c>
    </row>
    <row r="258" spans="1:10" ht="15" hidden="1" outlineLevel="1" thickBot="1" x14ac:dyDescent="0.4">
      <c r="A258" s="70" t="s">
        <v>3462</v>
      </c>
      <c r="B258" s="73" t="s">
        <v>3754</v>
      </c>
      <c r="C258" s="79" t="s">
        <v>3463</v>
      </c>
      <c r="D258" s="72" t="s">
        <v>170</v>
      </c>
      <c r="E258" s="83">
        <v>6</v>
      </c>
      <c r="F258" s="83">
        <v>2</v>
      </c>
      <c r="G258" s="84">
        <f t="shared" si="12"/>
        <v>8</v>
      </c>
      <c r="H258" s="67">
        <v>43715</v>
      </c>
      <c r="I258" s="90">
        <v>70</v>
      </c>
      <c r="J258" s="217">
        <f t="shared" si="10"/>
        <v>8</v>
      </c>
    </row>
    <row r="259" spans="1:10" ht="15" hidden="1" outlineLevel="1" thickBot="1" x14ac:dyDescent="0.4">
      <c r="A259" s="70" t="s">
        <v>3462</v>
      </c>
      <c r="B259" s="73" t="s">
        <v>3755</v>
      </c>
      <c r="C259" s="79" t="s">
        <v>3463</v>
      </c>
      <c r="D259" s="72" t="s">
        <v>170</v>
      </c>
      <c r="E259" s="83">
        <v>3</v>
      </c>
      <c r="F259" s="83">
        <v>3</v>
      </c>
      <c r="G259" s="84">
        <f t="shared" si="12"/>
        <v>6</v>
      </c>
      <c r="H259" s="67">
        <v>43715</v>
      </c>
      <c r="I259" s="90">
        <v>65</v>
      </c>
      <c r="J259" s="217">
        <f t="shared" ref="J259:J322" si="13">IF(I259&gt;$Q$1,,G259)</f>
        <v>6</v>
      </c>
    </row>
    <row r="260" spans="1:10" ht="15" hidden="1" outlineLevel="1" thickBot="1" x14ac:dyDescent="0.4">
      <c r="A260" s="70" t="s">
        <v>3462</v>
      </c>
      <c r="B260" s="73" t="s">
        <v>3756</v>
      </c>
      <c r="C260" s="79" t="s">
        <v>3463</v>
      </c>
      <c r="D260" s="72" t="s">
        <v>170</v>
      </c>
      <c r="E260" s="83">
        <v>2</v>
      </c>
      <c r="F260" s="83">
        <v>2</v>
      </c>
      <c r="G260" s="84">
        <f t="shared" si="12"/>
        <v>4</v>
      </c>
      <c r="H260" s="67">
        <v>43715</v>
      </c>
      <c r="I260" s="90">
        <v>100</v>
      </c>
      <c r="J260" s="217">
        <f t="shared" si="13"/>
        <v>4</v>
      </c>
    </row>
    <row r="261" spans="1:10" ht="15" hidden="1" outlineLevel="1" thickBot="1" x14ac:dyDescent="0.4">
      <c r="A261" s="70" t="s">
        <v>3462</v>
      </c>
      <c r="B261" s="73" t="s">
        <v>3757</v>
      </c>
      <c r="C261" s="79" t="s">
        <v>3463</v>
      </c>
      <c r="D261" s="72" t="s">
        <v>170</v>
      </c>
      <c r="E261" s="83">
        <v>3</v>
      </c>
      <c r="F261" s="83">
        <v>2</v>
      </c>
      <c r="G261" s="84">
        <f t="shared" si="12"/>
        <v>5</v>
      </c>
      <c r="H261" s="67">
        <v>43715</v>
      </c>
      <c r="I261" s="90">
        <v>150</v>
      </c>
      <c r="J261" s="217">
        <f t="shared" si="13"/>
        <v>5</v>
      </c>
    </row>
    <row r="262" spans="1:10" ht="15" hidden="1" outlineLevel="1" thickBot="1" x14ac:dyDescent="0.4">
      <c r="A262" s="70" t="s">
        <v>3462</v>
      </c>
      <c r="B262" s="73" t="s">
        <v>3758</v>
      </c>
      <c r="C262" s="79" t="s">
        <v>3463</v>
      </c>
      <c r="D262" s="72" t="s">
        <v>170</v>
      </c>
      <c r="E262" s="83">
        <v>6</v>
      </c>
      <c r="F262" s="83">
        <v>2</v>
      </c>
      <c r="G262" s="84">
        <f t="shared" si="12"/>
        <v>8</v>
      </c>
      <c r="H262" s="67">
        <v>43715</v>
      </c>
      <c r="I262" s="90">
        <v>150</v>
      </c>
      <c r="J262" s="217">
        <f t="shared" si="13"/>
        <v>8</v>
      </c>
    </row>
    <row r="263" spans="1:10" ht="15" hidden="1" outlineLevel="1" thickBot="1" x14ac:dyDescent="0.4">
      <c r="A263" s="70" t="s">
        <v>3462</v>
      </c>
      <c r="B263" s="73" t="s">
        <v>3759</v>
      </c>
      <c r="C263" s="79" t="s">
        <v>3463</v>
      </c>
      <c r="D263" s="72" t="s">
        <v>170</v>
      </c>
      <c r="E263" s="83">
        <v>5</v>
      </c>
      <c r="F263" s="83">
        <v>2</v>
      </c>
      <c r="G263" s="84">
        <f t="shared" si="12"/>
        <v>7</v>
      </c>
      <c r="H263" s="67">
        <v>43715</v>
      </c>
      <c r="I263" s="90">
        <v>150</v>
      </c>
      <c r="J263" s="217">
        <f t="shared" si="13"/>
        <v>7</v>
      </c>
    </row>
    <row r="264" spans="1:10" ht="15" hidden="1" outlineLevel="1" thickBot="1" x14ac:dyDescent="0.4">
      <c r="A264" s="70" t="s">
        <v>3462</v>
      </c>
      <c r="B264" s="73" t="s">
        <v>3760</v>
      </c>
      <c r="C264" s="79" t="s">
        <v>3463</v>
      </c>
      <c r="D264" s="72" t="s">
        <v>170</v>
      </c>
      <c r="E264" s="83">
        <v>4</v>
      </c>
      <c r="F264" s="83">
        <v>2</v>
      </c>
      <c r="G264" s="84">
        <f t="shared" si="12"/>
        <v>6</v>
      </c>
      <c r="H264" s="67">
        <v>43715</v>
      </c>
      <c r="I264" s="90">
        <v>150</v>
      </c>
      <c r="J264" s="217">
        <f t="shared" si="13"/>
        <v>6</v>
      </c>
    </row>
    <row r="265" spans="1:10" ht="15" hidden="1" outlineLevel="1" thickBot="1" x14ac:dyDescent="0.4">
      <c r="A265" s="70" t="s">
        <v>3462</v>
      </c>
      <c r="B265" s="73" t="s">
        <v>3761</v>
      </c>
      <c r="C265" s="79" t="s">
        <v>3463</v>
      </c>
      <c r="D265" s="72" t="s">
        <v>170</v>
      </c>
      <c r="E265" s="83">
        <v>5</v>
      </c>
      <c r="F265" s="83">
        <v>4</v>
      </c>
      <c r="G265" s="84">
        <f t="shared" si="12"/>
        <v>9</v>
      </c>
      <c r="H265" s="67">
        <v>43715</v>
      </c>
      <c r="I265" s="90">
        <v>65</v>
      </c>
      <c r="J265" s="217">
        <f t="shared" si="13"/>
        <v>9</v>
      </c>
    </row>
    <row r="266" spans="1:10" ht="15" hidden="1" outlineLevel="1" thickBot="1" x14ac:dyDescent="0.4">
      <c r="A266" s="70" t="s">
        <v>3462</v>
      </c>
      <c r="B266" s="73" t="s">
        <v>3762</v>
      </c>
      <c r="C266" s="79" t="s">
        <v>3463</v>
      </c>
      <c r="D266" s="72" t="s">
        <v>170</v>
      </c>
      <c r="E266" s="83">
        <v>4</v>
      </c>
      <c r="F266" s="83">
        <v>4</v>
      </c>
      <c r="G266" s="84">
        <f t="shared" si="12"/>
        <v>8</v>
      </c>
      <c r="H266" s="67">
        <v>43715</v>
      </c>
      <c r="I266" s="90">
        <v>85</v>
      </c>
      <c r="J266" s="217">
        <f t="shared" si="13"/>
        <v>8</v>
      </c>
    </row>
    <row r="267" spans="1:10" ht="15" hidden="1" outlineLevel="1" thickBot="1" x14ac:dyDescent="0.4">
      <c r="A267" s="70" t="s">
        <v>3462</v>
      </c>
      <c r="B267" s="73" t="s">
        <v>3763</v>
      </c>
      <c r="C267" s="79" t="s">
        <v>3463</v>
      </c>
      <c r="D267" s="72" t="s">
        <v>170</v>
      </c>
      <c r="E267" s="83">
        <v>7</v>
      </c>
      <c r="F267" s="83">
        <v>4</v>
      </c>
      <c r="G267" s="84">
        <f t="shared" si="12"/>
        <v>11</v>
      </c>
      <c r="H267" s="67">
        <v>43715</v>
      </c>
      <c r="I267" s="90">
        <v>150</v>
      </c>
      <c r="J267" s="217">
        <f t="shared" si="13"/>
        <v>11</v>
      </c>
    </row>
    <row r="268" spans="1:10" ht="15" hidden="1" outlineLevel="1" thickBot="1" x14ac:dyDescent="0.4">
      <c r="A268" s="70" t="s">
        <v>3462</v>
      </c>
      <c r="B268" s="73" t="s">
        <v>3764</v>
      </c>
      <c r="C268" s="79" t="s">
        <v>3463</v>
      </c>
      <c r="D268" s="72" t="s">
        <v>170</v>
      </c>
      <c r="E268" s="83">
        <v>7</v>
      </c>
      <c r="F268" s="83">
        <v>2</v>
      </c>
      <c r="G268" s="84">
        <f t="shared" si="12"/>
        <v>9</v>
      </c>
      <c r="H268" s="67">
        <v>43715</v>
      </c>
      <c r="I268" s="90">
        <v>85</v>
      </c>
      <c r="J268" s="217">
        <f t="shared" si="13"/>
        <v>9</v>
      </c>
    </row>
    <row r="269" spans="1:10" ht="15" hidden="1" outlineLevel="1" thickBot="1" x14ac:dyDescent="0.4">
      <c r="A269" s="70" t="s">
        <v>3462</v>
      </c>
      <c r="B269" s="73" t="s">
        <v>3765</v>
      </c>
      <c r="C269" s="79" t="s">
        <v>3463</v>
      </c>
      <c r="D269" s="72" t="s">
        <v>170</v>
      </c>
      <c r="E269" s="83">
        <v>6</v>
      </c>
      <c r="F269" s="83">
        <v>4</v>
      </c>
      <c r="G269" s="84">
        <f t="shared" si="12"/>
        <v>10</v>
      </c>
      <c r="H269" s="67">
        <v>43715</v>
      </c>
      <c r="I269" s="90">
        <v>110</v>
      </c>
      <c r="J269" s="217">
        <f t="shared" si="13"/>
        <v>10</v>
      </c>
    </row>
    <row r="270" spans="1:10" ht="15" hidden="1" outlineLevel="1" thickBot="1" x14ac:dyDescent="0.4">
      <c r="A270" s="70" t="s">
        <v>3462</v>
      </c>
      <c r="B270" s="73" t="s">
        <v>3766</v>
      </c>
      <c r="C270" s="79" t="s">
        <v>3463</v>
      </c>
      <c r="D270" s="72" t="s">
        <v>170</v>
      </c>
      <c r="E270" s="83">
        <v>7</v>
      </c>
      <c r="F270" s="83">
        <v>4</v>
      </c>
      <c r="G270" s="84">
        <f t="shared" si="12"/>
        <v>11</v>
      </c>
      <c r="H270" s="67">
        <v>43715</v>
      </c>
      <c r="I270" s="90">
        <v>90</v>
      </c>
      <c r="J270" s="217">
        <f t="shared" si="13"/>
        <v>11</v>
      </c>
    </row>
    <row r="271" spans="1:10" ht="15" hidden="1" outlineLevel="1" thickBot="1" x14ac:dyDescent="0.4">
      <c r="A271" s="70" t="s">
        <v>3462</v>
      </c>
      <c r="B271" s="73" t="s">
        <v>3767</v>
      </c>
      <c r="C271" s="79" t="s">
        <v>3463</v>
      </c>
      <c r="D271" s="72" t="s">
        <v>170</v>
      </c>
      <c r="E271" s="83">
        <v>2</v>
      </c>
      <c r="F271" s="83">
        <v>2</v>
      </c>
      <c r="G271" s="84">
        <f t="shared" si="12"/>
        <v>4</v>
      </c>
      <c r="H271" s="67">
        <v>43715</v>
      </c>
      <c r="I271" s="90">
        <v>65</v>
      </c>
      <c r="J271" s="217">
        <f t="shared" si="13"/>
        <v>4</v>
      </c>
    </row>
    <row r="272" spans="1:10" ht="15" hidden="1" outlineLevel="1" thickBot="1" x14ac:dyDescent="0.4">
      <c r="A272" s="70" t="s">
        <v>3462</v>
      </c>
      <c r="B272" s="73" t="s">
        <v>3768</v>
      </c>
      <c r="C272" s="79" t="s">
        <v>3463</v>
      </c>
      <c r="D272" s="72" t="s">
        <v>170</v>
      </c>
      <c r="E272" s="83">
        <v>3</v>
      </c>
      <c r="F272" s="83">
        <v>1</v>
      </c>
      <c r="G272" s="84">
        <f t="shared" si="12"/>
        <v>4</v>
      </c>
      <c r="H272" s="67">
        <v>43715</v>
      </c>
      <c r="I272" s="90">
        <v>150</v>
      </c>
      <c r="J272" s="217">
        <f t="shared" si="13"/>
        <v>4</v>
      </c>
    </row>
    <row r="273" spans="1:10" ht="15" hidden="1" outlineLevel="1" thickBot="1" x14ac:dyDescent="0.4">
      <c r="A273" s="70" t="s">
        <v>3462</v>
      </c>
      <c r="B273" s="73" t="s">
        <v>3769</v>
      </c>
      <c r="C273" s="79" t="s">
        <v>3463</v>
      </c>
      <c r="D273" s="72" t="s">
        <v>170</v>
      </c>
      <c r="E273" s="83">
        <v>0</v>
      </c>
      <c r="F273" s="83">
        <v>2</v>
      </c>
      <c r="G273" s="84">
        <f t="shared" si="12"/>
        <v>2</v>
      </c>
      <c r="H273" s="67">
        <v>43715</v>
      </c>
      <c r="I273" s="90">
        <v>85</v>
      </c>
      <c r="J273" s="217">
        <f t="shared" si="13"/>
        <v>2</v>
      </c>
    </row>
    <row r="274" spans="1:10" ht="15" hidden="1" outlineLevel="1" thickBot="1" x14ac:dyDescent="0.4">
      <c r="A274" s="70" t="s">
        <v>3462</v>
      </c>
      <c r="B274" s="73" t="s">
        <v>3770</v>
      </c>
      <c r="C274" s="79" t="s">
        <v>3463</v>
      </c>
      <c r="D274" s="72" t="s">
        <v>170</v>
      </c>
      <c r="E274" s="83">
        <v>0</v>
      </c>
      <c r="F274" s="83">
        <v>1</v>
      </c>
      <c r="G274" s="84">
        <f t="shared" si="12"/>
        <v>1</v>
      </c>
      <c r="H274" s="67">
        <v>43715</v>
      </c>
      <c r="I274" s="90">
        <v>100</v>
      </c>
      <c r="J274" s="217">
        <f t="shared" si="13"/>
        <v>1</v>
      </c>
    </row>
    <row r="275" spans="1:10" ht="15" hidden="1" outlineLevel="1" thickBot="1" x14ac:dyDescent="0.4">
      <c r="A275" s="70" t="s">
        <v>3462</v>
      </c>
      <c r="B275" s="73" t="s">
        <v>3771</v>
      </c>
      <c r="C275" s="79" t="s">
        <v>3463</v>
      </c>
      <c r="D275" s="72" t="s">
        <v>170</v>
      </c>
      <c r="E275" s="83">
        <v>1</v>
      </c>
      <c r="F275" s="83">
        <v>2</v>
      </c>
      <c r="G275" s="84">
        <f t="shared" si="12"/>
        <v>3</v>
      </c>
      <c r="H275" s="67">
        <v>43715</v>
      </c>
      <c r="I275" s="90">
        <v>95</v>
      </c>
      <c r="J275" s="217">
        <f t="shared" si="13"/>
        <v>3</v>
      </c>
    </row>
    <row r="276" spans="1:10" ht="15" hidden="1" outlineLevel="1" thickBot="1" x14ac:dyDescent="0.4">
      <c r="A276" s="70" t="s">
        <v>3462</v>
      </c>
      <c r="B276" s="73" t="s">
        <v>3772</v>
      </c>
      <c r="C276" s="79" t="s">
        <v>3463</v>
      </c>
      <c r="D276" s="72" t="s">
        <v>170</v>
      </c>
      <c r="E276" s="83">
        <v>2</v>
      </c>
      <c r="F276" s="83">
        <v>2</v>
      </c>
      <c r="G276" s="84">
        <f t="shared" si="12"/>
        <v>4</v>
      </c>
      <c r="H276" s="67">
        <v>43715</v>
      </c>
      <c r="I276" s="90">
        <v>60</v>
      </c>
      <c r="J276" s="217">
        <f t="shared" si="13"/>
        <v>4</v>
      </c>
    </row>
    <row r="277" spans="1:10" ht="15" hidden="1" outlineLevel="1" thickBot="1" x14ac:dyDescent="0.4">
      <c r="A277" s="70" t="s">
        <v>3462</v>
      </c>
      <c r="B277" s="73" t="s">
        <v>3773</v>
      </c>
      <c r="C277" s="79" t="s">
        <v>3463</v>
      </c>
      <c r="D277" s="72" t="s">
        <v>170</v>
      </c>
      <c r="E277" s="83">
        <v>2</v>
      </c>
      <c r="F277" s="83">
        <v>2</v>
      </c>
      <c r="G277" s="84">
        <f t="shared" si="12"/>
        <v>4</v>
      </c>
      <c r="H277" s="67">
        <v>43715</v>
      </c>
      <c r="I277" s="90">
        <v>108</v>
      </c>
      <c r="J277" s="217">
        <f t="shared" si="13"/>
        <v>4</v>
      </c>
    </row>
    <row r="278" spans="1:10" ht="15" hidden="1" outlineLevel="1" thickBot="1" x14ac:dyDescent="0.4">
      <c r="A278" s="70" t="s">
        <v>3462</v>
      </c>
      <c r="B278" s="73" t="s">
        <v>3774</v>
      </c>
      <c r="C278" s="79" t="s">
        <v>3463</v>
      </c>
      <c r="D278" s="72" t="s">
        <v>170</v>
      </c>
      <c r="E278" s="83">
        <v>0</v>
      </c>
      <c r="F278" s="83">
        <v>6</v>
      </c>
      <c r="G278" s="84">
        <f t="shared" si="12"/>
        <v>6</v>
      </c>
      <c r="H278" s="67">
        <v>43715</v>
      </c>
      <c r="I278" s="90">
        <v>50</v>
      </c>
      <c r="J278" s="217">
        <f t="shared" si="13"/>
        <v>6</v>
      </c>
    </row>
    <row r="279" spans="1:10" ht="15" hidden="1" outlineLevel="1" thickBot="1" x14ac:dyDescent="0.4">
      <c r="A279" s="70" t="s">
        <v>3462</v>
      </c>
      <c r="B279" s="73" t="s">
        <v>3775</v>
      </c>
      <c r="C279" s="79" t="s">
        <v>3463</v>
      </c>
      <c r="D279" s="72" t="s">
        <v>170</v>
      </c>
      <c r="E279" s="83">
        <v>8</v>
      </c>
      <c r="F279" s="83">
        <v>3</v>
      </c>
      <c r="G279" s="84">
        <f t="shared" si="12"/>
        <v>11</v>
      </c>
      <c r="H279" s="67">
        <v>43715</v>
      </c>
      <c r="I279" s="90">
        <v>110</v>
      </c>
      <c r="J279" s="217">
        <f t="shared" si="13"/>
        <v>11</v>
      </c>
    </row>
    <row r="280" spans="1:10" ht="15" hidden="1" outlineLevel="1" thickBot="1" x14ac:dyDescent="0.4">
      <c r="A280" s="70" t="s">
        <v>3462</v>
      </c>
      <c r="B280" s="73" t="s">
        <v>3776</v>
      </c>
      <c r="C280" s="79" t="s">
        <v>3463</v>
      </c>
      <c r="D280" s="72" t="s">
        <v>170</v>
      </c>
      <c r="E280" s="83">
        <v>0</v>
      </c>
      <c r="F280" s="83">
        <v>2</v>
      </c>
      <c r="G280" s="84">
        <f t="shared" si="12"/>
        <v>2</v>
      </c>
      <c r="H280" s="67">
        <v>43715</v>
      </c>
      <c r="I280" s="90">
        <v>80</v>
      </c>
      <c r="J280" s="217">
        <f t="shared" si="13"/>
        <v>2</v>
      </c>
    </row>
    <row r="281" spans="1:10" ht="15" hidden="1" outlineLevel="1" thickBot="1" x14ac:dyDescent="0.4">
      <c r="A281" s="70" t="s">
        <v>3462</v>
      </c>
      <c r="B281" s="73" t="s">
        <v>3777</v>
      </c>
      <c r="C281" s="79" t="s">
        <v>3463</v>
      </c>
      <c r="D281" s="72" t="s">
        <v>170</v>
      </c>
      <c r="E281" s="83">
        <v>4</v>
      </c>
      <c r="F281" s="83">
        <v>4</v>
      </c>
      <c r="G281" s="84">
        <f t="shared" si="12"/>
        <v>8</v>
      </c>
      <c r="H281" s="67">
        <v>43715</v>
      </c>
      <c r="I281" s="90">
        <v>300</v>
      </c>
      <c r="J281" s="217">
        <f t="shared" si="13"/>
        <v>8</v>
      </c>
    </row>
    <row r="282" spans="1:10" ht="15" hidden="1" outlineLevel="1" thickBot="1" x14ac:dyDescent="0.4">
      <c r="A282" s="70" t="s">
        <v>3462</v>
      </c>
      <c r="B282" s="73" t="s">
        <v>3778</v>
      </c>
      <c r="C282" s="79" t="s">
        <v>3463</v>
      </c>
      <c r="D282" s="72" t="s">
        <v>170</v>
      </c>
      <c r="E282" s="83">
        <v>34</v>
      </c>
      <c r="F282" s="83">
        <v>34</v>
      </c>
      <c r="G282" s="84">
        <f t="shared" si="12"/>
        <v>68</v>
      </c>
      <c r="H282" s="67">
        <v>43715</v>
      </c>
      <c r="I282" s="90">
        <v>75</v>
      </c>
      <c r="J282" s="217">
        <f t="shared" si="13"/>
        <v>68</v>
      </c>
    </row>
    <row r="283" spans="1:10" ht="15" hidden="1" outlineLevel="1" thickBot="1" x14ac:dyDescent="0.4">
      <c r="A283" s="70" t="s">
        <v>3462</v>
      </c>
      <c r="B283" s="73" t="s">
        <v>3779</v>
      </c>
      <c r="C283" s="79" t="s">
        <v>3463</v>
      </c>
      <c r="D283" s="72" t="s">
        <v>170</v>
      </c>
      <c r="E283" s="83">
        <v>5</v>
      </c>
      <c r="F283" s="83">
        <v>10</v>
      </c>
      <c r="G283" s="84">
        <f t="shared" si="12"/>
        <v>15</v>
      </c>
      <c r="H283" s="67">
        <v>43715</v>
      </c>
      <c r="I283" s="90">
        <v>105</v>
      </c>
      <c r="J283" s="217">
        <f t="shared" si="13"/>
        <v>15</v>
      </c>
    </row>
    <row r="284" spans="1:10" hidden="1" outlineLevel="1" x14ac:dyDescent="0.35">
      <c r="A284" s="70" t="s">
        <v>3462</v>
      </c>
      <c r="B284" s="73" t="s">
        <v>3780</v>
      </c>
      <c r="C284" s="79" t="s">
        <v>3463</v>
      </c>
      <c r="D284" s="72" t="s">
        <v>170</v>
      </c>
      <c r="E284" s="83">
        <v>1</v>
      </c>
      <c r="F284" s="83">
        <v>2</v>
      </c>
      <c r="G284" s="84">
        <f t="shared" si="12"/>
        <v>3</v>
      </c>
      <c r="H284" s="67">
        <v>43715</v>
      </c>
      <c r="I284" s="90">
        <v>80</v>
      </c>
      <c r="J284" s="217">
        <f t="shared" si="13"/>
        <v>3</v>
      </c>
    </row>
    <row r="285" spans="1:10" ht="15" collapsed="1" thickBot="1" x14ac:dyDescent="0.4">
      <c r="A285" s="71" t="s">
        <v>3462</v>
      </c>
      <c r="B285" s="74"/>
      <c r="C285" s="80" t="s">
        <v>3463</v>
      </c>
      <c r="D285" s="81">
        <f>COUNTA(D244:D284)</f>
        <v>41</v>
      </c>
      <c r="E285" s="81">
        <f>SUM(E244:E284)</f>
        <v>186</v>
      </c>
      <c r="F285" s="81">
        <f>SUM(F244:F284)</f>
        <v>138</v>
      </c>
      <c r="G285" s="81">
        <f>SUM(G244:G284)</f>
        <v>324</v>
      </c>
      <c r="H285" s="92">
        <v>43715</v>
      </c>
      <c r="I285" s="82">
        <f>AVERAGE(I244:I284)</f>
        <v>108.48780487804878</v>
      </c>
      <c r="J285" s="81">
        <f>SUM(J244:J284)</f>
        <v>324</v>
      </c>
    </row>
    <row r="286" spans="1:10" ht="15" hidden="1" outlineLevel="1" thickBot="1" x14ac:dyDescent="0.4">
      <c r="A286" s="72" t="s">
        <v>3464</v>
      </c>
      <c r="B286" s="110" t="s">
        <v>3781</v>
      </c>
      <c r="C286" s="86" t="s">
        <v>3465</v>
      </c>
      <c r="D286" s="72" t="s">
        <v>170</v>
      </c>
      <c r="E286" s="87">
        <v>8</v>
      </c>
      <c r="F286" s="88">
        <v>3</v>
      </c>
      <c r="G286" s="88">
        <f t="shared" ref="G286:G317" si="14">E286+F286</f>
        <v>11</v>
      </c>
      <c r="H286" s="113">
        <v>43718</v>
      </c>
      <c r="I286" s="100">
        <v>300</v>
      </c>
      <c r="J286" s="217">
        <f t="shared" si="13"/>
        <v>11</v>
      </c>
    </row>
    <row r="287" spans="1:10" ht="15" hidden="1" outlineLevel="1" thickBot="1" x14ac:dyDescent="0.4">
      <c r="A287" s="70" t="s">
        <v>3464</v>
      </c>
      <c r="B287" s="111" t="s">
        <v>3782</v>
      </c>
      <c r="C287" s="79" t="s">
        <v>3465</v>
      </c>
      <c r="D287" s="72" t="s">
        <v>170</v>
      </c>
      <c r="E287" s="83">
        <v>6</v>
      </c>
      <c r="F287" s="84">
        <v>2</v>
      </c>
      <c r="G287" s="84">
        <f t="shared" si="14"/>
        <v>8</v>
      </c>
      <c r="H287" s="67">
        <v>43718</v>
      </c>
      <c r="I287" s="85">
        <v>200</v>
      </c>
      <c r="J287" s="217">
        <f t="shared" si="13"/>
        <v>8</v>
      </c>
    </row>
    <row r="288" spans="1:10" ht="15" hidden="1" outlineLevel="1" thickBot="1" x14ac:dyDescent="0.4">
      <c r="A288" s="70" t="s">
        <v>3464</v>
      </c>
      <c r="B288" s="111" t="s">
        <v>3783</v>
      </c>
      <c r="C288" s="79" t="s">
        <v>3465</v>
      </c>
      <c r="D288" s="72" t="s">
        <v>170</v>
      </c>
      <c r="E288" s="83">
        <v>8</v>
      </c>
      <c r="F288" s="84">
        <v>2</v>
      </c>
      <c r="G288" s="84">
        <f t="shared" si="14"/>
        <v>10</v>
      </c>
      <c r="H288" s="67">
        <v>43718</v>
      </c>
      <c r="I288" s="85">
        <v>400</v>
      </c>
      <c r="J288" s="217">
        <f t="shared" si="13"/>
        <v>10</v>
      </c>
    </row>
    <row r="289" spans="1:10" ht="15" hidden="1" outlineLevel="1" thickBot="1" x14ac:dyDescent="0.4">
      <c r="A289" s="70" t="s">
        <v>3464</v>
      </c>
      <c r="B289" s="111" t="s">
        <v>3784</v>
      </c>
      <c r="C289" s="79" t="s">
        <v>3465</v>
      </c>
      <c r="D289" s="72" t="s">
        <v>170</v>
      </c>
      <c r="E289" s="83">
        <v>9</v>
      </c>
      <c r="F289" s="84">
        <v>6</v>
      </c>
      <c r="G289" s="84">
        <f t="shared" si="14"/>
        <v>15</v>
      </c>
      <c r="H289" s="67">
        <v>43718</v>
      </c>
      <c r="I289" s="85">
        <v>260</v>
      </c>
      <c r="J289" s="217">
        <f t="shared" si="13"/>
        <v>15</v>
      </c>
    </row>
    <row r="290" spans="1:10" ht="15" hidden="1" outlineLevel="1" thickBot="1" x14ac:dyDescent="0.4">
      <c r="A290" s="70" t="s">
        <v>3464</v>
      </c>
      <c r="B290" s="111" t="s">
        <v>3785</v>
      </c>
      <c r="C290" s="79" t="s">
        <v>3465</v>
      </c>
      <c r="D290" s="72" t="s">
        <v>170</v>
      </c>
      <c r="E290" s="83">
        <v>8</v>
      </c>
      <c r="F290" s="84">
        <v>2</v>
      </c>
      <c r="G290" s="84">
        <f t="shared" si="14"/>
        <v>10</v>
      </c>
      <c r="H290" s="67">
        <v>43718</v>
      </c>
      <c r="I290" s="85">
        <v>250</v>
      </c>
      <c r="J290" s="217">
        <f t="shared" si="13"/>
        <v>10</v>
      </c>
    </row>
    <row r="291" spans="1:10" ht="15" hidden="1" outlineLevel="1" thickBot="1" x14ac:dyDescent="0.4">
      <c r="A291" s="70" t="s">
        <v>3464</v>
      </c>
      <c r="B291" s="111" t="s">
        <v>3786</v>
      </c>
      <c r="C291" s="79" t="s">
        <v>3465</v>
      </c>
      <c r="D291" s="72" t="s">
        <v>170</v>
      </c>
      <c r="E291" s="83">
        <v>6</v>
      </c>
      <c r="F291" s="84">
        <v>2</v>
      </c>
      <c r="G291" s="84">
        <f t="shared" si="14"/>
        <v>8</v>
      </c>
      <c r="H291" s="67">
        <v>43718</v>
      </c>
      <c r="I291" s="85">
        <v>150</v>
      </c>
      <c r="J291" s="217">
        <f t="shared" si="13"/>
        <v>8</v>
      </c>
    </row>
    <row r="292" spans="1:10" ht="15" hidden="1" outlineLevel="1" thickBot="1" x14ac:dyDescent="0.4">
      <c r="A292" s="70" t="s">
        <v>3464</v>
      </c>
      <c r="B292" s="111" t="s">
        <v>3787</v>
      </c>
      <c r="C292" s="79" t="s">
        <v>3465</v>
      </c>
      <c r="D292" s="72" t="s">
        <v>170</v>
      </c>
      <c r="E292" s="83">
        <v>4</v>
      </c>
      <c r="F292" s="84">
        <v>2</v>
      </c>
      <c r="G292" s="84">
        <f t="shared" si="14"/>
        <v>6</v>
      </c>
      <c r="H292" s="67">
        <v>43718</v>
      </c>
      <c r="I292" s="85">
        <v>100</v>
      </c>
      <c r="J292" s="217">
        <f t="shared" si="13"/>
        <v>6</v>
      </c>
    </row>
    <row r="293" spans="1:10" ht="15" hidden="1" outlineLevel="1" thickBot="1" x14ac:dyDescent="0.4">
      <c r="A293" s="70" t="s">
        <v>3464</v>
      </c>
      <c r="B293" s="111" t="s">
        <v>3788</v>
      </c>
      <c r="C293" s="79" t="s">
        <v>3465</v>
      </c>
      <c r="D293" s="72" t="s">
        <v>170</v>
      </c>
      <c r="E293" s="83">
        <v>3</v>
      </c>
      <c r="F293" s="84">
        <v>3</v>
      </c>
      <c r="G293" s="84">
        <f t="shared" si="14"/>
        <v>6</v>
      </c>
      <c r="H293" s="67">
        <v>43718</v>
      </c>
      <c r="I293" s="85">
        <v>250</v>
      </c>
      <c r="J293" s="217">
        <f t="shared" si="13"/>
        <v>6</v>
      </c>
    </row>
    <row r="294" spans="1:10" ht="15" hidden="1" outlineLevel="1" thickBot="1" x14ac:dyDescent="0.4">
      <c r="A294" s="70" t="s">
        <v>3464</v>
      </c>
      <c r="B294" s="111" t="s">
        <v>3789</v>
      </c>
      <c r="C294" s="79" t="s">
        <v>3465</v>
      </c>
      <c r="D294" s="72" t="s">
        <v>170</v>
      </c>
      <c r="E294" s="83">
        <v>10</v>
      </c>
      <c r="F294" s="84">
        <v>3</v>
      </c>
      <c r="G294" s="84">
        <f t="shared" si="14"/>
        <v>13</v>
      </c>
      <c r="H294" s="67">
        <v>43718</v>
      </c>
      <c r="I294" s="85">
        <v>200</v>
      </c>
      <c r="J294" s="217">
        <f t="shared" si="13"/>
        <v>13</v>
      </c>
    </row>
    <row r="295" spans="1:10" ht="15" hidden="1" outlineLevel="1" thickBot="1" x14ac:dyDescent="0.4">
      <c r="A295" s="70" t="s">
        <v>3464</v>
      </c>
      <c r="B295" s="111" t="s">
        <v>3790</v>
      </c>
      <c r="C295" s="79" t="s">
        <v>3465</v>
      </c>
      <c r="D295" s="72" t="s">
        <v>170</v>
      </c>
      <c r="E295" s="83">
        <v>2</v>
      </c>
      <c r="F295" s="84">
        <v>2</v>
      </c>
      <c r="G295" s="84">
        <f t="shared" si="14"/>
        <v>4</v>
      </c>
      <c r="H295" s="67">
        <v>43718</v>
      </c>
      <c r="I295" s="85">
        <v>200</v>
      </c>
      <c r="J295" s="217">
        <f t="shared" si="13"/>
        <v>4</v>
      </c>
    </row>
    <row r="296" spans="1:10" ht="15" hidden="1" outlineLevel="1" thickBot="1" x14ac:dyDescent="0.4">
      <c r="A296" s="70" t="s">
        <v>3464</v>
      </c>
      <c r="B296" s="111" t="s">
        <v>3791</v>
      </c>
      <c r="C296" s="79" t="s">
        <v>3465</v>
      </c>
      <c r="D296" s="72" t="s">
        <v>170</v>
      </c>
      <c r="E296" s="83">
        <v>6</v>
      </c>
      <c r="F296" s="84">
        <v>3</v>
      </c>
      <c r="G296" s="84">
        <f t="shared" si="14"/>
        <v>9</v>
      </c>
      <c r="H296" s="67">
        <v>43718</v>
      </c>
      <c r="I296" s="85">
        <v>200</v>
      </c>
      <c r="J296" s="217">
        <f t="shared" si="13"/>
        <v>9</v>
      </c>
    </row>
    <row r="297" spans="1:10" ht="15" hidden="1" outlineLevel="1" thickBot="1" x14ac:dyDescent="0.4">
      <c r="A297" s="70" t="s">
        <v>3464</v>
      </c>
      <c r="B297" s="111" t="s">
        <v>3792</v>
      </c>
      <c r="C297" s="79" t="s">
        <v>3465</v>
      </c>
      <c r="D297" s="72" t="s">
        <v>170</v>
      </c>
      <c r="E297" s="83">
        <v>8</v>
      </c>
      <c r="F297" s="84">
        <v>3</v>
      </c>
      <c r="G297" s="84">
        <f t="shared" si="14"/>
        <v>11</v>
      </c>
      <c r="H297" s="67">
        <v>43718</v>
      </c>
      <c r="I297" s="85">
        <v>100</v>
      </c>
      <c r="J297" s="217">
        <f t="shared" si="13"/>
        <v>11</v>
      </c>
    </row>
    <row r="298" spans="1:10" ht="15" hidden="1" outlineLevel="1" thickBot="1" x14ac:dyDescent="0.4">
      <c r="A298" s="70" t="s">
        <v>3464</v>
      </c>
      <c r="B298" s="111" t="s">
        <v>3793</v>
      </c>
      <c r="C298" s="79" t="s">
        <v>3465</v>
      </c>
      <c r="D298" s="72" t="s">
        <v>170</v>
      </c>
      <c r="E298" s="83">
        <v>9</v>
      </c>
      <c r="F298" s="84">
        <v>2</v>
      </c>
      <c r="G298" s="84">
        <f t="shared" si="14"/>
        <v>11</v>
      </c>
      <c r="H298" s="67">
        <v>43718</v>
      </c>
      <c r="I298" s="85">
        <v>150</v>
      </c>
      <c r="J298" s="217">
        <f t="shared" si="13"/>
        <v>11</v>
      </c>
    </row>
    <row r="299" spans="1:10" ht="15" hidden="1" outlineLevel="1" thickBot="1" x14ac:dyDescent="0.4">
      <c r="A299" s="70" t="s">
        <v>3464</v>
      </c>
      <c r="B299" s="111" t="s">
        <v>3794</v>
      </c>
      <c r="C299" s="79" t="s">
        <v>3465</v>
      </c>
      <c r="D299" s="72" t="s">
        <v>170</v>
      </c>
      <c r="E299" s="83">
        <v>6</v>
      </c>
      <c r="F299" s="84">
        <v>2</v>
      </c>
      <c r="G299" s="84">
        <f t="shared" si="14"/>
        <v>8</v>
      </c>
      <c r="H299" s="67">
        <v>43718</v>
      </c>
      <c r="I299" s="85">
        <v>100</v>
      </c>
      <c r="J299" s="217">
        <f t="shared" si="13"/>
        <v>8</v>
      </c>
    </row>
    <row r="300" spans="1:10" ht="15" hidden="1" outlineLevel="1" thickBot="1" x14ac:dyDescent="0.4">
      <c r="A300" s="70" t="s">
        <v>3464</v>
      </c>
      <c r="B300" s="111" t="s">
        <v>3795</v>
      </c>
      <c r="C300" s="79" t="s">
        <v>3465</v>
      </c>
      <c r="D300" s="72" t="s">
        <v>170</v>
      </c>
      <c r="E300" s="83">
        <v>3</v>
      </c>
      <c r="F300" s="84">
        <v>4</v>
      </c>
      <c r="G300" s="84">
        <f t="shared" si="14"/>
        <v>7</v>
      </c>
      <c r="H300" s="67">
        <v>43718</v>
      </c>
      <c r="I300" s="85">
        <v>100</v>
      </c>
      <c r="J300" s="217">
        <f t="shared" si="13"/>
        <v>7</v>
      </c>
    </row>
    <row r="301" spans="1:10" ht="15" hidden="1" outlineLevel="1" thickBot="1" x14ac:dyDescent="0.4">
      <c r="A301" s="70" t="s">
        <v>3464</v>
      </c>
      <c r="B301" s="111" t="s">
        <v>3796</v>
      </c>
      <c r="C301" s="79" t="s">
        <v>3465</v>
      </c>
      <c r="D301" s="72" t="s">
        <v>170</v>
      </c>
      <c r="E301" s="83">
        <v>1</v>
      </c>
      <c r="F301" s="84">
        <v>2</v>
      </c>
      <c r="G301" s="84">
        <f t="shared" si="14"/>
        <v>3</v>
      </c>
      <c r="H301" s="67">
        <v>43718</v>
      </c>
      <c r="I301" s="85">
        <v>100</v>
      </c>
      <c r="J301" s="217">
        <f t="shared" si="13"/>
        <v>3</v>
      </c>
    </row>
    <row r="302" spans="1:10" ht="15" hidden="1" outlineLevel="1" thickBot="1" x14ac:dyDescent="0.4">
      <c r="A302" s="70" t="s">
        <v>3464</v>
      </c>
      <c r="B302" s="111" t="s">
        <v>3797</v>
      </c>
      <c r="C302" s="79" t="s">
        <v>3465</v>
      </c>
      <c r="D302" s="72" t="s">
        <v>170</v>
      </c>
      <c r="E302" s="83">
        <v>5</v>
      </c>
      <c r="F302" s="84">
        <v>3</v>
      </c>
      <c r="G302" s="84">
        <f t="shared" si="14"/>
        <v>8</v>
      </c>
      <c r="H302" s="67">
        <v>43718</v>
      </c>
      <c r="I302" s="85">
        <v>300</v>
      </c>
      <c r="J302" s="217">
        <f t="shared" si="13"/>
        <v>8</v>
      </c>
    </row>
    <row r="303" spans="1:10" ht="15" hidden="1" outlineLevel="1" thickBot="1" x14ac:dyDescent="0.4">
      <c r="A303" s="70" t="s">
        <v>3464</v>
      </c>
      <c r="B303" s="111" t="s">
        <v>3798</v>
      </c>
      <c r="C303" s="79" t="s">
        <v>3465</v>
      </c>
      <c r="D303" s="72" t="s">
        <v>170</v>
      </c>
      <c r="E303" s="83">
        <v>3</v>
      </c>
      <c r="F303" s="84">
        <v>3</v>
      </c>
      <c r="G303" s="84">
        <f t="shared" si="14"/>
        <v>6</v>
      </c>
      <c r="H303" s="67">
        <v>43718</v>
      </c>
      <c r="I303" s="85">
        <v>150</v>
      </c>
      <c r="J303" s="217">
        <f t="shared" si="13"/>
        <v>6</v>
      </c>
    </row>
    <row r="304" spans="1:10" ht="15" hidden="1" outlineLevel="1" thickBot="1" x14ac:dyDescent="0.4">
      <c r="A304" s="70" t="s">
        <v>3464</v>
      </c>
      <c r="B304" s="111" t="s">
        <v>3799</v>
      </c>
      <c r="C304" s="79" t="s">
        <v>3465</v>
      </c>
      <c r="D304" s="72" t="s">
        <v>170</v>
      </c>
      <c r="E304" s="83">
        <v>6</v>
      </c>
      <c r="F304" s="84">
        <v>3</v>
      </c>
      <c r="G304" s="84">
        <f t="shared" si="14"/>
        <v>9</v>
      </c>
      <c r="H304" s="67">
        <v>43718</v>
      </c>
      <c r="I304" s="85">
        <v>300</v>
      </c>
      <c r="J304" s="217">
        <f t="shared" si="13"/>
        <v>9</v>
      </c>
    </row>
    <row r="305" spans="1:10" ht="15" hidden="1" outlineLevel="1" thickBot="1" x14ac:dyDescent="0.4">
      <c r="A305" s="70" t="s">
        <v>3464</v>
      </c>
      <c r="B305" s="111" t="s">
        <v>3800</v>
      </c>
      <c r="C305" s="79" t="s">
        <v>3465</v>
      </c>
      <c r="D305" s="72" t="s">
        <v>170</v>
      </c>
      <c r="E305" s="83">
        <v>9</v>
      </c>
      <c r="F305" s="84">
        <v>5</v>
      </c>
      <c r="G305" s="84">
        <f t="shared" si="14"/>
        <v>14</v>
      </c>
      <c r="H305" s="67">
        <v>43718</v>
      </c>
      <c r="I305" s="85">
        <v>100</v>
      </c>
      <c r="J305" s="217">
        <f t="shared" si="13"/>
        <v>14</v>
      </c>
    </row>
    <row r="306" spans="1:10" ht="15" hidden="1" outlineLevel="1" thickBot="1" x14ac:dyDescent="0.4">
      <c r="A306" s="70" t="s">
        <v>3464</v>
      </c>
      <c r="B306" s="111" t="s">
        <v>3801</v>
      </c>
      <c r="C306" s="79" t="s">
        <v>3465</v>
      </c>
      <c r="D306" s="72" t="s">
        <v>170</v>
      </c>
      <c r="E306" s="83">
        <v>9</v>
      </c>
      <c r="F306" s="84">
        <v>3</v>
      </c>
      <c r="G306" s="84">
        <f t="shared" si="14"/>
        <v>12</v>
      </c>
      <c r="H306" s="67">
        <v>43718</v>
      </c>
      <c r="I306" s="85">
        <v>300</v>
      </c>
      <c r="J306" s="217">
        <f t="shared" si="13"/>
        <v>12</v>
      </c>
    </row>
    <row r="307" spans="1:10" ht="15" hidden="1" outlineLevel="1" thickBot="1" x14ac:dyDescent="0.4">
      <c r="A307" s="70" t="s">
        <v>3464</v>
      </c>
      <c r="B307" s="111" t="s">
        <v>3802</v>
      </c>
      <c r="C307" s="79" t="s">
        <v>3465</v>
      </c>
      <c r="D307" s="72" t="s">
        <v>170</v>
      </c>
      <c r="E307" s="83">
        <v>4</v>
      </c>
      <c r="F307" s="84">
        <v>5</v>
      </c>
      <c r="G307" s="84">
        <f t="shared" si="14"/>
        <v>9</v>
      </c>
      <c r="H307" s="67">
        <v>43718</v>
      </c>
      <c r="I307" s="85">
        <v>200</v>
      </c>
      <c r="J307" s="217">
        <f t="shared" si="13"/>
        <v>9</v>
      </c>
    </row>
    <row r="308" spans="1:10" ht="15" hidden="1" outlineLevel="1" thickBot="1" x14ac:dyDescent="0.4">
      <c r="A308" s="70" t="s">
        <v>3464</v>
      </c>
      <c r="B308" s="111" t="s">
        <v>3803</v>
      </c>
      <c r="C308" s="79" t="s">
        <v>3465</v>
      </c>
      <c r="D308" s="72" t="s">
        <v>170</v>
      </c>
      <c r="E308" s="83">
        <v>7</v>
      </c>
      <c r="F308" s="84">
        <v>5</v>
      </c>
      <c r="G308" s="84">
        <f t="shared" si="14"/>
        <v>12</v>
      </c>
      <c r="H308" s="67">
        <v>43718</v>
      </c>
      <c r="I308" s="85">
        <v>100</v>
      </c>
      <c r="J308" s="217">
        <f t="shared" si="13"/>
        <v>12</v>
      </c>
    </row>
    <row r="309" spans="1:10" ht="15" hidden="1" outlineLevel="1" thickBot="1" x14ac:dyDescent="0.4">
      <c r="A309" s="70" t="s">
        <v>3464</v>
      </c>
      <c r="B309" s="111" t="s">
        <v>3804</v>
      </c>
      <c r="C309" s="79" t="s">
        <v>3465</v>
      </c>
      <c r="D309" s="72" t="s">
        <v>170</v>
      </c>
      <c r="E309" s="83">
        <v>7</v>
      </c>
      <c r="F309" s="84">
        <v>2</v>
      </c>
      <c r="G309" s="84">
        <f t="shared" si="14"/>
        <v>9</v>
      </c>
      <c r="H309" s="67">
        <v>43718</v>
      </c>
      <c r="I309" s="85">
        <v>200</v>
      </c>
      <c r="J309" s="217">
        <f t="shared" si="13"/>
        <v>9</v>
      </c>
    </row>
    <row r="310" spans="1:10" ht="15" hidden="1" outlineLevel="1" thickBot="1" x14ac:dyDescent="0.4">
      <c r="A310" s="70" t="s">
        <v>3464</v>
      </c>
      <c r="B310" s="111" t="s">
        <v>3805</v>
      </c>
      <c r="C310" s="79" t="s">
        <v>3465</v>
      </c>
      <c r="D310" s="72" t="s">
        <v>170</v>
      </c>
      <c r="E310" s="83">
        <v>2</v>
      </c>
      <c r="F310" s="84">
        <v>2</v>
      </c>
      <c r="G310" s="84">
        <f t="shared" si="14"/>
        <v>4</v>
      </c>
      <c r="H310" s="67">
        <v>43718</v>
      </c>
      <c r="I310" s="85">
        <v>100</v>
      </c>
      <c r="J310" s="217">
        <f t="shared" si="13"/>
        <v>4</v>
      </c>
    </row>
    <row r="311" spans="1:10" ht="15" hidden="1" outlineLevel="1" thickBot="1" x14ac:dyDescent="0.4">
      <c r="A311" s="70" t="s">
        <v>3464</v>
      </c>
      <c r="B311" s="111" t="s">
        <v>3806</v>
      </c>
      <c r="C311" s="79" t="s">
        <v>3465</v>
      </c>
      <c r="D311" s="72" t="s">
        <v>170</v>
      </c>
      <c r="E311" s="83">
        <v>4</v>
      </c>
      <c r="F311" s="84">
        <v>1</v>
      </c>
      <c r="G311" s="84">
        <f t="shared" si="14"/>
        <v>5</v>
      </c>
      <c r="H311" s="67">
        <v>43718</v>
      </c>
      <c r="I311" s="85">
        <v>100</v>
      </c>
      <c r="J311" s="217">
        <f t="shared" si="13"/>
        <v>5</v>
      </c>
    </row>
    <row r="312" spans="1:10" ht="15" hidden="1" outlineLevel="1" thickBot="1" x14ac:dyDescent="0.4">
      <c r="A312" s="70" t="s">
        <v>3464</v>
      </c>
      <c r="B312" s="111" t="s">
        <v>3807</v>
      </c>
      <c r="C312" s="79" t="s">
        <v>3465</v>
      </c>
      <c r="D312" s="72" t="s">
        <v>170</v>
      </c>
      <c r="E312" s="83">
        <v>9</v>
      </c>
      <c r="F312" s="84">
        <v>5</v>
      </c>
      <c r="G312" s="84">
        <f t="shared" si="14"/>
        <v>14</v>
      </c>
      <c r="H312" s="67">
        <v>43718</v>
      </c>
      <c r="I312" s="85">
        <v>300</v>
      </c>
      <c r="J312" s="217">
        <f t="shared" si="13"/>
        <v>14</v>
      </c>
    </row>
    <row r="313" spans="1:10" ht="15" hidden="1" outlineLevel="1" thickBot="1" x14ac:dyDescent="0.4">
      <c r="A313" s="70" t="s">
        <v>3464</v>
      </c>
      <c r="B313" s="111" t="s">
        <v>3808</v>
      </c>
      <c r="C313" s="79" t="s">
        <v>3465</v>
      </c>
      <c r="D313" s="72" t="s">
        <v>170</v>
      </c>
      <c r="E313" s="83">
        <v>4</v>
      </c>
      <c r="F313" s="84">
        <v>3</v>
      </c>
      <c r="G313" s="84">
        <f t="shared" si="14"/>
        <v>7</v>
      </c>
      <c r="H313" s="67">
        <v>43718</v>
      </c>
      <c r="I313" s="85">
        <v>200</v>
      </c>
      <c r="J313" s="217">
        <f t="shared" si="13"/>
        <v>7</v>
      </c>
    </row>
    <row r="314" spans="1:10" ht="15" hidden="1" outlineLevel="1" thickBot="1" x14ac:dyDescent="0.4">
      <c r="A314" s="70" t="s">
        <v>3464</v>
      </c>
      <c r="B314" s="111" t="s">
        <v>3809</v>
      </c>
      <c r="C314" s="79" t="s">
        <v>3465</v>
      </c>
      <c r="D314" s="72" t="s">
        <v>170</v>
      </c>
      <c r="E314" s="83">
        <v>8</v>
      </c>
      <c r="F314" s="84">
        <v>9</v>
      </c>
      <c r="G314" s="84">
        <f t="shared" si="14"/>
        <v>17</v>
      </c>
      <c r="H314" s="67">
        <v>43718</v>
      </c>
      <c r="I314" s="85">
        <v>100</v>
      </c>
      <c r="J314" s="217">
        <f t="shared" si="13"/>
        <v>17</v>
      </c>
    </row>
    <row r="315" spans="1:10" ht="15" hidden="1" outlineLevel="1" thickBot="1" x14ac:dyDescent="0.4">
      <c r="A315" s="70" t="s">
        <v>3464</v>
      </c>
      <c r="B315" s="111" t="s">
        <v>3810</v>
      </c>
      <c r="C315" s="79" t="s">
        <v>3465</v>
      </c>
      <c r="D315" s="72" t="s">
        <v>170</v>
      </c>
      <c r="E315" s="83">
        <v>4</v>
      </c>
      <c r="F315" s="84">
        <v>1</v>
      </c>
      <c r="G315" s="84">
        <f t="shared" si="14"/>
        <v>5</v>
      </c>
      <c r="H315" s="67">
        <v>43718</v>
      </c>
      <c r="I315" s="85">
        <v>100</v>
      </c>
      <c r="J315" s="217">
        <f t="shared" si="13"/>
        <v>5</v>
      </c>
    </row>
    <row r="316" spans="1:10" ht="15" hidden="1" outlineLevel="1" thickBot="1" x14ac:dyDescent="0.4">
      <c r="A316" s="70" t="s">
        <v>3464</v>
      </c>
      <c r="B316" s="111" t="s">
        <v>3811</v>
      </c>
      <c r="C316" s="79" t="s">
        <v>3465</v>
      </c>
      <c r="D316" s="72" t="s">
        <v>170</v>
      </c>
      <c r="E316" s="83">
        <v>2</v>
      </c>
      <c r="F316" s="84">
        <v>1</v>
      </c>
      <c r="G316" s="84">
        <f t="shared" si="14"/>
        <v>3</v>
      </c>
      <c r="H316" s="67">
        <v>43718</v>
      </c>
      <c r="I316" s="85">
        <v>100</v>
      </c>
      <c r="J316" s="217">
        <f t="shared" si="13"/>
        <v>3</v>
      </c>
    </row>
    <row r="317" spans="1:10" ht="15" hidden="1" outlineLevel="1" thickBot="1" x14ac:dyDescent="0.4">
      <c r="A317" s="70" t="s">
        <v>3464</v>
      </c>
      <c r="B317" s="111" t="s">
        <v>3812</v>
      </c>
      <c r="C317" s="79" t="s">
        <v>3465</v>
      </c>
      <c r="D317" s="72" t="s">
        <v>170</v>
      </c>
      <c r="E317" s="83">
        <v>2</v>
      </c>
      <c r="F317" s="84">
        <v>2</v>
      </c>
      <c r="G317" s="84">
        <f t="shared" si="14"/>
        <v>4</v>
      </c>
      <c r="H317" s="67">
        <v>43718</v>
      </c>
      <c r="I317" s="85">
        <v>150</v>
      </c>
      <c r="J317" s="217">
        <f t="shared" si="13"/>
        <v>4</v>
      </c>
    </row>
    <row r="318" spans="1:10" ht="15" hidden="1" outlineLevel="1" thickBot="1" x14ac:dyDescent="0.4">
      <c r="A318" s="70" t="s">
        <v>3464</v>
      </c>
      <c r="B318" s="111" t="s">
        <v>3813</v>
      </c>
      <c r="C318" s="79" t="s">
        <v>3465</v>
      </c>
      <c r="D318" s="72" t="s">
        <v>170</v>
      </c>
      <c r="E318" s="83">
        <v>7</v>
      </c>
      <c r="F318" s="84">
        <v>2</v>
      </c>
      <c r="G318" s="84">
        <f t="shared" ref="G318:G334" si="15">E318+F318</f>
        <v>9</v>
      </c>
      <c r="H318" s="67">
        <v>43718</v>
      </c>
      <c r="I318" s="85">
        <v>100</v>
      </c>
      <c r="J318" s="217">
        <f t="shared" si="13"/>
        <v>9</v>
      </c>
    </row>
    <row r="319" spans="1:10" ht="15" hidden="1" outlineLevel="1" thickBot="1" x14ac:dyDescent="0.4">
      <c r="A319" s="70" t="s">
        <v>3464</v>
      </c>
      <c r="B319" s="111" t="s">
        <v>3814</v>
      </c>
      <c r="C319" s="79" t="s">
        <v>3465</v>
      </c>
      <c r="D319" s="72" t="s">
        <v>170</v>
      </c>
      <c r="E319" s="83">
        <v>6</v>
      </c>
      <c r="F319" s="84">
        <v>6</v>
      </c>
      <c r="G319" s="84">
        <f t="shared" si="15"/>
        <v>12</v>
      </c>
      <c r="H319" s="67">
        <v>43718</v>
      </c>
      <c r="I319" s="85">
        <v>100</v>
      </c>
      <c r="J319" s="217">
        <f t="shared" si="13"/>
        <v>12</v>
      </c>
    </row>
    <row r="320" spans="1:10" ht="15" hidden="1" outlineLevel="1" thickBot="1" x14ac:dyDescent="0.4">
      <c r="A320" s="70" t="s">
        <v>3464</v>
      </c>
      <c r="B320" s="111" t="s">
        <v>3815</v>
      </c>
      <c r="C320" s="79" t="s">
        <v>3465</v>
      </c>
      <c r="D320" s="72" t="s">
        <v>170</v>
      </c>
      <c r="E320" s="83">
        <v>9</v>
      </c>
      <c r="F320" s="84">
        <v>3</v>
      </c>
      <c r="G320" s="84">
        <f t="shared" si="15"/>
        <v>12</v>
      </c>
      <c r="H320" s="67">
        <v>43718</v>
      </c>
      <c r="I320" s="85">
        <v>200</v>
      </c>
      <c r="J320" s="217">
        <f t="shared" si="13"/>
        <v>12</v>
      </c>
    </row>
    <row r="321" spans="1:10" ht="15" hidden="1" outlineLevel="1" thickBot="1" x14ac:dyDescent="0.4">
      <c r="A321" s="70" t="s">
        <v>3464</v>
      </c>
      <c r="B321" s="111" t="s">
        <v>3816</v>
      </c>
      <c r="C321" s="79" t="s">
        <v>3465</v>
      </c>
      <c r="D321" s="72" t="s">
        <v>170</v>
      </c>
      <c r="E321" s="83">
        <v>12</v>
      </c>
      <c r="F321" s="84">
        <v>4</v>
      </c>
      <c r="G321" s="84">
        <f t="shared" si="15"/>
        <v>16</v>
      </c>
      <c r="H321" s="67">
        <v>43718</v>
      </c>
      <c r="I321" s="85">
        <v>150</v>
      </c>
      <c r="J321" s="217">
        <f t="shared" si="13"/>
        <v>16</v>
      </c>
    </row>
    <row r="322" spans="1:10" ht="15" hidden="1" outlineLevel="1" thickBot="1" x14ac:dyDescent="0.4">
      <c r="A322" s="70" t="s">
        <v>3464</v>
      </c>
      <c r="B322" s="111" t="s">
        <v>3817</v>
      </c>
      <c r="C322" s="79" t="s">
        <v>3465</v>
      </c>
      <c r="D322" s="72" t="s">
        <v>170</v>
      </c>
      <c r="E322" s="83">
        <v>3</v>
      </c>
      <c r="F322" s="84">
        <v>3</v>
      </c>
      <c r="G322" s="84">
        <f t="shared" si="15"/>
        <v>6</v>
      </c>
      <c r="H322" s="67">
        <v>43718</v>
      </c>
      <c r="I322" s="85">
        <v>100</v>
      </c>
      <c r="J322" s="217">
        <f t="shared" si="13"/>
        <v>6</v>
      </c>
    </row>
    <row r="323" spans="1:10" ht="15" hidden="1" outlineLevel="1" thickBot="1" x14ac:dyDescent="0.4">
      <c r="A323" s="70" t="s">
        <v>3464</v>
      </c>
      <c r="B323" s="111" t="s">
        <v>3818</v>
      </c>
      <c r="C323" s="79" t="s">
        <v>3465</v>
      </c>
      <c r="D323" s="72" t="s">
        <v>170</v>
      </c>
      <c r="E323" s="83">
        <v>10</v>
      </c>
      <c r="F323" s="84">
        <v>3</v>
      </c>
      <c r="G323" s="84">
        <f t="shared" si="15"/>
        <v>13</v>
      </c>
      <c r="H323" s="67">
        <v>43718</v>
      </c>
      <c r="I323" s="85">
        <v>100</v>
      </c>
      <c r="J323" s="217">
        <f t="shared" ref="J323:J386" si="16">IF(I323&gt;$Q$1,,G323)</f>
        <v>13</v>
      </c>
    </row>
    <row r="324" spans="1:10" ht="15" hidden="1" outlineLevel="1" thickBot="1" x14ac:dyDescent="0.4">
      <c r="A324" s="70" t="s">
        <v>3464</v>
      </c>
      <c r="B324" s="111" t="s">
        <v>3819</v>
      </c>
      <c r="C324" s="79" t="s">
        <v>3465</v>
      </c>
      <c r="D324" s="72" t="s">
        <v>170</v>
      </c>
      <c r="E324" s="83">
        <v>7</v>
      </c>
      <c r="F324" s="84">
        <v>6</v>
      </c>
      <c r="G324" s="84">
        <f t="shared" si="15"/>
        <v>13</v>
      </c>
      <c r="H324" s="67">
        <v>43718</v>
      </c>
      <c r="I324" s="85">
        <v>150</v>
      </c>
      <c r="J324" s="217">
        <f t="shared" si="16"/>
        <v>13</v>
      </c>
    </row>
    <row r="325" spans="1:10" ht="15" hidden="1" outlineLevel="1" thickBot="1" x14ac:dyDescent="0.4">
      <c r="A325" s="70" t="s">
        <v>3464</v>
      </c>
      <c r="B325" s="111" t="s">
        <v>3820</v>
      </c>
      <c r="C325" s="79" t="s">
        <v>3465</v>
      </c>
      <c r="D325" s="72" t="s">
        <v>170</v>
      </c>
      <c r="E325" s="83">
        <v>7</v>
      </c>
      <c r="F325" s="84">
        <v>5</v>
      </c>
      <c r="G325" s="84">
        <f t="shared" si="15"/>
        <v>12</v>
      </c>
      <c r="H325" s="67">
        <v>43718</v>
      </c>
      <c r="I325" s="85">
        <v>100</v>
      </c>
      <c r="J325" s="217">
        <f t="shared" si="16"/>
        <v>12</v>
      </c>
    </row>
    <row r="326" spans="1:10" ht="15" hidden="1" outlineLevel="1" thickBot="1" x14ac:dyDescent="0.4">
      <c r="A326" s="70" t="s">
        <v>3464</v>
      </c>
      <c r="B326" s="111" t="s">
        <v>3821</v>
      </c>
      <c r="C326" s="79" t="s">
        <v>3465</v>
      </c>
      <c r="D326" s="72" t="s">
        <v>170</v>
      </c>
      <c r="E326" s="83">
        <v>10</v>
      </c>
      <c r="F326" s="84">
        <v>3</v>
      </c>
      <c r="G326" s="84">
        <f t="shared" si="15"/>
        <v>13</v>
      </c>
      <c r="H326" s="67">
        <v>43718</v>
      </c>
      <c r="I326" s="85">
        <v>150</v>
      </c>
      <c r="J326" s="217">
        <f t="shared" si="16"/>
        <v>13</v>
      </c>
    </row>
    <row r="327" spans="1:10" ht="15" hidden="1" outlineLevel="1" thickBot="1" x14ac:dyDescent="0.4">
      <c r="A327" s="70" t="s">
        <v>3464</v>
      </c>
      <c r="B327" s="111" t="s">
        <v>3822</v>
      </c>
      <c r="C327" s="79" t="s">
        <v>3465</v>
      </c>
      <c r="D327" s="72" t="s">
        <v>170</v>
      </c>
      <c r="E327" s="83">
        <v>3</v>
      </c>
      <c r="F327" s="84">
        <v>2</v>
      </c>
      <c r="G327" s="84">
        <f t="shared" si="15"/>
        <v>5</v>
      </c>
      <c r="H327" s="67">
        <v>43718</v>
      </c>
      <c r="I327" s="85">
        <v>150</v>
      </c>
      <c r="J327" s="217">
        <f t="shared" si="16"/>
        <v>5</v>
      </c>
    </row>
    <row r="328" spans="1:10" ht="15" hidden="1" outlineLevel="1" thickBot="1" x14ac:dyDescent="0.4">
      <c r="A328" s="70" t="s">
        <v>3464</v>
      </c>
      <c r="B328" s="111" t="s">
        <v>3823</v>
      </c>
      <c r="C328" s="79" t="s">
        <v>3465</v>
      </c>
      <c r="D328" s="72" t="s">
        <v>170</v>
      </c>
      <c r="E328" s="83">
        <v>5</v>
      </c>
      <c r="F328" s="84">
        <v>2</v>
      </c>
      <c r="G328" s="84">
        <f t="shared" si="15"/>
        <v>7</v>
      </c>
      <c r="H328" s="67">
        <v>43718</v>
      </c>
      <c r="I328" s="85">
        <v>150</v>
      </c>
      <c r="J328" s="217">
        <f t="shared" si="16"/>
        <v>7</v>
      </c>
    </row>
    <row r="329" spans="1:10" ht="15" hidden="1" outlineLevel="1" thickBot="1" x14ac:dyDescent="0.4">
      <c r="A329" s="70" t="s">
        <v>3464</v>
      </c>
      <c r="B329" s="111" t="s">
        <v>3824</v>
      </c>
      <c r="C329" s="79" t="s">
        <v>3465</v>
      </c>
      <c r="D329" s="72" t="s">
        <v>170</v>
      </c>
      <c r="E329" s="83">
        <v>3</v>
      </c>
      <c r="F329" s="84">
        <v>2</v>
      </c>
      <c r="G329" s="84">
        <f t="shared" si="15"/>
        <v>5</v>
      </c>
      <c r="H329" s="67">
        <v>43718</v>
      </c>
      <c r="I329" s="85">
        <v>150</v>
      </c>
      <c r="J329" s="217">
        <f t="shared" si="16"/>
        <v>5</v>
      </c>
    </row>
    <row r="330" spans="1:10" ht="15" hidden="1" outlineLevel="1" thickBot="1" x14ac:dyDescent="0.4">
      <c r="A330" s="70" t="s">
        <v>3464</v>
      </c>
      <c r="B330" s="111" t="s">
        <v>3825</v>
      </c>
      <c r="C330" s="79" t="s">
        <v>3465</v>
      </c>
      <c r="D330" s="72" t="s">
        <v>170</v>
      </c>
      <c r="E330" s="83">
        <v>4</v>
      </c>
      <c r="F330" s="84">
        <v>2</v>
      </c>
      <c r="G330" s="84">
        <f t="shared" si="15"/>
        <v>6</v>
      </c>
      <c r="H330" s="67">
        <v>43718</v>
      </c>
      <c r="I330" s="85">
        <v>100</v>
      </c>
      <c r="J330" s="217">
        <f t="shared" si="16"/>
        <v>6</v>
      </c>
    </row>
    <row r="331" spans="1:10" ht="15" hidden="1" outlineLevel="1" thickBot="1" x14ac:dyDescent="0.4">
      <c r="A331" s="70" t="s">
        <v>3464</v>
      </c>
      <c r="B331" s="111" t="s">
        <v>3826</v>
      </c>
      <c r="C331" s="79" t="s">
        <v>3465</v>
      </c>
      <c r="D331" s="72" t="s">
        <v>170</v>
      </c>
      <c r="E331" s="83">
        <v>7</v>
      </c>
      <c r="F331" s="84">
        <v>7</v>
      </c>
      <c r="G331" s="84">
        <f t="shared" si="15"/>
        <v>14</v>
      </c>
      <c r="H331" s="67">
        <v>43718</v>
      </c>
      <c r="I331" s="85">
        <v>100</v>
      </c>
      <c r="J331" s="217">
        <f t="shared" si="16"/>
        <v>14</v>
      </c>
    </row>
    <row r="332" spans="1:10" ht="15" hidden="1" outlineLevel="1" thickBot="1" x14ac:dyDescent="0.4">
      <c r="A332" s="70" t="s">
        <v>3464</v>
      </c>
      <c r="B332" s="111" t="s">
        <v>3827</v>
      </c>
      <c r="C332" s="79" t="s">
        <v>3465</v>
      </c>
      <c r="D332" s="72" t="s">
        <v>170</v>
      </c>
      <c r="E332" s="83">
        <v>6</v>
      </c>
      <c r="F332" s="84">
        <v>3</v>
      </c>
      <c r="G332" s="84">
        <f t="shared" si="15"/>
        <v>9</v>
      </c>
      <c r="H332" s="67">
        <v>43718</v>
      </c>
      <c r="I332" s="85">
        <v>150</v>
      </c>
      <c r="J332" s="217">
        <f t="shared" si="16"/>
        <v>9</v>
      </c>
    </row>
    <row r="333" spans="1:10" ht="15" hidden="1" outlineLevel="1" thickBot="1" x14ac:dyDescent="0.4">
      <c r="A333" s="70" t="s">
        <v>3464</v>
      </c>
      <c r="B333" s="111" t="s">
        <v>3828</v>
      </c>
      <c r="C333" s="79" t="s">
        <v>3465</v>
      </c>
      <c r="D333" s="72" t="s">
        <v>170</v>
      </c>
      <c r="E333" s="83">
        <v>2</v>
      </c>
      <c r="F333" s="84">
        <v>3</v>
      </c>
      <c r="G333" s="84">
        <f t="shared" si="15"/>
        <v>5</v>
      </c>
      <c r="H333" s="67">
        <v>43718</v>
      </c>
      <c r="I333" s="85">
        <v>300</v>
      </c>
      <c r="J333" s="217">
        <f t="shared" si="16"/>
        <v>5</v>
      </c>
    </row>
    <row r="334" spans="1:10" hidden="1" outlineLevel="1" x14ac:dyDescent="0.35">
      <c r="A334" s="104" t="s">
        <v>3464</v>
      </c>
      <c r="B334" s="105" t="s">
        <v>3829</v>
      </c>
      <c r="C334" s="106" t="s">
        <v>3465</v>
      </c>
      <c r="D334" s="72" t="s">
        <v>170</v>
      </c>
      <c r="E334" s="108">
        <v>9</v>
      </c>
      <c r="F334" s="95">
        <v>2</v>
      </c>
      <c r="G334" s="95">
        <f t="shared" si="15"/>
        <v>11</v>
      </c>
      <c r="H334" s="94">
        <v>43718</v>
      </c>
      <c r="I334" s="112">
        <v>1500</v>
      </c>
      <c r="J334" s="217">
        <f t="shared" si="16"/>
        <v>0</v>
      </c>
    </row>
    <row r="335" spans="1:10" ht="15" collapsed="1" thickBot="1" x14ac:dyDescent="0.4">
      <c r="A335" s="71" t="s">
        <v>3464</v>
      </c>
      <c r="B335" s="74"/>
      <c r="C335" s="80" t="s">
        <v>3465</v>
      </c>
      <c r="D335" s="81">
        <f>COUNTA(D286:D334)</f>
        <v>49</v>
      </c>
      <c r="E335" s="81">
        <f>SUM(E286:E334)</f>
        <v>292</v>
      </c>
      <c r="F335" s="81">
        <f>SUM(F286:F334)</f>
        <v>154</v>
      </c>
      <c r="G335" s="81">
        <f>SUM(G286:G334)</f>
        <v>446</v>
      </c>
      <c r="H335" s="92">
        <v>43718</v>
      </c>
      <c r="I335" s="82">
        <f>AVERAGE(I286:I334)</f>
        <v>196.12244897959184</v>
      </c>
      <c r="J335" s="81">
        <f>SUM(J286:J334)</f>
        <v>435</v>
      </c>
    </row>
    <row r="336" spans="1:10" ht="15" hidden="1" outlineLevel="1" thickBot="1" x14ac:dyDescent="0.4">
      <c r="A336" s="72" t="s">
        <v>3466</v>
      </c>
      <c r="B336" s="75" t="s">
        <v>3830</v>
      </c>
      <c r="C336" s="86" t="s">
        <v>3467</v>
      </c>
      <c r="D336" s="72" t="s">
        <v>170</v>
      </c>
      <c r="E336" s="87">
        <v>1</v>
      </c>
      <c r="F336" s="87">
        <v>3</v>
      </c>
      <c r="G336" s="88">
        <f t="shared" ref="G336:G373" si="17">E336+F336</f>
        <v>4</v>
      </c>
      <c r="H336" s="67">
        <v>43711</v>
      </c>
      <c r="I336" s="89">
        <v>1000</v>
      </c>
      <c r="J336" s="217">
        <f t="shared" si="16"/>
        <v>4</v>
      </c>
    </row>
    <row r="337" spans="1:10" ht="15" hidden="1" outlineLevel="1" thickBot="1" x14ac:dyDescent="0.4">
      <c r="A337" s="104" t="s">
        <v>3466</v>
      </c>
      <c r="B337" s="105" t="s">
        <v>3831</v>
      </c>
      <c r="C337" s="106" t="s">
        <v>3467</v>
      </c>
      <c r="D337" s="72" t="s">
        <v>170</v>
      </c>
      <c r="E337" s="108">
        <v>1</v>
      </c>
      <c r="F337" s="108">
        <v>6</v>
      </c>
      <c r="G337" s="95">
        <f t="shared" si="17"/>
        <v>7</v>
      </c>
      <c r="H337" s="94">
        <v>43711</v>
      </c>
      <c r="I337" s="109">
        <v>2000</v>
      </c>
      <c r="J337" s="217">
        <f t="shared" si="16"/>
        <v>0</v>
      </c>
    </row>
    <row r="338" spans="1:10" ht="15" hidden="1" outlineLevel="1" thickBot="1" x14ac:dyDescent="0.4">
      <c r="A338" s="70" t="s">
        <v>3466</v>
      </c>
      <c r="B338" s="73" t="s">
        <v>3832</v>
      </c>
      <c r="C338" s="79" t="s">
        <v>3467</v>
      </c>
      <c r="D338" s="72" t="s">
        <v>170</v>
      </c>
      <c r="E338" s="83">
        <v>1</v>
      </c>
      <c r="F338" s="83">
        <v>10</v>
      </c>
      <c r="G338" s="84">
        <f t="shared" si="17"/>
        <v>11</v>
      </c>
      <c r="H338" s="67">
        <v>43711</v>
      </c>
      <c r="I338" s="90">
        <v>80</v>
      </c>
      <c r="J338" s="217">
        <f t="shared" si="16"/>
        <v>11</v>
      </c>
    </row>
    <row r="339" spans="1:10" ht="15" hidden="1" outlineLevel="1" thickBot="1" x14ac:dyDescent="0.4">
      <c r="A339" s="70" t="s">
        <v>3466</v>
      </c>
      <c r="B339" s="73" t="s">
        <v>3833</v>
      </c>
      <c r="C339" s="79" t="s">
        <v>3467</v>
      </c>
      <c r="D339" s="72" t="s">
        <v>170</v>
      </c>
      <c r="E339" s="83">
        <v>2</v>
      </c>
      <c r="F339" s="83">
        <v>7</v>
      </c>
      <c r="G339" s="84">
        <f t="shared" si="17"/>
        <v>9</v>
      </c>
      <c r="H339" s="67">
        <v>43711</v>
      </c>
      <c r="I339" s="90">
        <v>15</v>
      </c>
      <c r="J339" s="217">
        <f t="shared" si="16"/>
        <v>9</v>
      </c>
    </row>
    <row r="340" spans="1:10" ht="15" hidden="1" outlineLevel="1" thickBot="1" x14ac:dyDescent="0.4">
      <c r="A340" s="104" t="s">
        <v>3466</v>
      </c>
      <c r="B340" s="105" t="s">
        <v>3834</v>
      </c>
      <c r="C340" s="106" t="s">
        <v>3467</v>
      </c>
      <c r="D340" s="72" t="s">
        <v>170</v>
      </c>
      <c r="E340" s="108">
        <v>2</v>
      </c>
      <c r="F340" s="108">
        <v>3</v>
      </c>
      <c r="G340" s="95">
        <f t="shared" si="17"/>
        <v>5</v>
      </c>
      <c r="H340" s="94">
        <v>43711</v>
      </c>
      <c r="I340" s="109">
        <v>2000</v>
      </c>
      <c r="J340" s="217">
        <f t="shared" si="16"/>
        <v>0</v>
      </c>
    </row>
    <row r="341" spans="1:10" ht="15" hidden="1" outlineLevel="1" thickBot="1" x14ac:dyDescent="0.4">
      <c r="A341" s="104" t="s">
        <v>3466</v>
      </c>
      <c r="B341" s="105" t="s">
        <v>3835</v>
      </c>
      <c r="C341" s="106" t="s">
        <v>3467</v>
      </c>
      <c r="D341" s="72" t="s">
        <v>170</v>
      </c>
      <c r="E341" s="108">
        <v>7</v>
      </c>
      <c r="F341" s="108">
        <v>8</v>
      </c>
      <c r="G341" s="95">
        <f t="shared" si="17"/>
        <v>15</v>
      </c>
      <c r="H341" s="94">
        <v>43711</v>
      </c>
      <c r="I341" s="109">
        <v>1500</v>
      </c>
      <c r="J341" s="217">
        <f t="shared" si="16"/>
        <v>0</v>
      </c>
    </row>
    <row r="342" spans="1:10" ht="15" hidden="1" outlineLevel="1" thickBot="1" x14ac:dyDescent="0.4">
      <c r="A342" s="70" t="s">
        <v>3466</v>
      </c>
      <c r="B342" s="73" t="s">
        <v>3836</v>
      </c>
      <c r="C342" s="79" t="s">
        <v>3467</v>
      </c>
      <c r="D342" s="72" t="s">
        <v>170</v>
      </c>
      <c r="E342" s="83">
        <v>1</v>
      </c>
      <c r="F342" s="83">
        <v>2</v>
      </c>
      <c r="G342" s="84">
        <f t="shared" si="17"/>
        <v>3</v>
      </c>
      <c r="H342" s="67">
        <v>43711</v>
      </c>
      <c r="I342" s="90">
        <v>1000</v>
      </c>
      <c r="J342" s="217">
        <f t="shared" si="16"/>
        <v>3</v>
      </c>
    </row>
    <row r="343" spans="1:10" ht="15" hidden="1" outlineLevel="1" thickBot="1" x14ac:dyDescent="0.4">
      <c r="A343" s="70" t="s">
        <v>3466</v>
      </c>
      <c r="B343" s="73" t="s">
        <v>3837</v>
      </c>
      <c r="C343" s="79" t="s">
        <v>3467</v>
      </c>
      <c r="D343" s="72" t="s">
        <v>170</v>
      </c>
      <c r="E343" s="83">
        <v>7</v>
      </c>
      <c r="F343" s="83">
        <v>8</v>
      </c>
      <c r="G343" s="84">
        <f t="shared" si="17"/>
        <v>15</v>
      </c>
      <c r="H343" s="67">
        <v>43711</v>
      </c>
      <c r="I343" s="90">
        <v>50</v>
      </c>
      <c r="J343" s="217">
        <f t="shared" si="16"/>
        <v>15</v>
      </c>
    </row>
    <row r="344" spans="1:10" ht="15" hidden="1" outlineLevel="1" thickBot="1" x14ac:dyDescent="0.4">
      <c r="A344" s="70" t="s">
        <v>3466</v>
      </c>
      <c r="B344" s="73" t="s">
        <v>3838</v>
      </c>
      <c r="C344" s="79" t="s">
        <v>3467</v>
      </c>
      <c r="D344" s="72" t="s">
        <v>170</v>
      </c>
      <c r="E344" s="83">
        <v>7</v>
      </c>
      <c r="F344" s="83">
        <v>8</v>
      </c>
      <c r="G344" s="84">
        <f t="shared" si="17"/>
        <v>15</v>
      </c>
      <c r="H344" s="67">
        <v>43711</v>
      </c>
      <c r="I344" s="90">
        <v>1000</v>
      </c>
      <c r="J344" s="217">
        <f t="shared" si="16"/>
        <v>15</v>
      </c>
    </row>
    <row r="345" spans="1:10" ht="15" hidden="1" outlineLevel="1" thickBot="1" x14ac:dyDescent="0.4">
      <c r="A345" s="106" t="s">
        <v>3466</v>
      </c>
      <c r="B345" s="105" t="s">
        <v>3839</v>
      </c>
      <c r="C345" s="106" t="s">
        <v>3467</v>
      </c>
      <c r="D345" s="72" t="s">
        <v>170</v>
      </c>
      <c r="E345" s="108">
        <v>4</v>
      </c>
      <c r="F345" s="108">
        <v>5</v>
      </c>
      <c r="G345" s="108">
        <f t="shared" si="17"/>
        <v>9</v>
      </c>
      <c r="H345" s="94">
        <v>43711</v>
      </c>
      <c r="I345" s="109">
        <v>2000</v>
      </c>
      <c r="J345" s="217">
        <f t="shared" si="16"/>
        <v>0</v>
      </c>
    </row>
    <row r="346" spans="1:10" ht="15" hidden="1" outlineLevel="1" thickBot="1" x14ac:dyDescent="0.4">
      <c r="A346" s="70" t="s">
        <v>3466</v>
      </c>
      <c r="B346" s="73" t="s">
        <v>3840</v>
      </c>
      <c r="C346" s="79" t="s">
        <v>3467</v>
      </c>
      <c r="D346" s="72" t="s">
        <v>170</v>
      </c>
      <c r="E346" s="83">
        <v>7</v>
      </c>
      <c r="F346" s="83">
        <v>8</v>
      </c>
      <c r="G346" s="84">
        <f t="shared" si="17"/>
        <v>15</v>
      </c>
      <c r="H346" s="67">
        <v>43711</v>
      </c>
      <c r="I346" s="90">
        <v>1000</v>
      </c>
      <c r="J346" s="217">
        <f t="shared" si="16"/>
        <v>15</v>
      </c>
    </row>
    <row r="347" spans="1:10" ht="15" hidden="1" outlineLevel="1" thickBot="1" x14ac:dyDescent="0.4">
      <c r="A347" s="70" t="s">
        <v>3466</v>
      </c>
      <c r="B347" s="73" t="s">
        <v>3841</v>
      </c>
      <c r="C347" s="79" t="s">
        <v>3467</v>
      </c>
      <c r="D347" s="72" t="s">
        <v>170</v>
      </c>
      <c r="E347" s="83">
        <v>2</v>
      </c>
      <c r="F347" s="83">
        <v>4</v>
      </c>
      <c r="G347" s="84">
        <f t="shared" si="17"/>
        <v>6</v>
      </c>
      <c r="H347" s="67">
        <v>43711</v>
      </c>
      <c r="I347" s="90">
        <v>1000</v>
      </c>
      <c r="J347" s="217">
        <f t="shared" si="16"/>
        <v>6</v>
      </c>
    </row>
    <row r="348" spans="1:10" ht="15" hidden="1" outlineLevel="1" thickBot="1" x14ac:dyDescent="0.4">
      <c r="A348" s="106" t="s">
        <v>3466</v>
      </c>
      <c r="B348" s="105" t="s">
        <v>3842</v>
      </c>
      <c r="C348" s="106" t="s">
        <v>3467</v>
      </c>
      <c r="D348" s="72" t="s">
        <v>170</v>
      </c>
      <c r="E348" s="108">
        <v>3</v>
      </c>
      <c r="F348" s="108">
        <v>4</v>
      </c>
      <c r="G348" s="108">
        <f t="shared" si="17"/>
        <v>7</v>
      </c>
      <c r="H348" s="94">
        <v>43711</v>
      </c>
      <c r="I348" s="109">
        <v>1500</v>
      </c>
      <c r="J348" s="217">
        <f t="shared" si="16"/>
        <v>0</v>
      </c>
    </row>
    <row r="349" spans="1:10" ht="15" hidden="1" outlineLevel="1" thickBot="1" x14ac:dyDescent="0.4">
      <c r="A349" s="106" t="s">
        <v>3466</v>
      </c>
      <c r="B349" s="105" t="s">
        <v>3843</v>
      </c>
      <c r="C349" s="106" t="s">
        <v>3467</v>
      </c>
      <c r="D349" s="72" t="s">
        <v>170</v>
      </c>
      <c r="E349" s="108">
        <v>12</v>
      </c>
      <c r="F349" s="108">
        <v>5</v>
      </c>
      <c r="G349" s="108">
        <f t="shared" si="17"/>
        <v>17</v>
      </c>
      <c r="H349" s="94">
        <v>43711</v>
      </c>
      <c r="I349" s="109">
        <v>2000</v>
      </c>
      <c r="J349" s="217">
        <f t="shared" si="16"/>
        <v>0</v>
      </c>
    </row>
    <row r="350" spans="1:10" ht="15" hidden="1" outlineLevel="1" thickBot="1" x14ac:dyDescent="0.4">
      <c r="A350" s="106" t="s">
        <v>3466</v>
      </c>
      <c r="B350" s="105" t="s">
        <v>3844</v>
      </c>
      <c r="C350" s="106" t="s">
        <v>3467</v>
      </c>
      <c r="D350" s="72" t="s">
        <v>170</v>
      </c>
      <c r="E350" s="108">
        <v>11</v>
      </c>
      <c r="F350" s="108">
        <v>5</v>
      </c>
      <c r="G350" s="108">
        <f t="shared" si="17"/>
        <v>16</v>
      </c>
      <c r="H350" s="94">
        <v>43711</v>
      </c>
      <c r="I350" s="109">
        <v>2500</v>
      </c>
      <c r="J350" s="217">
        <f t="shared" si="16"/>
        <v>0</v>
      </c>
    </row>
    <row r="351" spans="1:10" ht="15" hidden="1" outlineLevel="1" thickBot="1" x14ac:dyDescent="0.4">
      <c r="A351" s="106" t="s">
        <v>3466</v>
      </c>
      <c r="B351" s="105" t="s">
        <v>3845</v>
      </c>
      <c r="C351" s="106" t="s">
        <v>3467</v>
      </c>
      <c r="D351" s="72" t="s">
        <v>170</v>
      </c>
      <c r="E351" s="108">
        <v>5</v>
      </c>
      <c r="F351" s="108">
        <v>5</v>
      </c>
      <c r="G351" s="108">
        <f t="shared" si="17"/>
        <v>10</v>
      </c>
      <c r="H351" s="94">
        <v>43711</v>
      </c>
      <c r="I351" s="109">
        <v>2500</v>
      </c>
      <c r="J351" s="217">
        <f t="shared" si="16"/>
        <v>0</v>
      </c>
    </row>
    <row r="352" spans="1:10" ht="15" hidden="1" outlineLevel="1" thickBot="1" x14ac:dyDescent="0.4">
      <c r="A352" s="106" t="s">
        <v>3466</v>
      </c>
      <c r="B352" s="105" t="s">
        <v>3846</v>
      </c>
      <c r="C352" s="106" t="s">
        <v>3467</v>
      </c>
      <c r="D352" s="72" t="s">
        <v>170</v>
      </c>
      <c r="E352" s="108">
        <v>7</v>
      </c>
      <c r="F352" s="108">
        <v>9</v>
      </c>
      <c r="G352" s="108">
        <f t="shared" si="17"/>
        <v>16</v>
      </c>
      <c r="H352" s="94">
        <v>43711</v>
      </c>
      <c r="I352" s="109">
        <v>2500</v>
      </c>
      <c r="J352" s="217">
        <f t="shared" si="16"/>
        <v>0</v>
      </c>
    </row>
    <row r="353" spans="1:10" ht="15" hidden="1" outlineLevel="1" thickBot="1" x14ac:dyDescent="0.4">
      <c r="A353" s="106" t="s">
        <v>3466</v>
      </c>
      <c r="B353" s="105" t="s">
        <v>3847</v>
      </c>
      <c r="C353" s="106" t="s">
        <v>3467</v>
      </c>
      <c r="D353" s="72" t="s">
        <v>170</v>
      </c>
      <c r="E353" s="108">
        <v>13</v>
      </c>
      <c r="F353" s="108">
        <v>8</v>
      </c>
      <c r="G353" s="108">
        <f t="shared" si="17"/>
        <v>21</v>
      </c>
      <c r="H353" s="94">
        <v>43711</v>
      </c>
      <c r="I353" s="109">
        <v>2500</v>
      </c>
      <c r="J353" s="217">
        <f t="shared" si="16"/>
        <v>0</v>
      </c>
    </row>
    <row r="354" spans="1:10" ht="15" hidden="1" outlineLevel="1" thickBot="1" x14ac:dyDescent="0.4">
      <c r="A354" s="106" t="s">
        <v>3466</v>
      </c>
      <c r="B354" s="105" t="s">
        <v>3848</v>
      </c>
      <c r="C354" s="106" t="s">
        <v>3467</v>
      </c>
      <c r="D354" s="72" t="s">
        <v>170</v>
      </c>
      <c r="E354" s="108">
        <v>4</v>
      </c>
      <c r="F354" s="108">
        <v>5</v>
      </c>
      <c r="G354" s="108">
        <f t="shared" si="17"/>
        <v>9</v>
      </c>
      <c r="H354" s="94">
        <v>43711</v>
      </c>
      <c r="I354" s="109">
        <v>2000</v>
      </c>
      <c r="J354" s="217">
        <f t="shared" si="16"/>
        <v>0</v>
      </c>
    </row>
    <row r="355" spans="1:10" ht="15" hidden="1" outlineLevel="1" thickBot="1" x14ac:dyDescent="0.4">
      <c r="A355" s="106" t="s">
        <v>3466</v>
      </c>
      <c r="B355" s="105" t="s">
        <v>3849</v>
      </c>
      <c r="C355" s="106" t="s">
        <v>3467</v>
      </c>
      <c r="D355" s="72" t="s">
        <v>170</v>
      </c>
      <c r="E355" s="108">
        <v>2</v>
      </c>
      <c r="F355" s="108">
        <v>9</v>
      </c>
      <c r="G355" s="108">
        <f t="shared" si="17"/>
        <v>11</v>
      </c>
      <c r="H355" s="94">
        <v>43711</v>
      </c>
      <c r="I355" s="109">
        <v>2000</v>
      </c>
      <c r="J355" s="217">
        <f t="shared" si="16"/>
        <v>0</v>
      </c>
    </row>
    <row r="356" spans="1:10" ht="15" hidden="1" outlineLevel="1" thickBot="1" x14ac:dyDescent="0.4">
      <c r="A356" s="106" t="s">
        <v>3466</v>
      </c>
      <c r="B356" s="105" t="s">
        <v>3850</v>
      </c>
      <c r="C356" s="106" t="s">
        <v>3467</v>
      </c>
      <c r="D356" s="72" t="s">
        <v>170</v>
      </c>
      <c r="E356" s="108">
        <v>3</v>
      </c>
      <c r="F356" s="108">
        <v>4</v>
      </c>
      <c r="G356" s="108">
        <f t="shared" si="17"/>
        <v>7</v>
      </c>
      <c r="H356" s="94">
        <v>43711</v>
      </c>
      <c r="I356" s="109">
        <v>2000</v>
      </c>
      <c r="J356" s="217">
        <f t="shared" si="16"/>
        <v>0</v>
      </c>
    </row>
    <row r="357" spans="1:10" ht="15" hidden="1" outlineLevel="1" thickBot="1" x14ac:dyDescent="0.4">
      <c r="A357" s="106" t="s">
        <v>3466</v>
      </c>
      <c r="B357" s="105" t="s">
        <v>3851</v>
      </c>
      <c r="C357" s="106" t="s">
        <v>3467</v>
      </c>
      <c r="D357" s="72" t="s">
        <v>170</v>
      </c>
      <c r="E357" s="108">
        <v>4</v>
      </c>
      <c r="F357" s="108">
        <v>4</v>
      </c>
      <c r="G357" s="108">
        <f t="shared" si="17"/>
        <v>8</v>
      </c>
      <c r="H357" s="94">
        <v>43711</v>
      </c>
      <c r="I357" s="109">
        <v>2000</v>
      </c>
      <c r="J357" s="217">
        <f t="shared" si="16"/>
        <v>0</v>
      </c>
    </row>
    <row r="358" spans="1:10" ht="15" hidden="1" outlineLevel="1" thickBot="1" x14ac:dyDescent="0.4">
      <c r="A358" s="106" t="s">
        <v>3466</v>
      </c>
      <c r="B358" s="105" t="s">
        <v>3852</v>
      </c>
      <c r="C358" s="106" t="s">
        <v>3467</v>
      </c>
      <c r="D358" s="72" t="s">
        <v>170</v>
      </c>
      <c r="E358" s="108">
        <v>8</v>
      </c>
      <c r="F358" s="108">
        <v>7</v>
      </c>
      <c r="G358" s="108">
        <f t="shared" si="17"/>
        <v>15</v>
      </c>
      <c r="H358" s="94">
        <v>43711</v>
      </c>
      <c r="I358" s="109">
        <v>2000</v>
      </c>
      <c r="J358" s="217">
        <f t="shared" si="16"/>
        <v>0</v>
      </c>
    </row>
    <row r="359" spans="1:10" ht="15" hidden="1" outlineLevel="1" thickBot="1" x14ac:dyDescent="0.4">
      <c r="A359" s="70" t="s">
        <v>3466</v>
      </c>
      <c r="B359" s="73" t="s">
        <v>3853</v>
      </c>
      <c r="C359" s="79" t="s">
        <v>3467</v>
      </c>
      <c r="D359" s="72" t="s">
        <v>170</v>
      </c>
      <c r="E359" s="83">
        <v>2</v>
      </c>
      <c r="F359" s="83">
        <v>2</v>
      </c>
      <c r="G359" s="84">
        <f t="shared" si="17"/>
        <v>4</v>
      </c>
      <c r="H359" s="67">
        <v>43711</v>
      </c>
      <c r="I359" s="90">
        <v>1000</v>
      </c>
      <c r="J359" s="217">
        <f t="shared" si="16"/>
        <v>4</v>
      </c>
    </row>
    <row r="360" spans="1:10" ht="15" hidden="1" outlineLevel="1" thickBot="1" x14ac:dyDescent="0.4">
      <c r="A360" s="70" t="s">
        <v>3466</v>
      </c>
      <c r="B360" s="73" t="s">
        <v>3854</v>
      </c>
      <c r="C360" s="79" t="s">
        <v>3467</v>
      </c>
      <c r="D360" s="72" t="s">
        <v>170</v>
      </c>
      <c r="E360" s="83">
        <v>3</v>
      </c>
      <c r="F360" s="83">
        <v>2</v>
      </c>
      <c r="G360" s="84">
        <f t="shared" si="17"/>
        <v>5</v>
      </c>
      <c r="H360" s="67">
        <v>43711</v>
      </c>
      <c r="I360" s="90">
        <v>1000</v>
      </c>
      <c r="J360" s="217">
        <f t="shared" si="16"/>
        <v>5</v>
      </c>
    </row>
    <row r="361" spans="1:10" ht="15" hidden="1" outlineLevel="1" thickBot="1" x14ac:dyDescent="0.4">
      <c r="A361" s="70" t="s">
        <v>3466</v>
      </c>
      <c r="B361" s="73" t="s">
        <v>3855</v>
      </c>
      <c r="C361" s="79" t="s">
        <v>3467</v>
      </c>
      <c r="D361" s="72" t="s">
        <v>170</v>
      </c>
      <c r="E361" s="83">
        <v>2</v>
      </c>
      <c r="F361" s="83">
        <v>2</v>
      </c>
      <c r="G361" s="84">
        <f t="shared" si="17"/>
        <v>4</v>
      </c>
      <c r="H361" s="67">
        <v>43711</v>
      </c>
      <c r="I361" s="90">
        <v>1000</v>
      </c>
      <c r="J361" s="217">
        <f t="shared" si="16"/>
        <v>4</v>
      </c>
    </row>
    <row r="362" spans="1:10" ht="15" hidden="1" outlineLevel="1" thickBot="1" x14ac:dyDescent="0.4">
      <c r="A362" s="70" t="s">
        <v>3466</v>
      </c>
      <c r="B362" s="73" t="s">
        <v>3856</v>
      </c>
      <c r="C362" s="79" t="s">
        <v>3467</v>
      </c>
      <c r="D362" s="72" t="s">
        <v>170</v>
      </c>
      <c r="E362" s="83">
        <v>2</v>
      </c>
      <c r="F362" s="83">
        <v>2</v>
      </c>
      <c r="G362" s="84">
        <f t="shared" si="17"/>
        <v>4</v>
      </c>
      <c r="H362" s="67">
        <v>43711</v>
      </c>
      <c r="I362" s="90">
        <v>1000</v>
      </c>
      <c r="J362" s="217">
        <f t="shared" si="16"/>
        <v>4</v>
      </c>
    </row>
    <row r="363" spans="1:10" ht="15" hidden="1" outlineLevel="1" thickBot="1" x14ac:dyDescent="0.4">
      <c r="A363" s="70" t="s">
        <v>3466</v>
      </c>
      <c r="B363" s="73" t="s">
        <v>3857</v>
      </c>
      <c r="C363" s="79" t="s">
        <v>3467</v>
      </c>
      <c r="D363" s="72" t="s">
        <v>170</v>
      </c>
      <c r="E363" s="83">
        <v>5</v>
      </c>
      <c r="F363" s="83">
        <v>5</v>
      </c>
      <c r="G363" s="84">
        <f t="shared" si="17"/>
        <v>10</v>
      </c>
      <c r="H363" s="67">
        <v>43711</v>
      </c>
      <c r="I363" s="90">
        <v>1000</v>
      </c>
      <c r="J363" s="217">
        <f t="shared" si="16"/>
        <v>10</v>
      </c>
    </row>
    <row r="364" spans="1:10" ht="15" hidden="1" outlineLevel="1" thickBot="1" x14ac:dyDescent="0.4">
      <c r="A364" s="70" t="s">
        <v>3466</v>
      </c>
      <c r="B364" s="73" t="s">
        <v>3858</v>
      </c>
      <c r="C364" s="79" t="s">
        <v>3467</v>
      </c>
      <c r="D364" s="72" t="s">
        <v>170</v>
      </c>
      <c r="E364" s="83">
        <v>6</v>
      </c>
      <c r="F364" s="83">
        <v>12</v>
      </c>
      <c r="G364" s="84">
        <f t="shared" si="17"/>
        <v>18</v>
      </c>
      <c r="H364" s="67">
        <v>43711</v>
      </c>
      <c r="I364" s="90">
        <v>1000</v>
      </c>
      <c r="J364" s="217">
        <f t="shared" si="16"/>
        <v>18</v>
      </c>
    </row>
    <row r="365" spans="1:10" ht="15" hidden="1" outlineLevel="1" thickBot="1" x14ac:dyDescent="0.4">
      <c r="A365" s="70" t="s">
        <v>3466</v>
      </c>
      <c r="B365" s="73" t="s">
        <v>3859</v>
      </c>
      <c r="C365" s="79" t="s">
        <v>3467</v>
      </c>
      <c r="D365" s="72" t="s">
        <v>170</v>
      </c>
      <c r="E365" s="83">
        <v>4</v>
      </c>
      <c r="F365" s="83">
        <v>4</v>
      </c>
      <c r="G365" s="84">
        <f t="shared" si="17"/>
        <v>8</v>
      </c>
      <c r="H365" s="67">
        <v>43711</v>
      </c>
      <c r="I365" s="90">
        <v>30</v>
      </c>
      <c r="J365" s="217">
        <f t="shared" si="16"/>
        <v>8</v>
      </c>
    </row>
    <row r="366" spans="1:10" ht="15" hidden="1" outlineLevel="1" thickBot="1" x14ac:dyDescent="0.4">
      <c r="A366" s="70" t="s">
        <v>3466</v>
      </c>
      <c r="B366" s="73" t="s">
        <v>3860</v>
      </c>
      <c r="C366" s="79" t="s">
        <v>3467</v>
      </c>
      <c r="D366" s="72" t="s">
        <v>170</v>
      </c>
      <c r="E366" s="83">
        <v>3</v>
      </c>
      <c r="F366" s="83">
        <v>4</v>
      </c>
      <c r="G366" s="84">
        <f t="shared" si="17"/>
        <v>7</v>
      </c>
      <c r="H366" s="67">
        <v>43711</v>
      </c>
      <c r="I366" s="90">
        <v>1000</v>
      </c>
      <c r="J366" s="217">
        <f t="shared" si="16"/>
        <v>7</v>
      </c>
    </row>
    <row r="367" spans="1:10" ht="15" hidden="1" outlineLevel="1" thickBot="1" x14ac:dyDescent="0.4">
      <c r="A367" s="70" t="s">
        <v>3466</v>
      </c>
      <c r="B367" s="73" t="s">
        <v>3861</v>
      </c>
      <c r="C367" s="79" t="s">
        <v>3467</v>
      </c>
      <c r="D367" s="72" t="s">
        <v>170</v>
      </c>
      <c r="E367" s="83">
        <v>3</v>
      </c>
      <c r="F367" s="83">
        <v>4</v>
      </c>
      <c r="G367" s="84">
        <f t="shared" si="17"/>
        <v>7</v>
      </c>
      <c r="H367" s="67">
        <v>43711</v>
      </c>
      <c r="I367" s="90">
        <v>1000</v>
      </c>
      <c r="J367" s="217">
        <f t="shared" si="16"/>
        <v>7</v>
      </c>
    </row>
    <row r="368" spans="1:10" ht="15" hidden="1" outlineLevel="1" thickBot="1" x14ac:dyDescent="0.4">
      <c r="A368" s="70" t="s">
        <v>3466</v>
      </c>
      <c r="B368" s="73" t="s">
        <v>3862</v>
      </c>
      <c r="C368" s="79" t="s">
        <v>3467</v>
      </c>
      <c r="D368" s="72" t="s">
        <v>170</v>
      </c>
      <c r="E368" s="83">
        <v>2</v>
      </c>
      <c r="F368" s="83">
        <v>2</v>
      </c>
      <c r="G368" s="84">
        <f t="shared" si="17"/>
        <v>4</v>
      </c>
      <c r="H368" s="67">
        <v>43711</v>
      </c>
      <c r="I368" s="90">
        <v>1000</v>
      </c>
      <c r="J368" s="217">
        <f t="shared" si="16"/>
        <v>4</v>
      </c>
    </row>
    <row r="369" spans="1:10" ht="15" hidden="1" outlineLevel="1" thickBot="1" x14ac:dyDescent="0.4">
      <c r="A369" s="106" t="s">
        <v>3466</v>
      </c>
      <c r="B369" s="105" t="s">
        <v>3863</v>
      </c>
      <c r="C369" s="106" t="s">
        <v>3467</v>
      </c>
      <c r="D369" s="72" t="s">
        <v>170</v>
      </c>
      <c r="E369" s="108">
        <v>0</v>
      </c>
      <c r="F369" s="108">
        <v>1</v>
      </c>
      <c r="G369" s="108">
        <f t="shared" si="17"/>
        <v>1</v>
      </c>
      <c r="H369" s="94">
        <v>43711</v>
      </c>
      <c r="I369" s="109">
        <v>1500</v>
      </c>
      <c r="J369" s="217">
        <f t="shared" si="16"/>
        <v>0</v>
      </c>
    </row>
    <row r="370" spans="1:10" ht="15" hidden="1" outlineLevel="1" thickBot="1" x14ac:dyDescent="0.4">
      <c r="A370" s="106" t="s">
        <v>3466</v>
      </c>
      <c r="B370" s="105" t="s">
        <v>3864</v>
      </c>
      <c r="C370" s="106" t="s">
        <v>3467</v>
      </c>
      <c r="D370" s="72" t="s">
        <v>170</v>
      </c>
      <c r="E370" s="108">
        <v>2</v>
      </c>
      <c r="F370" s="108">
        <v>2</v>
      </c>
      <c r="G370" s="108">
        <f t="shared" si="17"/>
        <v>4</v>
      </c>
      <c r="H370" s="94">
        <v>43711</v>
      </c>
      <c r="I370" s="109">
        <v>1500</v>
      </c>
      <c r="J370" s="217">
        <f t="shared" si="16"/>
        <v>0</v>
      </c>
    </row>
    <row r="371" spans="1:10" ht="15" hidden="1" outlineLevel="1" thickBot="1" x14ac:dyDescent="0.4">
      <c r="A371" s="106" t="s">
        <v>3466</v>
      </c>
      <c r="B371" s="105" t="s">
        <v>3865</v>
      </c>
      <c r="C371" s="106" t="s">
        <v>3467</v>
      </c>
      <c r="D371" s="72" t="s">
        <v>170</v>
      </c>
      <c r="E371" s="108">
        <v>3</v>
      </c>
      <c r="F371" s="108">
        <v>4</v>
      </c>
      <c r="G371" s="108">
        <f t="shared" si="17"/>
        <v>7</v>
      </c>
      <c r="H371" s="94">
        <v>43711</v>
      </c>
      <c r="I371" s="109">
        <v>1500</v>
      </c>
      <c r="J371" s="217">
        <f t="shared" si="16"/>
        <v>0</v>
      </c>
    </row>
    <row r="372" spans="1:10" ht="15" hidden="1" outlineLevel="1" thickBot="1" x14ac:dyDescent="0.4">
      <c r="A372" s="70" t="s">
        <v>3466</v>
      </c>
      <c r="B372" s="73" t="s">
        <v>3866</v>
      </c>
      <c r="C372" s="79" t="s">
        <v>3467</v>
      </c>
      <c r="D372" s="72" t="s">
        <v>170</v>
      </c>
      <c r="E372" s="83">
        <v>1</v>
      </c>
      <c r="F372" s="83">
        <v>1</v>
      </c>
      <c r="G372" s="84">
        <f t="shared" si="17"/>
        <v>2</v>
      </c>
      <c r="H372" s="67">
        <v>43711</v>
      </c>
      <c r="I372" s="90">
        <v>1000</v>
      </c>
      <c r="J372" s="217">
        <f t="shared" si="16"/>
        <v>2</v>
      </c>
    </row>
    <row r="373" spans="1:10" hidden="1" outlineLevel="1" x14ac:dyDescent="0.35">
      <c r="A373" s="70" t="s">
        <v>3466</v>
      </c>
      <c r="B373" s="73" t="s">
        <v>3867</v>
      </c>
      <c r="C373" s="79" t="s">
        <v>3467</v>
      </c>
      <c r="D373" s="72" t="s">
        <v>170</v>
      </c>
      <c r="E373" s="83">
        <v>1</v>
      </c>
      <c r="F373" s="83">
        <v>1</v>
      </c>
      <c r="G373" s="84">
        <f t="shared" si="17"/>
        <v>2</v>
      </c>
      <c r="H373" s="67">
        <v>43711</v>
      </c>
      <c r="I373" s="90">
        <v>1000</v>
      </c>
      <c r="J373" s="217">
        <f t="shared" si="16"/>
        <v>2</v>
      </c>
    </row>
    <row r="374" spans="1:10" ht="15" collapsed="1" thickBot="1" x14ac:dyDescent="0.4">
      <c r="A374" s="71" t="s">
        <v>3466</v>
      </c>
      <c r="B374" s="74"/>
      <c r="C374" s="80" t="s">
        <v>3467</v>
      </c>
      <c r="D374" s="81">
        <f>COUNTA(D336:D373)</f>
        <v>38</v>
      </c>
      <c r="E374" s="81">
        <f>SUM(E336:E373)</f>
        <v>153</v>
      </c>
      <c r="F374" s="81">
        <f>SUM(F336:F373)</f>
        <v>185</v>
      </c>
      <c r="G374" s="81">
        <f>SUM(G336:G373)</f>
        <v>338</v>
      </c>
      <c r="H374" s="92">
        <v>43711</v>
      </c>
      <c r="I374" s="82">
        <f>AVERAGE(I336:I373)</f>
        <v>1359.8684210526317</v>
      </c>
      <c r="J374" s="81">
        <f>SUM(J336:J373)</f>
        <v>153</v>
      </c>
    </row>
    <row r="375" spans="1:10" ht="15" hidden="1" outlineLevel="1" thickBot="1" x14ac:dyDescent="0.4">
      <c r="A375" s="72" t="s">
        <v>3468</v>
      </c>
      <c r="B375" s="75" t="s">
        <v>3868</v>
      </c>
      <c r="C375" s="96" t="s">
        <v>3469</v>
      </c>
      <c r="D375" s="72" t="s">
        <v>170</v>
      </c>
      <c r="E375" s="96">
        <v>3</v>
      </c>
      <c r="F375" s="96">
        <v>3</v>
      </c>
      <c r="G375" s="97">
        <f t="shared" ref="G375:G406" si="18">E375+F375</f>
        <v>6</v>
      </c>
      <c r="H375" s="67">
        <v>43775</v>
      </c>
      <c r="I375" s="107">
        <v>70</v>
      </c>
      <c r="J375" s="217">
        <f t="shared" si="16"/>
        <v>6</v>
      </c>
    </row>
    <row r="376" spans="1:10" ht="15" hidden="1" outlineLevel="1" thickBot="1" x14ac:dyDescent="0.4">
      <c r="A376" s="70" t="s">
        <v>3468</v>
      </c>
      <c r="B376" s="73" t="s">
        <v>3869</v>
      </c>
      <c r="C376" s="76" t="s">
        <v>3469</v>
      </c>
      <c r="D376" s="72" t="s">
        <v>170</v>
      </c>
      <c r="E376" s="76">
        <v>1</v>
      </c>
      <c r="F376" s="76">
        <v>3</v>
      </c>
      <c r="G376" s="77">
        <f t="shared" si="18"/>
        <v>4</v>
      </c>
      <c r="H376" s="67">
        <v>43775</v>
      </c>
      <c r="I376" s="78">
        <v>70</v>
      </c>
      <c r="J376" s="217">
        <f t="shared" si="16"/>
        <v>4</v>
      </c>
    </row>
    <row r="377" spans="1:10" ht="15" hidden="1" outlineLevel="1" thickBot="1" x14ac:dyDescent="0.4">
      <c r="A377" s="70" t="s">
        <v>3468</v>
      </c>
      <c r="B377" s="73" t="s">
        <v>3870</v>
      </c>
      <c r="C377" s="76" t="s">
        <v>3469</v>
      </c>
      <c r="D377" s="72" t="s">
        <v>170</v>
      </c>
      <c r="E377" s="76">
        <v>7</v>
      </c>
      <c r="F377" s="76">
        <v>4</v>
      </c>
      <c r="G377" s="77">
        <f t="shared" si="18"/>
        <v>11</v>
      </c>
      <c r="H377" s="67">
        <v>43775</v>
      </c>
      <c r="I377" s="78">
        <v>60</v>
      </c>
      <c r="J377" s="217">
        <f t="shared" si="16"/>
        <v>11</v>
      </c>
    </row>
    <row r="378" spans="1:10" ht="15" hidden="1" outlineLevel="1" thickBot="1" x14ac:dyDescent="0.4">
      <c r="A378" s="70" t="s">
        <v>3468</v>
      </c>
      <c r="B378" s="73" t="s">
        <v>3871</v>
      </c>
      <c r="C378" s="76" t="s">
        <v>3469</v>
      </c>
      <c r="D378" s="72" t="s">
        <v>170</v>
      </c>
      <c r="E378" s="76">
        <v>1</v>
      </c>
      <c r="F378" s="76">
        <v>2</v>
      </c>
      <c r="G378" s="77">
        <f t="shared" si="18"/>
        <v>3</v>
      </c>
      <c r="H378" s="67">
        <v>43775</v>
      </c>
      <c r="I378" s="78">
        <v>80</v>
      </c>
      <c r="J378" s="217">
        <f t="shared" si="16"/>
        <v>3</v>
      </c>
    </row>
    <row r="379" spans="1:10" ht="15" hidden="1" outlineLevel="1" thickBot="1" x14ac:dyDescent="0.4">
      <c r="A379" s="70" t="s">
        <v>3468</v>
      </c>
      <c r="B379" s="73" t="s">
        <v>3872</v>
      </c>
      <c r="C379" s="76" t="s">
        <v>3469</v>
      </c>
      <c r="D379" s="72" t="s">
        <v>170</v>
      </c>
      <c r="E379" s="76">
        <v>1</v>
      </c>
      <c r="F379" s="76">
        <v>2</v>
      </c>
      <c r="G379" s="77">
        <f t="shared" si="18"/>
        <v>3</v>
      </c>
      <c r="H379" s="67">
        <v>43775</v>
      </c>
      <c r="I379" s="78">
        <v>80</v>
      </c>
      <c r="J379" s="217">
        <f t="shared" si="16"/>
        <v>3</v>
      </c>
    </row>
    <row r="380" spans="1:10" ht="15" hidden="1" outlineLevel="1" thickBot="1" x14ac:dyDescent="0.4">
      <c r="A380" s="70" t="s">
        <v>3468</v>
      </c>
      <c r="B380" s="73" t="s">
        <v>3873</v>
      </c>
      <c r="C380" s="76" t="s">
        <v>3469</v>
      </c>
      <c r="D380" s="72" t="s">
        <v>170</v>
      </c>
      <c r="E380" s="76">
        <v>4</v>
      </c>
      <c r="F380" s="76">
        <v>1</v>
      </c>
      <c r="G380" s="77">
        <f t="shared" si="18"/>
        <v>5</v>
      </c>
      <c r="H380" s="67">
        <v>43775</v>
      </c>
      <c r="I380" s="78">
        <v>80</v>
      </c>
      <c r="J380" s="217">
        <f t="shared" si="16"/>
        <v>5</v>
      </c>
    </row>
    <row r="381" spans="1:10" ht="15" hidden="1" outlineLevel="1" thickBot="1" x14ac:dyDescent="0.4">
      <c r="A381" s="70" t="s">
        <v>3468</v>
      </c>
      <c r="B381" s="73" t="s">
        <v>3874</v>
      </c>
      <c r="C381" s="76" t="s">
        <v>3469</v>
      </c>
      <c r="D381" s="72" t="s">
        <v>170</v>
      </c>
      <c r="E381" s="76">
        <v>1</v>
      </c>
      <c r="F381" s="76">
        <v>2</v>
      </c>
      <c r="G381" s="77">
        <f t="shared" si="18"/>
        <v>3</v>
      </c>
      <c r="H381" s="67">
        <v>43775</v>
      </c>
      <c r="I381" s="78">
        <v>90</v>
      </c>
      <c r="J381" s="217">
        <f t="shared" si="16"/>
        <v>3</v>
      </c>
    </row>
    <row r="382" spans="1:10" ht="15" hidden="1" outlineLevel="1" thickBot="1" x14ac:dyDescent="0.4">
      <c r="A382" s="70" t="s">
        <v>3468</v>
      </c>
      <c r="B382" s="73" t="s">
        <v>3875</v>
      </c>
      <c r="C382" s="76" t="s">
        <v>3469</v>
      </c>
      <c r="D382" s="72" t="s">
        <v>170</v>
      </c>
      <c r="E382" s="76">
        <v>0</v>
      </c>
      <c r="F382" s="76">
        <v>2</v>
      </c>
      <c r="G382" s="77">
        <f t="shared" si="18"/>
        <v>2</v>
      </c>
      <c r="H382" s="67">
        <v>43775</v>
      </c>
      <c r="I382" s="78">
        <v>90</v>
      </c>
      <c r="J382" s="217">
        <f t="shared" si="16"/>
        <v>2</v>
      </c>
    </row>
    <row r="383" spans="1:10" ht="15" hidden="1" outlineLevel="1" thickBot="1" x14ac:dyDescent="0.4">
      <c r="A383" s="70" t="s">
        <v>3468</v>
      </c>
      <c r="B383" s="73" t="s">
        <v>3876</v>
      </c>
      <c r="C383" s="76" t="s">
        <v>3469</v>
      </c>
      <c r="D383" s="72" t="s">
        <v>170</v>
      </c>
      <c r="E383" s="76">
        <v>2</v>
      </c>
      <c r="F383" s="76">
        <v>2</v>
      </c>
      <c r="G383" s="77">
        <f t="shared" si="18"/>
        <v>4</v>
      </c>
      <c r="H383" s="67">
        <v>43775</v>
      </c>
      <c r="I383" s="78">
        <v>90</v>
      </c>
      <c r="J383" s="217">
        <f t="shared" si="16"/>
        <v>4</v>
      </c>
    </row>
    <row r="384" spans="1:10" ht="15" hidden="1" outlineLevel="1" thickBot="1" x14ac:dyDescent="0.4">
      <c r="A384" s="70" t="s">
        <v>3468</v>
      </c>
      <c r="B384" s="73" t="s">
        <v>3877</v>
      </c>
      <c r="C384" s="76" t="s">
        <v>3469</v>
      </c>
      <c r="D384" s="72" t="s">
        <v>170</v>
      </c>
      <c r="E384" s="76">
        <v>5</v>
      </c>
      <c r="F384" s="76">
        <v>2</v>
      </c>
      <c r="G384" s="77">
        <f t="shared" si="18"/>
        <v>7</v>
      </c>
      <c r="H384" s="67">
        <v>43775</v>
      </c>
      <c r="I384" s="78">
        <v>90</v>
      </c>
      <c r="J384" s="217">
        <f t="shared" si="16"/>
        <v>7</v>
      </c>
    </row>
    <row r="385" spans="1:10" ht="15" hidden="1" outlineLevel="1" thickBot="1" x14ac:dyDescent="0.4">
      <c r="A385" s="70" t="s">
        <v>3468</v>
      </c>
      <c r="B385" s="73" t="s">
        <v>3878</v>
      </c>
      <c r="C385" s="76" t="s">
        <v>3469</v>
      </c>
      <c r="D385" s="72" t="s">
        <v>170</v>
      </c>
      <c r="E385" s="76">
        <v>2</v>
      </c>
      <c r="F385" s="76">
        <v>4</v>
      </c>
      <c r="G385" s="77">
        <f t="shared" si="18"/>
        <v>6</v>
      </c>
      <c r="H385" s="67">
        <v>43775</v>
      </c>
      <c r="I385" s="78">
        <v>90</v>
      </c>
      <c r="J385" s="217">
        <f t="shared" si="16"/>
        <v>6</v>
      </c>
    </row>
    <row r="386" spans="1:10" ht="15" hidden="1" outlineLevel="1" thickBot="1" x14ac:dyDescent="0.4">
      <c r="A386" s="70" t="s">
        <v>3468</v>
      </c>
      <c r="B386" s="73" t="s">
        <v>3879</v>
      </c>
      <c r="C386" s="76" t="s">
        <v>3469</v>
      </c>
      <c r="D386" s="72" t="s">
        <v>170</v>
      </c>
      <c r="E386" s="76">
        <v>2</v>
      </c>
      <c r="F386" s="76">
        <v>2</v>
      </c>
      <c r="G386" s="77">
        <f t="shared" si="18"/>
        <v>4</v>
      </c>
      <c r="H386" s="67">
        <v>43775</v>
      </c>
      <c r="I386" s="78">
        <v>100</v>
      </c>
      <c r="J386" s="217">
        <f t="shared" si="16"/>
        <v>4</v>
      </c>
    </row>
    <row r="387" spans="1:10" ht="15" hidden="1" outlineLevel="1" thickBot="1" x14ac:dyDescent="0.4">
      <c r="A387" s="70" t="s">
        <v>3468</v>
      </c>
      <c r="B387" s="73" t="s">
        <v>3880</v>
      </c>
      <c r="C387" s="76" t="s">
        <v>3469</v>
      </c>
      <c r="D387" s="72" t="s">
        <v>170</v>
      </c>
      <c r="E387" s="76">
        <v>3</v>
      </c>
      <c r="F387" s="76">
        <v>2</v>
      </c>
      <c r="G387" s="77">
        <f t="shared" si="18"/>
        <v>5</v>
      </c>
      <c r="H387" s="67">
        <v>43775</v>
      </c>
      <c r="I387" s="78">
        <v>100</v>
      </c>
      <c r="J387" s="217">
        <f t="shared" ref="J387:J450" si="19">IF(I387&gt;$Q$1,,G387)</f>
        <v>5</v>
      </c>
    </row>
    <row r="388" spans="1:10" ht="15" hidden="1" outlineLevel="1" thickBot="1" x14ac:dyDescent="0.4">
      <c r="A388" s="70" t="s">
        <v>3468</v>
      </c>
      <c r="B388" s="73" t="s">
        <v>3881</v>
      </c>
      <c r="C388" s="76" t="s">
        <v>3469</v>
      </c>
      <c r="D388" s="72" t="s">
        <v>170</v>
      </c>
      <c r="E388" s="76">
        <v>2</v>
      </c>
      <c r="F388" s="76">
        <v>1</v>
      </c>
      <c r="G388" s="77">
        <f t="shared" si="18"/>
        <v>3</v>
      </c>
      <c r="H388" s="67">
        <v>43775</v>
      </c>
      <c r="I388" s="78">
        <v>70</v>
      </c>
      <c r="J388" s="217">
        <f t="shared" si="19"/>
        <v>3</v>
      </c>
    </row>
    <row r="389" spans="1:10" ht="15" hidden="1" outlineLevel="1" thickBot="1" x14ac:dyDescent="0.4">
      <c r="A389" s="70" t="s">
        <v>3468</v>
      </c>
      <c r="B389" s="73" t="s">
        <v>3882</v>
      </c>
      <c r="C389" s="76" t="s">
        <v>3469</v>
      </c>
      <c r="D389" s="72" t="s">
        <v>170</v>
      </c>
      <c r="E389" s="76">
        <v>6</v>
      </c>
      <c r="F389" s="76">
        <v>4</v>
      </c>
      <c r="G389" s="77">
        <f t="shared" si="18"/>
        <v>10</v>
      </c>
      <c r="H389" s="67">
        <v>43775</v>
      </c>
      <c r="I389" s="78">
        <v>100</v>
      </c>
      <c r="J389" s="217">
        <f t="shared" si="19"/>
        <v>10</v>
      </c>
    </row>
    <row r="390" spans="1:10" ht="15" hidden="1" outlineLevel="1" thickBot="1" x14ac:dyDescent="0.4">
      <c r="A390" s="70" t="s">
        <v>3468</v>
      </c>
      <c r="B390" s="73" t="s">
        <v>3883</v>
      </c>
      <c r="C390" s="76" t="s">
        <v>3469</v>
      </c>
      <c r="D390" s="72" t="s">
        <v>170</v>
      </c>
      <c r="E390" s="76">
        <v>1</v>
      </c>
      <c r="F390" s="76">
        <v>4</v>
      </c>
      <c r="G390" s="77">
        <f t="shared" si="18"/>
        <v>5</v>
      </c>
      <c r="H390" s="67">
        <v>43775</v>
      </c>
      <c r="I390" s="78">
        <v>75</v>
      </c>
      <c r="J390" s="217">
        <f t="shared" si="19"/>
        <v>5</v>
      </c>
    </row>
    <row r="391" spans="1:10" ht="15" hidden="1" outlineLevel="1" thickBot="1" x14ac:dyDescent="0.4">
      <c r="A391" s="70" t="s">
        <v>3468</v>
      </c>
      <c r="B391" s="73" t="s">
        <v>3884</v>
      </c>
      <c r="C391" s="76" t="s">
        <v>3469</v>
      </c>
      <c r="D391" s="72" t="s">
        <v>170</v>
      </c>
      <c r="E391" s="76">
        <v>3</v>
      </c>
      <c r="F391" s="76">
        <v>2</v>
      </c>
      <c r="G391" s="77">
        <f t="shared" si="18"/>
        <v>5</v>
      </c>
      <c r="H391" s="67">
        <v>43775</v>
      </c>
      <c r="I391" s="78">
        <v>80</v>
      </c>
      <c r="J391" s="217">
        <f t="shared" si="19"/>
        <v>5</v>
      </c>
    </row>
    <row r="392" spans="1:10" ht="15" hidden="1" outlineLevel="1" thickBot="1" x14ac:dyDescent="0.4">
      <c r="A392" s="70" t="s">
        <v>3468</v>
      </c>
      <c r="B392" s="73" t="s">
        <v>3885</v>
      </c>
      <c r="C392" s="76" t="s">
        <v>3469</v>
      </c>
      <c r="D392" s="72" t="s">
        <v>170</v>
      </c>
      <c r="E392" s="76">
        <v>2</v>
      </c>
      <c r="F392" s="76">
        <v>2</v>
      </c>
      <c r="G392" s="77">
        <f t="shared" si="18"/>
        <v>4</v>
      </c>
      <c r="H392" s="67">
        <v>43775</v>
      </c>
      <c r="I392" s="78">
        <v>110</v>
      </c>
      <c r="J392" s="217">
        <f t="shared" si="19"/>
        <v>4</v>
      </c>
    </row>
    <row r="393" spans="1:10" ht="15" hidden="1" outlineLevel="1" thickBot="1" x14ac:dyDescent="0.4">
      <c r="A393" s="70" t="s">
        <v>3468</v>
      </c>
      <c r="B393" s="73" t="s">
        <v>3886</v>
      </c>
      <c r="C393" s="76" t="s">
        <v>3469</v>
      </c>
      <c r="D393" s="72" t="s">
        <v>170</v>
      </c>
      <c r="E393" s="76">
        <v>2</v>
      </c>
      <c r="F393" s="76">
        <v>2</v>
      </c>
      <c r="G393" s="77">
        <f t="shared" si="18"/>
        <v>4</v>
      </c>
      <c r="H393" s="67">
        <v>43775</v>
      </c>
      <c r="I393" s="78">
        <v>40</v>
      </c>
      <c r="J393" s="217">
        <f t="shared" si="19"/>
        <v>4</v>
      </c>
    </row>
    <row r="394" spans="1:10" ht="15" hidden="1" outlineLevel="1" thickBot="1" x14ac:dyDescent="0.4">
      <c r="A394" s="70" t="s">
        <v>3468</v>
      </c>
      <c r="B394" s="73" t="s">
        <v>3887</v>
      </c>
      <c r="C394" s="76" t="s">
        <v>3469</v>
      </c>
      <c r="D394" s="72" t="s">
        <v>170</v>
      </c>
      <c r="E394" s="76">
        <v>2</v>
      </c>
      <c r="F394" s="76">
        <v>2</v>
      </c>
      <c r="G394" s="77">
        <f t="shared" si="18"/>
        <v>4</v>
      </c>
      <c r="H394" s="67">
        <v>43775</v>
      </c>
      <c r="I394" s="78">
        <v>50</v>
      </c>
      <c r="J394" s="217">
        <f t="shared" si="19"/>
        <v>4</v>
      </c>
    </row>
    <row r="395" spans="1:10" ht="15" hidden="1" outlineLevel="1" thickBot="1" x14ac:dyDescent="0.4">
      <c r="A395" s="70" t="s">
        <v>3468</v>
      </c>
      <c r="B395" s="73" t="s">
        <v>3888</v>
      </c>
      <c r="C395" s="76" t="s">
        <v>3469</v>
      </c>
      <c r="D395" s="72" t="s">
        <v>170</v>
      </c>
      <c r="E395" s="76">
        <v>3</v>
      </c>
      <c r="F395" s="76">
        <v>2</v>
      </c>
      <c r="G395" s="77">
        <f t="shared" si="18"/>
        <v>5</v>
      </c>
      <c r="H395" s="67">
        <v>43775</v>
      </c>
      <c r="I395" s="78">
        <v>40</v>
      </c>
      <c r="J395" s="217">
        <f t="shared" si="19"/>
        <v>5</v>
      </c>
    </row>
    <row r="396" spans="1:10" ht="15" hidden="1" outlineLevel="1" thickBot="1" x14ac:dyDescent="0.4">
      <c r="A396" s="70" t="s">
        <v>3468</v>
      </c>
      <c r="B396" s="73" t="s">
        <v>3889</v>
      </c>
      <c r="C396" s="76" t="s">
        <v>3469</v>
      </c>
      <c r="D396" s="72" t="s">
        <v>170</v>
      </c>
      <c r="E396" s="76">
        <v>4</v>
      </c>
      <c r="F396" s="76">
        <v>1</v>
      </c>
      <c r="G396" s="77">
        <f t="shared" si="18"/>
        <v>5</v>
      </c>
      <c r="H396" s="67">
        <v>43775</v>
      </c>
      <c r="I396" s="78">
        <v>30</v>
      </c>
      <c r="J396" s="217">
        <f t="shared" si="19"/>
        <v>5</v>
      </c>
    </row>
    <row r="397" spans="1:10" ht="15" hidden="1" outlineLevel="1" thickBot="1" x14ac:dyDescent="0.4">
      <c r="A397" s="70" t="s">
        <v>3468</v>
      </c>
      <c r="B397" s="73" t="s">
        <v>3890</v>
      </c>
      <c r="C397" s="76" t="s">
        <v>3469</v>
      </c>
      <c r="D397" s="72" t="s">
        <v>170</v>
      </c>
      <c r="E397" s="76">
        <v>3</v>
      </c>
      <c r="F397" s="76">
        <v>4</v>
      </c>
      <c r="G397" s="77">
        <f t="shared" si="18"/>
        <v>7</v>
      </c>
      <c r="H397" s="67">
        <v>43775</v>
      </c>
      <c r="I397" s="78">
        <v>50</v>
      </c>
      <c r="J397" s="217">
        <f t="shared" si="19"/>
        <v>7</v>
      </c>
    </row>
    <row r="398" spans="1:10" ht="15" hidden="1" outlineLevel="1" thickBot="1" x14ac:dyDescent="0.4">
      <c r="A398" s="70" t="s">
        <v>3468</v>
      </c>
      <c r="B398" s="73" t="s">
        <v>3891</v>
      </c>
      <c r="C398" s="76" t="s">
        <v>3469</v>
      </c>
      <c r="D398" s="72" t="s">
        <v>170</v>
      </c>
      <c r="E398" s="76">
        <v>4</v>
      </c>
      <c r="F398" s="76">
        <v>5</v>
      </c>
      <c r="G398" s="77">
        <f t="shared" si="18"/>
        <v>9</v>
      </c>
      <c r="H398" s="67">
        <v>43775</v>
      </c>
      <c r="I398" s="78">
        <v>30</v>
      </c>
      <c r="J398" s="217">
        <f t="shared" si="19"/>
        <v>9</v>
      </c>
    </row>
    <row r="399" spans="1:10" ht="15" hidden="1" outlineLevel="1" thickBot="1" x14ac:dyDescent="0.4">
      <c r="A399" s="70" t="s">
        <v>3468</v>
      </c>
      <c r="B399" s="73" t="s">
        <v>3892</v>
      </c>
      <c r="C399" s="76" t="s">
        <v>3469</v>
      </c>
      <c r="D399" s="72" t="s">
        <v>170</v>
      </c>
      <c r="E399" s="76">
        <v>5</v>
      </c>
      <c r="F399" s="76">
        <v>4</v>
      </c>
      <c r="G399" s="77">
        <f t="shared" si="18"/>
        <v>9</v>
      </c>
      <c r="H399" s="67">
        <v>43775</v>
      </c>
      <c r="I399" s="78">
        <v>20</v>
      </c>
      <c r="J399" s="217">
        <f t="shared" si="19"/>
        <v>9</v>
      </c>
    </row>
    <row r="400" spans="1:10" ht="15" hidden="1" outlineLevel="1" thickBot="1" x14ac:dyDescent="0.4">
      <c r="A400" s="70" t="s">
        <v>3468</v>
      </c>
      <c r="B400" s="73" t="s">
        <v>3893</v>
      </c>
      <c r="C400" s="76" t="s">
        <v>3469</v>
      </c>
      <c r="D400" s="72" t="s">
        <v>170</v>
      </c>
      <c r="E400" s="76">
        <v>8</v>
      </c>
      <c r="F400" s="76">
        <v>4</v>
      </c>
      <c r="G400" s="77">
        <f t="shared" si="18"/>
        <v>12</v>
      </c>
      <c r="H400" s="67">
        <v>43775</v>
      </c>
      <c r="I400" s="78">
        <v>25</v>
      </c>
      <c r="J400" s="217">
        <f t="shared" si="19"/>
        <v>12</v>
      </c>
    </row>
    <row r="401" spans="1:10" ht="15" hidden="1" outlineLevel="1" thickBot="1" x14ac:dyDescent="0.4">
      <c r="A401" s="70" t="s">
        <v>3468</v>
      </c>
      <c r="B401" s="73" t="s">
        <v>3894</v>
      </c>
      <c r="C401" s="76" t="s">
        <v>3469</v>
      </c>
      <c r="D401" s="72" t="s">
        <v>170</v>
      </c>
      <c r="E401" s="76">
        <v>4</v>
      </c>
      <c r="F401" s="76">
        <v>5</v>
      </c>
      <c r="G401" s="77">
        <f t="shared" si="18"/>
        <v>9</v>
      </c>
      <c r="H401" s="67">
        <v>43775</v>
      </c>
      <c r="I401" s="78">
        <v>40</v>
      </c>
      <c r="J401" s="217">
        <f t="shared" si="19"/>
        <v>9</v>
      </c>
    </row>
    <row r="402" spans="1:10" ht="15" hidden="1" outlineLevel="1" thickBot="1" x14ac:dyDescent="0.4">
      <c r="A402" s="70" t="s">
        <v>3468</v>
      </c>
      <c r="B402" s="73" t="s">
        <v>3895</v>
      </c>
      <c r="C402" s="76" t="s">
        <v>3469</v>
      </c>
      <c r="D402" s="72" t="s">
        <v>170</v>
      </c>
      <c r="E402" s="76">
        <v>3</v>
      </c>
      <c r="F402" s="76">
        <v>2</v>
      </c>
      <c r="G402" s="77">
        <f t="shared" si="18"/>
        <v>5</v>
      </c>
      <c r="H402" s="67">
        <v>43775</v>
      </c>
      <c r="I402" s="78">
        <v>20</v>
      </c>
      <c r="J402" s="217">
        <f t="shared" si="19"/>
        <v>5</v>
      </c>
    </row>
    <row r="403" spans="1:10" ht="15" hidden="1" outlineLevel="1" thickBot="1" x14ac:dyDescent="0.4">
      <c r="A403" s="70" t="s">
        <v>3468</v>
      </c>
      <c r="B403" s="73" t="s">
        <v>3896</v>
      </c>
      <c r="C403" s="76" t="s">
        <v>3469</v>
      </c>
      <c r="D403" s="72" t="s">
        <v>170</v>
      </c>
      <c r="E403" s="76">
        <v>3</v>
      </c>
      <c r="F403" s="76">
        <v>4</v>
      </c>
      <c r="G403" s="77">
        <f t="shared" si="18"/>
        <v>7</v>
      </c>
      <c r="H403" s="67">
        <v>43775</v>
      </c>
      <c r="I403" s="78">
        <v>25</v>
      </c>
      <c r="J403" s="217">
        <f t="shared" si="19"/>
        <v>7</v>
      </c>
    </row>
    <row r="404" spans="1:10" ht="15" hidden="1" outlineLevel="1" thickBot="1" x14ac:dyDescent="0.4">
      <c r="A404" s="70" t="s">
        <v>3468</v>
      </c>
      <c r="B404" s="73" t="s">
        <v>3897</v>
      </c>
      <c r="C404" s="76" t="s">
        <v>3469</v>
      </c>
      <c r="D404" s="72" t="s">
        <v>170</v>
      </c>
      <c r="E404" s="76">
        <v>3</v>
      </c>
      <c r="F404" s="76">
        <v>4</v>
      </c>
      <c r="G404" s="77">
        <f t="shared" si="18"/>
        <v>7</v>
      </c>
      <c r="H404" s="67">
        <v>43775</v>
      </c>
      <c r="I404" s="78">
        <v>30</v>
      </c>
      <c r="J404" s="217">
        <f t="shared" si="19"/>
        <v>7</v>
      </c>
    </row>
    <row r="405" spans="1:10" ht="15" hidden="1" outlineLevel="1" thickBot="1" x14ac:dyDescent="0.4">
      <c r="A405" s="70" t="s">
        <v>3468</v>
      </c>
      <c r="B405" s="73" t="s">
        <v>3898</v>
      </c>
      <c r="C405" s="76" t="s">
        <v>3469</v>
      </c>
      <c r="D405" s="72" t="s">
        <v>170</v>
      </c>
      <c r="E405" s="76">
        <v>4</v>
      </c>
      <c r="F405" s="76">
        <v>4</v>
      </c>
      <c r="G405" s="77">
        <f t="shared" si="18"/>
        <v>8</v>
      </c>
      <c r="H405" s="67">
        <v>43775</v>
      </c>
      <c r="I405" s="78">
        <v>35</v>
      </c>
      <c r="J405" s="217">
        <f t="shared" si="19"/>
        <v>8</v>
      </c>
    </row>
    <row r="406" spans="1:10" ht="15" hidden="1" outlineLevel="1" thickBot="1" x14ac:dyDescent="0.4">
      <c r="A406" s="70" t="s">
        <v>3468</v>
      </c>
      <c r="B406" s="73" t="s">
        <v>3899</v>
      </c>
      <c r="C406" s="76" t="s">
        <v>3469</v>
      </c>
      <c r="D406" s="72" t="s">
        <v>170</v>
      </c>
      <c r="E406" s="76">
        <v>3</v>
      </c>
      <c r="F406" s="76">
        <v>2</v>
      </c>
      <c r="G406" s="77">
        <f t="shared" si="18"/>
        <v>5</v>
      </c>
      <c r="H406" s="67">
        <v>43775</v>
      </c>
      <c r="I406" s="78">
        <v>40</v>
      </c>
      <c r="J406" s="217">
        <f t="shared" si="19"/>
        <v>5</v>
      </c>
    </row>
    <row r="407" spans="1:10" ht="15" hidden="1" outlineLevel="1" thickBot="1" x14ac:dyDescent="0.4">
      <c r="A407" s="70" t="s">
        <v>3468</v>
      </c>
      <c r="B407" s="73" t="s">
        <v>3900</v>
      </c>
      <c r="C407" s="76" t="s">
        <v>3469</v>
      </c>
      <c r="D407" s="72" t="s">
        <v>170</v>
      </c>
      <c r="E407" s="76">
        <v>5</v>
      </c>
      <c r="F407" s="76">
        <v>3</v>
      </c>
      <c r="G407" s="77">
        <f t="shared" ref="G407:G438" si="20">E407+F407</f>
        <v>8</v>
      </c>
      <c r="H407" s="67">
        <v>43775</v>
      </c>
      <c r="I407" s="78">
        <v>50</v>
      </c>
      <c r="J407" s="217">
        <f t="shared" si="19"/>
        <v>8</v>
      </c>
    </row>
    <row r="408" spans="1:10" ht="15" hidden="1" outlineLevel="1" thickBot="1" x14ac:dyDescent="0.4">
      <c r="A408" s="70" t="s">
        <v>3468</v>
      </c>
      <c r="B408" s="73" t="s">
        <v>3901</v>
      </c>
      <c r="C408" s="76" t="s">
        <v>3469</v>
      </c>
      <c r="D408" s="72" t="s">
        <v>170</v>
      </c>
      <c r="E408" s="76">
        <v>2</v>
      </c>
      <c r="F408" s="76">
        <v>4</v>
      </c>
      <c r="G408" s="77">
        <f t="shared" si="20"/>
        <v>6</v>
      </c>
      <c r="H408" s="67">
        <v>43775</v>
      </c>
      <c r="I408" s="78">
        <v>45</v>
      </c>
      <c r="J408" s="217">
        <f t="shared" si="19"/>
        <v>6</v>
      </c>
    </row>
    <row r="409" spans="1:10" ht="15" hidden="1" outlineLevel="1" thickBot="1" x14ac:dyDescent="0.4">
      <c r="A409" s="70" t="s">
        <v>3468</v>
      </c>
      <c r="B409" s="73" t="s">
        <v>3902</v>
      </c>
      <c r="C409" s="76" t="s">
        <v>3469</v>
      </c>
      <c r="D409" s="72" t="s">
        <v>170</v>
      </c>
      <c r="E409" s="76">
        <v>6</v>
      </c>
      <c r="F409" s="76">
        <v>5</v>
      </c>
      <c r="G409" s="77">
        <f t="shared" si="20"/>
        <v>11</v>
      </c>
      <c r="H409" s="67">
        <v>43775</v>
      </c>
      <c r="I409" s="78">
        <v>35</v>
      </c>
      <c r="J409" s="217">
        <f t="shared" si="19"/>
        <v>11</v>
      </c>
    </row>
    <row r="410" spans="1:10" ht="15" hidden="1" outlineLevel="1" thickBot="1" x14ac:dyDescent="0.4">
      <c r="A410" s="70" t="s">
        <v>3468</v>
      </c>
      <c r="B410" s="73" t="s">
        <v>3903</v>
      </c>
      <c r="C410" s="76" t="s">
        <v>3469</v>
      </c>
      <c r="D410" s="72" t="s">
        <v>170</v>
      </c>
      <c r="E410" s="76">
        <v>3</v>
      </c>
      <c r="F410" s="76">
        <v>5</v>
      </c>
      <c r="G410" s="77">
        <f t="shared" si="20"/>
        <v>8</v>
      </c>
      <c r="H410" s="67">
        <v>43775</v>
      </c>
      <c r="I410" s="78">
        <v>25</v>
      </c>
      <c r="J410" s="217">
        <f t="shared" si="19"/>
        <v>8</v>
      </c>
    </row>
    <row r="411" spans="1:10" ht="15" hidden="1" outlineLevel="1" thickBot="1" x14ac:dyDescent="0.4">
      <c r="A411" s="70" t="s">
        <v>3468</v>
      </c>
      <c r="B411" s="73" t="s">
        <v>3904</v>
      </c>
      <c r="C411" s="76" t="s">
        <v>3469</v>
      </c>
      <c r="D411" s="72" t="s">
        <v>170</v>
      </c>
      <c r="E411" s="76">
        <v>4</v>
      </c>
      <c r="F411" s="76">
        <v>4</v>
      </c>
      <c r="G411" s="77">
        <f t="shared" si="20"/>
        <v>8</v>
      </c>
      <c r="H411" s="67">
        <v>43775</v>
      </c>
      <c r="I411" s="78">
        <v>20</v>
      </c>
      <c r="J411" s="217">
        <f t="shared" si="19"/>
        <v>8</v>
      </c>
    </row>
    <row r="412" spans="1:10" ht="15" hidden="1" outlineLevel="1" thickBot="1" x14ac:dyDescent="0.4">
      <c r="A412" s="70" t="s">
        <v>3468</v>
      </c>
      <c r="B412" s="73" t="s">
        <v>3905</v>
      </c>
      <c r="C412" s="76" t="s">
        <v>3469</v>
      </c>
      <c r="D412" s="72" t="s">
        <v>170</v>
      </c>
      <c r="E412" s="76">
        <v>2</v>
      </c>
      <c r="F412" s="76">
        <v>3</v>
      </c>
      <c r="G412" s="77">
        <f t="shared" si="20"/>
        <v>5</v>
      </c>
      <c r="H412" s="67">
        <v>43775</v>
      </c>
      <c r="I412" s="78">
        <v>60</v>
      </c>
      <c r="J412" s="217">
        <f t="shared" si="19"/>
        <v>5</v>
      </c>
    </row>
    <row r="413" spans="1:10" ht="15" hidden="1" outlineLevel="1" thickBot="1" x14ac:dyDescent="0.4">
      <c r="A413" s="70" t="s">
        <v>3468</v>
      </c>
      <c r="B413" s="73" t="s">
        <v>3906</v>
      </c>
      <c r="C413" s="76" t="s">
        <v>3469</v>
      </c>
      <c r="D413" s="72" t="s">
        <v>170</v>
      </c>
      <c r="E413" s="76">
        <v>3</v>
      </c>
      <c r="F413" s="76">
        <v>4</v>
      </c>
      <c r="G413" s="77">
        <f t="shared" si="20"/>
        <v>7</v>
      </c>
      <c r="H413" s="67">
        <v>43775</v>
      </c>
      <c r="I413" s="78">
        <v>90</v>
      </c>
      <c r="J413" s="217">
        <f t="shared" si="19"/>
        <v>7</v>
      </c>
    </row>
    <row r="414" spans="1:10" ht="15" hidden="1" outlineLevel="1" thickBot="1" x14ac:dyDescent="0.4">
      <c r="A414" s="70" t="s">
        <v>3468</v>
      </c>
      <c r="B414" s="73" t="s">
        <v>3907</v>
      </c>
      <c r="C414" s="76" t="s">
        <v>3469</v>
      </c>
      <c r="D414" s="72" t="s">
        <v>170</v>
      </c>
      <c r="E414" s="76">
        <v>4</v>
      </c>
      <c r="F414" s="76">
        <v>4</v>
      </c>
      <c r="G414" s="77">
        <f t="shared" si="20"/>
        <v>8</v>
      </c>
      <c r="H414" s="67">
        <v>43775</v>
      </c>
      <c r="I414" s="78">
        <v>110</v>
      </c>
      <c r="J414" s="217">
        <f t="shared" si="19"/>
        <v>8</v>
      </c>
    </row>
    <row r="415" spans="1:10" ht="15" hidden="1" outlineLevel="1" thickBot="1" x14ac:dyDescent="0.4">
      <c r="A415" s="70" t="s">
        <v>3468</v>
      </c>
      <c r="B415" s="73" t="s">
        <v>3908</v>
      </c>
      <c r="C415" s="76" t="s">
        <v>3469</v>
      </c>
      <c r="D415" s="72" t="s">
        <v>170</v>
      </c>
      <c r="E415" s="76">
        <v>5</v>
      </c>
      <c r="F415" s="76">
        <v>4</v>
      </c>
      <c r="G415" s="77">
        <f t="shared" si="20"/>
        <v>9</v>
      </c>
      <c r="H415" s="67">
        <v>43775</v>
      </c>
      <c r="I415" s="78">
        <v>145</v>
      </c>
      <c r="J415" s="217">
        <f t="shared" si="19"/>
        <v>9</v>
      </c>
    </row>
    <row r="416" spans="1:10" ht="15" hidden="1" outlineLevel="1" thickBot="1" x14ac:dyDescent="0.4">
      <c r="A416" s="70" t="s">
        <v>3468</v>
      </c>
      <c r="B416" s="73" t="s">
        <v>3909</v>
      </c>
      <c r="C416" s="76" t="s">
        <v>3469</v>
      </c>
      <c r="D416" s="72" t="s">
        <v>170</v>
      </c>
      <c r="E416" s="76">
        <v>3</v>
      </c>
      <c r="F416" s="76">
        <v>5</v>
      </c>
      <c r="G416" s="77">
        <f t="shared" si="20"/>
        <v>8</v>
      </c>
      <c r="H416" s="67">
        <v>43775</v>
      </c>
      <c r="I416" s="78">
        <v>70</v>
      </c>
      <c r="J416" s="217">
        <f t="shared" si="19"/>
        <v>8</v>
      </c>
    </row>
    <row r="417" spans="1:10" ht="15" hidden="1" outlineLevel="1" thickBot="1" x14ac:dyDescent="0.4">
      <c r="A417" s="70" t="s">
        <v>3468</v>
      </c>
      <c r="B417" s="73" t="s">
        <v>3910</v>
      </c>
      <c r="C417" s="76" t="s">
        <v>3469</v>
      </c>
      <c r="D417" s="72" t="s">
        <v>170</v>
      </c>
      <c r="E417" s="76">
        <v>4</v>
      </c>
      <c r="F417" s="76">
        <v>2</v>
      </c>
      <c r="G417" s="77">
        <f t="shared" si="20"/>
        <v>6</v>
      </c>
      <c r="H417" s="67">
        <v>43775</v>
      </c>
      <c r="I417" s="78">
        <v>150</v>
      </c>
      <c r="J417" s="217">
        <f t="shared" si="19"/>
        <v>6</v>
      </c>
    </row>
    <row r="418" spans="1:10" ht="15" hidden="1" outlineLevel="1" thickBot="1" x14ac:dyDescent="0.4">
      <c r="A418" s="70" t="s">
        <v>3468</v>
      </c>
      <c r="B418" s="73" t="s">
        <v>3911</v>
      </c>
      <c r="C418" s="76" t="s">
        <v>3469</v>
      </c>
      <c r="D418" s="72" t="s">
        <v>170</v>
      </c>
      <c r="E418" s="76">
        <v>3</v>
      </c>
      <c r="F418" s="76">
        <v>3</v>
      </c>
      <c r="G418" s="77">
        <f t="shared" si="20"/>
        <v>6</v>
      </c>
      <c r="H418" s="67">
        <v>43775</v>
      </c>
      <c r="I418" s="78">
        <v>70</v>
      </c>
      <c r="J418" s="217">
        <f t="shared" si="19"/>
        <v>6</v>
      </c>
    </row>
    <row r="419" spans="1:10" ht="15" hidden="1" outlineLevel="1" thickBot="1" x14ac:dyDescent="0.4">
      <c r="A419" s="70" t="s">
        <v>3468</v>
      </c>
      <c r="B419" s="73" t="s">
        <v>3912</v>
      </c>
      <c r="C419" s="76" t="s">
        <v>3469</v>
      </c>
      <c r="D419" s="72" t="s">
        <v>170</v>
      </c>
      <c r="E419" s="76">
        <v>4</v>
      </c>
      <c r="F419" s="76">
        <v>4</v>
      </c>
      <c r="G419" s="77">
        <f t="shared" si="20"/>
        <v>8</v>
      </c>
      <c r="H419" s="67">
        <v>43775</v>
      </c>
      <c r="I419" s="78">
        <v>85</v>
      </c>
      <c r="J419" s="217">
        <f t="shared" si="19"/>
        <v>8</v>
      </c>
    </row>
    <row r="420" spans="1:10" ht="15" hidden="1" outlineLevel="1" thickBot="1" x14ac:dyDescent="0.4">
      <c r="A420" s="70" t="s">
        <v>3468</v>
      </c>
      <c r="B420" s="73" t="s">
        <v>3913</v>
      </c>
      <c r="C420" s="76" t="s">
        <v>3469</v>
      </c>
      <c r="D420" s="72" t="s">
        <v>170</v>
      </c>
      <c r="E420" s="76">
        <v>3</v>
      </c>
      <c r="F420" s="76">
        <v>6</v>
      </c>
      <c r="G420" s="77">
        <f t="shared" si="20"/>
        <v>9</v>
      </c>
      <c r="H420" s="67">
        <v>43775</v>
      </c>
      <c r="I420" s="78">
        <v>45</v>
      </c>
      <c r="J420" s="217">
        <f t="shared" si="19"/>
        <v>9</v>
      </c>
    </row>
    <row r="421" spans="1:10" ht="15" hidden="1" outlineLevel="1" thickBot="1" x14ac:dyDescent="0.4">
      <c r="A421" s="70" t="s">
        <v>3468</v>
      </c>
      <c r="B421" s="73" t="s">
        <v>3914</v>
      </c>
      <c r="C421" s="76" t="s">
        <v>3469</v>
      </c>
      <c r="D421" s="72" t="s">
        <v>170</v>
      </c>
      <c r="E421" s="76">
        <v>1</v>
      </c>
      <c r="F421" s="76">
        <v>5</v>
      </c>
      <c r="G421" s="77">
        <f t="shared" si="20"/>
        <v>6</v>
      </c>
      <c r="H421" s="67">
        <v>43775</v>
      </c>
      <c r="I421" s="78">
        <v>90</v>
      </c>
      <c r="J421" s="217">
        <f t="shared" si="19"/>
        <v>6</v>
      </c>
    </row>
    <row r="422" spans="1:10" ht="15" hidden="1" outlineLevel="1" thickBot="1" x14ac:dyDescent="0.4">
      <c r="A422" s="70" t="s">
        <v>3468</v>
      </c>
      <c r="B422" s="73" t="s">
        <v>3915</v>
      </c>
      <c r="C422" s="76" t="s">
        <v>3469</v>
      </c>
      <c r="D422" s="72" t="s">
        <v>170</v>
      </c>
      <c r="E422" s="76">
        <v>3</v>
      </c>
      <c r="F422" s="76">
        <v>2</v>
      </c>
      <c r="G422" s="77">
        <f t="shared" si="20"/>
        <v>5</v>
      </c>
      <c r="H422" s="67">
        <v>43775</v>
      </c>
      <c r="I422" s="78">
        <v>150</v>
      </c>
      <c r="J422" s="217">
        <f t="shared" si="19"/>
        <v>5</v>
      </c>
    </row>
    <row r="423" spans="1:10" ht="15" hidden="1" outlineLevel="1" thickBot="1" x14ac:dyDescent="0.4">
      <c r="A423" s="70" t="s">
        <v>3468</v>
      </c>
      <c r="B423" s="73" t="s">
        <v>3916</v>
      </c>
      <c r="C423" s="76" t="s">
        <v>3469</v>
      </c>
      <c r="D423" s="72" t="s">
        <v>170</v>
      </c>
      <c r="E423" s="76">
        <v>4</v>
      </c>
      <c r="F423" s="76">
        <v>6</v>
      </c>
      <c r="G423" s="77">
        <f t="shared" si="20"/>
        <v>10</v>
      </c>
      <c r="H423" s="67">
        <v>43775</v>
      </c>
      <c r="I423" s="78">
        <v>20</v>
      </c>
      <c r="J423" s="217">
        <f t="shared" si="19"/>
        <v>10</v>
      </c>
    </row>
    <row r="424" spans="1:10" ht="15" hidden="1" outlineLevel="1" thickBot="1" x14ac:dyDescent="0.4">
      <c r="A424" s="70" t="s">
        <v>3468</v>
      </c>
      <c r="B424" s="73" t="s">
        <v>3917</v>
      </c>
      <c r="C424" s="76" t="s">
        <v>3469</v>
      </c>
      <c r="D424" s="72" t="s">
        <v>170</v>
      </c>
      <c r="E424" s="76">
        <v>3</v>
      </c>
      <c r="F424" s="76">
        <v>4</v>
      </c>
      <c r="G424" s="77">
        <f t="shared" si="20"/>
        <v>7</v>
      </c>
      <c r="H424" s="67">
        <v>43775</v>
      </c>
      <c r="I424" s="78">
        <v>170</v>
      </c>
      <c r="J424" s="217">
        <f t="shared" si="19"/>
        <v>7</v>
      </c>
    </row>
    <row r="425" spans="1:10" ht="15" hidden="1" outlineLevel="1" thickBot="1" x14ac:dyDescent="0.4">
      <c r="A425" s="70" t="s">
        <v>3468</v>
      </c>
      <c r="B425" s="73" t="s">
        <v>3918</v>
      </c>
      <c r="C425" s="76" t="s">
        <v>3469</v>
      </c>
      <c r="D425" s="72" t="s">
        <v>170</v>
      </c>
      <c r="E425" s="76">
        <v>2</v>
      </c>
      <c r="F425" s="76">
        <v>2</v>
      </c>
      <c r="G425" s="77">
        <f t="shared" si="20"/>
        <v>4</v>
      </c>
      <c r="H425" s="67">
        <v>43775</v>
      </c>
      <c r="I425" s="78">
        <v>30</v>
      </c>
      <c r="J425" s="217">
        <f t="shared" si="19"/>
        <v>4</v>
      </c>
    </row>
    <row r="426" spans="1:10" ht="15" hidden="1" outlineLevel="1" thickBot="1" x14ac:dyDescent="0.4">
      <c r="A426" s="70" t="s">
        <v>3468</v>
      </c>
      <c r="B426" s="73" t="s">
        <v>3919</v>
      </c>
      <c r="C426" s="76" t="s">
        <v>3469</v>
      </c>
      <c r="D426" s="72" t="s">
        <v>170</v>
      </c>
      <c r="E426" s="76">
        <v>1</v>
      </c>
      <c r="F426" s="76">
        <v>4</v>
      </c>
      <c r="G426" s="77">
        <f t="shared" si="20"/>
        <v>5</v>
      </c>
      <c r="H426" s="67">
        <v>43775</v>
      </c>
      <c r="I426" s="78">
        <v>100</v>
      </c>
      <c r="J426" s="217">
        <f t="shared" si="19"/>
        <v>5</v>
      </c>
    </row>
    <row r="427" spans="1:10" ht="15" hidden="1" outlineLevel="1" thickBot="1" x14ac:dyDescent="0.4">
      <c r="A427" s="70" t="s">
        <v>3468</v>
      </c>
      <c r="B427" s="73" t="s">
        <v>3920</v>
      </c>
      <c r="C427" s="76" t="s">
        <v>3469</v>
      </c>
      <c r="D427" s="72" t="s">
        <v>170</v>
      </c>
      <c r="E427" s="76">
        <v>4</v>
      </c>
      <c r="F427" s="76">
        <v>4</v>
      </c>
      <c r="G427" s="77">
        <f t="shared" si="20"/>
        <v>8</v>
      </c>
      <c r="H427" s="67">
        <v>43775</v>
      </c>
      <c r="I427" s="78">
        <v>120</v>
      </c>
      <c r="J427" s="217">
        <f t="shared" si="19"/>
        <v>8</v>
      </c>
    </row>
    <row r="428" spans="1:10" ht="15" hidden="1" outlineLevel="1" thickBot="1" x14ac:dyDescent="0.4">
      <c r="A428" s="70" t="s">
        <v>3468</v>
      </c>
      <c r="B428" s="73" t="s">
        <v>3921</v>
      </c>
      <c r="C428" s="76" t="s">
        <v>3469</v>
      </c>
      <c r="D428" s="72" t="s">
        <v>170</v>
      </c>
      <c r="E428" s="76">
        <v>7</v>
      </c>
      <c r="F428" s="76">
        <v>6</v>
      </c>
      <c r="G428" s="77">
        <f t="shared" si="20"/>
        <v>13</v>
      </c>
      <c r="H428" s="67">
        <v>43775</v>
      </c>
      <c r="I428" s="78">
        <v>150</v>
      </c>
      <c r="J428" s="217">
        <f t="shared" si="19"/>
        <v>13</v>
      </c>
    </row>
    <row r="429" spans="1:10" ht="15" hidden="1" outlineLevel="1" thickBot="1" x14ac:dyDescent="0.4">
      <c r="A429" s="70" t="s">
        <v>3468</v>
      </c>
      <c r="B429" s="73" t="s">
        <v>3922</v>
      </c>
      <c r="C429" s="76" t="s">
        <v>3469</v>
      </c>
      <c r="D429" s="72" t="s">
        <v>170</v>
      </c>
      <c r="E429" s="76">
        <v>3</v>
      </c>
      <c r="F429" s="76">
        <v>8</v>
      </c>
      <c r="G429" s="77">
        <f t="shared" si="20"/>
        <v>11</v>
      </c>
      <c r="H429" s="67">
        <v>43775</v>
      </c>
      <c r="I429" s="78">
        <v>200</v>
      </c>
      <c r="J429" s="217">
        <f t="shared" si="19"/>
        <v>11</v>
      </c>
    </row>
    <row r="430" spans="1:10" ht="15" hidden="1" outlineLevel="1" thickBot="1" x14ac:dyDescent="0.4">
      <c r="A430" s="70" t="s">
        <v>3468</v>
      </c>
      <c r="B430" s="73" t="s">
        <v>3923</v>
      </c>
      <c r="C430" s="76" t="s">
        <v>3469</v>
      </c>
      <c r="D430" s="72" t="s">
        <v>170</v>
      </c>
      <c r="E430" s="76">
        <v>5</v>
      </c>
      <c r="F430" s="76">
        <v>4</v>
      </c>
      <c r="G430" s="77">
        <f t="shared" si="20"/>
        <v>9</v>
      </c>
      <c r="H430" s="67">
        <v>43775</v>
      </c>
      <c r="I430" s="78">
        <v>30</v>
      </c>
      <c r="J430" s="217">
        <f t="shared" si="19"/>
        <v>9</v>
      </c>
    </row>
    <row r="431" spans="1:10" ht="15" hidden="1" outlineLevel="1" thickBot="1" x14ac:dyDescent="0.4">
      <c r="A431" s="70" t="s">
        <v>3468</v>
      </c>
      <c r="B431" s="73" t="s">
        <v>3924</v>
      </c>
      <c r="C431" s="76" t="s">
        <v>3469</v>
      </c>
      <c r="D431" s="72" t="s">
        <v>170</v>
      </c>
      <c r="E431" s="76">
        <v>6</v>
      </c>
      <c r="F431" s="76">
        <v>6</v>
      </c>
      <c r="G431" s="77">
        <f t="shared" si="20"/>
        <v>12</v>
      </c>
      <c r="H431" s="67">
        <v>43775</v>
      </c>
      <c r="I431" s="78">
        <v>45</v>
      </c>
      <c r="J431" s="217">
        <f t="shared" si="19"/>
        <v>12</v>
      </c>
    </row>
    <row r="432" spans="1:10" ht="15" hidden="1" outlineLevel="1" thickBot="1" x14ac:dyDescent="0.4">
      <c r="A432" s="70" t="s">
        <v>3468</v>
      </c>
      <c r="B432" s="73" t="s">
        <v>3925</v>
      </c>
      <c r="C432" s="76" t="s">
        <v>3469</v>
      </c>
      <c r="D432" s="72" t="s">
        <v>170</v>
      </c>
      <c r="E432" s="76">
        <v>7</v>
      </c>
      <c r="F432" s="76">
        <v>6</v>
      </c>
      <c r="G432" s="77">
        <f t="shared" si="20"/>
        <v>13</v>
      </c>
      <c r="H432" s="67">
        <v>43775</v>
      </c>
      <c r="I432" s="78">
        <v>65</v>
      </c>
      <c r="J432" s="217">
        <f t="shared" si="19"/>
        <v>13</v>
      </c>
    </row>
    <row r="433" spans="1:10" ht="15" hidden="1" outlineLevel="1" thickBot="1" x14ac:dyDescent="0.4">
      <c r="A433" s="70" t="s">
        <v>3468</v>
      </c>
      <c r="B433" s="73" t="s">
        <v>3926</v>
      </c>
      <c r="C433" s="76" t="s">
        <v>3469</v>
      </c>
      <c r="D433" s="72" t="s">
        <v>170</v>
      </c>
      <c r="E433" s="76">
        <v>2</v>
      </c>
      <c r="F433" s="76">
        <v>5</v>
      </c>
      <c r="G433" s="77">
        <f t="shared" si="20"/>
        <v>7</v>
      </c>
      <c r="H433" s="67">
        <v>43775</v>
      </c>
      <c r="I433" s="78">
        <v>70</v>
      </c>
      <c r="J433" s="217">
        <f t="shared" si="19"/>
        <v>7</v>
      </c>
    </row>
    <row r="434" spans="1:10" ht="15" hidden="1" outlineLevel="1" thickBot="1" x14ac:dyDescent="0.4">
      <c r="A434" s="70" t="s">
        <v>3468</v>
      </c>
      <c r="B434" s="73" t="s">
        <v>3927</v>
      </c>
      <c r="C434" s="76" t="s">
        <v>3469</v>
      </c>
      <c r="D434" s="72" t="s">
        <v>170</v>
      </c>
      <c r="E434" s="76">
        <v>1</v>
      </c>
      <c r="F434" s="76">
        <v>2</v>
      </c>
      <c r="G434" s="77">
        <f t="shared" si="20"/>
        <v>3</v>
      </c>
      <c r="H434" s="67">
        <v>43775</v>
      </c>
      <c r="I434" s="78">
        <v>170</v>
      </c>
      <c r="J434" s="217">
        <f t="shared" si="19"/>
        <v>3</v>
      </c>
    </row>
    <row r="435" spans="1:10" ht="15" hidden="1" outlineLevel="1" thickBot="1" x14ac:dyDescent="0.4">
      <c r="A435" s="70" t="s">
        <v>3468</v>
      </c>
      <c r="B435" s="73" t="s">
        <v>3928</v>
      </c>
      <c r="C435" s="76" t="s">
        <v>3469</v>
      </c>
      <c r="D435" s="72" t="s">
        <v>170</v>
      </c>
      <c r="E435" s="76">
        <v>8</v>
      </c>
      <c r="F435" s="76">
        <v>5</v>
      </c>
      <c r="G435" s="77">
        <f t="shared" si="20"/>
        <v>13</v>
      </c>
      <c r="H435" s="67">
        <v>43775</v>
      </c>
      <c r="I435" s="78">
        <v>90</v>
      </c>
      <c r="J435" s="217">
        <f t="shared" si="19"/>
        <v>13</v>
      </c>
    </row>
    <row r="436" spans="1:10" ht="15" hidden="1" outlineLevel="1" thickBot="1" x14ac:dyDescent="0.4">
      <c r="A436" s="70" t="s">
        <v>3468</v>
      </c>
      <c r="B436" s="73" t="s">
        <v>3929</v>
      </c>
      <c r="C436" s="76" t="s">
        <v>3469</v>
      </c>
      <c r="D436" s="72" t="s">
        <v>170</v>
      </c>
      <c r="E436" s="76">
        <v>2</v>
      </c>
      <c r="F436" s="76">
        <v>2</v>
      </c>
      <c r="G436" s="77">
        <f t="shared" si="20"/>
        <v>4</v>
      </c>
      <c r="H436" s="67">
        <v>43775</v>
      </c>
      <c r="I436" s="78">
        <v>80</v>
      </c>
      <c r="J436" s="217">
        <f t="shared" si="19"/>
        <v>4</v>
      </c>
    </row>
    <row r="437" spans="1:10" ht="15" hidden="1" outlineLevel="1" thickBot="1" x14ac:dyDescent="0.4">
      <c r="A437" s="70" t="s">
        <v>3468</v>
      </c>
      <c r="B437" s="73" t="s">
        <v>3930</v>
      </c>
      <c r="C437" s="76" t="s">
        <v>3469</v>
      </c>
      <c r="D437" s="72" t="s">
        <v>170</v>
      </c>
      <c r="E437" s="76">
        <v>3</v>
      </c>
      <c r="F437" s="76">
        <v>4</v>
      </c>
      <c r="G437" s="77">
        <f t="shared" si="20"/>
        <v>7</v>
      </c>
      <c r="H437" s="67">
        <v>43775</v>
      </c>
      <c r="I437" s="78">
        <v>60</v>
      </c>
      <c r="J437" s="217">
        <f t="shared" si="19"/>
        <v>7</v>
      </c>
    </row>
    <row r="438" spans="1:10" ht="15" hidden="1" outlineLevel="1" thickBot="1" x14ac:dyDescent="0.4">
      <c r="A438" s="70" t="s">
        <v>3468</v>
      </c>
      <c r="B438" s="73" t="s">
        <v>3931</v>
      </c>
      <c r="C438" s="76" t="s">
        <v>3469</v>
      </c>
      <c r="D438" s="72" t="s">
        <v>170</v>
      </c>
      <c r="E438" s="76">
        <v>4</v>
      </c>
      <c r="F438" s="76">
        <v>6</v>
      </c>
      <c r="G438" s="77">
        <f t="shared" si="20"/>
        <v>10</v>
      </c>
      <c r="H438" s="67">
        <v>43775</v>
      </c>
      <c r="I438" s="78">
        <v>50</v>
      </c>
      <c r="J438" s="217">
        <f t="shared" si="19"/>
        <v>10</v>
      </c>
    </row>
    <row r="439" spans="1:10" ht="15" hidden="1" outlineLevel="1" thickBot="1" x14ac:dyDescent="0.4">
      <c r="A439" s="70" t="s">
        <v>3468</v>
      </c>
      <c r="B439" s="73" t="s">
        <v>3932</v>
      </c>
      <c r="C439" s="76" t="s">
        <v>3469</v>
      </c>
      <c r="D439" s="72" t="s">
        <v>170</v>
      </c>
      <c r="E439" s="76">
        <v>5</v>
      </c>
      <c r="F439" s="76">
        <v>5</v>
      </c>
      <c r="G439" s="77">
        <f t="shared" ref="G439:G442" si="21">E439+F439</f>
        <v>10</v>
      </c>
      <c r="H439" s="67">
        <v>43775</v>
      </c>
      <c r="I439" s="78">
        <v>120</v>
      </c>
      <c r="J439" s="217">
        <f t="shared" si="19"/>
        <v>10</v>
      </c>
    </row>
    <row r="440" spans="1:10" ht="15" hidden="1" outlineLevel="1" thickBot="1" x14ac:dyDescent="0.4">
      <c r="A440" s="70" t="s">
        <v>3468</v>
      </c>
      <c r="B440" s="73" t="s">
        <v>3933</v>
      </c>
      <c r="C440" s="76" t="s">
        <v>3469</v>
      </c>
      <c r="D440" s="72" t="s">
        <v>170</v>
      </c>
      <c r="E440" s="76">
        <v>4</v>
      </c>
      <c r="F440" s="76">
        <v>4</v>
      </c>
      <c r="G440" s="77">
        <f t="shared" si="21"/>
        <v>8</v>
      </c>
      <c r="H440" s="67">
        <v>43775</v>
      </c>
      <c r="I440" s="78">
        <v>80</v>
      </c>
      <c r="J440" s="217">
        <f t="shared" si="19"/>
        <v>8</v>
      </c>
    </row>
    <row r="441" spans="1:10" ht="15" hidden="1" outlineLevel="1" thickBot="1" x14ac:dyDescent="0.4">
      <c r="A441" s="70" t="s">
        <v>3468</v>
      </c>
      <c r="B441" s="73" t="s">
        <v>3934</v>
      </c>
      <c r="C441" s="76" t="s">
        <v>3469</v>
      </c>
      <c r="D441" s="72" t="s">
        <v>170</v>
      </c>
      <c r="E441" s="76">
        <v>3</v>
      </c>
      <c r="F441" s="76">
        <v>5</v>
      </c>
      <c r="G441" s="77">
        <f t="shared" si="21"/>
        <v>8</v>
      </c>
      <c r="H441" s="67">
        <v>43775</v>
      </c>
      <c r="I441" s="78">
        <v>110</v>
      </c>
      <c r="J441" s="217">
        <f t="shared" si="19"/>
        <v>8</v>
      </c>
    </row>
    <row r="442" spans="1:10" hidden="1" outlineLevel="1" x14ac:dyDescent="0.35">
      <c r="A442" s="70" t="s">
        <v>3468</v>
      </c>
      <c r="B442" s="73" t="s">
        <v>3935</v>
      </c>
      <c r="C442" s="76" t="s">
        <v>3469</v>
      </c>
      <c r="D442" s="72" t="s">
        <v>170</v>
      </c>
      <c r="E442" s="76">
        <v>2</v>
      </c>
      <c r="F442" s="76">
        <v>4</v>
      </c>
      <c r="G442" s="77">
        <f t="shared" si="21"/>
        <v>6</v>
      </c>
      <c r="H442" s="67">
        <v>43775</v>
      </c>
      <c r="I442" s="78">
        <v>100</v>
      </c>
      <c r="J442" s="217">
        <f t="shared" si="19"/>
        <v>6</v>
      </c>
    </row>
    <row r="443" spans="1:10" ht="15" collapsed="1" thickBot="1" x14ac:dyDescent="0.4">
      <c r="A443" s="71" t="s">
        <v>3468</v>
      </c>
      <c r="B443" s="74"/>
      <c r="C443" s="80" t="s">
        <v>3469</v>
      </c>
      <c r="D443" s="118">
        <f>COUNTA(D375:D442)</f>
        <v>68</v>
      </c>
      <c r="E443" s="118">
        <f>SUM(E375:E442)</f>
        <v>228</v>
      </c>
      <c r="F443" s="118">
        <f>SUM(F375:F442)</f>
        <v>244</v>
      </c>
      <c r="G443" s="118">
        <f>SUM(G375:G442)</f>
        <v>472</v>
      </c>
      <c r="H443" s="93">
        <v>43775</v>
      </c>
      <c r="I443" s="119">
        <f>AVERAGE(I375:I442)</f>
        <v>75</v>
      </c>
      <c r="J443" s="118">
        <f>SUM(J375:J442)</f>
        <v>472</v>
      </c>
    </row>
    <row r="444" spans="1:10" hidden="1" outlineLevel="1" x14ac:dyDescent="0.35">
      <c r="A444" s="272" t="s">
        <v>3051</v>
      </c>
      <c r="B444">
        <v>1</v>
      </c>
      <c r="C444" s="272" t="s">
        <v>3052</v>
      </c>
      <c r="D444" s="272" t="s">
        <v>170</v>
      </c>
      <c r="E444">
        <v>5</v>
      </c>
      <c r="F444">
        <v>19</v>
      </c>
      <c r="G444">
        <v>24</v>
      </c>
      <c r="H444" s="208">
        <v>44642</v>
      </c>
      <c r="I444">
        <v>100</v>
      </c>
      <c r="J444" s="217">
        <f t="shared" si="19"/>
        <v>24</v>
      </c>
    </row>
    <row r="445" spans="1:10" hidden="1" outlineLevel="1" x14ac:dyDescent="0.35">
      <c r="A445" s="272" t="s">
        <v>3051</v>
      </c>
      <c r="B445">
        <v>2</v>
      </c>
      <c r="C445" s="272" t="s">
        <v>3052</v>
      </c>
      <c r="D445" s="272" t="s">
        <v>170</v>
      </c>
      <c r="E445">
        <v>1</v>
      </c>
      <c r="F445">
        <v>4</v>
      </c>
      <c r="G445">
        <v>5</v>
      </c>
      <c r="H445" s="208">
        <v>44642</v>
      </c>
      <c r="I445">
        <v>500</v>
      </c>
      <c r="J445" s="217">
        <f t="shared" si="19"/>
        <v>5</v>
      </c>
    </row>
    <row r="446" spans="1:10" hidden="1" outlineLevel="1" x14ac:dyDescent="0.35">
      <c r="A446" s="272" t="s">
        <v>3051</v>
      </c>
      <c r="B446">
        <v>10</v>
      </c>
      <c r="C446" s="272" t="s">
        <v>3052</v>
      </c>
      <c r="D446" s="272" t="s">
        <v>170</v>
      </c>
      <c r="E446">
        <v>2</v>
      </c>
      <c r="F446">
        <v>6</v>
      </c>
      <c r="G446">
        <v>8</v>
      </c>
      <c r="H446" s="208">
        <v>44642</v>
      </c>
      <c r="I446">
        <v>200</v>
      </c>
      <c r="J446" s="217">
        <f t="shared" si="19"/>
        <v>8</v>
      </c>
    </row>
    <row r="447" spans="1:10" hidden="1" outlineLevel="1" x14ac:dyDescent="0.35">
      <c r="A447" s="272" t="s">
        <v>3051</v>
      </c>
      <c r="B447">
        <v>14</v>
      </c>
      <c r="C447" s="272" t="s">
        <v>3052</v>
      </c>
      <c r="D447" s="272" t="s">
        <v>170</v>
      </c>
      <c r="E447">
        <v>2</v>
      </c>
      <c r="F447">
        <v>4</v>
      </c>
      <c r="G447">
        <v>6</v>
      </c>
      <c r="H447" s="208">
        <v>44642</v>
      </c>
      <c r="I447">
        <v>260</v>
      </c>
      <c r="J447" s="217">
        <f t="shared" si="19"/>
        <v>6</v>
      </c>
    </row>
    <row r="448" spans="1:10" hidden="1" outlineLevel="1" x14ac:dyDescent="0.35">
      <c r="A448" s="272" t="s">
        <v>3051</v>
      </c>
      <c r="B448">
        <v>3</v>
      </c>
      <c r="C448" s="272" t="s">
        <v>3052</v>
      </c>
      <c r="D448" s="272" t="s">
        <v>170</v>
      </c>
      <c r="E448">
        <v>1</v>
      </c>
      <c r="F448">
        <v>4</v>
      </c>
      <c r="G448">
        <v>5</v>
      </c>
      <c r="H448" s="208">
        <v>44642</v>
      </c>
      <c r="I448">
        <v>200</v>
      </c>
      <c r="J448" s="217">
        <f t="shared" si="19"/>
        <v>5</v>
      </c>
    </row>
    <row r="449" spans="1:10" hidden="1" outlineLevel="1" x14ac:dyDescent="0.35">
      <c r="A449" s="272" t="s">
        <v>3051</v>
      </c>
      <c r="B449">
        <v>4</v>
      </c>
      <c r="C449" s="272" t="s">
        <v>3052</v>
      </c>
      <c r="D449" s="272" t="s">
        <v>170</v>
      </c>
      <c r="E449">
        <v>6</v>
      </c>
      <c r="F449">
        <v>8</v>
      </c>
      <c r="G449">
        <v>14</v>
      </c>
      <c r="H449" s="208">
        <v>44642</v>
      </c>
      <c r="I449">
        <v>300</v>
      </c>
      <c r="J449" s="217">
        <f t="shared" si="19"/>
        <v>14</v>
      </c>
    </row>
    <row r="450" spans="1:10" hidden="1" outlineLevel="1" x14ac:dyDescent="0.35">
      <c r="A450" s="272" t="s">
        <v>3051</v>
      </c>
      <c r="B450">
        <v>5</v>
      </c>
      <c r="C450" s="272" t="s">
        <v>3052</v>
      </c>
      <c r="D450" s="272" t="s">
        <v>170</v>
      </c>
      <c r="E450">
        <v>8</v>
      </c>
      <c r="F450">
        <v>11</v>
      </c>
      <c r="G450">
        <v>19</v>
      </c>
      <c r="H450" s="208">
        <v>44642</v>
      </c>
      <c r="I450">
        <v>170</v>
      </c>
      <c r="J450" s="217">
        <f t="shared" si="19"/>
        <v>19</v>
      </c>
    </row>
    <row r="451" spans="1:10" hidden="1" outlineLevel="1" x14ac:dyDescent="0.35">
      <c r="A451" s="272" t="s">
        <v>3051</v>
      </c>
      <c r="B451">
        <v>6</v>
      </c>
      <c r="C451" s="272" t="s">
        <v>3052</v>
      </c>
      <c r="D451" s="272" t="s">
        <v>170</v>
      </c>
      <c r="E451">
        <v>3</v>
      </c>
      <c r="F451">
        <v>13</v>
      </c>
      <c r="G451">
        <v>16</v>
      </c>
      <c r="H451" s="208">
        <v>44642</v>
      </c>
      <c r="I451">
        <v>100</v>
      </c>
      <c r="J451" s="217">
        <f t="shared" ref="J451:J514" si="22">IF(I451&gt;$Q$1,,G451)</f>
        <v>16</v>
      </c>
    </row>
    <row r="452" spans="1:10" hidden="1" outlineLevel="1" x14ac:dyDescent="0.35">
      <c r="A452" s="272" t="s">
        <v>3051</v>
      </c>
      <c r="B452">
        <v>7</v>
      </c>
      <c r="C452" s="272" t="s">
        <v>3052</v>
      </c>
      <c r="D452" s="272" t="s">
        <v>170</v>
      </c>
      <c r="E452">
        <v>4</v>
      </c>
      <c r="F452">
        <v>9</v>
      </c>
      <c r="G452">
        <v>13</v>
      </c>
      <c r="H452" s="208">
        <v>44642</v>
      </c>
      <c r="I452">
        <v>600</v>
      </c>
      <c r="J452" s="217">
        <f t="shared" si="22"/>
        <v>13</v>
      </c>
    </row>
    <row r="453" spans="1:10" hidden="1" outlineLevel="1" x14ac:dyDescent="0.35">
      <c r="A453" s="272" t="s">
        <v>3051</v>
      </c>
      <c r="B453">
        <v>8</v>
      </c>
      <c r="C453" s="272" t="s">
        <v>3052</v>
      </c>
      <c r="D453" s="272" t="s">
        <v>170</v>
      </c>
      <c r="E453">
        <v>5</v>
      </c>
      <c r="F453">
        <v>10</v>
      </c>
      <c r="G453">
        <v>15</v>
      </c>
      <c r="H453" s="208">
        <v>44642</v>
      </c>
      <c r="I453">
        <v>700</v>
      </c>
      <c r="J453" s="217">
        <f t="shared" si="22"/>
        <v>15</v>
      </c>
    </row>
    <row r="454" spans="1:10" hidden="1" outlineLevel="1" x14ac:dyDescent="0.35">
      <c r="A454" s="272" t="s">
        <v>3051</v>
      </c>
      <c r="B454">
        <v>11</v>
      </c>
      <c r="C454" s="272" t="s">
        <v>3052</v>
      </c>
      <c r="D454" s="272" t="s">
        <v>170</v>
      </c>
      <c r="E454">
        <v>3</v>
      </c>
      <c r="F454">
        <v>9</v>
      </c>
      <c r="G454">
        <v>12</v>
      </c>
      <c r="H454" s="208">
        <v>44642</v>
      </c>
      <c r="I454">
        <v>400</v>
      </c>
      <c r="J454" s="217">
        <f t="shared" si="22"/>
        <v>12</v>
      </c>
    </row>
    <row r="455" spans="1:10" hidden="1" outlineLevel="1" x14ac:dyDescent="0.35">
      <c r="A455" s="272" t="s">
        <v>3051</v>
      </c>
      <c r="B455">
        <v>9</v>
      </c>
      <c r="C455" s="272" t="s">
        <v>3052</v>
      </c>
      <c r="D455" s="272" t="s">
        <v>170</v>
      </c>
      <c r="E455">
        <v>6</v>
      </c>
      <c r="F455">
        <v>11</v>
      </c>
      <c r="G455">
        <v>17</v>
      </c>
      <c r="H455" s="208">
        <v>44642</v>
      </c>
      <c r="I455">
        <v>800</v>
      </c>
      <c r="J455" s="217">
        <f t="shared" si="22"/>
        <v>17</v>
      </c>
    </row>
    <row r="456" spans="1:10" hidden="1" outlineLevel="1" x14ac:dyDescent="0.35">
      <c r="A456" s="272" t="s">
        <v>3051</v>
      </c>
      <c r="B456">
        <v>31</v>
      </c>
      <c r="C456" s="272" t="s">
        <v>3052</v>
      </c>
      <c r="D456" s="272" t="s">
        <v>170</v>
      </c>
      <c r="E456">
        <v>3</v>
      </c>
      <c r="F456">
        <v>2</v>
      </c>
      <c r="G456">
        <v>5</v>
      </c>
      <c r="H456" s="208">
        <v>44642</v>
      </c>
      <c r="I456">
        <v>290</v>
      </c>
      <c r="J456" s="217">
        <f t="shared" si="22"/>
        <v>5</v>
      </c>
    </row>
    <row r="457" spans="1:10" hidden="1" outlineLevel="1" x14ac:dyDescent="0.35">
      <c r="A457" s="272" t="s">
        <v>3051</v>
      </c>
      <c r="B457">
        <v>12</v>
      </c>
      <c r="C457" s="272" t="s">
        <v>3052</v>
      </c>
      <c r="D457" s="272" t="s">
        <v>170</v>
      </c>
      <c r="E457">
        <v>2</v>
      </c>
      <c r="F457">
        <v>8</v>
      </c>
      <c r="G457">
        <v>10</v>
      </c>
      <c r="H457" s="208">
        <v>44642</v>
      </c>
      <c r="I457">
        <v>150</v>
      </c>
      <c r="J457" s="217">
        <f t="shared" si="22"/>
        <v>10</v>
      </c>
    </row>
    <row r="458" spans="1:10" hidden="1" outlineLevel="1" x14ac:dyDescent="0.35">
      <c r="A458" s="272" t="s">
        <v>3051</v>
      </c>
      <c r="B458">
        <v>13</v>
      </c>
      <c r="C458" s="272" t="s">
        <v>3052</v>
      </c>
      <c r="D458" s="272" t="s">
        <v>170</v>
      </c>
      <c r="E458">
        <v>1</v>
      </c>
      <c r="F458">
        <v>2</v>
      </c>
      <c r="G458">
        <v>3</v>
      </c>
      <c r="H458" s="208">
        <v>44642</v>
      </c>
      <c r="I458">
        <v>300</v>
      </c>
      <c r="J458" s="217">
        <f t="shared" si="22"/>
        <v>3</v>
      </c>
    </row>
    <row r="459" spans="1:10" hidden="1" outlineLevel="1" x14ac:dyDescent="0.35">
      <c r="A459" s="272" t="s">
        <v>3051</v>
      </c>
      <c r="B459">
        <v>15</v>
      </c>
      <c r="C459" s="272" t="s">
        <v>3052</v>
      </c>
      <c r="D459" s="272" t="s">
        <v>170</v>
      </c>
      <c r="E459">
        <v>4</v>
      </c>
      <c r="F459">
        <v>11</v>
      </c>
      <c r="G459">
        <v>15</v>
      </c>
      <c r="H459" s="208">
        <v>44642</v>
      </c>
      <c r="I459">
        <v>230</v>
      </c>
      <c r="J459" s="217">
        <f t="shared" si="22"/>
        <v>15</v>
      </c>
    </row>
    <row r="460" spans="1:10" hidden="1" outlineLevel="1" x14ac:dyDescent="0.35">
      <c r="A460" s="272" t="s">
        <v>3051</v>
      </c>
      <c r="B460">
        <v>16</v>
      </c>
      <c r="C460" s="272" t="s">
        <v>3052</v>
      </c>
      <c r="D460" s="272" t="s">
        <v>170</v>
      </c>
      <c r="E460">
        <v>2</v>
      </c>
      <c r="F460">
        <v>4</v>
      </c>
      <c r="G460">
        <v>6</v>
      </c>
      <c r="H460" s="208">
        <v>44642</v>
      </c>
      <c r="I460">
        <v>400</v>
      </c>
      <c r="J460" s="217">
        <f t="shared" si="22"/>
        <v>6</v>
      </c>
    </row>
    <row r="461" spans="1:10" hidden="1" outlineLevel="1" x14ac:dyDescent="0.35">
      <c r="A461" s="272" t="s">
        <v>3051</v>
      </c>
      <c r="B461">
        <v>17</v>
      </c>
      <c r="C461" s="272" t="s">
        <v>3052</v>
      </c>
      <c r="D461" s="272" t="s">
        <v>170</v>
      </c>
      <c r="E461">
        <v>6</v>
      </c>
      <c r="F461">
        <v>5</v>
      </c>
      <c r="G461">
        <v>11</v>
      </c>
      <c r="H461" s="208">
        <v>44642</v>
      </c>
      <c r="I461">
        <v>520</v>
      </c>
      <c r="J461" s="217">
        <f t="shared" si="22"/>
        <v>11</v>
      </c>
    </row>
    <row r="462" spans="1:10" hidden="1" outlineLevel="1" x14ac:dyDescent="0.35">
      <c r="A462" s="272" t="s">
        <v>3051</v>
      </c>
      <c r="B462">
        <v>18</v>
      </c>
      <c r="C462" s="272" t="s">
        <v>3052</v>
      </c>
      <c r="D462" s="272" t="s">
        <v>170</v>
      </c>
      <c r="E462">
        <v>4</v>
      </c>
      <c r="F462">
        <v>6</v>
      </c>
      <c r="G462">
        <v>10</v>
      </c>
      <c r="H462" s="208">
        <v>44642</v>
      </c>
      <c r="I462">
        <v>310</v>
      </c>
      <c r="J462" s="217">
        <f t="shared" si="22"/>
        <v>10</v>
      </c>
    </row>
    <row r="463" spans="1:10" hidden="1" outlineLevel="1" x14ac:dyDescent="0.35">
      <c r="A463" s="272" t="s">
        <v>3051</v>
      </c>
      <c r="B463">
        <v>19</v>
      </c>
      <c r="C463" s="272" t="s">
        <v>3052</v>
      </c>
      <c r="D463" s="272" t="s">
        <v>170</v>
      </c>
      <c r="E463">
        <v>2</v>
      </c>
      <c r="F463">
        <v>3</v>
      </c>
      <c r="G463">
        <v>5</v>
      </c>
      <c r="H463" s="208">
        <v>44642</v>
      </c>
      <c r="I463">
        <v>280</v>
      </c>
      <c r="J463" s="217">
        <f t="shared" si="22"/>
        <v>5</v>
      </c>
    </row>
    <row r="464" spans="1:10" hidden="1" outlineLevel="1" x14ac:dyDescent="0.35">
      <c r="A464" s="272" t="s">
        <v>3051</v>
      </c>
      <c r="B464">
        <v>20</v>
      </c>
      <c r="C464" s="272" t="s">
        <v>3052</v>
      </c>
      <c r="D464" s="272" t="s">
        <v>170</v>
      </c>
      <c r="E464">
        <v>1</v>
      </c>
      <c r="F464">
        <v>3</v>
      </c>
      <c r="G464">
        <v>4</v>
      </c>
      <c r="H464" s="208">
        <v>44642</v>
      </c>
      <c r="I464">
        <v>260</v>
      </c>
      <c r="J464" s="217">
        <f t="shared" si="22"/>
        <v>4</v>
      </c>
    </row>
    <row r="465" spans="1:10" hidden="1" outlineLevel="1" x14ac:dyDescent="0.35">
      <c r="A465" s="272" t="s">
        <v>3051</v>
      </c>
      <c r="B465">
        <v>21</v>
      </c>
      <c r="C465" s="272" t="s">
        <v>3052</v>
      </c>
      <c r="D465" s="272" t="s">
        <v>170</v>
      </c>
      <c r="E465">
        <v>1</v>
      </c>
      <c r="F465">
        <v>5</v>
      </c>
      <c r="G465">
        <v>6</v>
      </c>
      <c r="H465" s="208">
        <v>44642</v>
      </c>
      <c r="I465">
        <v>410</v>
      </c>
      <c r="J465" s="217">
        <f t="shared" si="22"/>
        <v>6</v>
      </c>
    </row>
    <row r="466" spans="1:10" hidden="1" outlineLevel="1" x14ac:dyDescent="0.35">
      <c r="A466" s="272" t="s">
        <v>3051</v>
      </c>
      <c r="B466">
        <v>22</v>
      </c>
      <c r="C466" s="272" t="s">
        <v>3052</v>
      </c>
      <c r="D466" s="272" t="s">
        <v>170</v>
      </c>
      <c r="E466">
        <v>2</v>
      </c>
      <c r="F466">
        <v>3</v>
      </c>
      <c r="G466">
        <v>5</v>
      </c>
      <c r="H466" s="208">
        <v>44642</v>
      </c>
      <c r="I466">
        <v>800</v>
      </c>
      <c r="J466" s="217">
        <f t="shared" si="22"/>
        <v>5</v>
      </c>
    </row>
    <row r="467" spans="1:10" hidden="1" outlineLevel="1" x14ac:dyDescent="0.35">
      <c r="A467" s="272" t="s">
        <v>3051</v>
      </c>
      <c r="B467">
        <v>58</v>
      </c>
      <c r="C467" s="272" t="s">
        <v>3052</v>
      </c>
      <c r="D467" s="272" t="s">
        <v>170</v>
      </c>
      <c r="E467">
        <v>7</v>
      </c>
      <c r="F467">
        <v>7</v>
      </c>
      <c r="G467">
        <v>14</v>
      </c>
      <c r="H467" s="208">
        <v>44642</v>
      </c>
      <c r="I467">
        <v>500</v>
      </c>
      <c r="J467" s="217">
        <f t="shared" si="22"/>
        <v>14</v>
      </c>
    </row>
    <row r="468" spans="1:10" hidden="1" outlineLevel="1" x14ac:dyDescent="0.35">
      <c r="A468" s="272" t="s">
        <v>3051</v>
      </c>
      <c r="B468">
        <v>23</v>
      </c>
      <c r="C468" s="272" t="s">
        <v>3052</v>
      </c>
      <c r="D468" s="272" t="s">
        <v>170</v>
      </c>
      <c r="E468">
        <v>1</v>
      </c>
      <c r="F468">
        <v>9</v>
      </c>
      <c r="G468">
        <v>10</v>
      </c>
      <c r="H468" s="208">
        <v>44642</v>
      </c>
      <c r="I468">
        <v>300</v>
      </c>
      <c r="J468" s="217">
        <f t="shared" si="22"/>
        <v>10</v>
      </c>
    </row>
    <row r="469" spans="1:10" hidden="1" outlineLevel="1" x14ac:dyDescent="0.35">
      <c r="A469" s="272" t="s">
        <v>3051</v>
      </c>
      <c r="B469">
        <v>24</v>
      </c>
      <c r="C469" s="272" t="s">
        <v>3052</v>
      </c>
      <c r="D469" s="272" t="s">
        <v>170</v>
      </c>
      <c r="E469">
        <v>6</v>
      </c>
      <c r="F469">
        <v>7</v>
      </c>
      <c r="G469">
        <v>13</v>
      </c>
      <c r="H469" s="208">
        <v>44642</v>
      </c>
      <c r="I469">
        <v>300</v>
      </c>
      <c r="J469" s="217">
        <f t="shared" si="22"/>
        <v>13</v>
      </c>
    </row>
    <row r="470" spans="1:10" hidden="1" outlineLevel="1" x14ac:dyDescent="0.35">
      <c r="A470" s="272" t="s">
        <v>3051</v>
      </c>
      <c r="B470">
        <v>33</v>
      </c>
      <c r="C470" s="272" t="s">
        <v>3052</v>
      </c>
      <c r="D470" s="272" t="s">
        <v>170</v>
      </c>
      <c r="E470">
        <v>4</v>
      </c>
      <c r="F470">
        <v>1</v>
      </c>
      <c r="G470">
        <v>5</v>
      </c>
      <c r="H470" s="208">
        <v>44642</v>
      </c>
      <c r="I470">
        <v>430</v>
      </c>
      <c r="J470" s="217">
        <f t="shared" si="22"/>
        <v>5</v>
      </c>
    </row>
    <row r="471" spans="1:10" hidden="1" outlineLevel="1" x14ac:dyDescent="0.35">
      <c r="A471" s="272" t="s">
        <v>3051</v>
      </c>
      <c r="B471">
        <v>25</v>
      </c>
      <c r="C471" s="272" t="s">
        <v>3052</v>
      </c>
      <c r="D471" s="272" t="s">
        <v>170</v>
      </c>
      <c r="E471">
        <v>4</v>
      </c>
      <c r="F471">
        <v>2</v>
      </c>
      <c r="G471">
        <v>6</v>
      </c>
      <c r="H471" s="208">
        <v>44642</v>
      </c>
      <c r="I471">
        <v>320</v>
      </c>
      <c r="J471" s="217">
        <f t="shared" si="22"/>
        <v>6</v>
      </c>
    </row>
    <row r="472" spans="1:10" hidden="1" outlineLevel="1" x14ac:dyDescent="0.35">
      <c r="A472" s="272" t="s">
        <v>3051</v>
      </c>
      <c r="B472">
        <v>26</v>
      </c>
      <c r="C472" s="272" t="s">
        <v>3052</v>
      </c>
      <c r="D472" s="272" t="s">
        <v>170</v>
      </c>
      <c r="E472">
        <v>4</v>
      </c>
      <c r="F472">
        <v>6</v>
      </c>
      <c r="G472">
        <v>10</v>
      </c>
      <c r="H472" s="208">
        <v>44642</v>
      </c>
      <c r="I472">
        <v>210</v>
      </c>
      <c r="J472" s="217">
        <f t="shared" si="22"/>
        <v>10</v>
      </c>
    </row>
    <row r="473" spans="1:10" hidden="1" outlineLevel="1" x14ac:dyDescent="0.35">
      <c r="A473" s="272" t="s">
        <v>3051</v>
      </c>
      <c r="B473">
        <v>27</v>
      </c>
      <c r="C473" s="272" t="s">
        <v>3052</v>
      </c>
      <c r="D473" s="272" t="s">
        <v>170</v>
      </c>
      <c r="E473">
        <v>2</v>
      </c>
      <c r="F473">
        <v>2</v>
      </c>
      <c r="G473">
        <v>4</v>
      </c>
      <c r="H473" s="208">
        <v>44642</v>
      </c>
      <c r="I473">
        <v>230</v>
      </c>
      <c r="J473" s="217">
        <f t="shared" si="22"/>
        <v>4</v>
      </c>
    </row>
    <row r="474" spans="1:10" hidden="1" outlineLevel="1" x14ac:dyDescent="0.35">
      <c r="A474" s="272" t="s">
        <v>3051</v>
      </c>
      <c r="B474">
        <v>28</v>
      </c>
      <c r="C474" s="272" t="s">
        <v>3052</v>
      </c>
      <c r="D474" s="272" t="s">
        <v>170</v>
      </c>
      <c r="E474">
        <v>4</v>
      </c>
      <c r="F474">
        <v>5</v>
      </c>
      <c r="G474">
        <v>9</v>
      </c>
      <c r="H474" s="208">
        <v>44642</v>
      </c>
      <c r="I474">
        <v>380</v>
      </c>
      <c r="J474" s="217">
        <f t="shared" si="22"/>
        <v>9</v>
      </c>
    </row>
    <row r="475" spans="1:10" hidden="1" outlineLevel="1" x14ac:dyDescent="0.35">
      <c r="A475" s="272" t="s">
        <v>3051</v>
      </c>
      <c r="B475">
        <v>39</v>
      </c>
      <c r="C475" s="272" t="s">
        <v>3052</v>
      </c>
      <c r="D475" s="272" t="s">
        <v>170</v>
      </c>
      <c r="E475">
        <v>0</v>
      </c>
      <c r="F475">
        <v>2</v>
      </c>
      <c r="G475">
        <v>2</v>
      </c>
      <c r="H475" s="208">
        <v>44642</v>
      </c>
      <c r="I475">
        <v>510</v>
      </c>
      <c r="J475" s="217">
        <f t="shared" si="22"/>
        <v>2</v>
      </c>
    </row>
    <row r="476" spans="1:10" hidden="1" outlineLevel="1" x14ac:dyDescent="0.35">
      <c r="A476" s="272" t="s">
        <v>3051</v>
      </c>
      <c r="B476">
        <v>29</v>
      </c>
      <c r="C476" s="272" t="s">
        <v>3052</v>
      </c>
      <c r="D476" s="272" t="s">
        <v>170</v>
      </c>
      <c r="E476">
        <v>0</v>
      </c>
      <c r="F476">
        <v>1</v>
      </c>
      <c r="G476">
        <v>1</v>
      </c>
      <c r="H476" s="208">
        <v>44642</v>
      </c>
      <c r="I476">
        <v>220</v>
      </c>
      <c r="J476" s="217">
        <f t="shared" si="22"/>
        <v>1</v>
      </c>
    </row>
    <row r="477" spans="1:10" hidden="1" outlineLevel="1" x14ac:dyDescent="0.35">
      <c r="A477" s="272" t="s">
        <v>3051</v>
      </c>
      <c r="B477">
        <v>30</v>
      </c>
      <c r="C477" s="272" t="s">
        <v>3052</v>
      </c>
      <c r="D477" s="272" t="s">
        <v>170</v>
      </c>
      <c r="E477">
        <v>5</v>
      </c>
      <c r="F477">
        <v>3</v>
      </c>
      <c r="G477">
        <v>8</v>
      </c>
      <c r="H477" s="208">
        <v>44642</v>
      </c>
      <c r="I477">
        <v>380</v>
      </c>
      <c r="J477" s="217">
        <f t="shared" si="22"/>
        <v>8</v>
      </c>
    </row>
    <row r="478" spans="1:10" hidden="1" outlineLevel="1" x14ac:dyDescent="0.35">
      <c r="A478" s="272" t="s">
        <v>3051</v>
      </c>
      <c r="B478">
        <v>32</v>
      </c>
      <c r="C478" s="272" t="s">
        <v>3052</v>
      </c>
      <c r="D478" s="272" t="s">
        <v>170</v>
      </c>
      <c r="E478">
        <v>3</v>
      </c>
      <c r="F478">
        <v>1</v>
      </c>
      <c r="G478">
        <v>4</v>
      </c>
      <c r="H478" s="208">
        <v>44642</v>
      </c>
      <c r="I478">
        <v>430</v>
      </c>
      <c r="J478" s="217">
        <f t="shared" si="22"/>
        <v>4</v>
      </c>
    </row>
    <row r="479" spans="1:10" hidden="1" outlineLevel="1" x14ac:dyDescent="0.35">
      <c r="A479" s="272" t="s">
        <v>3051</v>
      </c>
      <c r="B479">
        <v>34</v>
      </c>
      <c r="C479" s="272" t="s">
        <v>3052</v>
      </c>
      <c r="D479" s="272" t="s">
        <v>170</v>
      </c>
      <c r="E479">
        <v>3</v>
      </c>
      <c r="F479">
        <v>2</v>
      </c>
      <c r="G479">
        <v>5</v>
      </c>
      <c r="H479" s="208">
        <v>44642</v>
      </c>
      <c r="I479">
        <v>190</v>
      </c>
      <c r="J479" s="217">
        <f t="shared" si="22"/>
        <v>5</v>
      </c>
    </row>
    <row r="480" spans="1:10" hidden="1" outlineLevel="1" x14ac:dyDescent="0.35">
      <c r="A480" s="272" t="s">
        <v>3051</v>
      </c>
      <c r="B480">
        <v>35</v>
      </c>
      <c r="C480" s="272" t="s">
        <v>3052</v>
      </c>
      <c r="D480" s="272" t="s">
        <v>170</v>
      </c>
      <c r="E480">
        <v>5</v>
      </c>
      <c r="F480">
        <v>1</v>
      </c>
      <c r="G480">
        <v>6</v>
      </c>
      <c r="H480" s="208">
        <v>44642</v>
      </c>
      <c r="I480">
        <v>800</v>
      </c>
      <c r="J480" s="217">
        <f t="shared" si="22"/>
        <v>6</v>
      </c>
    </row>
    <row r="481" spans="1:10" hidden="1" outlineLevel="1" x14ac:dyDescent="0.35">
      <c r="A481" s="272" t="s">
        <v>3051</v>
      </c>
      <c r="B481">
        <v>36</v>
      </c>
      <c r="C481" s="272" t="s">
        <v>3052</v>
      </c>
      <c r="D481" s="272" t="s">
        <v>170</v>
      </c>
      <c r="E481">
        <v>2</v>
      </c>
      <c r="F481">
        <v>1</v>
      </c>
      <c r="G481">
        <v>3</v>
      </c>
      <c r="H481" s="208">
        <v>44642</v>
      </c>
      <c r="I481">
        <v>380</v>
      </c>
      <c r="J481" s="217">
        <f t="shared" si="22"/>
        <v>3</v>
      </c>
    </row>
    <row r="482" spans="1:10" hidden="1" outlineLevel="1" x14ac:dyDescent="0.35">
      <c r="A482" s="272" t="s">
        <v>3051</v>
      </c>
      <c r="B482">
        <v>37</v>
      </c>
      <c r="C482" s="272" t="s">
        <v>3052</v>
      </c>
      <c r="D482" s="272" t="s">
        <v>170</v>
      </c>
      <c r="E482">
        <v>3</v>
      </c>
      <c r="F482">
        <v>2</v>
      </c>
      <c r="G482">
        <v>5</v>
      </c>
      <c r="H482" s="208">
        <v>44642</v>
      </c>
      <c r="I482">
        <v>290</v>
      </c>
      <c r="J482" s="217">
        <f t="shared" si="22"/>
        <v>5</v>
      </c>
    </row>
    <row r="483" spans="1:10" hidden="1" outlineLevel="1" x14ac:dyDescent="0.35">
      <c r="A483" s="272" t="s">
        <v>3051</v>
      </c>
      <c r="B483">
        <v>38</v>
      </c>
      <c r="C483" s="272" t="s">
        <v>3052</v>
      </c>
      <c r="D483" s="272" t="s">
        <v>170</v>
      </c>
      <c r="E483">
        <v>5</v>
      </c>
      <c r="F483">
        <v>1</v>
      </c>
      <c r="G483">
        <v>6</v>
      </c>
      <c r="H483" s="208">
        <v>44642</v>
      </c>
      <c r="I483">
        <v>270</v>
      </c>
      <c r="J483" s="217">
        <f t="shared" si="22"/>
        <v>6</v>
      </c>
    </row>
    <row r="484" spans="1:10" hidden="1" outlineLevel="1" x14ac:dyDescent="0.35">
      <c r="A484" s="272" t="s">
        <v>3051</v>
      </c>
      <c r="B484">
        <v>40</v>
      </c>
      <c r="C484" s="272" t="s">
        <v>3052</v>
      </c>
      <c r="D484" s="272" t="s">
        <v>170</v>
      </c>
      <c r="E484">
        <v>1</v>
      </c>
      <c r="F484">
        <v>2</v>
      </c>
      <c r="G484">
        <v>3</v>
      </c>
      <c r="H484" s="208">
        <v>44642</v>
      </c>
      <c r="I484">
        <v>520</v>
      </c>
      <c r="J484" s="217">
        <f t="shared" si="22"/>
        <v>3</v>
      </c>
    </row>
    <row r="485" spans="1:10" hidden="1" outlineLevel="1" x14ac:dyDescent="0.35">
      <c r="A485" s="272" t="s">
        <v>3051</v>
      </c>
      <c r="B485">
        <v>41</v>
      </c>
      <c r="C485" s="272" t="s">
        <v>3052</v>
      </c>
      <c r="D485" s="272" t="s">
        <v>170</v>
      </c>
      <c r="E485">
        <v>3</v>
      </c>
      <c r="F485">
        <v>1</v>
      </c>
      <c r="G485">
        <v>4</v>
      </c>
      <c r="H485" s="208">
        <v>44642</v>
      </c>
      <c r="I485">
        <v>400</v>
      </c>
      <c r="J485" s="217">
        <f t="shared" si="22"/>
        <v>4</v>
      </c>
    </row>
    <row r="486" spans="1:10" hidden="1" outlineLevel="1" x14ac:dyDescent="0.35">
      <c r="A486" s="272" t="s">
        <v>3051</v>
      </c>
      <c r="B486">
        <v>42</v>
      </c>
      <c r="C486" s="272" t="s">
        <v>3052</v>
      </c>
      <c r="D486" s="272" t="s">
        <v>170</v>
      </c>
      <c r="E486">
        <v>3</v>
      </c>
      <c r="F486">
        <v>1</v>
      </c>
      <c r="G486">
        <v>4</v>
      </c>
      <c r="H486" s="208">
        <v>44642</v>
      </c>
      <c r="I486">
        <v>510</v>
      </c>
      <c r="J486" s="217">
        <f t="shared" si="22"/>
        <v>4</v>
      </c>
    </row>
    <row r="487" spans="1:10" hidden="1" outlineLevel="1" x14ac:dyDescent="0.35">
      <c r="A487" s="272" t="s">
        <v>3051</v>
      </c>
      <c r="B487">
        <v>43</v>
      </c>
      <c r="C487" s="272" t="s">
        <v>3052</v>
      </c>
      <c r="D487" s="272" t="s">
        <v>170</v>
      </c>
      <c r="E487">
        <v>3</v>
      </c>
      <c r="F487">
        <v>10</v>
      </c>
      <c r="G487">
        <v>13</v>
      </c>
      <c r="H487" s="208">
        <v>44642</v>
      </c>
      <c r="I487">
        <v>430</v>
      </c>
      <c r="J487" s="217">
        <f t="shared" si="22"/>
        <v>13</v>
      </c>
    </row>
    <row r="488" spans="1:10" hidden="1" outlineLevel="1" x14ac:dyDescent="0.35">
      <c r="A488" s="272" t="s">
        <v>3051</v>
      </c>
      <c r="B488">
        <v>44</v>
      </c>
      <c r="C488" s="272" t="s">
        <v>3052</v>
      </c>
      <c r="D488" s="272" t="s">
        <v>170</v>
      </c>
      <c r="E488">
        <v>8</v>
      </c>
      <c r="F488">
        <v>3</v>
      </c>
      <c r="G488">
        <v>11</v>
      </c>
      <c r="H488" s="208">
        <v>44642</v>
      </c>
      <c r="I488">
        <v>380</v>
      </c>
      <c r="J488" s="217">
        <f t="shared" si="22"/>
        <v>11</v>
      </c>
    </row>
    <row r="489" spans="1:10" hidden="1" outlineLevel="1" x14ac:dyDescent="0.35">
      <c r="A489" s="272" t="s">
        <v>3051</v>
      </c>
      <c r="B489">
        <v>45</v>
      </c>
      <c r="C489" s="272" t="s">
        <v>3052</v>
      </c>
      <c r="D489" s="272" t="s">
        <v>170</v>
      </c>
      <c r="E489">
        <v>6</v>
      </c>
      <c r="F489">
        <v>2</v>
      </c>
      <c r="G489">
        <v>8</v>
      </c>
      <c r="H489" s="208">
        <v>44642</v>
      </c>
      <c r="I489">
        <v>440</v>
      </c>
      <c r="J489" s="217">
        <f t="shared" si="22"/>
        <v>8</v>
      </c>
    </row>
    <row r="490" spans="1:10" hidden="1" outlineLevel="1" x14ac:dyDescent="0.35">
      <c r="A490" s="272" t="s">
        <v>3051</v>
      </c>
      <c r="B490">
        <v>46</v>
      </c>
      <c r="C490" s="272" t="s">
        <v>3052</v>
      </c>
      <c r="D490" s="272" t="s">
        <v>170</v>
      </c>
      <c r="E490">
        <v>5</v>
      </c>
      <c r="F490">
        <v>8</v>
      </c>
      <c r="G490">
        <v>13</v>
      </c>
      <c r="H490" s="208">
        <v>44642</v>
      </c>
      <c r="I490">
        <v>500</v>
      </c>
      <c r="J490" s="217">
        <f t="shared" si="22"/>
        <v>13</v>
      </c>
    </row>
    <row r="491" spans="1:10" hidden="1" outlineLevel="1" x14ac:dyDescent="0.35">
      <c r="A491" s="272" t="s">
        <v>3051</v>
      </c>
      <c r="B491">
        <v>47</v>
      </c>
      <c r="C491" s="272" t="s">
        <v>3052</v>
      </c>
      <c r="D491" s="272" t="s">
        <v>170</v>
      </c>
      <c r="E491">
        <v>5</v>
      </c>
      <c r="F491">
        <v>4</v>
      </c>
      <c r="G491">
        <v>9</v>
      </c>
      <c r="H491" s="208">
        <v>44642</v>
      </c>
      <c r="I491">
        <v>270</v>
      </c>
      <c r="J491" s="217">
        <f t="shared" si="22"/>
        <v>9</v>
      </c>
    </row>
    <row r="492" spans="1:10" hidden="1" outlineLevel="1" x14ac:dyDescent="0.35">
      <c r="A492" s="272" t="s">
        <v>3051</v>
      </c>
      <c r="B492">
        <v>48</v>
      </c>
      <c r="C492" s="272" t="s">
        <v>3052</v>
      </c>
      <c r="D492" s="272" t="s">
        <v>170</v>
      </c>
      <c r="E492">
        <v>7</v>
      </c>
      <c r="F492">
        <v>15</v>
      </c>
      <c r="G492">
        <v>22</v>
      </c>
      <c r="H492" s="208">
        <v>44642</v>
      </c>
      <c r="I492">
        <v>190</v>
      </c>
      <c r="J492" s="217">
        <f t="shared" si="22"/>
        <v>22</v>
      </c>
    </row>
    <row r="493" spans="1:10" hidden="1" outlineLevel="1" x14ac:dyDescent="0.35">
      <c r="A493" s="272" t="s">
        <v>3051</v>
      </c>
      <c r="B493">
        <v>49</v>
      </c>
      <c r="C493" s="272" t="s">
        <v>3052</v>
      </c>
      <c r="D493" s="272" t="s">
        <v>170</v>
      </c>
      <c r="E493">
        <v>4</v>
      </c>
      <c r="F493">
        <v>10</v>
      </c>
      <c r="G493">
        <v>14</v>
      </c>
      <c r="H493" s="208">
        <v>44642</v>
      </c>
      <c r="I493">
        <v>150</v>
      </c>
      <c r="J493" s="217">
        <f t="shared" si="22"/>
        <v>14</v>
      </c>
    </row>
    <row r="494" spans="1:10" hidden="1" outlineLevel="1" x14ac:dyDescent="0.35">
      <c r="A494" s="272" t="s">
        <v>3051</v>
      </c>
      <c r="B494">
        <v>50</v>
      </c>
      <c r="C494" s="272" t="s">
        <v>3052</v>
      </c>
      <c r="D494" s="272" t="s">
        <v>170</v>
      </c>
      <c r="E494">
        <v>3</v>
      </c>
      <c r="F494">
        <v>9</v>
      </c>
      <c r="G494">
        <v>12</v>
      </c>
      <c r="H494" s="208">
        <v>44642</v>
      </c>
      <c r="I494">
        <v>170</v>
      </c>
      <c r="J494" s="217">
        <f t="shared" si="22"/>
        <v>12</v>
      </c>
    </row>
    <row r="495" spans="1:10" hidden="1" outlineLevel="1" x14ac:dyDescent="0.35">
      <c r="A495" s="272" t="s">
        <v>3051</v>
      </c>
      <c r="B495">
        <v>51</v>
      </c>
      <c r="C495" s="272" t="s">
        <v>3052</v>
      </c>
      <c r="D495" s="272" t="s">
        <v>170</v>
      </c>
      <c r="E495">
        <v>4</v>
      </c>
      <c r="F495">
        <v>4</v>
      </c>
      <c r="G495">
        <v>8</v>
      </c>
      <c r="H495" s="208">
        <v>44642</v>
      </c>
      <c r="I495">
        <v>100</v>
      </c>
      <c r="J495" s="217">
        <f t="shared" si="22"/>
        <v>8</v>
      </c>
    </row>
    <row r="496" spans="1:10" hidden="1" outlineLevel="1" x14ac:dyDescent="0.35">
      <c r="A496" s="272" t="s">
        <v>3051</v>
      </c>
      <c r="B496">
        <v>52</v>
      </c>
      <c r="C496" s="272" t="s">
        <v>3052</v>
      </c>
      <c r="D496" s="272" t="s">
        <v>170</v>
      </c>
      <c r="E496">
        <v>5</v>
      </c>
      <c r="F496">
        <v>4</v>
      </c>
      <c r="G496">
        <v>9</v>
      </c>
      <c r="H496" s="208">
        <v>44642</v>
      </c>
      <c r="I496">
        <v>500</v>
      </c>
      <c r="J496" s="217">
        <f t="shared" si="22"/>
        <v>9</v>
      </c>
    </row>
    <row r="497" spans="1:10" hidden="1" outlineLevel="1" x14ac:dyDescent="0.35">
      <c r="A497" s="272" t="s">
        <v>3051</v>
      </c>
      <c r="B497">
        <v>53</v>
      </c>
      <c r="C497" s="272" t="s">
        <v>3052</v>
      </c>
      <c r="D497" s="272" t="s">
        <v>170</v>
      </c>
      <c r="E497">
        <v>0</v>
      </c>
      <c r="F497">
        <v>1</v>
      </c>
      <c r="G497">
        <v>1</v>
      </c>
      <c r="H497" s="208">
        <v>44642</v>
      </c>
      <c r="I497">
        <v>500</v>
      </c>
      <c r="J497" s="217">
        <f t="shared" si="22"/>
        <v>1</v>
      </c>
    </row>
    <row r="498" spans="1:10" hidden="1" outlineLevel="1" x14ac:dyDescent="0.35">
      <c r="A498" s="272" t="s">
        <v>3051</v>
      </c>
      <c r="B498">
        <v>54</v>
      </c>
      <c r="C498" s="272" t="s">
        <v>3052</v>
      </c>
      <c r="D498" s="272" t="s">
        <v>170</v>
      </c>
      <c r="E498">
        <v>3</v>
      </c>
      <c r="F498">
        <v>5</v>
      </c>
      <c r="G498">
        <v>8</v>
      </c>
      <c r="H498" s="208">
        <v>44642</v>
      </c>
      <c r="I498">
        <v>600</v>
      </c>
      <c r="J498" s="217">
        <f t="shared" si="22"/>
        <v>8</v>
      </c>
    </row>
    <row r="499" spans="1:10" hidden="1" outlineLevel="1" x14ac:dyDescent="0.35">
      <c r="A499" s="272" t="s">
        <v>3051</v>
      </c>
      <c r="B499">
        <v>55</v>
      </c>
      <c r="C499" s="272" t="s">
        <v>3052</v>
      </c>
      <c r="D499" s="272" t="s">
        <v>170</v>
      </c>
      <c r="E499">
        <v>5</v>
      </c>
      <c r="F499">
        <v>7</v>
      </c>
      <c r="G499">
        <v>12</v>
      </c>
      <c r="H499" s="208">
        <v>44642</v>
      </c>
      <c r="I499">
        <v>800</v>
      </c>
      <c r="J499" s="217">
        <f t="shared" si="22"/>
        <v>12</v>
      </c>
    </row>
    <row r="500" spans="1:10" hidden="1" outlineLevel="1" x14ac:dyDescent="0.35">
      <c r="A500" s="272" t="s">
        <v>3051</v>
      </c>
      <c r="B500">
        <v>56</v>
      </c>
      <c r="C500" s="272" t="s">
        <v>3052</v>
      </c>
      <c r="D500" s="272" t="s">
        <v>170</v>
      </c>
      <c r="E500">
        <v>6</v>
      </c>
      <c r="F500">
        <v>11</v>
      </c>
      <c r="G500">
        <v>17</v>
      </c>
      <c r="H500" s="208">
        <v>44642</v>
      </c>
      <c r="I500">
        <v>120</v>
      </c>
      <c r="J500" s="217">
        <f t="shared" si="22"/>
        <v>17</v>
      </c>
    </row>
    <row r="501" spans="1:10" hidden="1" outlineLevel="1" x14ac:dyDescent="0.35">
      <c r="A501" s="272" t="s">
        <v>3051</v>
      </c>
      <c r="B501">
        <v>57</v>
      </c>
      <c r="C501" s="272" t="s">
        <v>3052</v>
      </c>
      <c r="D501" s="272" t="s">
        <v>170</v>
      </c>
      <c r="E501">
        <v>6</v>
      </c>
      <c r="F501">
        <v>8</v>
      </c>
      <c r="G501">
        <v>14</v>
      </c>
      <c r="H501" s="208">
        <v>44642</v>
      </c>
      <c r="I501">
        <v>140</v>
      </c>
      <c r="J501" s="217">
        <f t="shared" si="22"/>
        <v>14</v>
      </c>
    </row>
    <row r="502" spans="1:10" hidden="1" outlineLevel="1" x14ac:dyDescent="0.35">
      <c r="A502" s="272" t="s">
        <v>3051</v>
      </c>
      <c r="B502">
        <v>59</v>
      </c>
      <c r="C502" s="272" t="s">
        <v>3052</v>
      </c>
      <c r="D502" s="272" t="s">
        <v>170</v>
      </c>
      <c r="E502">
        <v>4</v>
      </c>
      <c r="F502">
        <v>12</v>
      </c>
      <c r="G502">
        <v>16</v>
      </c>
      <c r="H502" s="208">
        <v>44642</v>
      </c>
      <c r="I502">
        <v>900</v>
      </c>
      <c r="J502" s="217">
        <f t="shared" si="22"/>
        <v>16</v>
      </c>
    </row>
    <row r="503" spans="1:10" hidden="1" outlineLevel="1" x14ac:dyDescent="0.35">
      <c r="A503" s="272" t="s">
        <v>3051</v>
      </c>
      <c r="B503">
        <v>60</v>
      </c>
      <c r="C503" s="272" t="s">
        <v>3052</v>
      </c>
      <c r="D503" s="272" t="s">
        <v>170</v>
      </c>
      <c r="E503">
        <v>3</v>
      </c>
      <c r="F503">
        <v>7</v>
      </c>
      <c r="G503">
        <v>10</v>
      </c>
      <c r="H503" s="208">
        <v>44642</v>
      </c>
      <c r="I503">
        <v>300</v>
      </c>
      <c r="J503" s="217">
        <f t="shared" si="22"/>
        <v>10</v>
      </c>
    </row>
    <row r="504" spans="1:10" hidden="1" outlineLevel="1" x14ac:dyDescent="0.35">
      <c r="A504" s="272" t="s">
        <v>3051</v>
      </c>
      <c r="B504">
        <v>61</v>
      </c>
      <c r="C504" s="272" t="s">
        <v>3052</v>
      </c>
      <c r="D504" s="272" t="s">
        <v>170</v>
      </c>
      <c r="E504">
        <v>3</v>
      </c>
      <c r="F504">
        <v>4</v>
      </c>
      <c r="G504">
        <v>7</v>
      </c>
      <c r="H504" s="208">
        <v>44642</v>
      </c>
      <c r="I504">
        <v>270</v>
      </c>
      <c r="J504" s="217">
        <f t="shared" si="22"/>
        <v>7</v>
      </c>
    </row>
    <row r="505" spans="1:10" ht="15" collapsed="1" thickBot="1" x14ac:dyDescent="0.4">
      <c r="A505" s="211" t="s">
        <v>3051</v>
      </c>
      <c r="B505" s="212"/>
      <c r="C505" s="213" t="s">
        <v>3052</v>
      </c>
      <c r="D505" s="214">
        <f>COUNTA(D444:D504)</f>
        <v>61</v>
      </c>
      <c r="E505" s="214">
        <f>SUM(E444:E504)</f>
        <v>219</v>
      </c>
      <c r="F505" s="214">
        <f>SUM(F444:F504)</f>
        <v>341</v>
      </c>
      <c r="G505" s="214">
        <f>SUM(G444:G504)</f>
        <v>560</v>
      </c>
      <c r="H505" s="270">
        <v>44642</v>
      </c>
      <c r="I505" s="242">
        <f>AVERAGE(I444:I504)</f>
        <v>370.65573770491801</v>
      </c>
      <c r="J505" s="214">
        <f>SUM(J444:J504)</f>
        <v>560</v>
      </c>
    </row>
    <row r="506" spans="1:10" hidden="1" outlineLevel="1" x14ac:dyDescent="0.35">
      <c r="A506" s="272" t="s">
        <v>3053</v>
      </c>
      <c r="B506">
        <v>1</v>
      </c>
      <c r="C506" s="272" t="s">
        <v>3054</v>
      </c>
      <c r="D506" s="272" t="s">
        <v>170</v>
      </c>
      <c r="E506">
        <v>7</v>
      </c>
      <c r="F506">
        <v>3</v>
      </c>
      <c r="G506">
        <v>10</v>
      </c>
      <c r="H506" s="208">
        <v>44643</v>
      </c>
      <c r="I506">
        <v>900</v>
      </c>
      <c r="J506" s="217">
        <f t="shared" si="22"/>
        <v>10</v>
      </c>
    </row>
    <row r="507" spans="1:10" hidden="1" outlineLevel="1" x14ac:dyDescent="0.35">
      <c r="A507" s="272" t="s">
        <v>3053</v>
      </c>
      <c r="B507">
        <v>2</v>
      </c>
      <c r="C507" s="272" t="s">
        <v>3054</v>
      </c>
      <c r="D507" s="272" t="s">
        <v>170</v>
      </c>
      <c r="E507">
        <v>5</v>
      </c>
      <c r="F507">
        <v>2</v>
      </c>
      <c r="G507">
        <v>7</v>
      </c>
      <c r="H507" s="208">
        <v>44643</v>
      </c>
      <c r="I507">
        <v>100</v>
      </c>
      <c r="J507" s="217">
        <f t="shared" si="22"/>
        <v>7</v>
      </c>
    </row>
    <row r="508" spans="1:10" hidden="1" outlineLevel="1" x14ac:dyDescent="0.35">
      <c r="A508" s="272" t="s">
        <v>3053</v>
      </c>
      <c r="B508">
        <v>3</v>
      </c>
      <c r="C508" s="272" t="s">
        <v>3054</v>
      </c>
      <c r="D508" s="272" t="s">
        <v>170</v>
      </c>
      <c r="E508">
        <v>4</v>
      </c>
      <c r="F508">
        <v>3</v>
      </c>
      <c r="G508">
        <v>7</v>
      </c>
      <c r="H508" s="208">
        <v>44643</v>
      </c>
      <c r="I508">
        <v>500</v>
      </c>
      <c r="J508" s="217">
        <f t="shared" si="22"/>
        <v>7</v>
      </c>
    </row>
    <row r="509" spans="1:10" hidden="1" outlineLevel="1" x14ac:dyDescent="0.35">
      <c r="A509" s="272" t="s">
        <v>3053</v>
      </c>
      <c r="B509">
        <v>4</v>
      </c>
      <c r="C509" s="272" t="s">
        <v>3054</v>
      </c>
      <c r="D509" s="272" t="s">
        <v>170</v>
      </c>
      <c r="E509">
        <v>8</v>
      </c>
      <c r="F509">
        <v>4</v>
      </c>
      <c r="G509">
        <v>12</v>
      </c>
      <c r="H509" s="208">
        <v>44643</v>
      </c>
      <c r="I509">
        <v>300</v>
      </c>
      <c r="J509" s="217">
        <f t="shared" si="22"/>
        <v>12</v>
      </c>
    </row>
    <row r="510" spans="1:10" hidden="1" outlineLevel="1" x14ac:dyDescent="0.35">
      <c r="A510" s="272" t="s">
        <v>3053</v>
      </c>
      <c r="B510">
        <v>5</v>
      </c>
      <c r="C510" s="272" t="s">
        <v>3054</v>
      </c>
      <c r="D510" s="272" t="s">
        <v>170</v>
      </c>
      <c r="E510">
        <v>7</v>
      </c>
      <c r="F510">
        <v>4</v>
      </c>
      <c r="G510">
        <v>11</v>
      </c>
      <c r="H510" s="208">
        <v>44643</v>
      </c>
      <c r="I510">
        <v>90</v>
      </c>
      <c r="J510" s="217">
        <f t="shared" si="22"/>
        <v>11</v>
      </c>
    </row>
    <row r="511" spans="1:10" hidden="1" outlineLevel="1" x14ac:dyDescent="0.35">
      <c r="A511" s="272" t="s">
        <v>3053</v>
      </c>
      <c r="B511">
        <v>6</v>
      </c>
      <c r="C511" s="272" t="s">
        <v>3054</v>
      </c>
      <c r="D511" s="272" t="s">
        <v>170</v>
      </c>
      <c r="E511">
        <v>6</v>
      </c>
      <c r="F511">
        <v>2</v>
      </c>
      <c r="G511">
        <v>8</v>
      </c>
      <c r="H511" s="208">
        <v>44643</v>
      </c>
      <c r="I511">
        <v>100</v>
      </c>
      <c r="J511" s="217">
        <f t="shared" si="22"/>
        <v>8</v>
      </c>
    </row>
    <row r="512" spans="1:10" hidden="1" outlineLevel="1" x14ac:dyDescent="0.35">
      <c r="A512" s="272" t="s">
        <v>3053</v>
      </c>
      <c r="B512">
        <v>7</v>
      </c>
      <c r="C512" s="272" t="s">
        <v>3054</v>
      </c>
      <c r="D512" s="272" t="s">
        <v>170</v>
      </c>
      <c r="E512">
        <v>9</v>
      </c>
      <c r="F512">
        <v>5</v>
      </c>
      <c r="G512">
        <v>14</v>
      </c>
      <c r="H512" s="208">
        <v>44643</v>
      </c>
      <c r="I512">
        <v>700</v>
      </c>
      <c r="J512" s="217">
        <f t="shared" si="22"/>
        <v>14</v>
      </c>
    </row>
    <row r="513" spans="1:10" hidden="1" outlineLevel="1" x14ac:dyDescent="0.35">
      <c r="A513" s="272" t="s">
        <v>3053</v>
      </c>
      <c r="B513">
        <v>8</v>
      </c>
      <c r="C513" s="272" t="s">
        <v>3054</v>
      </c>
      <c r="D513" s="272" t="s">
        <v>170</v>
      </c>
      <c r="E513">
        <v>6</v>
      </c>
      <c r="F513">
        <v>3</v>
      </c>
      <c r="G513">
        <v>9</v>
      </c>
      <c r="H513" s="208">
        <v>44643</v>
      </c>
      <c r="I513">
        <v>450</v>
      </c>
      <c r="J513" s="217">
        <f t="shared" si="22"/>
        <v>9</v>
      </c>
    </row>
    <row r="514" spans="1:10" hidden="1" outlineLevel="1" x14ac:dyDescent="0.35">
      <c r="A514" s="272" t="s">
        <v>3053</v>
      </c>
      <c r="B514">
        <v>9</v>
      </c>
      <c r="C514" s="272" t="s">
        <v>3054</v>
      </c>
      <c r="D514" s="272" t="s">
        <v>170</v>
      </c>
      <c r="E514">
        <v>7</v>
      </c>
      <c r="F514">
        <v>3</v>
      </c>
      <c r="G514">
        <v>10</v>
      </c>
      <c r="H514" s="208">
        <v>44643</v>
      </c>
      <c r="I514">
        <v>800</v>
      </c>
      <c r="J514" s="217">
        <f t="shared" si="22"/>
        <v>10</v>
      </c>
    </row>
    <row r="515" spans="1:10" hidden="1" outlineLevel="1" x14ac:dyDescent="0.35">
      <c r="A515" s="272" t="s">
        <v>3053</v>
      </c>
      <c r="B515">
        <v>10</v>
      </c>
      <c r="C515" s="272" t="s">
        <v>3054</v>
      </c>
      <c r="D515" s="272" t="s">
        <v>170</v>
      </c>
      <c r="E515">
        <v>6</v>
      </c>
      <c r="F515">
        <v>4</v>
      </c>
      <c r="G515">
        <v>10</v>
      </c>
      <c r="H515" s="208">
        <v>44643</v>
      </c>
      <c r="I515">
        <v>500</v>
      </c>
      <c r="J515" s="217">
        <f t="shared" ref="J515:J578" si="23">IF(I515&gt;$Q$1,,G515)</f>
        <v>10</v>
      </c>
    </row>
    <row r="516" spans="1:10" hidden="1" outlineLevel="1" x14ac:dyDescent="0.35">
      <c r="A516" s="272" t="s">
        <v>3053</v>
      </c>
      <c r="B516">
        <v>11</v>
      </c>
      <c r="C516" s="272" t="s">
        <v>3054</v>
      </c>
      <c r="D516" s="272" t="s">
        <v>170</v>
      </c>
      <c r="E516">
        <v>8</v>
      </c>
      <c r="F516">
        <v>3</v>
      </c>
      <c r="G516">
        <v>11</v>
      </c>
      <c r="H516" s="208">
        <v>44643</v>
      </c>
      <c r="I516">
        <v>100</v>
      </c>
      <c r="J516" s="217">
        <f t="shared" si="23"/>
        <v>11</v>
      </c>
    </row>
    <row r="517" spans="1:10" hidden="1" outlineLevel="1" x14ac:dyDescent="0.35">
      <c r="A517" s="272" t="s">
        <v>3053</v>
      </c>
      <c r="B517">
        <v>12</v>
      </c>
      <c r="C517" s="272" t="s">
        <v>3054</v>
      </c>
      <c r="D517" s="272" t="s">
        <v>170</v>
      </c>
      <c r="E517">
        <v>5</v>
      </c>
      <c r="F517">
        <v>3</v>
      </c>
      <c r="G517">
        <v>8</v>
      </c>
      <c r="H517" s="208">
        <v>44643</v>
      </c>
      <c r="I517">
        <v>200</v>
      </c>
      <c r="J517" s="217">
        <f t="shared" si="23"/>
        <v>8</v>
      </c>
    </row>
    <row r="518" spans="1:10" hidden="1" outlineLevel="1" x14ac:dyDescent="0.35">
      <c r="A518" s="272" t="s">
        <v>3053</v>
      </c>
      <c r="B518">
        <v>13</v>
      </c>
      <c r="C518" s="272" t="s">
        <v>3054</v>
      </c>
      <c r="D518" s="272" t="s">
        <v>170</v>
      </c>
      <c r="E518">
        <v>4</v>
      </c>
      <c r="F518">
        <v>4</v>
      </c>
      <c r="G518">
        <v>8</v>
      </c>
      <c r="H518" s="208">
        <v>44643</v>
      </c>
      <c r="I518">
        <v>200</v>
      </c>
      <c r="J518" s="217">
        <f t="shared" si="23"/>
        <v>8</v>
      </c>
    </row>
    <row r="519" spans="1:10" hidden="1" outlineLevel="1" x14ac:dyDescent="0.35">
      <c r="A519" s="272" t="s">
        <v>3053</v>
      </c>
      <c r="B519">
        <v>36</v>
      </c>
      <c r="C519" s="272" t="s">
        <v>3054</v>
      </c>
      <c r="D519" s="272" t="s">
        <v>170</v>
      </c>
      <c r="E519">
        <v>4</v>
      </c>
      <c r="F519">
        <v>2</v>
      </c>
      <c r="G519">
        <v>6</v>
      </c>
      <c r="H519" s="208">
        <v>44643</v>
      </c>
      <c r="I519">
        <v>700</v>
      </c>
      <c r="J519" s="217">
        <f t="shared" si="23"/>
        <v>6</v>
      </c>
    </row>
    <row r="520" spans="1:10" hidden="1" outlineLevel="1" x14ac:dyDescent="0.35">
      <c r="A520" s="272" t="s">
        <v>3053</v>
      </c>
      <c r="B520">
        <v>14</v>
      </c>
      <c r="C520" s="272" t="s">
        <v>3054</v>
      </c>
      <c r="D520" s="272" t="s">
        <v>170</v>
      </c>
      <c r="E520">
        <v>7</v>
      </c>
      <c r="F520">
        <v>3</v>
      </c>
      <c r="G520">
        <v>10</v>
      </c>
      <c r="H520" s="208">
        <v>44643</v>
      </c>
      <c r="I520">
        <v>500</v>
      </c>
      <c r="J520" s="217">
        <f t="shared" si="23"/>
        <v>10</v>
      </c>
    </row>
    <row r="521" spans="1:10" hidden="1" outlineLevel="1" x14ac:dyDescent="0.35">
      <c r="A521" s="272" t="s">
        <v>3053</v>
      </c>
      <c r="B521">
        <v>15</v>
      </c>
      <c r="C521" s="272" t="s">
        <v>3054</v>
      </c>
      <c r="D521" s="272" t="s">
        <v>170</v>
      </c>
      <c r="E521">
        <v>5</v>
      </c>
      <c r="F521">
        <v>3</v>
      </c>
      <c r="G521">
        <v>8</v>
      </c>
      <c r="H521" s="208">
        <v>44643</v>
      </c>
      <c r="I521">
        <v>300</v>
      </c>
      <c r="J521" s="217">
        <f t="shared" si="23"/>
        <v>8</v>
      </c>
    </row>
    <row r="522" spans="1:10" hidden="1" outlineLevel="1" x14ac:dyDescent="0.35">
      <c r="A522" s="272" t="s">
        <v>3053</v>
      </c>
      <c r="B522">
        <v>16</v>
      </c>
      <c r="C522" s="272" t="s">
        <v>3054</v>
      </c>
      <c r="D522" s="272" t="s">
        <v>170</v>
      </c>
      <c r="E522">
        <v>6</v>
      </c>
      <c r="F522">
        <v>3</v>
      </c>
      <c r="G522">
        <v>9</v>
      </c>
      <c r="H522" s="208">
        <v>44643</v>
      </c>
      <c r="I522">
        <v>700</v>
      </c>
      <c r="J522" s="217">
        <f t="shared" si="23"/>
        <v>9</v>
      </c>
    </row>
    <row r="523" spans="1:10" hidden="1" outlineLevel="1" x14ac:dyDescent="0.35">
      <c r="A523" s="272" t="s">
        <v>3053</v>
      </c>
      <c r="B523">
        <v>17</v>
      </c>
      <c r="C523" s="272" t="s">
        <v>3054</v>
      </c>
      <c r="D523" s="272" t="s">
        <v>170</v>
      </c>
      <c r="E523">
        <v>9</v>
      </c>
      <c r="F523">
        <v>2</v>
      </c>
      <c r="G523">
        <v>11</v>
      </c>
      <c r="H523" s="208">
        <v>44643</v>
      </c>
      <c r="I523">
        <v>400</v>
      </c>
      <c r="J523" s="217">
        <f t="shared" si="23"/>
        <v>11</v>
      </c>
    </row>
    <row r="524" spans="1:10" hidden="1" outlineLevel="1" x14ac:dyDescent="0.35">
      <c r="A524" s="272" t="s">
        <v>3053</v>
      </c>
      <c r="B524">
        <v>18</v>
      </c>
      <c r="C524" s="272" t="s">
        <v>3054</v>
      </c>
      <c r="D524" s="272" t="s">
        <v>170</v>
      </c>
      <c r="E524">
        <v>8</v>
      </c>
      <c r="F524">
        <v>3</v>
      </c>
      <c r="G524">
        <v>11</v>
      </c>
      <c r="H524" s="208">
        <v>44643</v>
      </c>
      <c r="I524">
        <v>200</v>
      </c>
      <c r="J524" s="217">
        <f t="shared" si="23"/>
        <v>11</v>
      </c>
    </row>
    <row r="525" spans="1:10" hidden="1" outlineLevel="1" x14ac:dyDescent="0.35">
      <c r="A525" s="272" t="s">
        <v>3053</v>
      </c>
      <c r="B525">
        <v>19</v>
      </c>
      <c r="C525" s="272" t="s">
        <v>3054</v>
      </c>
      <c r="D525" s="272" t="s">
        <v>170</v>
      </c>
      <c r="E525">
        <v>7</v>
      </c>
      <c r="F525">
        <v>3</v>
      </c>
      <c r="G525">
        <v>10</v>
      </c>
      <c r="H525" s="208">
        <v>44643</v>
      </c>
      <c r="I525">
        <v>900</v>
      </c>
      <c r="J525" s="217">
        <f t="shared" si="23"/>
        <v>10</v>
      </c>
    </row>
    <row r="526" spans="1:10" hidden="1" outlineLevel="1" x14ac:dyDescent="0.35">
      <c r="A526" s="272" t="s">
        <v>3053</v>
      </c>
      <c r="B526">
        <v>20</v>
      </c>
      <c r="C526" s="272" t="s">
        <v>3054</v>
      </c>
      <c r="D526" s="272" t="s">
        <v>170</v>
      </c>
      <c r="E526">
        <v>5</v>
      </c>
      <c r="F526">
        <v>2</v>
      </c>
      <c r="G526">
        <v>7</v>
      </c>
      <c r="H526" s="208">
        <v>44643</v>
      </c>
      <c r="I526">
        <v>250</v>
      </c>
      <c r="J526" s="217">
        <f t="shared" si="23"/>
        <v>7</v>
      </c>
    </row>
    <row r="527" spans="1:10" hidden="1" outlineLevel="1" x14ac:dyDescent="0.35">
      <c r="A527" s="272" t="s">
        <v>3053</v>
      </c>
      <c r="B527">
        <v>21</v>
      </c>
      <c r="C527" s="272" t="s">
        <v>3054</v>
      </c>
      <c r="D527" s="272" t="s">
        <v>170</v>
      </c>
      <c r="E527">
        <v>7</v>
      </c>
      <c r="F527">
        <v>4</v>
      </c>
      <c r="G527">
        <v>11</v>
      </c>
      <c r="H527" s="208">
        <v>44643</v>
      </c>
      <c r="I527">
        <v>720</v>
      </c>
      <c r="J527" s="217">
        <f t="shared" si="23"/>
        <v>11</v>
      </c>
    </row>
    <row r="528" spans="1:10" hidden="1" outlineLevel="1" x14ac:dyDescent="0.35">
      <c r="A528" s="272" t="s">
        <v>3053</v>
      </c>
      <c r="B528">
        <v>49</v>
      </c>
      <c r="C528" s="272" t="s">
        <v>3054</v>
      </c>
      <c r="D528" s="272" t="s">
        <v>170</v>
      </c>
      <c r="E528">
        <v>7</v>
      </c>
      <c r="F528">
        <v>5</v>
      </c>
      <c r="G528">
        <v>12</v>
      </c>
      <c r="H528" s="208">
        <v>44643</v>
      </c>
      <c r="I528">
        <v>200</v>
      </c>
      <c r="J528" s="217">
        <f t="shared" si="23"/>
        <v>12</v>
      </c>
    </row>
    <row r="529" spans="1:10" hidden="1" outlineLevel="1" x14ac:dyDescent="0.35">
      <c r="A529" s="272" t="s">
        <v>3053</v>
      </c>
      <c r="B529">
        <v>22</v>
      </c>
      <c r="C529" s="272" t="s">
        <v>3054</v>
      </c>
      <c r="D529" s="272" t="s">
        <v>170</v>
      </c>
      <c r="E529">
        <v>9</v>
      </c>
      <c r="F529">
        <v>2</v>
      </c>
      <c r="G529">
        <v>11</v>
      </c>
      <c r="H529" s="208">
        <v>44643</v>
      </c>
      <c r="I529">
        <v>600</v>
      </c>
      <c r="J529" s="217">
        <f t="shared" si="23"/>
        <v>11</v>
      </c>
    </row>
    <row r="530" spans="1:10" hidden="1" outlineLevel="1" x14ac:dyDescent="0.35">
      <c r="A530" s="272" t="s">
        <v>3053</v>
      </c>
      <c r="B530">
        <v>23</v>
      </c>
      <c r="C530" s="272" t="s">
        <v>3054</v>
      </c>
      <c r="D530" s="272" t="s">
        <v>170</v>
      </c>
      <c r="E530">
        <v>5</v>
      </c>
      <c r="F530">
        <v>4</v>
      </c>
      <c r="G530">
        <v>9</v>
      </c>
      <c r="H530" s="208">
        <v>44643</v>
      </c>
      <c r="I530">
        <v>100</v>
      </c>
      <c r="J530" s="217">
        <f t="shared" si="23"/>
        <v>9</v>
      </c>
    </row>
    <row r="531" spans="1:10" hidden="1" outlineLevel="1" x14ac:dyDescent="0.35">
      <c r="A531" s="272" t="s">
        <v>3053</v>
      </c>
      <c r="B531">
        <v>24</v>
      </c>
      <c r="C531" s="272" t="s">
        <v>3054</v>
      </c>
      <c r="D531" s="272" t="s">
        <v>170</v>
      </c>
      <c r="E531">
        <v>7</v>
      </c>
      <c r="F531">
        <v>3</v>
      </c>
      <c r="G531">
        <v>10</v>
      </c>
      <c r="H531" s="208">
        <v>44643</v>
      </c>
      <c r="I531">
        <v>300</v>
      </c>
      <c r="J531" s="217">
        <f t="shared" si="23"/>
        <v>10</v>
      </c>
    </row>
    <row r="532" spans="1:10" hidden="1" outlineLevel="1" x14ac:dyDescent="0.35">
      <c r="A532" s="272" t="s">
        <v>3053</v>
      </c>
      <c r="B532">
        <v>25</v>
      </c>
      <c r="C532" s="272" t="s">
        <v>3054</v>
      </c>
      <c r="D532" s="272" t="s">
        <v>170</v>
      </c>
      <c r="E532">
        <v>20</v>
      </c>
      <c r="F532">
        <v>4</v>
      </c>
      <c r="G532">
        <v>24</v>
      </c>
      <c r="H532" s="208">
        <v>44643</v>
      </c>
      <c r="I532">
        <v>700</v>
      </c>
      <c r="J532" s="217">
        <f t="shared" si="23"/>
        <v>24</v>
      </c>
    </row>
    <row r="533" spans="1:10" hidden="1" outlineLevel="1" x14ac:dyDescent="0.35">
      <c r="A533" s="272" t="s">
        <v>3053</v>
      </c>
      <c r="B533">
        <v>26</v>
      </c>
      <c r="C533" s="272" t="s">
        <v>3054</v>
      </c>
      <c r="D533" s="272" t="s">
        <v>170</v>
      </c>
      <c r="E533">
        <v>5</v>
      </c>
      <c r="F533">
        <v>3</v>
      </c>
      <c r="G533">
        <v>8</v>
      </c>
      <c r="H533" s="208">
        <v>44643</v>
      </c>
      <c r="I533">
        <v>250</v>
      </c>
      <c r="J533" s="217">
        <f t="shared" si="23"/>
        <v>8</v>
      </c>
    </row>
    <row r="534" spans="1:10" hidden="1" outlineLevel="1" x14ac:dyDescent="0.35">
      <c r="A534" s="272" t="s">
        <v>3053</v>
      </c>
      <c r="B534">
        <v>27</v>
      </c>
      <c r="C534" s="272" t="s">
        <v>3054</v>
      </c>
      <c r="D534" s="272" t="s">
        <v>170</v>
      </c>
      <c r="E534">
        <v>7</v>
      </c>
      <c r="F534">
        <v>3</v>
      </c>
      <c r="G534">
        <v>10</v>
      </c>
      <c r="H534" s="208">
        <v>44643</v>
      </c>
      <c r="I534">
        <v>470</v>
      </c>
      <c r="J534" s="217">
        <f t="shared" si="23"/>
        <v>10</v>
      </c>
    </row>
    <row r="535" spans="1:10" hidden="1" outlineLevel="1" x14ac:dyDescent="0.35">
      <c r="A535" s="272" t="s">
        <v>3053</v>
      </c>
      <c r="B535">
        <v>28</v>
      </c>
      <c r="C535" s="272" t="s">
        <v>3054</v>
      </c>
      <c r="D535" s="272" t="s">
        <v>170</v>
      </c>
      <c r="E535">
        <v>6</v>
      </c>
      <c r="F535">
        <v>2</v>
      </c>
      <c r="G535">
        <v>8</v>
      </c>
      <c r="H535" s="208">
        <v>44643</v>
      </c>
      <c r="I535">
        <v>100</v>
      </c>
      <c r="J535" s="217">
        <f t="shared" si="23"/>
        <v>8</v>
      </c>
    </row>
    <row r="536" spans="1:10" hidden="1" outlineLevel="1" x14ac:dyDescent="0.35">
      <c r="A536" s="272" t="s">
        <v>3053</v>
      </c>
      <c r="B536">
        <v>29</v>
      </c>
      <c r="C536" s="272" t="s">
        <v>3054</v>
      </c>
      <c r="D536" s="272" t="s">
        <v>170</v>
      </c>
      <c r="E536">
        <v>4</v>
      </c>
      <c r="F536">
        <v>5</v>
      </c>
      <c r="G536">
        <v>9</v>
      </c>
      <c r="H536" s="208">
        <v>44643</v>
      </c>
      <c r="I536">
        <v>400</v>
      </c>
      <c r="J536" s="217">
        <f t="shared" si="23"/>
        <v>9</v>
      </c>
    </row>
    <row r="537" spans="1:10" hidden="1" outlineLevel="1" x14ac:dyDescent="0.35">
      <c r="A537" s="272" t="s">
        <v>3053</v>
      </c>
      <c r="B537">
        <v>30</v>
      </c>
      <c r="C537" s="272" t="s">
        <v>3054</v>
      </c>
      <c r="D537" s="272" t="s">
        <v>170</v>
      </c>
      <c r="E537">
        <v>8</v>
      </c>
      <c r="F537">
        <v>3</v>
      </c>
      <c r="G537">
        <v>11</v>
      </c>
      <c r="H537" s="208">
        <v>44643</v>
      </c>
      <c r="I537">
        <v>550</v>
      </c>
      <c r="J537" s="217">
        <f t="shared" si="23"/>
        <v>11</v>
      </c>
    </row>
    <row r="538" spans="1:10" hidden="1" outlineLevel="1" x14ac:dyDescent="0.35">
      <c r="A538" s="272" t="s">
        <v>3053</v>
      </c>
      <c r="B538">
        <v>31</v>
      </c>
      <c r="C538" s="272" t="s">
        <v>3054</v>
      </c>
      <c r="D538" s="272" t="s">
        <v>170</v>
      </c>
      <c r="E538">
        <v>3</v>
      </c>
      <c r="F538">
        <v>2</v>
      </c>
      <c r="G538">
        <v>5</v>
      </c>
      <c r="H538" s="208">
        <v>44643</v>
      </c>
      <c r="I538">
        <v>600</v>
      </c>
      <c r="J538" s="217">
        <f t="shared" si="23"/>
        <v>5</v>
      </c>
    </row>
    <row r="539" spans="1:10" hidden="1" outlineLevel="1" x14ac:dyDescent="0.35">
      <c r="A539" s="272" t="s">
        <v>3053</v>
      </c>
      <c r="B539">
        <v>32</v>
      </c>
      <c r="C539" s="272" t="s">
        <v>3054</v>
      </c>
      <c r="D539" s="272" t="s">
        <v>170</v>
      </c>
      <c r="E539">
        <v>4</v>
      </c>
      <c r="F539">
        <v>2</v>
      </c>
      <c r="G539">
        <v>6</v>
      </c>
      <c r="H539" s="208">
        <v>44643</v>
      </c>
      <c r="I539">
        <v>100</v>
      </c>
      <c r="J539" s="217">
        <f t="shared" si="23"/>
        <v>6</v>
      </c>
    </row>
    <row r="540" spans="1:10" hidden="1" outlineLevel="1" x14ac:dyDescent="0.35">
      <c r="A540" s="272" t="s">
        <v>3053</v>
      </c>
      <c r="B540">
        <v>33</v>
      </c>
      <c r="C540" s="272" t="s">
        <v>3054</v>
      </c>
      <c r="D540" s="272" t="s">
        <v>170</v>
      </c>
      <c r="E540">
        <v>8</v>
      </c>
      <c r="F540">
        <v>3</v>
      </c>
      <c r="G540">
        <v>11</v>
      </c>
      <c r="H540" s="208">
        <v>44643</v>
      </c>
      <c r="I540">
        <v>400</v>
      </c>
      <c r="J540" s="217">
        <f t="shared" si="23"/>
        <v>11</v>
      </c>
    </row>
    <row r="541" spans="1:10" hidden="1" outlineLevel="1" x14ac:dyDescent="0.35">
      <c r="A541" s="272" t="s">
        <v>3053</v>
      </c>
      <c r="B541">
        <v>34</v>
      </c>
      <c r="C541" s="272" t="s">
        <v>3054</v>
      </c>
      <c r="D541" s="272" t="s">
        <v>170</v>
      </c>
      <c r="E541">
        <v>21</v>
      </c>
      <c r="F541">
        <v>5</v>
      </c>
      <c r="G541">
        <v>26</v>
      </c>
      <c r="H541" s="208">
        <v>44643</v>
      </c>
      <c r="I541">
        <v>300</v>
      </c>
      <c r="J541" s="217">
        <f t="shared" si="23"/>
        <v>26</v>
      </c>
    </row>
    <row r="542" spans="1:10" hidden="1" outlineLevel="1" x14ac:dyDescent="0.35">
      <c r="A542" s="272" t="s">
        <v>3053</v>
      </c>
      <c r="B542">
        <v>35</v>
      </c>
      <c r="C542" s="272" t="s">
        <v>3054</v>
      </c>
      <c r="D542" s="272" t="s">
        <v>170</v>
      </c>
      <c r="E542">
        <v>3</v>
      </c>
      <c r="F542">
        <v>2</v>
      </c>
      <c r="G542">
        <v>5</v>
      </c>
      <c r="H542" s="208">
        <v>44643</v>
      </c>
      <c r="I542">
        <v>550</v>
      </c>
      <c r="J542" s="217">
        <f t="shared" si="23"/>
        <v>5</v>
      </c>
    </row>
    <row r="543" spans="1:10" hidden="1" outlineLevel="1" x14ac:dyDescent="0.35">
      <c r="A543" s="272" t="s">
        <v>3053</v>
      </c>
      <c r="B543">
        <v>37</v>
      </c>
      <c r="C543" s="272" t="s">
        <v>3054</v>
      </c>
      <c r="D543" s="272" t="s">
        <v>170</v>
      </c>
      <c r="E543">
        <v>5</v>
      </c>
      <c r="F543">
        <v>4</v>
      </c>
      <c r="G543">
        <v>9</v>
      </c>
      <c r="H543" s="208">
        <v>44643</v>
      </c>
      <c r="I543">
        <v>200</v>
      </c>
      <c r="J543" s="217">
        <f t="shared" si="23"/>
        <v>9</v>
      </c>
    </row>
    <row r="544" spans="1:10" hidden="1" outlineLevel="1" x14ac:dyDescent="0.35">
      <c r="A544" s="272" t="s">
        <v>3053</v>
      </c>
      <c r="B544">
        <v>38</v>
      </c>
      <c r="C544" s="272" t="s">
        <v>3054</v>
      </c>
      <c r="D544" s="272" t="s">
        <v>170</v>
      </c>
      <c r="E544">
        <v>6</v>
      </c>
      <c r="F544">
        <v>4</v>
      </c>
      <c r="G544">
        <v>10</v>
      </c>
      <c r="H544" s="208">
        <v>44643</v>
      </c>
      <c r="I544">
        <v>800</v>
      </c>
      <c r="J544" s="217">
        <f t="shared" si="23"/>
        <v>10</v>
      </c>
    </row>
    <row r="545" spans="1:10" hidden="1" outlineLevel="1" x14ac:dyDescent="0.35">
      <c r="A545" s="272" t="s">
        <v>3053</v>
      </c>
      <c r="B545">
        <v>39</v>
      </c>
      <c r="C545" s="272" t="s">
        <v>3054</v>
      </c>
      <c r="D545" s="272" t="s">
        <v>170</v>
      </c>
      <c r="E545">
        <v>7</v>
      </c>
      <c r="F545">
        <v>2</v>
      </c>
      <c r="G545">
        <v>9</v>
      </c>
      <c r="H545" s="208">
        <v>44643</v>
      </c>
      <c r="I545">
        <v>500</v>
      </c>
      <c r="J545" s="217">
        <f t="shared" si="23"/>
        <v>9</v>
      </c>
    </row>
    <row r="546" spans="1:10" hidden="1" outlineLevel="1" x14ac:dyDescent="0.35">
      <c r="A546" s="272" t="s">
        <v>3053</v>
      </c>
      <c r="B546">
        <v>42</v>
      </c>
      <c r="C546" s="272" t="s">
        <v>3054</v>
      </c>
      <c r="D546" s="272" t="s">
        <v>170</v>
      </c>
      <c r="E546">
        <v>6</v>
      </c>
      <c r="F546">
        <v>3</v>
      </c>
      <c r="G546">
        <v>9</v>
      </c>
      <c r="H546" s="208">
        <v>44643</v>
      </c>
      <c r="I546">
        <v>400</v>
      </c>
      <c r="J546" s="217">
        <f t="shared" si="23"/>
        <v>9</v>
      </c>
    </row>
    <row r="547" spans="1:10" hidden="1" outlineLevel="1" x14ac:dyDescent="0.35">
      <c r="A547" s="272" t="s">
        <v>3053</v>
      </c>
      <c r="B547">
        <v>40</v>
      </c>
      <c r="C547" s="272" t="s">
        <v>3054</v>
      </c>
      <c r="D547" s="272" t="s">
        <v>170</v>
      </c>
      <c r="E547">
        <v>5</v>
      </c>
      <c r="F547">
        <v>2</v>
      </c>
      <c r="G547">
        <v>7</v>
      </c>
      <c r="H547" s="208">
        <v>44643</v>
      </c>
      <c r="I547">
        <v>200</v>
      </c>
      <c r="J547" s="217">
        <f t="shared" si="23"/>
        <v>7</v>
      </c>
    </row>
    <row r="548" spans="1:10" hidden="1" outlineLevel="1" x14ac:dyDescent="0.35">
      <c r="A548" s="272" t="s">
        <v>3053</v>
      </c>
      <c r="B548">
        <v>41</v>
      </c>
      <c r="C548" s="272" t="s">
        <v>3054</v>
      </c>
      <c r="D548" s="272" t="s">
        <v>170</v>
      </c>
      <c r="E548">
        <v>4</v>
      </c>
      <c r="F548">
        <v>4</v>
      </c>
      <c r="G548">
        <v>8</v>
      </c>
      <c r="H548" s="208">
        <v>44643</v>
      </c>
      <c r="I548">
        <v>200</v>
      </c>
      <c r="J548" s="217">
        <f t="shared" si="23"/>
        <v>8</v>
      </c>
    </row>
    <row r="549" spans="1:10" hidden="1" outlineLevel="1" x14ac:dyDescent="0.35">
      <c r="A549" s="272" t="s">
        <v>3053</v>
      </c>
      <c r="B549">
        <v>43</v>
      </c>
      <c r="C549" s="272" t="s">
        <v>3054</v>
      </c>
      <c r="D549" s="272" t="s">
        <v>170</v>
      </c>
      <c r="E549">
        <v>8</v>
      </c>
      <c r="F549">
        <v>2</v>
      </c>
      <c r="G549">
        <v>10</v>
      </c>
      <c r="H549" s="208">
        <v>44643</v>
      </c>
      <c r="I549">
        <v>700</v>
      </c>
      <c r="J549" s="217">
        <f t="shared" si="23"/>
        <v>10</v>
      </c>
    </row>
    <row r="550" spans="1:10" hidden="1" outlineLevel="1" x14ac:dyDescent="0.35">
      <c r="A550" s="272" t="s">
        <v>3053</v>
      </c>
      <c r="B550">
        <v>44</v>
      </c>
      <c r="C550" s="272" t="s">
        <v>3054</v>
      </c>
      <c r="D550" s="272" t="s">
        <v>170</v>
      </c>
      <c r="E550">
        <v>5</v>
      </c>
      <c r="F550">
        <v>2</v>
      </c>
      <c r="G550">
        <v>7</v>
      </c>
      <c r="H550" s="208">
        <v>44643</v>
      </c>
      <c r="I550">
        <v>200</v>
      </c>
      <c r="J550" s="217">
        <f t="shared" si="23"/>
        <v>7</v>
      </c>
    </row>
    <row r="551" spans="1:10" hidden="1" outlineLevel="1" x14ac:dyDescent="0.35">
      <c r="A551" s="272" t="s">
        <v>3053</v>
      </c>
      <c r="B551">
        <v>45</v>
      </c>
      <c r="C551" s="272" t="s">
        <v>3054</v>
      </c>
      <c r="D551" s="272" t="s">
        <v>170</v>
      </c>
      <c r="E551">
        <v>7</v>
      </c>
      <c r="F551">
        <v>3</v>
      </c>
      <c r="G551">
        <v>10</v>
      </c>
      <c r="H551" s="208">
        <v>44643</v>
      </c>
      <c r="I551">
        <v>300</v>
      </c>
      <c r="J551" s="217">
        <f t="shared" si="23"/>
        <v>10</v>
      </c>
    </row>
    <row r="552" spans="1:10" hidden="1" outlineLevel="1" x14ac:dyDescent="0.35">
      <c r="A552" s="272" t="s">
        <v>3053</v>
      </c>
      <c r="B552">
        <v>46</v>
      </c>
      <c r="C552" s="272" t="s">
        <v>3054</v>
      </c>
      <c r="D552" s="272" t="s">
        <v>170</v>
      </c>
      <c r="E552">
        <v>10</v>
      </c>
      <c r="F552">
        <v>7</v>
      </c>
      <c r="G552">
        <v>17</v>
      </c>
      <c r="H552" s="208">
        <v>44643</v>
      </c>
      <c r="I552">
        <v>470</v>
      </c>
      <c r="J552" s="217">
        <f t="shared" si="23"/>
        <v>17</v>
      </c>
    </row>
    <row r="553" spans="1:10" hidden="1" outlineLevel="1" x14ac:dyDescent="0.35">
      <c r="A553" s="272" t="s">
        <v>3053</v>
      </c>
      <c r="B553">
        <v>47</v>
      </c>
      <c r="C553" s="272" t="s">
        <v>3054</v>
      </c>
      <c r="D553" s="272" t="s">
        <v>170</v>
      </c>
      <c r="E553">
        <v>13</v>
      </c>
      <c r="F553">
        <v>7</v>
      </c>
      <c r="G553">
        <v>20</v>
      </c>
      <c r="H553" s="208">
        <v>44643</v>
      </c>
      <c r="I553">
        <v>500</v>
      </c>
      <c r="J553" s="217">
        <f t="shared" si="23"/>
        <v>20</v>
      </c>
    </row>
    <row r="554" spans="1:10" hidden="1" outlineLevel="1" x14ac:dyDescent="0.35">
      <c r="A554" s="272" t="s">
        <v>3053</v>
      </c>
      <c r="B554">
        <v>48</v>
      </c>
      <c r="C554" s="272" t="s">
        <v>3054</v>
      </c>
      <c r="D554" s="272" t="s">
        <v>170</v>
      </c>
      <c r="E554">
        <v>5</v>
      </c>
      <c r="F554">
        <v>5</v>
      </c>
      <c r="G554">
        <v>10</v>
      </c>
      <c r="H554" s="208">
        <v>44643</v>
      </c>
      <c r="I554">
        <v>300</v>
      </c>
      <c r="J554" s="217">
        <f t="shared" si="23"/>
        <v>10</v>
      </c>
    </row>
    <row r="555" spans="1:10" hidden="1" outlineLevel="1" x14ac:dyDescent="0.35">
      <c r="A555" s="272" t="s">
        <v>3053</v>
      </c>
      <c r="B555">
        <v>50</v>
      </c>
      <c r="C555" s="272" t="s">
        <v>3054</v>
      </c>
      <c r="D555" s="272" t="s">
        <v>170</v>
      </c>
      <c r="E555">
        <v>5</v>
      </c>
      <c r="F555">
        <v>2</v>
      </c>
      <c r="G555">
        <v>7</v>
      </c>
      <c r="H555" s="208">
        <v>44643</v>
      </c>
      <c r="I555">
        <v>700</v>
      </c>
      <c r="J555" s="217">
        <f t="shared" si="23"/>
        <v>7</v>
      </c>
    </row>
    <row r="556" spans="1:10" hidden="1" outlineLevel="1" x14ac:dyDescent="0.35">
      <c r="A556" s="272" t="s">
        <v>3053</v>
      </c>
      <c r="B556">
        <v>53</v>
      </c>
      <c r="C556" s="272" t="s">
        <v>3054</v>
      </c>
      <c r="D556" s="272" t="s">
        <v>170</v>
      </c>
      <c r="E556">
        <v>7</v>
      </c>
      <c r="F556">
        <v>2</v>
      </c>
      <c r="G556">
        <v>9</v>
      </c>
      <c r="H556" s="208">
        <v>44643</v>
      </c>
      <c r="I556">
        <v>900</v>
      </c>
      <c r="J556" s="217">
        <f t="shared" si="23"/>
        <v>9</v>
      </c>
    </row>
    <row r="557" spans="1:10" hidden="1" outlineLevel="1" x14ac:dyDescent="0.35">
      <c r="A557" s="272" t="s">
        <v>3053</v>
      </c>
      <c r="B557">
        <v>51</v>
      </c>
      <c r="C557" s="272" t="s">
        <v>3054</v>
      </c>
      <c r="D557" s="272" t="s">
        <v>170</v>
      </c>
      <c r="E557">
        <v>4</v>
      </c>
      <c r="F557">
        <v>3</v>
      </c>
      <c r="G557">
        <v>7</v>
      </c>
      <c r="H557" s="208">
        <v>44643</v>
      </c>
      <c r="I557">
        <v>380</v>
      </c>
      <c r="J557" s="217">
        <f t="shared" si="23"/>
        <v>7</v>
      </c>
    </row>
    <row r="558" spans="1:10" hidden="1" outlineLevel="1" x14ac:dyDescent="0.35">
      <c r="A558" s="272" t="s">
        <v>3053</v>
      </c>
      <c r="B558">
        <v>52</v>
      </c>
      <c r="C558" s="272" t="s">
        <v>3054</v>
      </c>
      <c r="D558" s="272" t="s">
        <v>170</v>
      </c>
      <c r="E558">
        <v>2</v>
      </c>
      <c r="F558">
        <v>4</v>
      </c>
      <c r="G558">
        <v>6</v>
      </c>
      <c r="H558" s="208">
        <v>44643</v>
      </c>
      <c r="I558">
        <v>400</v>
      </c>
      <c r="J558" s="217">
        <f t="shared" si="23"/>
        <v>6</v>
      </c>
    </row>
    <row r="559" spans="1:10" ht="15" collapsed="1" thickBot="1" x14ac:dyDescent="0.4">
      <c r="A559" s="211" t="s">
        <v>3053</v>
      </c>
      <c r="B559" s="212"/>
      <c r="C559" s="213" t="s">
        <v>3054</v>
      </c>
      <c r="D559" s="214">
        <f>COUNTA(D506:D558)</f>
        <v>53</v>
      </c>
      <c r="E559" s="214">
        <f>SUM(E506:E558)</f>
        <v>356</v>
      </c>
      <c r="F559" s="214">
        <f>SUM(F506:F558)</f>
        <v>172</v>
      </c>
      <c r="G559" s="214">
        <f>SUM(G506:G558)</f>
        <v>528</v>
      </c>
      <c r="H559" s="270">
        <v>44643</v>
      </c>
      <c r="I559" s="242">
        <f>AVERAGE(I506:I558)</f>
        <v>422.2641509433962</v>
      </c>
      <c r="J559" s="214">
        <f>SUM(J506:J558)</f>
        <v>528</v>
      </c>
    </row>
    <row r="560" spans="1:10" hidden="1" outlineLevel="1" x14ac:dyDescent="0.35">
      <c r="A560" s="272" t="s">
        <v>3055</v>
      </c>
      <c r="B560">
        <v>1</v>
      </c>
      <c r="C560" s="272" t="s">
        <v>3056</v>
      </c>
      <c r="D560" s="272" t="s">
        <v>170</v>
      </c>
      <c r="E560">
        <v>4</v>
      </c>
      <c r="F560">
        <v>2</v>
      </c>
      <c r="G560">
        <v>6</v>
      </c>
      <c r="H560" s="208">
        <v>44643</v>
      </c>
      <c r="I560">
        <v>100</v>
      </c>
      <c r="J560" s="217">
        <f t="shared" si="23"/>
        <v>6</v>
      </c>
    </row>
    <row r="561" spans="1:10" hidden="1" outlineLevel="1" x14ac:dyDescent="0.35">
      <c r="A561" s="272" t="s">
        <v>3055</v>
      </c>
      <c r="B561">
        <v>2</v>
      </c>
      <c r="C561" s="272" t="s">
        <v>3056</v>
      </c>
      <c r="D561" s="272" t="s">
        <v>170</v>
      </c>
      <c r="E561">
        <v>3</v>
      </c>
      <c r="F561">
        <v>2</v>
      </c>
      <c r="G561">
        <v>5</v>
      </c>
      <c r="H561" s="208">
        <v>44643</v>
      </c>
      <c r="I561">
        <v>400</v>
      </c>
      <c r="J561" s="217">
        <f t="shared" si="23"/>
        <v>5</v>
      </c>
    </row>
    <row r="562" spans="1:10" hidden="1" outlineLevel="1" x14ac:dyDescent="0.35">
      <c r="A562" s="272" t="s">
        <v>3055</v>
      </c>
      <c r="B562">
        <v>3</v>
      </c>
      <c r="C562" s="272" t="s">
        <v>3056</v>
      </c>
      <c r="D562" s="272" t="s">
        <v>170</v>
      </c>
      <c r="E562">
        <v>9</v>
      </c>
      <c r="F562">
        <v>5</v>
      </c>
      <c r="G562">
        <v>14</v>
      </c>
      <c r="H562" s="208">
        <v>44643</v>
      </c>
      <c r="I562">
        <v>600</v>
      </c>
      <c r="J562" s="217">
        <f t="shared" si="23"/>
        <v>14</v>
      </c>
    </row>
    <row r="563" spans="1:10" hidden="1" outlineLevel="1" x14ac:dyDescent="0.35">
      <c r="A563" s="272" t="s">
        <v>3055</v>
      </c>
      <c r="B563">
        <v>4</v>
      </c>
      <c r="C563" s="272" t="s">
        <v>3056</v>
      </c>
      <c r="D563" s="272" t="s">
        <v>170</v>
      </c>
      <c r="E563">
        <v>3</v>
      </c>
      <c r="F563">
        <v>2</v>
      </c>
      <c r="G563">
        <v>5</v>
      </c>
      <c r="H563" s="208">
        <v>44643</v>
      </c>
      <c r="I563">
        <v>350</v>
      </c>
      <c r="J563" s="217">
        <f t="shared" si="23"/>
        <v>5</v>
      </c>
    </row>
    <row r="564" spans="1:10" hidden="1" outlineLevel="1" x14ac:dyDescent="0.35">
      <c r="A564" s="272" t="s">
        <v>3055</v>
      </c>
      <c r="B564">
        <v>5</v>
      </c>
      <c r="C564" s="272" t="s">
        <v>3056</v>
      </c>
      <c r="D564" s="272" t="s">
        <v>170</v>
      </c>
      <c r="E564">
        <v>2</v>
      </c>
      <c r="F564">
        <v>2</v>
      </c>
      <c r="G564">
        <v>4</v>
      </c>
      <c r="H564" s="208">
        <v>44643</v>
      </c>
      <c r="I564">
        <v>400</v>
      </c>
      <c r="J564" s="217">
        <f t="shared" si="23"/>
        <v>4</v>
      </c>
    </row>
    <row r="565" spans="1:10" hidden="1" outlineLevel="1" x14ac:dyDescent="0.35">
      <c r="A565" s="272" t="s">
        <v>3055</v>
      </c>
      <c r="B565">
        <v>6</v>
      </c>
      <c r="C565" s="272" t="s">
        <v>3056</v>
      </c>
      <c r="D565" s="272" t="s">
        <v>170</v>
      </c>
      <c r="E565">
        <v>4</v>
      </c>
      <c r="F565">
        <v>2</v>
      </c>
      <c r="G565">
        <v>6</v>
      </c>
      <c r="H565" s="208">
        <v>44643</v>
      </c>
      <c r="I565">
        <v>800</v>
      </c>
      <c r="J565" s="217">
        <f t="shared" si="23"/>
        <v>6</v>
      </c>
    </row>
    <row r="566" spans="1:10" hidden="1" outlineLevel="1" x14ac:dyDescent="0.35">
      <c r="A566" s="272" t="s">
        <v>3055</v>
      </c>
      <c r="B566">
        <v>7</v>
      </c>
      <c r="C566" s="272" t="s">
        <v>3056</v>
      </c>
      <c r="D566" s="272" t="s">
        <v>170</v>
      </c>
      <c r="E566">
        <v>9</v>
      </c>
      <c r="F566">
        <v>4</v>
      </c>
      <c r="G566">
        <v>13</v>
      </c>
      <c r="H566" s="208">
        <v>44643</v>
      </c>
      <c r="I566">
        <v>550</v>
      </c>
      <c r="J566" s="217">
        <f t="shared" si="23"/>
        <v>13</v>
      </c>
    </row>
    <row r="567" spans="1:10" hidden="1" outlineLevel="1" x14ac:dyDescent="0.35">
      <c r="A567" s="272" t="s">
        <v>3055</v>
      </c>
      <c r="B567">
        <v>8</v>
      </c>
      <c r="C567" s="272" t="s">
        <v>3056</v>
      </c>
      <c r="D567" s="272" t="s">
        <v>170</v>
      </c>
      <c r="E567">
        <v>7</v>
      </c>
      <c r="F567">
        <v>2</v>
      </c>
      <c r="G567">
        <v>9</v>
      </c>
      <c r="H567" s="208">
        <v>44643</v>
      </c>
      <c r="I567">
        <v>470</v>
      </c>
      <c r="J567" s="217">
        <f t="shared" si="23"/>
        <v>9</v>
      </c>
    </row>
    <row r="568" spans="1:10" hidden="1" outlineLevel="1" x14ac:dyDescent="0.35">
      <c r="A568" s="272" t="s">
        <v>3055</v>
      </c>
      <c r="B568">
        <v>9</v>
      </c>
      <c r="C568" s="272" t="s">
        <v>3056</v>
      </c>
      <c r="D568" s="272" t="s">
        <v>170</v>
      </c>
      <c r="E568">
        <v>4</v>
      </c>
      <c r="F568">
        <v>2</v>
      </c>
      <c r="G568">
        <v>6</v>
      </c>
      <c r="H568" s="208">
        <v>44643</v>
      </c>
      <c r="I568">
        <v>320</v>
      </c>
      <c r="J568" s="217">
        <f t="shared" si="23"/>
        <v>6</v>
      </c>
    </row>
    <row r="569" spans="1:10" hidden="1" outlineLevel="1" x14ac:dyDescent="0.35">
      <c r="A569" s="272" t="s">
        <v>3055</v>
      </c>
      <c r="B569">
        <v>10</v>
      </c>
      <c r="C569" s="272" t="s">
        <v>3056</v>
      </c>
      <c r="D569" s="272" t="s">
        <v>170</v>
      </c>
      <c r="E569">
        <v>2</v>
      </c>
      <c r="F569">
        <v>2</v>
      </c>
      <c r="G569">
        <v>4</v>
      </c>
      <c r="H569" s="208">
        <v>44643</v>
      </c>
      <c r="I569">
        <v>370</v>
      </c>
      <c r="J569" s="217">
        <f t="shared" si="23"/>
        <v>4</v>
      </c>
    </row>
    <row r="570" spans="1:10" hidden="1" outlineLevel="1" x14ac:dyDescent="0.35">
      <c r="A570" s="272" t="s">
        <v>3055</v>
      </c>
      <c r="B570">
        <v>11</v>
      </c>
      <c r="C570" s="272" t="s">
        <v>3056</v>
      </c>
      <c r="D570" s="272" t="s">
        <v>170</v>
      </c>
      <c r="E570">
        <v>6</v>
      </c>
      <c r="F570">
        <v>3</v>
      </c>
      <c r="G570">
        <v>9</v>
      </c>
      <c r="H570" s="208">
        <v>44643</v>
      </c>
      <c r="I570">
        <v>400</v>
      </c>
      <c r="J570" s="217">
        <f t="shared" si="23"/>
        <v>9</v>
      </c>
    </row>
    <row r="571" spans="1:10" hidden="1" outlineLevel="1" x14ac:dyDescent="0.35">
      <c r="A571" s="272" t="s">
        <v>3055</v>
      </c>
      <c r="B571">
        <v>12</v>
      </c>
      <c r="C571" s="272" t="s">
        <v>3056</v>
      </c>
      <c r="D571" s="272" t="s">
        <v>170</v>
      </c>
      <c r="E571">
        <v>3</v>
      </c>
      <c r="F571">
        <v>2</v>
      </c>
      <c r="G571">
        <v>5</v>
      </c>
      <c r="H571" s="208">
        <v>44643</v>
      </c>
      <c r="I571">
        <v>700</v>
      </c>
      <c r="J571" s="217">
        <f t="shared" si="23"/>
        <v>5</v>
      </c>
    </row>
    <row r="572" spans="1:10" hidden="1" outlineLevel="1" x14ac:dyDescent="0.35">
      <c r="A572" s="272" t="s">
        <v>3055</v>
      </c>
      <c r="B572">
        <v>13</v>
      </c>
      <c r="C572" s="272" t="s">
        <v>3056</v>
      </c>
      <c r="D572" s="272" t="s">
        <v>170</v>
      </c>
      <c r="E572">
        <v>4</v>
      </c>
      <c r="F572">
        <v>2</v>
      </c>
      <c r="G572">
        <v>6</v>
      </c>
      <c r="H572" s="208">
        <v>44643</v>
      </c>
      <c r="I572">
        <v>550</v>
      </c>
      <c r="J572" s="217">
        <f t="shared" si="23"/>
        <v>6</v>
      </c>
    </row>
    <row r="573" spans="1:10" hidden="1" outlineLevel="1" x14ac:dyDescent="0.35">
      <c r="A573" s="272" t="s">
        <v>3055</v>
      </c>
      <c r="B573">
        <v>14</v>
      </c>
      <c r="C573" s="272" t="s">
        <v>3056</v>
      </c>
      <c r="D573" s="272" t="s">
        <v>170</v>
      </c>
      <c r="E573">
        <v>3</v>
      </c>
      <c r="F573">
        <v>2</v>
      </c>
      <c r="G573">
        <v>5</v>
      </c>
      <c r="H573" s="208">
        <v>44643</v>
      </c>
      <c r="I573">
        <v>370</v>
      </c>
      <c r="J573" s="217">
        <f t="shared" si="23"/>
        <v>5</v>
      </c>
    </row>
    <row r="574" spans="1:10" hidden="1" outlineLevel="1" x14ac:dyDescent="0.35">
      <c r="A574" s="272" t="s">
        <v>3055</v>
      </c>
      <c r="B574">
        <v>15</v>
      </c>
      <c r="C574" s="272" t="s">
        <v>3056</v>
      </c>
      <c r="D574" s="272" t="s">
        <v>170</v>
      </c>
      <c r="E574">
        <v>1</v>
      </c>
      <c r="F574">
        <v>2</v>
      </c>
      <c r="G574">
        <v>3</v>
      </c>
      <c r="H574" s="208">
        <v>44643</v>
      </c>
      <c r="I574">
        <v>580</v>
      </c>
      <c r="J574" s="217">
        <f t="shared" si="23"/>
        <v>3</v>
      </c>
    </row>
    <row r="575" spans="1:10" hidden="1" outlineLevel="1" x14ac:dyDescent="0.35">
      <c r="A575" s="272" t="s">
        <v>3055</v>
      </c>
      <c r="B575">
        <v>32</v>
      </c>
      <c r="C575" s="272" t="s">
        <v>3056</v>
      </c>
      <c r="D575" s="272" t="s">
        <v>170</v>
      </c>
      <c r="E575">
        <v>2</v>
      </c>
      <c r="F575">
        <v>2</v>
      </c>
      <c r="G575">
        <v>4</v>
      </c>
      <c r="H575" s="208">
        <v>44643</v>
      </c>
      <c r="I575">
        <v>400</v>
      </c>
      <c r="J575" s="217">
        <f t="shared" si="23"/>
        <v>4</v>
      </c>
    </row>
    <row r="576" spans="1:10" hidden="1" outlineLevel="1" x14ac:dyDescent="0.35">
      <c r="A576" s="272" t="s">
        <v>3055</v>
      </c>
      <c r="B576">
        <v>16</v>
      </c>
      <c r="C576" s="272" t="s">
        <v>3056</v>
      </c>
      <c r="D576" s="272" t="s">
        <v>170</v>
      </c>
      <c r="E576">
        <v>9</v>
      </c>
      <c r="F576">
        <v>2</v>
      </c>
      <c r="G576">
        <v>11</v>
      </c>
      <c r="H576" s="208">
        <v>44643</v>
      </c>
      <c r="I576">
        <v>600</v>
      </c>
      <c r="J576" s="217">
        <f t="shared" si="23"/>
        <v>11</v>
      </c>
    </row>
    <row r="577" spans="1:10" hidden="1" outlineLevel="1" x14ac:dyDescent="0.35">
      <c r="A577" s="272" t="s">
        <v>3055</v>
      </c>
      <c r="B577">
        <v>17</v>
      </c>
      <c r="C577" s="272" t="s">
        <v>3056</v>
      </c>
      <c r="D577" s="272" t="s">
        <v>170</v>
      </c>
      <c r="E577">
        <v>6</v>
      </c>
      <c r="F577">
        <v>2</v>
      </c>
      <c r="G577">
        <v>8</v>
      </c>
      <c r="H577" s="208">
        <v>44643</v>
      </c>
      <c r="I577">
        <v>200</v>
      </c>
      <c r="J577" s="217">
        <f t="shared" si="23"/>
        <v>8</v>
      </c>
    </row>
    <row r="578" spans="1:10" hidden="1" outlineLevel="1" x14ac:dyDescent="0.35">
      <c r="A578" s="272" t="s">
        <v>3055</v>
      </c>
      <c r="B578">
        <v>18</v>
      </c>
      <c r="C578" s="272" t="s">
        <v>3056</v>
      </c>
      <c r="D578" s="272" t="s">
        <v>170</v>
      </c>
      <c r="E578">
        <v>8</v>
      </c>
      <c r="F578">
        <v>3</v>
      </c>
      <c r="G578">
        <v>11</v>
      </c>
      <c r="H578" s="208">
        <v>44643</v>
      </c>
      <c r="I578">
        <v>700</v>
      </c>
      <c r="J578" s="217">
        <f t="shared" si="23"/>
        <v>11</v>
      </c>
    </row>
    <row r="579" spans="1:10" hidden="1" outlineLevel="1" x14ac:dyDescent="0.35">
      <c r="A579" s="272" t="s">
        <v>3055</v>
      </c>
      <c r="B579">
        <v>19</v>
      </c>
      <c r="C579" s="272" t="s">
        <v>3056</v>
      </c>
      <c r="D579" s="272" t="s">
        <v>170</v>
      </c>
      <c r="E579">
        <v>8</v>
      </c>
      <c r="F579">
        <v>3</v>
      </c>
      <c r="G579">
        <v>11</v>
      </c>
      <c r="H579" s="208">
        <v>44643</v>
      </c>
      <c r="I579">
        <v>450</v>
      </c>
      <c r="J579" s="217">
        <f t="shared" ref="J579:J642" si="24">IF(I579&gt;$Q$1,,G579)</f>
        <v>11</v>
      </c>
    </row>
    <row r="580" spans="1:10" hidden="1" outlineLevel="1" x14ac:dyDescent="0.35">
      <c r="A580" s="272" t="s">
        <v>3055</v>
      </c>
      <c r="B580">
        <v>20</v>
      </c>
      <c r="C580" s="272" t="s">
        <v>3056</v>
      </c>
      <c r="D580" s="272" t="s">
        <v>170</v>
      </c>
      <c r="E580">
        <v>8</v>
      </c>
      <c r="F580">
        <v>3</v>
      </c>
      <c r="G580">
        <v>11</v>
      </c>
      <c r="H580" s="208">
        <v>44643</v>
      </c>
      <c r="I580">
        <v>800</v>
      </c>
      <c r="J580" s="217">
        <f t="shared" si="24"/>
        <v>11</v>
      </c>
    </row>
    <row r="581" spans="1:10" hidden="1" outlineLevel="1" x14ac:dyDescent="0.35">
      <c r="A581" s="272" t="s">
        <v>3055</v>
      </c>
      <c r="B581">
        <v>21</v>
      </c>
      <c r="C581" s="272" t="s">
        <v>3056</v>
      </c>
      <c r="D581" s="272" t="s">
        <v>170</v>
      </c>
      <c r="E581">
        <v>2</v>
      </c>
      <c r="F581">
        <v>2</v>
      </c>
      <c r="G581">
        <v>4</v>
      </c>
      <c r="H581" s="208">
        <v>44643</v>
      </c>
      <c r="I581">
        <v>380</v>
      </c>
      <c r="J581" s="217">
        <f t="shared" si="24"/>
        <v>4</v>
      </c>
    </row>
    <row r="582" spans="1:10" hidden="1" outlineLevel="1" x14ac:dyDescent="0.35">
      <c r="A582" s="272" t="s">
        <v>3055</v>
      </c>
      <c r="B582">
        <v>55</v>
      </c>
      <c r="C582" s="272" t="s">
        <v>3056</v>
      </c>
      <c r="D582" s="272" t="s">
        <v>170</v>
      </c>
      <c r="E582">
        <v>2</v>
      </c>
      <c r="F582">
        <v>2</v>
      </c>
      <c r="G582">
        <v>4</v>
      </c>
      <c r="H582" s="208">
        <v>44643</v>
      </c>
      <c r="I582">
        <v>80</v>
      </c>
      <c r="J582" s="217">
        <f t="shared" si="24"/>
        <v>4</v>
      </c>
    </row>
    <row r="583" spans="1:10" hidden="1" outlineLevel="1" x14ac:dyDescent="0.35">
      <c r="A583" s="272" t="s">
        <v>3055</v>
      </c>
      <c r="B583">
        <v>22</v>
      </c>
      <c r="C583" s="272" t="s">
        <v>3056</v>
      </c>
      <c r="D583" s="272" t="s">
        <v>170</v>
      </c>
      <c r="E583">
        <v>1</v>
      </c>
      <c r="F583">
        <v>2</v>
      </c>
      <c r="G583">
        <v>3</v>
      </c>
      <c r="H583" s="208">
        <v>44643</v>
      </c>
      <c r="I583">
        <v>200</v>
      </c>
      <c r="J583" s="217">
        <f t="shared" si="24"/>
        <v>3</v>
      </c>
    </row>
    <row r="584" spans="1:10" hidden="1" outlineLevel="1" x14ac:dyDescent="0.35">
      <c r="A584" s="272" t="s">
        <v>3055</v>
      </c>
      <c r="B584">
        <v>23</v>
      </c>
      <c r="C584" s="272" t="s">
        <v>3056</v>
      </c>
      <c r="D584" s="272" t="s">
        <v>170</v>
      </c>
      <c r="E584">
        <v>3</v>
      </c>
      <c r="F584">
        <v>2</v>
      </c>
      <c r="G584">
        <v>5</v>
      </c>
      <c r="H584" s="208">
        <v>44643</v>
      </c>
      <c r="I584">
        <v>600</v>
      </c>
      <c r="J584" s="217">
        <f t="shared" si="24"/>
        <v>5</v>
      </c>
    </row>
    <row r="585" spans="1:10" hidden="1" outlineLevel="1" x14ac:dyDescent="0.35">
      <c r="A585" s="272" t="s">
        <v>3055</v>
      </c>
      <c r="B585">
        <v>24</v>
      </c>
      <c r="C585" s="272" t="s">
        <v>3056</v>
      </c>
      <c r="D585" s="272" t="s">
        <v>170</v>
      </c>
      <c r="E585">
        <v>5</v>
      </c>
      <c r="F585">
        <v>2</v>
      </c>
      <c r="G585">
        <v>7</v>
      </c>
      <c r="H585" s="208">
        <v>44643</v>
      </c>
      <c r="I585">
        <v>200</v>
      </c>
      <c r="J585" s="217">
        <f t="shared" si="24"/>
        <v>7</v>
      </c>
    </row>
    <row r="586" spans="1:10" hidden="1" outlineLevel="1" x14ac:dyDescent="0.35">
      <c r="A586" s="272" t="s">
        <v>3055</v>
      </c>
      <c r="B586">
        <v>25</v>
      </c>
      <c r="C586" s="272" t="s">
        <v>3056</v>
      </c>
      <c r="D586" s="272" t="s">
        <v>170</v>
      </c>
      <c r="E586">
        <v>5</v>
      </c>
      <c r="F586">
        <v>2</v>
      </c>
      <c r="G586">
        <v>7</v>
      </c>
      <c r="H586" s="208">
        <v>44643</v>
      </c>
      <c r="I586">
        <v>50</v>
      </c>
      <c r="J586" s="217">
        <f t="shared" si="24"/>
        <v>7</v>
      </c>
    </row>
    <row r="587" spans="1:10" hidden="1" outlineLevel="1" x14ac:dyDescent="0.35">
      <c r="A587" s="272" t="s">
        <v>3055</v>
      </c>
      <c r="B587">
        <v>26</v>
      </c>
      <c r="C587" s="272" t="s">
        <v>3056</v>
      </c>
      <c r="D587" s="272" t="s">
        <v>170</v>
      </c>
      <c r="E587">
        <v>3</v>
      </c>
      <c r="F587">
        <v>3</v>
      </c>
      <c r="G587">
        <v>6</v>
      </c>
      <c r="H587" s="208">
        <v>44643</v>
      </c>
      <c r="I587">
        <v>400</v>
      </c>
      <c r="J587" s="217">
        <f t="shared" si="24"/>
        <v>6</v>
      </c>
    </row>
    <row r="588" spans="1:10" hidden="1" outlineLevel="1" x14ac:dyDescent="0.35">
      <c r="A588" s="272" t="s">
        <v>3055</v>
      </c>
      <c r="B588">
        <v>27</v>
      </c>
      <c r="C588" s="272" t="s">
        <v>3056</v>
      </c>
      <c r="D588" s="272" t="s">
        <v>170</v>
      </c>
      <c r="E588">
        <v>3</v>
      </c>
      <c r="F588">
        <v>3</v>
      </c>
      <c r="G588">
        <v>6</v>
      </c>
      <c r="H588" s="208">
        <v>44643</v>
      </c>
      <c r="I588">
        <v>700</v>
      </c>
      <c r="J588" s="217">
        <f t="shared" si="24"/>
        <v>6</v>
      </c>
    </row>
    <row r="589" spans="1:10" hidden="1" outlineLevel="1" x14ac:dyDescent="0.35">
      <c r="A589" s="272" t="s">
        <v>3055</v>
      </c>
      <c r="B589">
        <v>28</v>
      </c>
      <c r="C589" s="272" t="s">
        <v>3056</v>
      </c>
      <c r="D589" s="272" t="s">
        <v>170</v>
      </c>
      <c r="E589">
        <v>3</v>
      </c>
      <c r="F589">
        <v>2</v>
      </c>
      <c r="G589">
        <v>5</v>
      </c>
      <c r="H589" s="208">
        <v>44643</v>
      </c>
      <c r="I589">
        <v>280</v>
      </c>
      <c r="J589" s="217">
        <f t="shared" si="24"/>
        <v>5</v>
      </c>
    </row>
    <row r="590" spans="1:10" hidden="1" outlineLevel="1" x14ac:dyDescent="0.35">
      <c r="A590" s="272" t="s">
        <v>3055</v>
      </c>
      <c r="B590">
        <v>29</v>
      </c>
      <c r="C590" s="272" t="s">
        <v>3056</v>
      </c>
      <c r="D590" s="272" t="s">
        <v>170</v>
      </c>
      <c r="E590">
        <v>1</v>
      </c>
      <c r="F590">
        <v>2</v>
      </c>
      <c r="G590">
        <v>3</v>
      </c>
      <c r="H590" s="208">
        <v>44643</v>
      </c>
      <c r="I590">
        <v>320</v>
      </c>
      <c r="J590" s="217">
        <f t="shared" si="24"/>
        <v>3</v>
      </c>
    </row>
    <row r="591" spans="1:10" hidden="1" outlineLevel="1" x14ac:dyDescent="0.35">
      <c r="A591" s="272" t="s">
        <v>3055</v>
      </c>
      <c r="B591">
        <v>30</v>
      </c>
      <c r="C591" s="272" t="s">
        <v>3056</v>
      </c>
      <c r="D591" s="272" t="s">
        <v>170</v>
      </c>
      <c r="E591">
        <v>3</v>
      </c>
      <c r="F591">
        <v>3</v>
      </c>
      <c r="G591">
        <v>6</v>
      </c>
      <c r="H591" s="208">
        <v>44643</v>
      </c>
      <c r="I591">
        <v>720</v>
      </c>
      <c r="J591" s="217">
        <f t="shared" si="24"/>
        <v>6</v>
      </c>
    </row>
    <row r="592" spans="1:10" hidden="1" outlineLevel="1" x14ac:dyDescent="0.35">
      <c r="A592" s="272" t="s">
        <v>3055</v>
      </c>
      <c r="B592">
        <v>31</v>
      </c>
      <c r="C592" s="272" t="s">
        <v>3056</v>
      </c>
      <c r="D592" s="272" t="s">
        <v>170</v>
      </c>
      <c r="E592">
        <v>8</v>
      </c>
      <c r="F592">
        <v>2</v>
      </c>
      <c r="G592">
        <v>10</v>
      </c>
      <c r="H592" s="208">
        <v>44643</v>
      </c>
      <c r="I592">
        <v>480</v>
      </c>
      <c r="J592" s="217">
        <f t="shared" si="24"/>
        <v>10</v>
      </c>
    </row>
    <row r="593" spans="1:10" hidden="1" outlineLevel="1" x14ac:dyDescent="0.35">
      <c r="A593" s="272" t="s">
        <v>3055</v>
      </c>
      <c r="B593">
        <v>42</v>
      </c>
      <c r="C593" s="272" t="s">
        <v>3056</v>
      </c>
      <c r="D593" s="272" t="s">
        <v>170</v>
      </c>
      <c r="E593">
        <v>7</v>
      </c>
      <c r="F593">
        <v>2</v>
      </c>
      <c r="G593">
        <v>9</v>
      </c>
      <c r="H593" s="208">
        <v>44643</v>
      </c>
      <c r="I593">
        <v>600</v>
      </c>
      <c r="J593" s="217">
        <f t="shared" si="24"/>
        <v>9</v>
      </c>
    </row>
    <row r="594" spans="1:10" hidden="1" outlineLevel="1" x14ac:dyDescent="0.35">
      <c r="A594" s="272" t="s">
        <v>3055</v>
      </c>
      <c r="B594">
        <v>33</v>
      </c>
      <c r="C594" s="272" t="s">
        <v>3056</v>
      </c>
      <c r="D594" s="272" t="s">
        <v>170</v>
      </c>
      <c r="E594">
        <v>3</v>
      </c>
      <c r="F594">
        <v>2</v>
      </c>
      <c r="G594">
        <v>5</v>
      </c>
      <c r="H594" s="208">
        <v>44643</v>
      </c>
      <c r="I594">
        <v>300</v>
      </c>
      <c r="J594" s="217">
        <f t="shared" si="24"/>
        <v>5</v>
      </c>
    </row>
    <row r="595" spans="1:10" hidden="1" outlineLevel="1" x14ac:dyDescent="0.35">
      <c r="A595" s="272" t="s">
        <v>3055</v>
      </c>
      <c r="B595">
        <v>34</v>
      </c>
      <c r="C595" s="272" t="s">
        <v>3056</v>
      </c>
      <c r="D595" s="272" t="s">
        <v>170</v>
      </c>
      <c r="E595">
        <v>3</v>
      </c>
      <c r="F595">
        <v>2</v>
      </c>
      <c r="G595">
        <v>5</v>
      </c>
      <c r="H595" s="208">
        <v>44643</v>
      </c>
      <c r="I595">
        <v>100</v>
      </c>
      <c r="J595" s="217">
        <f t="shared" si="24"/>
        <v>5</v>
      </c>
    </row>
    <row r="596" spans="1:10" hidden="1" outlineLevel="1" x14ac:dyDescent="0.35">
      <c r="A596" s="272" t="s">
        <v>3055</v>
      </c>
      <c r="B596">
        <v>35</v>
      </c>
      <c r="C596" s="272" t="s">
        <v>3056</v>
      </c>
      <c r="D596" s="272" t="s">
        <v>170</v>
      </c>
      <c r="E596">
        <v>9</v>
      </c>
      <c r="F596">
        <v>2</v>
      </c>
      <c r="G596">
        <v>11</v>
      </c>
      <c r="H596" s="208">
        <v>44643</v>
      </c>
      <c r="I596">
        <v>600</v>
      </c>
      <c r="J596" s="217">
        <f t="shared" si="24"/>
        <v>11</v>
      </c>
    </row>
    <row r="597" spans="1:10" hidden="1" outlineLevel="1" x14ac:dyDescent="0.35">
      <c r="A597" s="272" t="s">
        <v>3055</v>
      </c>
      <c r="B597">
        <v>36</v>
      </c>
      <c r="C597" s="272" t="s">
        <v>3056</v>
      </c>
      <c r="D597" s="272" t="s">
        <v>170</v>
      </c>
      <c r="E597">
        <v>5</v>
      </c>
      <c r="F597">
        <v>2</v>
      </c>
      <c r="G597">
        <v>7</v>
      </c>
      <c r="H597" s="208">
        <v>44643</v>
      </c>
      <c r="I597">
        <v>800</v>
      </c>
      <c r="J597" s="217">
        <f t="shared" si="24"/>
        <v>7</v>
      </c>
    </row>
    <row r="598" spans="1:10" hidden="1" outlineLevel="1" x14ac:dyDescent="0.35">
      <c r="A598" s="272" t="s">
        <v>3055</v>
      </c>
      <c r="B598">
        <v>37</v>
      </c>
      <c r="C598" s="272" t="s">
        <v>3056</v>
      </c>
      <c r="D598" s="272" t="s">
        <v>170</v>
      </c>
      <c r="E598">
        <v>9</v>
      </c>
      <c r="F598">
        <v>3</v>
      </c>
      <c r="G598">
        <v>12</v>
      </c>
      <c r="H598" s="208">
        <v>44643</v>
      </c>
      <c r="I598">
        <v>20</v>
      </c>
      <c r="J598" s="217">
        <f t="shared" si="24"/>
        <v>12</v>
      </c>
    </row>
    <row r="599" spans="1:10" hidden="1" outlineLevel="1" x14ac:dyDescent="0.35">
      <c r="A599" s="272" t="s">
        <v>3055</v>
      </c>
      <c r="B599">
        <v>38</v>
      </c>
      <c r="C599" s="272" t="s">
        <v>3056</v>
      </c>
      <c r="D599" s="272" t="s">
        <v>170</v>
      </c>
      <c r="E599">
        <v>3</v>
      </c>
      <c r="F599">
        <v>2</v>
      </c>
      <c r="G599">
        <v>5</v>
      </c>
      <c r="H599" s="208">
        <v>44643</v>
      </c>
      <c r="I599">
        <v>100</v>
      </c>
      <c r="J599" s="217">
        <f t="shared" si="24"/>
        <v>5</v>
      </c>
    </row>
    <row r="600" spans="1:10" hidden="1" outlineLevel="1" x14ac:dyDescent="0.35">
      <c r="A600" s="272" t="s">
        <v>3055</v>
      </c>
      <c r="B600">
        <v>39</v>
      </c>
      <c r="C600" s="272" t="s">
        <v>3056</v>
      </c>
      <c r="D600" s="272" t="s">
        <v>170</v>
      </c>
      <c r="E600">
        <v>4</v>
      </c>
      <c r="F600">
        <v>2</v>
      </c>
      <c r="G600">
        <v>6</v>
      </c>
      <c r="H600" s="208">
        <v>44643</v>
      </c>
      <c r="I600">
        <v>200</v>
      </c>
      <c r="J600" s="217">
        <f t="shared" si="24"/>
        <v>6</v>
      </c>
    </row>
    <row r="601" spans="1:10" hidden="1" outlineLevel="1" x14ac:dyDescent="0.35">
      <c r="A601" s="272" t="s">
        <v>3055</v>
      </c>
      <c r="B601">
        <v>40</v>
      </c>
      <c r="C601" s="272" t="s">
        <v>3056</v>
      </c>
      <c r="D601" s="272" t="s">
        <v>170</v>
      </c>
      <c r="E601">
        <v>5</v>
      </c>
      <c r="F601">
        <v>2</v>
      </c>
      <c r="G601">
        <v>7</v>
      </c>
      <c r="H601" s="208">
        <v>44643</v>
      </c>
      <c r="I601">
        <v>50</v>
      </c>
      <c r="J601" s="217">
        <f t="shared" si="24"/>
        <v>7</v>
      </c>
    </row>
    <row r="602" spans="1:10" hidden="1" outlineLevel="1" x14ac:dyDescent="0.35">
      <c r="A602" s="272" t="s">
        <v>3055</v>
      </c>
      <c r="B602">
        <v>41</v>
      </c>
      <c r="C602" s="272" t="s">
        <v>3056</v>
      </c>
      <c r="D602" s="272" t="s">
        <v>170</v>
      </c>
      <c r="E602">
        <v>2</v>
      </c>
      <c r="F602">
        <v>2</v>
      </c>
      <c r="G602">
        <v>4</v>
      </c>
      <c r="H602" s="208">
        <v>44643</v>
      </c>
      <c r="I602">
        <v>450</v>
      </c>
      <c r="J602" s="217">
        <f t="shared" si="24"/>
        <v>4</v>
      </c>
    </row>
    <row r="603" spans="1:10" hidden="1" outlineLevel="1" x14ac:dyDescent="0.35">
      <c r="A603" s="272" t="s">
        <v>3055</v>
      </c>
      <c r="B603">
        <v>43</v>
      </c>
      <c r="C603" s="272" t="s">
        <v>3056</v>
      </c>
      <c r="D603" s="272" t="s">
        <v>170</v>
      </c>
      <c r="E603">
        <v>10</v>
      </c>
      <c r="F603">
        <v>2</v>
      </c>
      <c r="G603">
        <v>12</v>
      </c>
      <c r="H603" s="208">
        <v>44643</v>
      </c>
      <c r="I603">
        <v>200</v>
      </c>
      <c r="J603" s="217">
        <f t="shared" si="24"/>
        <v>12</v>
      </c>
    </row>
    <row r="604" spans="1:10" hidden="1" outlineLevel="1" x14ac:dyDescent="0.35">
      <c r="A604" s="272" t="s">
        <v>3055</v>
      </c>
      <c r="B604">
        <v>44</v>
      </c>
      <c r="C604" s="272" t="s">
        <v>3056</v>
      </c>
      <c r="D604" s="272" t="s">
        <v>170</v>
      </c>
      <c r="E604">
        <v>2</v>
      </c>
      <c r="F604">
        <v>2</v>
      </c>
      <c r="G604">
        <v>4</v>
      </c>
      <c r="H604" s="208">
        <v>44643</v>
      </c>
      <c r="I604">
        <v>400</v>
      </c>
      <c r="J604" s="217">
        <f t="shared" si="24"/>
        <v>4</v>
      </c>
    </row>
    <row r="605" spans="1:10" hidden="1" outlineLevel="1" x14ac:dyDescent="0.35">
      <c r="A605" s="272" t="s">
        <v>3055</v>
      </c>
      <c r="B605">
        <v>45</v>
      </c>
      <c r="C605" s="272" t="s">
        <v>3056</v>
      </c>
      <c r="D605" s="272" t="s">
        <v>170</v>
      </c>
      <c r="E605">
        <v>1</v>
      </c>
      <c r="F605">
        <v>2</v>
      </c>
      <c r="G605">
        <v>3</v>
      </c>
      <c r="H605" s="208">
        <v>44643</v>
      </c>
      <c r="I605">
        <v>200</v>
      </c>
      <c r="J605" s="217">
        <f t="shared" si="24"/>
        <v>3</v>
      </c>
    </row>
    <row r="606" spans="1:10" hidden="1" outlineLevel="1" x14ac:dyDescent="0.35">
      <c r="A606" s="272" t="s">
        <v>3055</v>
      </c>
      <c r="B606">
        <v>46</v>
      </c>
      <c r="C606" s="272" t="s">
        <v>3056</v>
      </c>
      <c r="D606" s="272" t="s">
        <v>170</v>
      </c>
      <c r="E606">
        <v>2</v>
      </c>
      <c r="F606">
        <v>2</v>
      </c>
      <c r="G606">
        <v>4</v>
      </c>
      <c r="H606" s="208">
        <v>44643</v>
      </c>
      <c r="I606">
        <v>700</v>
      </c>
      <c r="J606" s="217">
        <f t="shared" si="24"/>
        <v>4</v>
      </c>
    </row>
    <row r="607" spans="1:10" hidden="1" outlineLevel="1" x14ac:dyDescent="0.35">
      <c r="A607" s="272" t="s">
        <v>3055</v>
      </c>
      <c r="B607">
        <v>47</v>
      </c>
      <c r="C607" s="272" t="s">
        <v>3056</v>
      </c>
      <c r="D607" s="272" t="s">
        <v>170</v>
      </c>
      <c r="E607">
        <v>8</v>
      </c>
      <c r="F607">
        <v>2</v>
      </c>
      <c r="G607">
        <v>10</v>
      </c>
      <c r="H607" s="208">
        <v>44643</v>
      </c>
      <c r="I607">
        <v>300</v>
      </c>
      <c r="J607" s="217">
        <f t="shared" si="24"/>
        <v>10</v>
      </c>
    </row>
    <row r="608" spans="1:10" hidden="1" outlineLevel="1" x14ac:dyDescent="0.35">
      <c r="A608" s="272" t="s">
        <v>3055</v>
      </c>
      <c r="B608">
        <v>48</v>
      </c>
      <c r="C608" s="272" t="s">
        <v>3056</v>
      </c>
      <c r="D608" s="272" t="s">
        <v>170</v>
      </c>
      <c r="E608">
        <v>10</v>
      </c>
      <c r="F608">
        <v>2</v>
      </c>
      <c r="G608">
        <v>12</v>
      </c>
      <c r="H608" s="208">
        <v>44643</v>
      </c>
      <c r="I608">
        <v>400</v>
      </c>
      <c r="J608" s="217">
        <f t="shared" si="24"/>
        <v>12</v>
      </c>
    </row>
    <row r="609" spans="1:10" hidden="1" outlineLevel="1" x14ac:dyDescent="0.35">
      <c r="A609" s="272" t="s">
        <v>3055</v>
      </c>
      <c r="B609">
        <v>49</v>
      </c>
      <c r="C609" s="272" t="s">
        <v>3056</v>
      </c>
      <c r="D609" s="272" t="s">
        <v>170</v>
      </c>
      <c r="E609">
        <v>8</v>
      </c>
      <c r="F609">
        <v>2</v>
      </c>
      <c r="G609">
        <v>10</v>
      </c>
      <c r="H609" s="208">
        <v>44643</v>
      </c>
      <c r="I609">
        <v>370</v>
      </c>
      <c r="J609" s="217">
        <f t="shared" si="24"/>
        <v>10</v>
      </c>
    </row>
    <row r="610" spans="1:10" hidden="1" outlineLevel="1" x14ac:dyDescent="0.35">
      <c r="A610" s="272" t="s">
        <v>3055</v>
      </c>
      <c r="B610">
        <v>50</v>
      </c>
      <c r="C610" s="272" t="s">
        <v>3056</v>
      </c>
      <c r="D610" s="272" t="s">
        <v>170</v>
      </c>
      <c r="E610">
        <v>4</v>
      </c>
      <c r="F610">
        <v>2</v>
      </c>
      <c r="G610">
        <v>6</v>
      </c>
      <c r="H610" s="208">
        <v>44643</v>
      </c>
      <c r="I610">
        <v>800</v>
      </c>
      <c r="J610" s="217">
        <f t="shared" si="24"/>
        <v>6</v>
      </c>
    </row>
    <row r="611" spans="1:10" hidden="1" outlineLevel="1" x14ac:dyDescent="0.35">
      <c r="A611" s="272" t="s">
        <v>3055</v>
      </c>
      <c r="B611">
        <v>51</v>
      </c>
      <c r="C611" s="272" t="s">
        <v>3056</v>
      </c>
      <c r="D611" s="272" t="s">
        <v>170</v>
      </c>
      <c r="E611">
        <v>6</v>
      </c>
      <c r="F611">
        <v>2</v>
      </c>
      <c r="G611">
        <v>8</v>
      </c>
      <c r="H611" s="208">
        <v>44643</v>
      </c>
      <c r="I611">
        <v>600</v>
      </c>
      <c r="J611" s="217">
        <f t="shared" si="24"/>
        <v>8</v>
      </c>
    </row>
    <row r="612" spans="1:10" hidden="1" outlineLevel="1" x14ac:dyDescent="0.35">
      <c r="A612" s="272" t="s">
        <v>3055</v>
      </c>
      <c r="B612">
        <v>52</v>
      </c>
      <c r="C612" s="272" t="s">
        <v>3056</v>
      </c>
      <c r="D612" s="272" t="s">
        <v>170</v>
      </c>
      <c r="E612">
        <v>5</v>
      </c>
      <c r="F612">
        <v>2</v>
      </c>
      <c r="G612">
        <v>7</v>
      </c>
      <c r="H612" s="208">
        <v>44643</v>
      </c>
      <c r="I612">
        <v>550</v>
      </c>
      <c r="J612" s="217">
        <f t="shared" si="24"/>
        <v>7</v>
      </c>
    </row>
    <row r="613" spans="1:10" hidden="1" outlineLevel="1" x14ac:dyDescent="0.35">
      <c r="A613" s="272" t="s">
        <v>3055</v>
      </c>
      <c r="B613">
        <v>53</v>
      </c>
      <c r="C613" s="272" t="s">
        <v>3056</v>
      </c>
      <c r="D613" s="272" t="s">
        <v>170</v>
      </c>
      <c r="E613">
        <v>7</v>
      </c>
      <c r="F613">
        <v>2</v>
      </c>
      <c r="G613">
        <v>9</v>
      </c>
      <c r="H613" s="208">
        <v>44643</v>
      </c>
      <c r="I613">
        <v>480</v>
      </c>
      <c r="J613" s="217">
        <f t="shared" si="24"/>
        <v>9</v>
      </c>
    </row>
    <row r="614" spans="1:10" hidden="1" outlineLevel="1" x14ac:dyDescent="0.35">
      <c r="A614" s="272" t="s">
        <v>3055</v>
      </c>
      <c r="B614">
        <v>54</v>
      </c>
      <c r="C614" s="272" t="s">
        <v>3056</v>
      </c>
      <c r="D614" s="272" t="s">
        <v>170</v>
      </c>
      <c r="E614">
        <v>6</v>
      </c>
      <c r="F614">
        <v>2</v>
      </c>
      <c r="G614">
        <v>8</v>
      </c>
      <c r="H614" s="208">
        <v>44643</v>
      </c>
      <c r="I614">
        <v>200</v>
      </c>
      <c r="J614" s="217">
        <f t="shared" si="24"/>
        <v>8</v>
      </c>
    </row>
    <row r="615" spans="1:10" hidden="1" outlineLevel="1" x14ac:dyDescent="0.35">
      <c r="A615" s="272" t="s">
        <v>3055</v>
      </c>
      <c r="B615">
        <v>56</v>
      </c>
      <c r="C615" s="272" t="s">
        <v>3056</v>
      </c>
      <c r="D615" s="272" t="s">
        <v>170</v>
      </c>
      <c r="E615">
        <v>4</v>
      </c>
      <c r="F615">
        <v>2</v>
      </c>
      <c r="G615">
        <v>6</v>
      </c>
      <c r="H615" s="208">
        <v>44643</v>
      </c>
      <c r="I615">
        <v>470</v>
      </c>
      <c r="J615" s="217">
        <f t="shared" si="24"/>
        <v>6</v>
      </c>
    </row>
    <row r="616" spans="1:10" hidden="1" outlineLevel="1" x14ac:dyDescent="0.35">
      <c r="A616" s="272" t="s">
        <v>3055</v>
      </c>
      <c r="B616">
        <v>57</v>
      </c>
      <c r="C616" s="272" t="s">
        <v>3056</v>
      </c>
      <c r="D616" s="272" t="s">
        <v>170</v>
      </c>
      <c r="E616">
        <v>11</v>
      </c>
      <c r="F616">
        <v>3</v>
      </c>
      <c r="G616">
        <v>14</v>
      </c>
      <c r="H616" s="208">
        <v>44643</v>
      </c>
      <c r="I616">
        <v>300</v>
      </c>
      <c r="J616" s="217">
        <f t="shared" si="24"/>
        <v>14</v>
      </c>
    </row>
    <row r="617" spans="1:10" hidden="1" outlineLevel="1" x14ac:dyDescent="0.35">
      <c r="A617" s="272" t="s">
        <v>3055</v>
      </c>
      <c r="B617">
        <v>58</v>
      </c>
      <c r="C617" s="272" t="s">
        <v>3056</v>
      </c>
      <c r="D617" s="272" t="s">
        <v>170</v>
      </c>
      <c r="E617">
        <v>4</v>
      </c>
      <c r="F617">
        <v>2</v>
      </c>
      <c r="G617">
        <v>6</v>
      </c>
      <c r="H617" s="208">
        <v>44643</v>
      </c>
      <c r="I617">
        <v>100</v>
      </c>
      <c r="J617" s="217">
        <f t="shared" si="24"/>
        <v>6</v>
      </c>
    </row>
    <row r="618" spans="1:10" hidden="1" outlineLevel="1" x14ac:dyDescent="0.35">
      <c r="A618" s="272" t="s">
        <v>3055</v>
      </c>
      <c r="B618">
        <v>59</v>
      </c>
      <c r="C618" s="272" t="s">
        <v>3056</v>
      </c>
      <c r="D618" s="272" t="s">
        <v>170</v>
      </c>
      <c r="E618">
        <v>7</v>
      </c>
      <c r="F618">
        <v>3</v>
      </c>
      <c r="G618">
        <v>10</v>
      </c>
      <c r="H618" s="208">
        <v>44643</v>
      </c>
      <c r="I618">
        <v>700</v>
      </c>
      <c r="J618" s="217">
        <f t="shared" si="24"/>
        <v>10</v>
      </c>
    </row>
    <row r="619" spans="1:10" hidden="1" outlineLevel="1" x14ac:dyDescent="0.35">
      <c r="A619" s="272" t="s">
        <v>3055</v>
      </c>
      <c r="B619">
        <v>60</v>
      </c>
      <c r="C619" s="272" t="s">
        <v>3056</v>
      </c>
      <c r="D619" s="272" t="s">
        <v>170</v>
      </c>
      <c r="E619">
        <v>6</v>
      </c>
      <c r="F619">
        <v>2</v>
      </c>
      <c r="G619">
        <v>8</v>
      </c>
      <c r="H619" s="208">
        <v>44643</v>
      </c>
      <c r="I619">
        <v>700</v>
      </c>
      <c r="J619" s="217">
        <f t="shared" si="24"/>
        <v>8</v>
      </c>
    </row>
    <row r="620" spans="1:10" hidden="1" outlineLevel="1" x14ac:dyDescent="0.35">
      <c r="A620" s="272" t="s">
        <v>3055</v>
      </c>
      <c r="B620">
        <v>61</v>
      </c>
      <c r="C620" s="272" t="s">
        <v>3056</v>
      </c>
      <c r="D620" s="272" t="s">
        <v>170</v>
      </c>
      <c r="E620">
        <v>5</v>
      </c>
      <c r="F620">
        <v>2</v>
      </c>
      <c r="G620">
        <v>7</v>
      </c>
      <c r="H620" s="208">
        <v>44643</v>
      </c>
      <c r="I620">
        <v>480</v>
      </c>
      <c r="J620" s="217">
        <f t="shared" si="24"/>
        <v>7</v>
      </c>
    </row>
    <row r="621" spans="1:10" hidden="1" outlineLevel="1" x14ac:dyDescent="0.35">
      <c r="A621" s="272" t="s">
        <v>3055</v>
      </c>
      <c r="B621">
        <v>62</v>
      </c>
      <c r="C621" s="272" t="s">
        <v>3056</v>
      </c>
      <c r="D621" s="272" t="s">
        <v>170</v>
      </c>
      <c r="E621">
        <v>5</v>
      </c>
      <c r="F621">
        <v>4</v>
      </c>
      <c r="G621">
        <v>9</v>
      </c>
      <c r="H621" s="208">
        <v>44643</v>
      </c>
      <c r="I621">
        <v>700</v>
      </c>
      <c r="J621" s="217">
        <f t="shared" si="24"/>
        <v>9</v>
      </c>
    </row>
    <row r="622" spans="1:10" hidden="1" outlineLevel="1" x14ac:dyDescent="0.35">
      <c r="A622" s="272" t="s">
        <v>3055</v>
      </c>
      <c r="B622">
        <v>63</v>
      </c>
      <c r="C622" s="272" t="s">
        <v>3056</v>
      </c>
      <c r="D622" s="272" t="s">
        <v>170</v>
      </c>
      <c r="E622">
        <v>4</v>
      </c>
      <c r="F622">
        <v>2</v>
      </c>
      <c r="G622">
        <v>6</v>
      </c>
      <c r="H622" s="208">
        <v>44643</v>
      </c>
      <c r="I622">
        <v>300</v>
      </c>
      <c r="J622" s="217">
        <f t="shared" si="24"/>
        <v>6</v>
      </c>
    </row>
    <row r="623" spans="1:10" ht="15" collapsed="1" thickBot="1" x14ac:dyDescent="0.4">
      <c r="A623" s="211" t="s">
        <v>3055</v>
      </c>
      <c r="B623" s="212"/>
      <c r="C623" s="213" t="s">
        <v>3056</v>
      </c>
      <c r="D623" s="214">
        <f>COUNTA(D560:D622)</f>
        <v>63</v>
      </c>
      <c r="E623" s="214">
        <f>SUM(E560:E622)</f>
        <v>309</v>
      </c>
      <c r="F623" s="214">
        <f>SUM(F560:F622)</f>
        <v>143</v>
      </c>
      <c r="G623" s="214">
        <f>SUM(G560:G622)</f>
        <v>452</v>
      </c>
      <c r="H623" s="270">
        <v>44643</v>
      </c>
      <c r="I623" s="242">
        <f>AVERAGE(I560:I622)</f>
        <v>423.65079365079367</v>
      </c>
      <c r="J623" s="214">
        <f>SUM(J560:J622)</f>
        <v>452</v>
      </c>
    </row>
    <row r="624" spans="1:10" hidden="1" outlineLevel="1" x14ac:dyDescent="0.35">
      <c r="A624" s="272" t="s">
        <v>3057</v>
      </c>
      <c r="B624">
        <v>1</v>
      </c>
      <c r="C624" s="272" t="s">
        <v>3058</v>
      </c>
      <c r="D624" s="272" t="s">
        <v>170</v>
      </c>
      <c r="E624">
        <v>1</v>
      </c>
      <c r="F624">
        <v>7</v>
      </c>
      <c r="G624">
        <v>8</v>
      </c>
      <c r="H624" s="208">
        <v>44643</v>
      </c>
      <c r="I624">
        <v>700</v>
      </c>
      <c r="J624" s="217">
        <f t="shared" si="24"/>
        <v>8</v>
      </c>
    </row>
    <row r="625" spans="1:10" hidden="1" outlineLevel="1" x14ac:dyDescent="0.35">
      <c r="A625" s="272" t="s">
        <v>3057</v>
      </c>
      <c r="B625">
        <v>2</v>
      </c>
      <c r="C625" s="272" t="s">
        <v>3058</v>
      </c>
      <c r="D625" s="272" t="s">
        <v>170</v>
      </c>
      <c r="E625">
        <v>4</v>
      </c>
      <c r="F625">
        <v>6</v>
      </c>
      <c r="G625">
        <v>10</v>
      </c>
      <c r="H625" s="208">
        <v>44643</v>
      </c>
      <c r="I625">
        <v>150</v>
      </c>
      <c r="J625" s="217">
        <f t="shared" si="24"/>
        <v>10</v>
      </c>
    </row>
    <row r="626" spans="1:10" hidden="1" outlineLevel="1" x14ac:dyDescent="0.35">
      <c r="A626" s="272" t="s">
        <v>3057</v>
      </c>
      <c r="B626">
        <v>3</v>
      </c>
      <c r="C626" s="272" t="s">
        <v>3058</v>
      </c>
      <c r="D626" s="272" t="s">
        <v>170</v>
      </c>
      <c r="E626">
        <v>1</v>
      </c>
      <c r="F626">
        <v>4</v>
      </c>
      <c r="G626">
        <v>5</v>
      </c>
      <c r="H626" s="208">
        <v>44643</v>
      </c>
      <c r="I626">
        <v>200</v>
      </c>
      <c r="J626" s="217">
        <f t="shared" si="24"/>
        <v>5</v>
      </c>
    </row>
    <row r="627" spans="1:10" hidden="1" outlineLevel="1" x14ac:dyDescent="0.35">
      <c r="A627" s="272" t="s">
        <v>3057</v>
      </c>
      <c r="B627">
        <v>4</v>
      </c>
      <c r="C627" s="272" t="s">
        <v>3058</v>
      </c>
      <c r="D627" s="272" t="s">
        <v>170</v>
      </c>
      <c r="E627">
        <v>6</v>
      </c>
      <c r="F627">
        <v>7</v>
      </c>
      <c r="G627">
        <v>13</v>
      </c>
      <c r="H627" s="208">
        <v>44643</v>
      </c>
      <c r="I627">
        <v>300</v>
      </c>
      <c r="J627" s="217">
        <f t="shared" si="24"/>
        <v>13</v>
      </c>
    </row>
    <row r="628" spans="1:10" hidden="1" outlineLevel="1" x14ac:dyDescent="0.35">
      <c r="A628" s="272" t="s">
        <v>3057</v>
      </c>
      <c r="B628">
        <v>5</v>
      </c>
      <c r="C628" s="272" t="s">
        <v>3058</v>
      </c>
      <c r="D628" s="272" t="s">
        <v>170</v>
      </c>
      <c r="E628">
        <v>4</v>
      </c>
      <c r="F628">
        <v>6</v>
      </c>
      <c r="G628">
        <v>10</v>
      </c>
      <c r="H628" s="208">
        <v>44643</v>
      </c>
      <c r="I628">
        <v>250</v>
      </c>
      <c r="J628" s="217">
        <f t="shared" si="24"/>
        <v>10</v>
      </c>
    </row>
    <row r="629" spans="1:10" hidden="1" outlineLevel="1" x14ac:dyDescent="0.35">
      <c r="A629" s="272" t="s">
        <v>3057</v>
      </c>
      <c r="B629">
        <v>6</v>
      </c>
      <c r="C629" s="272" t="s">
        <v>3058</v>
      </c>
      <c r="D629" s="272" t="s">
        <v>170</v>
      </c>
      <c r="E629">
        <v>3</v>
      </c>
      <c r="F629">
        <v>7</v>
      </c>
      <c r="G629">
        <v>10</v>
      </c>
      <c r="H629" s="208">
        <v>44643</v>
      </c>
      <c r="I629">
        <v>100</v>
      </c>
      <c r="J629" s="217">
        <f t="shared" si="24"/>
        <v>10</v>
      </c>
    </row>
    <row r="630" spans="1:10" hidden="1" outlineLevel="1" x14ac:dyDescent="0.35">
      <c r="A630" s="272" t="s">
        <v>3057</v>
      </c>
      <c r="B630">
        <v>7</v>
      </c>
      <c r="C630" s="272" t="s">
        <v>3058</v>
      </c>
      <c r="D630" s="272" t="s">
        <v>170</v>
      </c>
      <c r="E630">
        <v>1</v>
      </c>
      <c r="F630">
        <v>2</v>
      </c>
      <c r="G630">
        <v>3</v>
      </c>
      <c r="H630" s="208">
        <v>44643</v>
      </c>
      <c r="I630">
        <v>200</v>
      </c>
      <c r="J630" s="217">
        <f t="shared" si="24"/>
        <v>3</v>
      </c>
    </row>
    <row r="631" spans="1:10" hidden="1" outlineLevel="1" x14ac:dyDescent="0.35">
      <c r="A631" s="272" t="s">
        <v>3057</v>
      </c>
      <c r="B631">
        <v>23</v>
      </c>
      <c r="C631" s="272" t="s">
        <v>3058</v>
      </c>
      <c r="D631" s="272" t="s">
        <v>170</v>
      </c>
      <c r="E631">
        <v>4</v>
      </c>
      <c r="F631">
        <v>9</v>
      </c>
      <c r="G631">
        <v>13</v>
      </c>
      <c r="H631" s="208">
        <v>44643</v>
      </c>
      <c r="I631">
        <v>100</v>
      </c>
      <c r="J631" s="217">
        <f t="shared" si="24"/>
        <v>13</v>
      </c>
    </row>
    <row r="632" spans="1:10" hidden="1" outlineLevel="1" x14ac:dyDescent="0.35">
      <c r="A632" s="272" t="s">
        <v>3057</v>
      </c>
      <c r="B632">
        <v>8</v>
      </c>
      <c r="C632" s="272" t="s">
        <v>3058</v>
      </c>
      <c r="D632" s="272" t="s">
        <v>170</v>
      </c>
      <c r="E632">
        <v>2</v>
      </c>
      <c r="F632">
        <v>4</v>
      </c>
      <c r="G632">
        <v>6</v>
      </c>
      <c r="H632" s="208">
        <v>44643</v>
      </c>
      <c r="I632">
        <v>300</v>
      </c>
      <c r="J632" s="217">
        <f t="shared" si="24"/>
        <v>6</v>
      </c>
    </row>
    <row r="633" spans="1:10" hidden="1" outlineLevel="1" x14ac:dyDescent="0.35">
      <c r="A633" s="272" t="s">
        <v>3057</v>
      </c>
      <c r="B633">
        <v>9</v>
      </c>
      <c r="C633" s="272" t="s">
        <v>3058</v>
      </c>
      <c r="D633" s="272" t="s">
        <v>170</v>
      </c>
      <c r="E633">
        <v>5</v>
      </c>
      <c r="F633">
        <v>7</v>
      </c>
      <c r="G633">
        <v>12</v>
      </c>
      <c r="H633" s="208">
        <v>44643</v>
      </c>
      <c r="I633">
        <v>400</v>
      </c>
      <c r="J633" s="217">
        <f t="shared" si="24"/>
        <v>12</v>
      </c>
    </row>
    <row r="634" spans="1:10" hidden="1" outlineLevel="1" x14ac:dyDescent="0.35">
      <c r="A634" s="272" t="s">
        <v>3057</v>
      </c>
      <c r="B634">
        <v>10</v>
      </c>
      <c r="C634" s="272" t="s">
        <v>3058</v>
      </c>
      <c r="D634" s="272" t="s">
        <v>170</v>
      </c>
      <c r="E634">
        <v>1</v>
      </c>
      <c r="F634">
        <v>2</v>
      </c>
      <c r="G634">
        <v>3</v>
      </c>
      <c r="H634" s="208">
        <v>44643</v>
      </c>
      <c r="I634">
        <v>500</v>
      </c>
      <c r="J634" s="217">
        <f t="shared" si="24"/>
        <v>3</v>
      </c>
    </row>
    <row r="635" spans="1:10" hidden="1" outlineLevel="1" x14ac:dyDescent="0.35">
      <c r="A635" s="272" t="s">
        <v>3057</v>
      </c>
      <c r="B635">
        <v>11</v>
      </c>
      <c r="C635" s="272" t="s">
        <v>3058</v>
      </c>
      <c r="D635" s="272" t="s">
        <v>170</v>
      </c>
      <c r="E635">
        <v>0</v>
      </c>
      <c r="F635">
        <v>3</v>
      </c>
      <c r="G635">
        <v>3</v>
      </c>
      <c r="H635" s="208">
        <v>44643</v>
      </c>
      <c r="I635">
        <v>600</v>
      </c>
      <c r="J635" s="217">
        <f t="shared" si="24"/>
        <v>3</v>
      </c>
    </row>
    <row r="636" spans="1:10" hidden="1" outlineLevel="1" x14ac:dyDescent="0.35">
      <c r="A636" s="272" t="s">
        <v>3057</v>
      </c>
      <c r="B636">
        <v>12</v>
      </c>
      <c r="C636" s="272" t="s">
        <v>3058</v>
      </c>
      <c r="D636" s="272" t="s">
        <v>170</v>
      </c>
      <c r="E636">
        <v>11</v>
      </c>
      <c r="F636">
        <v>4</v>
      </c>
      <c r="G636">
        <v>15</v>
      </c>
      <c r="H636" s="208">
        <v>44643</v>
      </c>
      <c r="I636">
        <v>100</v>
      </c>
      <c r="J636" s="217">
        <f t="shared" si="24"/>
        <v>15</v>
      </c>
    </row>
    <row r="637" spans="1:10" hidden="1" outlineLevel="1" x14ac:dyDescent="0.35">
      <c r="A637" s="272" t="s">
        <v>3057</v>
      </c>
      <c r="B637">
        <v>13</v>
      </c>
      <c r="C637" s="272" t="s">
        <v>3058</v>
      </c>
      <c r="D637" s="272" t="s">
        <v>170</v>
      </c>
      <c r="E637">
        <v>3</v>
      </c>
      <c r="F637">
        <v>8</v>
      </c>
      <c r="G637">
        <v>11</v>
      </c>
      <c r="H637" s="208">
        <v>44643</v>
      </c>
      <c r="I637">
        <v>200</v>
      </c>
      <c r="J637" s="217">
        <f t="shared" si="24"/>
        <v>11</v>
      </c>
    </row>
    <row r="638" spans="1:10" hidden="1" outlineLevel="1" x14ac:dyDescent="0.35">
      <c r="A638" s="272" t="s">
        <v>3057</v>
      </c>
      <c r="B638">
        <v>14</v>
      </c>
      <c r="C638" s="272" t="s">
        <v>3058</v>
      </c>
      <c r="D638" s="272" t="s">
        <v>170</v>
      </c>
      <c r="E638">
        <v>3</v>
      </c>
      <c r="F638">
        <v>5</v>
      </c>
      <c r="G638">
        <v>8</v>
      </c>
      <c r="H638" s="208">
        <v>44643</v>
      </c>
      <c r="I638">
        <v>400</v>
      </c>
      <c r="J638" s="217">
        <f t="shared" si="24"/>
        <v>8</v>
      </c>
    </row>
    <row r="639" spans="1:10" hidden="1" outlineLevel="1" x14ac:dyDescent="0.35">
      <c r="A639" s="272" t="s">
        <v>3057</v>
      </c>
      <c r="B639">
        <v>17</v>
      </c>
      <c r="C639" s="272" t="s">
        <v>3058</v>
      </c>
      <c r="D639" s="272" t="s">
        <v>170</v>
      </c>
      <c r="E639">
        <v>0</v>
      </c>
      <c r="F639">
        <v>3</v>
      </c>
      <c r="G639">
        <v>3</v>
      </c>
      <c r="H639" s="208">
        <v>44643</v>
      </c>
      <c r="I639">
        <v>200</v>
      </c>
      <c r="J639" s="217">
        <f t="shared" si="24"/>
        <v>3</v>
      </c>
    </row>
    <row r="640" spans="1:10" hidden="1" outlineLevel="1" x14ac:dyDescent="0.35">
      <c r="A640" s="272" t="s">
        <v>3057</v>
      </c>
      <c r="B640">
        <v>15</v>
      </c>
      <c r="C640" s="272" t="s">
        <v>3058</v>
      </c>
      <c r="D640" s="272" t="s">
        <v>170</v>
      </c>
      <c r="E640">
        <v>4</v>
      </c>
      <c r="F640">
        <v>9</v>
      </c>
      <c r="G640">
        <v>13</v>
      </c>
      <c r="H640" s="208">
        <v>44643</v>
      </c>
      <c r="I640">
        <v>100</v>
      </c>
      <c r="J640" s="217">
        <f t="shared" si="24"/>
        <v>13</v>
      </c>
    </row>
    <row r="641" spans="1:10" hidden="1" outlineLevel="1" x14ac:dyDescent="0.35">
      <c r="A641" s="272" t="s">
        <v>3057</v>
      </c>
      <c r="B641">
        <v>16</v>
      </c>
      <c r="C641" s="272" t="s">
        <v>3058</v>
      </c>
      <c r="D641" s="272" t="s">
        <v>170</v>
      </c>
      <c r="E641">
        <v>1</v>
      </c>
      <c r="F641">
        <v>1</v>
      </c>
      <c r="G641">
        <v>2</v>
      </c>
      <c r="H641" s="208">
        <v>44643</v>
      </c>
      <c r="I641">
        <v>200</v>
      </c>
      <c r="J641" s="217">
        <f t="shared" si="24"/>
        <v>2</v>
      </c>
    </row>
    <row r="642" spans="1:10" hidden="1" outlineLevel="1" x14ac:dyDescent="0.35">
      <c r="A642" s="272" t="s">
        <v>3057</v>
      </c>
      <c r="B642">
        <v>18</v>
      </c>
      <c r="C642" s="272" t="s">
        <v>3058</v>
      </c>
      <c r="D642" s="272" t="s">
        <v>170</v>
      </c>
      <c r="E642">
        <v>4</v>
      </c>
      <c r="F642">
        <v>2</v>
      </c>
      <c r="G642">
        <v>6</v>
      </c>
      <c r="H642" s="208">
        <v>44643</v>
      </c>
      <c r="I642">
        <v>600</v>
      </c>
      <c r="J642" s="217">
        <f t="shared" si="24"/>
        <v>6</v>
      </c>
    </row>
    <row r="643" spans="1:10" hidden="1" outlineLevel="1" x14ac:dyDescent="0.35">
      <c r="A643" s="272" t="s">
        <v>3057</v>
      </c>
      <c r="B643">
        <v>19</v>
      </c>
      <c r="C643" s="272" t="s">
        <v>3058</v>
      </c>
      <c r="D643" s="272" t="s">
        <v>170</v>
      </c>
      <c r="E643">
        <v>4</v>
      </c>
      <c r="F643">
        <v>7</v>
      </c>
      <c r="G643">
        <v>11</v>
      </c>
      <c r="H643" s="208">
        <v>44643</v>
      </c>
      <c r="I643">
        <v>150</v>
      </c>
      <c r="J643" s="217">
        <f t="shared" ref="J643:J706" si="25">IF(I643&gt;$Q$1,,G643)</f>
        <v>11</v>
      </c>
    </row>
    <row r="644" spans="1:10" hidden="1" outlineLevel="1" x14ac:dyDescent="0.35">
      <c r="A644" s="272" t="s">
        <v>3057</v>
      </c>
      <c r="B644">
        <v>42</v>
      </c>
      <c r="C644" s="272" t="s">
        <v>3058</v>
      </c>
      <c r="D644" s="272" t="s">
        <v>170</v>
      </c>
      <c r="E644">
        <v>1</v>
      </c>
      <c r="F644">
        <v>2</v>
      </c>
      <c r="G644">
        <v>3</v>
      </c>
      <c r="H644" s="208">
        <v>44643</v>
      </c>
      <c r="I644">
        <v>200</v>
      </c>
      <c r="J644" s="217">
        <f t="shared" si="25"/>
        <v>3</v>
      </c>
    </row>
    <row r="645" spans="1:10" hidden="1" outlineLevel="1" x14ac:dyDescent="0.35">
      <c r="A645" s="272" t="s">
        <v>3057</v>
      </c>
      <c r="B645">
        <v>20</v>
      </c>
      <c r="C645" s="272" t="s">
        <v>3058</v>
      </c>
      <c r="D645" s="272" t="s">
        <v>170</v>
      </c>
      <c r="E645">
        <v>5</v>
      </c>
      <c r="F645">
        <v>8</v>
      </c>
      <c r="G645">
        <v>13</v>
      </c>
      <c r="H645" s="208">
        <v>44643</v>
      </c>
      <c r="I645">
        <v>150</v>
      </c>
      <c r="J645" s="217">
        <f t="shared" si="25"/>
        <v>13</v>
      </c>
    </row>
    <row r="646" spans="1:10" hidden="1" outlineLevel="1" x14ac:dyDescent="0.35">
      <c r="A646" s="272" t="s">
        <v>3057</v>
      </c>
      <c r="B646">
        <v>21</v>
      </c>
      <c r="C646" s="272" t="s">
        <v>3058</v>
      </c>
      <c r="D646" s="272" t="s">
        <v>170</v>
      </c>
      <c r="E646">
        <v>3</v>
      </c>
      <c r="F646">
        <v>4</v>
      </c>
      <c r="G646">
        <v>7</v>
      </c>
      <c r="H646" s="208">
        <v>44643</v>
      </c>
      <c r="I646">
        <v>400</v>
      </c>
      <c r="J646" s="217">
        <f t="shared" si="25"/>
        <v>7</v>
      </c>
    </row>
    <row r="647" spans="1:10" hidden="1" outlineLevel="1" x14ac:dyDescent="0.35">
      <c r="A647" s="272" t="s">
        <v>3057</v>
      </c>
      <c r="B647">
        <v>22</v>
      </c>
      <c r="C647" s="272" t="s">
        <v>3058</v>
      </c>
      <c r="D647" s="272" t="s">
        <v>170</v>
      </c>
      <c r="E647">
        <v>3</v>
      </c>
      <c r="F647">
        <v>2</v>
      </c>
      <c r="G647">
        <v>5</v>
      </c>
      <c r="H647" s="208">
        <v>44643</v>
      </c>
      <c r="I647">
        <v>200</v>
      </c>
      <c r="J647" s="217">
        <f t="shared" si="25"/>
        <v>5</v>
      </c>
    </row>
    <row r="648" spans="1:10" hidden="1" outlineLevel="1" x14ac:dyDescent="0.35">
      <c r="A648" s="272" t="s">
        <v>3057</v>
      </c>
      <c r="B648">
        <v>28</v>
      </c>
      <c r="C648" s="272" t="s">
        <v>3058</v>
      </c>
      <c r="D648" s="272" t="s">
        <v>170</v>
      </c>
      <c r="E648">
        <v>4</v>
      </c>
      <c r="F648">
        <v>5</v>
      </c>
      <c r="G648">
        <v>9</v>
      </c>
      <c r="H648" s="208">
        <v>44643</v>
      </c>
      <c r="I648">
        <v>400</v>
      </c>
      <c r="J648" s="217">
        <f t="shared" si="25"/>
        <v>9</v>
      </c>
    </row>
    <row r="649" spans="1:10" hidden="1" outlineLevel="1" x14ac:dyDescent="0.35">
      <c r="A649" s="272" t="s">
        <v>3057</v>
      </c>
      <c r="B649">
        <v>24</v>
      </c>
      <c r="C649" s="272" t="s">
        <v>3058</v>
      </c>
      <c r="D649" s="272" t="s">
        <v>170</v>
      </c>
      <c r="E649">
        <v>4</v>
      </c>
      <c r="F649">
        <v>7</v>
      </c>
      <c r="G649">
        <v>11</v>
      </c>
      <c r="H649" s="208">
        <v>44643</v>
      </c>
      <c r="I649">
        <v>250</v>
      </c>
      <c r="J649" s="217">
        <f t="shared" si="25"/>
        <v>11</v>
      </c>
    </row>
    <row r="650" spans="1:10" hidden="1" outlineLevel="1" x14ac:dyDescent="0.35">
      <c r="A650" s="272" t="s">
        <v>3057</v>
      </c>
      <c r="B650">
        <v>25</v>
      </c>
      <c r="C650" s="272" t="s">
        <v>3058</v>
      </c>
      <c r="D650" s="272" t="s">
        <v>170</v>
      </c>
      <c r="E650">
        <v>3</v>
      </c>
      <c r="F650">
        <v>7</v>
      </c>
      <c r="G650">
        <v>10</v>
      </c>
      <c r="H650" s="208">
        <v>44643</v>
      </c>
      <c r="I650">
        <v>200</v>
      </c>
      <c r="J650" s="217">
        <f t="shared" si="25"/>
        <v>10</v>
      </c>
    </row>
    <row r="651" spans="1:10" hidden="1" outlineLevel="1" x14ac:dyDescent="0.35">
      <c r="A651" s="272" t="s">
        <v>3057</v>
      </c>
      <c r="B651">
        <v>26</v>
      </c>
      <c r="C651" s="272" t="s">
        <v>3058</v>
      </c>
      <c r="D651" s="272" t="s">
        <v>170</v>
      </c>
      <c r="E651">
        <v>0</v>
      </c>
      <c r="F651">
        <v>2</v>
      </c>
      <c r="G651">
        <v>2</v>
      </c>
      <c r="H651" s="208">
        <v>44643</v>
      </c>
      <c r="I651">
        <v>100</v>
      </c>
      <c r="J651" s="217">
        <f t="shared" si="25"/>
        <v>2</v>
      </c>
    </row>
    <row r="652" spans="1:10" hidden="1" outlineLevel="1" x14ac:dyDescent="0.35">
      <c r="A652" s="272" t="s">
        <v>3057</v>
      </c>
      <c r="B652">
        <v>27</v>
      </c>
      <c r="C652" s="272" t="s">
        <v>3058</v>
      </c>
      <c r="D652" s="272" t="s">
        <v>170</v>
      </c>
      <c r="E652">
        <v>2</v>
      </c>
      <c r="F652">
        <v>2</v>
      </c>
      <c r="G652">
        <v>4</v>
      </c>
      <c r="H652" s="208">
        <v>44643</v>
      </c>
      <c r="I652">
        <v>200</v>
      </c>
      <c r="J652" s="217">
        <f t="shared" si="25"/>
        <v>4</v>
      </c>
    </row>
    <row r="653" spans="1:10" hidden="1" outlineLevel="1" x14ac:dyDescent="0.35">
      <c r="A653" s="272" t="s">
        <v>3057</v>
      </c>
      <c r="B653">
        <v>29</v>
      </c>
      <c r="C653" s="272" t="s">
        <v>3058</v>
      </c>
      <c r="D653" s="272" t="s">
        <v>170</v>
      </c>
      <c r="E653">
        <v>3</v>
      </c>
      <c r="F653">
        <v>2</v>
      </c>
      <c r="G653">
        <v>5</v>
      </c>
      <c r="H653" s="208">
        <v>44643</v>
      </c>
      <c r="I653">
        <v>300</v>
      </c>
      <c r="J653" s="217">
        <f t="shared" si="25"/>
        <v>5</v>
      </c>
    </row>
    <row r="654" spans="1:10" hidden="1" outlineLevel="1" x14ac:dyDescent="0.35">
      <c r="A654" s="272" t="s">
        <v>3057</v>
      </c>
      <c r="B654">
        <v>30</v>
      </c>
      <c r="C654" s="272" t="s">
        <v>3058</v>
      </c>
      <c r="D654" s="272" t="s">
        <v>170</v>
      </c>
      <c r="E654">
        <v>3</v>
      </c>
      <c r="F654">
        <v>2</v>
      </c>
      <c r="G654">
        <v>5</v>
      </c>
      <c r="H654" s="208">
        <v>44643</v>
      </c>
      <c r="I654">
        <v>400</v>
      </c>
      <c r="J654" s="217">
        <f t="shared" si="25"/>
        <v>5</v>
      </c>
    </row>
    <row r="655" spans="1:10" hidden="1" outlineLevel="1" x14ac:dyDescent="0.35">
      <c r="A655" s="272" t="s">
        <v>3057</v>
      </c>
      <c r="B655">
        <v>67</v>
      </c>
      <c r="C655" s="272" t="s">
        <v>3058</v>
      </c>
      <c r="D655" s="272" t="s">
        <v>170</v>
      </c>
      <c r="E655">
        <v>1</v>
      </c>
      <c r="F655">
        <v>2</v>
      </c>
      <c r="G655">
        <v>3</v>
      </c>
      <c r="H655" s="208">
        <v>44643</v>
      </c>
      <c r="I655">
        <v>100</v>
      </c>
      <c r="J655" s="217">
        <f t="shared" si="25"/>
        <v>3</v>
      </c>
    </row>
    <row r="656" spans="1:10" hidden="1" outlineLevel="1" x14ac:dyDescent="0.35">
      <c r="A656" s="272" t="s">
        <v>3057</v>
      </c>
      <c r="B656">
        <v>31</v>
      </c>
      <c r="C656" s="272" t="s">
        <v>3058</v>
      </c>
      <c r="D656" s="272" t="s">
        <v>170</v>
      </c>
      <c r="E656">
        <v>4</v>
      </c>
      <c r="F656">
        <v>6</v>
      </c>
      <c r="G656">
        <v>10</v>
      </c>
      <c r="H656" s="208">
        <v>44643</v>
      </c>
      <c r="I656">
        <v>100</v>
      </c>
      <c r="J656" s="217">
        <f t="shared" si="25"/>
        <v>10</v>
      </c>
    </row>
    <row r="657" spans="1:10" hidden="1" outlineLevel="1" x14ac:dyDescent="0.35">
      <c r="A657" s="272" t="s">
        <v>3057</v>
      </c>
      <c r="B657">
        <v>32</v>
      </c>
      <c r="C657" s="272" t="s">
        <v>3058</v>
      </c>
      <c r="D657" s="272" t="s">
        <v>170</v>
      </c>
      <c r="E657">
        <v>2</v>
      </c>
      <c r="F657">
        <v>7</v>
      </c>
      <c r="G657">
        <v>9</v>
      </c>
      <c r="H657" s="208">
        <v>44643</v>
      </c>
      <c r="I657">
        <v>200</v>
      </c>
      <c r="J657" s="217">
        <f t="shared" si="25"/>
        <v>9</v>
      </c>
    </row>
    <row r="658" spans="1:10" hidden="1" outlineLevel="1" x14ac:dyDescent="0.35">
      <c r="A658" s="272" t="s">
        <v>3057</v>
      </c>
      <c r="B658">
        <v>33</v>
      </c>
      <c r="C658" s="272" t="s">
        <v>3058</v>
      </c>
      <c r="D658" s="272" t="s">
        <v>170</v>
      </c>
      <c r="E658">
        <v>2</v>
      </c>
      <c r="F658">
        <v>6</v>
      </c>
      <c r="G658">
        <v>8</v>
      </c>
      <c r="H658" s="208">
        <v>44643</v>
      </c>
      <c r="I658">
        <v>200</v>
      </c>
      <c r="J658" s="217">
        <f t="shared" si="25"/>
        <v>8</v>
      </c>
    </row>
    <row r="659" spans="1:10" hidden="1" outlineLevel="1" x14ac:dyDescent="0.35">
      <c r="A659" s="272" t="s">
        <v>3057</v>
      </c>
      <c r="B659">
        <v>34</v>
      </c>
      <c r="C659" s="272" t="s">
        <v>3058</v>
      </c>
      <c r="D659" s="272" t="s">
        <v>170</v>
      </c>
      <c r="E659">
        <v>0</v>
      </c>
      <c r="F659">
        <v>1</v>
      </c>
      <c r="G659">
        <v>1</v>
      </c>
      <c r="H659" s="208">
        <v>44643</v>
      </c>
      <c r="I659">
        <v>400</v>
      </c>
      <c r="J659" s="217">
        <f t="shared" si="25"/>
        <v>1</v>
      </c>
    </row>
    <row r="660" spans="1:10" hidden="1" outlineLevel="1" x14ac:dyDescent="0.35">
      <c r="A660" s="272" t="s">
        <v>3057</v>
      </c>
      <c r="B660">
        <v>41</v>
      </c>
      <c r="C660" s="272" t="s">
        <v>3058</v>
      </c>
      <c r="D660" s="272" t="s">
        <v>170</v>
      </c>
      <c r="E660">
        <v>2</v>
      </c>
      <c r="F660">
        <v>2</v>
      </c>
      <c r="G660">
        <v>4</v>
      </c>
      <c r="H660" s="208">
        <v>44643</v>
      </c>
      <c r="I660">
        <v>200</v>
      </c>
      <c r="J660" s="217">
        <f t="shared" si="25"/>
        <v>4</v>
      </c>
    </row>
    <row r="661" spans="1:10" hidden="1" outlineLevel="1" x14ac:dyDescent="0.35">
      <c r="A661" s="272" t="s">
        <v>3057</v>
      </c>
      <c r="B661">
        <v>50</v>
      </c>
      <c r="C661" s="272" t="s">
        <v>3058</v>
      </c>
      <c r="D661" s="272" t="s">
        <v>170</v>
      </c>
      <c r="E661">
        <v>1</v>
      </c>
      <c r="F661">
        <v>4</v>
      </c>
      <c r="G661">
        <v>5</v>
      </c>
      <c r="H661" s="208">
        <v>44643</v>
      </c>
      <c r="I661">
        <v>200</v>
      </c>
      <c r="J661" s="217">
        <f t="shared" si="25"/>
        <v>5</v>
      </c>
    </row>
    <row r="662" spans="1:10" hidden="1" outlineLevel="1" x14ac:dyDescent="0.35">
      <c r="A662" s="272" t="s">
        <v>3057</v>
      </c>
      <c r="B662">
        <v>65</v>
      </c>
      <c r="C662" s="272" t="s">
        <v>3058</v>
      </c>
      <c r="D662" s="272" t="s">
        <v>170</v>
      </c>
      <c r="E662">
        <v>2</v>
      </c>
      <c r="F662">
        <v>1</v>
      </c>
      <c r="G662">
        <v>3</v>
      </c>
      <c r="H662" s="208">
        <v>44643</v>
      </c>
      <c r="I662">
        <v>250</v>
      </c>
      <c r="J662" s="217">
        <f t="shared" si="25"/>
        <v>3</v>
      </c>
    </row>
    <row r="663" spans="1:10" hidden="1" outlineLevel="1" x14ac:dyDescent="0.35">
      <c r="A663" s="272" t="s">
        <v>3057</v>
      </c>
      <c r="B663">
        <v>35</v>
      </c>
      <c r="C663" s="272" t="s">
        <v>3058</v>
      </c>
      <c r="D663" s="272" t="s">
        <v>170</v>
      </c>
      <c r="E663">
        <v>1</v>
      </c>
      <c r="F663">
        <v>5</v>
      </c>
      <c r="G663">
        <v>6</v>
      </c>
      <c r="H663" s="208">
        <v>44643</v>
      </c>
      <c r="I663">
        <v>600</v>
      </c>
      <c r="J663" s="217">
        <f t="shared" si="25"/>
        <v>6</v>
      </c>
    </row>
    <row r="664" spans="1:10" hidden="1" outlineLevel="1" x14ac:dyDescent="0.35">
      <c r="A664" s="272" t="s">
        <v>3057</v>
      </c>
      <c r="B664">
        <v>36</v>
      </c>
      <c r="C664" s="272" t="s">
        <v>3058</v>
      </c>
      <c r="D664" s="272" t="s">
        <v>170</v>
      </c>
      <c r="E664">
        <v>1</v>
      </c>
      <c r="F664">
        <v>8</v>
      </c>
      <c r="G664">
        <v>9</v>
      </c>
      <c r="H664" s="208">
        <v>44643</v>
      </c>
      <c r="I664">
        <v>700</v>
      </c>
      <c r="J664" s="217">
        <f t="shared" si="25"/>
        <v>9</v>
      </c>
    </row>
    <row r="665" spans="1:10" hidden="1" outlineLevel="1" x14ac:dyDescent="0.35">
      <c r="A665" s="272" t="s">
        <v>3057</v>
      </c>
      <c r="B665">
        <v>53</v>
      </c>
      <c r="C665" s="272" t="s">
        <v>3058</v>
      </c>
      <c r="D665" s="272" t="s">
        <v>170</v>
      </c>
      <c r="E665">
        <v>2</v>
      </c>
      <c r="F665">
        <v>7</v>
      </c>
      <c r="G665">
        <v>9</v>
      </c>
      <c r="H665" s="208">
        <v>44643</v>
      </c>
      <c r="I665">
        <v>200</v>
      </c>
      <c r="J665" s="217">
        <f t="shared" si="25"/>
        <v>9</v>
      </c>
    </row>
    <row r="666" spans="1:10" hidden="1" outlineLevel="1" x14ac:dyDescent="0.35">
      <c r="A666" s="272" t="s">
        <v>3057</v>
      </c>
      <c r="B666">
        <v>37</v>
      </c>
      <c r="C666" s="272" t="s">
        <v>3058</v>
      </c>
      <c r="D666" s="272" t="s">
        <v>170</v>
      </c>
      <c r="E666">
        <v>5</v>
      </c>
      <c r="F666">
        <v>2</v>
      </c>
      <c r="G666">
        <v>7</v>
      </c>
      <c r="H666" s="208">
        <v>44643</v>
      </c>
      <c r="I666">
        <v>800</v>
      </c>
      <c r="J666" s="217">
        <f t="shared" si="25"/>
        <v>7</v>
      </c>
    </row>
    <row r="667" spans="1:10" hidden="1" outlineLevel="1" x14ac:dyDescent="0.35">
      <c r="A667" s="272" t="s">
        <v>3057</v>
      </c>
      <c r="B667">
        <v>38</v>
      </c>
      <c r="C667" s="272" t="s">
        <v>3058</v>
      </c>
      <c r="D667" s="272" t="s">
        <v>170</v>
      </c>
      <c r="E667">
        <v>1</v>
      </c>
      <c r="F667">
        <v>8</v>
      </c>
      <c r="G667">
        <v>9</v>
      </c>
      <c r="H667" s="208">
        <v>44643</v>
      </c>
      <c r="I667">
        <v>150</v>
      </c>
      <c r="J667" s="217">
        <f t="shared" si="25"/>
        <v>9</v>
      </c>
    </row>
    <row r="668" spans="1:10" hidden="1" outlineLevel="1" x14ac:dyDescent="0.35">
      <c r="A668" s="272" t="s">
        <v>3057</v>
      </c>
      <c r="B668">
        <v>39</v>
      </c>
      <c r="C668" s="272" t="s">
        <v>3058</v>
      </c>
      <c r="D668" s="272" t="s">
        <v>170</v>
      </c>
      <c r="E668">
        <v>0</v>
      </c>
      <c r="F668">
        <v>5</v>
      </c>
      <c r="G668">
        <v>5</v>
      </c>
      <c r="H668" s="208">
        <v>44643</v>
      </c>
      <c r="I668">
        <v>500</v>
      </c>
      <c r="J668" s="217">
        <f t="shared" si="25"/>
        <v>5</v>
      </c>
    </row>
    <row r="669" spans="1:10" hidden="1" outlineLevel="1" x14ac:dyDescent="0.35">
      <c r="A669" s="272" t="s">
        <v>3057</v>
      </c>
      <c r="B669">
        <v>40</v>
      </c>
      <c r="C669" s="272" t="s">
        <v>3058</v>
      </c>
      <c r="D669" s="272" t="s">
        <v>170</v>
      </c>
      <c r="E669">
        <v>3</v>
      </c>
      <c r="F669">
        <v>5</v>
      </c>
      <c r="G669">
        <v>8</v>
      </c>
      <c r="H669" s="208">
        <v>44643</v>
      </c>
      <c r="I669">
        <v>400</v>
      </c>
      <c r="J669" s="217">
        <f t="shared" si="25"/>
        <v>8</v>
      </c>
    </row>
    <row r="670" spans="1:10" hidden="1" outlineLevel="1" x14ac:dyDescent="0.35">
      <c r="A670" s="272" t="s">
        <v>3057</v>
      </c>
      <c r="B670">
        <v>42</v>
      </c>
      <c r="C670" s="272" t="s">
        <v>3058</v>
      </c>
      <c r="D670" s="272" t="s">
        <v>170</v>
      </c>
      <c r="E670">
        <v>2</v>
      </c>
      <c r="F670">
        <v>3</v>
      </c>
      <c r="G670">
        <v>5</v>
      </c>
      <c r="H670" s="208">
        <v>44643</v>
      </c>
      <c r="I670">
        <v>100</v>
      </c>
      <c r="J670" s="217">
        <f t="shared" si="25"/>
        <v>5</v>
      </c>
    </row>
    <row r="671" spans="1:10" hidden="1" outlineLevel="1" x14ac:dyDescent="0.35">
      <c r="A671" s="272" t="s">
        <v>3057</v>
      </c>
      <c r="B671">
        <v>43</v>
      </c>
      <c r="C671" s="272" t="s">
        <v>3058</v>
      </c>
      <c r="D671" s="272" t="s">
        <v>170</v>
      </c>
      <c r="E671">
        <v>1</v>
      </c>
      <c r="F671">
        <v>3</v>
      </c>
      <c r="G671">
        <v>4</v>
      </c>
      <c r="H671" s="208">
        <v>44643</v>
      </c>
      <c r="I671">
        <v>100</v>
      </c>
      <c r="J671" s="217">
        <f t="shared" si="25"/>
        <v>4</v>
      </c>
    </row>
    <row r="672" spans="1:10" hidden="1" outlineLevel="1" x14ac:dyDescent="0.35">
      <c r="A672" s="272" t="s">
        <v>3057</v>
      </c>
      <c r="B672">
        <v>44</v>
      </c>
      <c r="C672" s="272" t="s">
        <v>3058</v>
      </c>
      <c r="D672" s="272" t="s">
        <v>170</v>
      </c>
      <c r="E672">
        <v>2</v>
      </c>
      <c r="F672">
        <v>4</v>
      </c>
      <c r="G672">
        <v>6</v>
      </c>
      <c r="H672" s="208">
        <v>44643</v>
      </c>
      <c r="I672">
        <v>500</v>
      </c>
      <c r="J672" s="217">
        <f t="shared" si="25"/>
        <v>6</v>
      </c>
    </row>
    <row r="673" spans="1:10" hidden="1" outlineLevel="1" x14ac:dyDescent="0.35">
      <c r="A673" s="272" t="s">
        <v>3057</v>
      </c>
      <c r="B673">
        <v>45</v>
      </c>
      <c r="C673" s="272" t="s">
        <v>3058</v>
      </c>
      <c r="D673" s="272" t="s">
        <v>170</v>
      </c>
      <c r="E673">
        <v>6</v>
      </c>
      <c r="F673">
        <v>4</v>
      </c>
      <c r="G673">
        <v>10</v>
      </c>
      <c r="H673" s="208">
        <v>44643</v>
      </c>
      <c r="I673">
        <v>200</v>
      </c>
      <c r="J673" s="217">
        <f t="shared" si="25"/>
        <v>10</v>
      </c>
    </row>
    <row r="674" spans="1:10" hidden="1" outlineLevel="1" x14ac:dyDescent="0.35">
      <c r="A674" s="272" t="s">
        <v>3057</v>
      </c>
      <c r="B674">
        <v>68</v>
      </c>
      <c r="C674" s="272" t="s">
        <v>3058</v>
      </c>
      <c r="D674" s="272" t="s">
        <v>170</v>
      </c>
      <c r="E674">
        <v>0</v>
      </c>
      <c r="F674">
        <v>2</v>
      </c>
      <c r="G674">
        <v>2</v>
      </c>
      <c r="H674" s="208">
        <v>44643</v>
      </c>
      <c r="I674">
        <v>200</v>
      </c>
      <c r="J674" s="217">
        <f t="shared" si="25"/>
        <v>2</v>
      </c>
    </row>
    <row r="675" spans="1:10" hidden="1" outlineLevel="1" x14ac:dyDescent="0.35">
      <c r="A675" s="272" t="s">
        <v>3057</v>
      </c>
      <c r="B675">
        <v>46</v>
      </c>
      <c r="C675" s="272" t="s">
        <v>3058</v>
      </c>
      <c r="D675" s="272" t="s">
        <v>170</v>
      </c>
      <c r="E675">
        <v>0</v>
      </c>
      <c r="F675">
        <v>2</v>
      </c>
      <c r="G675">
        <v>2</v>
      </c>
      <c r="H675" s="208">
        <v>44643</v>
      </c>
      <c r="I675">
        <v>150</v>
      </c>
      <c r="J675" s="217">
        <f t="shared" si="25"/>
        <v>2</v>
      </c>
    </row>
    <row r="676" spans="1:10" hidden="1" outlineLevel="1" x14ac:dyDescent="0.35">
      <c r="A676" s="272" t="s">
        <v>3057</v>
      </c>
      <c r="B676">
        <v>47</v>
      </c>
      <c r="C676" s="272" t="s">
        <v>3058</v>
      </c>
      <c r="D676" s="272" t="s">
        <v>170</v>
      </c>
      <c r="E676">
        <v>3</v>
      </c>
      <c r="F676">
        <v>4</v>
      </c>
      <c r="G676">
        <v>7</v>
      </c>
      <c r="H676" s="208">
        <v>44643</v>
      </c>
      <c r="I676">
        <v>300</v>
      </c>
      <c r="J676" s="217">
        <f t="shared" si="25"/>
        <v>7</v>
      </c>
    </row>
    <row r="677" spans="1:10" hidden="1" outlineLevel="1" x14ac:dyDescent="0.35">
      <c r="A677" s="272" t="s">
        <v>3057</v>
      </c>
      <c r="B677">
        <v>48</v>
      </c>
      <c r="C677" s="272" t="s">
        <v>3058</v>
      </c>
      <c r="D677" s="272" t="s">
        <v>170</v>
      </c>
      <c r="E677">
        <v>0</v>
      </c>
      <c r="F677">
        <v>2</v>
      </c>
      <c r="G677">
        <v>2</v>
      </c>
      <c r="H677" s="208">
        <v>44643</v>
      </c>
      <c r="I677">
        <v>200</v>
      </c>
      <c r="J677" s="217">
        <f t="shared" si="25"/>
        <v>2</v>
      </c>
    </row>
    <row r="678" spans="1:10" hidden="1" outlineLevel="1" x14ac:dyDescent="0.35">
      <c r="A678" s="272" t="s">
        <v>3057</v>
      </c>
      <c r="B678">
        <v>49</v>
      </c>
      <c r="C678" s="272" t="s">
        <v>3058</v>
      </c>
      <c r="D678" s="272" t="s">
        <v>170</v>
      </c>
      <c r="E678">
        <v>4</v>
      </c>
      <c r="F678">
        <v>4</v>
      </c>
      <c r="G678">
        <v>8</v>
      </c>
      <c r="H678" s="208">
        <v>44643</v>
      </c>
      <c r="I678">
        <v>150</v>
      </c>
      <c r="J678" s="217">
        <f t="shared" si="25"/>
        <v>8</v>
      </c>
    </row>
    <row r="679" spans="1:10" hidden="1" outlineLevel="1" x14ac:dyDescent="0.35">
      <c r="A679" s="272" t="s">
        <v>3057</v>
      </c>
      <c r="B679">
        <v>51</v>
      </c>
      <c r="C679" s="272" t="s">
        <v>3058</v>
      </c>
      <c r="D679" s="272" t="s">
        <v>170</v>
      </c>
      <c r="E679">
        <v>1</v>
      </c>
      <c r="F679">
        <v>1</v>
      </c>
      <c r="G679">
        <v>2</v>
      </c>
      <c r="H679" s="208">
        <v>44643</v>
      </c>
      <c r="I679">
        <v>400</v>
      </c>
      <c r="J679" s="217">
        <f t="shared" si="25"/>
        <v>2</v>
      </c>
    </row>
    <row r="680" spans="1:10" hidden="1" outlineLevel="1" x14ac:dyDescent="0.35">
      <c r="A680" s="272" t="s">
        <v>3057</v>
      </c>
      <c r="B680">
        <v>54</v>
      </c>
      <c r="C680" s="272" t="s">
        <v>3058</v>
      </c>
      <c r="D680" s="272" t="s">
        <v>170</v>
      </c>
      <c r="E680">
        <v>2</v>
      </c>
      <c r="F680">
        <v>7</v>
      </c>
      <c r="G680">
        <v>9</v>
      </c>
      <c r="H680" s="208">
        <v>44643</v>
      </c>
      <c r="I680">
        <v>400</v>
      </c>
      <c r="J680" s="217">
        <f t="shared" si="25"/>
        <v>9</v>
      </c>
    </row>
    <row r="681" spans="1:10" hidden="1" outlineLevel="1" x14ac:dyDescent="0.35">
      <c r="A681" s="272" t="s">
        <v>3057</v>
      </c>
      <c r="B681">
        <v>55</v>
      </c>
      <c r="C681" s="272" t="s">
        <v>3058</v>
      </c>
      <c r="D681" s="272" t="s">
        <v>170</v>
      </c>
      <c r="E681">
        <v>0</v>
      </c>
      <c r="F681">
        <v>2</v>
      </c>
      <c r="G681">
        <v>2</v>
      </c>
      <c r="H681" s="208">
        <v>44643</v>
      </c>
      <c r="I681">
        <v>150</v>
      </c>
      <c r="J681" s="217">
        <f t="shared" si="25"/>
        <v>2</v>
      </c>
    </row>
    <row r="682" spans="1:10" hidden="1" outlineLevel="1" x14ac:dyDescent="0.35">
      <c r="A682" s="272" t="s">
        <v>3057</v>
      </c>
      <c r="B682">
        <v>56</v>
      </c>
      <c r="C682" s="272" t="s">
        <v>3058</v>
      </c>
      <c r="D682" s="272" t="s">
        <v>170</v>
      </c>
      <c r="E682">
        <v>2</v>
      </c>
      <c r="F682">
        <v>5</v>
      </c>
      <c r="G682">
        <v>7</v>
      </c>
      <c r="H682" s="208">
        <v>44643</v>
      </c>
      <c r="I682">
        <v>200</v>
      </c>
      <c r="J682" s="217">
        <f t="shared" si="25"/>
        <v>7</v>
      </c>
    </row>
    <row r="683" spans="1:10" hidden="1" outlineLevel="1" x14ac:dyDescent="0.35">
      <c r="A683" s="272" t="s">
        <v>3057</v>
      </c>
      <c r="B683">
        <v>57</v>
      </c>
      <c r="C683" s="272" t="s">
        <v>3058</v>
      </c>
      <c r="D683" s="272" t="s">
        <v>170</v>
      </c>
      <c r="E683">
        <v>2</v>
      </c>
      <c r="F683">
        <v>8</v>
      </c>
      <c r="G683">
        <v>10</v>
      </c>
      <c r="H683" s="208">
        <v>44643</v>
      </c>
      <c r="I683">
        <v>150</v>
      </c>
      <c r="J683" s="217">
        <f t="shared" si="25"/>
        <v>10</v>
      </c>
    </row>
    <row r="684" spans="1:10" hidden="1" outlineLevel="1" x14ac:dyDescent="0.35">
      <c r="A684" s="272" t="s">
        <v>3057</v>
      </c>
      <c r="B684">
        <v>58</v>
      </c>
      <c r="C684" s="272" t="s">
        <v>3058</v>
      </c>
      <c r="D684" s="272" t="s">
        <v>170</v>
      </c>
      <c r="E684">
        <v>0</v>
      </c>
      <c r="F684">
        <v>2</v>
      </c>
      <c r="G684">
        <v>2</v>
      </c>
      <c r="H684" s="208">
        <v>44643</v>
      </c>
      <c r="I684">
        <v>200</v>
      </c>
      <c r="J684" s="217">
        <f t="shared" si="25"/>
        <v>2</v>
      </c>
    </row>
    <row r="685" spans="1:10" hidden="1" outlineLevel="1" x14ac:dyDescent="0.35">
      <c r="A685" s="272" t="s">
        <v>3057</v>
      </c>
      <c r="B685">
        <v>59</v>
      </c>
      <c r="C685" s="272" t="s">
        <v>3058</v>
      </c>
      <c r="D685" s="272" t="s">
        <v>170</v>
      </c>
      <c r="E685">
        <v>2</v>
      </c>
      <c r="F685">
        <v>4</v>
      </c>
      <c r="G685">
        <v>6</v>
      </c>
      <c r="H685" s="208">
        <v>44643</v>
      </c>
      <c r="I685">
        <v>150</v>
      </c>
      <c r="J685" s="217">
        <f t="shared" si="25"/>
        <v>6</v>
      </c>
    </row>
    <row r="686" spans="1:10" hidden="1" outlineLevel="1" x14ac:dyDescent="0.35">
      <c r="A686" s="272" t="s">
        <v>3057</v>
      </c>
      <c r="B686">
        <v>60</v>
      </c>
      <c r="C686" s="272" t="s">
        <v>3058</v>
      </c>
      <c r="D686" s="272" t="s">
        <v>170</v>
      </c>
      <c r="E686">
        <v>2</v>
      </c>
      <c r="F686">
        <v>3</v>
      </c>
      <c r="G686">
        <v>5</v>
      </c>
      <c r="H686" s="208">
        <v>44643</v>
      </c>
      <c r="I686">
        <v>100</v>
      </c>
      <c r="J686" s="217">
        <f t="shared" si="25"/>
        <v>5</v>
      </c>
    </row>
    <row r="687" spans="1:10" hidden="1" outlineLevel="1" x14ac:dyDescent="0.35">
      <c r="A687" s="272" t="s">
        <v>3057</v>
      </c>
      <c r="B687">
        <v>61</v>
      </c>
      <c r="C687" s="272" t="s">
        <v>3058</v>
      </c>
      <c r="D687" s="272" t="s">
        <v>170</v>
      </c>
      <c r="E687">
        <v>1</v>
      </c>
      <c r="F687">
        <v>4</v>
      </c>
      <c r="G687">
        <v>5</v>
      </c>
      <c r="H687" s="208">
        <v>44643</v>
      </c>
      <c r="I687">
        <v>150</v>
      </c>
      <c r="J687" s="217">
        <f t="shared" si="25"/>
        <v>5</v>
      </c>
    </row>
    <row r="688" spans="1:10" hidden="1" outlineLevel="1" x14ac:dyDescent="0.35">
      <c r="A688" s="272" t="s">
        <v>3057</v>
      </c>
      <c r="B688">
        <v>62</v>
      </c>
      <c r="C688" s="272" t="s">
        <v>3058</v>
      </c>
      <c r="D688" s="272" t="s">
        <v>170</v>
      </c>
      <c r="E688">
        <v>5</v>
      </c>
      <c r="F688">
        <v>1</v>
      </c>
      <c r="G688">
        <v>6</v>
      </c>
      <c r="H688" s="208">
        <v>44643</v>
      </c>
      <c r="I688">
        <v>150</v>
      </c>
      <c r="J688" s="217">
        <f t="shared" si="25"/>
        <v>6</v>
      </c>
    </row>
    <row r="689" spans="1:10" hidden="1" outlineLevel="1" x14ac:dyDescent="0.35">
      <c r="A689" s="272" t="s">
        <v>3057</v>
      </c>
      <c r="B689">
        <v>63</v>
      </c>
      <c r="C689" s="272" t="s">
        <v>3058</v>
      </c>
      <c r="D689" s="272" t="s">
        <v>170</v>
      </c>
      <c r="E689">
        <v>1</v>
      </c>
      <c r="F689">
        <v>3</v>
      </c>
      <c r="G689">
        <v>4</v>
      </c>
      <c r="H689" s="208">
        <v>44643</v>
      </c>
      <c r="I689">
        <v>150</v>
      </c>
      <c r="J689" s="217">
        <f t="shared" si="25"/>
        <v>4</v>
      </c>
    </row>
    <row r="690" spans="1:10" hidden="1" outlineLevel="1" x14ac:dyDescent="0.35">
      <c r="A690" s="272" t="s">
        <v>3057</v>
      </c>
      <c r="B690">
        <v>64</v>
      </c>
      <c r="C690" s="272" t="s">
        <v>3058</v>
      </c>
      <c r="D690" s="272" t="s">
        <v>170</v>
      </c>
      <c r="E690">
        <v>1</v>
      </c>
      <c r="F690">
        <v>2</v>
      </c>
      <c r="G690">
        <v>3</v>
      </c>
      <c r="H690" s="208">
        <v>44643</v>
      </c>
      <c r="I690">
        <v>100</v>
      </c>
      <c r="J690" s="217">
        <f t="shared" si="25"/>
        <v>3</v>
      </c>
    </row>
    <row r="691" spans="1:10" hidden="1" outlineLevel="1" x14ac:dyDescent="0.35">
      <c r="A691" s="272" t="s">
        <v>3057</v>
      </c>
      <c r="B691">
        <v>66</v>
      </c>
      <c r="C691" s="272" t="s">
        <v>3058</v>
      </c>
      <c r="D691" s="272" t="s">
        <v>170</v>
      </c>
      <c r="E691">
        <v>3</v>
      </c>
      <c r="F691">
        <v>4</v>
      </c>
      <c r="G691">
        <v>7</v>
      </c>
      <c r="H691" s="208">
        <v>44643</v>
      </c>
      <c r="I691">
        <v>150</v>
      </c>
      <c r="J691" s="217">
        <f t="shared" si="25"/>
        <v>7</v>
      </c>
    </row>
    <row r="692" spans="1:10" hidden="1" outlineLevel="1" x14ac:dyDescent="0.35">
      <c r="A692" s="272" t="s">
        <v>3057</v>
      </c>
      <c r="B692">
        <v>69</v>
      </c>
      <c r="C692" s="272" t="s">
        <v>3058</v>
      </c>
      <c r="D692" s="272" t="s">
        <v>170</v>
      </c>
      <c r="E692">
        <v>1</v>
      </c>
      <c r="F692">
        <v>2</v>
      </c>
      <c r="G692">
        <v>3</v>
      </c>
      <c r="H692" s="208">
        <v>44643</v>
      </c>
      <c r="I692">
        <v>150</v>
      </c>
      <c r="J692" s="217">
        <f t="shared" si="25"/>
        <v>3</v>
      </c>
    </row>
    <row r="693" spans="1:10" hidden="1" outlineLevel="1" x14ac:dyDescent="0.35">
      <c r="A693" s="272" t="s">
        <v>3057</v>
      </c>
      <c r="B693">
        <v>70</v>
      </c>
      <c r="C693" s="272" t="s">
        <v>3058</v>
      </c>
      <c r="D693" s="272" t="s">
        <v>170</v>
      </c>
      <c r="E693">
        <v>1</v>
      </c>
      <c r="F693">
        <v>2</v>
      </c>
      <c r="G693">
        <v>3</v>
      </c>
      <c r="H693" s="208">
        <v>44643</v>
      </c>
      <c r="I693">
        <v>250</v>
      </c>
      <c r="J693" s="217">
        <f t="shared" si="25"/>
        <v>3</v>
      </c>
    </row>
    <row r="694" spans="1:10" hidden="1" outlineLevel="1" x14ac:dyDescent="0.35">
      <c r="A694" s="272" t="s">
        <v>3057</v>
      </c>
      <c r="B694">
        <v>71</v>
      </c>
      <c r="C694" s="272" t="s">
        <v>3058</v>
      </c>
      <c r="D694" s="272" t="s">
        <v>170</v>
      </c>
      <c r="E694">
        <v>2</v>
      </c>
      <c r="F694">
        <v>2</v>
      </c>
      <c r="G694">
        <v>4</v>
      </c>
      <c r="H694" s="208">
        <v>44643</v>
      </c>
      <c r="I694">
        <v>300</v>
      </c>
      <c r="J694" s="217">
        <f t="shared" si="25"/>
        <v>4</v>
      </c>
    </row>
    <row r="695" spans="1:10" ht="15" collapsed="1" thickBot="1" x14ac:dyDescent="0.4">
      <c r="A695" s="211" t="s">
        <v>3057</v>
      </c>
      <c r="B695" s="212"/>
      <c r="C695" s="213" t="s">
        <v>3058</v>
      </c>
      <c r="D695" s="214">
        <f>COUNTA(D624:D694)</f>
        <v>71</v>
      </c>
      <c r="E695" s="214">
        <f>SUM(E624:E694)</f>
        <v>164</v>
      </c>
      <c r="F695" s="214">
        <f>SUM(F624:F694)</f>
        <v>295</v>
      </c>
      <c r="G695" s="214">
        <f>SUM(G624:G694)</f>
        <v>459</v>
      </c>
      <c r="H695" s="270">
        <v>44643</v>
      </c>
      <c r="I695" s="242">
        <f>AVERAGE(I624:I694)</f>
        <v>261.97183098591552</v>
      </c>
      <c r="J695" s="214">
        <f>SUM(J624:J694)</f>
        <v>459</v>
      </c>
    </row>
    <row r="696" spans="1:10" hidden="1" outlineLevel="1" x14ac:dyDescent="0.35">
      <c r="A696" s="272" t="s">
        <v>3059</v>
      </c>
      <c r="B696">
        <v>10</v>
      </c>
      <c r="C696" s="272" t="s">
        <v>3060</v>
      </c>
      <c r="D696" s="272" t="s">
        <v>170</v>
      </c>
      <c r="E696">
        <v>11</v>
      </c>
      <c r="F696">
        <v>5</v>
      </c>
      <c r="G696">
        <v>16</v>
      </c>
      <c r="H696" s="208">
        <v>44643</v>
      </c>
      <c r="I696">
        <v>200</v>
      </c>
      <c r="J696" s="217">
        <f t="shared" si="25"/>
        <v>16</v>
      </c>
    </row>
    <row r="697" spans="1:10" hidden="1" outlineLevel="1" x14ac:dyDescent="0.35">
      <c r="A697" s="272" t="s">
        <v>3059</v>
      </c>
      <c r="B697">
        <v>18</v>
      </c>
      <c r="C697" s="272" t="s">
        <v>3060</v>
      </c>
      <c r="D697" s="272" t="s">
        <v>170</v>
      </c>
      <c r="E697">
        <v>5</v>
      </c>
      <c r="F697">
        <v>5</v>
      </c>
      <c r="G697">
        <v>10</v>
      </c>
      <c r="H697" s="208">
        <v>44643</v>
      </c>
      <c r="I697">
        <v>200</v>
      </c>
      <c r="J697" s="217">
        <f t="shared" si="25"/>
        <v>10</v>
      </c>
    </row>
    <row r="698" spans="1:10" hidden="1" outlineLevel="1" x14ac:dyDescent="0.35">
      <c r="A698" s="272" t="s">
        <v>3059</v>
      </c>
      <c r="B698">
        <v>11</v>
      </c>
      <c r="C698" s="272" t="s">
        <v>3060</v>
      </c>
      <c r="D698" s="272" t="s">
        <v>170</v>
      </c>
      <c r="E698">
        <v>6</v>
      </c>
      <c r="F698">
        <v>4</v>
      </c>
      <c r="G698">
        <v>10</v>
      </c>
      <c r="H698" s="208">
        <v>44643</v>
      </c>
      <c r="I698">
        <v>100</v>
      </c>
      <c r="J698" s="217">
        <f t="shared" si="25"/>
        <v>10</v>
      </c>
    </row>
    <row r="699" spans="1:10" hidden="1" outlineLevel="1" x14ac:dyDescent="0.35">
      <c r="A699" s="272" t="s">
        <v>3059</v>
      </c>
      <c r="B699">
        <v>27</v>
      </c>
      <c r="C699" s="272" t="s">
        <v>3060</v>
      </c>
      <c r="D699" s="272" t="s">
        <v>170</v>
      </c>
      <c r="E699">
        <v>10</v>
      </c>
      <c r="F699">
        <v>3</v>
      </c>
      <c r="G699">
        <v>13</v>
      </c>
      <c r="H699" s="208">
        <v>44643</v>
      </c>
      <c r="I699">
        <v>150</v>
      </c>
      <c r="J699" s="217">
        <f t="shared" si="25"/>
        <v>13</v>
      </c>
    </row>
    <row r="700" spans="1:10" hidden="1" outlineLevel="1" x14ac:dyDescent="0.35">
      <c r="A700" s="272" t="s">
        <v>3059</v>
      </c>
      <c r="B700">
        <v>1</v>
      </c>
      <c r="C700" s="272" t="s">
        <v>3060</v>
      </c>
      <c r="D700" s="272" t="s">
        <v>170</v>
      </c>
      <c r="E700">
        <v>8</v>
      </c>
      <c r="F700">
        <v>5</v>
      </c>
      <c r="G700">
        <v>13</v>
      </c>
      <c r="H700" s="208">
        <v>44643</v>
      </c>
      <c r="I700">
        <v>500</v>
      </c>
      <c r="J700" s="217">
        <f t="shared" si="25"/>
        <v>13</v>
      </c>
    </row>
    <row r="701" spans="1:10" hidden="1" outlineLevel="1" x14ac:dyDescent="0.35">
      <c r="A701" s="272" t="s">
        <v>3059</v>
      </c>
      <c r="B701">
        <v>8</v>
      </c>
      <c r="C701" s="272" t="s">
        <v>3060</v>
      </c>
      <c r="D701" s="272" t="s">
        <v>170</v>
      </c>
      <c r="E701">
        <v>9</v>
      </c>
      <c r="F701">
        <v>7</v>
      </c>
      <c r="G701">
        <v>16</v>
      </c>
      <c r="H701" s="208">
        <v>44643</v>
      </c>
      <c r="I701">
        <v>100</v>
      </c>
      <c r="J701" s="217">
        <f t="shared" si="25"/>
        <v>16</v>
      </c>
    </row>
    <row r="702" spans="1:10" hidden="1" outlineLevel="1" x14ac:dyDescent="0.35">
      <c r="A702" s="272" t="s">
        <v>3059</v>
      </c>
      <c r="B702">
        <v>2</v>
      </c>
      <c r="C702" s="272" t="s">
        <v>3060</v>
      </c>
      <c r="D702" s="272" t="s">
        <v>170</v>
      </c>
      <c r="E702">
        <v>6</v>
      </c>
      <c r="F702">
        <v>4</v>
      </c>
      <c r="G702">
        <v>10</v>
      </c>
      <c r="H702" s="208">
        <v>44643</v>
      </c>
      <c r="I702">
        <v>300</v>
      </c>
      <c r="J702" s="217">
        <f t="shared" si="25"/>
        <v>10</v>
      </c>
    </row>
    <row r="703" spans="1:10" hidden="1" outlineLevel="1" x14ac:dyDescent="0.35">
      <c r="A703" s="272" t="s">
        <v>3059</v>
      </c>
      <c r="B703">
        <v>20</v>
      </c>
      <c r="C703" s="272" t="s">
        <v>3060</v>
      </c>
      <c r="D703" s="272" t="s">
        <v>170</v>
      </c>
      <c r="E703">
        <v>7</v>
      </c>
      <c r="F703">
        <v>3</v>
      </c>
      <c r="G703">
        <v>10</v>
      </c>
      <c r="H703" s="208">
        <v>44643</v>
      </c>
      <c r="I703">
        <v>250</v>
      </c>
      <c r="J703" s="217">
        <f t="shared" si="25"/>
        <v>10</v>
      </c>
    </row>
    <row r="704" spans="1:10" hidden="1" outlineLevel="1" x14ac:dyDescent="0.35">
      <c r="A704" s="272" t="s">
        <v>3059</v>
      </c>
      <c r="B704">
        <v>3</v>
      </c>
      <c r="C704" s="272" t="s">
        <v>3060</v>
      </c>
      <c r="D704" s="272" t="s">
        <v>170</v>
      </c>
      <c r="E704">
        <v>8</v>
      </c>
      <c r="F704">
        <v>2</v>
      </c>
      <c r="G704">
        <v>10</v>
      </c>
      <c r="H704" s="208">
        <v>44643</v>
      </c>
      <c r="I704">
        <v>700</v>
      </c>
      <c r="J704" s="217">
        <f t="shared" si="25"/>
        <v>10</v>
      </c>
    </row>
    <row r="705" spans="1:10" hidden="1" outlineLevel="1" x14ac:dyDescent="0.35">
      <c r="A705" s="272" t="s">
        <v>3059</v>
      </c>
      <c r="B705">
        <v>4</v>
      </c>
      <c r="C705" s="272" t="s">
        <v>3060</v>
      </c>
      <c r="D705" s="272" t="s">
        <v>170</v>
      </c>
      <c r="E705">
        <v>16</v>
      </c>
      <c r="F705">
        <v>6</v>
      </c>
      <c r="G705">
        <v>22</v>
      </c>
      <c r="H705" s="208">
        <v>44643</v>
      </c>
      <c r="I705">
        <v>450</v>
      </c>
      <c r="J705" s="217">
        <f t="shared" si="25"/>
        <v>22</v>
      </c>
    </row>
    <row r="706" spans="1:10" hidden="1" outlineLevel="1" x14ac:dyDescent="0.35">
      <c r="A706" s="272" t="s">
        <v>3059</v>
      </c>
      <c r="B706">
        <v>5</v>
      </c>
      <c r="C706" s="272" t="s">
        <v>3060</v>
      </c>
      <c r="D706" s="272" t="s">
        <v>170</v>
      </c>
      <c r="E706">
        <v>5</v>
      </c>
      <c r="F706">
        <v>3</v>
      </c>
      <c r="G706">
        <v>8</v>
      </c>
      <c r="H706" s="208">
        <v>44643</v>
      </c>
      <c r="I706">
        <v>300</v>
      </c>
      <c r="J706" s="217">
        <f t="shared" si="25"/>
        <v>8</v>
      </c>
    </row>
    <row r="707" spans="1:10" hidden="1" outlineLevel="1" x14ac:dyDescent="0.35">
      <c r="A707" s="272" t="s">
        <v>3059</v>
      </c>
      <c r="B707">
        <v>6</v>
      </c>
      <c r="C707" s="272" t="s">
        <v>3060</v>
      </c>
      <c r="D707" s="272" t="s">
        <v>170</v>
      </c>
      <c r="E707">
        <v>14</v>
      </c>
      <c r="F707">
        <v>7</v>
      </c>
      <c r="G707">
        <v>21</v>
      </c>
      <c r="H707" s="208">
        <v>44643</v>
      </c>
      <c r="I707">
        <v>200</v>
      </c>
      <c r="J707" s="217">
        <f t="shared" ref="J707:J770" si="26">IF(I707&gt;$Q$1,,G707)</f>
        <v>21</v>
      </c>
    </row>
    <row r="708" spans="1:10" hidden="1" outlineLevel="1" x14ac:dyDescent="0.35">
      <c r="A708" s="272" t="s">
        <v>3059</v>
      </c>
      <c r="B708">
        <v>7</v>
      </c>
      <c r="C708" s="272" t="s">
        <v>3060</v>
      </c>
      <c r="D708" s="272" t="s">
        <v>170</v>
      </c>
      <c r="E708">
        <v>12</v>
      </c>
      <c r="F708">
        <v>3</v>
      </c>
      <c r="G708">
        <v>15</v>
      </c>
      <c r="H708" s="208">
        <v>44643</v>
      </c>
      <c r="I708">
        <v>70</v>
      </c>
      <c r="J708" s="217">
        <f t="shared" si="26"/>
        <v>15</v>
      </c>
    </row>
    <row r="709" spans="1:10" hidden="1" outlineLevel="1" x14ac:dyDescent="0.35">
      <c r="A709" s="272" t="s">
        <v>3059</v>
      </c>
      <c r="B709">
        <v>19</v>
      </c>
      <c r="C709" s="272" t="s">
        <v>3060</v>
      </c>
      <c r="D709" s="272" t="s">
        <v>170</v>
      </c>
      <c r="E709">
        <v>9</v>
      </c>
      <c r="F709">
        <v>4</v>
      </c>
      <c r="G709">
        <v>13</v>
      </c>
      <c r="H709" s="208">
        <v>44643</v>
      </c>
      <c r="I709">
        <v>700</v>
      </c>
      <c r="J709" s="217">
        <f t="shared" si="26"/>
        <v>13</v>
      </c>
    </row>
    <row r="710" spans="1:10" hidden="1" outlineLevel="1" x14ac:dyDescent="0.35">
      <c r="A710" s="272" t="s">
        <v>3059</v>
      </c>
      <c r="B710">
        <v>9</v>
      </c>
      <c r="C710" s="272" t="s">
        <v>3060</v>
      </c>
      <c r="D710" s="272" t="s">
        <v>170</v>
      </c>
      <c r="E710">
        <v>7</v>
      </c>
      <c r="F710">
        <v>6</v>
      </c>
      <c r="G710">
        <v>13</v>
      </c>
      <c r="H710" s="208">
        <v>44643</v>
      </c>
      <c r="I710">
        <v>150</v>
      </c>
      <c r="J710" s="217">
        <f t="shared" si="26"/>
        <v>13</v>
      </c>
    </row>
    <row r="711" spans="1:10" hidden="1" outlineLevel="1" x14ac:dyDescent="0.35">
      <c r="A711" s="272" t="s">
        <v>3059</v>
      </c>
      <c r="B711">
        <v>15</v>
      </c>
      <c r="C711" s="272" t="s">
        <v>3060</v>
      </c>
      <c r="D711" s="272" t="s">
        <v>170</v>
      </c>
      <c r="E711">
        <v>12</v>
      </c>
      <c r="F711">
        <v>3</v>
      </c>
      <c r="G711">
        <v>15</v>
      </c>
      <c r="H711" s="208">
        <v>44643</v>
      </c>
      <c r="I711">
        <v>200</v>
      </c>
      <c r="J711" s="217">
        <f t="shared" si="26"/>
        <v>15</v>
      </c>
    </row>
    <row r="712" spans="1:10" hidden="1" outlineLevel="1" x14ac:dyDescent="0.35">
      <c r="A712" s="272" t="s">
        <v>3059</v>
      </c>
      <c r="B712">
        <v>30</v>
      </c>
      <c r="C712" s="272" t="s">
        <v>3060</v>
      </c>
      <c r="D712" s="272" t="s">
        <v>170</v>
      </c>
      <c r="E712">
        <v>11</v>
      </c>
      <c r="F712">
        <v>3</v>
      </c>
      <c r="G712">
        <v>14</v>
      </c>
      <c r="H712" s="208">
        <v>44643</v>
      </c>
      <c r="I712">
        <v>170</v>
      </c>
      <c r="J712" s="217">
        <f t="shared" si="26"/>
        <v>14</v>
      </c>
    </row>
    <row r="713" spans="1:10" hidden="1" outlineLevel="1" x14ac:dyDescent="0.35">
      <c r="A713" s="272" t="s">
        <v>3059</v>
      </c>
      <c r="B713">
        <v>12</v>
      </c>
      <c r="C713" s="272" t="s">
        <v>3060</v>
      </c>
      <c r="D713" s="272" t="s">
        <v>170</v>
      </c>
      <c r="E713">
        <v>10</v>
      </c>
      <c r="F713">
        <v>3</v>
      </c>
      <c r="G713">
        <v>13</v>
      </c>
      <c r="H713" s="208">
        <v>44643</v>
      </c>
      <c r="I713">
        <v>550</v>
      </c>
      <c r="J713" s="217">
        <f t="shared" si="26"/>
        <v>13</v>
      </c>
    </row>
    <row r="714" spans="1:10" hidden="1" outlineLevel="1" x14ac:dyDescent="0.35">
      <c r="A714" s="272" t="s">
        <v>3059</v>
      </c>
      <c r="B714">
        <v>33</v>
      </c>
      <c r="C714" s="272" t="s">
        <v>3060</v>
      </c>
      <c r="D714" s="272" t="s">
        <v>170</v>
      </c>
      <c r="E714">
        <v>12</v>
      </c>
      <c r="F714">
        <v>5</v>
      </c>
      <c r="G714">
        <v>17</v>
      </c>
      <c r="H714" s="208">
        <v>44643</v>
      </c>
      <c r="I714">
        <v>50</v>
      </c>
      <c r="J714" s="217">
        <f t="shared" si="26"/>
        <v>17</v>
      </c>
    </row>
    <row r="715" spans="1:10" hidden="1" outlineLevel="1" x14ac:dyDescent="0.35">
      <c r="A715" s="272" t="s">
        <v>3059</v>
      </c>
      <c r="B715">
        <v>13</v>
      </c>
      <c r="C715" s="272" t="s">
        <v>3060</v>
      </c>
      <c r="D715" s="272" t="s">
        <v>170</v>
      </c>
      <c r="E715">
        <v>9</v>
      </c>
      <c r="F715">
        <v>6</v>
      </c>
      <c r="G715">
        <v>15</v>
      </c>
      <c r="H715" s="208">
        <v>44643</v>
      </c>
      <c r="I715">
        <v>200</v>
      </c>
      <c r="J715" s="217">
        <f t="shared" si="26"/>
        <v>15</v>
      </c>
    </row>
    <row r="716" spans="1:10" hidden="1" outlineLevel="1" x14ac:dyDescent="0.35">
      <c r="A716" s="272" t="s">
        <v>3059</v>
      </c>
      <c r="B716">
        <v>14</v>
      </c>
      <c r="C716" s="272" t="s">
        <v>3060</v>
      </c>
      <c r="D716" s="272" t="s">
        <v>170</v>
      </c>
      <c r="E716">
        <v>7</v>
      </c>
      <c r="F716">
        <v>5</v>
      </c>
      <c r="G716">
        <v>12</v>
      </c>
      <c r="H716" s="208">
        <v>44643</v>
      </c>
      <c r="I716">
        <v>600</v>
      </c>
      <c r="J716" s="217">
        <f t="shared" si="26"/>
        <v>12</v>
      </c>
    </row>
    <row r="717" spans="1:10" hidden="1" outlineLevel="1" x14ac:dyDescent="0.35">
      <c r="A717" s="272" t="s">
        <v>3059</v>
      </c>
      <c r="B717">
        <v>16</v>
      </c>
      <c r="C717" s="272" t="s">
        <v>3060</v>
      </c>
      <c r="D717" s="272" t="s">
        <v>170</v>
      </c>
      <c r="E717">
        <v>9</v>
      </c>
      <c r="F717">
        <v>2</v>
      </c>
      <c r="G717">
        <v>11</v>
      </c>
      <c r="H717" s="208">
        <v>44643</v>
      </c>
      <c r="I717">
        <v>300</v>
      </c>
      <c r="J717" s="217">
        <f t="shared" si="26"/>
        <v>11</v>
      </c>
    </row>
    <row r="718" spans="1:10" hidden="1" outlineLevel="1" x14ac:dyDescent="0.35">
      <c r="A718" s="272" t="s">
        <v>3059</v>
      </c>
      <c r="B718">
        <v>17</v>
      </c>
      <c r="C718" s="272" t="s">
        <v>3060</v>
      </c>
      <c r="D718" s="272" t="s">
        <v>170</v>
      </c>
      <c r="E718">
        <v>6</v>
      </c>
      <c r="F718">
        <v>3</v>
      </c>
      <c r="G718">
        <v>9</v>
      </c>
      <c r="H718" s="208">
        <v>44643</v>
      </c>
      <c r="I718">
        <v>200</v>
      </c>
      <c r="J718" s="217">
        <f t="shared" si="26"/>
        <v>9</v>
      </c>
    </row>
    <row r="719" spans="1:10" hidden="1" outlineLevel="1" x14ac:dyDescent="0.35">
      <c r="A719" s="272" t="s">
        <v>3059</v>
      </c>
      <c r="B719">
        <v>21</v>
      </c>
      <c r="C719" s="272" t="s">
        <v>3060</v>
      </c>
      <c r="D719" s="272" t="s">
        <v>170</v>
      </c>
      <c r="E719">
        <v>11</v>
      </c>
      <c r="F719">
        <v>3</v>
      </c>
      <c r="G719">
        <v>14</v>
      </c>
      <c r="H719" s="208">
        <v>44643</v>
      </c>
      <c r="I719">
        <v>600</v>
      </c>
      <c r="J719" s="217">
        <f t="shared" si="26"/>
        <v>14</v>
      </c>
    </row>
    <row r="720" spans="1:10" hidden="1" outlineLevel="1" x14ac:dyDescent="0.35">
      <c r="A720" s="272" t="s">
        <v>3059</v>
      </c>
      <c r="B720">
        <v>22</v>
      </c>
      <c r="C720" s="272" t="s">
        <v>3060</v>
      </c>
      <c r="D720" s="272" t="s">
        <v>170</v>
      </c>
      <c r="E720">
        <v>9</v>
      </c>
      <c r="F720">
        <v>2</v>
      </c>
      <c r="G720">
        <v>11</v>
      </c>
      <c r="H720" s="208">
        <v>44643</v>
      </c>
      <c r="I720">
        <v>250</v>
      </c>
      <c r="J720" s="217">
        <f t="shared" si="26"/>
        <v>11</v>
      </c>
    </row>
    <row r="721" spans="1:10" hidden="1" outlineLevel="1" x14ac:dyDescent="0.35">
      <c r="A721" s="272" t="s">
        <v>3059</v>
      </c>
      <c r="B721">
        <v>23</v>
      </c>
      <c r="C721" s="272" t="s">
        <v>3060</v>
      </c>
      <c r="D721" s="272" t="s">
        <v>170</v>
      </c>
      <c r="E721">
        <v>6</v>
      </c>
      <c r="F721">
        <v>6</v>
      </c>
      <c r="G721">
        <v>12</v>
      </c>
      <c r="H721" s="208">
        <v>44643</v>
      </c>
      <c r="I721">
        <v>200</v>
      </c>
      <c r="J721" s="217">
        <f t="shared" si="26"/>
        <v>12</v>
      </c>
    </row>
    <row r="722" spans="1:10" hidden="1" outlineLevel="1" x14ac:dyDescent="0.35">
      <c r="A722" s="272" t="s">
        <v>3059</v>
      </c>
      <c r="B722">
        <v>24</v>
      </c>
      <c r="C722" s="272" t="s">
        <v>3060</v>
      </c>
      <c r="D722" s="272" t="s">
        <v>170</v>
      </c>
      <c r="E722">
        <v>11</v>
      </c>
      <c r="F722">
        <v>2</v>
      </c>
      <c r="G722">
        <v>13</v>
      </c>
      <c r="H722" s="208">
        <v>44643</v>
      </c>
      <c r="I722">
        <v>300</v>
      </c>
      <c r="J722" s="217">
        <f t="shared" si="26"/>
        <v>13</v>
      </c>
    </row>
    <row r="723" spans="1:10" hidden="1" outlineLevel="1" x14ac:dyDescent="0.35">
      <c r="A723" s="272" t="s">
        <v>3059</v>
      </c>
      <c r="B723">
        <v>25</v>
      </c>
      <c r="C723" s="272" t="s">
        <v>3060</v>
      </c>
      <c r="D723" s="272" t="s">
        <v>170</v>
      </c>
      <c r="E723">
        <v>10</v>
      </c>
      <c r="F723">
        <v>6</v>
      </c>
      <c r="G723">
        <v>16</v>
      </c>
      <c r="H723" s="208">
        <v>44643</v>
      </c>
      <c r="I723">
        <v>400</v>
      </c>
      <c r="J723" s="217">
        <f t="shared" si="26"/>
        <v>16</v>
      </c>
    </row>
    <row r="724" spans="1:10" hidden="1" outlineLevel="1" x14ac:dyDescent="0.35">
      <c r="A724" s="272" t="s">
        <v>3059</v>
      </c>
      <c r="B724">
        <v>26</v>
      </c>
      <c r="C724" s="272" t="s">
        <v>3060</v>
      </c>
      <c r="D724" s="272" t="s">
        <v>170</v>
      </c>
      <c r="E724">
        <v>6</v>
      </c>
      <c r="F724">
        <v>2</v>
      </c>
      <c r="G724">
        <v>8</v>
      </c>
      <c r="H724" s="208">
        <v>44643</v>
      </c>
      <c r="I724">
        <v>100</v>
      </c>
      <c r="J724" s="217">
        <f t="shared" si="26"/>
        <v>8</v>
      </c>
    </row>
    <row r="725" spans="1:10" hidden="1" outlineLevel="1" x14ac:dyDescent="0.35">
      <c r="A725" s="272" t="s">
        <v>3059</v>
      </c>
      <c r="B725">
        <v>28</v>
      </c>
      <c r="C725" s="272" t="s">
        <v>3060</v>
      </c>
      <c r="D725" s="272" t="s">
        <v>170</v>
      </c>
      <c r="E725">
        <v>9</v>
      </c>
      <c r="F725">
        <v>2</v>
      </c>
      <c r="G725">
        <v>11</v>
      </c>
      <c r="H725" s="208">
        <v>44643</v>
      </c>
      <c r="I725">
        <v>200</v>
      </c>
      <c r="J725" s="217">
        <f t="shared" si="26"/>
        <v>11</v>
      </c>
    </row>
    <row r="726" spans="1:10" hidden="1" outlineLevel="1" x14ac:dyDescent="0.35">
      <c r="A726" s="272" t="s">
        <v>3059</v>
      </c>
      <c r="B726">
        <v>32</v>
      </c>
      <c r="C726" s="272" t="s">
        <v>3060</v>
      </c>
      <c r="D726" s="272" t="s">
        <v>170</v>
      </c>
      <c r="E726">
        <v>9</v>
      </c>
      <c r="F726">
        <v>4</v>
      </c>
      <c r="G726">
        <v>13</v>
      </c>
      <c r="H726" s="208">
        <v>44643</v>
      </c>
      <c r="I726">
        <v>200</v>
      </c>
      <c r="J726" s="217">
        <f t="shared" si="26"/>
        <v>13</v>
      </c>
    </row>
    <row r="727" spans="1:10" hidden="1" outlineLevel="1" x14ac:dyDescent="0.35">
      <c r="A727" s="272" t="s">
        <v>3059</v>
      </c>
      <c r="B727">
        <v>29</v>
      </c>
      <c r="C727" s="272" t="s">
        <v>3060</v>
      </c>
      <c r="D727" s="272" t="s">
        <v>170</v>
      </c>
      <c r="E727">
        <v>8</v>
      </c>
      <c r="F727">
        <v>4</v>
      </c>
      <c r="G727">
        <v>12</v>
      </c>
      <c r="H727" s="208">
        <v>44643</v>
      </c>
      <c r="I727">
        <v>700</v>
      </c>
      <c r="J727" s="217">
        <f t="shared" si="26"/>
        <v>12</v>
      </c>
    </row>
    <row r="728" spans="1:10" hidden="1" outlineLevel="1" x14ac:dyDescent="0.35">
      <c r="A728" s="272" t="s">
        <v>3059</v>
      </c>
      <c r="B728">
        <v>31</v>
      </c>
      <c r="C728" s="272" t="s">
        <v>3060</v>
      </c>
      <c r="D728" s="272" t="s">
        <v>170</v>
      </c>
      <c r="E728">
        <v>7</v>
      </c>
      <c r="F728">
        <v>5</v>
      </c>
      <c r="G728">
        <v>12</v>
      </c>
      <c r="H728" s="208">
        <v>44643</v>
      </c>
      <c r="I728">
        <v>100</v>
      </c>
      <c r="J728" s="217">
        <f t="shared" si="26"/>
        <v>12</v>
      </c>
    </row>
    <row r="729" spans="1:10" ht="15" collapsed="1" thickBot="1" x14ac:dyDescent="0.4">
      <c r="A729" s="211" t="s">
        <v>3059</v>
      </c>
      <c r="B729" s="212"/>
      <c r="C729" s="213" t="s">
        <v>3060</v>
      </c>
      <c r="D729" s="214">
        <f>COUNTA(D696:D728)</f>
        <v>33</v>
      </c>
      <c r="E729" s="214">
        <f>SUM(E696:E728)</f>
        <v>295</v>
      </c>
      <c r="F729" s="214">
        <f>SUM(F696:F728)</f>
        <v>133</v>
      </c>
      <c r="G729" s="214">
        <f>SUM(G696:G728)</f>
        <v>428</v>
      </c>
      <c r="H729" s="270">
        <v>44643</v>
      </c>
      <c r="I729" s="242">
        <f>AVERAGE(I696:I728)</f>
        <v>293.63636363636363</v>
      </c>
      <c r="J729" s="214">
        <f>SUM(J696:J728)</f>
        <v>428</v>
      </c>
    </row>
    <row r="730" spans="1:10" hidden="1" outlineLevel="1" x14ac:dyDescent="0.35">
      <c r="A730" s="272" t="s">
        <v>3470</v>
      </c>
      <c r="B730">
        <v>1</v>
      </c>
      <c r="C730" s="272" t="s">
        <v>3471</v>
      </c>
      <c r="D730" s="272" t="s">
        <v>170</v>
      </c>
      <c r="E730">
        <v>12</v>
      </c>
      <c r="F730">
        <v>5</v>
      </c>
      <c r="G730">
        <v>17</v>
      </c>
      <c r="H730" s="208">
        <v>44644</v>
      </c>
      <c r="I730">
        <v>50</v>
      </c>
      <c r="J730" s="217">
        <f t="shared" si="26"/>
        <v>17</v>
      </c>
    </row>
    <row r="731" spans="1:10" hidden="1" outlineLevel="1" x14ac:dyDescent="0.35">
      <c r="A731" s="272" t="s">
        <v>3470</v>
      </c>
      <c r="B731">
        <v>1</v>
      </c>
      <c r="C731" s="272" t="s">
        <v>3471</v>
      </c>
      <c r="D731" s="272" t="s">
        <v>170</v>
      </c>
      <c r="E731">
        <v>3</v>
      </c>
      <c r="F731">
        <v>3</v>
      </c>
      <c r="G731">
        <v>6</v>
      </c>
      <c r="H731" s="208">
        <v>44644</v>
      </c>
      <c r="I731">
        <v>80</v>
      </c>
      <c r="J731" s="217">
        <f t="shared" si="26"/>
        <v>6</v>
      </c>
    </row>
    <row r="732" spans="1:10" hidden="1" outlineLevel="1" x14ac:dyDescent="0.35">
      <c r="A732" s="272" t="s">
        <v>3470</v>
      </c>
      <c r="B732">
        <v>13</v>
      </c>
      <c r="C732" s="272" t="s">
        <v>3471</v>
      </c>
      <c r="D732" s="272" t="s">
        <v>170</v>
      </c>
      <c r="E732">
        <v>7</v>
      </c>
      <c r="F732">
        <v>5</v>
      </c>
      <c r="G732">
        <v>12</v>
      </c>
      <c r="H732" s="208">
        <v>44644</v>
      </c>
      <c r="I732">
        <v>240</v>
      </c>
      <c r="J732" s="217">
        <f t="shared" si="26"/>
        <v>12</v>
      </c>
    </row>
    <row r="733" spans="1:10" hidden="1" outlineLevel="1" x14ac:dyDescent="0.35">
      <c r="A733" s="272" t="s">
        <v>3470</v>
      </c>
      <c r="B733">
        <v>3</v>
      </c>
      <c r="C733" s="272" t="s">
        <v>3471</v>
      </c>
      <c r="D733" s="272" t="s">
        <v>170</v>
      </c>
      <c r="E733">
        <v>6</v>
      </c>
      <c r="F733">
        <v>4</v>
      </c>
      <c r="G733">
        <v>10</v>
      </c>
      <c r="H733" s="208">
        <v>44644</v>
      </c>
      <c r="I733">
        <v>20</v>
      </c>
      <c r="J733" s="217">
        <f t="shared" si="26"/>
        <v>10</v>
      </c>
    </row>
    <row r="734" spans="1:10" hidden="1" outlineLevel="1" x14ac:dyDescent="0.35">
      <c r="A734" s="272" t="s">
        <v>3470</v>
      </c>
      <c r="B734">
        <v>4</v>
      </c>
      <c r="C734" s="272" t="s">
        <v>3471</v>
      </c>
      <c r="D734" s="272" t="s">
        <v>170</v>
      </c>
      <c r="E734">
        <v>7</v>
      </c>
      <c r="F734">
        <v>5</v>
      </c>
      <c r="G734">
        <v>12</v>
      </c>
      <c r="H734" s="208">
        <v>44644</v>
      </c>
      <c r="I734">
        <v>200</v>
      </c>
      <c r="J734" s="217">
        <f t="shared" si="26"/>
        <v>12</v>
      </c>
    </row>
    <row r="735" spans="1:10" hidden="1" outlineLevel="1" x14ac:dyDescent="0.35">
      <c r="A735" s="272" t="s">
        <v>3470</v>
      </c>
      <c r="B735">
        <v>5</v>
      </c>
      <c r="C735" s="272" t="s">
        <v>3471</v>
      </c>
      <c r="D735" s="272" t="s">
        <v>170</v>
      </c>
      <c r="E735">
        <v>8</v>
      </c>
      <c r="F735">
        <v>2</v>
      </c>
      <c r="G735">
        <v>10</v>
      </c>
      <c r="H735" s="208">
        <v>44644</v>
      </c>
      <c r="I735">
        <v>300</v>
      </c>
      <c r="J735" s="217">
        <f t="shared" si="26"/>
        <v>10</v>
      </c>
    </row>
    <row r="736" spans="1:10" hidden="1" outlineLevel="1" x14ac:dyDescent="0.35">
      <c r="A736" s="272" t="s">
        <v>3470</v>
      </c>
      <c r="B736">
        <v>18</v>
      </c>
      <c r="C736" s="272" t="s">
        <v>3471</v>
      </c>
      <c r="D736" s="272" t="s">
        <v>170</v>
      </c>
      <c r="E736">
        <v>6</v>
      </c>
      <c r="F736">
        <v>3</v>
      </c>
      <c r="G736">
        <v>9</v>
      </c>
      <c r="H736" s="208">
        <v>44644</v>
      </c>
      <c r="I736">
        <v>600</v>
      </c>
      <c r="J736" s="217">
        <f t="shared" si="26"/>
        <v>9</v>
      </c>
    </row>
    <row r="737" spans="1:10" hidden="1" outlineLevel="1" x14ac:dyDescent="0.35">
      <c r="A737" s="272" t="s">
        <v>3470</v>
      </c>
      <c r="B737">
        <v>6</v>
      </c>
      <c r="C737" s="272" t="s">
        <v>3471</v>
      </c>
      <c r="D737" s="272" t="s">
        <v>170</v>
      </c>
      <c r="E737">
        <v>10</v>
      </c>
      <c r="F737">
        <v>5</v>
      </c>
      <c r="G737">
        <v>15</v>
      </c>
      <c r="H737" s="208">
        <v>44644</v>
      </c>
      <c r="I737">
        <v>80</v>
      </c>
      <c r="J737" s="217">
        <f t="shared" si="26"/>
        <v>15</v>
      </c>
    </row>
    <row r="738" spans="1:10" hidden="1" outlineLevel="1" x14ac:dyDescent="0.35">
      <c r="A738" s="272" t="s">
        <v>3470</v>
      </c>
      <c r="B738">
        <v>7</v>
      </c>
      <c r="C738" s="272" t="s">
        <v>3471</v>
      </c>
      <c r="D738" s="272" t="s">
        <v>170</v>
      </c>
      <c r="E738">
        <v>8</v>
      </c>
      <c r="F738">
        <v>5</v>
      </c>
      <c r="G738">
        <v>13</v>
      </c>
      <c r="H738" s="208">
        <v>44644</v>
      </c>
      <c r="I738">
        <v>50</v>
      </c>
      <c r="J738" s="217">
        <f t="shared" si="26"/>
        <v>13</v>
      </c>
    </row>
    <row r="739" spans="1:10" hidden="1" outlineLevel="1" x14ac:dyDescent="0.35">
      <c r="A739" s="272" t="s">
        <v>3470</v>
      </c>
      <c r="B739">
        <v>8</v>
      </c>
      <c r="C739" s="272" t="s">
        <v>3471</v>
      </c>
      <c r="D739" s="272" t="s">
        <v>170</v>
      </c>
      <c r="E739">
        <v>6</v>
      </c>
      <c r="F739">
        <v>2</v>
      </c>
      <c r="G739">
        <v>8</v>
      </c>
      <c r="H739" s="208">
        <v>44644</v>
      </c>
      <c r="I739">
        <v>70</v>
      </c>
      <c r="J739" s="217">
        <f t="shared" si="26"/>
        <v>8</v>
      </c>
    </row>
    <row r="740" spans="1:10" hidden="1" outlineLevel="1" x14ac:dyDescent="0.35">
      <c r="A740" s="272" t="s">
        <v>3470</v>
      </c>
      <c r="B740">
        <v>9</v>
      </c>
      <c r="C740" s="272" t="s">
        <v>3471</v>
      </c>
      <c r="D740" s="272" t="s">
        <v>170</v>
      </c>
      <c r="E740">
        <v>7</v>
      </c>
      <c r="F740">
        <v>4</v>
      </c>
      <c r="G740">
        <v>11</v>
      </c>
      <c r="H740" s="208">
        <v>44644</v>
      </c>
      <c r="I740">
        <v>150</v>
      </c>
      <c r="J740" s="217">
        <f t="shared" si="26"/>
        <v>11</v>
      </c>
    </row>
    <row r="741" spans="1:10" hidden="1" outlineLevel="1" x14ac:dyDescent="0.35">
      <c r="A741" s="272" t="s">
        <v>3470</v>
      </c>
      <c r="B741">
        <v>10</v>
      </c>
      <c r="C741" s="272" t="s">
        <v>3471</v>
      </c>
      <c r="D741" s="272" t="s">
        <v>170</v>
      </c>
      <c r="E741">
        <v>6</v>
      </c>
      <c r="F741">
        <v>4</v>
      </c>
      <c r="G741">
        <v>10</v>
      </c>
      <c r="H741" s="208">
        <v>44644</v>
      </c>
      <c r="I741">
        <v>100</v>
      </c>
      <c r="J741" s="217">
        <f t="shared" si="26"/>
        <v>10</v>
      </c>
    </row>
    <row r="742" spans="1:10" hidden="1" outlineLevel="1" x14ac:dyDescent="0.35">
      <c r="A742" s="272" t="s">
        <v>3470</v>
      </c>
      <c r="B742">
        <v>11</v>
      </c>
      <c r="C742" s="272" t="s">
        <v>3471</v>
      </c>
      <c r="D742" s="272" t="s">
        <v>170</v>
      </c>
      <c r="E742">
        <v>7</v>
      </c>
      <c r="F742">
        <v>2</v>
      </c>
      <c r="G742">
        <v>9</v>
      </c>
      <c r="H742" s="208">
        <v>44644</v>
      </c>
      <c r="I742">
        <v>220</v>
      </c>
      <c r="J742" s="217">
        <f t="shared" si="26"/>
        <v>9</v>
      </c>
    </row>
    <row r="743" spans="1:10" hidden="1" outlineLevel="1" x14ac:dyDescent="0.35">
      <c r="A743" s="272" t="s">
        <v>3470</v>
      </c>
      <c r="B743">
        <v>12</v>
      </c>
      <c r="C743" s="272" t="s">
        <v>3471</v>
      </c>
      <c r="D743" s="272" t="s">
        <v>170</v>
      </c>
      <c r="E743">
        <v>9</v>
      </c>
      <c r="F743">
        <v>6</v>
      </c>
      <c r="G743">
        <v>15</v>
      </c>
      <c r="H743" s="208">
        <v>44644</v>
      </c>
      <c r="I743">
        <v>235</v>
      </c>
      <c r="J743" s="217">
        <f t="shared" si="26"/>
        <v>15</v>
      </c>
    </row>
    <row r="744" spans="1:10" hidden="1" outlineLevel="1" x14ac:dyDescent="0.35">
      <c r="A744" s="272" t="s">
        <v>3470</v>
      </c>
      <c r="B744">
        <v>23</v>
      </c>
      <c r="C744" s="272" t="s">
        <v>3471</v>
      </c>
      <c r="D744" s="272" t="s">
        <v>170</v>
      </c>
      <c r="E744">
        <v>5</v>
      </c>
      <c r="F744">
        <v>9</v>
      </c>
      <c r="G744">
        <v>14</v>
      </c>
      <c r="H744" s="208">
        <v>44644</v>
      </c>
      <c r="I744">
        <v>330</v>
      </c>
      <c r="J744" s="217">
        <f t="shared" si="26"/>
        <v>14</v>
      </c>
    </row>
    <row r="745" spans="1:10" hidden="1" outlineLevel="1" x14ac:dyDescent="0.35">
      <c r="A745" s="272" t="s">
        <v>3470</v>
      </c>
      <c r="B745">
        <v>14</v>
      </c>
      <c r="C745" s="272" t="s">
        <v>3471</v>
      </c>
      <c r="D745" s="272" t="s">
        <v>170</v>
      </c>
      <c r="E745">
        <v>7</v>
      </c>
      <c r="F745">
        <v>3</v>
      </c>
      <c r="G745">
        <v>10</v>
      </c>
      <c r="H745" s="208">
        <v>44644</v>
      </c>
      <c r="I745">
        <v>400</v>
      </c>
      <c r="J745" s="217">
        <f t="shared" si="26"/>
        <v>10</v>
      </c>
    </row>
    <row r="746" spans="1:10" hidden="1" outlineLevel="1" x14ac:dyDescent="0.35">
      <c r="A746" s="272" t="s">
        <v>3470</v>
      </c>
      <c r="B746">
        <v>15</v>
      </c>
      <c r="C746" s="272" t="s">
        <v>3471</v>
      </c>
      <c r="D746" s="272" t="s">
        <v>170</v>
      </c>
      <c r="E746">
        <v>5</v>
      </c>
      <c r="F746">
        <v>4</v>
      </c>
      <c r="G746">
        <v>9</v>
      </c>
      <c r="H746" s="208">
        <v>44644</v>
      </c>
      <c r="I746">
        <v>700</v>
      </c>
      <c r="J746" s="217">
        <f t="shared" si="26"/>
        <v>9</v>
      </c>
    </row>
    <row r="747" spans="1:10" hidden="1" outlineLevel="1" x14ac:dyDescent="0.35">
      <c r="A747" s="272" t="s">
        <v>3470</v>
      </c>
      <c r="B747">
        <v>16</v>
      </c>
      <c r="C747" s="272" t="s">
        <v>3471</v>
      </c>
      <c r="D747" s="272" t="s">
        <v>170</v>
      </c>
      <c r="E747">
        <v>8</v>
      </c>
      <c r="F747">
        <v>2</v>
      </c>
      <c r="G747">
        <v>10</v>
      </c>
      <c r="H747" s="208">
        <v>44644</v>
      </c>
      <c r="I747">
        <v>450</v>
      </c>
      <c r="J747" s="217">
        <f t="shared" si="26"/>
        <v>10</v>
      </c>
    </row>
    <row r="748" spans="1:10" hidden="1" outlineLevel="1" x14ac:dyDescent="0.35">
      <c r="A748" s="272" t="s">
        <v>3470</v>
      </c>
      <c r="B748">
        <v>36</v>
      </c>
      <c r="C748" s="272" t="s">
        <v>3471</v>
      </c>
      <c r="D748" s="272" t="s">
        <v>170</v>
      </c>
      <c r="E748">
        <v>10</v>
      </c>
      <c r="F748">
        <v>6</v>
      </c>
      <c r="G748">
        <v>16</v>
      </c>
      <c r="H748" s="208">
        <v>44644</v>
      </c>
      <c r="I748">
        <v>470</v>
      </c>
      <c r="J748" s="217">
        <f t="shared" si="26"/>
        <v>16</v>
      </c>
    </row>
    <row r="749" spans="1:10" hidden="1" outlineLevel="1" x14ac:dyDescent="0.35">
      <c r="A749" s="272" t="s">
        <v>3470</v>
      </c>
      <c r="B749">
        <v>17</v>
      </c>
      <c r="C749" s="272" t="s">
        <v>3471</v>
      </c>
      <c r="D749" s="272" t="s">
        <v>170</v>
      </c>
      <c r="E749">
        <v>10</v>
      </c>
      <c r="F749">
        <v>4</v>
      </c>
      <c r="G749">
        <v>14</v>
      </c>
      <c r="H749" s="208">
        <v>44644</v>
      </c>
      <c r="I749">
        <v>750</v>
      </c>
      <c r="J749" s="217">
        <f t="shared" si="26"/>
        <v>14</v>
      </c>
    </row>
    <row r="750" spans="1:10" hidden="1" outlineLevel="1" x14ac:dyDescent="0.35">
      <c r="A750" s="272" t="s">
        <v>3470</v>
      </c>
      <c r="B750">
        <v>39</v>
      </c>
      <c r="C750" s="272" t="s">
        <v>3471</v>
      </c>
      <c r="D750" s="272" t="s">
        <v>170</v>
      </c>
      <c r="E750">
        <v>6</v>
      </c>
      <c r="F750">
        <v>5</v>
      </c>
      <c r="G750">
        <v>11</v>
      </c>
      <c r="H750" s="208">
        <v>44644</v>
      </c>
      <c r="I750">
        <v>200</v>
      </c>
      <c r="J750" s="217">
        <f t="shared" si="26"/>
        <v>11</v>
      </c>
    </row>
    <row r="751" spans="1:10" hidden="1" outlineLevel="1" x14ac:dyDescent="0.35">
      <c r="A751" s="272" t="s">
        <v>3470</v>
      </c>
      <c r="B751">
        <v>19</v>
      </c>
      <c r="C751" s="272" t="s">
        <v>3471</v>
      </c>
      <c r="D751" s="272" t="s">
        <v>170</v>
      </c>
      <c r="E751">
        <v>6</v>
      </c>
      <c r="F751">
        <v>5</v>
      </c>
      <c r="G751">
        <v>11</v>
      </c>
      <c r="H751" s="208">
        <v>44644</v>
      </c>
      <c r="I751">
        <v>400</v>
      </c>
      <c r="J751" s="217">
        <f t="shared" si="26"/>
        <v>11</v>
      </c>
    </row>
    <row r="752" spans="1:10" hidden="1" outlineLevel="1" x14ac:dyDescent="0.35">
      <c r="A752" s="272" t="s">
        <v>3470</v>
      </c>
      <c r="B752">
        <v>42</v>
      </c>
      <c r="C752" s="272" t="s">
        <v>3471</v>
      </c>
      <c r="D752" s="272" t="s">
        <v>170</v>
      </c>
      <c r="E752">
        <v>5</v>
      </c>
      <c r="F752">
        <v>6</v>
      </c>
      <c r="G752">
        <v>11</v>
      </c>
      <c r="H752" s="208">
        <v>44644</v>
      </c>
      <c r="I752">
        <v>780</v>
      </c>
      <c r="J752" s="217">
        <f t="shared" si="26"/>
        <v>11</v>
      </c>
    </row>
    <row r="753" spans="1:10" hidden="1" outlineLevel="1" x14ac:dyDescent="0.35">
      <c r="A753" s="272" t="s">
        <v>3470</v>
      </c>
      <c r="B753">
        <v>20</v>
      </c>
      <c r="C753" s="272" t="s">
        <v>3471</v>
      </c>
      <c r="D753" s="272" t="s">
        <v>170</v>
      </c>
      <c r="E753">
        <v>12</v>
      </c>
      <c r="F753">
        <v>2</v>
      </c>
      <c r="G753">
        <v>14</v>
      </c>
      <c r="H753" s="208">
        <v>44644</v>
      </c>
      <c r="I753">
        <v>200</v>
      </c>
      <c r="J753" s="217">
        <f t="shared" si="26"/>
        <v>14</v>
      </c>
    </row>
    <row r="754" spans="1:10" hidden="1" outlineLevel="1" x14ac:dyDescent="0.35">
      <c r="A754" s="272" t="s">
        <v>3470</v>
      </c>
      <c r="B754">
        <v>21</v>
      </c>
      <c r="C754" s="272" t="s">
        <v>3471</v>
      </c>
      <c r="D754" s="272" t="s">
        <v>170</v>
      </c>
      <c r="E754">
        <v>6</v>
      </c>
      <c r="F754">
        <v>5</v>
      </c>
      <c r="G754">
        <v>11</v>
      </c>
      <c r="H754" s="208">
        <v>44644</v>
      </c>
      <c r="I754">
        <v>150</v>
      </c>
      <c r="J754" s="217">
        <f t="shared" si="26"/>
        <v>11</v>
      </c>
    </row>
    <row r="755" spans="1:10" hidden="1" outlineLevel="1" x14ac:dyDescent="0.35">
      <c r="A755" s="272" t="s">
        <v>3470</v>
      </c>
      <c r="B755">
        <v>44</v>
      </c>
      <c r="C755" s="272" t="s">
        <v>3471</v>
      </c>
      <c r="D755" s="272" t="s">
        <v>170</v>
      </c>
      <c r="E755">
        <v>9</v>
      </c>
      <c r="F755">
        <v>2</v>
      </c>
      <c r="G755">
        <v>11</v>
      </c>
      <c r="H755" s="208">
        <v>44644</v>
      </c>
      <c r="I755">
        <v>150</v>
      </c>
      <c r="J755" s="217">
        <f t="shared" si="26"/>
        <v>11</v>
      </c>
    </row>
    <row r="756" spans="1:10" hidden="1" outlineLevel="1" x14ac:dyDescent="0.35">
      <c r="A756" s="272" t="s">
        <v>3470</v>
      </c>
      <c r="B756">
        <v>22</v>
      </c>
      <c r="C756" s="272" t="s">
        <v>3471</v>
      </c>
      <c r="D756" s="272" t="s">
        <v>170</v>
      </c>
      <c r="E756">
        <v>9</v>
      </c>
      <c r="F756">
        <v>8</v>
      </c>
      <c r="G756">
        <v>17</v>
      </c>
      <c r="H756" s="208">
        <v>44644</v>
      </c>
      <c r="I756">
        <v>600</v>
      </c>
      <c r="J756" s="217">
        <f t="shared" si="26"/>
        <v>17</v>
      </c>
    </row>
    <row r="757" spans="1:10" hidden="1" outlineLevel="1" x14ac:dyDescent="0.35">
      <c r="A757" s="272" t="s">
        <v>3470</v>
      </c>
      <c r="B757">
        <v>24</v>
      </c>
      <c r="C757" s="272" t="s">
        <v>3471</v>
      </c>
      <c r="D757" s="272" t="s">
        <v>170</v>
      </c>
      <c r="E757">
        <v>3</v>
      </c>
      <c r="F757">
        <v>2</v>
      </c>
      <c r="G757">
        <v>5</v>
      </c>
      <c r="H757" s="208">
        <v>44644</v>
      </c>
      <c r="I757">
        <v>300</v>
      </c>
      <c r="J757" s="217">
        <f t="shared" si="26"/>
        <v>5</v>
      </c>
    </row>
    <row r="758" spans="1:10" hidden="1" outlineLevel="1" x14ac:dyDescent="0.35">
      <c r="A758" s="272" t="s">
        <v>3470</v>
      </c>
      <c r="B758">
        <v>31</v>
      </c>
      <c r="C758" s="272" t="s">
        <v>3471</v>
      </c>
      <c r="D758" s="272" t="s">
        <v>170</v>
      </c>
      <c r="E758">
        <v>5</v>
      </c>
      <c r="F758">
        <v>4</v>
      </c>
      <c r="G758">
        <v>9</v>
      </c>
      <c r="H758" s="208">
        <v>44644</v>
      </c>
      <c r="I758">
        <v>570</v>
      </c>
      <c r="J758" s="217">
        <f t="shared" si="26"/>
        <v>9</v>
      </c>
    </row>
    <row r="759" spans="1:10" hidden="1" outlineLevel="1" x14ac:dyDescent="0.35">
      <c r="A759" s="272" t="s">
        <v>3470</v>
      </c>
      <c r="B759">
        <v>25</v>
      </c>
      <c r="C759" s="272" t="s">
        <v>3471</v>
      </c>
      <c r="D759" s="272" t="s">
        <v>170</v>
      </c>
      <c r="E759">
        <v>6</v>
      </c>
      <c r="F759">
        <v>5</v>
      </c>
      <c r="G759">
        <v>11</v>
      </c>
      <c r="H759" s="208">
        <v>44644</v>
      </c>
      <c r="I759">
        <v>600</v>
      </c>
      <c r="J759" s="217">
        <f t="shared" si="26"/>
        <v>11</v>
      </c>
    </row>
    <row r="760" spans="1:10" hidden="1" outlineLevel="1" x14ac:dyDescent="0.35">
      <c r="A760" s="272" t="s">
        <v>3470</v>
      </c>
      <c r="B760">
        <v>26</v>
      </c>
      <c r="C760" s="272" t="s">
        <v>3471</v>
      </c>
      <c r="D760" s="272" t="s">
        <v>170</v>
      </c>
      <c r="E760">
        <v>11</v>
      </c>
      <c r="F760">
        <v>2</v>
      </c>
      <c r="G760">
        <v>13</v>
      </c>
      <c r="H760" s="208">
        <v>44644</v>
      </c>
      <c r="I760">
        <v>370</v>
      </c>
      <c r="J760" s="217">
        <f t="shared" si="26"/>
        <v>13</v>
      </c>
    </row>
    <row r="761" spans="1:10" hidden="1" outlineLevel="1" x14ac:dyDescent="0.35">
      <c r="A761" s="272" t="s">
        <v>3470</v>
      </c>
      <c r="B761">
        <v>27</v>
      </c>
      <c r="C761" s="272" t="s">
        <v>3471</v>
      </c>
      <c r="D761" s="272" t="s">
        <v>170</v>
      </c>
      <c r="E761">
        <v>6</v>
      </c>
      <c r="F761">
        <v>3</v>
      </c>
      <c r="G761">
        <v>9</v>
      </c>
      <c r="H761" s="208">
        <v>44644</v>
      </c>
      <c r="I761">
        <v>90</v>
      </c>
      <c r="J761" s="217">
        <f t="shared" si="26"/>
        <v>9</v>
      </c>
    </row>
    <row r="762" spans="1:10" hidden="1" outlineLevel="1" x14ac:dyDescent="0.35">
      <c r="A762" s="272" t="s">
        <v>3470</v>
      </c>
      <c r="B762">
        <v>28</v>
      </c>
      <c r="C762" s="272" t="s">
        <v>3471</v>
      </c>
      <c r="D762" s="272" t="s">
        <v>170</v>
      </c>
      <c r="E762">
        <v>8</v>
      </c>
      <c r="F762">
        <v>5</v>
      </c>
      <c r="G762">
        <v>13</v>
      </c>
      <c r="H762" s="208">
        <v>44644</v>
      </c>
      <c r="I762">
        <v>80</v>
      </c>
      <c r="J762" s="217">
        <f t="shared" si="26"/>
        <v>13</v>
      </c>
    </row>
    <row r="763" spans="1:10" hidden="1" outlineLevel="1" x14ac:dyDescent="0.35">
      <c r="A763" s="272" t="s">
        <v>3470</v>
      </c>
      <c r="B763">
        <v>40</v>
      </c>
      <c r="C763" s="272" t="s">
        <v>3471</v>
      </c>
      <c r="D763" s="272" t="s">
        <v>170</v>
      </c>
      <c r="E763">
        <v>13</v>
      </c>
      <c r="F763">
        <v>5</v>
      </c>
      <c r="G763">
        <v>18</v>
      </c>
      <c r="H763" s="208">
        <v>44644</v>
      </c>
      <c r="I763">
        <v>120</v>
      </c>
      <c r="J763" s="217">
        <f t="shared" si="26"/>
        <v>18</v>
      </c>
    </row>
    <row r="764" spans="1:10" hidden="1" outlineLevel="1" x14ac:dyDescent="0.35">
      <c r="A764" s="272" t="s">
        <v>3470</v>
      </c>
      <c r="B764">
        <v>29</v>
      </c>
      <c r="C764" s="272" t="s">
        <v>3471</v>
      </c>
      <c r="D764" s="272" t="s">
        <v>170</v>
      </c>
      <c r="E764">
        <v>12</v>
      </c>
      <c r="F764">
        <v>6</v>
      </c>
      <c r="G764">
        <v>18</v>
      </c>
      <c r="H764" s="208">
        <v>44644</v>
      </c>
      <c r="I764">
        <v>400</v>
      </c>
      <c r="J764" s="217">
        <f t="shared" si="26"/>
        <v>18</v>
      </c>
    </row>
    <row r="765" spans="1:10" hidden="1" outlineLevel="1" x14ac:dyDescent="0.35">
      <c r="A765" s="272" t="s">
        <v>3470</v>
      </c>
      <c r="B765">
        <v>30</v>
      </c>
      <c r="C765" s="272" t="s">
        <v>3471</v>
      </c>
      <c r="D765" s="272" t="s">
        <v>170</v>
      </c>
      <c r="E765">
        <v>6</v>
      </c>
      <c r="F765">
        <v>2</v>
      </c>
      <c r="G765">
        <v>8</v>
      </c>
      <c r="H765" s="208">
        <v>44644</v>
      </c>
      <c r="I765">
        <v>200</v>
      </c>
      <c r="J765" s="217">
        <f t="shared" si="26"/>
        <v>8</v>
      </c>
    </row>
    <row r="766" spans="1:10" hidden="1" outlineLevel="1" x14ac:dyDescent="0.35">
      <c r="A766" s="272" t="s">
        <v>3470</v>
      </c>
      <c r="B766">
        <v>32</v>
      </c>
      <c r="C766" s="272" t="s">
        <v>3471</v>
      </c>
      <c r="D766" s="272" t="s">
        <v>170</v>
      </c>
      <c r="E766">
        <v>12</v>
      </c>
      <c r="F766">
        <v>3</v>
      </c>
      <c r="G766">
        <v>15</v>
      </c>
      <c r="H766" s="208">
        <v>44644</v>
      </c>
      <c r="I766">
        <v>70</v>
      </c>
      <c r="J766" s="217">
        <f t="shared" si="26"/>
        <v>15</v>
      </c>
    </row>
    <row r="767" spans="1:10" hidden="1" outlineLevel="1" x14ac:dyDescent="0.35">
      <c r="A767" s="272" t="s">
        <v>3470</v>
      </c>
      <c r="B767">
        <v>33</v>
      </c>
      <c r="C767" s="272" t="s">
        <v>3471</v>
      </c>
      <c r="D767" s="272" t="s">
        <v>170</v>
      </c>
      <c r="E767">
        <v>15</v>
      </c>
      <c r="F767">
        <v>9</v>
      </c>
      <c r="G767">
        <v>24</v>
      </c>
      <c r="H767" s="208">
        <v>44644</v>
      </c>
      <c r="I767">
        <v>100</v>
      </c>
      <c r="J767" s="217">
        <f t="shared" si="26"/>
        <v>24</v>
      </c>
    </row>
    <row r="768" spans="1:10" hidden="1" outlineLevel="1" x14ac:dyDescent="0.35">
      <c r="A768" s="272" t="s">
        <v>3470</v>
      </c>
      <c r="B768">
        <v>34</v>
      </c>
      <c r="C768" s="272" t="s">
        <v>3471</v>
      </c>
      <c r="D768" s="272" t="s">
        <v>170</v>
      </c>
      <c r="E768">
        <v>8</v>
      </c>
      <c r="F768">
        <v>2</v>
      </c>
      <c r="G768">
        <v>10</v>
      </c>
      <c r="H768" s="208">
        <v>44644</v>
      </c>
      <c r="I768">
        <v>300</v>
      </c>
      <c r="J768" s="217">
        <f t="shared" si="26"/>
        <v>10</v>
      </c>
    </row>
    <row r="769" spans="1:10" hidden="1" outlineLevel="1" x14ac:dyDescent="0.35">
      <c r="A769" s="272" t="s">
        <v>3470</v>
      </c>
      <c r="B769">
        <v>35</v>
      </c>
      <c r="C769" s="272" t="s">
        <v>3471</v>
      </c>
      <c r="D769" s="272" t="s">
        <v>170</v>
      </c>
      <c r="E769">
        <v>5</v>
      </c>
      <c r="F769">
        <v>2</v>
      </c>
      <c r="G769">
        <v>7</v>
      </c>
      <c r="H769" s="208">
        <v>44644</v>
      </c>
      <c r="I769">
        <v>500</v>
      </c>
      <c r="J769" s="217">
        <f t="shared" si="26"/>
        <v>7</v>
      </c>
    </row>
    <row r="770" spans="1:10" hidden="1" outlineLevel="1" x14ac:dyDescent="0.35">
      <c r="A770" s="272" t="s">
        <v>3470</v>
      </c>
      <c r="B770">
        <v>37</v>
      </c>
      <c r="C770" s="272" t="s">
        <v>3471</v>
      </c>
      <c r="D770" s="272" t="s">
        <v>170</v>
      </c>
      <c r="E770">
        <v>3</v>
      </c>
      <c r="F770">
        <v>2</v>
      </c>
      <c r="G770">
        <v>5</v>
      </c>
      <c r="H770" s="208">
        <v>44644</v>
      </c>
      <c r="I770">
        <v>750</v>
      </c>
      <c r="J770" s="217">
        <f t="shared" si="26"/>
        <v>5</v>
      </c>
    </row>
    <row r="771" spans="1:10" hidden="1" outlineLevel="1" x14ac:dyDescent="0.35">
      <c r="A771" s="272" t="s">
        <v>3470</v>
      </c>
      <c r="B771">
        <v>38</v>
      </c>
      <c r="C771" s="272" t="s">
        <v>3471</v>
      </c>
      <c r="D771" s="272" t="s">
        <v>170</v>
      </c>
      <c r="E771">
        <v>8</v>
      </c>
      <c r="F771">
        <v>4</v>
      </c>
      <c r="G771">
        <v>12</v>
      </c>
      <c r="H771" s="208">
        <v>44644</v>
      </c>
      <c r="I771">
        <v>300</v>
      </c>
      <c r="J771" s="217">
        <f t="shared" ref="J771:J834" si="27">IF(I771&gt;$Q$1,,G771)</f>
        <v>12</v>
      </c>
    </row>
    <row r="772" spans="1:10" hidden="1" outlineLevel="1" x14ac:dyDescent="0.35">
      <c r="A772" s="272" t="s">
        <v>3470</v>
      </c>
      <c r="B772">
        <v>41</v>
      </c>
      <c r="C772" s="272" t="s">
        <v>3471</v>
      </c>
      <c r="D772" s="272" t="s">
        <v>170</v>
      </c>
      <c r="E772">
        <v>8</v>
      </c>
      <c r="F772">
        <v>3</v>
      </c>
      <c r="G772">
        <v>11</v>
      </c>
      <c r="H772" s="208">
        <v>44644</v>
      </c>
      <c r="I772">
        <v>400</v>
      </c>
      <c r="J772" s="217">
        <f t="shared" si="27"/>
        <v>11</v>
      </c>
    </row>
    <row r="773" spans="1:10" hidden="1" outlineLevel="1" x14ac:dyDescent="0.35">
      <c r="A773" s="272" t="s">
        <v>3470</v>
      </c>
      <c r="B773">
        <v>43</v>
      </c>
      <c r="C773" s="272" t="s">
        <v>3471</v>
      </c>
      <c r="D773" s="272" t="s">
        <v>170</v>
      </c>
      <c r="E773">
        <v>7</v>
      </c>
      <c r="F773">
        <v>3</v>
      </c>
      <c r="G773">
        <v>10</v>
      </c>
      <c r="H773" s="208">
        <v>44644</v>
      </c>
      <c r="I773">
        <v>140</v>
      </c>
      <c r="J773" s="217">
        <f t="shared" si="27"/>
        <v>10</v>
      </c>
    </row>
    <row r="774" spans="1:10" hidden="1" outlineLevel="1" x14ac:dyDescent="0.35">
      <c r="A774" s="272" t="s">
        <v>3470</v>
      </c>
      <c r="B774">
        <v>45</v>
      </c>
      <c r="C774" s="272" t="s">
        <v>3471</v>
      </c>
      <c r="D774" s="272" t="s">
        <v>170</v>
      </c>
      <c r="E774">
        <v>12</v>
      </c>
      <c r="F774">
        <v>5</v>
      </c>
      <c r="G774">
        <v>17</v>
      </c>
      <c r="H774" s="208">
        <v>44644</v>
      </c>
      <c r="I774">
        <v>700</v>
      </c>
      <c r="J774" s="217">
        <f t="shared" si="27"/>
        <v>17</v>
      </c>
    </row>
    <row r="775" spans="1:10" hidden="1" outlineLevel="1" x14ac:dyDescent="0.35">
      <c r="A775" s="272" t="s">
        <v>3470</v>
      </c>
      <c r="B775">
        <v>46</v>
      </c>
      <c r="C775" s="272" t="s">
        <v>3471</v>
      </c>
      <c r="D775" s="272" t="s">
        <v>170</v>
      </c>
      <c r="E775">
        <v>5</v>
      </c>
      <c r="F775">
        <v>2</v>
      </c>
      <c r="G775">
        <v>7</v>
      </c>
      <c r="H775" s="208">
        <v>44644</v>
      </c>
      <c r="I775">
        <v>30</v>
      </c>
      <c r="J775" s="217">
        <f t="shared" si="27"/>
        <v>7</v>
      </c>
    </row>
    <row r="776" spans="1:10" hidden="1" outlineLevel="1" x14ac:dyDescent="0.35">
      <c r="A776" s="272" t="s">
        <v>3470</v>
      </c>
      <c r="B776">
        <v>47</v>
      </c>
      <c r="C776" s="272" t="s">
        <v>3471</v>
      </c>
      <c r="D776" s="272" t="s">
        <v>170</v>
      </c>
      <c r="E776">
        <v>7</v>
      </c>
      <c r="F776">
        <v>2</v>
      </c>
      <c r="G776">
        <v>9</v>
      </c>
      <c r="H776" s="208">
        <v>44644</v>
      </c>
      <c r="I776">
        <v>300</v>
      </c>
      <c r="J776" s="217">
        <f t="shared" si="27"/>
        <v>9</v>
      </c>
    </row>
    <row r="777" spans="1:10" hidden="1" outlineLevel="1" x14ac:dyDescent="0.35">
      <c r="A777" s="272" t="s">
        <v>3470</v>
      </c>
      <c r="B777">
        <v>48</v>
      </c>
      <c r="C777" s="272" t="s">
        <v>3471</v>
      </c>
      <c r="D777" s="272" t="s">
        <v>170</v>
      </c>
      <c r="E777">
        <v>4</v>
      </c>
      <c r="F777">
        <v>5</v>
      </c>
      <c r="G777">
        <v>9</v>
      </c>
      <c r="H777" s="208">
        <v>44644</v>
      </c>
      <c r="I777">
        <v>600</v>
      </c>
      <c r="J777" s="217">
        <f t="shared" si="27"/>
        <v>9</v>
      </c>
    </row>
    <row r="778" spans="1:10" hidden="1" outlineLevel="1" x14ac:dyDescent="0.35">
      <c r="A778" s="272" t="s">
        <v>3470</v>
      </c>
      <c r="B778">
        <v>49</v>
      </c>
      <c r="C778" s="272" t="s">
        <v>3471</v>
      </c>
      <c r="D778" s="272" t="s">
        <v>170</v>
      </c>
      <c r="E778">
        <v>6</v>
      </c>
      <c r="F778">
        <v>3</v>
      </c>
      <c r="G778">
        <v>9</v>
      </c>
      <c r="H778" s="208">
        <v>44644</v>
      </c>
      <c r="I778">
        <v>70</v>
      </c>
      <c r="J778" s="217">
        <f t="shared" si="27"/>
        <v>9</v>
      </c>
    </row>
    <row r="779" spans="1:10" hidden="1" outlineLevel="1" x14ac:dyDescent="0.35">
      <c r="A779" s="272" t="s">
        <v>3470</v>
      </c>
      <c r="B779">
        <v>50</v>
      </c>
      <c r="C779" s="272" t="s">
        <v>3471</v>
      </c>
      <c r="D779" s="272" t="s">
        <v>170</v>
      </c>
      <c r="E779">
        <v>8</v>
      </c>
      <c r="F779">
        <v>3</v>
      </c>
      <c r="G779">
        <v>11</v>
      </c>
      <c r="H779" s="208">
        <v>44644</v>
      </c>
      <c r="I779">
        <v>500</v>
      </c>
      <c r="J779" s="217">
        <f t="shared" si="27"/>
        <v>11</v>
      </c>
    </row>
    <row r="780" spans="1:10" ht="15" collapsed="1" thickBot="1" x14ac:dyDescent="0.4">
      <c r="A780" s="211" t="s">
        <v>3470</v>
      </c>
      <c r="B780" s="212"/>
      <c r="C780" s="213" t="s">
        <v>3471</v>
      </c>
      <c r="D780" s="214">
        <f>COUNTA(D730:D779)</f>
        <v>50</v>
      </c>
      <c r="E780" s="214">
        <f>SUM(E730:E779)</f>
        <v>378</v>
      </c>
      <c r="F780" s="214">
        <f>SUM(F730:F779)</f>
        <v>198</v>
      </c>
      <c r="G780" s="214">
        <f>SUM(G730:G779)</f>
        <v>576</v>
      </c>
      <c r="H780" s="270">
        <v>44644</v>
      </c>
      <c r="I780" s="242">
        <f>AVERAGE(I730:I779)</f>
        <v>309.3</v>
      </c>
      <c r="J780" s="214">
        <f>SUM(J730:J779)</f>
        <v>576</v>
      </c>
    </row>
    <row r="781" spans="1:10" hidden="1" outlineLevel="1" x14ac:dyDescent="0.35">
      <c r="A781" s="272" t="s">
        <v>3472</v>
      </c>
      <c r="B781">
        <v>1</v>
      </c>
      <c r="C781" s="272" t="s">
        <v>3473</v>
      </c>
      <c r="D781" s="272" t="s">
        <v>170</v>
      </c>
      <c r="E781">
        <v>9</v>
      </c>
      <c r="F781">
        <v>6</v>
      </c>
      <c r="G781">
        <v>15</v>
      </c>
      <c r="H781" s="208">
        <v>44644</v>
      </c>
      <c r="I781">
        <v>30</v>
      </c>
      <c r="J781" s="217">
        <f t="shared" si="27"/>
        <v>15</v>
      </c>
    </row>
    <row r="782" spans="1:10" hidden="1" outlineLevel="1" x14ac:dyDescent="0.35">
      <c r="A782" s="272" t="s">
        <v>3472</v>
      </c>
      <c r="B782">
        <v>2</v>
      </c>
      <c r="C782" s="272" t="s">
        <v>3473</v>
      </c>
      <c r="D782" s="272" t="s">
        <v>170</v>
      </c>
      <c r="E782">
        <v>5</v>
      </c>
      <c r="F782">
        <v>6</v>
      </c>
      <c r="G782">
        <v>11</v>
      </c>
      <c r="H782" s="208">
        <v>44644</v>
      </c>
      <c r="I782">
        <v>750</v>
      </c>
      <c r="J782" s="217">
        <f t="shared" si="27"/>
        <v>11</v>
      </c>
    </row>
    <row r="783" spans="1:10" hidden="1" outlineLevel="1" x14ac:dyDescent="0.35">
      <c r="A783" s="272" t="s">
        <v>3472</v>
      </c>
      <c r="B783">
        <v>3</v>
      </c>
      <c r="C783" s="272" t="s">
        <v>3473</v>
      </c>
      <c r="D783" s="272" t="s">
        <v>170</v>
      </c>
      <c r="E783">
        <v>10</v>
      </c>
      <c r="F783">
        <v>2</v>
      </c>
      <c r="G783">
        <v>12</v>
      </c>
      <c r="H783" s="208">
        <v>44644</v>
      </c>
      <c r="I783">
        <v>200</v>
      </c>
      <c r="J783" s="217">
        <f t="shared" si="27"/>
        <v>12</v>
      </c>
    </row>
    <row r="784" spans="1:10" hidden="1" outlineLevel="1" x14ac:dyDescent="0.35">
      <c r="A784" s="272" t="s">
        <v>3472</v>
      </c>
      <c r="B784">
        <v>4</v>
      </c>
      <c r="C784" s="272" t="s">
        <v>3473</v>
      </c>
      <c r="D784" s="272" t="s">
        <v>170</v>
      </c>
      <c r="E784">
        <v>8</v>
      </c>
      <c r="F784">
        <v>4</v>
      </c>
      <c r="G784">
        <v>12</v>
      </c>
      <c r="H784" s="208">
        <v>44644</v>
      </c>
      <c r="I784">
        <v>500</v>
      </c>
      <c r="J784" s="217">
        <f t="shared" si="27"/>
        <v>12</v>
      </c>
    </row>
    <row r="785" spans="1:10" hidden="1" outlineLevel="1" x14ac:dyDescent="0.35">
      <c r="A785" s="272" t="s">
        <v>3472</v>
      </c>
      <c r="B785">
        <v>5</v>
      </c>
      <c r="C785" s="272" t="s">
        <v>3473</v>
      </c>
      <c r="D785" s="272" t="s">
        <v>170</v>
      </c>
      <c r="E785">
        <v>2</v>
      </c>
      <c r="F785">
        <v>2</v>
      </c>
      <c r="G785">
        <v>4</v>
      </c>
      <c r="H785" s="208">
        <v>44644</v>
      </c>
      <c r="I785">
        <v>450</v>
      </c>
      <c r="J785" s="217">
        <f t="shared" si="27"/>
        <v>4</v>
      </c>
    </row>
    <row r="786" spans="1:10" hidden="1" outlineLevel="1" x14ac:dyDescent="0.35">
      <c r="A786" s="272" t="s">
        <v>3472</v>
      </c>
      <c r="B786">
        <v>6</v>
      </c>
      <c r="C786" s="272" t="s">
        <v>3473</v>
      </c>
      <c r="D786" s="272" t="s">
        <v>170</v>
      </c>
      <c r="E786">
        <v>12</v>
      </c>
      <c r="F786">
        <v>4</v>
      </c>
      <c r="G786">
        <v>16</v>
      </c>
      <c r="H786" s="208">
        <v>44644</v>
      </c>
      <c r="I786">
        <v>500</v>
      </c>
      <c r="J786" s="217">
        <f t="shared" si="27"/>
        <v>16</v>
      </c>
    </row>
    <row r="787" spans="1:10" hidden="1" outlineLevel="1" x14ac:dyDescent="0.35">
      <c r="A787" s="272" t="s">
        <v>3472</v>
      </c>
      <c r="B787">
        <v>7</v>
      </c>
      <c r="C787" s="272" t="s">
        <v>3473</v>
      </c>
      <c r="D787" s="272" t="s">
        <v>170</v>
      </c>
      <c r="E787">
        <v>2</v>
      </c>
      <c r="F787">
        <v>2</v>
      </c>
      <c r="G787">
        <v>4</v>
      </c>
      <c r="H787" s="208">
        <v>44644</v>
      </c>
      <c r="I787">
        <v>300</v>
      </c>
      <c r="J787" s="217">
        <f t="shared" si="27"/>
        <v>4</v>
      </c>
    </row>
    <row r="788" spans="1:10" hidden="1" outlineLevel="1" x14ac:dyDescent="0.35">
      <c r="A788" s="272" t="s">
        <v>3472</v>
      </c>
      <c r="B788">
        <v>8</v>
      </c>
      <c r="C788" s="272" t="s">
        <v>3473</v>
      </c>
      <c r="D788" s="272" t="s">
        <v>170</v>
      </c>
      <c r="E788">
        <v>11</v>
      </c>
      <c r="F788">
        <v>3</v>
      </c>
      <c r="G788">
        <v>14</v>
      </c>
      <c r="H788" s="208">
        <v>44644</v>
      </c>
      <c r="I788">
        <v>800</v>
      </c>
      <c r="J788" s="217">
        <f t="shared" si="27"/>
        <v>14</v>
      </c>
    </row>
    <row r="789" spans="1:10" hidden="1" outlineLevel="1" x14ac:dyDescent="0.35">
      <c r="A789" s="272" t="s">
        <v>3472</v>
      </c>
      <c r="B789">
        <v>9</v>
      </c>
      <c r="C789" s="272" t="s">
        <v>3473</v>
      </c>
      <c r="D789" s="272" t="s">
        <v>170</v>
      </c>
      <c r="E789">
        <v>8</v>
      </c>
      <c r="F789">
        <v>2</v>
      </c>
      <c r="G789">
        <v>10</v>
      </c>
      <c r="H789" s="208">
        <v>44644</v>
      </c>
      <c r="I789">
        <v>200</v>
      </c>
      <c r="J789" s="217">
        <f t="shared" si="27"/>
        <v>10</v>
      </c>
    </row>
    <row r="790" spans="1:10" hidden="1" outlineLevel="1" x14ac:dyDescent="0.35">
      <c r="A790" s="272" t="s">
        <v>3472</v>
      </c>
      <c r="B790">
        <v>23</v>
      </c>
      <c r="C790" s="272" t="s">
        <v>3473</v>
      </c>
      <c r="D790" s="272" t="s">
        <v>170</v>
      </c>
      <c r="E790">
        <v>4</v>
      </c>
      <c r="F790">
        <v>2</v>
      </c>
      <c r="G790">
        <v>6</v>
      </c>
      <c r="H790" s="208">
        <v>44644</v>
      </c>
      <c r="I790">
        <v>300</v>
      </c>
      <c r="J790" s="217">
        <f t="shared" si="27"/>
        <v>6</v>
      </c>
    </row>
    <row r="791" spans="1:10" hidden="1" outlineLevel="1" x14ac:dyDescent="0.35">
      <c r="A791" s="272" t="s">
        <v>3472</v>
      </c>
      <c r="B791">
        <v>10</v>
      </c>
      <c r="C791" s="272" t="s">
        <v>3473</v>
      </c>
      <c r="D791" s="272" t="s">
        <v>170</v>
      </c>
      <c r="E791">
        <v>5</v>
      </c>
      <c r="F791">
        <v>2</v>
      </c>
      <c r="G791">
        <v>7</v>
      </c>
      <c r="H791" s="208">
        <v>44644</v>
      </c>
      <c r="I791">
        <v>400</v>
      </c>
      <c r="J791" s="217">
        <f t="shared" si="27"/>
        <v>7</v>
      </c>
    </row>
    <row r="792" spans="1:10" hidden="1" outlineLevel="1" x14ac:dyDescent="0.35">
      <c r="A792" s="272" t="s">
        <v>3472</v>
      </c>
      <c r="B792">
        <v>11</v>
      </c>
      <c r="C792" s="272" t="s">
        <v>3473</v>
      </c>
      <c r="D792" s="272" t="s">
        <v>170</v>
      </c>
      <c r="E792">
        <v>8</v>
      </c>
      <c r="F792">
        <v>3</v>
      </c>
      <c r="G792">
        <v>11</v>
      </c>
      <c r="H792" s="208">
        <v>44644</v>
      </c>
      <c r="I792">
        <v>350</v>
      </c>
      <c r="J792" s="217">
        <f t="shared" si="27"/>
        <v>11</v>
      </c>
    </row>
    <row r="793" spans="1:10" hidden="1" outlineLevel="1" x14ac:dyDescent="0.35">
      <c r="A793" s="272" t="s">
        <v>3472</v>
      </c>
      <c r="B793">
        <v>12</v>
      </c>
      <c r="C793" s="272" t="s">
        <v>3473</v>
      </c>
      <c r="D793" s="272" t="s">
        <v>170</v>
      </c>
      <c r="E793">
        <v>13</v>
      </c>
      <c r="F793">
        <v>4</v>
      </c>
      <c r="G793">
        <v>17</v>
      </c>
      <c r="H793" s="208">
        <v>44644</v>
      </c>
      <c r="I793">
        <v>100</v>
      </c>
      <c r="J793" s="217">
        <f t="shared" si="27"/>
        <v>17</v>
      </c>
    </row>
    <row r="794" spans="1:10" hidden="1" outlineLevel="1" x14ac:dyDescent="0.35">
      <c r="A794" s="272" t="s">
        <v>3472</v>
      </c>
      <c r="B794">
        <v>13</v>
      </c>
      <c r="C794" s="272" t="s">
        <v>3473</v>
      </c>
      <c r="D794" s="272" t="s">
        <v>170</v>
      </c>
      <c r="E794">
        <v>10</v>
      </c>
      <c r="F794">
        <v>3</v>
      </c>
      <c r="G794">
        <v>13</v>
      </c>
      <c r="H794" s="208">
        <v>44644</v>
      </c>
      <c r="I794">
        <v>900</v>
      </c>
      <c r="J794" s="217">
        <f t="shared" si="27"/>
        <v>13</v>
      </c>
    </row>
    <row r="795" spans="1:10" hidden="1" outlineLevel="1" x14ac:dyDescent="0.35">
      <c r="A795" s="272" t="s">
        <v>3472</v>
      </c>
      <c r="B795">
        <v>14</v>
      </c>
      <c r="C795" s="272" t="s">
        <v>3473</v>
      </c>
      <c r="D795" s="272" t="s">
        <v>170</v>
      </c>
      <c r="E795">
        <v>9</v>
      </c>
      <c r="F795">
        <v>3</v>
      </c>
      <c r="G795">
        <v>12</v>
      </c>
      <c r="H795" s="208">
        <v>44644</v>
      </c>
      <c r="I795">
        <v>750</v>
      </c>
      <c r="J795" s="217">
        <f t="shared" si="27"/>
        <v>12</v>
      </c>
    </row>
    <row r="796" spans="1:10" hidden="1" outlineLevel="1" x14ac:dyDescent="0.35">
      <c r="A796" s="272" t="s">
        <v>3472</v>
      </c>
      <c r="B796">
        <v>15</v>
      </c>
      <c r="C796" s="272" t="s">
        <v>3473</v>
      </c>
      <c r="D796" s="272" t="s">
        <v>170</v>
      </c>
      <c r="E796">
        <v>11</v>
      </c>
      <c r="F796">
        <v>4</v>
      </c>
      <c r="G796">
        <v>15</v>
      </c>
      <c r="H796" s="208">
        <v>44644</v>
      </c>
      <c r="I796">
        <v>200</v>
      </c>
      <c r="J796" s="217">
        <f t="shared" si="27"/>
        <v>15</v>
      </c>
    </row>
    <row r="797" spans="1:10" hidden="1" outlineLevel="1" x14ac:dyDescent="0.35">
      <c r="A797" s="272" t="s">
        <v>3472</v>
      </c>
      <c r="B797">
        <v>16</v>
      </c>
      <c r="C797" s="272" t="s">
        <v>3473</v>
      </c>
      <c r="D797" s="272" t="s">
        <v>170</v>
      </c>
      <c r="E797">
        <v>7</v>
      </c>
      <c r="F797">
        <v>2</v>
      </c>
      <c r="G797">
        <v>9</v>
      </c>
      <c r="H797" s="208">
        <v>44644</v>
      </c>
      <c r="I797">
        <v>470</v>
      </c>
      <c r="J797" s="217">
        <f t="shared" si="27"/>
        <v>9</v>
      </c>
    </row>
    <row r="798" spans="1:10" hidden="1" outlineLevel="1" x14ac:dyDescent="0.35">
      <c r="A798" s="272" t="s">
        <v>3472</v>
      </c>
      <c r="B798">
        <v>17</v>
      </c>
      <c r="C798" s="272" t="s">
        <v>3473</v>
      </c>
      <c r="D798" s="272" t="s">
        <v>170</v>
      </c>
      <c r="E798">
        <v>5</v>
      </c>
      <c r="F798">
        <v>2</v>
      </c>
      <c r="G798">
        <v>7</v>
      </c>
      <c r="H798" s="208">
        <v>44644</v>
      </c>
      <c r="I798">
        <v>600</v>
      </c>
      <c r="J798" s="217">
        <f t="shared" si="27"/>
        <v>7</v>
      </c>
    </row>
    <row r="799" spans="1:10" hidden="1" outlineLevel="1" x14ac:dyDescent="0.35">
      <c r="A799" s="272" t="s">
        <v>3472</v>
      </c>
      <c r="B799">
        <v>21</v>
      </c>
      <c r="C799" s="272" t="s">
        <v>3473</v>
      </c>
      <c r="D799" s="272" t="s">
        <v>170</v>
      </c>
      <c r="E799">
        <v>5</v>
      </c>
      <c r="F799">
        <v>4</v>
      </c>
      <c r="G799">
        <v>9</v>
      </c>
      <c r="H799" s="208">
        <v>44644</v>
      </c>
      <c r="I799">
        <v>300</v>
      </c>
      <c r="J799" s="217">
        <f t="shared" si="27"/>
        <v>9</v>
      </c>
    </row>
    <row r="800" spans="1:10" hidden="1" outlineLevel="1" x14ac:dyDescent="0.35">
      <c r="A800" s="272" t="s">
        <v>3472</v>
      </c>
      <c r="B800">
        <v>18</v>
      </c>
      <c r="C800" s="272" t="s">
        <v>3473</v>
      </c>
      <c r="D800" s="272" t="s">
        <v>170</v>
      </c>
      <c r="E800">
        <v>2</v>
      </c>
      <c r="F800">
        <v>2</v>
      </c>
      <c r="G800">
        <v>4</v>
      </c>
      <c r="H800" s="208">
        <v>44644</v>
      </c>
      <c r="I800">
        <v>470</v>
      </c>
      <c r="J800" s="217">
        <f t="shared" si="27"/>
        <v>4</v>
      </c>
    </row>
    <row r="801" spans="1:10" hidden="1" outlineLevel="1" x14ac:dyDescent="0.35">
      <c r="A801" s="272" t="s">
        <v>3472</v>
      </c>
      <c r="B801">
        <v>19</v>
      </c>
      <c r="C801" s="272" t="s">
        <v>3473</v>
      </c>
      <c r="D801" s="272" t="s">
        <v>170</v>
      </c>
      <c r="E801">
        <v>6</v>
      </c>
      <c r="F801">
        <v>4</v>
      </c>
      <c r="G801">
        <v>10</v>
      </c>
      <c r="H801" s="208">
        <v>44644</v>
      </c>
      <c r="I801">
        <v>200</v>
      </c>
      <c r="J801" s="217">
        <f t="shared" si="27"/>
        <v>10</v>
      </c>
    </row>
    <row r="802" spans="1:10" hidden="1" outlineLevel="1" x14ac:dyDescent="0.35">
      <c r="A802" s="272" t="s">
        <v>3472</v>
      </c>
      <c r="B802">
        <v>20</v>
      </c>
      <c r="C802" s="272" t="s">
        <v>3473</v>
      </c>
      <c r="D802" s="272" t="s">
        <v>170</v>
      </c>
      <c r="E802">
        <v>8</v>
      </c>
      <c r="F802">
        <v>2</v>
      </c>
      <c r="G802">
        <v>10</v>
      </c>
      <c r="H802" s="208">
        <v>44644</v>
      </c>
      <c r="I802">
        <v>800</v>
      </c>
      <c r="J802" s="217">
        <f t="shared" si="27"/>
        <v>10</v>
      </c>
    </row>
    <row r="803" spans="1:10" hidden="1" outlineLevel="1" x14ac:dyDescent="0.35">
      <c r="A803" s="272" t="s">
        <v>3472</v>
      </c>
      <c r="B803">
        <v>22</v>
      </c>
      <c r="C803" s="272" t="s">
        <v>3473</v>
      </c>
      <c r="D803" s="272" t="s">
        <v>170</v>
      </c>
      <c r="E803">
        <v>12</v>
      </c>
      <c r="F803">
        <v>8</v>
      </c>
      <c r="G803">
        <v>20</v>
      </c>
      <c r="H803" s="208">
        <v>44644</v>
      </c>
      <c r="I803">
        <v>500</v>
      </c>
      <c r="J803" s="217">
        <f t="shared" si="27"/>
        <v>20</v>
      </c>
    </row>
    <row r="804" spans="1:10" hidden="1" outlineLevel="1" x14ac:dyDescent="0.35">
      <c r="A804" s="272" t="s">
        <v>3472</v>
      </c>
      <c r="B804">
        <v>24</v>
      </c>
      <c r="C804" s="272" t="s">
        <v>3473</v>
      </c>
      <c r="D804" s="272" t="s">
        <v>170</v>
      </c>
      <c r="E804">
        <v>12</v>
      </c>
      <c r="F804">
        <v>7</v>
      </c>
      <c r="G804">
        <v>19</v>
      </c>
      <c r="H804" s="208">
        <v>44644</v>
      </c>
      <c r="I804">
        <v>500</v>
      </c>
      <c r="J804" s="217">
        <f t="shared" si="27"/>
        <v>19</v>
      </c>
    </row>
    <row r="805" spans="1:10" hidden="1" outlineLevel="1" x14ac:dyDescent="0.35">
      <c r="A805" s="272" t="s">
        <v>3472</v>
      </c>
      <c r="B805">
        <v>25</v>
      </c>
      <c r="C805" s="272" t="s">
        <v>3473</v>
      </c>
      <c r="D805" s="272" t="s">
        <v>170</v>
      </c>
      <c r="E805">
        <v>8</v>
      </c>
      <c r="F805">
        <v>4</v>
      </c>
      <c r="G805">
        <v>12</v>
      </c>
      <c r="H805" s="208">
        <v>44644</v>
      </c>
      <c r="I805">
        <v>400</v>
      </c>
      <c r="J805" s="217">
        <f t="shared" si="27"/>
        <v>12</v>
      </c>
    </row>
    <row r="806" spans="1:10" hidden="1" outlineLevel="1" x14ac:dyDescent="0.35">
      <c r="A806" s="272" t="s">
        <v>3472</v>
      </c>
      <c r="B806">
        <v>26</v>
      </c>
      <c r="C806" s="272" t="s">
        <v>3473</v>
      </c>
      <c r="D806" s="272" t="s">
        <v>170</v>
      </c>
      <c r="E806">
        <v>10</v>
      </c>
      <c r="F806">
        <v>2</v>
      </c>
      <c r="G806">
        <v>12</v>
      </c>
      <c r="H806" s="208">
        <v>44644</v>
      </c>
      <c r="I806">
        <v>100</v>
      </c>
      <c r="J806" s="217">
        <f t="shared" si="27"/>
        <v>12</v>
      </c>
    </row>
    <row r="807" spans="1:10" hidden="1" outlineLevel="1" x14ac:dyDescent="0.35">
      <c r="A807" s="272" t="s">
        <v>3472</v>
      </c>
      <c r="B807">
        <v>27</v>
      </c>
      <c r="C807" s="272" t="s">
        <v>3473</v>
      </c>
      <c r="D807" s="272" t="s">
        <v>170</v>
      </c>
      <c r="E807">
        <v>9</v>
      </c>
      <c r="F807">
        <v>5</v>
      </c>
      <c r="G807">
        <v>14</v>
      </c>
      <c r="H807" s="208">
        <v>44644</v>
      </c>
      <c r="I807">
        <v>800</v>
      </c>
      <c r="J807" s="217">
        <f t="shared" si="27"/>
        <v>14</v>
      </c>
    </row>
    <row r="808" spans="1:10" hidden="1" outlineLevel="1" x14ac:dyDescent="0.35">
      <c r="A808" s="272" t="s">
        <v>3472</v>
      </c>
      <c r="B808">
        <v>31</v>
      </c>
      <c r="C808" s="272" t="s">
        <v>3473</v>
      </c>
      <c r="D808" s="272" t="s">
        <v>170</v>
      </c>
      <c r="E808">
        <v>9</v>
      </c>
      <c r="F808">
        <v>6</v>
      </c>
      <c r="G808">
        <v>15</v>
      </c>
      <c r="H808" s="208">
        <v>44644</v>
      </c>
      <c r="I808">
        <v>470</v>
      </c>
      <c r="J808" s="217">
        <f t="shared" si="27"/>
        <v>15</v>
      </c>
    </row>
    <row r="809" spans="1:10" hidden="1" outlineLevel="1" x14ac:dyDescent="0.35">
      <c r="A809" s="272" t="s">
        <v>3472</v>
      </c>
      <c r="B809">
        <v>28</v>
      </c>
      <c r="C809" s="272" t="s">
        <v>3473</v>
      </c>
      <c r="D809" s="272" t="s">
        <v>170</v>
      </c>
      <c r="E809">
        <v>7</v>
      </c>
      <c r="F809">
        <v>8</v>
      </c>
      <c r="G809">
        <v>15</v>
      </c>
      <c r="H809" s="208">
        <v>44644</v>
      </c>
      <c r="I809">
        <v>350</v>
      </c>
      <c r="J809" s="217">
        <f t="shared" si="27"/>
        <v>15</v>
      </c>
    </row>
    <row r="810" spans="1:10" hidden="1" outlineLevel="1" x14ac:dyDescent="0.35">
      <c r="A810" s="272" t="s">
        <v>3472</v>
      </c>
      <c r="B810">
        <v>29</v>
      </c>
      <c r="C810" s="272" t="s">
        <v>3473</v>
      </c>
      <c r="D810" s="272" t="s">
        <v>170</v>
      </c>
      <c r="E810">
        <v>12</v>
      </c>
      <c r="F810">
        <v>3</v>
      </c>
      <c r="G810">
        <v>15</v>
      </c>
      <c r="H810" s="208">
        <v>44644</v>
      </c>
      <c r="I810">
        <v>200</v>
      </c>
      <c r="J810" s="217">
        <f t="shared" si="27"/>
        <v>15</v>
      </c>
    </row>
    <row r="811" spans="1:10" hidden="1" outlineLevel="1" x14ac:dyDescent="0.35">
      <c r="A811" s="272" t="s">
        <v>3472</v>
      </c>
      <c r="B811">
        <v>30</v>
      </c>
      <c r="C811" s="272" t="s">
        <v>3473</v>
      </c>
      <c r="D811" s="272" t="s">
        <v>170</v>
      </c>
      <c r="E811">
        <v>6</v>
      </c>
      <c r="F811">
        <v>3</v>
      </c>
      <c r="G811">
        <v>9</v>
      </c>
      <c r="H811" s="208">
        <v>44644</v>
      </c>
      <c r="I811">
        <v>750</v>
      </c>
      <c r="J811" s="217">
        <f t="shared" si="27"/>
        <v>9</v>
      </c>
    </row>
    <row r="812" spans="1:10" hidden="1" outlineLevel="1" x14ac:dyDescent="0.35">
      <c r="A812" s="272" t="s">
        <v>3472</v>
      </c>
      <c r="B812">
        <v>32</v>
      </c>
      <c r="C812" s="272" t="s">
        <v>3473</v>
      </c>
      <c r="D812" s="272" t="s">
        <v>170</v>
      </c>
      <c r="E812">
        <v>10</v>
      </c>
      <c r="F812">
        <v>6</v>
      </c>
      <c r="G812">
        <v>16</v>
      </c>
      <c r="H812" s="208">
        <v>44644</v>
      </c>
      <c r="I812">
        <v>520</v>
      </c>
      <c r="J812" s="217">
        <f t="shared" si="27"/>
        <v>16</v>
      </c>
    </row>
    <row r="813" spans="1:10" hidden="1" outlineLevel="1" x14ac:dyDescent="0.35">
      <c r="A813" s="272" t="s">
        <v>3472</v>
      </c>
      <c r="B813">
        <v>33</v>
      </c>
      <c r="C813" s="272" t="s">
        <v>3473</v>
      </c>
      <c r="D813" s="272" t="s">
        <v>170</v>
      </c>
      <c r="E813">
        <v>8</v>
      </c>
      <c r="F813">
        <v>3</v>
      </c>
      <c r="G813">
        <v>11</v>
      </c>
      <c r="H813" s="208">
        <v>44644</v>
      </c>
      <c r="I813">
        <v>220</v>
      </c>
      <c r="J813" s="217">
        <f t="shared" si="27"/>
        <v>11</v>
      </c>
    </row>
    <row r="814" spans="1:10" hidden="1" outlineLevel="1" x14ac:dyDescent="0.35">
      <c r="A814" s="272" t="s">
        <v>3472</v>
      </c>
      <c r="B814">
        <v>34</v>
      </c>
      <c r="C814" s="272" t="s">
        <v>3473</v>
      </c>
      <c r="D814" s="272" t="s">
        <v>170</v>
      </c>
      <c r="E814">
        <v>13</v>
      </c>
      <c r="F814">
        <v>9</v>
      </c>
      <c r="G814">
        <v>22</v>
      </c>
      <c r="H814" s="208">
        <v>44644</v>
      </c>
      <c r="I814">
        <v>700</v>
      </c>
      <c r="J814" s="217">
        <f t="shared" si="27"/>
        <v>22</v>
      </c>
    </row>
    <row r="815" spans="1:10" ht="15" collapsed="1" thickBot="1" x14ac:dyDescent="0.4">
      <c r="A815" s="211" t="s">
        <v>3472</v>
      </c>
      <c r="B815" s="212"/>
      <c r="C815" s="213" t="s">
        <v>3473</v>
      </c>
      <c r="D815" s="214">
        <f>COUNTA(D781:D814)</f>
        <v>34</v>
      </c>
      <c r="E815" s="214">
        <f>SUM(E781:E814)</f>
        <v>276</v>
      </c>
      <c r="F815" s="214">
        <f>SUM(F781:F814)</f>
        <v>132</v>
      </c>
      <c r="G815" s="214">
        <f>SUM(G781:G814)</f>
        <v>408</v>
      </c>
      <c r="H815" s="270">
        <v>44644</v>
      </c>
      <c r="I815" s="242">
        <f>AVERAGE(I781:I814)</f>
        <v>443.52941176470586</v>
      </c>
      <c r="J815" s="214">
        <f>SUM(J781:J814)</f>
        <v>408</v>
      </c>
    </row>
    <row r="816" spans="1:10" hidden="1" outlineLevel="1" x14ac:dyDescent="0.35">
      <c r="A816" s="272" t="s">
        <v>3474</v>
      </c>
      <c r="B816">
        <v>19</v>
      </c>
      <c r="C816" s="272" t="s">
        <v>3475</v>
      </c>
      <c r="D816" s="272" t="s">
        <v>170</v>
      </c>
      <c r="E816">
        <v>11</v>
      </c>
      <c r="F816">
        <v>5</v>
      </c>
      <c r="G816">
        <v>16</v>
      </c>
      <c r="H816" s="208">
        <v>44644</v>
      </c>
      <c r="I816">
        <v>400</v>
      </c>
      <c r="J816" s="217">
        <f t="shared" si="27"/>
        <v>16</v>
      </c>
    </row>
    <row r="817" spans="1:10" hidden="1" outlineLevel="1" x14ac:dyDescent="0.35">
      <c r="A817" s="272" t="s">
        <v>3474</v>
      </c>
      <c r="B817">
        <v>1</v>
      </c>
      <c r="C817" s="272" t="s">
        <v>3475</v>
      </c>
      <c r="D817" s="272" t="s">
        <v>170</v>
      </c>
      <c r="E817">
        <v>7</v>
      </c>
      <c r="F817">
        <v>5</v>
      </c>
      <c r="G817">
        <v>12</v>
      </c>
      <c r="H817" s="208">
        <v>44644</v>
      </c>
      <c r="I817">
        <v>400</v>
      </c>
      <c r="J817" s="217">
        <f t="shared" si="27"/>
        <v>12</v>
      </c>
    </row>
    <row r="818" spans="1:10" hidden="1" outlineLevel="1" x14ac:dyDescent="0.35">
      <c r="A818" s="272" t="s">
        <v>3474</v>
      </c>
      <c r="B818">
        <v>2</v>
      </c>
      <c r="C818" s="272" t="s">
        <v>3475</v>
      </c>
      <c r="D818" s="272" t="s">
        <v>170</v>
      </c>
      <c r="E818">
        <v>4</v>
      </c>
      <c r="F818">
        <v>6</v>
      </c>
      <c r="G818">
        <v>10</v>
      </c>
      <c r="H818" s="208">
        <v>44644</v>
      </c>
      <c r="I818">
        <v>500</v>
      </c>
      <c r="J818" s="217">
        <f t="shared" si="27"/>
        <v>10</v>
      </c>
    </row>
    <row r="819" spans="1:10" hidden="1" outlineLevel="1" x14ac:dyDescent="0.35">
      <c r="A819" s="272" t="s">
        <v>3474</v>
      </c>
      <c r="B819">
        <v>3</v>
      </c>
      <c r="C819" s="272" t="s">
        <v>3475</v>
      </c>
      <c r="D819" s="272" t="s">
        <v>170</v>
      </c>
      <c r="E819">
        <v>6</v>
      </c>
      <c r="F819">
        <v>2</v>
      </c>
      <c r="G819">
        <v>8</v>
      </c>
      <c r="H819" s="208">
        <v>44644</v>
      </c>
      <c r="I819">
        <v>400</v>
      </c>
      <c r="J819" s="217">
        <f t="shared" si="27"/>
        <v>8</v>
      </c>
    </row>
    <row r="820" spans="1:10" hidden="1" outlineLevel="1" x14ac:dyDescent="0.35">
      <c r="A820" s="272" t="s">
        <v>3474</v>
      </c>
      <c r="B820">
        <v>4</v>
      </c>
      <c r="C820" s="272" t="s">
        <v>3475</v>
      </c>
      <c r="D820" s="272" t="s">
        <v>170</v>
      </c>
      <c r="E820">
        <v>6</v>
      </c>
      <c r="F820">
        <v>2</v>
      </c>
      <c r="G820">
        <v>8</v>
      </c>
      <c r="H820" s="208">
        <v>44644</v>
      </c>
      <c r="I820">
        <v>200</v>
      </c>
      <c r="J820" s="217">
        <f t="shared" si="27"/>
        <v>8</v>
      </c>
    </row>
    <row r="821" spans="1:10" hidden="1" outlineLevel="1" x14ac:dyDescent="0.35">
      <c r="A821" s="272" t="s">
        <v>3474</v>
      </c>
      <c r="B821">
        <v>5</v>
      </c>
      <c r="C821" s="272" t="s">
        <v>3475</v>
      </c>
      <c r="D821" s="272" t="s">
        <v>170</v>
      </c>
      <c r="E821">
        <v>9</v>
      </c>
      <c r="F821">
        <v>2</v>
      </c>
      <c r="G821">
        <v>11</v>
      </c>
      <c r="H821" s="208">
        <v>44644</v>
      </c>
      <c r="I821">
        <v>550</v>
      </c>
      <c r="J821" s="217">
        <f t="shared" si="27"/>
        <v>11</v>
      </c>
    </row>
    <row r="822" spans="1:10" hidden="1" outlineLevel="1" x14ac:dyDescent="0.35">
      <c r="A822" s="272" t="s">
        <v>3474</v>
      </c>
      <c r="B822">
        <v>6</v>
      </c>
      <c r="C822" s="272" t="s">
        <v>3475</v>
      </c>
      <c r="D822" s="272" t="s">
        <v>170</v>
      </c>
      <c r="E822">
        <v>12</v>
      </c>
      <c r="F822">
        <v>2</v>
      </c>
      <c r="G822">
        <v>14</v>
      </c>
      <c r="H822" s="208">
        <v>44644</v>
      </c>
      <c r="I822">
        <v>300</v>
      </c>
      <c r="J822" s="217">
        <f t="shared" si="27"/>
        <v>14</v>
      </c>
    </row>
    <row r="823" spans="1:10" hidden="1" outlineLevel="1" x14ac:dyDescent="0.35">
      <c r="A823" s="272" t="s">
        <v>3474</v>
      </c>
      <c r="B823">
        <v>7</v>
      </c>
      <c r="C823" s="272" t="s">
        <v>3475</v>
      </c>
      <c r="D823" s="272" t="s">
        <v>170</v>
      </c>
      <c r="E823">
        <v>5</v>
      </c>
      <c r="F823">
        <v>2</v>
      </c>
      <c r="G823">
        <v>7</v>
      </c>
      <c r="H823" s="208">
        <v>44644</v>
      </c>
      <c r="I823">
        <v>600</v>
      </c>
      <c r="J823" s="217">
        <f t="shared" si="27"/>
        <v>7</v>
      </c>
    </row>
    <row r="824" spans="1:10" hidden="1" outlineLevel="1" x14ac:dyDescent="0.35">
      <c r="A824" s="272" t="s">
        <v>3474</v>
      </c>
      <c r="B824">
        <v>8</v>
      </c>
      <c r="C824" s="272" t="s">
        <v>3475</v>
      </c>
      <c r="D824" s="272" t="s">
        <v>170</v>
      </c>
      <c r="E824">
        <v>3</v>
      </c>
      <c r="F824">
        <v>2</v>
      </c>
      <c r="G824">
        <v>5</v>
      </c>
      <c r="H824" s="208">
        <v>44644</v>
      </c>
      <c r="I824">
        <v>100</v>
      </c>
      <c r="J824" s="217">
        <f t="shared" si="27"/>
        <v>5</v>
      </c>
    </row>
    <row r="825" spans="1:10" hidden="1" outlineLevel="1" x14ac:dyDescent="0.35">
      <c r="A825" s="272" t="s">
        <v>3474</v>
      </c>
      <c r="B825">
        <v>29</v>
      </c>
      <c r="C825" s="272" t="s">
        <v>3475</v>
      </c>
      <c r="D825" s="272" t="s">
        <v>170</v>
      </c>
      <c r="E825">
        <v>6</v>
      </c>
      <c r="F825">
        <v>2</v>
      </c>
      <c r="G825">
        <v>8</v>
      </c>
      <c r="H825" s="208">
        <v>44644</v>
      </c>
      <c r="I825">
        <v>800</v>
      </c>
      <c r="J825" s="217">
        <f t="shared" si="27"/>
        <v>8</v>
      </c>
    </row>
    <row r="826" spans="1:10" hidden="1" outlineLevel="1" x14ac:dyDescent="0.35">
      <c r="A826" s="272" t="s">
        <v>3474</v>
      </c>
      <c r="B826">
        <v>9</v>
      </c>
      <c r="C826" s="272" t="s">
        <v>3475</v>
      </c>
      <c r="D826" s="272" t="s">
        <v>170</v>
      </c>
      <c r="E826">
        <v>15</v>
      </c>
      <c r="F826">
        <v>3</v>
      </c>
      <c r="G826">
        <v>18</v>
      </c>
      <c r="H826" s="208">
        <v>44644</v>
      </c>
      <c r="I826">
        <v>300</v>
      </c>
      <c r="J826" s="217">
        <f t="shared" si="27"/>
        <v>18</v>
      </c>
    </row>
    <row r="827" spans="1:10" hidden="1" outlineLevel="1" x14ac:dyDescent="0.35">
      <c r="A827" s="272" t="s">
        <v>3474</v>
      </c>
      <c r="B827">
        <v>10</v>
      </c>
      <c r="C827" s="272" t="s">
        <v>3475</v>
      </c>
      <c r="D827" s="272" t="s">
        <v>170</v>
      </c>
      <c r="E827">
        <v>4</v>
      </c>
      <c r="F827">
        <v>2</v>
      </c>
      <c r="G827">
        <v>6</v>
      </c>
      <c r="H827" s="208">
        <v>44644</v>
      </c>
      <c r="I827">
        <v>500</v>
      </c>
      <c r="J827" s="217">
        <f t="shared" si="27"/>
        <v>6</v>
      </c>
    </row>
    <row r="828" spans="1:10" hidden="1" outlineLevel="1" x14ac:dyDescent="0.35">
      <c r="A828" s="272" t="s">
        <v>3474</v>
      </c>
      <c r="B828">
        <v>11</v>
      </c>
      <c r="C828" s="272" t="s">
        <v>3475</v>
      </c>
      <c r="D828" s="272" t="s">
        <v>170</v>
      </c>
      <c r="E828">
        <v>10</v>
      </c>
      <c r="F828">
        <v>3</v>
      </c>
      <c r="G828">
        <v>13</v>
      </c>
      <c r="H828" s="208">
        <v>44644</v>
      </c>
      <c r="I828">
        <v>500</v>
      </c>
      <c r="J828" s="217">
        <f t="shared" si="27"/>
        <v>13</v>
      </c>
    </row>
    <row r="829" spans="1:10" hidden="1" outlineLevel="1" x14ac:dyDescent="0.35">
      <c r="A829" s="272" t="s">
        <v>3474</v>
      </c>
      <c r="B829">
        <v>12</v>
      </c>
      <c r="C829" s="272" t="s">
        <v>3475</v>
      </c>
      <c r="D829" s="272" t="s">
        <v>170</v>
      </c>
      <c r="E829">
        <v>2</v>
      </c>
      <c r="F829">
        <v>2</v>
      </c>
      <c r="G829">
        <v>4</v>
      </c>
      <c r="H829" s="208">
        <v>44644</v>
      </c>
      <c r="I829">
        <v>400</v>
      </c>
      <c r="J829" s="217">
        <f t="shared" si="27"/>
        <v>4</v>
      </c>
    </row>
    <row r="830" spans="1:10" hidden="1" outlineLevel="1" x14ac:dyDescent="0.35">
      <c r="A830" s="272" t="s">
        <v>3474</v>
      </c>
      <c r="B830">
        <v>36</v>
      </c>
      <c r="C830" s="272" t="s">
        <v>3475</v>
      </c>
      <c r="D830" s="272" t="s">
        <v>170</v>
      </c>
      <c r="E830">
        <v>9</v>
      </c>
      <c r="F830">
        <v>5</v>
      </c>
      <c r="G830">
        <v>14</v>
      </c>
      <c r="H830" s="208">
        <v>44644</v>
      </c>
      <c r="I830">
        <v>100</v>
      </c>
      <c r="J830" s="217">
        <f t="shared" si="27"/>
        <v>14</v>
      </c>
    </row>
    <row r="831" spans="1:10" hidden="1" outlineLevel="1" x14ac:dyDescent="0.35">
      <c r="A831" s="272" t="s">
        <v>3474</v>
      </c>
      <c r="B831">
        <v>13</v>
      </c>
      <c r="C831" s="272" t="s">
        <v>3475</v>
      </c>
      <c r="D831" s="272" t="s">
        <v>170</v>
      </c>
      <c r="E831">
        <v>7</v>
      </c>
      <c r="F831">
        <v>2</v>
      </c>
      <c r="G831">
        <v>9</v>
      </c>
      <c r="H831" s="208">
        <v>44644</v>
      </c>
      <c r="I831">
        <v>200</v>
      </c>
      <c r="J831" s="217">
        <f t="shared" si="27"/>
        <v>9</v>
      </c>
    </row>
    <row r="832" spans="1:10" hidden="1" outlineLevel="1" x14ac:dyDescent="0.35">
      <c r="A832" s="272" t="s">
        <v>3474</v>
      </c>
      <c r="B832">
        <v>14</v>
      </c>
      <c r="C832" s="272" t="s">
        <v>3475</v>
      </c>
      <c r="D832" s="272" t="s">
        <v>170</v>
      </c>
      <c r="E832">
        <v>2</v>
      </c>
      <c r="F832">
        <v>5</v>
      </c>
      <c r="G832">
        <v>7</v>
      </c>
      <c r="H832" s="208">
        <v>44644</v>
      </c>
      <c r="I832">
        <v>100</v>
      </c>
      <c r="J832" s="217">
        <f t="shared" si="27"/>
        <v>7</v>
      </c>
    </row>
    <row r="833" spans="1:10" hidden="1" outlineLevel="1" x14ac:dyDescent="0.35">
      <c r="A833" s="272" t="s">
        <v>3474</v>
      </c>
      <c r="B833">
        <v>15</v>
      </c>
      <c r="C833" s="272" t="s">
        <v>3475</v>
      </c>
      <c r="D833" s="272" t="s">
        <v>170</v>
      </c>
      <c r="E833">
        <v>9</v>
      </c>
      <c r="F833">
        <v>3</v>
      </c>
      <c r="G833">
        <v>12</v>
      </c>
      <c r="H833" s="208">
        <v>44644</v>
      </c>
      <c r="I833">
        <v>500</v>
      </c>
      <c r="J833" s="217">
        <f t="shared" si="27"/>
        <v>12</v>
      </c>
    </row>
    <row r="834" spans="1:10" hidden="1" outlineLevel="1" x14ac:dyDescent="0.35">
      <c r="A834" s="272" t="s">
        <v>3474</v>
      </c>
      <c r="B834">
        <v>23</v>
      </c>
      <c r="C834" s="272" t="s">
        <v>3475</v>
      </c>
      <c r="D834" s="272" t="s">
        <v>170</v>
      </c>
      <c r="E834">
        <v>5</v>
      </c>
      <c r="F834">
        <v>3</v>
      </c>
      <c r="G834">
        <v>8</v>
      </c>
      <c r="H834" s="208">
        <v>44644</v>
      </c>
      <c r="I834">
        <v>100</v>
      </c>
      <c r="J834" s="217">
        <f t="shared" si="27"/>
        <v>8</v>
      </c>
    </row>
    <row r="835" spans="1:10" hidden="1" outlineLevel="1" x14ac:dyDescent="0.35">
      <c r="A835" s="272" t="s">
        <v>3474</v>
      </c>
      <c r="B835">
        <v>34</v>
      </c>
      <c r="C835" s="272" t="s">
        <v>3475</v>
      </c>
      <c r="D835" s="272" t="s">
        <v>170</v>
      </c>
      <c r="E835">
        <v>10</v>
      </c>
      <c r="F835">
        <v>2</v>
      </c>
      <c r="G835">
        <v>12</v>
      </c>
      <c r="H835" s="208">
        <v>44644</v>
      </c>
      <c r="I835">
        <v>470</v>
      </c>
      <c r="J835" s="217">
        <f t="shared" ref="J835:J898" si="28">IF(I835&gt;$Q$1,,G835)</f>
        <v>12</v>
      </c>
    </row>
    <row r="836" spans="1:10" hidden="1" outlineLevel="1" x14ac:dyDescent="0.35">
      <c r="A836" s="272" t="s">
        <v>3474</v>
      </c>
      <c r="B836">
        <v>16</v>
      </c>
      <c r="C836" s="272" t="s">
        <v>3475</v>
      </c>
      <c r="D836" s="272" t="s">
        <v>170</v>
      </c>
      <c r="E836">
        <v>7</v>
      </c>
      <c r="F836">
        <v>5</v>
      </c>
      <c r="G836">
        <v>12</v>
      </c>
      <c r="H836" s="208">
        <v>44644</v>
      </c>
      <c r="I836">
        <v>700</v>
      </c>
      <c r="J836" s="217">
        <f t="shared" si="28"/>
        <v>12</v>
      </c>
    </row>
    <row r="837" spans="1:10" hidden="1" outlineLevel="1" x14ac:dyDescent="0.35">
      <c r="A837" s="272" t="s">
        <v>3474</v>
      </c>
      <c r="B837">
        <v>17</v>
      </c>
      <c r="C837" s="272" t="s">
        <v>3475</v>
      </c>
      <c r="D837" s="272" t="s">
        <v>170</v>
      </c>
      <c r="E837">
        <v>6</v>
      </c>
      <c r="F837">
        <v>2</v>
      </c>
      <c r="G837">
        <v>8</v>
      </c>
      <c r="H837" s="208">
        <v>44644</v>
      </c>
      <c r="I837">
        <v>400</v>
      </c>
      <c r="J837" s="217">
        <f t="shared" si="28"/>
        <v>8</v>
      </c>
    </row>
    <row r="838" spans="1:10" hidden="1" outlineLevel="1" x14ac:dyDescent="0.35">
      <c r="A838" s="272" t="s">
        <v>3474</v>
      </c>
      <c r="B838">
        <v>18</v>
      </c>
      <c r="C838" s="272" t="s">
        <v>3475</v>
      </c>
      <c r="D838" s="272" t="s">
        <v>170</v>
      </c>
      <c r="E838">
        <v>8</v>
      </c>
      <c r="F838">
        <v>4</v>
      </c>
      <c r="G838">
        <v>12</v>
      </c>
      <c r="H838" s="208">
        <v>44644</v>
      </c>
      <c r="I838">
        <v>500</v>
      </c>
      <c r="J838" s="217">
        <f t="shared" si="28"/>
        <v>12</v>
      </c>
    </row>
    <row r="839" spans="1:10" hidden="1" outlineLevel="1" x14ac:dyDescent="0.35">
      <c r="A839" s="272" t="s">
        <v>3474</v>
      </c>
      <c r="B839">
        <v>20</v>
      </c>
      <c r="C839" s="272" t="s">
        <v>3475</v>
      </c>
      <c r="D839" s="272" t="s">
        <v>170</v>
      </c>
      <c r="E839">
        <v>10</v>
      </c>
      <c r="F839">
        <v>5</v>
      </c>
      <c r="G839">
        <v>15</v>
      </c>
      <c r="H839" s="208">
        <v>44644</v>
      </c>
      <c r="I839">
        <v>750</v>
      </c>
      <c r="J839" s="217">
        <f t="shared" si="28"/>
        <v>15</v>
      </c>
    </row>
    <row r="840" spans="1:10" hidden="1" outlineLevel="1" x14ac:dyDescent="0.35">
      <c r="A840" s="272" t="s">
        <v>3474</v>
      </c>
      <c r="B840">
        <v>21</v>
      </c>
      <c r="C840" s="272" t="s">
        <v>3475</v>
      </c>
      <c r="D840" s="272" t="s">
        <v>170</v>
      </c>
      <c r="E840">
        <v>7</v>
      </c>
      <c r="F840">
        <v>5</v>
      </c>
      <c r="G840">
        <v>12</v>
      </c>
      <c r="H840" s="208">
        <v>44644</v>
      </c>
      <c r="I840">
        <v>400</v>
      </c>
      <c r="J840" s="217">
        <f t="shared" si="28"/>
        <v>12</v>
      </c>
    </row>
    <row r="841" spans="1:10" hidden="1" outlineLevel="1" x14ac:dyDescent="0.35">
      <c r="A841" s="272" t="s">
        <v>3474</v>
      </c>
      <c r="B841">
        <v>22</v>
      </c>
      <c r="C841" s="272" t="s">
        <v>3475</v>
      </c>
      <c r="D841" s="272" t="s">
        <v>170</v>
      </c>
      <c r="E841">
        <v>13</v>
      </c>
      <c r="F841">
        <v>4</v>
      </c>
      <c r="G841">
        <v>17</v>
      </c>
      <c r="H841" s="208">
        <v>44644</v>
      </c>
      <c r="I841">
        <v>500</v>
      </c>
      <c r="J841" s="217">
        <f t="shared" si="28"/>
        <v>17</v>
      </c>
    </row>
    <row r="842" spans="1:10" hidden="1" outlineLevel="1" x14ac:dyDescent="0.35">
      <c r="A842" s="272" t="s">
        <v>3474</v>
      </c>
      <c r="B842">
        <v>24</v>
      </c>
      <c r="C842" s="272" t="s">
        <v>3475</v>
      </c>
      <c r="D842" s="272" t="s">
        <v>170</v>
      </c>
      <c r="E842">
        <v>7</v>
      </c>
      <c r="F842">
        <v>2</v>
      </c>
      <c r="G842">
        <v>9</v>
      </c>
      <c r="H842" s="208">
        <v>44644</v>
      </c>
      <c r="I842">
        <v>900</v>
      </c>
      <c r="J842" s="217">
        <f t="shared" si="28"/>
        <v>9</v>
      </c>
    </row>
    <row r="843" spans="1:10" hidden="1" outlineLevel="1" x14ac:dyDescent="0.35">
      <c r="A843" s="272" t="s">
        <v>3474</v>
      </c>
      <c r="B843">
        <v>25</v>
      </c>
      <c r="C843" s="272" t="s">
        <v>3475</v>
      </c>
      <c r="D843" s="272" t="s">
        <v>170</v>
      </c>
      <c r="E843">
        <v>8</v>
      </c>
      <c r="F843">
        <v>3</v>
      </c>
      <c r="G843">
        <v>11</v>
      </c>
      <c r="H843" s="208">
        <v>44644</v>
      </c>
      <c r="I843">
        <v>600</v>
      </c>
      <c r="J843" s="217">
        <f t="shared" si="28"/>
        <v>11</v>
      </c>
    </row>
    <row r="844" spans="1:10" hidden="1" outlineLevel="1" x14ac:dyDescent="0.35">
      <c r="A844" s="272" t="s">
        <v>3474</v>
      </c>
      <c r="B844">
        <v>26</v>
      </c>
      <c r="C844" s="272" t="s">
        <v>3475</v>
      </c>
      <c r="D844" s="272" t="s">
        <v>170</v>
      </c>
      <c r="E844">
        <v>5</v>
      </c>
      <c r="F844">
        <v>3</v>
      </c>
      <c r="G844">
        <v>8</v>
      </c>
      <c r="H844" s="208">
        <v>44644</v>
      </c>
      <c r="I844">
        <v>700</v>
      </c>
      <c r="J844" s="217">
        <f t="shared" si="28"/>
        <v>8</v>
      </c>
    </row>
    <row r="845" spans="1:10" hidden="1" outlineLevel="1" x14ac:dyDescent="0.35">
      <c r="A845" s="272" t="s">
        <v>3474</v>
      </c>
      <c r="B845">
        <v>27</v>
      </c>
      <c r="C845" s="272" t="s">
        <v>3475</v>
      </c>
      <c r="D845" s="272" t="s">
        <v>170</v>
      </c>
      <c r="E845">
        <v>12</v>
      </c>
      <c r="F845">
        <v>5</v>
      </c>
      <c r="G845">
        <v>17</v>
      </c>
      <c r="H845" s="208">
        <v>44644</v>
      </c>
      <c r="I845">
        <v>800</v>
      </c>
      <c r="J845" s="217">
        <f t="shared" si="28"/>
        <v>17</v>
      </c>
    </row>
    <row r="846" spans="1:10" hidden="1" outlineLevel="1" x14ac:dyDescent="0.35">
      <c r="A846" s="272" t="s">
        <v>3474</v>
      </c>
      <c r="B846">
        <v>28</v>
      </c>
      <c r="C846" s="272" t="s">
        <v>3475</v>
      </c>
      <c r="D846" s="272" t="s">
        <v>170</v>
      </c>
      <c r="E846">
        <v>4</v>
      </c>
      <c r="F846">
        <v>2</v>
      </c>
      <c r="G846">
        <v>6</v>
      </c>
      <c r="H846" s="208">
        <v>44644</v>
      </c>
      <c r="I846">
        <v>100</v>
      </c>
      <c r="J846" s="217">
        <f t="shared" si="28"/>
        <v>6</v>
      </c>
    </row>
    <row r="847" spans="1:10" hidden="1" outlineLevel="1" x14ac:dyDescent="0.35">
      <c r="A847" s="272" t="s">
        <v>3474</v>
      </c>
      <c r="B847">
        <v>30</v>
      </c>
      <c r="C847" s="272" t="s">
        <v>3475</v>
      </c>
      <c r="D847" s="272" t="s">
        <v>170</v>
      </c>
      <c r="E847">
        <v>12</v>
      </c>
      <c r="F847">
        <v>5</v>
      </c>
      <c r="G847">
        <v>17</v>
      </c>
      <c r="H847" s="208">
        <v>44644</v>
      </c>
      <c r="I847">
        <v>700</v>
      </c>
      <c r="J847" s="217">
        <f t="shared" si="28"/>
        <v>17</v>
      </c>
    </row>
    <row r="848" spans="1:10" hidden="1" outlineLevel="1" x14ac:dyDescent="0.35">
      <c r="A848" s="272" t="s">
        <v>3474</v>
      </c>
      <c r="B848">
        <v>31</v>
      </c>
      <c r="C848" s="272" t="s">
        <v>3475</v>
      </c>
      <c r="D848" s="272" t="s">
        <v>170</v>
      </c>
      <c r="E848">
        <v>4</v>
      </c>
      <c r="F848">
        <v>2</v>
      </c>
      <c r="G848">
        <v>6</v>
      </c>
      <c r="H848" s="208">
        <v>44644</v>
      </c>
      <c r="I848">
        <v>400</v>
      </c>
      <c r="J848" s="217">
        <f t="shared" si="28"/>
        <v>6</v>
      </c>
    </row>
    <row r="849" spans="1:10" hidden="1" outlineLevel="1" x14ac:dyDescent="0.35">
      <c r="A849" s="272" t="s">
        <v>3474</v>
      </c>
      <c r="B849">
        <v>32</v>
      </c>
      <c r="C849" s="272" t="s">
        <v>3475</v>
      </c>
      <c r="D849" s="272" t="s">
        <v>170</v>
      </c>
      <c r="E849">
        <v>8</v>
      </c>
      <c r="F849">
        <v>2</v>
      </c>
      <c r="G849">
        <v>10</v>
      </c>
      <c r="H849" s="208">
        <v>44644</v>
      </c>
      <c r="I849">
        <v>500</v>
      </c>
      <c r="J849" s="217">
        <f t="shared" si="28"/>
        <v>10</v>
      </c>
    </row>
    <row r="850" spans="1:10" hidden="1" outlineLevel="1" x14ac:dyDescent="0.35">
      <c r="A850" s="272" t="s">
        <v>3474</v>
      </c>
      <c r="B850">
        <v>33</v>
      </c>
      <c r="C850" s="272" t="s">
        <v>3475</v>
      </c>
      <c r="D850" s="272" t="s">
        <v>170</v>
      </c>
      <c r="E850">
        <v>7</v>
      </c>
      <c r="F850">
        <v>2</v>
      </c>
      <c r="G850">
        <v>9</v>
      </c>
      <c r="H850" s="208">
        <v>44644</v>
      </c>
      <c r="I850">
        <v>100</v>
      </c>
      <c r="J850" s="217">
        <f t="shared" si="28"/>
        <v>9</v>
      </c>
    </row>
    <row r="851" spans="1:10" hidden="1" outlineLevel="1" x14ac:dyDescent="0.35">
      <c r="A851" s="272" t="s">
        <v>3474</v>
      </c>
      <c r="B851">
        <v>35</v>
      </c>
      <c r="C851" s="272" t="s">
        <v>3475</v>
      </c>
      <c r="D851" s="272" t="s">
        <v>170</v>
      </c>
      <c r="E851">
        <v>6</v>
      </c>
      <c r="F851">
        <v>2</v>
      </c>
      <c r="G851">
        <v>8</v>
      </c>
      <c r="H851" s="208">
        <v>44644</v>
      </c>
      <c r="I851">
        <v>700</v>
      </c>
      <c r="J851" s="217">
        <f t="shared" si="28"/>
        <v>8</v>
      </c>
    </row>
    <row r="852" spans="1:10" ht="15" collapsed="1" thickBot="1" x14ac:dyDescent="0.4">
      <c r="A852" s="211" t="s">
        <v>3474</v>
      </c>
      <c r="B852" s="212"/>
      <c r="C852" s="213" t="s">
        <v>3475</v>
      </c>
      <c r="D852" s="214">
        <f>COUNTA(D816:D851)</f>
        <v>36</v>
      </c>
      <c r="E852" s="214">
        <f>SUM(E816:E851)</f>
        <v>266</v>
      </c>
      <c r="F852" s="214">
        <f>SUM(F816:F851)</f>
        <v>113</v>
      </c>
      <c r="G852" s="214">
        <f>SUM(G816:G851)</f>
        <v>379</v>
      </c>
      <c r="H852" s="270">
        <v>44644</v>
      </c>
      <c r="I852" s="242">
        <f>AVERAGE(I816:I851)</f>
        <v>449.16666666666669</v>
      </c>
      <c r="J852" s="214">
        <f>SUM(J816:J851)</f>
        <v>379</v>
      </c>
    </row>
    <row r="853" spans="1:10" hidden="1" outlineLevel="1" x14ac:dyDescent="0.35">
      <c r="A853" s="272" t="s">
        <v>3476</v>
      </c>
      <c r="B853">
        <v>1</v>
      </c>
      <c r="C853" s="272" t="s">
        <v>3477</v>
      </c>
      <c r="D853" s="272" t="s">
        <v>170</v>
      </c>
      <c r="E853">
        <v>2</v>
      </c>
      <c r="F853">
        <v>6</v>
      </c>
      <c r="G853">
        <v>8</v>
      </c>
      <c r="H853" s="208">
        <v>44645</v>
      </c>
      <c r="I853">
        <v>100</v>
      </c>
      <c r="J853" s="217">
        <f t="shared" si="28"/>
        <v>8</v>
      </c>
    </row>
    <row r="854" spans="1:10" hidden="1" outlineLevel="1" x14ac:dyDescent="0.35">
      <c r="A854" s="272" t="s">
        <v>3476</v>
      </c>
      <c r="B854">
        <v>2</v>
      </c>
      <c r="C854" s="272" t="s">
        <v>3477</v>
      </c>
      <c r="D854" s="272" t="s">
        <v>170</v>
      </c>
      <c r="E854">
        <v>3</v>
      </c>
      <c r="F854">
        <v>7</v>
      </c>
      <c r="G854">
        <v>10</v>
      </c>
      <c r="H854" s="208">
        <v>44645</v>
      </c>
      <c r="I854">
        <v>150</v>
      </c>
      <c r="J854" s="217">
        <f t="shared" si="28"/>
        <v>10</v>
      </c>
    </row>
    <row r="855" spans="1:10" hidden="1" outlineLevel="1" x14ac:dyDescent="0.35">
      <c r="A855" s="272" t="s">
        <v>3476</v>
      </c>
      <c r="B855">
        <v>3</v>
      </c>
      <c r="C855" s="272" t="s">
        <v>3477</v>
      </c>
      <c r="D855" s="272" t="s">
        <v>170</v>
      </c>
      <c r="E855">
        <v>4</v>
      </c>
      <c r="F855">
        <v>7</v>
      </c>
      <c r="G855">
        <v>11</v>
      </c>
      <c r="H855" s="208">
        <v>44645</v>
      </c>
      <c r="I855">
        <v>300</v>
      </c>
      <c r="J855" s="217">
        <f t="shared" si="28"/>
        <v>11</v>
      </c>
    </row>
    <row r="856" spans="1:10" hidden="1" outlineLevel="1" x14ac:dyDescent="0.35">
      <c r="A856" s="272" t="s">
        <v>3476</v>
      </c>
      <c r="B856">
        <v>4</v>
      </c>
      <c r="C856" s="272" t="s">
        <v>3477</v>
      </c>
      <c r="D856" s="272" t="s">
        <v>170</v>
      </c>
      <c r="E856">
        <v>2</v>
      </c>
      <c r="F856">
        <v>2</v>
      </c>
      <c r="G856">
        <v>4</v>
      </c>
      <c r="H856" s="208">
        <v>44645</v>
      </c>
      <c r="I856">
        <v>550</v>
      </c>
      <c r="J856" s="217">
        <f t="shared" si="28"/>
        <v>4</v>
      </c>
    </row>
    <row r="857" spans="1:10" hidden="1" outlineLevel="1" x14ac:dyDescent="0.35">
      <c r="A857" s="272" t="s">
        <v>3476</v>
      </c>
      <c r="B857">
        <v>5</v>
      </c>
      <c r="C857" s="272" t="s">
        <v>3477</v>
      </c>
      <c r="D857" s="272" t="s">
        <v>170</v>
      </c>
      <c r="E857">
        <v>4</v>
      </c>
      <c r="F857">
        <v>9</v>
      </c>
      <c r="G857">
        <v>13</v>
      </c>
      <c r="H857" s="208">
        <v>44645</v>
      </c>
      <c r="I857">
        <v>200</v>
      </c>
      <c r="J857" s="217">
        <f t="shared" si="28"/>
        <v>13</v>
      </c>
    </row>
    <row r="858" spans="1:10" hidden="1" outlineLevel="1" x14ac:dyDescent="0.35">
      <c r="A858" s="272" t="s">
        <v>3476</v>
      </c>
      <c r="B858">
        <v>6</v>
      </c>
      <c r="C858" s="272" t="s">
        <v>3477</v>
      </c>
      <c r="D858" s="272" t="s">
        <v>170</v>
      </c>
      <c r="E858">
        <v>5</v>
      </c>
      <c r="F858">
        <v>7</v>
      </c>
      <c r="G858">
        <v>12</v>
      </c>
      <c r="H858" s="208">
        <v>44645</v>
      </c>
      <c r="I858">
        <v>250</v>
      </c>
      <c r="J858" s="217">
        <f t="shared" si="28"/>
        <v>12</v>
      </c>
    </row>
    <row r="859" spans="1:10" hidden="1" outlineLevel="1" x14ac:dyDescent="0.35">
      <c r="A859" s="272" t="s">
        <v>3476</v>
      </c>
      <c r="B859">
        <v>7</v>
      </c>
      <c r="C859" s="272" t="s">
        <v>3477</v>
      </c>
      <c r="D859" s="272" t="s">
        <v>170</v>
      </c>
      <c r="E859">
        <v>7</v>
      </c>
      <c r="F859">
        <v>3</v>
      </c>
      <c r="G859">
        <v>10</v>
      </c>
      <c r="H859" s="208">
        <v>44645</v>
      </c>
      <c r="I859">
        <v>700</v>
      </c>
      <c r="J859" s="217">
        <f t="shared" si="28"/>
        <v>10</v>
      </c>
    </row>
    <row r="860" spans="1:10" hidden="1" outlineLevel="1" x14ac:dyDescent="0.35">
      <c r="A860" s="272" t="s">
        <v>3476</v>
      </c>
      <c r="B860">
        <v>8</v>
      </c>
      <c r="C860" s="272" t="s">
        <v>3477</v>
      </c>
      <c r="D860" s="272" t="s">
        <v>170</v>
      </c>
      <c r="E860">
        <v>8</v>
      </c>
      <c r="F860">
        <v>4</v>
      </c>
      <c r="G860">
        <v>12</v>
      </c>
      <c r="H860" s="208">
        <v>44645</v>
      </c>
      <c r="I860">
        <v>300</v>
      </c>
      <c r="J860" s="217">
        <f t="shared" si="28"/>
        <v>12</v>
      </c>
    </row>
    <row r="861" spans="1:10" hidden="1" outlineLevel="1" x14ac:dyDescent="0.35">
      <c r="A861" s="272" t="s">
        <v>3476</v>
      </c>
      <c r="B861">
        <v>9</v>
      </c>
      <c r="C861" s="272" t="s">
        <v>3477</v>
      </c>
      <c r="D861" s="272" t="s">
        <v>170</v>
      </c>
      <c r="E861">
        <v>2</v>
      </c>
      <c r="F861">
        <v>2</v>
      </c>
      <c r="G861">
        <v>4</v>
      </c>
      <c r="H861" s="208">
        <v>44645</v>
      </c>
      <c r="I861">
        <v>200</v>
      </c>
      <c r="J861" s="217">
        <f t="shared" si="28"/>
        <v>4</v>
      </c>
    </row>
    <row r="862" spans="1:10" hidden="1" outlineLevel="1" x14ac:dyDescent="0.35">
      <c r="A862" s="272" t="s">
        <v>3476</v>
      </c>
      <c r="B862">
        <v>10</v>
      </c>
      <c r="C862" s="272" t="s">
        <v>3477</v>
      </c>
      <c r="D862" s="272" t="s">
        <v>170</v>
      </c>
      <c r="E862">
        <v>9</v>
      </c>
      <c r="F862">
        <v>4</v>
      </c>
      <c r="G862">
        <v>13</v>
      </c>
      <c r="H862" s="208">
        <v>44645</v>
      </c>
      <c r="I862">
        <v>900</v>
      </c>
      <c r="J862" s="217">
        <f t="shared" si="28"/>
        <v>13</v>
      </c>
    </row>
    <row r="863" spans="1:10" hidden="1" outlineLevel="1" x14ac:dyDescent="0.35">
      <c r="A863" s="272" t="s">
        <v>3476</v>
      </c>
      <c r="B863">
        <v>11</v>
      </c>
      <c r="C863" s="272" t="s">
        <v>3477</v>
      </c>
      <c r="D863" s="272" t="s">
        <v>170</v>
      </c>
      <c r="E863">
        <v>6</v>
      </c>
      <c r="F863">
        <v>8</v>
      </c>
      <c r="G863">
        <v>14</v>
      </c>
      <c r="H863" s="208">
        <v>44645</v>
      </c>
      <c r="I863">
        <v>200</v>
      </c>
      <c r="J863" s="217">
        <f t="shared" si="28"/>
        <v>14</v>
      </c>
    </row>
    <row r="864" spans="1:10" hidden="1" outlineLevel="1" x14ac:dyDescent="0.35">
      <c r="A864" s="272" t="s">
        <v>3476</v>
      </c>
      <c r="B864">
        <v>12</v>
      </c>
      <c r="C864" s="272" t="s">
        <v>3477</v>
      </c>
      <c r="D864" s="272" t="s">
        <v>170</v>
      </c>
      <c r="E864">
        <v>5</v>
      </c>
      <c r="F864">
        <v>7</v>
      </c>
      <c r="G864">
        <v>12</v>
      </c>
      <c r="H864" s="208">
        <v>44645</v>
      </c>
      <c r="I864">
        <v>500</v>
      </c>
      <c r="J864" s="217">
        <f t="shared" si="28"/>
        <v>12</v>
      </c>
    </row>
    <row r="865" spans="1:10" hidden="1" outlineLevel="1" x14ac:dyDescent="0.35">
      <c r="A865" s="272" t="s">
        <v>3476</v>
      </c>
      <c r="B865">
        <v>13</v>
      </c>
      <c r="C865" s="272" t="s">
        <v>3477</v>
      </c>
      <c r="D865" s="272" t="s">
        <v>170</v>
      </c>
      <c r="E865">
        <v>2</v>
      </c>
      <c r="F865">
        <v>2</v>
      </c>
      <c r="G865">
        <v>4</v>
      </c>
      <c r="H865" s="208">
        <v>44645</v>
      </c>
      <c r="I865">
        <v>700</v>
      </c>
      <c r="J865" s="217">
        <f t="shared" si="28"/>
        <v>4</v>
      </c>
    </row>
    <row r="866" spans="1:10" hidden="1" outlineLevel="1" x14ac:dyDescent="0.35">
      <c r="A866" s="272" t="s">
        <v>3476</v>
      </c>
      <c r="B866">
        <v>14</v>
      </c>
      <c r="C866" s="272" t="s">
        <v>3477</v>
      </c>
      <c r="D866" s="272" t="s">
        <v>170</v>
      </c>
      <c r="E866">
        <v>1</v>
      </c>
      <c r="F866">
        <v>2</v>
      </c>
      <c r="G866">
        <v>3</v>
      </c>
      <c r="H866" s="208">
        <v>44645</v>
      </c>
      <c r="I866">
        <v>900</v>
      </c>
      <c r="J866" s="217">
        <f t="shared" si="28"/>
        <v>3</v>
      </c>
    </row>
    <row r="867" spans="1:10" hidden="1" outlineLevel="1" x14ac:dyDescent="0.35">
      <c r="A867" s="272" t="s">
        <v>3476</v>
      </c>
      <c r="B867">
        <v>15</v>
      </c>
      <c r="C867" s="272" t="s">
        <v>3477</v>
      </c>
      <c r="D867" s="272" t="s">
        <v>170</v>
      </c>
      <c r="E867">
        <v>5</v>
      </c>
      <c r="F867">
        <v>3</v>
      </c>
      <c r="G867">
        <v>8</v>
      </c>
      <c r="H867" s="208">
        <v>44645</v>
      </c>
      <c r="I867">
        <v>600</v>
      </c>
      <c r="J867" s="217">
        <f t="shared" si="28"/>
        <v>8</v>
      </c>
    </row>
    <row r="868" spans="1:10" hidden="1" outlineLevel="1" x14ac:dyDescent="0.35">
      <c r="A868" s="272" t="s">
        <v>3476</v>
      </c>
      <c r="B868">
        <v>16</v>
      </c>
      <c r="C868" s="272" t="s">
        <v>3477</v>
      </c>
      <c r="D868" s="272" t="s">
        <v>170</v>
      </c>
      <c r="E868">
        <v>5</v>
      </c>
      <c r="F868">
        <v>4</v>
      </c>
      <c r="G868">
        <v>9</v>
      </c>
      <c r="H868" s="208">
        <v>44645</v>
      </c>
      <c r="I868">
        <v>800</v>
      </c>
      <c r="J868" s="217">
        <f t="shared" si="28"/>
        <v>9</v>
      </c>
    </row>
    <row r="869" spans="1:10" hidden="1" outlineLevel="1" x14ac:dyDescent="0.35">
      <c r="A869" s="272" t="s">
        <v>3476</v>
      </c>
      <c r="B869">
        <v>17</v>
      </c>
      <c r="C869" s="272" t="s">
        <v>3477</v>
      </c>
      <c r="D869" s="272" t="s">
        <v>170</v>
      </c>
      <c r="E869">
        <v>8</v>
      </c>
      <c r="F869">
        <v>4</v>
      </c>
      <c r="G869">
        <v>12</v>
      </c>
      <c r="H869" s="208">
        <v>44645</v>
      </c>
      <c r="I869">
        <v>400</v>
      </c>
      <c r="J869" s="217">
        <f t="shared" si="28"/>
        <v>12</v>
      </c>
    </row>
    <row r="870" spans="1:10" hidden="1" outlineLevel="1" x14ac:dyDescent="0.35">
      <c r="A870" s="272" t="s">
        <v>3476</v>
      </c>
      <c r="B870">
        <v>18</v>
      </c>
      <c r="C870" s="272" t="s">
        <v>3477</v>
      </c>
      <c r="D870" s="272" t="s">
        <v>170</v>
      </c>
      <c r="E870">
        <v>2</v>
      </c>
      <c r="F870">
        <v>5</v>
      </c>
      <c r="G870">
        <v>7</v>
      </c>
      <c r="H870" s="208">
        <v>44645</v>
      </c>
      <c r="I870">
        <v>800</v>
      </c>
      <c r="J870" s="217">
        <f t="shared" si="28"/>
        <v>7</v>
      </c>
    </row>
    <row r="871" spans="1:10" hidden="1" outlineLevel="1" x14ac:dyDescent="0.35">
      <c r="A871" s="272" t="s">
        <v>3476</v>
      </c>
      <c r="B871">
        <v>19</v>
      </c>
      <c r="C871" s="272" t="s">
        <v>3477</v>
      </c>
      <c r="D871" s="272" t="s">
        <v>170</v>
      </c>
      <c r="E871">
        <v>9</v>
      </c>
      <c r="F871">
        <v>5</v>
      </c>
      <c r="G871">
        <v>14</v>
      </c>
      <c r="H871" s="208">
        <v>44645</v>
      </c>
      <c r="I871">
        <v>300</v>
      </c>
      <c r="J871" s="217">
        <f t="shared" si="28"/>
        <v>14</v>
      </c>
    </row>
    <row r="872" spans="1:10" hidden="1" outlineLevel="1" x14ac:dyDescent="0.35">
      <c r="A872" s="272" t="s">
        <v>3476</v>
      </c>
      <c r="B872">
        <v>20</v>
      </c>
      <c r="C872" s="272" t="s">
        <v>3477</v>
      </c>
      <c r="D872" s="272" t="s">
        <v>170</v>
      </c>
      <c r="E872">
        <v>4</v>
      </c>
      <c r="F872">
        <v>2</v>
      </c>
      <c r="G872">
        <v>6</v>
      </c>
      <c r="H872" s="208">
        <v>44645</v>
      </c>
      <c r="I872">
        <v>500</v>
      </c>
      <c r="J872" s="217">
        <f t="shared" si="28"/>
        <v>6</v>
      </c>
    </row>
    <row r="873" spans="1:10" hidden="1" outlineLevel="1" x14ac:dyDescent="0.35">
      <c r="A873" s="272" t="s">
        <v>3476</v>
      </c>
      <c r="B873">
        <v>21</v>
      </c>
      <c r="C873" s="272" t="s">
        <v>3477</v>
      </c>
      <c r="D873" s="272" t="s">
        <v>170</v>
      </c>
      <c r="E873">
        <v>7</v>
      </c>
      <c r="F873">
        <v>2</v>
      </c>
      <c r="G873">
        <v>9</v>
      </c>
      <c r="H873" s="208">
        <v>44645</v>
      </c>
      <c r="I873">
        <v>200</v>
      </c>
      <c r="J873" s="217">
        <f t="shared" si="28"/>
        <v>9</v>
      </c>
    </row>
    <row r="874" spans="1:10" hidden="1" outlineLevel="1" x14ac:dyDescent="0.35">
      <c r="A874" s="272" t="s">
        <v>3476</v>
      </c>
      <c r="B874">
        <v>22</v>
      </c>
      <c r="C874" s="272" t="s">
        <v>3477</v>
      </c>
      <c r="D874" s="272" t="s">
        <v>170</v>
      </c>
      <c r="E874">
        <v>6</v>
      </c>
      <c r="F874">
        <v>2</v>
      </c>
      <c r="G874">
        <v>8</v>
      </c>
      <c r="H874" s="208">
        <v>44645</v>
      </c>
      <c r="I874">
        <v>400</v>
      </c>
      <c r="J874" s="217">
        <f t="shared" si="28"/>
        <v>8</v>
      </c>
    </row>
    <row r="875" spans="1:10" hidden="1" outlineLevel="1" x14ac:dyDescent="0.35">
      <c r="A875" s="272" t="s">
        <v>3476</v>
      </c>
      <c r="B875">
        <v>23</v>
      </c>
      <c r="C875" s="272" t="s">
        <v>3477</v>
      </c>
      <c r="D875" s="272" t="s">
        <v>170</v>
      </c>
      <c r="E875">
        <v>9</v>
      </c>
      <c r="F875">
        <v>3</v>
      </c>
      <c r="G875">
        <v>12</v>
      </c>
      <c r="H875" s="208">
        <v>44645</v>
      </c>
      <c r="I875">
        <v>200</v>
      </c>
      <c r="J875" s="217">
        <f t="shared" si="28"/>
        <v>12</v>
      </c>
    </row>
    <row r="876" spans="1:10" hidden="1" outlineLevel="1" x14ac:dyDescent="0.35">
      <c r="A876" s="272" t="s">
        <v>3476</v>
      </c>
      <c r="B876">
        <v>24</v>
      </c>
      <c r="C876" s="272" t="s">
        <v>3477</v>
      </c>
      <c r="D876" s="272" t="s">
        <v>170</v>
      </c>
      <c r="E876">
        <v>6</v>
      </c>
      <c r="F876">
        <v>7</v>
      </c>
      <c r="G876">
        <v>13</v>
      </c>
      <c r="H876" s="208">
        <v>44645</v>
      </c>
      <c r="I876">
        <v>400</v>
      </c>
      <c r="J876" s="217">
        <f t="shared" si="28"/>
        <v>13</v>
      </c>
    </row>
    <row r="877" spans="1:10" hidden="1" outlineLevel="1" x14ac:dyDescent="0.35">
      <c r="A877" s="272" t="s">
        <v>3476</v>
      </c>
      <c r="B877">
        <v>25</v>
      </c>
      <c r="C877" s="272" t="s">
        <v>3477</v>
      </c>
      <c r="D877" s="272" t="s">
        <v>170</v>
      </c>
      <c r="E877">
        <v>9</v>
      </c>
      <c r="F877">
        <v>3</v>
      </c>
      <c r="G877">
        <v>12</v>
      </c>
      <c r="H877" s="208">
        <v>44645</v>
      </c>
      <c r="I877">
        <v>500</v>
      </c>
      <c r="J877" s="217">
        <f t="shared" si="28"/>
        <v>12</v>
      </c>
    </row>
    <row r="878" spans="1:10" hidden="1" outlineLevel="1" x14ac:dyDescent="0.35">
      <c r="A878" s="272" t="s">
        <v>3476</v>
      </c>
      <c r="B878">
        <v>26</v>
      </c>
      <c r="C878" s="272" t="s">
        <v>3477</v>
      </c>
      <c r="D878" s="272" t="s">
        <v>170</v>
      </c>
      <c r="E878">
        <v>7</v>
      </c>
      <c r="F878">
        <v>8</v>
      </c>
      <c r="G878">
        <v>15</v>
      </c>
      <c r="H878" s="208">
        <v>44645</v>
      </c>
      <c r="I878">
        <v>600</v>
      </c>
      <c r="J878" s="217">
        <f t="shared" si="28"/>
        <v>15</v>
      </c>
    </row>
    <row r="879" spans="1:10" hidden="1" outlineLevel="1" x14ac:dyDescent="0.35">
      <c r="A879" s="272" t="s">
        <v>3476</v>
      </c>
      <c r="B879">
        <v>27</v>
      </c>
      <c r="C879" s="272" t="s">
        <v>3477</v>
      </c>
      <c r="D879" s="272" t="s">
        <v>170</v>
      </c>
      <c r="E879">
        <v>3</v>
      </c>
      <c r="F879">
        <v>2</v>
      </c>
      <c r="G879">
        <v>5</v>
      </c>
      <c r="H879" s="208">
        <v>44645</v>
      </c>
      <c r="I879">
        <v>120</v>
      </c>
      <c r="J879" s="217">
        <f t="shared" si="28"/>
        <v>5</v>
      </c>
    </row>
    <row r="880" spans="1:10" hidden="1" outlineLevel="1" x14ac:dyDescent="0.35">
      <c r="A880" s="272" t="s">
        <v>3476</v>
      </c>
      <c r="B880">
        <v>28</v>
      </c>
      <c r="C880" s="272" t="s">
        <v>3477</v>
      </c>
      <c r="D880" s="272" t="s">
        <v>170</v>
      </c>
      <c r="E880">
        <v>4</v>
      </c>
      <c r="F880">
        <v>7</v>
      </c>
      <c r="G880">
        <v>11</v>
      </c>
      <c r="H880" s="208">
        <v>44645</v>
      </c>
      <c r="I880">
        <v>150</v>
      </c>
      <c r="J880" s="217">
        <f t="shared" si="28"/>
        <v>11</v>
      </c>
    </row>
    <row r="881" spans="1:10" hidden="1" outlineLevel="1" x14ac:dyDescent="0.35">
      <c r="A881" s="272" t="s">
        <v>3476</v>
      </c>
      <c r="B881">
        <v>29</v>
      </c>
      <c r="C881" s="272" t="s">
        <v>3477</v>
      </c>
      <c r="D881" s="272" t="s">
        <v>170</v>
      </c>
      <c r="E881">
        <v>3</v>
      </c>
      <c r="F881">
        <v>3</v>
      </c>
      <c r="G881">
        <v>6</v>
      </c>
      <c r="H881" s="208">
        <v>44645</v>
      </c>
      <c r="I881">
        <v>100</v>
      </c>
      <c r="J881" s="217">
        <f t="shared" si="28"/>
        <v>6</v>
      </c>
    </row>
    <row r="882" spans="1:10" hidden="1" outlineLevel="1" x14ac:dyDescent="0.35">
      <c r="A882" s="272" t="s">
        <v>3476</v>
      </c>
      <c r="B882">
        <v>30</v>
      </c>
      <c r="C882" s="272" t="s">
        <v>3477</v>
      </c>
      <c r="D882" s="272" t="s">
        <v>170</v>
      </c>
      <c r="E882">
        <v>5</v>
      </c>
      <c r="F882">
        <v>3</v>
      </c>
      <c r="G882">
        <v>8</v>
      </c>
      <c r="H882" s="208">
        <v>44645</v>
      </c>
      <c r="I882">
        <v>150</v>
      </c>
      <c r="J882" s="217">
        <f t="shared" si="28"/>
        <v>8</v>
      </c>
    </row>
    <row r="883" spans="1:10" hidden="1" outlineLevel="1" x14ac:dyDescent="0.35">
      <c r="A883" s="272" t="s">
        <v>3476</v>
      </c>
      <c r="B883">
        <v>31</v>
      </c>
      <c r="C883" s="272" t="s">
        <v>3477</v>
      </c>
      <c r="D883" s="272" t="s">
        <v>170</v>
      </c>
      <c r="E883">
        <v>2</v>
      </c>
      <c r="F883">
        <v>3</v>
      </c>
      <c r="G883">
        <v>5</v>
      </c>
      <c r="H883" s="208">
        <v>44645</v>
      </c>
      <c r="I883">
        <v>100</v>
      </c>
      <c r="J883" s="217">
        <f t="shared" si="28"/>
        <v>5</v>
      </c>
    </row>
    <row r="884" spans="1:10" hidden="1" outlineLevel="1" x14ac:dyDescent="0.35">
      <c r="A884" s="272" t="s">
        <v>3476</v>
      </c>
      <c r="B884">
        <v>32</v>
      </c>
      <c r="C884" s="272" t="s">
        <v>3477</v>
      </c>
      <c r="D884" s="272" t="s">
        <v>170</v>
      </c>
      <c r="E884">
        <v>2</v>
      </c>
      <c r="F884">
        <v>2</v>
      </c>
      <c r="G884">
        <v>4</v>
      </c>
      <c r="H884" s="208">
        <v>44645</v>
      </c>
      <c r="I884">
        <v>300</v>
      </c>
      <c r="J884" s="217">
        <f t="shared" si="28"/>
        <v>4</v>
      </c>
    </row>
    <row r="885" spans="1:10" hidden="1" outlineLevel="1" x14ac:dyDescent="0.35">
      <c r="A885" s="272" t="s">
        <v>3476</v>
      </c>
      <c r="B885">
        <v>33</v>
      </c>
      <c r="C885" s="272" t="s">
        <v>3477</v>
      </c>
      <c r="D885" s="272" t="s">
        <v>170</v>
      </c>
      <c r="E885">
        <v>2</v>
      </c>
      <c r="F885">
        <v>1</v>
      </c>
      <c r="G885">
        <v>3</v>
      </c>
      <c r="H885" s="208">
        <v>44645</v>
      </c>
      <c r="I885">
        <v>100</v>
      </c>
      <c r="J885" s="217">
        <f t="shared" si="28"/>
        <v>3</v>
      </c>
    </row>
    <row r="886" spans="1:10" hidden="1" outlineLevel="1" x14ac:dyDescent="0.35">
      <c r="A886" s="272" t="s">
        <v>3476</v>
      </c>
      <c r="B886">
        <v>34</v>
      </c>
      <c r="C886" s="272" t="s">
        <v>3477</v>
      </c>
      <c r="D886" s="272" t="s">
        <v>170</v>
      </c>
      <c r="E886">
        <v>3</v>
      </c>
      <c r="F886">
        <v>1</v>
      </c>
      <c r="G886">
        <v>4</v>
      </c>
      <c r="H886" s="208">
        <v>44645</v>
      </c>
      <c r="I886">
        <v>150</v>
      </c>
      <c r="J886" s="217">
        <f t="shared" si="28"/>
        <v>4</v>
      </c>
    </row>
    <row r="887" spans="1:10" hidden="1" outlineLevel="1" x14ac:dyDescent="0.35">
      <c r="A887" s="272" t="s">
        <v>3476</v>
      </c>
      <c r="B887">
        <v>35</v>
      </c>
      <c r="C887" s="272" t="s">
        <v>3477</v>
      </c>
      <c r="D887" s="272" t="s">
        <v>170</v>
      </c>
      <c r="E887">
        <v>2</v>
      </c>
      <c r="F887">
        <v>1</v>
      </c>
      <c r="G887">
        <v>3</v>
      </c>
      <c r="H887" s="208">
        <v>44645</v>
      </c>
      <c r="I887">
        <v>120</v>
      </c>
      <c r="J887" s="217">
        <f t="shared" si="28"/>
        <v>3</v>
      </c>
    </row>
    <row r="888" spans="1:10" hidden="1" outlineLevel="1" x14ac:dyDescent="0.35">
      <c r="A888" s="272" t="s">
        <v>3476</v>
      </c>
      <c r="B888">
        <v>36</v>
      </c>
      <c r="C888" s="272" t="s">
        <v>3477</v>
      </c>
      <c r="D888" s="272" t="s">
        <v>170</v>
      </c>
      <c r="E888">
        <v>4</v>
      </c>
      <c r="F888">
        <v>5</v>
      </c>
      <c r="G888">
        <v>9</v>
      </c>
      <c r="H888" s="208">
        <v>44645</v>
      </c>
      <c r="I888">
        <v>100</v>
      </c>
      <c r="J888" s="217">
        <f t="shared" si="28"/>
        <v>9</v>
      </c>
    </row>
    <row r="889" spans="1:10" hidden="1" outlineLevel="1" x14ac:dyDescent="0.35">
      <c r="A889" s="272" t="s">
        <v>3476</v>
      </c>
      <c r="B889">
        <v>37</v>
      </c>
      <c r="C889" s="272" t="s">
        <v>3477</v>
      </c>
      <c r="D889" s="272" t="s">
        <v>170</v>
      </c>
      <c r="E889">
        <v>6</v>
      </c>
      <c r="F889">
        <v>2</v>
      </c>
      <c r="G889">
        <v>8</v>
      </c>
      <c r="H889" s="208">
        <v>44645</v>
      </c>
      <c r="I889">
        <v>220</v>
      </c>
      <c r="J889" s="217">
        <f t="shared" si="28"/>
        <v>8</v>
      </c>
    </row>
    <row r="890" spans="1:10" hidden="1" outlineLevel="1" x14ac:dyDescent="0.35">
      <c r="A890" s="272" t="s">
        <v>3476</v>
      </c>
      <c r="B890">
        <v>38</v>
      </c>
      <c r="C890" s="272" t="s">
        <v>3477</v>
      </c>
      <c r="D890" s="272" t="s">
        <v>170</v>
      </c>
      <c r="E890">
        <v>6</v>
      </c>
      <c r="F890">
        <v>2</v>
      </c>
      <c r="G890">
        <v>8</v>
      </c>
      <c r="H890" s="208">
        <v>44645</v>
      </c>
      <c r="I890">
        <v>100</v>
      </c>
      <c r="J890" s="217">
        <f t="shared" si="28"/>
        <v>8</v>
      </c>
    </row>
    <row r="891" spans="1:10" hidden="1" outlineLevel="1" x14ac:dyDescent="0.35">
      <c r="A891" s="272" t="s">
        <v>3476</v>
      </c>
      <c r="B891">
        <v>39</v>
      </c>
      <c r="C891" s="272" t="s">
        <v>3477</v>
      </c>
      <c r="D891" s="272" t="s">
        <v>170</v>
      </c>
      <c r="E891">
        <v>2</v>
      </c>
      <c r="F891">
        <v>1</v>
      </c>
      <c r="G891">
        <v>3</v>
      </c>
      <c r="H891" s="208">
        <v>44645</v>
      </c>
      <c r="I891">
        <v>200</v>
      </c>
      <c r="J891" s="217">
        <f t="shared" si="28"/>
        <v>3</v>
      </c>
    </row>
    <row r="892" spans="1:10" hidden="1" outlineLevel="1" x14ac:dyDescent="0.35">
      <c r="A892" s="272" t="s">
        <v>3476</v>
      </c>
      <c r="B892">
        <v>40</v>
      </c>
      <c r="C892" s="272" t="s">
        <v>3477</v>
      </c>
      <c r="D892" s="272" t="s">
        <v>170</v>
      </c>
      <c r="E892">
        <v>4</v>
      </c>
      <c r="F892">
        <v>2</v>
      </c>
      <c r="G892">
        <v>6</v>
      </c>
      <c r="H892" s="208">
        <v>44645</v>
      </c>
      <c r="I892">
        <v>300</v>
      </c>
      <c r="J892" s="217">
        <f t="shared" si="28"/>
        <v>6</v>
      </c>
    </row>
    <row r="893" spans="1:10" hidden="1" outlineLevel="1" x14ac:dyDescent="0.35">
      <c r="A893" s="272" t="s">
        <v>3476</v>
      </c>
      <c r="B893">
        <v>41</v>
      </c>
      <c r="C893" s="272" t="s">
        <v>3477</v>
      </c>
      <c r="D893" s="272" t="s">
        <v>170</v>
      </c>
      <c r="E893">
        <v>7</v>
      </c>
      <c r="F893">
        <v>2</v>
      </c>
      <c r="G893">
        <v>9</v>
      </c>
      <c r="H893" s="208">
        <v>44645</v>
      </c>
      <c r="I893">
        <v>400</v>
      </c>
      <c r="J893" s="217">
        <f t="shared" si="28"/>
        <v>9</v>
      </c>
    </row>
    <row r="894" spans="1:10" hidden="1" outlineLevel="1" x14ac:dyDescent="0.35">
      <c r="A894" s="272" t="s">
        <v>3476</v>
      </c>
      <c r="B894">
        <v>42</v>
      </c>
      <c r="C894" s="272" t="s">
        <v>3477</v>
      </c>
      <c r="D894" s="272" t="s">
        <v>170</v>
      </c>
      <c r="E894">
        <v>4</v>
      </c>
      <c r="F894">
        <v>2</v>
      </c>
      <c r="G894">
        <v>6</v>
      </c>
      <c r="H894" s="208">
        <v>44645</v>
      </c>
      <c r="I894">
        <v>400</v>
      </c>
      <c r="J894" s="217">
        <f t="shared" si="28"/>
        <v>6</v>
      </c>
    </row>
    <row r="895" spans="1:10" ht="15" collapsed="1" thickBot="1" x14ac:dyDescent="0.4">
      <c r="A895" s="211" t="s">
        <v>3476</v>
      </c>
      <c r="B895" s="212"/>
      <c r="C895" s="213" t="s">
        <v>3477</v>
      </c>
      <c r="D895" s="214">
        <f>COUNTA(D853:D894)</f>
        <v>42</v>
      </c>
      <c r="E895" s="214">
        <f>SUM(E853:E894)</f>
        <v>196</v>
      </c>
      <c r="F895" s="214">
        <f>SUM(F853:F894)</f>
        <v>157</v>
      </c>
      <c r="G895" s="214">
        <f>SUM(G853:G894)</f>
        <v>353</v>
      </c>
      <c r="H895" s="270">
        <v>44645</v>
      </c>
      <c r="I895" s="242">
        <f>AVERAGE(I853:I894)</f>
        <v>349.04761904761904</v>
      </c>
      <c r="J895" s="214">
        <f>SUM(J853:J894)</f>
        <v>353</v>
      </c>
    </row>
    <row r="896" spans="1:10" hidden="1" outlineLevel="1" x14ac:dyDescent="0.35">
      <c r="A896" s="272" t="s">
        <v>3478</v>
      </c>
      <c r="B896">
        <v>1</v>
      </c>
      <c r="C896" s="272" t="s">
        <v>3479</v>
      </c>
      <c r="D896" s="272" t="s">
        <v>170</v>
      </c>
      <c r="E896">
        <v>6</v>
      </c>
      <c r="F896">
        <v>4</v>
      </c>
      <c r="G896">
        <v>10</v>
      </c>
      <c r="H896" s="208">
        <v>44645</v>
      </c>
      <c r="I896">
        <v>200</v>
      </c>
      <c r="J896" s="217">
        <f t="shared" si="28"/>
        <v>10</v>
      </c>
    </row>
    <row r="897" spans="1:10" hidden="1" outlineLevel="1" x14ac:dyDescent="0.35">
      <c r="A897" s="272" t="s">
        <v>3478</v>
      </c>
      <c r="B897">
        <v>2</v>
      </c>
      <c r="C897" s="272" t="s">
        <v>3479</v>
      </c>
      <c r="D897" s="272" t="s">
        <v>170</v>
      </c>
      <c r="E897">
        <v>4</v>
      </c>
      <c r="F897">
        <v>3</v>
      </c>
      <c r="G897">
        <v>7</v>
      </c>
      <c r="H897" s="208">
        <v>44645</v>
      </c>
      <c r="I897">
        <v>210</v>
      </c>
      <c r="J897" s="217">
        <f t="shared" si="28"/>
        <v>7</v>
      </c>
    </row>
    <row r="898" spans="1:10" hidden="1" outlineLevel="1" x14ac:dyDescent="0.35">
      <c r="A898" s="272" t="s">
        <v>3478</v>
      </c>
      <c r="B898">
        <v>3</v>
      </c>
      <c r="C898" s="272" t="s">
        <v>3479</v>
      </c>
      <c r="D898" s="272" t="s">
        <v>170</v>
      </c>
      <c r="E898">
        <v>5</v>
      </c>
      <c r="F898">
        <v>3</v>
      </c>
      <c r="G898">
        <v>8</v>
      </c>
      <c r="H898" s="208">
        <v>44645</v>
      </c>
      <c r="I898">
        <v>490</v>
      </c>
      <c r="J898" s="217">
        <f t="shared" si="28"/>
        <v>8</v>
      </c>
    </row>
    <row r="899" spans="1:10" hidden="1" outlineLevel="1" x14ac:dyDescent="0.35">
      <c r="A899" s="272" t="s">
        <v>3478</v>
      </c>
      <c r="B899">
        <v>4</v>
      </c>
      <c r="C899" s="272" t="s">
        <v>3479</v>
      </c>
      <c r="D899" s="272" t="s">
        <v>170</v>
      </c>
      <c r="E899">
        <v>10</v>
      </c>
      <c r="F899">
        <v>5</v>
      </c>
      <c r="G899">
        <v>15</v>
      </c>
      <c r="H899" s="208">
        <v>44645</v>
      </c>
      <c r="I899">
        <v>150</v>
      </c>
      <c r="J899" s="217">
        <f t="shared" ref="J899:J962" si="29">IF(I899&gt;$Q$1,,G899)</f>
        <v>15</v>
      </c>
    </row>
    <row r="900" spans="1:10" hidden="1" outlineLevel="1" x14ac:dyDescent="0.35">
      <c r="A900" s="272" t="s">
        <v>3478</v>
      </c>
      <c r="B900">
        <v>5</v>
      </c>
      <c r="C900" s="272" t="s">
        <v>3479</v>
      </c>
      <c r="D900" s="272" t="s">
        <v>170</v>
      </c>
      <c r="E900">
        <v>4</v>
      </c>
      <c r="F900">
        <v>3</v>
      </c>
      <c r="G900">
        <v>7</v>
      </c>
      <c r="H900" s="208">
        <v>44645</v>
      </c>
      <c r="I900">
        <v>140</v>
      </c>
      <c r="J900" s="217">
        <f t="shared" si="29"/>
        <v>7</v>
      </c>
    </row>
    <row r="901" spans="1:10" hidden="1" outlineLevel="1" x14ac:dyDescent="0.35">
      <c r="A901" s="272" t="s">
        <v>3478</v>
      </c>
      <c r="B901">
        <v>6</v>
      </c>
      <c r="C901" s="272" t="s">
        <v>3479</v>
      </c>
      <c r="D901" s="272" t="s">
        <v>170</v>
      </c>
      <c r="E901">
        <v>4</v>
      </c>
      <c r="F901">
        <v>2</v>
      </c>
      <c r="G901">
        <v>6</v>
      </c>
      <c r="H901" s="208">
        <v>44645</v>
      </c>
      <c r="I901">
        <v>400</v>
      </c>
      <c r="J901" s="217">
        <f t="shared" si="29"/>
        <v>6</v>
      </c>
    </row>
    <row r="902" spans="1:10" hidden="1" outlineLevel="1" x14ac:dyDescent="0.35">
      <c r="A902" s="272" t="s">
        <v>3478</v>
      </c>
      <c r="B902">
        <v>7</v>
      </c>
      <c r="C902" s="272" t="s">
        <v>3479</v>
      </c>
      <c r="D902" s="272" t="s">
        <v>170</v>
      </c>
      <c r="E902">
        <v>2</v>
      </c>
      <c r="F902">
        <v>3</v>
      </c>
      <c r="G902">
        <v>5</v>
      </c>
      <c r="H902" s="208">
        <v>44645</v>
      </c>
      <c r="I902">
        <v>290</v>
      </c>
      <c r="J902" s="217">
        <f t="shared" si="29"/>
        <v>5</v>
      </c>
    </row>
    <row r="903" spans="1:10" hidden="1" outlineLevel="1" x14ac:dyDescent="0.35">
      <c r="A903" s="272" t="s">
        <v>3478</v>
      </c>
      <c r="B903">
        <v>8</v>
      </c>
      <c r="C903" s="272" t="s">
        <v>3479</v>
      </c>
      <c r="D903" s="272" t="s">
        <v>170</v>
      </c>
      <c r="E903">
        <v>5</v>
      </c>
      <c r="F903">
        <v>2</v>
      </c>
      <c r="G903">
        <v>7</v>
      </c>
      <c r="H903" s="208">
        <v>44645</v>
      </c>
      <c r="I903">
        <v>300</v>
      </c>
      <c r="J903" s="217">
        <f t="shared" si="29"/>
        <v>7</v>
      </c>
    </row>
    <row r="904" spans="1:10" hidden="1" outlineLevel="1" x14ac:dyDescent="0.35">
      <c r="A904" s="272" t="s">
        <v>3478</v>
      </c>
      <c r="B904">
        <v>31</v>
      </c>
      <c r="C904" s="272" t="s">
        <v>3479</v>
      </c>
      <c r="D904" s="272" t="s">
        <v>170</v>
      </c>
      <c r="E904">
        <v>4</v>
      </c>
      <c r="F904">
        <v>3</v>
      </c>
      <c r="G904">
        <v>7</v>
      </c>
      <c r="H904" s="208">
        <v>44645</v>
      </c>
      <c r="I904">
        <v>850</v>
      </c>
      <c r="J904" s="217">
        <f t="shared" si="29"/>
        <v>7</v>
      </c>
    </row>
    <row r="905" spans="1:10" hidden="1" outlineLevel="1" x14ac:dyDescent="0.35">
      <c r="A905" s="272" t="s">
        <v>3478</v>
      </c>
      <c r="B905">
        <v>9</v>
      </c>
      <c r="C905" s="272" t="s">
        <v>3479</v>
      </c>
      <c r="D905" s="272" t="s">
        <v>170</v>
      </c>
      <c r="E905">
        <v>5</v>
      </c>
      <c r="F905">
        <v>1</v>
      </c>
      <c r="G905">
        <v>6</v>
      </c>
      <c r="H905" s="208">
        <v>44645</v>
      </c>
      <c r="I905">
        <v>350</v>
      </c>
      <c r="J905" s="217">
        <f t="shared" si="29"/>
        <v>6</v>
      </c>
    </row>
    <row r="906" spans="1:10" hidden="1" outlineLevel="1" x14ac:dyDescent="0.35">
      <c r="A906" s="272" t="s">
        <v>3478</v>
      </c>
      <c r="B906">
        <v>10</v>
      </c>
      <c r="C906" s="272" t="s">
        <v>3479</v>
      </c>
      <c r="D906" s="272" t="s">
        <v>170</v>
      </c>
      <c r="E906">
        <v>1</v>
      </c>
      <c r="F906">
        <v>3</v>
      </c>
      <c r="G906">
        <v>4</v>
      </c>
      <c r="H906" s="208">
        <v>44645</v>
      </c>
      <c r="I906">
        <v>490</v>
      </c>
      <c r="J906" s="217">
        <f t="shared" si="29"/>
        <v>4</v>
      </c>
    </row>
    <row r="907" spans="1:10" hidden="1" outlineLevel="1" x14ac:dyDescent="0.35">
      <c r="A907" s="272" t="s">
        <v>3478</v>
      </c>
      <c r="B907">
        <v>36</v>
      </c>
      <c r="C907" s="272" t="s">
        <v>3479</v>
      </c>
      <c r="D907" s="272" t="s">
        <v>170</v>
      </c>
      <c r="E907">
        <v>7</v>
      </c>
      <c r="F907">
        <v>2</v>
      </c>
      <c r="G907">
        <v>9</v>
      </c>
      <c r="H907" s="208">
        <v>44645</v>
      </c>
      <c r="I907">
        <v>800</v>
      </c>
      <c r="J907" s="217">
        <f t="shared" si="29"/>
        <v>9</v>
      </c>
    </row>
    <row r="908" spans="1:10" hidden="1" outlineLevel="1" x14ac:dyDescent="0.35">
      <c r="A908" s="272" t="s">
        <v>3478</v>
      </c>
      <c r="B908">
        <v>11</v>
      </c>
      <c r="C908" s="272" t="s">
        <v>3479</v>
      </c>
      <c r="D908" s="272" t="s">
        <v>170</v>
      </c>
      <c r="E908">
        <v>2</v>
      </c>
      <c r="F908">
        <v>2</v>
      </c>
      <c r="G908">
        <v>4</v>
      </c>
      <c r="H908" s="208">
        <v>44645</v>
      </c>
      <c r="I908">
        <v>500</v>
      </c>
      <c r="J908" s="217">
        <f t="shared" si="29"/>
        <v>4</v>
      </c>
    </row>
    <row r="909" spans="1:10" hidden="1" outlineLevel="1" x14ac:dyDescent="0.35">
      <c r="A909" s="272" t="s">
        <v>3478</v>
      </c>
      <c r="B909">
        <v>12</v>
      </c>
      <c r="C909" s="272" t="s">
        <v>3479</v>
      </c>
      <c r="D909" s="272" t="s">
        <v>170</v>
      </c>
      <c r="E909">
        <v>2</v>
      </c>
      <c r="F909">
        <v>5</v>
      </c>
      <c r="G909">
        <v>7</v>
      </c>
      <c r="H909" s="208">
        <v>44645</v>
      </c>
      <c r="I909">
        <v>320</v>
      </c>
      <c r="J909" s="217">
        <f t="shared" si="29"/>
        <v>7</v>
      </c>
    </row>
    <row r="910" spans="1:10" hidden="1" outlineLevel="1" x14ac:dyDescent="0.35">
      <c r="A910" s="272" t="s">
        <v>3478</v>
      </c>
      <c r="B910">
        <v>29</v>
      </c>
      <c r="C910" s="272" t="s">
        <v>3479</v>
      </c>
      <c r="D910" s="272" t="s">
        <v>170</v>
      </c>
      <c r="E910">
        <v>2</v>
      </c>
      <c r="F910">
        <v>4</v>
      </c>
      <c r="G910">
        <v>6</v>
      </c>
      <c r="H910" s="208">
        <v>44645</v>
      </c>
      <c r="I910">
        <v>600</v>
      </c>
      <c r="J910" s="217">
        <f t="shared" si="29"/>
        <v>6</v>
      </c>
    </row>
    <row r="911" spans="1:10" hidden="1" outlineLevel="1" x14ac:dyDescent="0.35">
      <c r="A911" s="272" t="s">
        <v>3478</v>
      </c>
      <c r="B911">
        <v>13</v>
      </c>
      <c r="C911" s="272" t="s">
        <v>3479</v>
      </c>
      <c r="D911" s="272" t="s">
        <v>170</v>
      </c>
      <c r="E911">
        <v>3</v>
      </c>
      <c r="F911">
        <v>2</v>
      </c>
      <c r="G911">
        <v>5</v>
      </c>
      <c r="H911" s="208">
        <v>44645</v>
      </c>
      <c r="I911">
        <v>600</v>
      </c>
      <c r="J911" s="217">
        <f t="shared" si="29"/>
        <v>5</v>
      </c>
    </row>
    <row r="912" spans="1:10" hidden="1" outlineLevel="1" x14ac:dyDescent="0.35">
      <c r="A912" s="272" t="s">
        <v>3478</v>
      </c>
      <c r="B912">
        <v>14</v>
      </c>
      <c r="C912" s="272" t="s">
        <v>3479</v>
      </c>
      <c r="D912" s="272" t="s">
        <v>170</v>
      </c>
      <c r="E912">
        <v>4</v>
      </c>
      <c r="F912">
        <v>1</v>
      </c>
      <c r="G912">
        <v>5</v>
      </c>
      <c r="H912" s="208">
        <v>44645</v>
      </c>
      <c r="I912">
        <v>100</v>
      </c>
      <c r="J912" s="217">
        <f t="shared" si="29"/>
        <v>5</v>
      </c>
    </row>
    <row r="913" spans="1:10" hidden="1" outlineLevel="1" x14ac:dyDescent="0.35">
      <c r="A913" s="272" t="s">
        <v>3478</v>
      </c>
      <c r="B913">
        <v>15</v>
      </c>
      <c r="C913" s="272" t="s">
        <v>3479</v>
      </c>
      <c r="D913" s="272" t="s">
        <v>170</v>
      </c>
      <c r="E913">
        <v>5</v>
      </c>
      <c r="F913">
        <v>2</v>
      </c>
      <c r="G913">
        <v>7</v>
      </c>
      <c r="H913" s="208">
        <v>44645</v>
      </c>
      <c r="I913">
        <v>350</v>
      </c>
      <c r="J913" s="217">
        <f t="shared" si="29"/>
        <v>7</v>
      </c>
    </row>
    <row r="914" spans="1:10" hidden="1" outlineLevel="1" x14ac:dyDescent="0.35">
      <c r="A914" s="272" t="s">
        <v>3478</v>
      </c>
      <c r="B914">
        <v>16</v>
      </c>
      <c r="C914" s="272" t="s">
        <v>3479</v>
      </c>
      <c r="D914" s="272" t="s">
        <v>170</v>
      </c>
      <c r="E914">
        <v>3</v>
      </c>
      <c r="F914">
        <v>2</v>
      </c>
      <c r="G914">
        <v>5</v>
      </c>
      <c r="H914" s="208">
        <v>44645</v>
      </c>
      <c r="I914">
        <v>900</v>
      </c>
      <c r="J914" s="217">
        <f t="shared" si="29"/>
        <v>5</v>
      </c>
    </row>
    <row r="915" spans="1:10" hidden="1" outlineLevel="1" x14ac:dyDescent="0.35">
      <c r="A915" s="272" t="s">
        <v>3478</v>
      </c>
      <c r="B915">
        <v>17</v>
      </c>
      <c r="C915" s="272" t="s">
        <v>3479</v>
      </c>
      <c r="D915" s="272" t="s">
        <v>170</v>
      </c>
      <c r="E915">
        <v>3</v>
      </c>
      <c r="F915">
        <v>1</v>
      </c>
      <c r="G915">
        <v>4</v>
      </c>
      <c r="H915" s="208">
        <v>44645</v>
      </c>
      <c r="I915">
        <v>110</v>
      </c>
      <c r="J915" s="217">
        <f t="shared" si="29"/>
        <v>4</v>
      </c>
    </row>
    <row r="916" spans="1:10" hidden="1" outlineLevel="1" x14ac:dyDescent="0.35">
      <c r="A916" s="272" t="s">
        <v>3478</v>
      </c>
      <c r="B916">
        <v>18</v>
      </c>
      <c r="C916" s="272" t="s">
        <v>3479</v>
      </c>
      <c r="D916" s="272" t="s">
        <v>170</v>
      </c>
      <c r="E916">
        <v>6</v>
      </c>
      <c r="F916">
        <v>3</v>
      </c>
      <c r="G916">
        <v>9</v>
      </c>
      <c r="H916" s="208">
        <v>44645</v>
      </c>
      <c r="I916">
        <v>700</v>
      </c>
      <c r="J916" s="217">
        <f t="shared" si="29"/>
        <v>9</v>
      </c>
    </row>
    <row r="917" spans="1:10" hidden="1" outlineLevel="1" x14ac:dyDescent="0.35">
      <c r="A917" s="272" t="s">
        <v>3478</v>
      </c>
      <c r="B917">
        <v>19</v>
      </c>
      <c r="C917" s="272" t="s">
        <v>3479</v>
      </c>
      <c r="D917" s="272" t="s">
        <v>170</v>
      </c>
      <c r="E917">
        <v>2</v>
      </c>
      <c r="F917">
        <v>2</v>
      </c>
      <c r="G917">
        <v>4</v>
      </c>
      <c r="H917" s="208">
        <v>44645</v>
      </c>
      <c r="I917">
        <v>850</v>
      </c>
      <c r="J917" s="217">
        <f t="shared" si="29"/>
        <v>4</v>
      </c>
    </row>
    <row r="918" spans="1:10" hidden="1" outlineLevel="1" x14ac:dyDescent="0.35">
      <c r="A918" s="272" t="s">
        <v>3478</v>
      </c>
      <c r="B918">
        <v>20</v>
      </c>
      <c r="C918" s="272" t="s">
        <v>3479</v>
      </c>
      <c r="D918" s="272" t="s">
        <v>170</v>
      </c>
      <c r="E918">
        <v>4</v>
      </c>
      <c r="F918">
        <v>2</v>
      </c>
      <c r="G918">
        <v>6</v>
      </c>
      <c r="H918" s="208">
        <v>44645</v>
      </c>
      <c r="I918">
        <v>900</v>
      </c>
      <c r="J918" s="217">
        <f t="shared" si="29"/>
        <v>6</v>
      </c>
    </row>
    <row r="919" spans="1:10" hidden="1" outlineLevel="1" x14ac:dyDescent="0.35">
      <c r="A919" s="272" t="s">
        <v>3478</v>
      </c>
      <c r="B919">
        <v>21</v>
      </c>
      <c r="C919" s="272" t="s">
        <v>3479</v>
      </c>
      <c r="D919" s="272" t="s">
        <v>170</v>
      </c>
      <c r="E919">
        <v>5</v>
      </c>
      <c r="F919">
        <v>3</v>
      </c>
      <c r="G919">
        <v>8</v>
      </c>
      <c r="H919" s="208">
        <v>44645</v>
      </c>
      <c r="I919">
        <v>700</v>
      </c>
      <c r="J919" s="217">
        <f t="shared" si="29"/>
        <v>8</v>
      </c>
    </row>
    <row r="920" spans="1:10" hidden="1" outlineLevel="1" x14ac:dyDescent="0.35">
      <c r="A920" s="272" t="s">
        <v>3478</v>
      </c>
      <c r="B920">
        <v>22</v>
      </c>
      <c r="C920" s="272" t="s">
        <v>3479</v>
      </c>
      <c r="D920" s="272" t="s">
        <v>170</v>
      </c>
      <c r="E920">
        <v>6</v>
      </c>
      <c r="F920">
        <v>3</v>
      </c>
      <c r="G920">
        <v>9</v>
      </c>
      <c r="H920" s="208">
        <v>44645</v>
      </c>
      <c r="I920">
        <v>850</v>
      </c>
      <c r="J920" s="217">
        <f t="shared" si="29"/>
        <v>9</v>
      </c>
    </row>
    <row r="921" spans="1:10" hidden="1" outlineLevel="1" x14ac:dyDescent="0.35">
      <c r="A921" s="272" t="s">
        <v>3478</v>
      </c>
      <c r="B921">
        <v>23</v>
      </c>
      <c r="C921" s="272" t="s">
        <v>3479</v>
      </c>
      <c r="D921" s="272" t="s">
        <v>170</v>
      </c>
      <c r="E921">
        <v>9</v>
      </c>
      <c r="F921">
        <v>2</v>
      </c>
      <c r="G921">
        <v>11</v>
      </c>
      <c r="H921" s="208">
        <v>44645</v>
      </c>
      <c r="I921">
        <v>300</v>
      </c>
      <c r="J921" s="217">
        <f t="shared" si="29"/>
        <v>11</v>
      </c>
    </row>
    <row r="922" spans="1:10" hidden="1" outlineLevel="1" x14ac:dyDescent="0.35">
      <c r="A922" s="272" t="s">
        <v>3478</v>
      </c>
      <c r="B922">
        <v>24</v>
      </c>
      <c r="C922" s="272" t="s">
        <v>3479</v>
      </c>
      <c r="D922" s="272" t="s">
        <v>170</v>
      </c>
      <c r="E922">
        <v>3</v>
      </c>
      <c r="F922">
        <v>2</v>
      </c>
      <c r="G922">
        <v>5</v>
      </c>
      <c r="H922" s="208">
        <v>44645</v>
      </c>
      <c r="I922">
        <v>250</v>
      </c>
      <c r="J922" s="217">
        <f t="shared" si="29"/>
        <v>5</v>
      </c>
    </row>
    <row r="923" spans="1:10" hidden="1" outlineLevel="1" x14ac:dyDescent="0.35">
      <c r="A923" s="272" t="s">
        <v>3478</v>
      </c>
      <c r="B923">
        <v>25</v>
      </c>
      <c r="C923" s="272" t="s">
        <v>3479</v>
      </c>
      <c r="D923" s="272" t="s">
        <v>170</v>
      </c>
      <c r="E923">
        <v>2</v>
      </c>
      <c r="F923">
        <v>1</v>
      </c>
      <c r="G923">
        <v>3</v>
      </c>
      <c r="H923" s="208">
        <v>44645</v>
      </c>
      <c r="I923">
        <v>250</v>
      </c>
      <c r="J923" s="217">
        <f t="shared" si="29"/>
        <v>3</v>
      </c>
    </row>
    <row r="924" spans="1:10" hidden="1" outlineLevel="1" x14ac:dyDescent="0.35">
      <c r="A924" s="272" t="s">
        <v>3478</v>
      </c>
      <c r="B924">
        <v>26</v>
      </c>
      <c r="C924" s="272" t="s">
        <v>3479</v>
      </c>
      <c r="D924" s="272" t="s">
        <v>170</v>
      </c>
      <c r="E924">
        <v>5</v>
      </c>
      <c r="F924">
        <v>2</v>
      </c>
      <c r="G924">
        <v>7</v>
      </c>
      <c r="H924" s="208">
        <v>44645</v>
      </c>
      <c r="I924">
        <v>100</v>
      </c>
      <c r="J924" s="217">
        <f t="shared" si="29"/>
        <v>7</v>
      </c>
    </row>
    <row r="925" spans="1:10" hidden="1" outlineLevel="1" x14ac:dyDescent="0.35">
      <c r="A925" s="272" t="s">
        <v>3478</v>
      </c>
      <c r="B925">
        <v>27</v>
      </c>
      <c r="C925" s="272" t="s">
        <v>3479</v>
      </c>
      <c r="D925" s="272" t="s">
        <v>170</v>
      </c>
      <c r="E925">
        <v>1</v>
      </c>
      <c r="F925">
        <v>1</v>
      </c>
      <c r="G925">
        <v>2</v>
      </c>
      <c r="H925" s="208">
        <v>44645</v>
      </c>
      <c r="I925">
        <v>400</v>
      </c>
      <c r="J925" s="217">
        <f t="shared" si="29"/>
        <v>2</v>
      </c>
    </row>
    <row r="926" spans="1:10" hidden="1" outlineLevel="1" x14ac:dyDescent="0.35">
      <c r="A926" s="272" t="s">
        <v>3478</v>
      </c>
      <c r="B926">
        <v>28</v>
      </c>
      <c r="C926" s="272" t="s">
        <v>3479</v>
      </c>
      <c r="D926" s="272" t="s">
        <v>170</v>
      </c>
      <c r="E926">
        <v>3</v>
      </c>
      <c r="F926">
        <v>3</v>
      </c>
      <c r="G926">
        <v>6</v>
      </c>
      <c r="H926" s="208">
        <v>44645</v>
      </c>
      <c r="I926">
        <v>500</v>
      </c>
      <c r="J926" s="217">
        <f t="shared" si="29"/>
        <v>6</v>
      </c>
    </row>
    <row r="927" spans="1:10" hidden="1" outlineLevel="1" x14ac:dyDescent="0.35">
      <c r="A927" s="272" t="s">
        <v>3478</v>
      </c>
      <c r="B927">
        <v>30</v>
      </c>
      <c r="C927" s="272" t="s">
        <v>3479</v>
      </c>
      <c r="D927" s="272" t="s">
        <v>170</v>
      </c>
      <c r="E927">
        <v>4</v>
      </c>
      <c r="F927">
        <v>2</v>
      </c>
      <c r="G927">
        <v>6</v>
      </c>
      <c r="H927" s="208">
        <v>44645</v>
      </c>
      <c r="I927">
        <v>900</v>
      </c>
      <c r="J927" s="217">
        <f t="shared" si="29"/>
        <v>6</v>
      </c>
    </row>
    <row r="928" spans="1:10" hidden="1" outlineLevel="1" x14ac:dyDescent="0.35">
      <c r="A928" s="272" t="s">
        <v>3478</v>
      </c>
      <c r="B928">
        <v>32</v>
      </c>
      <c r="C928" s="272" t="s">
        <v>3479</v>
      </c>
      <c r="D928" s="272" t="s">
        <v>170</v>
      </c>
      <c r="E928">
        <v>6</v>
      </c>
      <c r="F928">
        <v>3</v>
      </c>
      <c r="G928">
        <v>9</v>
      </c>
      <c r="H928" s="208">
        <v>44645</v>
      </c>
      <c r="I928">
        <v>800</v>
      </c>
      <c r="J928" s="217">
        <f t="shared" si="29"/>
        <v>9</v>
      </c>
    </row>
    <row r="929" spans="1:10" hidden="1" outlineLevel="1" x14ac:dyDescent="0.35">
      <c r="A929" s="272" t="s">
        <v>3478</v>
      </c>
      <c r="B929">
        <v>33</v>
      </c>
      <c r="C929" s="272" t="s">
        <v>3479</v>
      </c>
      <c r="D929" s="272" t="s">
        <v>170</v>
      </c>
      <c r="E929">
        <v>4</v>
      </c>
      <c r="F929">
        <v>1</v>
      </c>
      <c r="G929">
        <v>5</v>
      </c>
      <c r="H929" s="208">
        <v>44645</v>
      </c>
      <c r="I929">
        <v>500</v>
      </c>
      <c r="J929" s="217">
        <f t="shared" si="29"/>
        <v>5</v>
      </c>
    </row>
    <row r="930" spans="1:10" hidden="1" outlineLevel="1" x14ac:dyDescent="0.35">
      <c r="A930" s="272" t="s">
        <v>3478</v>
      </c>
      <c r="B930">
        <v>43</v>
      </c>
      <c r="C930" s="272" t="s">
        <v>3479</v>
      </c>
      <c r="D930" s="272" t="s">
        <v>170</v>
      </c>
      <c r="E930">
        <v>5</v>
      </c>
      <c r="F930">
        <v>1</v>
      </c>
      <c r="G930">
        <v>6</v>
      </c>
      <c r="H930" s="208">
        <v>44645</v>
      </c>
      <c r="I930">
        <v>500</v>
      </c>
      <c r="J930" s="217">
        <f t="shared" si="29"/>
        <v>6</v>
      </c>
    </row>
    <row r="931" spans="1:10" hidden="1" outlineLevel="1" x14ac:dyDescent="0.35">
      <c r="A931" s="272" t="s">
        <v>3478</v>
      </c>
      <c r="B931">
        <v>34</v>
      </c>
      <c r="C931" s="272" t="s">
        <v>3479</v>
      </c>
      <c r="D931" s="272" t="s">
        <v>170</v>
      </c>
      <c r="E931">
        <v>7</v>
      </c>
      <c r="F931">
        <v>2</v>
      </c>
      <c r="G931">
        <v>9</v>
      </c>
      <c r="H931" s="208">
        <v>44645</v>
      </c>
      <c r="I931">
        <v>900</v>
      </c>
      <c r="J931" s="217">
        <f t="shared" si="29"/>
        <v>9</v>
      </c>
    </row>
    <row r="932" spans="1:10" hidden="1" outlineLevel="1" x14ac:dyDescent="0.35">
      <c r="A932" s="272" t="s">
        <v>3478</v>
      </c>
      <c r="B932">
        <v>35</v>
      </c>
      <c r="C932" s="272" t="s">
        <v>3479</v>
      </c>
      <c r="D932" s="272" t="s">
        <v>170</v>
      </c>
      <c r="E932">
        <v>10</v>
      </c>
      <c r="F932">
        <v>3</v>
      </c>
      <c r="G932">
        <v>13</v>
      </c>
      <c r="H932" s="208">
        <v>44645</v>
      </c>
      <c r="I932">
        <v>150</v>
      </c>
      <c r="J932" s="217">
        <f t="shared" si="29"/>
        <v>13</v>
      </c>
    </row>
    <row r="933" spans="1:10" hidden="1" outlineLevel="1" x14ac:dyDescent="0.35">
      <c r="A933" s="272" t="s">
        <v>3478</v>
      </c>
      <c r="B933">
        <v>37</v>
      </c>
      <c r="C933" s="272" t="s">
        <v>3479</v>
      </c>
      <c r="D933" s="272" t="s">
        <v>170</v>
      </c>
      <c r="E933">
        <v>5</v>
      </c>
      <c r="F933">
        <v>2</v>
      </c>
      <c r="G933">
        <v>7</v>
      </c>
      <c r="H933" s="208">
        <v>44645</v>
      </c>
      <c r="I933">
        <v>900</v>
      </c>
      <c r="J933" s="217">
        <f t="shared" si="29"/>
        <v>7</v>
      </c>
    </row>
    <row r="934" spans="1:10" hidden="1" outlineLevel="1" x14ac:dyDescent="0.35">
      <c r="A934" s="272" t="s">
        <v>3478</v>
      </c>
      <c r="B934">
        <v>38</v>
      </c>
      <c r="C934" s="272" t="s">
        <v>3479</v>
      </c>
      <c r="D934" s="272" t="s">
        <v>170</v>
      </c>
      <c r="E934">
        <v>2</v>
      </c>
      <c r="F934">
        <v>3</v>
      </c>
      <c r="G934">
        <v>5</v>
      </c>
      <c r="H934" s="208">
        <v>44645</v>
      </c>
      <c r="I934">
        <v>150</v>
      </c>
      <c r="J934" s="217">
        <f t="shared" si="29"/>
        <v>5</v>
      </c>
    </row>
    <row r="935" spans="1:10" hidden="1" outlineLevel="1" x14ac:dyDescent="0.35">
      <c r="A935" s="272" t="s">
        <v>3478</v>
      </c>
      <c r="B935">
        <v>39</v>
      </c>
      <c r="C935" s="272" t="s">
        <v>3479</v>
      </c>
      <c r="D935" s="272" t="s">
        <v>170</v>
      </c>
      <c r="E935">
        <v>5</v>
      </c>
      <c r="F935">
        <v>2</v>
      </c>
      <c r="G935">
        <v>7</v>
      </c>
      <c r="H935" s="208">
        <v>44645</v>
      </c>
      <c r="I935">
        <v>900</v>
      </c>
      <c r="J935" s="217">
        <f t="shared" si="29"/>
        <v>7</v>
      </c>
    </row>
    <row r="936" spans="1:10" hidden="1" outlineLevel="1" x14ac:dyDescent="0.35">
      <c r="A936" s="272" t="s">
        <v>3478</v>
      </c>
      <c r="B936">
        <v>40</v>
      </c>
      <c r="C936" s="272" t="s">
        <v>3479</v>
      </c>
      <c r="D936" s="272" t="s">
        <v>170</v>
      </c>
      <c r="E936">
        <v>3</v>
      </c>
      <c r="F936">
        <v>2</v>
      </c>
      <c r="G936">
        <v>5</v>
      </c>
      <c r="H936" s="208">
        <v>44645</v>
      </c>
      <c r="I936">
        <v>900</v>
      </c>
      <c r="J936" s="217">
        <f t="shared" si="29"/>
        <v>5</v>
      </c>
    </row>
    <row r="937" spans="1:10" hidden="1" outlineLevel="1" x14ac:dyDescent="0.35">
      <c r="A937" s="272" t="s">
        <v>3478</v>
      </c>
      <c r="B937">
        <v>41</v>
      </c>
      <c r="C937" s="272" t="s">
        <v>3479</v>
      </c>
      <c r="D937" s="272" t="s">
        <v>170</v>
      </c>
      <c r="E937">
        <v>8</v>
      </c>
      <c r="F937">
        <v>2</v>
      </c>
      <c r="G937">
        <v>10</v>
      </c>
      <c r="H937" s="208">
        <v>44645</v>
      </c>
      <c r="I937">
        <v>300</v>
      </c>
      <c r="J937" s="217">
        <f t="shared" si="29"/>
        <v>10</v>
      </c>
    </row>
    <row r="938" spans="1:10" hidden="1" outlineLevel="1" x14ac:dyDescent="0.35">
      <c r="A938" s="272" t="s">
        <v>3478</v>
      </c>
      <c r="B938">
        <v>42</v>
      </c>
      <c r="C938" s="272" t="s">
        <v>3479</v>
      </c>
      <c r="D938" s="272" t="s">
        <v>170</v>
      </c>
      <c r="E938">
        <v>2</v>
      </c>
      <c r="F938">
        <v>1</v>
      </c>
      <c r="G938">
        <v>3</v>
      </c>
      <c r="H938" s="208">
        <v>44645</v>
      </c>
      <c r="I938">
        <v>400</v>
      </c>
      <c r="J938" s="217">
        <f t="shared" si="29"/>
        <v>3</v>
      </c>
    </row>
    <row r="939" spans="1:10" hidden="1" outlineLevel="1" x14ac:dyDescent="0.35">
      <c r="A939" s="272" t="s">
        <v>3478</v>
      </c>
      <c r="B939">
        <v>44</v>
      </c>
      <c r="C939" s="272" t="s">
        <v>3479</v>
      </c>
      <c r="D939" s="272" t="s">
        <v>170</v>
      </c>
      <c r="E939">
        <v>3</v>
      </c>
      <c r="F939">
        <v>2</v>
      </c>
      <c r="G939">
        <v>5</v>
      </c>
      <c r="H939" s="208">
        <v>44645</v>
      </c>
      <c r="I939">
        <v>700</v>
      </c>
      <c r="J939" s="217">
        <f t="shared" si="29"/>
        <v>5</v>
      </c>
    </row>
    <row r="940" spans="1:10" hidden="1" outlineLevel="1" x14ac:dyDescent="0.35">
      <c r="A940" s="272" t="s">
        <v>3478</v>
      </c>
      <c r="B940">
        <v>45</v>
      </c>
      <c r="C940" s="272" t="s">
        <v>3479</v>
      </c>
      <c r="D940" s="272" t="s">
        <v>170</v>
      </c>
      <c r="E940">
        <v>3</v>
      </c>
      <c r="F940">
        <v>2</v>
      </c>
      <c r="G940">
        <v>5</v>
      </c>
      <c r="H940" s="208">
        <v>44645</v>
      </c>
      <c r="I940">
        <v>800</v>
      </c>
      <c r="J940" s="217">
        <f t="shared" si="29"/>
        <v>5</v>
      </c>
    </row>
    <row r="941" spans="1:10" hidden="1" outlineLevel="1" x14ac:dyDescent="0.35">
      <c r="A941" s="272" t="s">
        <v>3478</v>
      </c>
      <c r="B941">
        <v>46</v>
      </c>
      <c r="C941" s="272" t="s">
        <v>3479</v>
      </c>
      <c r="D941" s="272" t="s">
        <v>170</v>
      </c>
      <c r="E941">
        <v>3</v>
      </c>
      <c r="F941">
        <v>2</v>
      </c>
      <c r="G941">
        <v>5</v>
      </c>
      <c r="H941" s="208">
        <v>44645</v>
      </c>
      <c r="I941">
        <v>900</v>
      </c>
      <c r="J941" s="217">
        <f t="shared" si="29"/>
        <v>5</v>
      </c>
    </row>
    <row r="942" spans="1:10" hidden="1" outlineLevel="1" x14ac:dyDescent="0.35">
      <c r="A942" s="272" t="s">
        <v>3478</v>
      </c>
      <c r="B942">
        <v>47</v>
      </c>
      <c r="C942" s="272" t="s">
        <v>3479</v>
      </c>
      <c r="D942" s="272" t="s">
        <v>170</v>
      </c>
      <c r="E942">
        <v>5</v>
      </c>
      <c r="F942">
        <v>2</v>
      </c>
      <c r="G942">
        <v>7</v>
      </c>
      <c r="H942" s="208">
        <v>44645</v>
      </c>
      <c r="I942">
        <v>800</v>
      </c>
      <c r="J942" s="217">
        <f t="shared" si="29"/>
        <v>7</v>
      </c>
    </row>
    <row r="943" spans="1:10" hidden="1" outlineLevel="1" x14ac:dyDescent="0.35">
      <c r="A943" s="272" t="s">
        <v>3478</v>
      </c>
      <c r="B943">
        <v>48</v>
      </c>
      <c r="C943" s="272" t="s">
        <v>3479</v>
      </c>
      <c r="D943" s="272" t="s">
        <v>170</v>
      </c>
      <c r="E943">
        <v>2</v>
      </c>
      <c r="F943">
        <v>2</v>
      </c>
      <c r="G943">
        <v>4</v>
      </c>
      <c r="H943" s="208">
        <v>44645</v>
      </c>
      <c r="I943">
        <v>900</v>
      </c>
      <c r="J943" s="217">
        <f t="shared" si="29"/>
        <v>4</v>
      </c>
    </row>
    <row r="944" spans="1:10" hidden="1" outlineLevel="1" x14ac:dyDescent="0.35">
      <c r="A944" s="272" t="s">
        <v>3478</v>
      </c>
      <c r="B944">
        <v>49</v>
      </c>
      <c r="C944" s="272" t="s">
        <v>3479</v>
      </c>
      <c r="D944" s="272" t="s">
        <v>170</v>
      </c>
      <c r="E944">
        <v>7</v>
      </c>
      <c r="F944">
        <v>2</v>
      </c>
      <c r="G944">
        <v>9</v>
      </c>
      <c r="H944" s="208">
        <v>44645</v>
      </c>
      <c r="I944">
        <v>800</v>
      </c>
      <c r="J944" s="217">
        <f t="shared" si="29"/>
        <v>9</v>
      </c>
    </row>
    <row r="945" spans="1:10" hidden="1" outlineLevel="1" x14ac:dyDescent="0.35">
      <c r="A945" s="272" t="s">
        <v>3478</v>
      </c>
      <c r="B945">
        <v>50</v>
      </c>
      <c r="C945" s="272" t="s">
        <v>3479</v>
      </c>
      <c r="D945" s="272" t="s">
        <v>170</v>
      </c>
      <c r="E945">
        <v>6</v>
      </c>
      <c r="F945">
        <v>2</v>
      </c>
      <c r="G945">
        <v>8</v>
      </c>
      <c r="H945" s="208">
        <v>44645</v>
      </c>
      <c r="I945">
        <v>900</v>
      </c>
      <c r="J945" s="217">
        <f t="shared" si="29"/>
        <v>8</v>
      </c>
    </row>
    <row r="946" spans="1:10" ht="15" collapsed="1" thickBot="1" x14ac:dyDescent="0.4">
      <c r="A946" s="211" t="s">
        <v>3478</v>
      </c>
      <c r="B946" s="212"/>
      <c r="C946" s="213" t="s">
        <v>3479</v>
      </c>
      <c r="D946" s="214">
        <f>COUNTA(D896:D945)</f>
        <v>50</v>
      </c>
      <c r="E946" s="214">
        <f>SUM(E896:E945)</f>
        <v>217</v>
      </c>
      <c r="F946" s="214">
        <f>SUM(F896:F945)</f>
        <v>115</v>
      </c>
      <c r="G946" s="214">
        <f>SUM(G896:G945)</f>
        <v>332</v>
      </c>
      <c r="H946" s="270">
        <v>44645</v>
      </c>
      <c r="I946" s="242">
        <f>AVERAGE(I896:I945)</f>
        <v>541</v>
      </c>
      <c r="J946" s="214">
        <f>SUM(J896:J945)</f>
        <v>332</v>
      </c>
    </row>
    <row r="947" spans="1:10" hidden="1" outlineLevel="1" x14ac:dyDescent="0.35">
      <c r="A947" s="272" t="s">
        <v>3480</v>
      </c>
      <c r="B947">
        <v>6</v>
      </c>
      <c r="C947" s="272" t="s">
        <v>3481</v>
      </c>
      <c r="D947" s="272" t="s">
        <v>170</v>
      </c>
      <c r="E947">
        <v>10</v>
      </c>
      <c r="F947">
        <v>2</v>
      </c>
      <c r="G947">
        <v>12</v>
      </c>
      <c r="H947" s="208">
        <v>44645</v>
      </c>
      <c r="I947">
        <v>500</v>
      </c>
      <c r="J947" s="217">
        <f t="shared" si="29"/>
        <v>12</v>
      </c>
    </row>
    <row r="948" spans="1:10" hidden="1" outlineLevel="1" x14ac:dyDescent="0.35">
      <c r="A948" s="272" t="s">
        <v>3480</v>
      </c>
      <c r="B948">
        <v>7</v>
      </c>
      <c r="C948" s="272" t="s">
        <v>3481</v>
      </c>
      <c r="D948" s="272" t="s">
        <v>170</v>
      </c>
      <c r="E948">
        <v>13</v>
      </c>
      <c r="F948">
        <v>3</v>
      </c>
      <c r="G948">
        <v>16</v>
      </c>
      <c r="H948" s="208">
        <v>44645</v>
      </c>
      <c r="I948">
        <v>700</v>
      </c>
      <c r="J948" s="217">
        <f t="shared" si="29"/>
        <v>16</v>
      </c>
    </row>
    <row r="949" spans="1:10" hidden="1" outlineLevel="1" x14ac:dyDescent="0.35">
      <c r="A949" s="272" t="s">
        <v>3480</v>
      </c>
      <c r="B949">
        <v>12</v>
      </c>
      <c r="C949" s="272" t="s">
        <v>3481</v>
      </c>
      <c r="D949" s="272" t="s">
        <v>170</v>
      </c>
      <c r="E949">
        <v>4</v>
      </c>
      <c r="F949">
        <v>2</v>
      </c>
      <c r="G949">
        <v>6</v>
      </c>
      <c r="H949" s="208">
        <v>44645</v>
      </c>
      <c r="I949">
        <v>600</v>
      </c>
      <c r="J949" s="217">
        <f t="shared" si="29"/>
        <v>6</v>
      </c>
    </row>
    <row r="950" spans="1:10" hidden="1" outlineLevel="1" x14ac:dyDescent="0.35">
      <c r="A950" s="272" t="s">
        <v>3480</v>
      </c>
      <c r="B950">
        <v>1</v>
      </c>
      <c r="C950" s="272" t="s">
        <v>3481</v>
      </c>
      <c r="D950" s="272" t="s">
        <v>170</v>
      </c>
      <c r="E950">
        <v>4</v>
      </c>
      <c r="F950">
        <v>2</v>
      </c>
      <c r="G950">
        <v>6</v>
      </c>
      <c r="H950" s="208">
        <v>44645</v>
      </c>
      <c r="I950">
        <v>100</v>
      </c>
      <c r="J950" s="217">
        <f t="shared" si="29"/>
        <v>6</v>
      </c>
    </row>
    <row r="951" spans="1:10" hidden="1" outlineLevel="1" x14ac:dyDescent="0.35">
      <c r="A951" s="272" t="s">
        <v>3480</v>
      </c>
      <c r="B951">
        <v>2</v>
      </c>
      <c r="C951" s="272" t="s">
        <v>3481</v>
      </c>
      <c r="D951" s="272" t="s">
        <v>170</v>
      </c>
      <c r="E951">
        <v>11</v>
      </c>
      <c r="F951">
        <v>4</v>
      </c>
      <c r="G951">
        <v>15</v>
      </c>
      <c r="H951" s="208">
        <v>44645</v>
      </c>
      <c r="I951">
        <v>300</v>
      </c>
      <c r="J951" s="217">
        <f t="shared" si="29"/>
        <v>15</v>
      </c>
    </row>
    <row r="952" spans="1:10" hidden="1" outlineLevel="1" x14ac:dyDescent="0.35">
      <c r="A952" s="272" t="s">
        <v>3480</v>
      </c>
      <c r="B952">
        <v>23</v>
      </c>
      <c r="C952" s="272" t="s">
        <v>3481</v>
      </c>
      <c r="D952" s="272" t="s">
        <v>170</v>
      </c>
      <c r="E952">
        <v>5</v>
      </c>
      <c r="F952">
        <v>11</v>
      </c>
      <c r="G952">
        <v>16</v>
      </c>
      <c r="H952" s="208">
        <v>44645</v>
      </c>
      <c r="I952">
        <v>300</v>
      </c>
      <c r="J952" s="217">
        <f t="shared" si="29"/>
        <v>16</v>
      </c>
    </row>
    <row r="953" spans="1:10" hidden="1" outlineLevel="1" x14ac:dyDescent="0.35">
      <c r="A953" s="272" t="s">
        <v>3480</v>
      </c>
      <c r="B953">
        <v>3</v>
      </c>
      <c r="C953" s="272" t="s">
        <v>3481</v>
      </c>
      <c r="D953" s="272" t="s">
        <v>170</v>
      </c>
      <c r="E953">
        <v>9</v>
      </c>
      <c r="F953">
        <v>6</v>
      </c>
      <c r="G953">
        <v>15</v>
      </c>
      <c r="H953" s="208">
        <v>44645</v>
      </c>
      <c r="I953">
        <v>300</v>
      </c>
      <c r="J953" s="217">
        <f t="shared" si="29"/>
        <v>15</v>
      </c>
    </row>
    <row r="954" spans="1:10" hidden="1" outlineLevel="1" x14ac:dyDescent="0.35">
      <c r="A954" s="272" t="s">
        <v>3480</v>
      </c>
      <c r="B954">
        <v>4</v>
      </c>
      <c r="C954" s="272" t="s">
        <v>3481</v>
      </c>
      <c r="D954" s="272" t="s">
        <v>170</v>
      </c>
      <c r="E954">
        <v>4</v>
      </c>
      <c r="F954">
        <v>4</v>
      </c>
      <c r="G954">
        <v>8</v>
      </c>
      <c r="H954" s="208">
        <v>44645</v>
      </c>
      <c r="I954">
        <v>500</v>
      </c>
      <c r="J954" s="217">
        <f t="shared" si="29"/>
        <v>8</v>
      </c>
    </row>
    <row r="955" spans="1:10" hidden="1" outlineLevel="1" x14ac:dyDescent="0.35">
      <c r="A955" s="272" t="s">
        <v>3480</v>
      </c>
      <c r="B955">
        <v>16</v>
      </c>
      <c r="C955" s="272" t="s">
        <v>3481</v>
      </c>
      <c r="D955" s="272" t="s">
        <v>170</v>
      </c>
      <c r="E955">
        <v>10</v>
      </c>
      <c r="F955">
        <v>4</v>
      </c>
      <c r="G955">
        <v>14</v>
      </c>
      <c r="H955" s="208">
        <v>44645</v>
      </c>
      <c r="I955">
        <v>500</v>
      </c>
      <c r="J955" s="217">
        <f t="shared" si="29"/>
        <v>14</v>
      </c>
    </row>
    <row r="956" spans="1:10" hidden="1" outlineLevel="1" x14ac:dyDescent="0.35">
      <c r="A956" s="272" t="s">
        <v>3480</v>
      </c>
      <c r="B956">
        <v>5</v>
      </c>
      <c r="C956" s="272" t="s">
        <v>3481</v>
      </c>
      <c r="D956" s="272" t="s">
        <v>170</v>
      </c>
      <c r="E956">
        <v>3</v>
      </c>
      <c r="F956">
        <v>2</v>
      </c>
      <c r="G956">
        <v>5</v>
      </c>
      <c r="H956" s="208">
        <v>44645</v>
      </c>
      <c r="I956">
        <v>500</v>
      </c>
      <c r="J956" s="217">
        <f t="shared" si="29"/>
        <v>5</v>
      </c>
    </row>
    <row r="957" spans="1:10" hidden="1" outlineLevel="1" x14ac:dyDescent="0.35">
      <c r="A957" s="272" t="s">
        <v>3480</v>
      </c>
      <c r="B957">
        <v>8</v>
      </c>
      <c r="C957" s="272" t="s">
        <v>3481</v>
      </c>
      <c r="D957" s="272" t="s">
        <v>170</v>
      </c>
      <c r="E957">
        <v>4</v>
      </c>
      <c r="F957">
        <v>2</v>
      </c>
      <c r="G957">
        <v>6</v>
      </c>
      <c r="H957" s="208">
        <v>44645</v>
      </c>
      <c r="I957">
        <v>100</v>
      </c>
      <c r="J957" s="217">
        <f t="shared" si="29"/>
        <v>6</v>
      </c>
    </row>
    <row r="958" spans="1:10" hidden="1" outlineLevel="1" x14ac:dyDescent="0.35">
      <c r="A958" s="272" t="s">
        <v>3480</v>
      </c>
      <c r="B958">
        <v>9</v>
      </c>
      <c r="C958" s="272" t="s">
        <v>3481</v>
      </c>
      <c r="D958" s="272" t="s">
        <v>170</v>
      </c>
      <c r="E958">
        <v>8</v>
      </c>
      <c r="F958">
        <v>4</v>
      </c>
      <c r="G958">
        <v>12</v>
      </c>
      <c r="H958" s="208">
        <v>44645</v>
      </c>
      <c r="I958">
        <v>500</v>
      </c>
      <c r="J958" s="217">
        <f t="shared" si="29"/>
        <v>12</v>
      </c>
    </row>
    <row r="959" spans="1:10" hidden="1" outlineLevel="1" x14ac:dyDescent="0.35">
      <c r="A959" s="272" t="s">
        <v>3480</v>
      </c>
      <c r="B959">
        <v>10</v>
      </c>
      <c r="C959" s="272" t="s">
        <v>3481</v>
      </c>
      <c r="D959" s="272" t="s">
        <v>170</v>
      </c>
      <c r="E959">
        <v>6</v>
      </c>
      <c r="F959">
        <v>4</v>
      </c>
      <c r="G959">
        <v>10</v>
      </c>
      <c r="H959" s="208">
        <v>44645</v>
      </c>
      <c r="I959">
        <v>550</v>
      </c>
      <c r="J959" s="217">
        <f t="shared" si="29"/>
        <v>10</v>
      </c>
    </row>
    <row r="960" spans="1:10" hidden="1" outlineLevel="1" x14ac:dyDescent="0.35">
      <c r="A960" s="272" t="s">
        <v>3480</v>
      </c>
      <c r="B960">
        <v>11</v>
      </c>
      <c r="C960" s="272" t="s">
        <v>3481</v>
      </c>
      <c r="D960" s="272" t="s">
        <v>170</v>
      </c>
      <c r="E960">
        <v>8</v>
      </c>
      <c r="F960">
        <v>6</v>
      </c>
      <c r="G960">
        <v>14</v>
      </c>
      <c r="H960" s="208">
        <v>44645</v>
      </c>
      <c r="I960">
        <v>750</v>
      </c>
      <c r="J960" s="217">
        <f t="shared" si="29"/>
        <v>14</v>
      </c>
    </row>
    <row r="961" spans="1:10" hidden="1" outlineLevel="1" x14ac:dyDescent="0.35">
      <c r="A961" s="272" t="s">
        <v>3480</v>
      </c>
      <c r="B961">
        <v>13</v>
      </c>
      <c r="C961" s="272" t="s">
        <v>3481</v>
      </c>
      <c r="D961" s="272" t="s">
        <v>170</v>
      </c>
      <c r="E961">
        <v>11</v>
      </c>
      <c r="F961">
        <v>2</v>
      </c>
      <c r="G961">
        <v>13</v>
      </c>
      <c r="H961" s="208">
        <v>44645</v>
      </c>
      <c r="I961">
        <v>400</v>
      </c>
      <c r="J961" s="217">
        <f t="shared" si="29"/>
        <v>13</v>
      </c>
    </row>
    <row r="962" spans="1:10" hidden="1" outlineLevel="1" x14ac:dyDescent="0.35">
      <c r="A962" s="272" t="s">
        <v>3480</v>
      </c>
      <c r="B962">
        <v>18</v>
      </c>
      <c r="C962" s="272" t="s">
        <v>3481</v>
      </c>
      <c r="D962" s="272" t="s">
        <v>170</v>
      </c>
      <c r="E962">
        <v>5</v>
      </c>
      <c r="F962">
        <v>5</v>
      </c>
      <c r="G962">
        <v>10</v>
      </c>
      <c r="H962" s="208">
        <v>44645</v>
      </c>
      <c r="I962">
        <v>300</v>
      </c>
      <c r="J962" s="217">
        <f t="shared" si="29"/>
        <v>10</v>
      </c>
    </row>
    <row r="963" spans="1:10" hidden="1" outlineLevel="1" x14ac:dyDescent="0.35">
      <c r="A963" s="272" t="s">
        <v>3480</v>
      </c>
      <c r="B963">
        <v>14</v>
      </c>
      <c r="C963" s="272" t="s">
        <v>3481</v>
      </c>
      <c r="D963" s="272" t="s">
        <v>170</v>
      </c>
      <c r="E963">
        <v>14</v>
      </c>
      <c r="F963">
        <v>5</v>
      </c>
      <c r="G963">
        <v>19</v>
      </c>
      <c r="H963" s="208">
        <v>44645</v>
      </c>
      <c r="I963">
        <v>400</v>
      </c>
      <c r="J963" s="217">
        <f t="shared" ref="J963:J1026" si="30">IF(I963&gt;$Q$1,,G963)</f>
        <v>19</v>
      </c>
    </row>
    <row r="964" spans="1:10" hidden="1" outlineLevel="1" x14ac:dyDescent="0.35">
      <c r="A964" s="272" t="s">
        <v>3480</v>
      </c>
      <c r="B964">
        <v>15</v>
      </c>
      <c r="C964" s="272" t="s">
        <v>3481</v>
      </c>
      <c r="D964" s="272" t="s">
        <v>170</v>
      </c>
      <c r="E964">
        <v>7</v>
      </c>
      <c r="F964">
        <v>7</v>
      </c>
      <c r="G964">
        <v>14</v>
      </c>
      <c r="H964" s="208">
        <v>44645</v>
      </c>
      <c r="I964">
        <v>500</v>
      </c>
      <c r="J964" s="217">
        <f t="shared" si="30"/>
        <v>14</v>
      </c>
    </row>
    <row r="965" spans="1:10" hidden="1" outlineLevel="1" x14ac:dyDescent="0.35">
      <c r="A965" s="272" t="s">
        <v>3480</v>
      </c>
      <c r="B965">
        <v>22</v>
      </c>
      <c r="C965" s="272" t="s">
        <v>3481</v>
      </c>
      <c r="D965" s="272" t="s">
        <v>170</v>
      </c>
      <c r="E965">
        <v>3</v>
      </c>
      <c r="F965">
        <v>8</v>
      </c>
      <c r="G965">
        <v>11</v>
      </c>
      <c r="H965" s="208">
        <v>44645</v>
      </c>
      <c r="I965">
        <v>500</v>
      </c>
      <c r="J965" s="217">
        <f t="shared" si="30"/>
        <v>11</v>
      </c>
    </row>
    <row r="966" spans="1:10" hidden="1" outlineLevel="1" x14ac:dyDescent="0.35">
      <c r="A966" s="272" t="s">
        <v>3480</v>
      </c>
      <c r="B966">
        <v>17</v>
      </c>
      <c r="C966" s="272" t="s">
        <v>3481</v>
      </c>
      <c r="D966" s="272" t="s">
        <v>170</v>
      </c>
      <c r="E966">
        <v>4</v>
      </c>
      <c r="F966">
        <v>5</v>
      </c>
      <c r="G966">
        <v>9</v>
      </c>
      <c r="H966" s="208">
        <v>44645</v>
      </c>
      <c r="I966">
        <v>300</v>
      </c>
      <c r="J966" s="217">
        <f t="shared" si="30"/>
        <v>9</v>
      </c>
    </row>
    <row r="967" spans="1:10" hidden="1" outlineLevel="1" x14ac:dyDescent="0.35">
      <c r="A967" s="272" t="s">
        <v>3480</v>
      </c>
      <c r="B967">
        <v>19</v>
      </c>
      <c r="C967" s="272" t="s">
        <v>3481</v>
      </c>
      <c r="D967" s="272" t="s">
        <v>170</v>
      </c>
      <c r="E967">
        <v>9</v>
      </c>
      <c r="F967">
        <v>4</v>
      </c>
      <c r="G967">
        <v>13</v>
      </c>
      <c r="H967" s="208">
        <v>44645</v>
      </c>
      <c r="I967">
        <v>200</v>
      </c>
      <c r="J967" s="217">
        <f t="shared" si="30"/>
        <v>13</v>
      </c>
    </row>
    <row r="968" spans="1:10" hidden="1" outlineLevel="1" x14ac:dyDescent="0.35">
      <c r="A968" s="272" t="s">
        <v>3480</v>
      </c>
      <c r="B968">
        <v>20</v>
      </c>
      <c r="C968" s="272" t="s">
        <v>3481</v>
      </c>
      <c r="D968" s="272" t="s">
        <v>170</v>
      </c>
      <c r="E968">
        <v>12</v>
      </c>
      <c r="F968">
        <v>8</v>
      </c>
      <c r="G968">
        <v>20</v>
      </c>
      <c r="H968" s="208">
        <v>44645</v>
      </c>
      <c r="I968">
        <v>250</v>
      </c>
      <c r="J968" s="217">
        <f t="shared" si="30"/>
        <v>20</v>
      </c>
    </row>
    <row r="969" spans="1:10" hidden="1" outlineLevel="1" x14ac:dyDescent="0.35">
      <c r="A969" s="272" t="s">
        <v>3480</v>
      </c>
      <c r="B969">
        <v>21</v>
      </c>
      <c r="C969" s="272" t="s">
        <v>3481</v>
      </c>
      <c r="D969" s="272" t="s">
        <v>170</v>
      </c>
      <c r="E969">
        <v>2</v>
      </c>
      <c r="F969">
        <v>2</v>
      </c>
      <c r="G969">
        <v>4</v>
      </c>
      <c r="H969" s="208">
        <v>44645</v>
      </c>
      <c r="I969">
        <v>500</v>
      </c>
      <c r="J969" s="217">
        <f t="shared" si="30"/>
        <v>4</v>
      </c>
    </row>
    <row r="970" spans="1:10" hidden="1" outlineLevel="1" x14ac:dyDescent="0.35">
      <c r="A970" s="272" t="s">
        <v>3480</v>
      </c>
      <c r="B970">
        <v>24</v>
      </c>
      <c r="C970" s="272" t="s">
        <v>3481</v>
      </c>
      <c r="D970" s="272" t="s">
        <v>170</v>
      </c>
      <c r="E970">
        <v>2</v>
      </c>
      <c r="F970">
        <v>5</v>
      </c>
      <c r="G970">
        <v>7</v>
      </c>
      <c r="H970" s="208">
        <v>44645</v>
      </c>
      <c r="I970">
        <v>400</v>
      </c>
      <c r="J970" s="217">
        <f t="shared" si="30"/>
        <v>7</v>
      </c>
    </row>
    <row r="971" spans="1:10" hidden="1" outlineLevel="1" x14ac:dyDescent="0.35">
      <c r="A971" s="272" t="s">
        <v>3480</v>
      </c>
      <c r="B971">
        <v>25</v>
      </c>
      <c r="C971" s="272" t="s">
        <v>3481</v>
      </c>
      <c r="D971" s="272" t="s">
        <v>170</v>
      </c>
      <c r="E971">
        <v>2</v>
      </c>
      <c r="F971">
        <v>5</v>
      </c>
      <c r="G971">
        <v>7</v>
      </c>
      <c r="H971" s="208">
        <v>44645</v>
      </c>
      <c r="I971">
        <v>500</v>
      </c>
      <c r="J971" s="217">
        <f t="shared" si="30"/>
        <v>7</v>
      </c>
    </row>
    <row r="972" spans="1:10" hidden="1" outlineLevel="1" x14ac:dyDescent="0.35">
      <c r="A972" s="272" t="s">
        <v>3480</v>
      </c>
      <c r="B972">
        <v>26</v>
      </c>
      <c r="C972" s="272" t="s">
        <v>3481</v>
      </c>
      <c r="D972" s="272" t="s">
        <v>170</v>
      </c>
      <c r="E972">
        <v>9</v>
      </c>
      <c r="F972">
        <v>5</v>
      </c>
      <c r="G972">
        <v>14</v>
      </c>
      <c r="H972" s="208">
        <v>44645</v>
      </c>
      <c r="I972">
        <v>400</v>
      </c>
      <c r="J972" s="217">
        <f t="shared" si="30"/>
        <v>14</v>
      </c>
    </row>
    <row r="973" spans="1:10" hidden="1" outlineLevel="1" x14ac:dyDescent="0.35">
      <c r="A973" s="272" t="s">
        <v>3480</v>
      </c>
      <c r="B973">
        <v>27</v>
      </c>
      <c r="C973" s="272" t="s">
        <v>3481</v>
      </c>
      <c r="D973" s="272" t="s">
        <v>170</v>
      </c>
      <c r="E973">
        <v>2</v>
      </c>
      <c r="F973">
        <v>2</v>
      </c>
      <c r="G973">
        <v>4</v>
      </c>
      <c r="H973" s="208">
        <v>44645</v>
      </c>
      <c r="I973">
        <v>200</v>
      </c>
      <c r="J973" s="217">
        <f t="shared" si="30"/>
        <v>4</v>
      </c>
    </row>
    <row r="974" spans="1:10" hidden="1" outlineLevel="1" x14ac:dyDescent="0.35">
      <c r="A974" s="272" t="s">
        <v>3480</v>
      </c>
      <c r="B974">
        <v>28</v>
      </c>
      <c r="C974" s="272" t="s">
        <v>3481</v>
      </c>
      <c r="D974" s="272" t="s">
        <v>170</v>
      </c>
      <c r="E974">
        <v>11</v>
      </c>
      <c r="F974">
        <v>2</v>
      </c>
      <c r="G974">
        <v>13</v>
      </c>
      <c r="H974" s="208">
        <v>44645</v>
      </c>
      <c r="I974">
        <v>700</v>
      </c>
      <c r="J974" s="217">
        <f t="shared" si="30"/>
        <v>13</v>
      </c>
    </row>
    <row r="975" spans="1:10" hidden="1" outlineLevel="1" x14ac:dyDescent="0.35">
      <c r="A975" s="272" t="s">
        <v>3480</v>
      </c>
      <c r="B975">
        <v>29</v>
      </c>
      <c r="C975" s="272" t="s">
        <v>3481</v>
      </c>
      <c r="D975" s="272" t="s">
        <v>170</v>
      </c>
      <c r="E975">
        <v>5</v>
      </c>
      <c r="F975">
        <v>5</v>
      </c>
      <c r="G975">
        <v>10</v>
      </c>
      <c r="H975" s="208">
        <v>44645</v>
      </c>
      <c r="I975">
        <v>600</v>
      </c>
      <c r="J975" s="217">
        <f t="shared" si="30"/>
        <v>10</v>
      </c>
    </row>
    <row r="976" spans="1:10" hidden="1" outlineLevel="1" x14ac:dyDescent="0.35">
      <c r="A976" s="272" t="s">
        <v>3480</v>
      </c>
      <c r="B976">
        <v>30</v>
      </c>
      <c r="C976" s="272" t="s">
        <v>3481</v>
      </c>
      <c r="D976" s="272" t="s">
        <v>170</v>
      </c>
      <c r="E976">
        <v>12</v>
      </c>
      <c r="F976">
        <v>4</v>
      </c>
      <c r="G976">
        <v>16</v>
      </c>
      <c r="H976" s="208">
        <v>44645</v>
      </c>
      <c r="I976">
        <v>300</v>
      </c>
      <c r="J976" s="217">
        <f t="shared" si="30"/>
        <v>16</v>
      </c>
    </row>
    <row r="977" spans="1:10" hidden="1" outlineLevel="1" x14ac:dyDescent="0.35">
      <c r="A977" s="272" t="s">
        <v>3480</v>
      </c>
      <c r="B977">
        <v>31</v>
      </c>
      <c r="C977" s="272" t="s">
        <v>3481</v>
      </c>
      <c r="D977" s="272" t="s">
        <v>170</v>
      </c>
      <c r="E977">
        <v>3</v>
      </c>
      <c r="F977">
        <v>2</v>
      </c>
      <c r="G977">
        <v>5</v>
      </c>
      <c r="H977" s="208">
        <v>44645</v>
      </c>
      <c r="I977">
        <v>200</v>
      </c>
      <c r="J977" s="217">
        <f t="shared" si="30"/>
        <v>5</v>
      </c>
    </row>
    <row r="978" spans="1:10" ht="15" collapsed="1" thickBot="1" x14ac:dyDescent="0.4">
      <c r="A978" s="211" t="s">
        <v>3480</v>
      </c>
      <c r="B978" s="212"/>
      <c r="C978" s="213" t="s">
        <v>3481</v>
      </c>
      <c r="D978" s="214">
        <f>COUNTA(D947:D977)</f>
        <v>31</v>
      </c>
      <c r="E978" s="214">
        <f>SUM(E947:E977)</f>
        <v>212</v>
      </c>
      <c r="F978" s="214">
        <f>SUM(F947:F977)</f>
        <v>132</v>
      </c>
      <c r="G978" s="214">
        <f>SUM(G947:G977)</f>
        <v>344</v>
      </c>
      <c r="H978" s="270">
        <v>44645</v>
      </c>
      <c r="I978" s="242">
        <f>AVERAGE(I947:I977)</f>
        <v>414.51612903225805</v>
      </c>
      <c r="J978" s="214">
        <f>SUM(J947:J977)</f>
        <v>344</v>
      </c>
    </row>
    <row r="979" spans="1:10" hidden="1" outlineLevel="1" x14ac:dyDescent="0.35">
      <c r="A979" s="272" t="s">
        <v>3482</v>
      </c>
      <c r="B979">
        <v>33</v>
      </c>
      <c r="C979" s="272" t="s">
        <v>3483</v>
      </c>
      <c r="D979" s="272" t="s">
        <v>170</v>
      </c>
      <c r="E979">
        <v>6</v>
      </c>
      <c r="F979">
        <v>10</v>
      </c>
      <c r="G979">
        <v>16</v>
      </c>
      <c r="H979" s="208">
        <v>44645</v>
      </c>
      <c r="I979">
        <v>350</v>
      </c>
      <c r="J979" s="217">
        <f t="shared" si="30"/>
        <v>16</v>
      </c>
    </row>
    <row r="980" spans="1:10" hidden="1" outlineLevel="1" x14ac:dyDescent="0.35">
      <c r="A980" s="272" t="s">
        <v>3482</v>
      </c>
      <c r="B980">
        <v>55</v>
      </c>
      <c r="C980" s="272" t="s">
        <v>3483</v>
      </c>
      <c r="D980" s="272" t="s">
        <v>170</v>
      </c>
      <c r="E980">
        <v>3</v>
      </c>
      <c r="F980">
        <v>7</v>
      </c>
      <c r="G980">
        <v>10</v>
      </c>
      <c r="H980" s="208">
        <v>44645</v>
      </c>
      <c r="I980">
        <v>250</v>
      </c>
      <c r="J980" s="217">
        <f t="shared" si="30"/>
        <v>10</v>
      </c>
    </row>
    <row r="981" spans="1:10" hidden="1" outlineLevel="1" x14ac:dyDescent="0.35">
      <c r="A981" s="272" t="s">
        <v>3482</v>
      </c>
      <c r="B981">
        <v>4</v>
      </c>
      <c r="C981" s="272" t="s">
        <v>3483</v>
      </c>
      <c r="D981" s="272" t="s">
        <v>170</v>
      </c>
      <c r="E981">
        <v>8</v>
      </c>
      <c r="F981">
        <v>4</v>
      </c>
      <c r="G981">
        <v>12</v>
      </c>
      <c r="H981" s="208">
        <v>44645</v>
      </c>
      <c r="I981">
        <v>50</v>
      </c>
      <c r="J981" s="217">
        <f t="shared" si="30"/>
        <v>12</v>
      </c>
    </row>
    <row r="982" spans="1:10" hidden="1" outlineLevel="1" x14ac:dyDescent="0.35">
      <c r="A982" s="272" t="s">
        <v>3482</v>
      </c>
      <c r="B982">
        <v>7</v>
      </c>
      <c r="C982" s="272" t="s">
        <v>3483</v>
      </c>
      <c r="D982" s="272" t="s">
        <v>170</v>
      </c>
      <c r="E982">
        <v>11</v>
      </c>
      <c r="F982">
        <v>5</v>
      </c>
      <c r="G982">
        <v>16</v>
      </c>
      <c r="H982" s="208">
        <v>44645</v>
      </c>
      <c r="I982">
        <v>100</v>
      </c>
      <c r="J982" s="217">
        <f t="shared" si="30"/>
        <v>16</v>
      </c>
    </row>
    <row r="983" spans="1:10" hidden="1" outlineLevel="1" x14ac:dyDescent="0.35">
      <c r="A983" s="272" t="s">
        <v>3482</v>
      </c>
      <c r="B983">
        <v>1</v>
      </c>
      <c r="C983" s="272" t="s">
        <v>3483</v>
      </c>
      <c r="D983" s="272" t="s">
        <v>170</v>
      </c>
      <c r="E983">
        <v>2</v>
      </c>
      <c r="F983">
        <v>5</v>
      </c>
      <c r="G983">
        <v>7</v>
      </c>
      <c r="H983" s="208">
        <v>44645</v>
      </c>
      <c r="I983">
        <v>120</v>
      </c>
      <c r="J983" s="217">
        <f t="shared" si="30"/>
        <v>7</v>
      </c>
    </row>
    <row r="984" spans="1:10" hidden="1" outlineLevel="1" x14ac:dyDescent="0.35">
      <c r="A984" s="272" t="s">
        <v>3482</v>
      </c>
      <c r="B984">
        <v>37</v>
      </c>
      <c r="C984" s="272" t="s">
        <v>3483</v>
      </c>
      <c r="D984" s="272" t="s">
        <v>170</v>
      </c>
      <c r="E984">
        <v>5</v>
      </c>
      <c r="F984">
        <v>4</v>
      </c>
      <c r="G984">
        <v>9</v>
      </c>
      <c r="H984" s="208">
        <v>44645</v>
      </c>
      <c r="I984">
        <v>300</v>
      </c>
      <c r="J984" s="217">
        <f t="shared" si="30"/>
        <v>9</v>
      </c>
    </row>
    <row r="985" spans="1:10" hidden="1" outlineLevel="1" x14ac:dyDescent="0.35">
      <c r="A985" s="272" t="s">
        <v>3482</v>
      </c>
      <c r="B985">
        <v>2</v>
      </c>
      <c r="C985" s="272" t="s">
        <v>3483</v>
      </c>
      <c r="D985" s="272" t="s">
        <v>170</v>
      </c>
      <c r="E985">
        <v>11</v>
      </c>
      <c r="F985">
        <v>8</v>
      </c>
      <c r="G985">
        <v>19</v>
      </c>
      <c r="H985" s="208">
        <v>44645</v>
      </c>
      <c r="I985">
        <v>100</v>
      </c>
      <c r="J985" s="217">
        <f t="shared" si="30"/>
        <v>19</v>
      </c>
    </row>
    <row r="986" spans="1:10" hidden="1" outlineLevel="1" x14ac:dyDescent="0.35">
      <c r="A986" s="272" t="s">
        <v>3482</v>
      </c>
      <c r="B986">
        <v>3</v>
      </c>
      <c r="C986" s="272" t="s">
        <v>3483</v>
      </c>
      <c r="D986" s="272" t="s">
        <v>170</v>
      </c>
      <c r="E986">
        <v>5</v>
      </c>
      <c r="F986">
        <v>7</v>
      </c>
      <c r="G986">
        <v>12</v>
      </c>
      <c r="H986" s="208">
        <v>44645</v>
      </c>
      <c r="I986">
        <v>50</v>
      </c>
      <c r="J986" s="217">
        <f t="shared" si="30"/>
        <v>12</v>
      </c>
    </row>
    <row r="987" spans="1:10" hidden="1" outlineLevel="1" x14ac:dyDescent="0.35">
      <c r="A987" s="272" t="s">
        <v>3482</v>
      </c>
      <c r="B987">
        <v>5</v>
      </c>
      <c r="C987" s="272" t="s">
        <v>3483</v>
      </c>
      <c r="D987" s="272" t="s">
        <v>170</v>
      </c>
      <c r="E987">
        <v>6</v>
      </c>
      <c r="F987">
        <v>3</v>
      </c>
      <c r="G987">
        <v>9</v>
      </c>
      <c r="H987" s="208">
        <v>44645</v>
      </c>
      <c r="I987">
        <v>100</v>
      </c>
      <c r="J987" s="217">
        <f t="shared" si="30"/>
        <v>9</v>
      </c>
    </row>
    <row r="988" spans="1:10" hidden="1" outlineLevel="1" x14ac:dyDescent="0.35">
      <c r="A988" s="272" t="s">
        <v>3482</v>
      </c>
      <c r="B988">
        <v>6</v>
      </c>
      <c r="C988" s="272" t="s">
        <v>3483</v>
      </c>
      <c r="D988" s="272" t="s">
        <v>170</v>
      </c>
      <c r="E988">
        <v>9</v>
      </c>
      <c r="F988">
        <v>6</v>
      </c>
      <c r="G988">
        <v>15</v>
      </c>
      <c r="H988" s="208">
        <v>44645</v>
      </c>
      <c r="I988">
        <v>150</v>
      </c>
      <c r="J988" s="217">
        <f t="shared" si="30"/>
        <v>15</v>
      </c>
    </row>
    <row r="989" spans="1:10" hidden="1" outlineLevel="1" x14ac:dyDescent="0.35">
      <c r="A989" s="272" t="s">
        <v>3482</v>
      </c>
      <c r="B989">
        <v>8</v>
      </c>
      <c r="C989" s="272" t="s">
        <v>3483</v>
      </c>
      <c r="D989" s="272" t="s">
        <v>170</v>
      </c>
      <c r="E989">
        <v>7</v>
      </c>
      <c r="F989">
        <v>2</v>
      </c>
      <c r="G989">
        <v>9</v>
      </c>
      <c r="H989" s="208">
        <v>44645</v>
      </c>
      <c r="I989">
        <v>20</v>
      </c>
      <c r="J989" s="217">
        <f t="shared" si="30"/>
        <v>9</v>
      </c>
    </row>
    <row r="990" spans="1:10" hidden="1" outlineLevel="1" x14ac:dyDescent="0.35">
      <c r="A990" s="272" t="s">
        <v>3482</v>
      </c>
      <c r="B990">
        <v>9</v>
      </c>
      <c r="C990" s="272" t="s">
        <v>3483</v>
      </c>
      <c r="D990" s="272" t="s">
        <v>170</v>
      </c>
      <c r="E990">
        <v>2</v>
      </c>
      <c r="F990">
        <v>5</v>
      </c>
      <c r="G990">
        <v>7</v>
      </c>
      <c r="H990" s="208">
        <v>44645</v>
      </c>
      <c r="I990">
        <v>130</v>
      </c>
      <c r="J990" s="217">
        <f t="shared" si="30"/>
        <v>7</v>
      </c>
    </row>
    <row r="991" spans="1:10" hidden="1" outlineLevel="1" x14ac:dyDescent="0.35">
      <c r="A991" s="272" t="s">
        <v>3482</v>
      </c>
      <c r="B991">
        <v>25</v>
      </c>
      <c r="C991" s="272" t="s">
        <v>3483</v>
      </c>
      <c r="D991" s="272" t="s">
        <v>170</v>
      </c>
      <c r="E991">
        <v>9</v>
      </c>
      <c r="F991">
        <v>2</v>
      </c>
      <c r="G991">
        <v>11</v>
      </c>
      <c r="H991" s="208">
        <v>44645</v>
      </c>
      <c r="I991">
        <v>100</v>
      </c>
      <c r="J991" s="217">
        <f t="shared" si="30"/>
        <v>11</v>
      </c>
    </row>
    <row r="992" spans="1:10" hidden="1" outlineLevel="1" x14ac:dyDescent="0.35">
      <c r="A992" s="272" t="s">
        <v>3482</v>
      </c>
      <c r="B992">
        <v>54</v>
      </c>
      <c r="C992" s="272" t="s">
        <v>3483</v>
      </c>
      <c r="D992" s="272" t="s">
        <v>170</v>
      </c>
      <c r="E992">
        <v>9</v>
      </c>
      <c r="F992">
        <v>2</v>
      </c>
      <c r="G992">
        <v>11</v>
      </c>
      <c r="H992" s="208">
        <v>44645</v>
      </c>
      <c r="I992">
        <v>250</v>
      </c>
      <c r="J992" s="217">
        <f t="shared" si="30"/>
        <v>11</v>
      </c>
    </row>
    <row r="993" spans="1:10" hidden="1" outlineLevel="1" x14ac:dyDescent="0.35">
      <c r="A993" s="272" t="s">
        <v>3482</v>
      </c>
      <c r="B993">
        <v>44</v>
      </c>
      <c r="C993" s="272" t="s">
        <v>3483</v>
      </c>
      <c r="D993" s="272" t="s">
        <v>170</v>
      </c>
      <c r="E993">
        <v>4</v>
      </c>
      <c r="F993">
        <v>2</v>
      </c>
      <c r="G993">
        <v>6</v>
      </c>
      <c r="H993" s="208">
        <v>44645</v>
      </c>
      <c r="I993">
        <v>100</v>
      </c>
      <c r="J993" s="217">
        <f t="shared" si="30"/>
        <v>6</v>
      </c>
    </row>
    <row r="994" spans="1:10" hidden="1" outlineLevel="1" x14ac:dyDescent="0.35">
      <c r="A994" s="272" t="s">
        <v>3482</v>
      </c>
      <c r="B994">
        <v>10</v>
      </c>
      <c r="C994" s="272" t="s">
        <v>3483</v>
      </c>
      <c r="D994" s="272" t="s">
        <v>170</v>
      </c>
      <c r="E994">
        <v>4</v>
      </c>
      <c r="F994">
        <v>2</v>
      </c>
      <c r="G994">
        <v>6</v>
      </c>
      <c r="H994" s="208">
        <v>44645</v>
      </c>
      <c r="I994">
        <v>200</v>
      </c>
      <c r="J994" s="217">
        <f t="shared" si="30"/>
        <v>6</v>
      </c>
    </row>
    <row r="995" spans="1:10" hidden="1" outlineLevel="1" x14ac:dyDescent="0.35">
      <c r="A995" s="272" t="s">
        <v>3482</v>
      </c>
      <c r="B995">
        <v>11</v>
      </c>
      <c r="C995" s="272" t="s">
        <v>3483</v>
      </c>
      <c r="D995" s="272" t="s">
        <v>170</v>
      </c>
      <c r="E995">
        <v>9</v>
      </c>
      <c r="F995">
        <v>2</v>
      </c>
      <c r="G995">
        <v>11</v>
      </c>
      <c r="H995" s="208">
        <v>44645</v>
      </c>
      <c r="I995">
        <v>80</v>
      </c>
      <c r="J995" s="217">
        <f t="shared" si="30"/>
        <v>11</v>
      </c>
    </row>
    <row r="996" spans="1:10" hidden="1" outlineLevel="1" x14ac:dyDescent="0.35">
      <c r="A996" s="272" t="s">
        <v>3482</v>
      </c>
      <c r="B996">
        <v>12</v>
      </c>
      <c r="C996" s="272" t="s">
        <v>3483</v>
      </c>
      <c r="D996" s="272" t="s">
        <v>170</v>
      </c>
      <c r="E996">
        <v>1</v>
      </c>
      <c r="F996">
        <v>2</v>
      </c>
      <c r="G996">
        <v>3</v>
      </c>
      <c r="H996" s="208">
        <v>44645</v>
      </c>
      <c r="I996">
        <v>100</v>
      </c>
      <c r="J996" s="217">
        <f t="shared" si="30"/>
        <v>3</v>
      </c>
    </row>
    <row r="997" spans="1:10" hidden="1" outlineLevel="1" x14ac:dyDescent="0.35">
      <c r="A997" s="272" t="s">
        <v>3482</v>
      </c>
      <c r="B997">
        <v>13</v>
      </c>
      <c r="C997" s="272" t="s">
        <v>3483</v>
      </c>
      <c r="D997" s="272" t="s">
        <v>170</v>
      </c>
      <c r="E997">
        <v>7</v>
      </c>
      <c r="F997">
        <v>2</v>
      </c>
      <c r="G997">
        <v>9</v>
      </c>
      <c r="H997" s="208">
        <v>44645</v>
      </c>
      <c r="I997">
        <v>200</v>
      </c>
      <c r="J997" s="217">
        <f t="shared" si="30"/>
        <v>9</v>
      </c>
    </row>
    <row r="998" spans="1:10" hidden="1" outlineLevel="1" x14ac:dyDescent="0.35">
      <c r="A998" s="272" t="s">
        <v>3482</v>
      </c>
      <c r="B998">
        <v>14</v>
      </c>
      <c r="C998" s="272" t="s">
        <v>3483</v>
      </c>
      <c r="D998" s="272" t="s">
        <v>170</v>
      </c>
      <c r="E998">
        <v>5</v>
      </c>
      <c r="F998">
        <v>2</v>
      </c>
      <c r="G998">
        <v>7</v>
      </c>
      <c r="H998" s="208">
        <v>44645</v>
      </c>
      <c r="I998">
        <v>101</v>
      </c>
      <c r="J998" s="217">
        <f t="shared" si="30"/>
        <v>7</v>
      </c>
    </row>
    <row r="999" spans="1:10" hidden="1" outlineLevel="1" x14ac:dyDescent="0.35">
      <c r="A999" s="272" t="s">
        <v>3482</v>
      </c>
      <c r="B999">
        <v>15</v>
      </c>
      <c r="C999" s="272" t="s">
        <v>3483</v>
      </c>
      <c r="D999" s="272" t="s">
        <v>170</v>
      </c>
      <c r="E999">
        <v>6</v>
      </c>
      <c r="F999">
        <v>2</v>
      </c>
      <c r="G999">
        <v>8</v>
      </c>
      <c r="H999" s="208">
        <v>44645</v>
      </c>
      <c r="I999">
        <v>120</v>
      </c>
      <c r="J999" s="217">
        <f t="shared" si="30"/>
        <v>8</v>
      </c>
    </row>
    <row r="1000" spans="1:10" hidden="1" outlineLevel="1" x14ac:dyDescent="0.35">
      <c r="A1000" s="272" t="s">
        <v>3482</v>
      </c>
      <c r="B1000">
        <v>16</v>
      </c>
      <c r="C1000" s="272" t="s">
        <v>3483</v>
      </c>
      <c r="D1000" s="272" t="s">
        <v>170</v>
      </c>
      <c r="E1000">
        <v>6</v>
      </c>
      <c r="F1000">
        <v>4</v>
      </c>
      <c r="G1000">
        <v>10</v>
      </c>
      <c r="H1000" s="208">
        <v>44645</v>
      </c>
      <c r="I1000">
        <v>100</v>
      </c>
      <c r="J1000" s="217">
        <f t="shared" si="30"/>
        <v>10</v>
      </c>
    </row>
    <row r="1001" spans="1:10" hidden="1" outlineLevel="1" x14ac:dyDescent="0.35">
      <c r="A1001" s="272" t="s">
        <v>3482</v>
      </c>
      <c r="B1001">
        <v>31</v>
      </c>
      <c r="C1001" s="272" t="s">
        <v>3483</v>
      </c>
      <c r="D1001" s="272" t="s">
        <v>170</v>
      </c>
      <c r="E1001">
        <v>1</v>
      </c>
      <c r="F1001">
        <v>3</v>
      </c>
      <c r="G1001">
        <v>4</v>
      </c>
      <c r="H1001" s="208">
        <v>44645</v>
      </c>
      <c r="I1001">
        <v>250</v>
      </c>
      <c r="J1001" s="217">
        <f t="shared" si="30"/>
        <v>4</v>
      </c>
    </row>
    <row r="1002" spans="1:10" hidden="1" outlineLevel="1" x14ac:dyDescent="0.35">
      <c r="A1002" s="272" t="s">
        <v>3482</v>
      </c>
      <c r="B1002">
        <v>17</v>
      </c>
      <c r="C1002" s="272" t="s">
        <v>3483</v>
      </c>
      <c r="D1002" s="272" t="s">
        <v>170</v>
      </c>
      <c r="E1002">
        <v>8</v>
      </c>
      <c r="F1002">
        <v>2</v>
      </c>
      <c r="G1002">
        <v>10</v>
      </c>
      <c r="H1002" s="208">
        <v>44645</v>
      </c>
      <c r="I1002">
        <v>100</v>
      </c>
      <c r="J1002" s="217">
        <f t="shared" si="30"/>
        <v>10</v>
      </c>
    </row>
    <row r="1003" spans="1:10" hidden="1" outlineLevel="1" x14ac:dyDescent="0.35">
      <c r="A1003" s="272" t="s">
        <v>3482</v>
      </c>
      <c r="B1003">
        <v>48</v>
      </c>
      <c r="C1003" s="272" t="s">
        <v>3483</v>
      </c>
      <c r="D1003" s="272" t="s">
        <v>170</v>
      </c>
      <c r="E1003">
        <v>2</v>
      </c>
      <c r="F1003">
        <v>3</v>
      </c>
      <c r="G1003">
        <v>5</v>
      </c>
      <c r="H1003" s="208">
        <v>44645</v>
      </c>
      <c r="I1003">
        <v>200</v>
      </c>
      <c r="J1003" s="217">
        <f t="shared" si="30"/>
        <v>5</v>
      </c>
    </row>
    <row r="1004" spans="1:10" hidden="1" outlineLevel="1" x14ac:dyDescent="0.35">
      <c r="A1004" s="272" t="s">
        <v>3482</v>
      </c>
      <c r="B1004">
        <v>18</v>
      </c>
      <c r="C1004" s="272" t="s">
        <v>3483</v>
      </c>
      <c r="D1004" s="272" t="s">
        <v>170</v>
      </c>
      <c r="E1004">
        <v>4</v>
      </c>
      <c r="F1004">
        <v>2</v>
      </c>
      <c r="G1004">
        <v>6</v>
      </c>
      <c r="H1004" s="208">
        <v>44645</v>
      </c>
      <c r="I1004">
        <v>200</v>
      </c>
      <c r="J1004" s="217">
        <f t="shared" si="30"/>
        <v>6</v>
      </c>
    </row>
    <row r="1005" spans="1:10" hidden="1" outlineLevel="1" x14ac:dyDescent="0.35">
      <c r="A1005" s="272" t="s">
        <v>3482</v>
      </c>
      <c r="B1005">
        <v>26</v>
      </c>
      <c r="C1005" s="272" t="s">
        <v>3483</v>
      </c>
      <c r="D1005" s="272" t="s">
        <v>170</v>
      </c>
      <c r="E1005">
        <v>3</v>
      </c>
      <c r="F1005">
        <v>2</v>
      </c>
      <c r="G1005">
        <v>5</v>
      </c>
      <c r="H1005" s="208">
        <v>44645</v>
      </c>
      <c r="I1005">
        <v>100</v>
      </c>
      <c r="J1005" s="217">
        <f t="shared" si="30"/>
        <v>5</v>
      </c>
    </row>
    <row r="1006" spans="1:10" hidden="1" outlineLevel="1" x14ac:dyDescent="0.35">
      <c r="A1006" s="272" t="s">
        <v>3482</v>
      </c>
      <c r="B1006">
        <v>58</v>
      </c>
      <c r="C1006" s="272" t="s">
        <v>3483</v>
      </c>
      <c r="D1006" s="272" t="s">
        <v>170</v>
      </c>
      <c r="E1006">
        <v>8</v>
      </c>
      <c r="F1006">
        <v>5</v>
      </c>
      <c r="G1006">
        <v>13</v>
      </c>
      <c r="H1006" s="208">
        <v>44645</v>
      </c>
      <c r="I1006">
        <v>800</v>
      </c>
      <c r="J1006" s="217">
        <f t="shared" si="30"/>
        <v>13</v>
      </c>
    </row>
    <row r="1007" spans="1:10" hidden="1" outlineLevel="1" x14ac:dyDescent="0.35">
      <c r="A1007" s="272" t="s">
        <v>3482</v>
      </c>
      <c r="B1007">
        <v>19</v>
      </c>
      <c r="C1007" s="272" t="s">
        <v>3483</v>
      </c>
      <c r="D1007" s="272" t="s">
        <v>170</v>
      </c>
      <c r="E1007">
        <v>9</v>
      </c>
      <c r="F1007">
        <v>2</v>
      </c>
      <c r="G1007">
        <v>11</v>
      </c>
      <c r="H1007" s="208">
        <v>44645</v>
      </c>
      <c r="I1007">
        <v>500</v>
      </c>
      <c r="J1007" s="217">
        <f t="shared" si="30"/>
        <v>11</v>
      </c>
    </row>
    <row r="1008" spans="1:10" hidden="1" outlineLevel="1" x14ac:dyDescent="0.35">
      <c r="A1008" s="272" t="s">
        <v>3482</v>
      </c>
      <c r="B1008">
        <v>20</v>
      </c>
      <c r="C1008" s="272" t="s">
        <v>3483</v>
      </c>
      <c r="D1008" s="272" t="s">
        <v>170</v>
      </c>
      <c r="E1008">
        <v>7</v>
      </c>
      <c r="F1008">
        <v>5</v>
      </c>
      <c r="G1008">
        <v>12</v>
      </c>
      <c r="H1008" s="208">
        <v>44645</v>
      </c>
      <c r="I1008">
        <v>150</v>
      </c>
      <c r="J1008" s="217">
        <f t="shared" si="30"/>
        <v>12</v>
      </c>
    </row>
    <row r="1009" spans="1:10" hidden="1" outlineLevel="1" x14ac:dyDescent="0.35">
      <c r="A1009" s="272" t="s">
        <v>3482</v>
      </c>
      <c r="B1009">
        <v>28</v>
      </c>
      <c r="C1009" s="272" t="s">
        <v>3483</v>
      </c>
      <c r="D1009" s="272" t="s">
        <v>170</v>
      </c>
      <c r="E1009">
        <v>2</v>
      </c>
      <c r="F1009">
        <v>6</v>
      </c>
      <c r="G1009">
        <v>8</v>
      </c>
      <c r="H1009" s="208">
        <v>44645</v>
      </c>
      <c r="I1009">
        <v>120</v>
      </c>
      <c r="J1009" s="217">
        <f t="shared" si="30"/>
        <v>8</v>
      </c>
    </row>
    <row r="1010" spans="1:10" hidden="1" outlineLevel="1" x14ac:dyDescent="0.35">
      <c r="A1010" s="272" t="s">
        <v>3482</v>
      </c>
      <c r="B1010">
        <v>21</v>
      </c>
      <c r="C1010" s="272" t="s">
        <v>3483</v>
      </c>
      <c r="D1010" s="272" t="s">
        <v>170</v>
      </c>
      <c r="E1010">
        <v>3</v>
      </c>
      <c r="F1010">
        <v>8</v>
      </c>
      <c r="G1010">
        <v>11</v>
      </c>
      <c r="H1010" s="208">
        <v>44645</v>
      </c>
      <c r="I1010">
        <v>150</v>
      </c>
      <c r="J1010" s="217">
        <f t="shared" si="30"/>
        <v>11</v>
      </c>
    </row>
    <row r="1011" spans="1:10" hidden="1" outlineLevel="1" x14ac:dyDescent="0.35">
      <c r="A1011" s="272" t="s">
        <v>3482</v>
      </c>
      <c r="B1011">
        <v>22</v>
      </c>
      <c r="C1011" s="272" t="s">
        <v>3483</v>
      </c>
      <c r="D1011" s="272" t="s">
        <v>170</v>
      </c>
      <c r="E1011">
        <v>9</v>
      </c>
      <c r="F1011">
        <v>10</v>
      </c>
      <c r="G1011">
        <v>19</v>
      </c>
      <c r="H1011" s="208">
        <v>44645</v>
      </c>
      <c r="I1011">
        <v>200</v>
      </c>
      <c r="J1011" s="217">
        <f t="shared" si="30"/>
        <v>19</v>
      </c>
    </row>
    <row r="1012" spans="1:10" hidden="1" outlineLevel="1" x14ac:dyDescent="0.35">
      <c r="A1012" s="272" t="s">
        <v>3482</v>
      </c>
      <c r="B1012">
        <v>23</v>
      </c>
      <c r="C1012" s="272" t="s">
        <v>3483</v>
      </c>
      <c r="D1012" s="272" t="s">
        <v>170</v>
      </c>
      <c r="E1012">
        <v>3</v>
      </c>
      <c r="F1012">
        <v>5</v>
      </c>
      <c r="G1012">
        <v>8</v>
      </c>
      <c r="H1012" s="208">
        <v>44645</v>
      </c>
      <c r="I1012">
        <v>100</v>
      </c>
      <c r="J1012" s="217">
        <f t="shared" si="30"/>
        <v>8</v>
      </c>
    </row>
    <row r="1013" spans="1:10" hidden="1" outlineLevel="1" x14ac:dyDescent="0.35">
      <c r="A1013" s="272" t="s">
        <v>3482</v>
      </c>
      <c r="B1013">
        <v>24</v>
      </c>
      <c r="C1013" s="272" t="s">
        <v>3483</v>
      </c>
      <c r="D1013" s="272" t="s">
        <v>170</v>
      </c>
      <c r="E1013">
        <v>3</v>
      </c>
      <c r="F1013">
        <v>2</v>
      </c>
      <c r="G1013">
        <v>5</v>
      </c>
      <c r="H1013" s="208">
        <v>44645</v>
      </c>
      <c r="I1013">
        <v>100</v>
      </c>
      <c r="J1013" s="217">
        <f t="shared" si="30"/>
        <v>5</v>
      </c>
    </row>
    <row r="1014" spans="1:10" hidden="1" outlineLevel="1" x14ac:dyDescent="0.35">
      <c r="A1014" s="272" t="s">
        <v>3482</v>
      </c>
      <c r="B1014">
        <v>49</v>
      </c>
      <c r="C1014" s="272" t="s">
        <v>3483</v>
      </c>
      <c r="D1014" s="272" t="s">
        <v>170</v>
      </c>
      <c r="E1014">
        <v>6</v>
      </c>
      <c r="F1014">
        <v>3</v>
      </c>
      <c r="G1014">
        <v>9</v>
      </c>
      <c r="H1014" s="208">
        <v>44645</v>
      </c>
      <c r="I1014">
        <v>250</v>
      </c>
      <c r="J1014" s="217">
        <f t="shared" si="30"/>
        <v>9</v>
      </c>
    </row>
    <row r="1015" spans="1:10" hidden="1" outlineLevel="1" x14ac:dyDescent="0.35">
      <c r="A1015" s="272" t="s">
        <v>3482</v>
      </c>
      <c r="B1015">
        <v>27</v>
      </c>
      <c r="C1015" s="272" t="s">
        <v>3483</v>
      </c>
      <c r="D1015" s="272" t="s">
        <v>170</v>
      </c>
      <c r="E1015">
        <v>2</v>
      </c>
      <c r="F1015">
        <v>2</v>
      </c>
      <c r="G1015">
        <v>4</v>
      </c>
      <c r="H1015" s="208">
        <v>44645</v>
      </c>
      <c r="I1015">
        <v>150</v>
      </c>
      <c r="J1015" s="217">
        <f t="shared" si="30"/>
        <v>4</v>
      </c>
    </row>
    <row r="1016" spans="1:10" hidden="1" outlineLevel="1" x14ac:dyDescent="0.35">
      <c r="A1016" s="272" t="s">
        <v>3482</v>
      </c>
      <c r="B1016">
        <v>38</v>
      </c>
      <c r="C1016" s="272" t="s">
        <v>3483</v>
      </c>
      <c r="D1016" s="272" t="s">
        <v>170</v>
      </c>
      <c r="E1016">
        <v>4</v>
      </c>
      <c r="F1016">
        <v>4</v>
      </c>
      <c r="G1016">
        <v>8</v>
      </c>
      <c r="H1016" s="208">
        <v>44645</v>
      </c>
      <c r="I1016">
        <v>300</v>
      </c>
      <c r="J1016" s="217">
        <f t="shared" si="30"/>
        <v>8</v>
      </c>
    </row>
    <row r="1017" spans="1:10" hidden="1" outlineLevel="1" x14ac:dyDescent="0.35">
      <c r="A1017" s="272" t="s">
        <v>3482</v>
      </c>
      <c r="B1017">
        <v>64</v>
      </c>
      <c r="C1017" s="272" t="s">
        <v>3483</v>
      </c>
      <c r="D1017" s="272" t="s">
        <v>170</v>
      </c>
      <c r="E1017">
        <v>9</v>
      </c>
      <c r="F1017">
        <v>2</v>
      </c>
      <c r="G1017">
        <v>11</v>
      </c>
      <c r="H1017" s="208">
        <v>44645</v>
      </c>
      <c r="I1017">
        <v>200</v>
      </c>
      <c r="J1017" s="217">
        <f t="shared" si="30"/>
        <v>11</v>
      </c>
    </row>
    <row r="1018" spans="1:10" hidden="1" outlineLevel="1" x14ac:dyDescent="0.35">
      <c r="A1018" s="272" t="s">
        <v>3482</v>
      </c>
      <c r="B1018">
        <v>29</v>
      </c>
      <c r="C1018" s="272" t="s">
        <v>3483</v>
      </c>
      <c r="D1018" s="272" t="s">
        <v>170</v>
      </c>
      <c r="E1018">
        <v>11</v>
      </c>
      <c r="F1018">
        <v>5</v>
      </c>
      <c r="G1018">
        <v>16</v>
      </c>
      <c r="H1018" s="208">
        <v>44645</v>
      </c>
      <c r="I1018">
        <v>400</v>
      </c>
      <c r="J1018" s="217">
        <f t="shared" si="30"/>
        <v>16</v>
      </c>
    </row>
    <row r="1019" spans="1:10" hidden="1" outlineLevel="1" x14ac:dyDescent="0.35">
      <c r="A1019" s="272" t="s">
        <v>3482</v>
      </c>
      <c r="B1019">
        <v>30</v>
      </c>
      <c r="C1019" s="272" t="s">
        <v>3483</v>
      </c>
      <c r="D1019" s="272" t="s">
        <v>170</v>
      </c>
      <c r="E1019">
        <v>5</v>
      </c>
      <c r="F1019">
        <v>2</v>
      </c>
      <c r="G1019">
        <v>7</v>
      </c>
      <c r="H1019" s="208">
        <v>44645</v>
      </c>
      <c r="I1019">
        <v>150</v>
      </c>
      <c r="J1019" s="217">
        <f t="shared" si="30"/>
        <v>7</v>
      </c>
    </row>
    <row r="1020" spans="1:10" hidden="1" outlineLevel="1" x14ac:dyDescent="0.35">
      <c r="A1020" s="272" t="s">
        <v>3482</v>
      </c>
      <c r="B1020">
        <v>60</v>
      </c>
      <c r="C1020" s="272" t="s">
        <v>3483</v>
      </c>
      <c r="D1020" s="272" t="s">
        <v>170</v>
      </c>
      <c r="E1020">
        <v>5</v>
      </c>
      <c r="F1020">
        <v>2</v>
      </c>
      <c r="G1020">
        <v>7</v>
      </c>
      <c r="H1020" s="208">
        <v>44645</v>
      </c>
      <c r="I1020">
        <v>400</v>
      </c>
      <c r="J1020" s="217">
        <f t="shared" si="30"/>
        <v>7</v>
      </c>
    </row>
    <row r="1021" spans="1:10" hidden="1" outlineLevel="1" x14ac:dyDescent="0.35">
      <c r="A1021" s="272" t="s">
        <v>3482</v>
      </c>
      <c r="B1021">
        <v>32</v>
      </c>
      <c r="C1021" s="272" t="s">
        <v>3483</v>
      </c>
      <c r="D1021" s="272" t="s">
        <v>170</v>
      </c>
      <c r="E1021">
        <v>9</v>
      </c>
      <c r="F1021">
        <v>2</v>
      </c>
      <c r="G1021">
        <v>11</v>
      </c>
      <c r="H1021" s="208">
        <v>44645</v>
      </c>
      <c r="I1021">
        <v>250</v>
      </c>
      <c r="J1021" s="217">
        <f t="shared" si="30"/>
        <v>11</v>
      </c>
    </row>
    <row r="1022" spans="1:10" hidden="1" outlineLevel="1" x14ac:dyDescent="0.35">
      <c r="A1022" s="272" t="s">
        <v>3482</v>
      </c>
      <c r="B1022">
        <v>39</v>
      </c>
      <c r="C1022" s="272" t="s">
        <v>3483</v>
      </c>
      <c r="D1022" s="272" t="s">
        <v>170</v>
      </c>
      <c r="E1022">
        <v>7</v>
      </c>
      <c r="F1022">
        <v>2</v>
      </c>
      <c r="G1022">
        <v>9</v>
      </c>
      <c r="H1022" s="208">
        <v>44645</v>
      </c>
      <c r="I1022">
        <v>300</v>
      </c>
      <c r="J1022" s="217">
        <f t="shared" si="30"/>
        <v>9</v>
      </c>
    </row>
    <row r="1023" spans="1:10" hidden="1" outlineLevel="1" x14ac:dyDescent="0.35">
      <c r="A1023" s="272" t="s">
        <v>3482</v>
      </c>
      <c r="B1023">
        <v>43</v>
      </c>
      <c r="C1023" s="272" t="s">
        <v>3483</v>
      </c>
      <c r="D1023" s="272" t="s">
        <v>170</v>
      </c>
      <c r="E1023">
        <v>3</v>
      </c>
      <c r="F1023">
        <v>4</v>
      </c>
      <c r="G1023">
        <v>7</v>
      </c>
      <c r="H1023" s="208">
        <v>44645</v>
      </c>
      <c r="I1023">
        <v>100</v>
      </c>
      <c r="J1023" s="217">
        <f t="shared" si="30"/>
        <v>7</v>
      </c>
    </row>
    <row r="1024" spans="1:10" hidden="1" outlineLevel="1" x14ac:dyDescent="0.35">
      <c r="A1024" s="272" t="s">
        <v>3482</v>
      </c>
      <c r="B1024">
        <v>41</v>
      </c>
      <c r="C1024" s="272" t="s">
        <v>3483</v>
      </c>
      <c r="D1024" s="272" t="s">
        <v>170</v>
      </c>
      <c r="E1024">
        <v>3</v>
      </c>
      <c r="F1024">
        <v>2</v>
      </c>
      <c r="G1024">
        <v>5</v>
      </c>
      <c r="H1024" s="208">
        <v>44645</v>
      </c>
      <c r="I1024">
        <v>150</v>
      </c>
      <c r="J1024" s="217">
        <f t="shared" si="30"/>
        <v>5</v>
      </c>
    </row>
    <row r="1025" spans="1:10" hidden="1" outlineLevel="1" x14ac:dyDescent="0.35">
      <c r="A1025" s="272" t="s">
        <v>3482</v>
      </c>
      <c r="B1025">
        <v>47</v>
      </c>
      <c r="C1025" s="272" t="s">
        <v>3483</v>
      </c>
      <c r="D1025" s="272" t="s">
        <v>170</v>
      </c>
      <c r="E1025">
        <v>5</v>
      </c>
      <c r="F1025">
        <v>3</v>
      </c>
      <c r="G1025">
        <v>8</v>
      </c>
      <c r="H1025" s="208">
        <v>44645</v>
      </c>
      <c r="I1025">
        <v>140</v>
      </c>
      <c r="J1025" s="217">
        <f t="shared" si="30"/>
        <v>8</v>
      </c>
    </row>
    <row r="1026" spans="1:10" hidden="1" outlineLevel="1" x14ac:dyDescent="0.35">
      <c r="A1026" s="272" t="s">
        <v>3482</v>
      </c>
      <c r="B1026">
        <v>34</v>
      </c>
      <c r="C1026" s="272" t="s">
        <v>3483</v>
      </c>
      <c r="D1026" s="272" t="s">
        <v>170</v>
      </c>
      <c r="E1026">
        <v>4</v>
      </c>
      <c r="F1026">
        <v>4</v>
      </c>
      <c r="G1026">
        <v>8</v>
      </c>
      <c r="H1026" s="208">
        <v>44645</v>
      </c>
      <c r="I1026">
        <v>200</v>
      </c>
      <c r="J1026" s="217">
        <f t="shared" si="30"/>
        <v>8</v>
      </c>
    </row>
    <row r="1027" spans="1:10" hidden="1" outlineLevel="1" x14ac:dyDescent="0.35">
      <c r="A1027" s="272" t="s">
        <v>3482</v>
      </c>
      <c r="B1027">
        <v>35</v>
      </c>
      <c r="C1027" s="272" t="s">
        <v>3483</v>
      </c>
      <c r="D1027" s="272" t="s">
        <v>170</v>
      </c>
      <c r="E1027">
        <v>5</v>
      </c>
      <c r="F1027">
        <v>2</v>
      </c>
      <c r="G1027">
        <v>7</v>
      </c>
      <c r="H1027" s="208">
        <v>44645</v>
      </c>
      <c r="I1027">
        <v>300</v>
      </c>
      <c r="J1027" s="217">
        <f t="shared" ref="J1027:J1090" si="31">IF(I1027&gt;$Q$1,,G1027)</f>
        <v>7</v>
      </c>
    </row>
    <row r="1028" spans="1:10" hidden="1" outlineLevel="1" x14ac:dyDescent="0.35">
      <c r="A1028" s="272" t="s">
        <v>3482</v>
      </c>
      <c r="B1028">
        <v>36</v>
      </c>
      <c r="C1028" s="272" t="s">
        <v>3483</v>
      </c>
      <c r="D1028" s="272" t="s">
        <v>170</v>
      </c>
      <c r="E1028">
        <v>4</v>
      </c>
      <c r="F1028">
        <v>4</v>
      </c>
      <c r="G1028">
        <v>8</v>
      </c>
      <c r="H1028" s="208">
        <v>44645</v>
      </c>
      <c r="I1028">
        <v>100</v>
      </c>
      <c r="J1028" s="217">
        <f t="shared" si="31"/>
        <v>8</v>
      </c>
    </row>
    <row r="1029" spans="1:10" hidden="1" outlineLevel="1" x14ac:dyDescent="0.35">
      <c r="A1029" s="272" t="s">
        <v>3482</v>
      </c>
      <c r="B1029">
        <v>61</v>
      </c>
      <c r="C1029" s="272" t="s">
        <v>3483</v>
      </c>
      <c r="D1029" s="272" t="s">
        <v>170</v>
      </c>
      <c r="E1029">
        <v>2</v>
      </c>
      <c r="F1029">
        <v>4</v>
      </c>
      <c r="G1029">
        <v>6</v>
      </c>
      <c r="H1029" s="208">
        <v>44645</v>
      </c>
      <c r="I1029">
        <v>150</v>
      </c>
      <c r="J1029" s="217">
        <f t="shared" si="31"/>
        <v>6</v>
      </c>
    </row>
    <row r="1030" spans="1:10" hidden="1" outlineLevel="1" x14ac:dyDescent="0.35">
      <c r="A1030" s="272" t="s">
        <v>3482</v>
      </c>
      <c r="B1030">
        <v>40</v>
      </c>
      <c r="C1030" s="272" t="s">
        <v>3483</v>
      </c>
      <c r="D1030" s="272" t="s">
        <v>170</v>
      </c>
      <c r="E1030">
        <v>5</v>
      </c>
      <c r="F1030">
        <v>8</v>
      </c>
      <c r="G1030">
        <v>13</v>
      </c>
      <c r="H1030" s="208">
        <v>44645</v>
      </c>
      <c r="I1030">
        <v>150</v>
      </c>
      <c r="J1030" s="217">
        <f t="shared" si="31"/>
        <v>13</v>
      </c>
    </row>
    <row r="1031" spans="1:10" hidden="1" outlineLevel="1" x14ac:dyDescent="0.35">
      <c r="A1031" s="272" t="s">
        <v>3482</v>
      </c>
      <c r="B1031">
        <v>42</v>
      </c>
      <c r="C1031" s="272" t="s">
        <v>3483</v>
      </c>
      <c r="D1031" s="272" t="s">
        <v>170</v>
      </c>
      <c r="E1031">
        <v>2</v>
      </c>
      <c r="F1031">
        <v>2</v>
      </c>
      <c r="G1031">
        <v>4</v>
      </c>
      <c r="H1031" s="208">
        <v>44645</v>
      </c>
      <c r="I1031">
        <v>150</v>
      </c>
      <c r="J1031" s="217">
        <f t="shared" si="31"/>
        <v>4</v>
      </c>
    </row>
    <row r="1032" spans="1:10" hidden="1" outlineLevel="1" x14ac:dyDescent="0.35">
      <c r="A1032" s="272" t="s">
        <v>3482</v>
      </c>
      <c r="B1032">
        <v>45</v>
      </c>
      <c r="C1032" s="272" t="s">
        <v>3483</v>
      </c>
      <c r="D1032" s="272" t="s">
        <v>170</v>
      </c>
      <c r="E1032">
        <v>4</v>
      </c>
      <c r="F1032">
        <v>3</v>
      </c>
      <c r="G1032">
        <v>7</v>
      </c>
      <c r="H1032" s="208">
        <v>44645</v>
      </c>
      <c r="I1032">
        <v>30</v>
      </c>
      <c r="J1032" s="217">
        <f t="shared" si="31"/>
        <v>7</v>
      </c>
    </row>
    <row r="1033" spans="1:10" hidden="1" outlineLevel="1" x14ac:dyDescent="0.35">
      <c r="A1033" s="272" t="s">
        <v>3482</v>
      </c>
      <c r="B1033">
        <v>53</v>
      </c>
      <c r="C1033" s="272" t="s">
        <v>3483</v>
      </c>
      <c r="D1033" s="272" t="s">
        <v>170</v>
      </c>
      <c r="E1033">
        <v>5</v>
      </c>
      <c r="F1033">
        <v>2</v>
      </c>
      <c r="G1033">
        <v>7</v>
      </c>
      <c r="H1033" s="208">
        <v>44645</v>
      </c>
      <c r="I1033">
        <v>250</v>
      </c>
      <c r="J1033" s="217">
        <f t="shared" si="31"/>
        <v>7</v>
      </c>
    </row>
    <row r="1034" spans="1:10" hidden="1" outlineLevel="1" x14ac:dyDescent="0.35">
      <c r="A1034" s="272" t="s">
        <v>3482</v>
      </c>
      <c r="B1034">
        <v>46</v>
      </c>
      <c r="C1034" s="272" t="s">
        <v>3483</v>
      </c>
      <c r="D1034" s="272" t="s">
        <v>170</v>
      </c>
      <c r="E1034">
        <v>6</v>
      </c>
      <c r="F1034">
        <v>5</v>
      </c>
      <c r="G1034">
        <v>11</v>
      </c>
      <c r="H1034" s="208">
        <v>44645</v>
      </c>
      <c r="I1034">
        <v>120</v>
      </c>
      <c r="J1034" s="217">
        <f t="shared" si="31"/>
        <v>11</v>
      </c>
    </row>
    <row r="1035" spans="1:10" hidden="1" outlineLevel="1" x14ac:dyDescent="0.35">
      <c r="A1035" s="272" t="s">
        <v>3482</v>
      </c>
      <c r="B1035">
        <v>50</v>
      </c>
      <c r="C1035" s="272" t="s">
        <v>3483</v>
      </c>
      <c r="D1035" s="272" t="s">
        <v>170</v>
      </c>
      <c r="E1035">
        <v>9</v>
      </c>
      <c r="F1035">
        <v>9</v>
      </c>
      <c r="G1035">
        <v>18</v>
      </c>
      <c r="H1035" s="208">
        <v>44645</v>
      </c>
      <c r="I1035">
        <v>150</v>
      </c>
      <c r="J1035" s="217">
        <f t="shared" si="31"/>
        <v>18</v>
      </c>
    </row>
    <row r="1036" spans="1:10" hidden="1" outlineLevel="1" x14ac:dyDescent="0.35">
      <c r="A1036" s="272" t="s">
        <v>3482</v>
      </c>
      <c r="B1036">
        <v>51</v>
      </c>
      <c r="C1036" s="272" t="s">
        <v>3483</v>
      </c>
      <c r="D1036" s="272" t="s">
        <v>170</v>
      </c>
      <c r="E1036">
        <v>10</v>
      </c>
      <c r="F1036">
        <v>3</v>
      </c>
      <c r="G1036">
        <v>13</v>
      </c>
      <c r="H1036" s="208">
        <v>44645</v>
      </c>
      <c r="I1036">
        <v>150</v>
      </c>
      <c r="J1036" s="217">
        <f t="shared" si="31"/>
        <v>13</v>
      </c>
    </row>
    <row r="1037" spans="1:10" hidden="1" outlineLevel="1" x14ac:dyDescent="0.35">
      <c r="A1037" s="272" t="s">
        <v>3482</v>
      </c>
      <c r="B1037">
        <v>52</v>
      </c>
      <c r="C1037" s="272" t="s">
        <v>3483</v>
      </c>
      <c r="D1037" s="272" t="s">
        <v>170</v>
      </c>
      <c r="E1037">
        <v>8</v>
      </c>
      <c r="F1037">
        <v>3</v>
      </c>
      <c r="G1037">
        <v>11</v>
      </c>
      <c r="H1037" s="208">
        <v>44645</v>
      </c>
      <c r="I1037">
        <v>100</v>
      </c>
      <c r="J1037" s="217">
        <f t="shared" si="31"/>
        <v>11</v>
      </c>
    </row>
    <row r="1038" spans="1:10" hidden="1" outlineLevel="1" x14ac:dyDescent="0.35">
      <c r="A1038" s="272" t="s">
        <v>3482</v>
      </c>
      <c r="B1038">
        <v>68</v>
      </c>
      <c r="C1038" s="272" t="s">
        <v>3483</v>
      </c>
      <c r="D1038" s="272" t="s">
        <v>170</v>
      </c>
      <c r="E1038">
        <v>2</v>
      </c>
      <c r="F1038">
        <v>5</v>
      </c>
      <c r="G1038">
        <v>7</v>
      </c>
      <c r="H1038" s="208">
        <v>44645</v>
      </c>
      <c r="I1038">
        <v>100</v>
      </c>
      <c r="J1038" s="217">
        <f t="shared" si="31"/>
        <v>7</v>
      </c>
    </row>
    <row r="1039" spans="1:10" hidden="1" outlineLevel="1" x14ac:dyDescent="0.35">
      <c r="A1039" s="272" t="s">
        <v>3482</v>
      </c>
      <c r="B1039">
        <v>56</v>
      </c>
      <c r="C1039" s="272" t="s">
        <v>3483</v>
      </c>
      <c r="D1039" s="272" t="s">
        <v>170</v>
      </c>
      <c r="E1039">
        <v>4</v>
      </c>
      <c r="F1039">
        <v>5</v>
      </c>
      <c r="G1039">
        <v>9</v>
      </c>
      <c r="H1039" s="208">
        <v>44645</v>
      </c>
      <c r="I1039">
        <v>300</v>
      </c>
      <c r="J1039" s="217">
        <f t="shared" si="31"/>
        <v>9</v>
      </c>
    </row>
    <row r="1040" spans="1:10" hidden="1" outlineLevel="1" x14ac:dyDescent="0.35">
      <c r="A1040" s="272" t="s">
        <v>3482</v>
      </c>
      <c r="B1040">
        <v>57</v>
      </c>
      <c r="C1040" s="272" t="s">
        <v>3483</v>
      </c>
      <c r="D1040" s="272" t="s">
        <v>170</v>
      </c>
      <c r="E1040">
        <v>2</v>
      </c>
      <c r="F1040">
        <v>2</v>
      </c>
      <c r="G1040">
        <v>4</v>
      </c>
      <c r="H1040" s="208">
        <v>44645</v>
      </c>
      <c r="I1040">
        <v>200</v>
      </c>
      <c r="J1040" s="217">
        <f t="shared" si="31"/>
        <v>4</v>
      </c>
    </row>
    <row r="1041" spans="1:10" hidden="1" outlineLevel="1" x14ac:dyDescent="0.35">
      <c r="A1041" s="272" t="s">
        <v>3482</v>
      </c>
      <c r="B1041">
        <v>59</v>
      </c>
      <c r="C1041" s="272" t="s">
        <v>3483</v>
      </c>
      <c r="D1041" s="272" t="s">
        <v>170</v>
      </c>
      <c r="E1041">
        <v>6</v>
      </c>
      <c r="F1041">
        <v>5</v>
      </c>
      <c r="G1041">
        <v>11</v>
      </c>
      <c r="H1041" s="208">
        <v>44645</v>
      </c>
      <c r="I1041">
        <v>30</v>
      </c>
      <c r="J1041" s="217">
        <f t="shared" si="31"/>
        <v>11</v>
      </c>
    </row>
    <row r="1042" spans="1:10" hidden="1" outlineLevel="1" x14ac:dyDescent="0.35">
      <c r="A1042" s="272" t="s">
        <v>3482</v>
      </c>
      <c r="B1042">
        <v>62</v>
      </c>
      <c r="C1042" s="272" t="s">
        <v>3483</v>
      </c>
      <c r="D1042" s="272" t="s">
        <v>170</v>
      </c>
      <c r="E1042">
        <v>2</v>
      </c>
      <c r="F1042">
        <v>2</v>
      </c>
      <c r="G1042">
        <v>4</v>
      </c>
      <c r="H1042" s="208">
        <v>44645</v>
      </c>
      <c r="I1042">
        <v>150</v>
      </c>
      <c r="J1042" s="217">
        <f t="shared" si="31"/>
        <v>4</v>
      </c>
    </row>
    <row r="1043" spans="1:10" hidden="1" outlineLevel="1" x14ac:dyDescent="0.35">
      <c r="A1043" s="272" t="s">
        <v>3482</v>
      </c>
      <c r="B1043">
        <v>63</v>
      </c>
      <c r="C1043" s="272" t="s">
        <v>3483</v>
      </c>
      <c r="D1043" s="272" t="s">
        <v>170</v>
      </c>
      <c r="E1043">
        <v>4</v>
      </c>
      <c r="F1043">
        <v>2</v>
      </c>
      <c r="G1043">
        <v>6</v>
      </c>
      <c r="H1043" s="208">
        <v>44645</v>
      </c>
      <c r="I1043">
        <v>180</v>
      </c>
      <c r="J1043" s="217">
        <f t="shared" si="31"/>
        <v>6</v>
      </c>
    </row>
    <row r="1044" spans="1:10" hidden="1" outlineLevel="1" x14ac:dyDescent="0.35">
      <c r="A1044" s="272" t="s">
        <v>3482</v>
      </c>
      <c r="B1044">
        <v>65</v>
      </c>
      <c r="C1044" s="272" t="s">
        <v>3483</v>
      </c>
      <c r="D1044" s="272" t="s">
        <v>170</v>
      </c>
      <c r="E1044">
        <v>2</v>
      </c>
      <c r="F1044">
        <v>4</v>
      </c>
      <c r="G1044">
        <v>6</v>
      </c>
      <c r="H1044" s="208">
        <v>44645</v>
      </c>
      <c r="I1044">
        <v>450</v>
      </c>
      <c r="J1044" s="217">
        <f t="shared" si="31"/>
        <v>6</v>
      </c>
    </row>
    <row r="1045" spans="1:10" hidden="1" outlineLevel="1" x14ac:dyDescent="0.35">
      <c r="A1045" s="272" t="s">
        <v>3482</v>
      </c>
      <c r="B1045">
        <v>66</v>
      </c>
      <c r="C1045" s="272" t="s">
        <v>3483</v>
      </c>
      <c r="D1045" s="272" t="s">
        <v>170</v>
      </c>
      <c r="E1045">
        <v>7</v>
      </c>
      <c r="F1045">
        <v>8</v>
      </c>
      <c r="G1045">
        <v>15</v>
      </c>
      <c r="H1045" s="208">
        <v>44645</v>
      </c>
      <c r="I1045">
        <v>250</v>
      </c>
      <c r="J1045" s="217">
        <f t="shared" si="31"/>
        <v>15</v>
      </c>
    </row>
    <row r="1046" spans="1:10" hidden="1" outlineLevel="1" x14ac:dyDescent="0.35">
      <c r="A1046" s="272" t="s">
        <v>3482</v>
      </c>
      <c r="B1046">
        <v>67</v>
      </c>
      <c r="C1046" s="272" t="s">
        <v>3483</v>
      </c>
      <c r="D1046" s="272" t="s">
        <v>170</v>
      </c>
      <c r="E1046">
        <v>8</v>
      </c>
      <c r="F1046">
        <v>2</v>
      </c>
      <c r="G1046">
        <v>10</v>
      </c>
      <c r="H1046" s="208">
        <v>44645</v>
      </c>
      <c r="I1046">
        <v>450</v>
      </c>
      <c r="J1046" s="217">
        <f t="shared" si="31"/>
        <v>10</v>
      </c>
    </row>
    <row r="1047" spans="1:10" ht="15" collapsed="1" thickBot="1" x14ac:dyDescent="0.4">
      <c r="A1047" s="211" t="s">
        <v>3482</v>
      </c>
      <c r="B1047" s="212"/>
      <c r="C1047" s="213" t="s">
        <v>3483</v>
      </c>
      <c r="D1047" s="214">
        <f>COUNTA(D979:D1046)</f>
        <v>68</v>
      </c>
      <c r="E1047" s="214">
        <f>SUM(E979:E1046)</f>
        <v>367</v>
      </c>
      <c r="F1047" s="214">
        <f>SUM(F979:F1046)</f>
        <v>260</v>
      </c>
      <c r="G1047" s="214">
        <f>SUM(G979:G1046)</f>
        <v>627</v>
      </c>
      <c r="H1047" s="238">
        <v>44645</v>
      </c>
      <c r="I1047" s="242">
        <f>AVERAGE(I979:I1046)</f>
        <v>188.10294117647058</v>
      </c>
      <c r="J1047" s="214">
        <f>SUM(J979:J1046)</f>
        <v>627</v>
      </c>
    </row>
    <row r="1048" spans="1:10" hidden="1" outlineLevel="1" x14ac:dyDescent="0.35">
      <c r="A1048" s="272" t="s">
        <v>3484</v>
      </c>
      <c r="B1048">
        <v>1</v>
      </c>
      <c r="C1048" s="272" t="s">
        <v>3485</v>
      </c>
      <c r="D1048" s="272" t="s">
        <v>170</v>
      </c>
      <c r="E1048">
        <v>5</v>
      </c>
      <c r="F1048">
        <v>7</v>
      </c>
      <c r="G1048">
        <v>12</v>
      </c>
      <c r="H1048" s="208">
        <v>44648</v>
      </c>
      <c r="I1048">
        <v>200</v>
      </c>
      <c r="J1048" s="217">
        <f t="shared" si="31"/>
        <v>12</v>
      </c>
    </row>
    <row r="1049" spans="1:10" hidden="1" outlineLevel="1" x14ac:dyDescent="0.35">
      <c r="A1049" s="272" t="s">
        <v>3484</v>
      </c>
      <c r="B1049">
        <v>2</v>
      </c>
      <c r="C1049" s="272" t="s">
        <v>3485</v>
      </c>
      <c r="D1049" s="272" t="s">
        <v>170</v>
      </c>
      <c r="E1049">
        <v>4</v>
      </c>
      <c r="F1049">
        <v>5</v>
      </c>
      <c r="G1049">
        <v>9</v>
      </c>
      <c r="H1049" s="208">
        <v>44648</v>
      </c>
      <c r="I1049">
        <v>600</v>
      </c>
      <c r="J1049" s="217">
        <f t="shared" si="31"/>
        <v>9</v>
      </c>
    </row>
    <row r="1050" spans="1:10" hidden="1" outlineLevel="1" x14ac:dyDescent="0.35">
      <c r="A1050" s="272" t="s">
        <v>3484</v>
      </c>
      <c r="B1050">
        <v>3</v>
      </c>
      <c r="C1050" s="272" t="s">
        <v>3485</v>
      </c>
      <c r="D1050" s="272" t="s">
        <v>170</v>
      </c>
      <c r="E1050">
        <v>2</v>
      </c>
      <c r="F1050">
        <v>2</v>
      </c>
      <c r="G1050">
        <v>4</v>
      </c>
      <c r="H1050" s="208">
        <v>44648</v>
      </c>
      <c r="I1050">
        <v>400</v>
      </c>
      <c r="J1050" s="217">
        <f t="shared" si="31"/>
        <v>4</v>
      </c>
    </row>
    <row r="1051" spans="1:10" hidden="1" outlineLevel="1" x14ac:dyDescent="0.35">
      <c r="A1051" s="272" t="s">
        <v>3484</v>
      </c>
      <c r="B1051">
        <v>4</v>
      </c>
      <c r="C1051" s="272" t="s">
        <v>3485</v>
      </c>
      <c r="D1051" s="272" t="s">
        <v>170</v>
      </c>
      <c r="E1051">
        <v>8</v>
      </c>
      <c r="F1051">
        <v>3</v>
      </c>
      <c r="G1051">
        <v>11</v>
      </c>
      <c r="H1051" s="208">
        <v>44648</v>
      </c>
      <c r="I1051">
        <v>100</v>
      </c>
      <c r="J1051" s="217">
        <f t="shared" si="31"/>
        <v>11</v>
      </c>
    </row>
    <row r="1052" spans="1:10" hidden="1" outlineLevel="1" x14ac:dyDescent="0.35">
      <c r="A1052" s="272" t="s">
        <v>3484</v>
      </c>
      <c r="B1052">
        <v>5</v>
      </c>
      <c r="C1052" s="272" t="s">
        <v>3485</v>
      </c>
      <c r="D1052" s="272" t="s">
        <v>170</v>
      </c>
      <c r="E1052">
        <v>3</v>
      </c>
      <c r="F1052">
        <v>3</v>
      </c>
      <c r="G1052">
        <v>6</v>
      </c>
      <c r="H1052" s="208">
        <v>44648</v>
      </c>
      <c r="I1052">
        <v>700</v>
      </c>
      <c r="J1052" s="217">
        <f t="shared" si="31"/>
        <v>6</v>
      </c>
    </row>
    <row r="1053" spans="1:10" hidden="1" outlineLevel="1" x14ac:dyDescent="0.35">
      <c r="A1053" s="272" t="s">
        <v>3484</v>
      </c>
      <c r="B1053">
        <v>23</v>
      </c>
      <c r="C1053" s="272" t="s">
        <v>3485</v>
      </c>
      <c r="D1053" s="272" t="s">
        <v>170</v>
      </c>
      <c r="E1053">
        <v>11</v>
      </c>
      <c r="F1053">
        <v>5</v>
      </c>
      <c r="G1053">
        <v>16</v>
      </c>
      <c r="H1053" s="208">
        <v>44648</v>
      </c>
      <c r="I1053">
        <v>510</v>
      </c>
      <c r="J1053" s="217">
        <f t="shared" si="31"/>
        <v>16</v>
      </c>
    </row>
    <row r="1054" spans="1:10" hidden="1" outlineLevel="1" x14ac:dyDescent="0.35">
      <c r="A1054" s="272" t="s">
        <v>3484</v>
      </c>
      <c r="B1054">
        <v>6</v>
      </c>
      <c r="C1054" s="272" t="s">
        <v>3485</v>
      </c>
      <c r="D1054" s="272" t="s">
        <v>170</v>
      </c>
      <c r="E1054">
        <v>9</v>
      </c>
      <c r="F1054">
        <v>3</v>
      </c>
      <c r="G1054">
        <v>12</v>
      </c>
      <c r="H1054" s="208">
        <v>44648</v>
      </c>
      <c r="I1054">
        <v>300</v>
      </c>
      <c r="J1054" s="217">
        <f t="shared" si="31"/>
        <v>12</v>
      </c>
    </row>
    <row r="1055" spans="1:10" hidden="1" outlineLevel="1" x14ac:dyDescent="0.35">
      <c r="A1055" s="272" t="s">
        <v>3484</v>
      </c>
      <c r="B1055">
        <v>7</v>
      </c>
      <c r="C1055" s="272" t="s">
        <v>3485</v>
      </c>
      <c r="D1055" s="272" t="s">
        <v>170</v>
      </c>
      <c r="E1055">
        <v>4</v>
      </c>
      <c r="F1055">
        <v>4</v>
      </c>
      <c r="G1055">
        <v>8</v>
      </c>
      <c r="H1055" s="208">
        <v>44648</v>
      </c>
      <c r="I1055">
        <v>500</v>
      </c>
      <c r="J1055" s="217">
        <f t="shared" si="31"/>
        <v>8</v>
      </c>
    </row>
    <row r="1056" spans="1:10" hidden="1" outlineLevel="1" x14ac:dyDescent="0.35">
      <c r="A1056" s="272" t="s">
        <v>3484</v>
      </c>
      <c r="B1056">
        <v>8</v>
      </c>
      <c r="C1056" s="272" t="s">
        <v>3485</v>
      </c>
      <c r="D1056" s="272" t="s">
        <v>170</v>
      </c>
      <c r="E1056">
        <v>3</v>
      </c>
      <c r="F1056">
        <v>6</v>
      </c>
      <c r="G1056">
        <v>9</v>
      </c>
      <c r="H1056" s="208">
        <v>44648</v>
      </c>
      <c r="I1056">
        <v>600</v>
      </c>
      <c r="J1056" s="217">
        <f t="shared" si="31"/>
        <v>9</v>
      </c>
    </row>
    <row r="1057" spans="1:10" hidden="1" outlineLevel="1" x14ac:dyDescent="0.35">
      <c r="A1057" s="272" t="s">
        <v>3484</v>
      </c>
      <c r="B1057">
        <v>9</v>
      </c>
      <c r="C1057" s="272" t="s">
        <v>3485</v>
      </c>
      <c r="D1057" s="272" t="s">
        <v>170</v>
      </c>
      <c r="E1057">
        <v>9</v>
      </c>
      <c r="F1057">
        <v>3</v>
      </c>
      <c r="G1057">
        <v>12</v>
      </c>
      <c r="H1057" s="208">
        <v>44648</v>
      </c>
      <c r="I1057">
        <v>200</v>
      </c>
      <c r="J1057" s="217">
        <f t="shared" si="31"/>
        <v>12</v>
      </c>
    </row>
    <row r="1058" spans="1:10" hidden="1" outlineLevel="1" x14ac:dyDescent="0.35">
      <c r="A1058" s="272" t="s">
        <v>3484</v>
      </c>
      <c r="B1058">
        <v>10</v>
      </c>
      <c r="C1058" s="272" t="s">
        <v>3485</v>
      </c>
      <c r="D1058" s="272" t="s">
        <v>170</v>
      </c>
      <c r="E1058">
        <v>12</v>
      </c>
      <c r="F1058">
        <v>5</v>
      </c>
      <c r="G1058">
        <v>17</v>
      </c>
      <c r="H1058" s="208">
        <v>44648</v>
      </c>
      <c r="I1058">
        <v>450</v>
      </c>
      <c r="J1058" s="217">
        <f t="shared" si="31"/>
        <v>17</v>
      </c>
    </row>
    <row r="1059" spans="1:10" hidden="1" outlineLevel="1" x14ac:dyDescent="0.35">
      <c r="A1059" s="272" t="s">
        <v>3484</v>
      </c>
      <c r="B1059">
        <v>11</v>
      </c>
      <c r="C1059" s="272" t="s">
        <v>3485</v>
      </c>
      <c r="D1059" s="272" t="s">
        <v>170</v>
      </c>
      <c r="E1059">
        <v>7</v>
      </c>
      <c r="F1059">
        <v>4</v>
      </c>
      <c r="G1059">
        <v>11</v>
      </c>
      <c r="H1059" s="208">
        <v>44648</v>
      </c>
      <c r="I1059">
        <v>650</v>
      </c>
      <c r="J1059" s="217">
        <f t="shared" si="31"/>
        <v>11</v>
      </c>
    </row>
    <row r="1060" spans="1:10" hidden="1" outlineLevel="1" x14ac:dyDescent="0.35">
      <c r="A1060" s="272" t="s">
        <v>3484</v>
      </c>
      <c r="B1060">
        <v>12</v>
      </c>
      <c r="C1060" s="272" t="s">
        <v>3485</v>
      </c>
      <c r="D1060" s="272" t="s">
        <v>170</v>
      </c>
      <c r="E1060">
        <v>6</v>
      </c>
      <c r="F1060">
        <v>5</v>
      </c>
      <c r="G1060">
        <v>11</v>
      </c>
      <c r="H1060" s="208">
        <v>44648</v>
      </c>
      <c r="I1060">
        <v>500</v>
      </c>
      <c r="J1060" s="217">
        <f t="shared" si="31"/>
        <v>11</v>
      </c>
    </row>
    <row r="1061" spans="1:10" hidden="1" outlineLevel="1" x14ac:dyDescent="0.35">
      <c r="A1061" s="272" t="s">
        <v>3484</v>
      </c>
      <c r="B1061">
        <v>13</v>
      </c>
      <c r="C1061" s="272" t="s">
        <v>3485</v>
      </c>
      <c r="D1061" s="272" t="s">
        <v>170</v>
      </c>
      <c r="E1061">
        <v>8</v>
      </c>
      <c r="F1061">
        <v>4</v>
      </c>
      <c r="G1061">
        <v>12</v>
      </c>
      <c r="H1061" s="208">
        <v>44648</v>
      </c>
      <c r="I1061">
        <v>470</v>
      </c>
      <c r="J1061" s="217">
        <f t="shared" si="31"/>
        <v>12</v>
      </c>
    </row>
    <row r="1062" spans="1:10" hidden="1" outlineLevel="1" x14ac:dyDescent="0.35">
      <c r="A1062" s="272" t="s">
        <v>3484</v>
      </c>
      <c r="B1062">
        <v>25</v>
      </c>
      <c r="C1062" s="272" t="s">
        <v>3485</v>
      </c>
      <c r="D1062" s="272" t="s">
        <v>170</v>
      </c>
      <c r="E1062">
        <v>12</v>
      </c>
      <c r="F1062">
        <v>4</v>
      </c>
      <c r="G1062">
        <v>16</v>
      </c>
      <c r="H1062" s="208">
        <v>44648</v>
      </c>
      <c r="I1062">
        <v>450</v>
      </c>
      <c r="J1062" s="217">
        <f t="shared" si="31"/>
        <v>16</v>
      </c>
    </row>
    <row r="1063" spans="1:10" hidden="1" outlineLevel="1" x14ac:dyDescent="0.35">
      <c r="A1063" s="272" t="s">
        <v>3484</v>
      </c>
      <c r="B1063">
        <v>14</v>
      </c>
      <c r="C1063" s="272" t="s">
        <v>3485</v>
      </c>
      <c r="D1063" s="272" t="s">
        <v>170</v>
      </c>
      <c r="E1063">
        <v>8</v>
      </c>
      <c r="F1063">
        <v>8</v>
      </c>
      <c r="G1063">
        <v>16</v>
      </c>
      <c r="H1063" s="208">
        <v>44648</v>
      </c>
      <c r="I1063">
        <v>200</v>
      </c>
      <c r="J1063" s="217">
        <f t="shared" si="31"/>
        <v>16</v>
      </c>
    </row>
    <row r="1064" spans="1:10" hidden="1" outlineLevel="1" x14ac:dyDescent="0.35">
      <c r="A1064" s="272" t="s">
        <v>3484</v>
      </c>
      <c r="B1064">
        <v>15</v>
      </c>
      <c r="C1064" s="272" t="s">
        <v>3485</v>
      </c>
      <c r="D1064" s="272" t="s">
        <v>170</v>
      </c>
      <c r="E1064">
        <v>7</v>
      </c>
      <c r="F1064">
        <v>2</v>
      </c>
      <c r="G1064">
        <v>9</v>
      </c>
      <c r="H1064" s="208">
        <v>44648</v>
      </c>
      <c r="I1064">
        <v>250</v>
      </c>
      <c r="J1064" s="217">
        <f t="shared" si="31"/>
        <v>9</v>
      </c>
    </row>
    <row r="1065" spans="1:10" hidden="1" outlineLevel="1" x14ac:dyDescent="0.35">
      <c r="A1065" s="272" t="s">
        <v>3484</v>
      </c>
      <c r="B1065">
        <v>26</v>
      </c>
      <c r="C1065" s="272" t="s">
        <v>3485</v>
      </c>
      <c r="D1065" s="272" t="s">
        <v>170</v>
      </c>
      <c r="E1065">
        <v>6</v>
      </c>
      <c r="F1065">
        <v>5</v>
      </c>
      <c r="G1065">
        <v>11</v>
      </c>
      <c r="H1065" s="208">
        <v>44648</v>
      </c>
      <c r="I1065">
        <v>470</v>
      </c>
      <c r="J1065" s="217">
        <f t="shared" si="31"/>
        <v>11</v>
      </c>
    </row>
    <row r="1066" spans="1:10" hidden="1" outlineLevel="1" x14ac:dyDescent="0.35">
      <c r="A1066" s="272" t="s">
        <v>3484</v>
      </c>
      <c r="B1066">
        <v>22</v>
      </c>
      <c r="C1066" s="272" t="s">
        <v>3485</v>
      </c>
      <c r="D1066" s="272" t="s">
        <v>170</v>
      </c>
      <c r="E1066">
        <v>8</v>
      </c>
      <c r="F1066">
        <v>5</v>
      </c>
      <c r="G1066">
        <v>13</v>
      </c>
      <c r="H1066" s="208">
        <v>44648</v>
      </c>
      <c r="I1066">
        <v>450</v>
      </c>
      <c r="J1066" s="217">
        <f t="shared" si="31"/>
        <v>13</v>
      </c>
    </row>
    <row r="1067" spans="1:10" hidden="1" outlineLevel="1" x14ac:dyDescent="0.35">
      <c r="A1067" s="272" t="s">
        <v>3484</v>
      </c>
      <c r="B1067">
        <v>16</v>
      </c>
      <c r="C1067" s="272" t="s">
        <v>3485</v>
      </c>
      <c r="D1067" s="272" t="s">
        <v>170</v>
      </c>
      <c r="E1067">
        <v>10</v>
      </c>
      <c r="F1067">
        <v>2</v>
      </c>
      <c r="G1067">
        <v>12</v>
      </c>
      <c r="H1067" s="208">
        <v>44648</v>
      </c>
      <c r="I1067">
        <v>280</v>
      </c>
      <c r="J1067" s="217">
        <f t="shared" si="31"/>
        <v>12</v>
      </c>
    </row>
    <row r="1068" spans="1:10" hidden="1" outlineLevel="1" x14ac:dyDescent="0.35">
      <c r="A1068" s="272" t="s">
        <v>3484</v>
      </c>
      <c r="B1068">
        <v>17</v>
      </c>
      <c r="C1068" s="272" t="s">
        <v>3485</v>
      </c>
      <c r="D1068" s="272" t="s">
        <v>170</v>
      </c>
      <c r="E1068">
        <v>3</v>
      </c>
      <c r="F1068">
        <v>3</v>
      </c>
      <c r="G1068">
        <v>6</v>
      </c>
      <c r="H1068" s="208">
        <v>44648</v>
      </c>
      <c r="I1068">
        <v>100</v>
      </c>
      <c r="J1068" s="217">
        <f t="shared" si="31"/>
        <v>6</v>
      </c>
    </row>
    <row r="1069" spans="1:10" hidden="1" outlineLevel="1" x14ac:dyDescent="0.35">
      <c r="A1069" s="272" t="s">
        <v>3484</v>
      </c>
      <c r="B1069">
        <v>18</v>
      </c>
      <c r="C1069" s="272" t="s">
        <v>3485</v>
      </c>
      <c r="D1069" s="272" t="s">
        <v>170</v>
      </c>
      <c r="E1069">
        <v>12</v>
      </c>
      <c r="F1069">
        <v>4</v>
      </c>
      <c r="G1069">
        <v>16</v>
      </c>
      <c r="H1069" s="208">
        <v>44648</v>
      </c>
      <c r="I1069">
        <v>180</v>
      </c>
      <c r="J1069" s="217">
        <f t="shared" si="31"/>
        <v>16</v>
      </c>
    </row>
    <row r="1070" spans="1:10" hidden="1" outlineLevel="1" x14ac:dyDescent="0.35">
      <c r="A1070" s="272" t="s">
        <v>3484</v>
      </c>
      <c r="B1070">
        <v>19</v>
      </c>
      <c r="C1070" s="272" t="s">
        <v>3485</v>
      </c>
      <c r="D1070" s="272" t="s">
        <v>170</v>
      </c>
      <c r="E1070">
        <v>6</v>
      </c>
      <c r="F1070">
        <v>4</v>
      </c>
      <c r="G1070">
        <v>10</v>
      </c>
      <c r="H1070" s="208">
        <v>44648</v>
      </c>
      <c r="I1070">
        <v>100</v>
      </c>
      <c r="J1070" s="217">
        <f t="shared" si="31"/>
        <v>10</v>
      </c>
    </row>
    <row r="1071" spans="1:10" hidden="1" outlineLevel="1" x14ac:dyDescent="0.35">
      <c r="A1071" s="272" t="s">
        <v>3484</v>
      </c>
      <c r="B1071">
        <v>20</v>
      </c>
      <c r="C1071" s="272" t="s">
        <v>3485</v>
      </c>
      <c r="D1071" s="272" t="s">
        <v>170</v>
      </c>
      <c r="E1071">
        <v>6</v>
      </c>
      <c r="F1071">
        <v>4</v>
      </c>
      <c r="G1071">
        <v>10</v>
      </c>
      <c r="H1071" s="208">
        <v>44648</v>
      </c>
      <c r="I1071">
        <v>400</v>
      </c>
      <c r="J1071" s="217">
        <f t="shared" si="31"/>
        <v>10</v>
      </c>
    </row>
    <row r="1072" spans="1:10" hidden="1" outlineLevel="1" x14ac:dyDescent="0.35">
      <c r="A1072" s="272" t="s">
        <v>3484</v>
      </c>
      <c r="B1072">
        <v>21</v>
      </c>
      <c r="C1072" s="272" t="s">
        <v>3485</v>
      </c>
      <c r="D1072" s="272" t="s">
        <v>170</v>
      </c>
      <c r="E1072">
        <v>2</v>
      </c>
      <c r="F1072">
        <v>3</v>
      </c>
      <c r="G1072">
        <v>5</v>
      </c>
      <c r="H1072" s="208">
        <v>44648</v>
      </c>
      <c r="I1072">
        <v>700</v>
      </c>
      <c r="J1072" s="217">
        <f t="shared" si="31"/>
        <v>5</v>
      </c>
    </row>
    <row r="1073" spans="1:10" hidden="1" outlineLevel="1" x14ac:dyDescent="0.35">
      <c r="A1073" s="272" t="s">
        <v>3484</v>
      </c>
      <c r="B1073">
        <v>27</v>
      </c>
      <c r="C1073" s="272" t="s">
        <v>3485</v>
      </c>
      <c r="D1073" s="272" t="s">
        <v>170</v>
      </c>
      <c r="E1073">
        <v>6</v>
      </c>
      <c r="F1073">
        <v>5</v>
      </c>
      <c r="G1073">
        <v>11</v>
      </c>
      <c r="H1073" s="208">
        <v>44648</v>
      </c>
      <c r="I1073">
        <v>600</v>
      </c>
      <c r="J1073" s="217">
        <f t="shared" si="31"/>
        <v>11</v>
      </c>
    </row>
    <row r="1074" spans="1:10" hidden="1" outlineLevel="1" x14ac:dyDescent="0.35">
      <c r="A1074" s="272" t="s">
        <v>3484</v>
      </c>
      <c r="B1074">
        <v>24</v>
      </c>
      <c r="C1074" s="272" t="s">
        <v>3485</v>
      </c>
      <c r="D1074" s="272" t="s">
        <v>170</v>
      </c>
      <c r="E1074">
        <v>5</v>
      </c>
      <c r="F1074">
        <v>4</v>
      </c>
      <c r="G1074">
        <v>9</v>
      </c>
      <c r="H1074" s="208">
        <v>44648</v>
      </c>
      <c r="I1074">
        <v>400</v>
      </c>
      <c r="J1074" s="217">
        <f t="shared" si="31"/>
        <v>9</v>
      </c>
    </row>
    <row r="1075" spans="1:10" hidden="1" outlineLevel="1" x14ac:dyDescent="0.35">
      <c r="A1075" s="272" t="s">
        <v>3484</v>
      </c>
      <c r="B1075">
        <v>31</v>
      </c>
      <c r="C1075" s="272" t="s">
        <v>3485</v>
      </c>
      <c r="D1075" s="272" t="s">
        <v>170</v>
      </c>
      <c r="E1075">
        <v>3</v>
      </c>
      <c r="F1075">
        <v>4</v>
      </c>
      <c r="G1075">
        <v>7</v>
      </c>
      <c r="H1075" s="208">
        <v>44648</v>
      </c>
      <c r="I1075">
        <v>100</v>
      </c>
      <c r="J1075" s="217">
        <f t="shared" si="31"/>
        <v>7</v>
      </c>
    </row>
    <row r="1076" spans="1:10" hidden="1" outlineLevel="1" x14ac:dyDescent="0.35">
      <c r="A1076" s="272" t="s">
        <v>3484</v>
      </c>
      <c r="B1076">
        <v>29</v>
      </c>
      <c r="C1076" s="272" t="s">
        <v>3485</v>
      </c>
      <c r="D1076" s="272" t="s">
        <v>170</v>
      </c>
      <c r="E1076">
        <v>5</v>
      </c>
      <c r="F1076">
        <v>3</v>
      </c>
      <c r="G1076">
        <v>8</v>
      </c>
      <c r="H1076" s="208">
        <v>44648</v>
      </c>
      <c r="I1076">
        <v>700</v>
      </c>
      <c r="J1076" s="217">
        <f t="shared" si="31"/>
        <v>8</v>
      </c>
    </row>
    <row r="1077" spans="1:10" hidden="1" outlineLevel="1" x14ac:dyDescent="0.35">
      <c r="A1077" s="272" t="s">
        <v>3484</v>
      </c>
      <c r="B1077">
        <v>28</v>
      </c>
      <c r="C1077" s="272" t="s">
        <v>3485</v>
      </c>
      <c r="D1077" s="272" t="s">
        <v>170</v>
      </c>
      <c r="E1077">
        <v>10</v>
      </c>
      <c r="F1077">
        <v>7</v>
      </c>
      <c r="G1077">
        <v>17</v>
      </c>
      <c r="H1077" s="208">
        <v>44648</v>
      </c>
      <c r="I1077">
        <v>670</v>
      </c>
      <c r="J1077" s="217">
        <f t="shared" si="31"/>
        <v>17</v>
      </c>
    </row>
    <row r="1078" spans="1:10" hidden="1" outlineLevel="1" x14ac:dyDescent="0.35">
      <c r="A1078" s="272" t="s">
        <v>3484</v>
      </c>
      <c r="B1078">
        <v>30</v>
      </c>
      <c r="C1078" s="272" t="s">
        <v>3485</v>
      </c>
      <c r="D1078" s="272" t="s">
        <v>170</v>
      </c>
      <c r="E1078">
        <v>4</v>
      </c>
      <c r="F1078">
        <v>4</v>
      </c>
      <c r="G1078">
        <v>8</v>
      </c>
      <c r="H1078" s="208">
        <v>44648</v>
      </c>
      <c r="I1078">
        <v>800</v>
      </c>
      <c r="J1078" s="217">
        <f t="shared" si="31"/>
        <v>8</v>
      </c>
    </row>
    <row r="1079" spans="1:10" ht="15" collapsed="1" thickBot="1" x14ac:dyDescent="0.4">
      <c r="A1079" s="211" t="s">
        <v>3484</v>
      </c>
      <c r="B1079" s="212"/>
      <c r="C1079" s="213" t="s">
        <v>3485</v>
      </c>
      <c r="D1079" s="214">
        <f>COUNTA(D1048:D1078)</f>
        <v>31</v>
      </c>
      <c r="E1079" s="214">
        <f>SUM(E1048:E1078)</f>
        <v>204</v>
      </c>
      <c r="F1079" s="214">
        <f>SUM(F1048:F1078)</f>
        <v>130</v>
      </c>
      <c r="G1079" s="214">
        <f>SUM(G1048:G1078)</f>
        <v>334</v>
      </c>
      <c r="H1079" s="238">
        <v>44648</v>
      </c>
      <c r="I1079" s="242">
        <f>AVERAGE(I1048:I1078)</f>
        <v>420.32258064516128</v>
      </c>
      <c r="J1079" s="214">
        <f>SUM(J1048:J1078)</f>
        <v>334</v>
      </c>
    </row>
    <row r="1080" spans="1:10" hidden="1" outlineLevel="2" x14ac:dyDescent="0.35">
      <c r="A1080" s="272" t="s">
        <v>3486</v>
      </c>
      <c r="B1080">
        <v>1</v>
      </c>
      <c r="C1080" s="272" t="s">
        <v>3487</v>
      </c>
      <c r="D1080" s="272" t="s">
        <v>170</v>
      </c>
      <c r="E1080">
        <v>2</v>
      </c>
      <c r="F1080">
        <v>4</v>
      </c>
      <c r="G1080">
        <v>6</v>
      </c>
      <c r="H1080" s="208">
        <v>44648</v>
      </c>
      <c r="I1080">
        <v>213</v>
      </c>
      <c r="J1080" s="217">
        <f t="shared" si="31"/>
        <v>6</v>
      </c>
    </row>
    <row r="1081" spans="1:10" hidden="1" outlineLevel="2" x14ac:dyDescent="0.35">
      <c r="A1081" s="272" t="s">
        <v>3486</v>
      </c>
      <c r="B1081">
        <v>2</v>
      </c>
      <c r="C1081" s="272" t="s">
        <v>3487</v>
      </c>
      <c r="D1081" s="272" t="s">
        <v>170</v>
      </c>
      <c r="E1081">
        <v>4</v>
      </c>
      <c r="F1081">
        <v>3</v>
      </c>
      <c r="G1081">
        <v>7</v>
      </c>
      <c r="H1081" s="208">
        <v>44648</v>
      </c>
      <c r="I1081">
        <v>406</v>
      </c>
      <c r="J1081" s="217">
        <f t="shared" si="31"/>
        <v>7</v>
      </c>
    </row>
    <row r="1082" spans="1:10" hidden="1" outlineLevel="2" x14ac:dyDescent="0.35">
      <c r="A1082" s="272" t="s">
        <v>3486</v>
      </c>
      <c r="B1082">
        <v>3</v>
      </c>
      <c r="C1082" s="272" t="s">
        <v>3487</v>
      </c>
      <c r="D1082" s="272" t="s">
        <v>170</v>
      </c>
      <c r="E1082">
        <v>6</v>
      </c>
      <c r="F1082">
        <v>4</v>
      </c>
      <c r="G1082">
        <v>10</v>
      </c>
      <c r="H1082" s="208">
        <v>44648</v>
      </c>
      <c r="I1082">
        <v>271</v>
      </c>
      <c r="J1082" s="217">
        <f t="shared" si="31"/>
        <v>10</v>
      </c>
    </row>
    <row r="1083" spans="1:10" hidden="1" outlineLevel="2" x14ac:dyDescent="0.35">
      <c r="A1083" s="272" t="s">
        <v>3486</v>
      </c>
      <c r="B1083">
        <v>4</v>
      </c>
      <c r="C1083" s="272" t="s">
        <v>3487</v>
      </c>
      <c r="D1083" s="272" t="s">
        <v>170</v>
      </c>
      <c r="E1083">
        <v>2</v>
      </c>
      <c r="F1083">
        <v>4</v>
      </c>
      <c r="G1083">
        <v>6</v>
      </c>
      <c r="H1083" s="208">
        <v>44648</v>
      </c>
      <c r="I1083">
        <v>312</v>
      </c>
      <c r="J1083" s="217">
        <f t="shared" si="31"/>
        <v>6</v>
      </c>
    </row>
    <row r="1084" spans="1:10" hidden="1" outlineLevel="2" x14ac:dyDescent="0.35">
      <c r="A1084" s="272" t="s">
        <v>3486</v>
      </c>
      <c r="B1084">
        <v>5</v>
      </c>
      <c r="C1084" s="272" t="s">
        <v>3487</v>
      </c>
      <c r="D1084" s="272" t="s">
        <v>170</v>
      </c>
      <c r="E1084">
        <v>4</v>
      </c>
      <c r="F1084">
        <v>4</v>
      </c>
      <c r="G1084">
        <v>8</v>
      </c>
      <c r="H1084" s="208">
        <v>44648</v>
      </c>
      <c r="I1084">
        <v>401</v>
      </c>
      <c r="J1084" s="217">
        <f t="shared" si="31"/>
        <v>8</v>
      </c>
    </row>
    <row r="1085" spans="1:10" hidden="1" outlineLevel="2" x14ac:dyDescent="0.35">
      <c r="A1085" s="272" t="s">
        <v>3486</v>
      </c>
      <c r="B1085">
        <v>6</v>
      </c>
      <c r="C1085" s="272" t="s">
        <v>3487</v>
      </c>
      <c r="D1085" s="272" t="s">
        <v>170</v>
      </c>
      <c r="E1085">
        <v>5</v>
      </c>
      <c r="F1085">
        <v>4</v>
      </c>
      <c r="G1085">
        <v>9</v>
      </c>
      <c r="H1085" s="208">
        <v>44648</v>
      </c>
      <c r="I1085">
        <v>522</v>
      </c>
      <c r="J1085" s="217">
        <f t="shared" si="31"/>
        <v>9</v>
      </c>
    </row>
    <row r="1086" spans="1:10" hidden="1" outlineLevel="2" x14ac:dyDescent="0.35">
      <c r="A1086" s="272" t="s">
        <v>3486</v>
      </c>
      <c r="B1086">
        <v>7</v>
      </c>
      <c r="C1086" s="272" t="s">
        <v>3487</v>
      </c>
      <c r="D1086" s="272" t="s">
        <v>170</v>
      </c>
      <c r="E1086">
        <v>2</v>
      </c>
      <c r="F1086">
        <v>7</v>
      </c>
      <c r="G1086">
        <v>9</v>
      </c>
      <c r="H1086" s="208">
        <v>44648</v>
      </c>
      <c r="I1086">
        <v>243</v>
      </c>
      <c r="J1086" s="217">
        <f t="shared" si="31"/>
        <v>9</v>
      </c>
    </row>
    <row r="1087" spans="1:10" hidden="1" outlineLevel="2" x14ac:dyDescent="0.35">
      <c r="A1087" s="272" t="s">
        <v>3486</v>
      </c>
      <c r="B1087">
        <v>8</v>
      </c>
      <c r="C1087" s="272" t="s">
        <v>3487</v>
      </c>
      <c r="D1087" s="272" t="s">
        <v>170</v>
      </c>
      <c r="E1087">
        <v>6</v>
      </c>
      <c r="F1087">
        <v>8</v>
      </c>
      <c r="G1087">
        <v>14</v>
      </c>
      <c r="H1087" s="208">
        <v>44648</v>
      </c>
      <c r="I1087">
        <v>635</v>
      </c>
      <c r="J1087" s="217">
        <f t="shared" si="31"/>
        <v>14</v>
      </c>
    </row>
    <row r="1088" spans="1:10" hidden="1" outlineLevel="2" x14ac:dyDescent="0.35">
      <c r="A1088" s="272" t="s">
        <v>3486</v>
      </c>
      <c r="B1088">
        <v>9</v>
      </c>
      <c r="C1088" s="272" t="s">
        <v>3487</v>
      </c>
      <c r="D1088" s="272" t="s">
        <v>170</v>
      </c>
      <c r="E1088">
        <v>7</v>
      </c>
      <c r="F1088">
        <v>4</v>
      </c>
      <c r="G1088">
        <v>11</v>
      </c>
      <c r="H1088" s="208">
        <v>44648</v>
      </c>
      <c r="I1088">
        <v>722</v>
      </c>
      <c r="J1088" s="217">
        <f t="shared" si="31"/>
        <v>11</v>
      </c>
    </row>
    <row r="1089" spans="1:10" hidden="1" outlineLevel="2" x14ac:dyDescent="0.35">
      <c r="A1089" s="272" t="s">
        <v>3486</v>
      </c>
      <c r="B1089">
        <v>10</v>
      </c>
      <c r="C1089" s="272" t="s">
        <v>3487</v>
      </c>
      <c r="D1089" s="272" t="s">
        <v>170</v>
      </c>
      <c r="E1089">
        <v>5</v>
      </c>
      <c r="F1089">
        <v>2</v>
      </c>
      <c r="G1089">
        <v>7</v>
      </c>
      <c r="H1089" s="208">
        <v>44648</v>
      </c>
      <c r="I1089">
        <v>511</v>
      </c>
      <c r="J1089" s="217">
        <f t="shared" si="31"/>
        <v>7</v>
      </c>
    </row>
    <row r="1090" spans="1:10" hidden="1" outlineLevel="2" x14ac:dyDescent="0.35">
      <c r="A1090" s="272" t="s">
        <v>3486</v>
      </c>
      <c r="B1090">
        <v>22</v>
      </c>
      <c r="C1090" s="272" t="s">
        <v>3487</v>
      </c>
      <c r="D1090" s="272" t="s">
        <v>170</v>
      </c>
      <c r="E1090">
        <v>6</v>
      </c>
      <c r="F1090">
        <v>9</v>
      </c>
      <c r="G1090">
        <v>15</v>
      </c>
      <c r="H1090" s="208">
        <v>44648</v>
      </c>
      <c r="I1090">
        <v>645</v>
      </c>
      <c r="J1090" s="217">
        <f t="shared" si="31"/>
        <v>15</v>
      </c>
    </row>
    <row r="1091" spans="1:10" hidden="1" outlineLevel="2" x14ac:dyDescent="0.35">
      <c r="A1091" s="272" t="s">
        <v>3486</v>
      </c>
      <c r="B1091">
        <v>11</v>
      </c>
      <c r="C1091" s="272" t="s">
        <v>3487</v>
      </c>
      <c r="D1091" s="272" t="s">
        <v>170</v>
      </c>
      <c r="E1091">
        <v>4</v>
      </c>
      <c r="F1091">
        <v>6</v>
      </c>
      <c r="G1091">
        <v>10</v>
      </c>
      <c r="H1091" s="208">
        <v>44648</v>
      </c>
      <c r="I1091">
        <v>442</v>
      </c>
      <c r="J1091" s="217">
        <f t="shared" ref="J1091:J1154" si="32">IF(I1091&gt;$Q$1,,G1091)</f>
        <v>10</v>
      </c>
    </row>
    <row r="1092" spans="1:10" hidden="1" outlineLevel="2" x14ac:dyDescent="0.35">
      <c r="A1092" s="272" t="s">
        <v>3486</v>
      </c>
      <c r="B1092">
        <v>12</v>
      </c>
      <c r="C1092" s="272" t="s">
        <v>3487</v>
      </c>
      <c r="D1092" s="272" t="s">
        <v>170</v>
      </c>
      <c r="E1092">
        <v>2</v>
      </c>
      <c r="F1092">
        <v>6</v>
      </c>
      <c r="G1092">
        <v>8</v>
      </c>
      <c r="H1092" s="208">
        <v>44648</v>
      </c>
      <c r="I1092">
        <v>233</v>
      </c>
      <c r="J1092" s="217">
        <f t="shared" si="32"/>
        <v>8</v>
      </c>
    </row>
    <row r="1093" spans="1:10" hidden="1" outlineLevel="2" x14ac:dyDescent="0.35">
      <c r="A1093" s="272" t="s">
        <v>3486</v>
      </c>
      <c r="B1093">
        <v>13</v>
      </c>
      <c r="C1093" s="272" t="s">
        <v>3487</v>
      </c>
      <c r="D1093" s="272" t="s">
        <v>170</v>
      </c>
      <c r="E1093">
        <v>1</v>
      </c>
      <c r="F1093">
        <v>7</v>
      </c>
      <c r="G1093">
        <v>8</v>
      </c>
      <c r="H1093" s="208">
        <v>44648</v>
      </c>
      <c r="I1093">
        <v>150</v>
      </c>
      <c r="J1093" s="217">
        <f t="shared" si="32"/>
        <v>8</v>
      </c>
    </row>
    <row r="1094" spans="1:10" hidden="1" outlineLevel="2" x14ac:dyDescent="0.35">
      <c r="A1094" s="272" t="s">
        <v>3486</v>
      </c>
      <c r="B1094">
        <v>18</v>
      </c>
      <c r="C1094" s="272" t="s">
        <v>3487</v>
      </c>
      <c r="D1094" s="272" t="s">
        <v>170</v>
      </c>
      <c r="E1094">
        <v>3</v>
      </c>
      <c r="F1094">
        <v>5</v>
      </c>
      <c r="G1094">
        <v>8</v>
      </c>
      <c r="H1094" s="208">
        <v>44648</v>
      </c>
      <c r="I1094">
        <v>332</v>
      </c>
      <c r="J1094" s="217">
        <f t="shared" si="32"/>
        <v>8</v>
      </c>
    </row>
    <row r="1095" spans="1:10" hidden="1" outlineLevel="2" x14ac:dyDescent="0.35">
      <c r="A1095" s="272" t="s">
        <v>3486</v>
      </c>
      <c r="B1095">
        <v>14</v>
      </c>
      <c r="C1095" s="272" t="s">
        <v>3487</v>
      </c>
      <c r="D1095" s="272" t="s">
        <v>170</v>
      </c>
      <c r="E1095">
        <v>1</v>
      </c>
      <c r="F1095">
        <v>3</v>
      </c>
      <c r="G1095">
        <v>4</v>
      </c>
      <c r="H1095" s="208">
        <v>44648</v>
      </c>
      <c r="I1095">
        <v>211</v>
      </c>
      <c r="J1095" s="217">
        <f t="shared" si="32"/>
        <v>4</v>
      </c>
    </row>
    <row r="1096" spans="1:10" hidden="1" outlineLevel="2" x14ac:dyDescent="0.35">
      <c r="A1096" s="272" t="s">
        <v>3486</v>
      </c>
      <c r="B1096">
        <v>15</v>
      </c>
      <c r="C1096" s="272" t="s">
        <v>3487</v>
      </c>
      <c r="D1096" s="272" t="s">
        <v>170</v>
      </c>
      <c r="E1096">
        <v>2</v>
      </c>
      <c r="F1096">
        <v>5</v>
      </c>
      <c r="G1096">
        <v>7</v>
      </c>
      <c r="H1096" s="208">
        <v>44648</v>
      </c>
      <c r="I1096">
        <v>233</v>
      </c>
      <c r="J1096" s="217">
        <f t="shared" si="32"/>
        <v>7</v>
      </c>
    </row>
    <row r="1097" spans="1:10" hidden="1" outlineLevel="2" x14ac:dyDescent="0.35">
      <c r="A1097" s="272" t="s">
        <v>3486</v>
      </c>
      <c r="B1097">
        <v>16</v>
      </c>
      <c r="C1097" s="272" t="s">
        <v>3487</v>
      </c>
      <c r="D1097" s="272" t="s">
        <v>170</v>
      </c>
      <c r="E1097">
        <v>2</v>
      </c>
      <c r="F1097">
        <v>4</v>
      </c>
      <c r="G1097">
        <v>6</v>
      </c>
      <c r="H1097" s="208">
        <v>44648</v>
      </c>
      <c r="I1097">
        <v>215</v>
      </c>
      <c r="J1097" s="217">
        <f t="shared" si="32"/>
        <v>6</v>
      </c>
    </row>
    <row r="1098" spans="1:10" hidden="1" outlineLevel="2" x14ac:dyDescent="0.35">
      <c r="A1098" s="272" t="s">
        <v>3486</v>
      </c>
      <c r="B1098">
        <v>17</v>
      </c>
      <c r="C1098" s="272" t="s">
        <v>3487</v>
      </c>
      <c r="D1098" s="272" t="s">
        <v>170</v>
      </c>
      <c r="E1098">
        <v>5</v>
      </c>
      <c r="F1098">
        <v>3</v>
      </c>
      <c r="G1098">
        <v>8</v>
      </c>
      <c r="H1098" s="208">
        <v>44648</v>
      </c>
      <c r="I1098">
        <v>520</v>
      </c>
      <c r="J1098" s="217">
        <f t="shared" si="32"/>
        <v>8</v>
      </c>
    </row>
    <row r="1099" spans="1:10" hidden="1" outlineLevel="2" x14ac:dyDescent="0.35">
      <c r="A1099" s="272" t="s">
        <v>3486</v>
      </c>
      <c r="B1099">
        <v>19</v>
      </c>
      <c r="C1099" s="272" t="s">
        <v>3487</v>
      </c>
      <c r="D1099" s="272" t="s">
        <v>170</v>
      </c>
      <c r="E1099">
        <v>3</v>
      </c>
      <c r="F1099">
        <v>3</v>
      </c>
      <c r="G1099">
        <v>6</v>
      </c>
      <c r="H1099" s="208">
        <v>44648</v>
      </c>
      <c r="I1099">
        <v>321</v>
      </c>
      <c r="J1099" s="217">
        <f t="shared" si="32"/>
        <v>6</v>
      </c>
    </row>
    <row r="1100" spans="1:10" hidden="1" outlineLevel="2" x14ac:dyDescent="0.35">
      <c r="A1100" s="272" t="s">
        <v>3486</v>
      </c>
      <c r="B1100">
        <v>20</v>
      </c>
      <c r="C1100" s="272" t="s">
        <v>3487</v>
      </c>
      <c r="D1100" s="272" t="s">
        <v>170</v>
      </c>
      <c r="E1100">
        <v>8</v>
      </c>
      <c r="F1100">
        <v>5</v>
      </c>
      <c r="G1100">
        <v>13</v>
      </c>
      <c r="H1100" s="208">
        <v>44648</v>
      </c>
      <c r="I1100">
        <v>282</v>
      </c>
      <c r="J1100" s="217">
        <f t="shared" si="32"/>
        <v>13</v>
      </c>
    </row>
    <row r="1101" spans="1:10" hidden="1" outlineLevel="2" x14ac:dyDescent="0.35">
      <c r="A1101" s="272" t="s">
        <v>3486</v>
      </c>
      <c r="B1101">
        <v>42</v>
      </c>
      <c r="C1101" s="272" t="s">
        <v>3487</v>
      </c>
      <c r="D1101" s="272" t="s">
        <v>170</v>
      </c>
      <c r="E1101">
        <v>4</v>
      </c>
      <c r="F1101">
        <v>6</v>
      </c>
      <c r="G1101">
        <v>10</v>
      </c>
      <c r="H1101" s="208">
        <v>44648</v>
      </c>
      <c r="I1101">
        <v>424</v>
      </c>
      <c r="J1101" s="217">
        <f t="shared" si="32"/>
        <v>10</v>
      </c>
    </row>
    <row r="1102" spans="1:10" hidden="1" outlineLevel="2" x14ac:dyDescent="0.35">
      <c r="A1102" s="272" t="s">
        <v>3486</v>
      </c>
      <c r="B1102">
        <v>21</v>
      </c>
      <c r="C1102" s="272" t="s">
        <v>3487</v>
      </c>
      <c r="D1102" s="272" t="s">
        <v>170</v>
      </c>
      <c r="E1102">
        <v>5</v>
      </c>
      <c r="F1102">
        <v>5</v>
      </c>
      <c r="G1102">
        <v>10</v>
      </c>
      <c r="H1102" s="208">
        <v>44648</v>
      </c>
      <c r="I1102">
        <v>514</v>
      </c>
      <c r="J1102" s="217">
        <f t="shared" si="32"/>
        <v>10</v>
      </c>
    </row>
    <row r="1103" spans="1:10" hidden="1" outlineLevel="2" x14ac:dyDescent="0.35">
      <c r="A1103" s="272" t="s">
        <v>3486</v>
      </c>
      <c r="B1103">
        <v>23</v>
      </c>
      <c r="C1103" s="272" t="s">
        <v>3487</v>
      </c>
      <c r="D1103" s="272" t="s">
        <v>170</v>
      </c>
      <c r="E1103">
        <v>5</v>
      </c>
      <c r="F1103">
        <v>3</v>
      </c>
      <c r="G1103">
        <v>8</v>
      </c>
      <c r="H1103" s="208">
        <v>44648</v>
      </c>
      <c r="I1103">
        <v>512</v>
      </c>
      <c r="J1103" s="217">
        <f t="shared" si="32"/>
        <v>8</v>
      </c>
    </row>
    <row r="1104" spans="1:10" hidden="1" outlineLevel="2" x14ac:dyDescent="0.35">
      <c r="A1104" s="272" t="s">
        <v>3486</v>
      </c>
      <c r="B1104">
        <v>24</v>
      </c>
      <c r="C1104" s="272" t="s">
        <v>3487</v>
      </c>
      <c r="D1104" s="272" t="s">
        <v>170</v>
      </c>
      <c r="E1104">
        <v>4</v>
      </c>
      <c r="F1104">
        <v>5</v>
      </c>
      <c r="G1104">
        <v>9</v>
      </c>
      <c r="H1104" s="208">
        <v>44648</v>
      </c>
      <c r="I1104">
        <v>423</v>
      </c>
      <c r="J1104" s="217">
        <f t="shared" si="32"/>
        <v>9</v>
      </c>
    </row>
    <row r="1105" spans="1:10" hidden="1" outlineLevel="2" x14ac:dyDescent="0.35">
      <c r="A1105" s="272" t="s">
        <v>3486</v>
      </c>
      <c r="B1105">
        <v>25</v>
      </c>
      <c r="C1105" s="272" t="s">
        <v>3487</v>
      </c>
      <c r="D1105" s="272" t="s">
        <v>170</v>
      </c>
      <c r="E1105">
        <v>5</v>
      </c>
      <c r="F1105">
        <v>5</v>
      </c>
      <c r="G1105">
        <v>10</v>
      </c>
      <c r="H1105" s="208">
        <v>44648</v>
      </c>
      <c r="I1105">
        <v>532</v>
      </c>
      <c r="J1105" s="217">
        <f t="shared" si="32"/>
        <v>10</v>
      </c>
    </row>
    <row r="1106" spans="1:10" hidden="1" outlineLevel="2" x14ac:dyDescent="0.35">
      <c r="A1106" s="272" t="s">
        <v>3486</v>
      </c>
      <c r="B1106">
        <v>26</v>
      </c>
      <c r="C1106" s="272" t="s">
        <v>3487</v>
      </c>
      <c r="D1106" s="272" t="s">
        <v>170</v>
      </c>
      <c r="E1106">
        <v>3</v>
      </c>
      <c r="F1106">
        <v>2</v>
      </c>
      <c r="G1106">
        <v>5</v>
      </c>
      <c r="H1106" s="208">
        <v>44648</v>
      </c>
      <c r="I1106">
        <v>311</v>
      </c>
      <c r="J1106" s="217">
        <f t="shared" si="32"/>
        <v>5</v>
      </c>
    </row>
    <row r="1107" spans="1:10" hidden="1" outlineLevel="2" x14ac:dyDescent="0.35">
      <c r="A1107" s="272" t="s">
        <v>3486</v>
      </c>
      <c r="B1107">
        <v>27</v>
      </c>
      <c r="C1107" s="272" t="s">
        <v>3487</v>
      </c>
      <c r="D1107" s="272" t="s">
        <v>170</v>
      </c>
      <c r="E1107">
        <v>6</v>
      </c>
      <c r="F1107">
        <v>6</v>
      </c>
      <c r="G1107">
        <v>12</v>
      </c>
      <c r="H1107" s="208">
        <v>44648</v>
      </c>
      <c r="I1107">
        <v>624</v>
      </c>
      <c r="J1107" s="217">
        <f t="shared" si="32"/>
        <v>12</v>
      </c>
    </row>
    <row r="1108" spans="1:10" hidden="1" outlineLevel="2" x14ac:dyDescent="0.35">
      <c r="A1108" s="272" t="s">
        <v>3486</v>
      </c>
      <c r="B1108">
        <v>28</v>
      </c>
      <c r="C1108" s="272" t="s">
        <v>3487</v>
      </c>
      <c r="D1108" s="272" t="s">
        <v>170</v>
      </c>
      <c r="E1108">
        <v>5</v>
      </c>
      <c r="F1108">
        <v>3</v>
      </c>
      <c r="G1108">
        <v>8</v>
      </c>
      <c r="H1108" s="208">
        <v>44648</v>
      </c>
      <c r="I1108">
        <v>512</v>
      </c>
      <c r="J1108" s="217">
        <f t="shared" si="32"/>
        <v>8</v>
      </c>
    </row>
    <row r="1109" spans="1:10" hidden="1" outlineLevel="2" x14ac:dyDescent="0.35">
      <c r="A1109" s="272" t="s">
        <v>3486</v>
      </c>
      <c r="B1109">
        <v>29</v>
      </c>
      <c r="C1109" s="272" t="s">
        <v>3487</v>
      </c>
      <c r="D1109" s="272" t="s">
        <v>170</v>
      </c>
      <c r="E1109">
        <v>8</v>
      </c>
      <c r="F1109">
        <v>5</v>
      </c>
      <c r="G1109">
        <v>13</v>
      </c>
      <c r="H1109" s="208">
        <v>44648</v>
      </c>
      <c r="I1109">
        <v>823</v>
      </c>
      <c r="J1109" s="217">
        <f t="shared" si="32"/>
        <v>13</v>
      </c>
    </row>
    <row r="1110" spans="1:10" hidden="1" outlineLevel="2" x14ac:dyDescent="0.35">
      <c r="A1110" s="272" t="s">
        <v>3486</v>
      </c>
      <c r="B1110">
        <v>30</v>
      </c>
      <c r="C1110" s="272" t="s">
        <v>3487</v>
      </c>
      <c r="D1110" s="272" t="s">
        <v>170</v>
      </c>
      <c r="E1110">
        <v>0</v>
      </c>
      <c r="F1110">
        <v>2</v>
      </c>
      <c r="G1110">
        <v>2</v>
      </c>
      <c r="H1110" s="208">
        <v>44648</v>
      </c>
      <c r="I1110">
        <v>151</v>
      </c>
      <c r="J1110" s="217">
        <f t="shared" si="32"/>
        <v>2</v>
      </c>
    </row>
    <row r="1111" spans="1:10" hidden="1" outlineLevel="2" x14ac:dyDescent="0.35">
      <c r="A1111" s="272" t="s">
        <v>3486</v>
      </c>
      <c r="B1111">
        <v>31</v>
      </c>
      <c r="C1111" s="272" t="s">
        <v>3487</v>
      </c>
      <c r="D1111" s="272" t="s">
        <v>170</v>
      </c>
      <c r="E1111">
        <v>5</v>
      </c>
      <c r="F1111">
        <v>4</v>
      </c>
      <c r="G1111">
        <v>9</v>
      </c>
      <c r="H1111" s="208">
        <v>44648</v>
      </c>
      <c r="I1111">
        <v>252</v>
      </c>
      <c r="J1111" s="217">
        <f t="shared" si="32"/>
        <v>9</v>
      </c>
    </row>
    <row r="1112" spans="1:10" hidden="1" outlineLevel="2" x14ac:dyDescent="0.35">
      <c r="A1112" s="272" t="s">
        <v>3486</v>
      </c>
      <c r="B1112">
        <v>32</v>
      </c>
      <c r="C1112" s="272" t="s">
        <v>3487</v>
      </c>
      <c r="D1112" s="272" t="s">
        <v>170</v>
      </c>
      <c r="E1112">
        <v>3</v>
      </c>
      <c r="F1112">
        <v>6</v>
      </c>
      <c r="G1112">
        <v>9</v>
      </c>
      <c r="H1112" s="208">
        <v>44648</v>
      </c>
      <c r="I1112">
        <v>333</v>
      </c>
      <c r="J1112" s="217">
        <f t="shared" si="32"/>
        <v>9</v>
      </c>
    </row>
    <row r="1113" spans="1:10" hidden="1" outlineLevel="2" x14ac:dyDescent="0.35">
      <c r="A1113" s="272" t="s">
        <v>3486</v>
      </c>
      <c r="B1113">
        <v>33</v>
      </c>
      <c r="C1113" s="272" t="s">
        <v>3487</v>
      </c>
      <c r="D1113" s="272" t="s">
        <v>170</v>
      </c>
      <c r="E1113">
        <v>1</v>
      </c>
      <c r="F1113">
        <v>6</v>
      </c>
      <c r="G1113">
        <v>7</v>
      </c>
      <c r="H1113" s="208">
        <v>44648</v>
      </c>
      <c r="I1113">
        <v>142</v>
      </c>
      <c r="J1113" s="217">
        <f t="shared" si="32"/>
        <v>7</v>
      </c>
    </row>
    <row r="1114" spans="1:10" hidden="1" outlineLevel="2" x14ac:dyDescent="0.35">
      <c r="A1114" s="272" t="s">
        <v>3486</v>
      </c>
      <c r="B1114">
        <v>43</v>
      </c>
      <c r="C1114" s="272" t="s">
        <v>3487</v>
      </c>
      <c r="D1114" s="272" t="s">
        <v>170</v>
      </c>
      <c r="E1114">
        <v>7</v>
      </c>
      <c r="F1114">
        <v>4</v>
      </c>
      <c r="G1114">
        <v>11</v>
      </c>
      <c r="H1114" s="208">
        <v>44648</v>
      </c>
      <c r="I1114">
        <v>731</v>
      </c>
      <c r="J1114" s="217">
        <f t="shared" si="32"/>
        <v>11</v>
      </c>
    </row>
    <row r="1115" spans="1:10" hidden="1" outlineLevel="2" x14ac:dyDescent="0.35">
      <c r="A1115" s="272" t="s">
        <v>3486</v>
      </c>
      <c r="B1115">
        <v>34</v>
      </c>
      <c r="C1115" s="272" t="s">
        <v>3487</v>
      </c>
      <c r="D1115" s="272" t="s">
        <v>170</v>
      </c>
      <c r="E1115">
        <v>4</v>
      </c>
      <c r="F1115">
        <v>4</v>
      </c>
      <c r="G1115">
        <v>8</v>
      </c>
      <c r="H1115" s="208">
        <v>44648</v>
      </c>
      <c r="I1115">
        <v>420</v>
      </c>
      <c r="J1115" s="217">
        <f t="shared" si="32"/>
        <v>8</v>
      </c>
    </row>
    <row r="1116" spans="1:10" hidden="1" outlineLevel="2" x14ac:dyDescent="0.35">
      <c r="A1116" s="272" t="s">
        <v>3486</v>
      </c>
      <c r="B1116">
        <v>35</v>
      </c>
      <c r="C1116" s="272" t="s">
        <v>3487</v>
      </c>
      <c r="D1116" s="272" t="s">
        <v>170</v>
      </c>
      <c r="E1116">
        <v>4</v>
      </c>
      <c r="F1116">
        <v>7</v>
      </c>
      <c r="G1116">
        <v>11</v>
      </c>
      <c r="H1116" s="208">
        <v>44648</v>
      </c>
      <c r="I1116">
        <v>415</v>
      </c>
      <c r="J1116" s="217">
        <f t="shared" si="32"/>
        <v>11</v>
      </c>
    </row>
    <row r="1117" spans="1:10" hidden="1" outlineLevel="2" x14ac:dyDescent="0.35">
      <c r="A1117" s="272" t="s">
        <v>3486</v>
      </c>
      <c r="B1117">
        <v>36</v>
      </c>
      <c r="C1117" s="272" t="s">
        <v>3487</v>
      </c>
      <c r="D1117" s="272" t="s">
        <v>170</v>
      </c>
      <c r="E1117">
        <v>9</v>
      </c>
      <c r="F1117">
        <v>2</v>
      </c>
      <c r="G1117">
        <v>11</v>
      </c>
      <c r="H1117" s="208">
        <v>44648</v>
      </c>
      <c r="I1117">
        <v>916</v>
      </c>
      <c r="J1117" s="217">
        <f t="shared" si="32"/>
        <v>11</v>
      </c>
    </row>
    <row r="1118" spans="1:10" hidden="1" outlineLevel="2" x14ac:dyDescent="0.35">
      <c r="A1118" s="272" t="s">
        <v>3486</v>
      </c>
      <c r="B1118">
        <v>37</v>
      </c>
      <c r="C1118" s="272" t="s">
        <v>3487</v>
      </c>
      <c r="D1118" s="272" t="s">
        <v>170</v>
      </c>
      <c r="E1118">
        <v>0</v>
      </c>
      <c r="F1118">
        <v>2</v>
      </c>
      <c r="G1118">
        <v>2</v>
      </c>
      <c r="H1118" s="208">
        <v>44648</v>
      </c>
      <c r="I1118">
        <v>180</v>
      </c>
      <c r="J1118" s="217">
        <f t="shared" si="32"/>
        <v>2</v>
      </c>
    </row>
    <row r="1119" spans="1:10" hidden="1" outlineLevel="2" x14ac:dyDescent="0.35">
      <c r="A1119" s="272" t="s">
        <v>3486</v>
      </c>
      <c r="B1119">
        <v>38</v>
      </c>
      <c r="C1119" s="272" t="s">
        <v>3487</v>
      </c>
      <c r="D1119" s="272" t="s">
        <v>170</v>
      </c>
      <c r="E1119">
        <v>2</v>
      </c>
      <c r="F1119">
        <v>4</v>
      </c>
      <c r="G1119">
        <v>6</v>
      </c>
      <c r="H1119" s="208">
        <v>44648</v>
      </c>
      <c r="I1119">
        <v>260</v>
      </c>
      <c r="J1119" s="217">
        <f t="shared" si="32"/>
        <v>6</v>
      </c>
    </row>
    <row r="1120" spans="1:10" hidden="1" outlineLevel="2" x14ac:dyDescent="0.35">
      <c r="A1120" s="272" t="s">
        <v>3486</v>
      </c>
      <c r="B1120">
        <v>39</v>
      </c>
      <c r="C1120" s="272" t="s">
        <v>3487</v>
      </c>
      <c r="D1120" s="272" t="s">
        <v>170</v>
      </c>
      <c r="E1120">
        <v>5</v>
      </c>
      <c r="F1120">
        <v>6</v>
      </c>
      <c r="G1120">
        <v>11</v>
      </c>
      <c r="H1120" s="208">
        <v>44648</v>
      </c>
      <c r="I1120">
        <v>335</v>
      </c>
      <c r="J1120" s="217">
        <f t="shared" si="32"/>
        <v>11</v>
      </c>
    </row>
    <row r="1121" spans="1:10" hidden="1" outlineLevel="2" x14ac:dyDescent="0.35">
      <c r="A1121" s="272" t="s">
        <v>3486</v>
      </c>
      <c r="B1121">
        <v>40</v>
      </c>
      <c r="C1121" s="272" t="s">
        <v>3487</v>
      </c>
      <c r="D1121" s="272" t="s">
        <v>170</v>
      </c>
      <c r="E1121">
        <v>5</v>
      </c>
      <c r="F1121">
        <v>6</v>
      </c>
      <c r="G1121">
        <v>11</v>
      </c>
      <c r="H1121" s="208">
        <v>44648</v>
      </c>
      <c r="I1121">
        <v>542</v>
      </c>
      <c r="J1121" s="217">
        <f t="shared" si="32"/>
        <v>11</v>
      </c>
    </row>
    <row r="1122" spans="1:10" hidden="1" outlineLevel="2" x14ac:dyDescent="0.35">
      <c r="A1122" s="272" t="s">
        <v>3486</v>
      </c>
      <c r="B1122">
        <v>41</v>
      </c>
      <c r="C1122" s="272" t="s">
        <v>3487</v>
      </c>
      <c r="D1122" s="272" t="s">
        <v>170</v>
      </c>
      <c r="E1122">
        <v>1</v>
      </c>
      <c r="F1122">
        <v>3</v>
      </c>
      <c r="G1122">
        <v>4</v>
      </c>
      <c r="H1122" s="208">
        <v>44648</v>
      </c>
      <c r="I1122">
        <v>211</v>
      </c>
      <c r="J1122" s="217">
        <f t="shared" si="32"/>
        <v>4</v>
      </c>
    </row>
    <row r="1123" spans="1:10" hidden="1" outlineLevel="2" x14ac:dyDescent="0.35">
      <c r="A1123" s="272" t="s">
        <v>3486</v>
      </c>
      <c r="B1123">
        <v>44</v>
      </c>
      <c r="C1123" s="272" t="s">
        <v>3487</v>
      </c>
      <c r="D1123" s="272" t="s">
        <v>170</v>
      </c>
      <c r="E1123">
        <v>2</v>
      </c>
      <c r="F1123">
        <v>6</v>
      </c>
      <c r="G1123">
        <v>8</v>
      </c>
      <c r="H1123" s="208">
        <v>44648</v>
      </c>
      <c r="I1123">
        <v>215</v>
      </c>
      <c r="J1123" s="217">
        <f t="shared" si="32"/>
        <v>8</v>
      </c>
    </row>
    <row r="1124" spans="1:10" hidden="1" outlineLevel="2" x14ac:dyDescent="0.35">
      <c r="A1124" s="272" t="s">
        <v>3486</v>
      </c>
      <c r="B1124">
        <v>45</v>
      </c>
      <c r="C1124" s="272" t="s">
        <v>3487</v>
      </c>
      <c r="D1124" s="272" t="s">
        <v>170</v>
      </c>
      <c r="E1124">
        <v>2</v>
      </c>
      <c r="F1124">
        <v>11</v>
      </c>
      <c r="G1124">
        <v>13</v>
      </c>
      <c r="H1124" s="208">
        <v>44648</v>
      </c>
      <c r="I1124">
        <v>256</v>
      </c>
      <c r="J1124" s="217">
        <f t="shared" si="32"/>
        <v>13</v>
      </c>
    </row>
    <row r="1125" spans="1:10" hidden="1" outlineLevel="2" x14ac:dyDescent="0.35">
      <c r="A1125" s="272" t="s">
        <v>3486</v>
      </c>
      <c r="B1125">
        <v>46</v>
      </c>
      <c r="C1125" s="272" t="s">
        <v>3487</v>
      </c>
      <c r="D1125" s="272" t="s">
        <v>170</v>
      </c>
      <c r="E1125">
        <v>2</v>
      </c>
      <c r="F1125">
        <v>3</v>
      </c>
      <c r="G1125">
        <v>5</v>
      </c>
      <c r="H1125" s="208">
        <v>44648</v>
      </c>
      <c r="I1125">
        <v>312</v>
      </c>
      <c r="J1125" s="217">
        <f t="shared" si="32"/>
        <v>5</v>
      </c>
    </row>
    <row r="1126" spans="1:10" hidden="1" outlineLevel="2" x14ac:dyDescent="0.35">
      <c r="A1126" s="272" t="s">
        <v>3486</v>
      </c>
      <c r="B1126">
        <v>47</v>
      </c>
      <c r="C1126" s="272" t="s">
        <v>3487</v>
      </c>
      <c r="D1126" s="272" t="s">
        <v>170</v>
      </c>
      <c r="E1126">
        <v>2</v>
      </c>
      <c r="F1126">
        <v>5</v>
      </c>
      <c r="G1126">
        <v>7</v>
      </c>
      <c r="H1126" s="208">
        <v>44648</v>
      </c>
      <c r="I1126">
        <v>270</v>
      </c>
      <c r="J1126" s="217">
        <f t="shared" si="32"/>
        <v>7</v>
      </c>
    </row>
    <row r="1127" spans="1:10" hidden="1" outlineLevel="2" x14ac:dyDescent="0.35">
      <c r="A1127" s="272" t="s">
        <v>3486</v>
      </c>
      <c r="B1127">
        <v>48</v>
      </c>
      <c r="C1127" s="272" t="s">
        <v>3487</v>
      </c>
      <c r="D1127" s="272" t="s">
        <v>170</v>
      </c>
      <c r="E1127">
        <v>3</v>
      </c>
      <c r="F1127">
        <v>5</v>
      </c>
      <c r="G1127">
        <v>8</v>
      </c>
      <c r="H1127" s="208">
        <v>44648</v>
      </c>
      <c r="I1127">
        <v>323</v>
      </c>
      <c r="J1127" s="217">
        <f t="shared" si="32"/>
        <v>8</v>
      </c>
    </row>
    <row r="1128" spans="1:10" hidden="1" outlineLevel="2" x14ac:dyDescent="0.35">
      <c r="A1128" s="272" t="s">
        <v>3486</v>
      </c>
      <c r="B1128">
        <v>49</v>
      </c>
      <c r="C1128" s="272" t="s">
        <v>3487</v>
      </c>
      <c r="D1128" s="272" t="s">
        <v>170</v>
      </c>
      <c r="E1128">
        <v>4</v>
      </c>
      <c r="F1128">
        <v>2</v>
      </c>
      <c r="G1128">
        <v>6</v>
      </c>
      <c r="H1128" s="208">
        <v>44648</v>
      </c>
      <c r="I1128">
        <v>411</v>
      </c>
      <c r="J1128" s="217">
        <f t="shared" si="32"/>
        <v>6</v>
      </c>
    </row>
    <row r="1129" spans="1:10" ht="15" collapsed="1" thickBot="1" x14ac:dyDescent="0.4">
      <c r="A1129" s="211" t="s">
        <v>3486</v>
      </c>
      <c r="B1129" s="212"/>
      <c r="C1129" s="213" t="s">
        <v>3487</v>
      </c>
      <c r="D1129" s="214">
        <f>COUNTA(D1080:D1128)</f>
        <v>49</v>
      </c>
      <c r="E1129" s="214">
        <f>SUM(E1080:E1128)</f>
        <v>186</v>
      </c>
      <c r="F1129" s="214">
        <f>SUM(F1080:F1128)</f>
        <v>228</v>
      </c>
      <c r="G1129" s="214">
        <f>SUM(G1080:G1128)</f>
        <v>414</v>
      </c>
      <c r="H1129" s="238">
        <v>44648</v>
      </c>
      <c r="I1129" s="242">
        <f>AVERAGE(I1080:I1128)</f>
        <v>391.22448979591837</v>
      </c>
      <c r="J1129" s="214">
        <f>SUM(J1080:J1128)</f>
        <v>414</v>
      </c>
    </row>
    <row r="1130" spans="1:10" hidden="1" outlineLevel="1" x14ac:dyDescent="0.35">
      <c r="A1130" s="272" t="s">
        <v>3488</v>
      </c>
      <c r="B1130">
        <v>25</v>
      </c>
      <c r="C1130" s="272" t="s">
        <v>3489</v>
      </c>
      <c r="D1130" s="272" t="s">
        <v>170</v>
      </c>
      <c r="E1130">
        <v>9</v>
      </c>
      <c r="F1130">
        <v>6</v>
      </c>
      <c r="G1130">
        <v>15</v>
      </c>
      <c r="H1130" s="208">
        <v>44648</v>
      </c>
      <c r="I1130">
        <v>300</v>
      </c>
      <c r="J1130" s="217">
        <f t="shared" si="32"/>
        <v>15</v>
      </c>
    </row>
    <row r="1131" spans="1:10" hidden="1" outlineLevel="1" x14ac:dyDescent="0.35">
      <c r="A1131" s="272" t="s">
        <v>3488</v>
      </c>
      <c r="B1131">
        <v>1</v>
      </c>
      <c r="C1131" s="272" t="s">
        <v>3489</v>
      </c>
      <c r="D1131" s="272" t="s">
        <v>170</v>
      </c>
      <c r="E1131">
        <v>3</v>
      </c>
      <c r="F1131">
        <v>5</v>
      </c>
      <c r="G1131">
        <v>8</v>
      </c>
      <c r="H1131" s="208">
        <v>44648</v>
      </c>
      <c r="I1131">
        <v>50</v>
      </c>
      <c r="J1131" s="217">
        <f t="shared" si="32"/>
        <v>8</v>
      </c>
    </row>
    <row r="1132" spans="1:10" hidden="1" outlineLevel="1" x14ac:dyDescent="0.35">
      <c r="A1132" s="272" t="s">
        <v>3488</v>
      </c>
      <c r="B1132">
        <v>9</v>
      </c>
      <c r="C1132" s="272" t="s">
        <v>3489</v>
      </c>
      <c r="D1132" s="272" t="s">
        <v>170</v>
      </c>
      <c r="E1132">
        <v>10</v>
      </c>
      <c r="F1132">
        <v>3</v>
      </c>
      <c r="G1132">
        <v>13</v>
      </c>
      <c r="H1132" s="208">
        <v>44648</v>
      </c>
      <c r="I1132">
        <v>250</v>
      </c>
      <c r="J1132" s="217">
        <f t="shared" si="32"/>
        <v>13</v>
      </c>
    </row>
    <row r="1133" spans="1:10" hidden="1" outlineLevel="1" x14ac:dyDescent="0.35">
      <c r="A1133" s="272" t="s">
        <v>3488</v>
      </c>
      <c r="B1133">
        <v>49</v>
      </c>
      <c r="C1133" s="272" t="s">
        <v>3489</v>
      </c>
      <c r="D1133" s="272" t="s">
        <v>170</v>
      </c>
      <c r="E1133">
        <v>7</v>
      </c>
      <c r="F1133">
        <v>4</v>
      </c>
      <c r="G1133">
        <v>11</v>
      </c>
      <c r="H1133" s="208">
        <v>44648</v>
      </c>
      <c r="I1133">
        <v>400</v>
      </c>
      <c r="J1133" s="217">
        <f t="shared" si="32"/>
        <v>11</v>
      </c>
    </row>
    <row r="1134" spans="1:10" hidden="1" outlineLevel="1" x14ac:dyDescent="0.35">
      <c r="A1134" s="272" t="s">
        <v>3488</v>
      </c>
      <c r="B1134">
        <v>41</v>
      </c>
      <c r="C1134" s="272" t="s">
        <v>3489</v>
      </c>
      <c r="D1134" s="272" t="s">
        <v>170</v>
      </c>
      <c r="E1134">
        <v>2</v>
      </c>
      <c r="F1134">
        <v>6</v>
      </c>
      <c r="G1134">
        <v>8</v>
      </c>
      <c r="H1134" s="208">
        <v>44648</v>
      </c>
      <c r="I1134">
        <v>350</v>
      </c>
      <c r="J1134" s="217">
        <f t="shared" si="32"/>
        <v>8</v>
      </c>
    </row>
    <row r="1135" spans="1:10" hidden="1" outlineLevel="1" x14ac:dyDescent="0.35">
      <c r="A1135" s="272" t="s">
        <v>3488</v>
      </c>
      <c r="B1135">
        <v>2</v>
      </c>
      <c r="C1135" s="272" t="s">
        <v>3489</v>
      </c>
      <c r="D1135" s="272" t="s">
        <v>170</v>
      </c>
      <c r="E1135">
        <v>7</v>
      </c>
      <c r="F1135">
        <v>5</v>
      </c>
      <c r="G1135">
        <v>12</v>
      </c>
      <c r="H1135" s="208">
        <v>44648</v>
      </c>
      <c r="I1135">
        <v>700</v>
      </c>
      <c r="J1135" s="217">
        <f t="shared" si="32"/>
        <v>12</v>
      </c>
    </row>
    <row r="1136" spans="1:10" hidden="1" outlineLevel="1" x14ac:dyDescent="0.35">
      <c r="A1136" s="272" t="s">
        <v>3488</v>
      </c>
      <c r="B1136">
        <v>38</v>
      </c>
      <c r="C1136" s="272" t="s">
        <v>3489</v>
      </c>
      <c r="D1136" s="272" t="s">
        <v>170</v>
      </c>
      <c r="E1136">
        <v>2</v>
      </c>
      <c r="F1136">
        <v>7</v>
      </c>
      <c r="G1136">
        <v>9</v>
      </c>
      <c r="H1136" s="208">
        <v>44648</v>
      </c>
      <c r="I1136">
        <v>900</v>
      </c>
      <c r="J1136" s="217">
        <f t="shared" si="32"/>
        <v>9</v>
      </c>
    </row>
    <row r="1137" spans="1:10" hidden="1" outlineLevel="1" x14ac:dyDescent="0.35">
      <c r="A1137" s="272" t="s">
        <v>3488</v>
      </c>
      <c r="B1137">
        <v>15</v>
      </c>
      <c r="C1137" s="272" t="s">
        <v>3489</v>
      </c>
      <c r="D1137" s="272" t="s">
        <v>170</v>
      </c>
      <c r="E1137">
        <v>7</v>
      </c>
      <c r="F1137">
        <v>7</v>
      </c>
      <c r="G1137">
        <v>14</v>
      </c>
      <c r="H1137" s="208">
        <v>44648</v>
      </c>
      <c r="I1137">
        <v>800</v>
      </c>
      <c r="J1137" s="217">
        <f t="shared" si="32"/>
        <v>14</v>
      </c>
    </row>
    <row r="1138" spans="1:10" hidden="1" outlineLevel="1" x14ac:dyDescent="0.35">
      <c r="A1138" s="272" t="s">
        <v>3488</v>
      </c>
      <c r="B1138">
        <v>31</v>
      </c>
      <c r="C1138" s="272" t="s">
        <v>3489</v>
      </c>
      <c r="D1138" s="272" t="s">
        <v>170</v>
      </c>
      <c r="E1138">
        <v>10</v>
      </c>
      <c r="F1138">
        <v>5</v>
      </c>
      <c r="G1138">
        <v>15</v>
      </c>
      <c r="H1138" s="208">
        <v>44648</v>
      </c>
      <c r="I1138">
        <v>450</v>
      </c>
      <c r="J1138" s="217">
        <f t="shared" si="32"/>
        <v>15</v>
      </c>
    </row>
    <row r="1139" spans="1:10" hidden="1" outlineLevel="1" x14ac:dyDescent="0.35">
      <c r="A1139" s="272" t="s">
        <v>3488</v>
      </c>
      <c r="B1139">
        <v>11</v>
      </c>
      <c r="C1139" s="272" t="s">
        <v>3489</v>
      </c>
      <c r="D1139" s="272" t="s">
        <v>170</v>
      </c>
      <c r="E1139">
        <v>10</v>
      </c>
      <c r="F1139">
        <v>4</v>
      </c>
      <c r="G1139">
        <v>14</v>
      </c>
      <c r="H1139" s="208">
        <v>44648</v>
      </c>
      <c r="I1139">
        <v>400</v>
      </c>
      <c r="J1139" s="217">
        <f t="shared" si="32"/>
        <v>14</v>
      </c>
    </row>
    <row r="1140" spans="1:10" hidden="1" outlineLevel="1" x14ac:dyDescent="0.35">
      <c r="A1140" s="272" t="s">
        <v>3488</v>
      </c>
      <c r="B1140">
        <v>20</v>
      </c>
      <c r="C1140" s="272" t="s">
        <v>3489</v>
      </c>
      <c r="D1140" s="272" t="s">
        <v>170</v>
      </c>
      <c r="E1140">
        <v>10</v>
      </c>
      <c r="F1140">
        <v>3</v>
      </c>
      <c r="G1140">
        <v>13</v>
      </c>
      <c r="H1140" s="208">
        <v>44648</v>
      </c>
      <c r="I1140">
        <v>470</v>
      </c>
      <c r="J1140" s="217">
        <f t="shared" si="32"/>
        <v>13</v>
      </c>
    </row>
    <row r="1141" spans="1:10" hidden="1" outlineLevel="1" x14ac:dyDescent="0.35">
      <c r="A1141" s="272" t="s">
        <v>3488</v>
      </c>
      <c r="B1141">
        <v>42</v>
      </c>
      <c r="C1141" s="272" t="s">
        <v>3489</v>
      </c>
      <c r="D1141" s="272" t="s">
        <v>170</v>
      </c>
      <c r="E1141">
        <v>3</v>
      </c>
      <c r="F1141">
        <v>9</v>
      </c>
      <c r="G1141">
        <v>12</v>
      </c>
      <c r="H1141" s="208">
        <v>44648</v>
      </c>
      <c r="I1141">
        <v>350</v>
      </c>
      <c r="J1141" s="217">
        <f t="shared" si="32"/>
        <v>12</v>
      </c>
    </row>
    <row r="1142" spans="1:10" hidden="1" outlineLevel="1" x14ac:dyDescent="0.35">
      <c r="A1142" s="272" t="s">
        <v>3488</v>
      </c>
      <c r="B1142">
        <v>46</v>
      </c>
      <c r="C1142" s="272" t="s">
        <v>3489</v>
      </c>
      <c r="D1142" s="272" t="s">
        <v>170</v>
      </c>
      <c r="E1142">
        <v>2</v>
      </c>
      <c r="F1142">
        <v>8</v>
      </c>
      <c r="G1142">
        <v>10</v>
      </c>
      <c r="H1142" s="208">
        <v>44648</v>
      </c>
      <c r="I1142">
        <v>800</v>
      </c>
      <c r="J1142" s="217">
        <f t="shared" si="32"/>
        <v>10</v>
      </c>
    </row>
    <row r="1143" spans="1:10" hidden="1" outlineLevel="1" x14ac:dyDescent="0.35">
      <c r="A1143" s="272" t="s">
        <v>3488</v>
      </c>
      <c r="B1143">
        <v>3</v>
      </c>
      <c r="C1143" s="272" t="s">
        <v>3489</v>
      </c>
      <c r="D1143" s="272" t="s">
        <v>170</v>
      </c>
      <c r="E1143">
        <v>3</v>
      </c>
      <c r="F1143">
        <v>2</v>
      </c>
      <c r="G1143">
        <v>5</v>
      </c>
      <c r="H1143" s="208">
        <v>44648</v>
      </c>
      <c r="I1143">
        <v>400</v>
      </c>
      <c r="J1143" s="217">
        <f t="shared" si="32"/>
        <v>5</v>
      </c>
    </row>
    <row r="1144" spans="1:10" hidden="1" outlineLevel="1" x14ac:dyDescent="0.35">
      <c r="A1144" s="272" t="s">
        <v>3488</v>
      </c>
      <c r="B1144">
        <v>4</v>
      </c>
      <c r="C1144" s="272" t="s">
        <v>3489</v>
      </c>
      <c r="D1144" s="272" t="s">
        <v>170</v>
      </c>
      <c r="E1144">
        <v>8</v>
      </c>
      <c r="F1144">
        <v>8</v>
      </c>
      <c r="G1144">
        <v>16</v>
      </c>
      <c r="H1144" s="208">
        <v>44648</v>
      </c>
      <c r="I1144">
        <v>100</v>
      </c>
      <c r="J1144" s="217">
        <f t="shared" si="32"/>
        <v>16</v>
      </c>
    </row>
    <row r="1145" spans="1:10" hidden="1" outlineLevel="1" x14ac:dyDescent="0.35">
      <c r="A1145" s="272" t="s">
        <v>3488</v>
      </c>
      <c r="B1145">
        <v>5</v>
      </c>
      <c r="C1145" s="272" t="s">
        <v>3489</v>
      </c>
      <c r="D1145" s="272" t="s">
        <v>170</v>
      </c>
      <c r="E1145">
        <v>2</v>
      </c>
      <c r="F1145">
        <v>5</v>
      </c>
      <c r="G1145">
        <v>7</v>
      </c>
      <c r="H1145" s="208">
        <v>44648</v>
      </c>
      <c r="I1145">
        <v>200</v>
      </c>
      <c r="J1145" s="217">
        <f t="shared" si="32"/>
        <v>7</v>
      </c>
    </row>
    <row r="1146" spans="1:10" hidden="1" outlineLevel="1" x14ac:dyDescent="0.35">
      <c r="A1146" s="272" t="s">
        <v>3488</v>
      </c>
      <c r="B1146">
        <v>50</v>
      </c>
      <c r="C1146" s="272" t="s">
        <v>3489</v>
      </c>
      <c r="D1146" s="272" t="s">
        <v>170</v>
      </c>
      <c r="E1146">
        <v>4</v>
      </c>
      <c r="F1146">
        <v>6</v>
      </c>
      <c r="G1146">
        <v>10</v>
      </c>
      <c r="H1146" s="208">
        <v>44648</v>
      </c>
      <c r="I1146">
        <v>300</v>
      </c>
      <c r="J1146" s="217">
        <f t="shared" si="32"/>
        <v>10</v>
      </c>
    </row>
    <row r="1147" spans="1:10" hidden="1" outlineLevel="1" x14ac:dyDescent="0.35">
      <c r="A1147" s="272" t="s">
        <v>3488</v>
      </c>
      <c r="B1147">
        <v>6</v>
      </c>
      <c r="C1147" s="272" t="s">
        <v>3489</v>
      </c>
      <c r="D1147" s="272" t="s">
        <v>170</v>
      </c>
      <c r="E1147">
        <v>11</v>
      </c>
      <c r="F1147">
        <v>8</v>
      </c>
      <c r="G1147">
        <v>19</v>
      </c>
      <c r="H1147" s="208">
        <v>44648</v>
      </c>
      <c r="I1147">
        <v>500</v>
      </c>
      <c r="J1147" s="217">
        <f t="shared" si="32"/>
        <v>19</v>
      </c>
    </row>
    <row r="1148" spans="1:10" hidden="1" outlineLevel="1" x14ac:dyDescent="0.35">
      <c r="A1148" s="272" t="s">
        <v>3488</v>
      </c>
      <c r="B1148">
        <v>7</v>
      </c>
      <c r="C1148" s="272" t="s">
        <v>3489</v>
      </c>
      <c r="D1148" s="272" t="s">
        <v>170</v>
      </c>
      <c r="E1148">
        <v>12</v>
      </c>
      <c r="F1148">
        <v>3</v>
      </c>
      <c r="G1148">
        <v>15</v>
      </c>
      <c r="H1148" s="208">
        <v>44648</v>
      </c>
      <c r="I1148">
        <v>300</v>
      </c>
      <c r="J1148" s="217">
        <f t="shared" si="32"/>
        <v>15</v>
      </c>
    </row>
    <row r="1149" spans="1:10" hidden="1" outlineLevel="1" x14ac:dyDescent="0.35">
      <c r="A1149" s="272" t="s">
        <v>3488</v>
      </c>
      <c r="B1149">
        <v>8</v>
      </c>
      <c r="C1149" s="272" t="s">
        <v>3489</v>
      </c>
      <c r="D1149" s="272" t="s">
        <v>170</v>
      </c>
      <c r="E1149">
        <v>7</v>
      </c>
      <c r="F1149">
        <v>9</v>
      </c>
      <c r="G1149">
        <v>16</v>
      </c>
      <c r="H1149" s="208">
        <v>44648</v>
      </c>
      <c r="I1149">
        <v>100</v>
      </c>
      <c r="J1149" s="217">
        <f t="shared" si="32"/>
        <v>16</v>
      </c>
    </row>
    <row r="1150" spans="1:10" hidden="1" outlineLevel="1" x14ac:dyDescent="0.35">
      <c r="A1150" s="272" t="s">
        <v>3488</v>
      </c>
      <c r="B1150">
        <v>10</v>
      </c>
      <c r="C1150" s="272" t="s">
        <v>3489</v>
      </c>
      <c r="D1150" s="272" t="s">
        <v>170</v>
      </c>
      <c r="E1150">
        <v>6</v>
      </c>
      <c r="F1150">
        <v>3</v>
      </c>
      <c r="G1150">
        <v>9</v>
      </c>
      <c r="H1150" s="208">
        <v>44648</v>
      </c>
      <c r="I1150">
        <v>750</v>
      </c>
      <c r="J1150" s="217">
        <f t="shared" si="32"/>
        <v>9</v>
      </c>
    </row>
    <row r="1151" spans="1:10" hidden="1" outlineLevel="1" x14ac:dyDescent="0.35">
      <c r="A1151" s="272" t="s">
        <v>3488</v>
      </c>
      <c r="B1151">
        <v>12</v>
      </c>
      <c r="C1151" s="272" t="s">
        <v>3489</v>
      </c>
      <c r="D1151" s="272" t="s">
        <v>170</v>
      </c>
      <c r="E1151">
        <v>12</v>
      </c>
      <c r="F1151">
        <v>3</v>
      </c>
      <c r="G1151">
        <v>15</v>
      </c>
      <c r="H1151" s="208">
        <v>44648</v>
      </c>
      <c r="I1151">
        <v>300</v>
      </c>
      <c r="J1151" s="217">
        <f t="shared" si="32"/>
        <v>15</v>
      </c>
    </row>
    <row r="1152" spans="1:10" hidden="1" outlineLevel="1" x14ac:dyDescent="0.35">
      <c r="A1152" s="272" t="s">
        <v>3488</v>
      </c>
      <c r="B1152">
        <v>13</v>
      </c>
      <c r="C1152" s="272" t="s">
        <v>3489</v>
      </c>
      <c r="D1152" s="272" t="s">
        <v>170</v>
      </c>
      <c r="E1152">
        <v>7</v>
      </c>
      <c r="F1152">
        <v>6</v>
      </c>
      <c r="G1152">
        <v>13</v>
      </c>
      <c r="H1152" s="208">
        <v>44648</v>
      </c>
      <c r="I1152">
        <v>570</v>
      </c>
      <c r="J1152" s="217">
        <f t="shared" si="32"/>
        <v>13</v>
      </c>
    </row>
    <row r="1153" spans="1:10" hidden="1" outlineLevel="1" x14ac:dyDescent="0.35">
      <c r="A1153" s="272" t="s">
        <v>3488</v>
      </c>
      <c r="B1153">
        <v>14</v>
      </c>
      <c r="C1153" s="272" t="s">
        <v>3489</v>
      </c>
      <c r="D1153" s="272" t="s">
        <v>170</v>
      </c>
      <c r="E1153">
        <v>2</v>
      </c>
      <c r="F1153">
        <v>4</v>
      </c>
      <c r="G1153">
        <v>6</v>
      </c>
      <c r="H1153" s="208">
        <v>44648</v>
      </c>
      <c r="I1153">
        <v>600</v>
      </c>
      <c r="J1153" s="217">
        <f t="shared" si="32"/>
        <v>6</v>
      </c>
    </row>
    <row r="1154" spans="1:10" hidden="1" outlineLevel="1" x14ac:dyDescent="0.35">
      <c r="A1154" s="272" t="s">
        <v>3488</v>
      </c>
      <c r="B1154">
        <v>16</v>
      </c>
      <c r="C1154" s="272" t="s">
        <v>3489</v>
      </c>
      <c r="D1154" s="272" t="s">
        <v>170</v>
      </c>
      <c r="E1154">
        <v>4</v>
      </c>
      <c r="F1154">
        <v>4</v>
      </c>
      <c r="G1154">
        <v>8</v>
      </c>
      <c r="H1154" s="208">
        <v>44648</v>
      </c>
      <c r="I1154">
        <v>200</v>
      </c>
      <c r="J1154" s="217">
        <f t="shared" si="32"/>
        <v>8</v>
      </c>
    </row>
    <row r="1155" spans="1:10" hidden="1" outlineLevel="1" x14ac:dyDescent="0.35">
      <c r="A1155" s="272" t="s">
        <v>3488</v>
      </c>
      <c r="B1155">
        <v>17</v>
      </c>
      <c r="C1155" s="272" t="s">
        <v>3489</v>
      </c>
      <c r="D1155" s="272" t="s">
        <v>170</v>
      </c>
      <c r="E1155">
        <v>3</v>
      </c>
      <c r="F1155">
        <v>2</v>
      </c>
      <c r="G1155">
        <v>5</v>
      </c>
      <c r="H1155" s="208">
        <v>44648</v>
      </c>
      <c r="I1155">
        <v>200</v>
      </c>
      <c r="J1155" s="217">
        <f t="shared" ref="J1155:J1180" si="33">IF(I1155&gt;$Q$1,,G1155)</f>
        <v>5</v>
      </c>
    </row>
    <row r="1156" spans="1:10" hidden="1" outlineLevel="1" x14ac:dyDescent="0.35">
      <c r="A1156" s="272" t="s">
        <v>3488</v>
      </c>
      <c r="B1156">
        <v>18</v>
      </c>
      <c r="C1156" s="272" t="s">
        <v>3489</v>
      </c>
      <c r="D1156" s="272" t="s">
        <v>170</v>
      </c>
      <c r="E1156">
        <v>9</v>
      </c>
      <c r="F1156">
        <v>6</v>
      </c>
      <c r="G1156">
        <v>15</v>
      </c>
      <c r="H1156" s="208">
        <v>44648</v>
      </c>
      <c r="I1156">
        <v>800</v>
      </c>
      <c r="J1156" s="217">
        <f t="shared" si="33"/>
        <v>15</v>
      </c>
    </row>
    <row r="1157" spans="1:10" hidden="1" outlineLevel="1" x14ac:dyDescent="0.35">
      <c r="A1157" s="272" t="s">
        <v>3488</v>
      </c>
      <c r="B1157">
        <v>19</v>
      </c>
      <c r="C1157" s="272" t="s">
        <v>3489</v>
      </c>
      <c r="D1157" s="272" t="s">
        <v>170</v>
      </c>
      <c r="E1157">
        <v>11</v>
      </c>
      <c r="F1157">
        <v>7</v>
      </c>
      <c r="G1157">
        <v>18</v>
      </c>
      <c r="H1157" s="208">
        <v>44648</v>
      </c>
      <c r="I1157">
        <v>550</v>
      </c>
      <c r="J1157" s="217">
        <f t="shared" si="33"/>
        <v>18</v>
      </c>
    </row>
    <row r="1158" spans="1:10" hidden="1" outlineLevel="1" x14ac:dyDescent="0.35">
      <c r="A1158" s="272" t="s">
        <v>3488</v>
      </c>
      <c r="B1158">
        <v>21</v>
      </c>
      <c r="C1158" s="272" t="s">
        <v>3489</v>
      </c>
      <c r="D1158" s="272" t="s">
        <v>170</v>
      </c>
      <c r="E1158">
        <v>4</v>
      </c>
      <c r="F1158">
        <v>3</v>
      </c>
      <c r="G1158">
        <v>7</v>
      </c>
      <c r="H1158" s="208">
        <v>44648</v>
      </c>
      <c r="I1158">
        <v>800</v>
      </c>
      <c r="J1158" s="217">
        <f t="shared" si="33"/>
        <v>7</v>
      </c>
    </row>
    <row r="1159" spans="1:10" hidden="1" outlineLevel="1" x14ac:dyDescent="0.35">
      <c r="A1159" s="272" t="s">
        <v>3488</v>
      </c>
      <c r="B1159">
        <v>22</v>
      </c>
      <c r="C1159" s="272" t="s">
        <v>3489</v>
      </c>
      <c r="D1159" s="272" t="s">
        <v>170</v>
      </c>
      <c r="E1159">
        <v>11</v>
      </c>
      <c r="F1159">
        <v>3</v>
      </c>
      <c r="G1159">
        <v>14</v>
      </c>
      <c r="H1159" s="208">
        <v>44648</v>
      </c>
      <c r="I1159">
        <v>200</v>
      </c>
      <c r="J1159" s="217">
        <f t="shared" si="33"/>
        <v>14</v>
      </c>
    </row>
    <row r="1160" spans="1:10" hidden="1" outlineLevel="1" x14ac:dyDescent="0.35">
      <c r="A1160" s="272" t="s">
        <v>3488</v>
      </c>
      <c r="B1160">
        <v>23</v>
      </c>
      <c r="C1160" s="272" t="s">
        <v>3489</v>
      </c>
      <c r="D1160" s="272" t="s">
        <v>170</v>
      </c>
      <c r="E1160">
        <v>2</v>
      </c>
      <c r="F1160">
        <v>10</v>
      </c>
      <c r="G1160">
        <v>12</v>
      </c>
      <c r="H1160" s="208">
        <v>44648</v>
      </c>
      <c r="I1160">
        <v>470</v>
      </c>
      <c r="J1160" s="217">
        <f t="shared" si="33"/>
        <v>12</v>
      </c>
    </row>
    <row r="1161" spans="1:10" hidden="1" outlineLevel="1" x14ac:dyDescent="0.35">
      <c r="A1161" s="272" t="s">
        <v>3488</v>
      </c>
      <c r="B1161">
        <v>48</v>
      </c>
      <c r="C1161" s="272" t="s">
        <v>3489</v>
      </c>
      <c r="D1161" s="272" t="s">
        <v>170</v>
      </c>
      <c r="E1161">
        <v>11</v>
      </c>
      <c r="F1161">
        <v>3</v>
      </c>
      <c r="G1161">
        <v>14</v>
      </c>
      <c r="H1161" s="208">
        <v>44648</v>
      </c>
      <c r="I1161">
        <v>870</v>
      </c>
      <c r="J1161" s="217">
        <f t="shared" si="33"/>
        <v>14</v>
      </c>
    </row>
    <row r="1162" spans="1:10" hidden="1" outlineLevel="1" x14ac:dyDescent="0.35">
      <c r="A1162" s="272" t="s">
        <v>3488</v>
      </c>
      <c r="B1162">
        <v>24</v>
      </c>
      <c r="C1162" s="272" t="s">
        <v>3489</v>
      </c>
      <c r="D1162" s="272" t="s">
        <v>170</v>
      </c>
      <c r="E1162">
        <v>2</v>
      </c>
      <c r="F1162">
        <v>5</v>
      </c>
      <c r="G1162">
        <v>7</v>
      </c>
      <c r="H1162" s="208">
        <v>44648</v>
      </c>
      <c r="I1162">
        <v>600</v>
      </c>
      <c r="J1162" s="217">
        <f t="shared" si="33"/>
        <v>7</v>
      </c>
    </row>
    <row r="1163" spans="1:10" hidden="1" outlineLevel="1" x14ac:dyDescent="0.35">
      <c r="A1163" s="272" t="s">
        <v>3488</v>
      </c>
      <c r="B1163">
        <v>26</v>
      </c>
      <c r="C1163" s="272" t="s">
        <v>3489</v>
      </c>
      <c r="D1163" s="272" t="s">
        <v>170</v>
      </c>
      <c r="E1163">
        <v>7</v>
      </c>
      <c r="F1163">
        <v>4</v>
      </c>
      <c r="G1163">
        <v>11</v>
      </c>
      <c r="H1163" s="208">
        <v>44648</v>
      </c>
      <c r="I1163">
        <v>300</v>
      </c>
      <c r="J1163" s="217">
        <f t="shared" si="33"/>
        <v>11</v>
      </c>
    </row>
    <row r="1164" spans="1:10" hidden="1" outlineLevel="1" x14ac:dyDescent="0.35">
      <c r="A1164" s="272" t="s">
        <v>3488</v>
      </c>
      <c r="B1164">
        <v>27</v>
      </c>
      <c r="C1164" s="272" t="s">
        <v>3489</v>
      </c>
      <c r="D1164" s="272" t="s">
        <v>170</v>
      </c>
      <c r="E1164">
        <v>3</v>
      </c>
      <c r="F1164">
        <v>5</v>
      </c>
      <c r="G1164">
        <v>8</v>
      </c>
      <c r="H1164" s="208">
        <v>44648</v>
      </c>
      <c r="I1164">
        <v>400</v>
      </c>
      <c r="J1164" s="217">
        <f t="shared" si="33"/>
        <v>8</v>
      </c>
    </row>
    <row r="1165" spans="1:10" hidden="1" outlineLevel="1" x14ac:dyDescent="0.35">
      <c r="A1165" s="272" t="s">
        <v>3488</v>
      </c>
      <c r="B1165">
        <v>28</v>
      </c>
      <c r="C1165" s="272" t="s">
        <v>3489</v>
      </c>
      <c r="D1165" s="272" t="s">
        <v>170</v>
      </c>
      <c r="E1165">
        <v>4</v>
      </c>
      <c r="F1165">
        <v>4</v>
      </c>
      <c r="G1165">
        <v>8</v>
      </c>
      <c r="H1165" s="208">
        <v>44648</v>
      </c>
      <c r="I1165">
        <v>570</v>
      </c>
      <c r="J1165" s="217">
        <f t="shared" si="33"/>
        <v>8</v>
      </c>
    </row>
    <row r="1166" spans="1:10" hidden="1" outlineLevel="1" x14ac:dyDescent="0.35">
      <c r="A1166" s="272" t="s">
        <v>3488</v>
      </c>
      <c r="B1166">
        <v>29</v>
      </c>
      <c r="C1166" s="272" t="s">
        <v>3489</v>
      </c>
      <c r="D1166" s="272" t="s">
        <v>170</v>
      </c>
      <c r="E1166">
        <v>6</v>
      </c>
      <c r="F1166">
        <v>2</v>
      </c>
      <c r="G1166">
        <v>8</v>
      </c>
      <c r="H1166" s="208">
        <v>44648</v>
      </c>
      <c r="I1166">
        <v>800</v>
      </c>
      <c r="J1166" s="217">
        <f t="shared" si="33"/>
        <v>8</v>
      </c>
    </row>
    <row r="1167" spans="1:10" hidden="1" outlineLevel="1" x14ac:dyDescent="0.35">
      <c r="A1167" s="272" t="s">
        <v>3488</v>
      </c>
      <c r="B1167">
        <v>30</v>
      </c>
      <c r="C1167" s="272" t="s">
        <v>3489</v>
      </c>
      <c r="D1167" s="272" t="s">
        <v>170</v>
      </c>
      <c r="E1167">
        <v>2</v>
      </c>
      <c r="F1167">
        <v>3</v>
      </c>
      <c r="G1167">
        <v>5</v>
      </c>
      <c r="H1167" s="208">
        <v>44648</v>
      </c>
      <c r="I1167">
        <v>100</v>
      </c>
      <c r="J1167" s="217">
        <f t="shared" si="33"/>
        <v>5</v>
      </c>
    </row>
    <row r="1168" spans="1:10" hidden="1" outlineLevel="1" x14ac:dyDescent="0.35">
      <c r="A1168" s="272" t="s">
        <v>3488</v>
      </c>
      <c r="B1168">
        <v>32</v>
      </c>
      <c r="C1168" s="272" t="s">
        <v>3489</v>
      </c>
      <c r="D1168" s="272" t="s">
        <v>170</v>
      </c>
      <c r="E1168">
        <v>11</v>
      </c>
      <c r="F1168">
        <v>8</v>
      </c>
      <c r="G1168">
        <v>19</v>
      </c>
      <c r="H1168" s="208">
        <v>44648</v>
      </c>
      <c r="I1168">
        <v>600</v>
      </c>
      <c r="J1168" s="217">
        <f t="shared" si="33"/>
        <v>19</v>
      </c>
    </row>
    <row r="1169" spans="1:10" hidden="1" outlineLevel="1" x14ac:dyDescent="0.35">
      <c r="A1169" s="272" t="s">
        <v>3488</v>
      </c>
      <c r="B1169">
        <v>33</v>
      </c>
      <c r="C1169" s="272" t="s">
        <v>3489</v>
      </c>
      <c r="D1169" s="272" t="s">
        <v>170</v>
      </c>
      <c r="E1169">
        <v>2</v>
      </c>
      <c r="F1169">
        <v>3</v>
      </c>
      <c r="G1169">
        <v>5</v>
      </c>
      <c r="H1169" s="208">
        <v>44648</v>
      </c>
      <c r="I1169">
        <v>550</v>
      </c>
      <c r="J1169" s="217">
        <f t="shared" si="33"/>
        <v>5</v>
      </c>
    </row>
    <row r="1170" spans="1:10" hidden="1" outlineLevel="1" x14ac:dyDescent="0.35">
      <c r="A1170" s="272" t="s">
        <v>3488</v>
      </c>
      <c r="B1170">
        <v>34</v>
      </c>
      <c r="C1170" s="272" t="s">
        <v>3489</v>
      </c>
      <c r="D1170" s="272" t="s">
        <v>170</v>
      </c>
      <c r="E1170">
        <v>9</v>
      </c>
      <c r="F1170">
        <v>5</v>
      </c>
      <c r="G1170">
        <v>14</v>
      </c>
      <c r="H1170" s="208">
        <v>44648</v>
      </c>
      <c r="I1170">
        <v>230</v>
      </c>
      <c r="J1170" s="217">
        <f t="shared" si="33"/>
        <v>14</v>
      </c>
    </row>
    <row r="1171" spans="1:10" hidden="1" outlineLevel="1" x14ac:dyDescent="0.35">
      <c r="A1171" s="272" t="s">
        <v>3488</v>
      </c>
      <c r="B1171">
        <v>35</v>
      </c>
      <c r="C1171" s="272" t="s">
        <v>3489</v>
      </c>
      <c r="D1171" s="272" t="s">
        <v>170</v>
      </c>
      <c r="E1171">
        <v>11</v>
      </c>
      <c r="F1171">
        <v>6</v>
      </c>
      <c r="G1171">
        <v>17</v>
      </c>
      <c r="H1171" s="208">
        <v>44648</v>
      </c>
      <c r="I1171">
        <v>100</v>
      </c>
      <c r="J1171" s="217">
        <f t="shared" si="33"/>
        <v>17</v>
      </c>
    </row>
    <row r="1172" spans="1:10" hidden="1" outlineLevel="1" x14ac:dyDescent="0.35">
      <c r="A1172" s="272" t="s">
        <v>3488</v>
      </c>
      <c r="B1172">
        <v>36</v>
      </c>
      <c r="C1172" s="272" t="s">
        <v>3489</v>
      </c>
      <c r="D1172" s="272" t="s">
        <v>170</v>
      </c>
      <c r="E1172">
        <v>3</v>
      </c>
      <c r="F1172">
        <v>9</v>
      </c>
      <c r="G1172">
        <v>12</v>
      </c>
      <c r="H1172" s="208">
        <v>44648</v>
      </c>
      <c r="I1172">
        <v>100</v>
      </c>
      <c r="J1172" s="217">
        <f t="shared" si="33"/>
        <v>12</v>
      </c>
    </row>
    <row r="1173" spans="1:10" hidden="1" outlineLevel="1" x14ac:dyDescent="0.35">
      <c r="A1173" s="272" t="s">
        <v>3488</v>
      </c>
      <c r="B1173">
        <v>37</v>
      </c>
      <c r="C1173" s="272" t="s">
        <v>3489</v>
      </c>
      <c r="D1173" s="272" t="s">
        <v>170</v>
      </c>
      <c r="E1173">
        <v>9</v>
      </c>
      <c r="F1173">
        <v>7</v>
      </c>
      <c r="G1173">
        <v>16</v>
      </c>
      <c r="H1173" s="208">
        <v>44648</v>
      </c>
      <c r="I1173">
        <v>150</v>
      </c>
      <c r="J1173" s="217">
        <f t="shared" si="33"/>
        <v>16</v>
      </c>
    </row>
    <row r="1174" spans="1:10" hidden="1" outlineLevel="1" x14ac:dyDescent="0.35">
      <c r="A1174" s="272" t="s">
        <v>3488</v>
      </c>
      <c r="B1174">
        <v>39</v>
      </c>
      <c r="C1174" s="272" t="s">
        <v>3489</v>
      </c>
      <c r="D1174" s="272" t="s">
        <v>170</v>
      </c>
      <c r="E1174">
        <v>4</v>
      </c>
      <c r="F1174">
        <v>4</v>
      </c>
      <c r="G1174">
        <v>8</v>
      </c>
      <c r="H1174" s="208">
        <v>44648</v>
      </c>
      <c r="I1174">
        <v>200</v>
      </c>
      <c r="J1174" s="217">
        <f t="shared" si="33"/>
        <v>8</v>
      </c>
    </row>
    <row r="1175" spans="1:10" hidden="1" outlineLevel="1" x14ac:dyDescent="0.35">
      <c r="A1175" s="272" t="s">
        <v>3488</v>
      </c>
      <c r="B1175">
        <v>40</v>
      </c>
      <c r="C1175" s="272" t="s">
        <v>3489</v>
      </c>
      <c r="D1175" s="272" t="s">
        <v>170</v>
      </c>
      <c r="E1175">
        <v>3</v>
      </c>
      <c r="F1175">
        <v>7</v>
      </c>
      <c r="G1175">
        <v>10</v>
      </c>
      <c r="H1175" s="208">
        <v>44648</v>
      </c>
      <c r="I1175">
        <v>400</v>
      </c>
      <c r="J1175" s="217">
        <f t="shared" si="33"/>
        <v>10</v>
      </c>
    </row>
    <row r="1176" spans="1:10" hidden="1" outlineLevel="1" x14ac:dyDescent="0.35">
      <c r="A1176" s="272" t="s">
        <v>3488</v>
      </c>
      <c r="B1176">
        <v>43</v>
      </c>
      <c r="C1176" s="272" t="s">
        <v>3489</v>
      </c>
      <c r="D1176" s="272" t="s">
        <v>170</v>
      </c>
      <c r="E1176">
        <v>7</v>
      </c>
      <c r="F1176">
        <v>5</v>
      </c>
      <c r="G1176">
        <v>12</v>
      </c>
      <c r="H1176" s="208">
        <v>44648</v>
      </c>
      <c r="I1176">
        <v>500</v>
      </c>
      <c r="J1176" s="217">
        <f t="shared" si="33"/>
        <v>12</v>
      </c>
    </row>
    <row r="1177" spans="1:10" hidden="1" outlineLevel="1" x14ac:dyDescent="0.35">
      <c r="A1177" s="272" t="s">
        <v>3488</v>
      </c>
      <c r="B1177">
        <v>44</v>
      </c>
      <c r="C1177" s="272" t="s">
        <v>3489</v>
      </c>
      <c r="D1177" s="272" t="s">
        <v>170</v>
      </c>
      <c r="E1177">
        <v>3</v>
      </c>
      <c r="F1177">
        <v>11</v>
      </c>
      <c r="G1177">
        <v>14</v>
      </c>
      <c r="H1177" s="208">
        <v>44648</v>
      </c>
      <c r="I1177">
        <v>700</v>
      </c>
      <c r="J1177" s="217">
        <f t="shared" si="33"/>
        <v>14</v>
      </c>
    </row>
    <row r="1178" spans="1:10" hidden="1" outlineLevel="1" x14ac:dyDescent="0.35">
      <c r="A1178" s="272" t="s">
        <v>3488</v>
      </c>
      <c r="B1178">
        <v>45</v>
      </c>
      <c r="C1178" s="272" t="s">
        <v>3489</v>
      </c>
      <c r="D1178" s="272" t="s">
        <v>170</v>
      </c>
      <c r="E1178">
        <v>4</v>
      </c>
      <c r="F1178">
        <v>3</v>
      </c>
      <c r="G1178">
        <v>7</v>
      </c>
      <c r="H1178" s="208">
        <v>44648</v>
      </c>
      <c r="I1178">
        <v>600</v>
      </c>
      <c r="J1178" s="217">
        <f t="shared" si="33"/>
        <v>7</v>
      </c>
    </row>
    <row r="1179" spans="1:10" hidden="1" outlineLevel="1" x14ac:dyDescent="0.35">
      <c r="A1179" s="272" t="s">
        <v>3488</v>
      </c>
      <c r="B1179">
        <v>47</v>
      </c>
      <c r="C1179" s="272" t="s">
        <v>3489</v>
      </c>
      <c r="D1179" s="272" t="s">
        <v>170</v>
      </c>
      <c r="E1179">
        <v>7</v>
      </c>
      <c r="F1179">
        <v>3</v>
      </c>
      <c r="G1179">
        <v>10</v>
      </c>
      <c r="H1179" s="208">
        <v>44648</v>
      </c>
      <c r="I1179">
        <v>300</v>
      </c>
      <c r="J1179" s="217">
        <f t="shared" si="33"/>
        <v>10</v>
      </c>
    </row>
    <row r="1180" spans="1:10" hidden="1" outlineLevel="1" x14ac:dyDescent="0.35">
      <c r="A1180" s="272" t="s">
        <v>3488</v>
      </c>
      <c r="B1180">
        <v>51</v>
      </c>
      <c r="C1180" s="272" t="s">
        <v>3489</v>
      </c>
      <c r="D1180" s="272" t="s">
        <v>170</v>
      </c>
      <c r="E1180">
        <v>8</v>
      </c>
      <c r="F1180">
        <v>5</v>
      </c>
      <c r="G1180">
        <v>13</v>
      </c>
      <c r="H1180" s="208">
        <v>44648</v>
      </c>
      <c r="I1180">
        <v>600</v>
      </c>
      <c r="J1180" s="217">
        <f t="shared" si="33"/>
        <v>13</v>
      </c>
    </row>
    <row r="1181" spans="1:10" ht="15" collapsed="1" thickBot="1" x14ac:dyDescent="0.4">
      <c r="A1181" s="211" t="s">
        <v>3488</v>
      </c>
      <c r="B1181" s="212"/>
      <c r="C1181" s="213" t="s">
        <v>3489</v>
      </c>
      <c r="D1181" s="214">
        <f>COUNTA(D1130:D1180)</f>
        <v>51</v>
      </c>
      <c r="E1181" s="214">
        <f>SUM(E1130:E1180)</f>
        <v>316</v>
      </c>
      <c r="F1181" s="214">
        <f>SUM(F1130:F1180)</f>
        <v>266</v>
      </c>
      <c r="G1181" s="214">
        <f>SUM(G1130:G1180)</f>
        <v>582</v>
      </c>
      <c r="H1181" s="238">
        <v>44648</v>
      </c>
      <c r="I1181" s="242">
        <f>AVERAGE(I1130:I1180)</f>
        <v>435.88235294117646</v>
      </c>
      <c r="J1181" s="214">
        <f>SUM(J1130:J1180)</f>
        <v>582</v>
      </c>
    </row>
  </sheetData>
  <phoneticPr fontId="13"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F1A5F-3F7D-4B03-8705-ECD3787A268D}">
  <sheetPr codeName="Sheet36"/>
  <dimension ref="A2:I20"/>
  <sheetViews>
    <sheetView workbookViewId="0"/>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0.36328125" bestFit="1" customWidth="1"/>
  </cols>
  <sheetData>
    <row r="2" spans="1:9" x14ac:dyDescent="0.35">
      <c r="A2" s="33" t="s">
        <v>648</v>
      </c>
      <c r="B2" s="33" t="s">
        <v>649</v>
      </c>
      <c r="C2" s="33" t="s">
        <v>650</v>
      </c>
      <c r="D2" s="59" t="s">
        <v>651</v>
      </c>
      <c r="E2" s="61"/>
    </row>
    <row r="3" spans="1:9" x14ac:dyDescent="0.35">
      <c r="A3" s="50" t="s">
        <v>652</v>
      </c>
      <c r="B3" s="51" t="s">
        <v>653</v>
      </c>
      <c r="C3" s="52">
        <f>C4*(1-C5)*(1-C6)</f>
        <v>6649.2030149999991</v>
      </c>
      <c r="D3" s="60" t="s">
        <v>654</v>
      </c>
      <c r="E3" s="61"/>
    </row>
    <row r="4" spans="1:9" x14ac:dyDescent="0.35">
      <c r="A4" s="53" t="s">
        <v>5</v>
      </c>
      <c r="B4" s="51" t="s">
        <v>655</v>
      </c>
      <c r="C4" s="54">
        <f>'GS7471-PTDs'!K28</f>
        <v>10311</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3661.7969850000009</v>
      </c>
    </row>
    <row r="8" spans="1:9" x14ac:dyDescent="0.35">
      <c r="A8" s="33" t="s">
        <v>663</v>
      </c>
      <c r="B8" s="33" t="s">
        <v>649</v>
      </c>
      <c r="C8" s="33" t="s">
        <v>664</v>
      </c>
      <c r="D8" s="33" t="s">
        <v>651</v>
      </c>
    </row>
    <row r="9" spans="1:9" x14ac:dyDescent="0.35">
      <c r="A9" s="164" t="s">
        <v>665</v>
      </c>
      <c r="B9" s="165" t="s">
        <v>666</v>
      </c>
      <c r="C9" s="370">
        <f>(C10-C11)/C10</f>
        <v>0.39237057220708449</v>
      </c>
      <c r="D9" s="165" t="s">
        <v>658</v>
      </c>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9718.0659449999985</v>
      </c>
      <c r="D14" s="165" t="s">
        <v>654</v>
      </c>
    </row>
    <row r="15" spans="1:9" x14ac:dyDescent="0.35">
      <c r="A15" s="164" t="s">
        <v>5</v>
      </c>
      <c r="B15" s="165" t="s">
        <v>677</v>
      </c>
      <c r="C15" s="189">
        <f>'GS7471-PTDs'!K28</f>
        <v>10311</v>
      </c>
      <c r="D15" s="165" t="s">
        <v>654</v>
      </c>
    </row>
    <row r="16" spans="1:9" ht="29" x14ac:dyDescent="0.35">
      <c r="A16" s="164" t="s">
        <v>124</v>
      </c>
      <c r="B16" s="51" t="s">
        <v>657</v>
      </c>
      <c r="C16" s="62">
        <v>7.9000000000000008E-3</v>
      </c>
      <c r="D16" s="165" t="s">
        <v>658</v>
      </c>
      <c r="E16" t="s">
        <v>659</v>
      </c>
    </row>
    <row r="17" spans="1:8" ht="16.5" x14ac:dyDescent="0.45">
      <c r="A17" s="164" t="s">
        <v>678</v>
      </c>
      <c r="B17" s="165" t="s">
        <v>679</v>
      </c>
      <c r="C17" s="116">
        <v>0.95</v>
      </c>
      <c r="D17" s="165" t="s">
        <v>658</v>
      </c>
      <c r="E17" t="s">
        <v>672</v>
      </c>
      <c r="G17" t="s">
        <v>662</v>
      </c>
      <c r="H17" s="121">
        <f>C15-C14</f>
        <v>592.93405500000154</v>
      </c>
    </row>
    <row r="19" spans="1:8" x14ac:dyDescent="0.35">
      <c r="A19" s="34" t="s">
        <v>680</v>
      </c>
      <c r="B19" s="33" t="s">
        <v>649</v>
      </c>
      <c r="C19" s="33"/>
      <c r="D19" s="33" t="s">
        <v>651</v>
      </c>
    </row>
    <row r="20" spans="1:8" x14ac:dyDescent="0.35">
      <c r="A20" s="164" t="s">
        <v>681</v>
      </c>
      <c r="B20" s="165" t="s">
        <v>682</v>
      </c>
      <c r="C20" s="35">
        <f>'GS7471-Summary'!E32</f>
        <v>4786</v>
      </c>
      <c r="D20" s="165" t="s">
        <v>683</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2B4FF-0F73-4938-96AA-94F94E334DEA}">
  <sheetPr codeName="Sheet37"/>
  <dimension ref="B2:M32"/>
  <sheetViews>
    <sheetView workbookViewId="0"/>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8.81640625" style="5" customWidth="1"/>
    <col min="6" max="7" width="9.1796875" style="5"/>
    <col min="8" max="8" width="3.1796875" style="5" customWidth="1"/>
    <col min="9" max="9" width="9.54296875" style="5" customWidth="1"/>
    <col min="10" max="10" width="17.54296875" style="5" customWidth="1"/>
    <col min="11" max="11" width="12.1796875" style="5" customWidth="1"/>
    <col min="12" max="16384" width="9.1796875" style="5"/>
  </cols>
  <sheetData>
    <row r="2" spans="2:13" ht="18.75" customHeight="1" x14ac:dyDescent="0.45">
      <c r="B2" s="536" t="s">
        <v>5321</v>
      </c>
      <c r="C2" s="536"/>
      <c r="D2" s="536"/>
      <c r="E2" s="536"/>
      <c r="F2" s="6"/>
      <c r="G2" s="6"/>
      <c r="H2" s="6"/>
      <c r="I2" s="542" t="s">
        <v>5322</v>
      </c>
      <c r="J2" s="542"/>
      <c r="K2" s="542"/>
      <c r="L2" s="542"/>
      <c r="M2" s="542"/>
    </row>
    <row r="3" spans="2:13" ht="15" thickBot="1" x14ac:dyDescent="0.4">
      <c r="B3" s="6"/>
      <c r="C3" s="6"/>
      <c r="D3" s="6"/>
      <c r="E3" s="6"/>
      <c r="F3" s="6"/>
      <c r="G3" s="6"/>
      <c r="H3" s="6"/>
      <c r="I3" s="6"/>
      <c r="J3" s="6"/>
    </row>
    <row r="4" spans="2:13" ht="15" customHeight="1" x14ac:dyDescent="0.35">
      <c r="B4" s="537" t="s">
        <v>45</v>
      </c>
      <c r="C4" s="538"/>
      <c r="D4" s="538"/>
      <c r="E4" s="539"/>
      <c r="G4" s="6"/>
      <c r="H4" s="6"/>
      <c r="I4" s="540" t="s">
        <v>21</v>
      </c>
      <c r="J4" s="541"/>
      <c r="K4" s="541"/>
      <c r="L4" s="541"/>
      <c r="M4" s="541"/>
    </row>
    <row r="5" spans="2:13" x14ac:dyDescent="0.35">
      <c r="B5" s="533" t="s">
        <v>22</v>
      </c>
      <c r="C5" s="534"/>
      <c r="D5" s="534"/>
      <c r="E5" s="535"/>
      <c r="G5" s="6"/>
      <c r="H5" s="6"/>
      <c r="I5" s="1" t="s">
        <v>23</v>
      </c>
      <c r="J5" s="1" t="s">
        <v>24</v>
      </c>
      <c r="K5" s="1" t="s">
        <v>25</v>
      </c>
      <c r="L5" s="1" t="s">
        <v>736</v>
      </c>
      <c r="M5" s="1" t="s">
        <v>26</v>
      </c>
    </row>
    <row r="6" spans="2:13" x14ac:dyDescent="0.35">
      <c r="B6" s="7" t="s">
        <v>27</v>
      </c>
      <c r="C6" s="165" t="s">
        <v>28</v>
      </c>
      <c r="D6" s="165" t="s">
        <v>29</v>
      </c>
      <c r="E6" s="8">
        <f>'GS7472-ER Calcs'!J27</f>
        <v>1866.3400080000001</v>
      </c>
      <c r="G6" s="6"/>
      <c r="H6" s="6"/>
      <c r="I6" s="2">
        <v>2019</v>
      </c>
      <c r="J6" s="195">
        <v>1292</v>
      </c>
      <c r="K6" s="194"/>
      <c r="L6" s="194"/>
      <c r="M6" s="195">
        <f>SUM(J6:L6)</f>
        <v>1292</v>
      </c>
    </row>
    <row r="7" spans="2:13" x14ac:dyDescent="0.35">
      <c r="B7" s="7" t="s">
        <v>30</v>
      </c>
      <c r="C7" s="165" t="s">
        <v>31</v>
      </c>
      <c r="D7" s="165" t="s">
        <v>29</v>
      </c>
      <c r="E7" s="8">
        <f>'GS7472-ER Calcs'!J28</f>
        <v>0</v>
      </c>
      <c r="G7" s="6"/>
      <c r="H7" s="6"/>
      <c r="I7" s="2">
        <v>2020</v>
      </c>
      <c r="J7" s="195">
        <v>1690</v>
      </c>
      <c r="K7" s="45">
        <v>1511</v>
      </c>
      <c r="L7" s="194"/>
      <c r="M7" s="195">
        <f t="shared" ref="M7:M9" si="0">SUM(J7:L7)</f>
        <v>3201</v>
      </c>
    </row>
    <row r="8" spans="2:13" x14ac:dyDescent="0.35">
      <c r="B8" s="7" t="s">
        <v>32</v>
      </c>
      <c r="C8" s="165" t="s">
        <v>33</v>
      </c>
      <c r="D8" s="165" t="s">
        <v>34</v>
      </c>
      <c r="E8" s="117">
        <f>'GS7472-ER Calcs'!J29</f>
        <v>0.95</v>
      </c>
      <c r="G8" s="6"/>
      <c r="H8" s="6"/>
      <c r="I8" s="2">
        <v>2021</v>
      </c>
      <c r="J8" s="360"/>
      <c r="K8" s="45">
        <v>1498</v>
      </c>
      <c r="L8" s="361">
        <f>E14</f>
        <v>1519.65801981396</v>
      </c>
      <c r="M8" s="364">
        <f t="shared" si="0"/>
        <v>3017.65801981396</v>
      </c>
    </row>
    <row r="9" spans="2:13" x14ac:dyDescent="0.35">
      <c r="B9" s="7" t="s">
        <v>35</v>
      </c>
      <c r="C9" s="165" t="s">
        <v>36</v>
      </c>
      <c r="D9" s="165" t="s">
        <v>29</v>
      </c>
      <c r="E9" s="8">
        <f>'GS7472-ER Calcs'!J30</f>
        <v>0</v>
      </c>
      <c r="G9" s="6"/>
      <c r="H9" s="6"/>
      <c r="I9" s="2">
        <v>2022</v>
      </c>
      <c r="J9" s="193"/>
      <c r="K9" s="362"/>
      <c r="L9" s="45">
        <f>E26</f>
        <v>3275</v>
      </c>
      <c r="M9" s="364">
        <f t="shared" si="0"/>
        <v>3275</v>
      </c>
    </row>
    <row r="10" spans="2:13" x14ac:dyDescent="0.35">
      <c r="B10" s="7" t="s">
        <v>37</v>
      </c>
      <c r="C10" s="165" t="s">
        <v>38</v>
      </c>
      <c r="D10" s="165" t="s">
        <v>29</v>
      </c>
      <c r="E10" s="8">
        <f>'GS7472-ER Calcs'!J31</f>
        <v>1773.0230076</v>
      </c>
      <c r="G10" s="6"/>
      <c r="H10" s="6"/>
      <c r="I10" s="3" t="s">
        <v>20</v>
      </c>
      <c r="J10" s="3">
        <f>SUM(J6:J9)</f>
        <v>2982</v>
      </c>
      <c r="K10" s="3">
        <f t="shared" ref="K10:M10" si="1">SUM(K6:K9)</f>
        <v>3009</v>
      </c>
      <c r="L10" s="4">
        <f t="shared" si="1"/>
        <v>4794.65801981396</v>
      </c>
      <c r="M10" s="4">
        <f t="shared" si="1"/>
        <v>10785.65801981396</v>
      </c>
    </row>
    <row r="11" spans="2:13" x14ac:dyDescent="0.35">
      <c r="B11" s="533" t="s">
        <v>39</v>
      </c>
      <c r="C11" s="534"/>
      <c r="D11" s="534"/>
      <c r="E11" s="535"/>
      <c r="G11" s="6"/>
      <c r="H11" s="6"/>
      <c r="I11" s="6"/>
      <c r="J11" s="6"/>
    </row>
    <row r="12" spans="2:13" x14ac:dyDescent="0.35">
      <c r="B12" s="9" t="s">
        <v>40</v>
      </c>
      <c r="C12" s="165"/>
      <c r="D12" s="166"/>
      <c r="E12" s="10">
        <f>'GS7472-ER Calcs'!J34</f>
        <v>0.85709999999999997</v>
      </c>
      <c r="G12" s="6"/>
      <c r="H12" s="6"/>
      <c r="I12" s="6"/>
      <c r="J12" s="6"/>
    </row>
    <row r="13" spans="2:13" x14ac:dyDescent="0.35">
      <c r="B13" s="9" t="s">
        <v>41</v>
      </c>
      <c r="C13" s="165" t="s">
        <v>42</v>
      </c>
      <c r="D13" s="166" t="s">
        <v>43</v>
      </c>
      <c r="E13" s="10">
        <f>'GS7472-ER Calcs'!J35</f>
        <v>0.1429</v>
      </c>
      <c r="G13" s="6"/>
      <c r="H13" s="6"/>
      <c r="I13" s="6"/>
      <c r="J13" s="6"/>
    </row>
    <row r="14" spans="2:13" ht="15" thickBot="1" x14ac:dyDescent="0.4">
      <c r="B14" s="11" t="s">
        <v>37</v>
      </c>
      <c r="C14" s="12" t="s">
        <v>44</v>
      </c>
      <c r="D14" s="12" t="s">
        <v>29</v>
      </c>
      <c r="E14" s="13">
        <f>'GS7472-ER Calcs'!J36</f>
        <v>1519.65801981396</v>
      </c>
      <c r="G14" s="6"/>
      <c r="H14" s="6"/>
      <c r="I14" s="6"/>
      <c r="J14" s="6"/>
    </row>
    <row r="15" spans="2:13" ht="15" thickBot="1" x14ac:dyDescent="0.4">
      <c r="B15" s="6"/>
      <c r="C15" s="6"/>
      <c r="D15" s="6"/>
      <c r="E15" s="6"/>
      <c r="G15" s="6"/>
      <c r="H15" s="6"/>
      <c r="I15" s="6"/>
      <c r="J15" s="6"/>
    </row>
    <row r="16" spans="2:13"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'GS7472-ER Calcs'!O27</f>
        <v>4023.1095839999998</v>
      </c>
      <c r="F18" s="6"/>
      <c r="G18" s="6"/>
      <c r="H18" s="6"/>
      <c r="I18" s="6"/>
      <c r="J18" s="6"/>
    </row>
    <row r="19" spans="2:10" x14ac:dyDescent="0.35">
      <c r="B19" s="7" t="s">
        <v>30</v>
      </c>
      <c r="C19" s="165" t="s">
        <v>31</v>
      </c>
      <c r="D19" s="165" t="s">
        <v>29</v>
      </c>
      <c r="E19" s="8">
        <f>'GS7472-ER Calcs'!O28</f>
        <v>0</v>
      </c>
      <c r="F19" s="6"/>
      <c r="G19" s="6"/>
      <c r="H19" s="6"/>
      <c r="I19" s="6"/>
      <c r="J19" s="6"/>
    </row>
    <row r="20" spans="2:10" x14ac:dyDescent="0.35">
      <c r="B20" s="7" t="s">
        <v>32</v>
      </c>
      <c r="C20" s="165" t="s">
        <v>33</v>
      </c>
      <c r="D20" s="165" t="s">
        <v>34</v>
      </c>
      <c r="E20" s="117">
        <f>'GS7472-ER Calcs'!O29</f>
        <v>0.95</v>
      </c>
      <c r="F20" s="6"/>
      <c r="G20" s="6"/>
      <c r="H20" s="6"/>
      <c r="I20" s="6"/>
      <c r="J20" s="6"/>
    </row>
    <row r="21" spans="2:10" x14ac:dyDescent="0.35">
      <c r="B21" s="7" t="s">
        <v>35</v>
      </c>
      <c r="C21" s="165" t="s">
        <v>36</v>
      </c>
      <c r="D21" s="165" t="s">
        <v>29</v>
      </c>
      <c r="E21" s="8">
        <f>'GS7472-ER Calcs'!O30</f>
        <v>0</v>
      </c>
      <c r="F21" s="6"/>
      <c r="G21" s="6"/>
      <c r="H21" s="6"/>
      <c r="I21" s="6"/>
      <c r="J21" s="6"/>
    </row>
    <row r="22" spans="2:10" x14ac:dyDescent="0.35">
      <c r="B22" s="7" t="s">
        <v>37</v>
      </c>
      <c r="C22" s="165" t="s">
        <v>38</v>
      </c>
      <c r="D22" s="165" t="s">
        <v>29</v>
      </c>
      <c r="E22" s="8">
        <f>'GS7472-ER Calcs'!O31</f>
        <v>3821.9541047999996</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'GS7472-ER Calcs'!O34</f>
        <v>0.85709999999999997</v>
      </c>
      <c r="F24" s="6"/>
      <c r="G24" s="6"/>
      <c r="H24" s="6"/>
      <c r="I24" s="6"/>
      <c r="J24" s="6"/>
    </row>
    <row r="25" spans="2:10" x14ac:dyDescent="0.35">
      <c r="B25" s="9" t="s">
        <v>41</v>
      </c>
      <c r="C25" s="165" t="s">
        <v>42</v>
      </c>
      <c r="D25" s="166" t="s">
        <v>43</v>
      </c>
      <c r="E25" s="10">
        <f>'GS7472-ER Calcs'!O35</f>
        <v>0.1429</v>
      </c>
      <c r="F25" s="6"/>
      <c r="G25" s="6"/>
      <c r="H25" s="6"/>
      <c r="I25" s="6"/>
      <c r="J25" s="6"/>
    </row>
    <row r="26" spans="2:10" ht="15" thickBot="1" x14ac:dyDescent="0.4">
      <c r="B26" s="11" t="s">
        <v>37</v>
      </c>
      <c r="C26" s="12" t="s">
        <v>38</v>
      </c>
      <c r="D26" s="12" t="s">
        <v>29</v>
      </c>
      <c r="E26" s="13">
        <f>'GS7472-ER Calcs'!O36</f>
        <v>3275</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14"/>
      <c r="J28" s="14"/>
    </row>
    <row r="29" spans="2:10" x14ac:dyDescent="0.35">
      <c r="B29" s="548" t="s">
        <v>22</v>
      </c>
      <c r="C29" s="549"/>
      <c r="D29" s="549"/>
      <c r="E29" s="550"/>
      <c r="F29" s="6"/>
      <c r="G29" s="6"/>
      <c r="H29" s="6"/>
      <c r="I29" s="6"/>
      <c r="J29" s="6"/>
    </row>
    <row r="30" spans="2:10" x14ac:dyDescent="0.35">
      <c r="B30" s="551">
        <v>2021</v>
      </c>
      <c r="C30" s="552"/>
      <c r="D30" s="553"/>
      <c r="E30" s="15">
        <f>E14</f>
        <v>1519.65801981396</v>
      </c>
      <c r="F30" s="6"/>
      <c r="G30" s="6"/>
      <c r="H30" s="6"/>
      <c r="I30" s="6"/>
      <c r="J30" s="6"/>
    </row>
    <row r="31" spans="2:10" x14ac:dyDescent="0.35">
      <c r="B31" s="551">
        <v>2022</v>
      </c>
      <c r="C31" s="552"/>
      <c r="D31" s="553"/>
      <c r="E31" s="66">
        <f>E26</f>
        <v>3275</v>
      </c>
      <c r="F31" s="6"/>
      <c r="G31" s="6"/>
      <c r="H31" s="6"/>
      <c r="I31" s="6"/>
      <c r="J31" s="6"/>
    </row>
    <row r="32" spans="2:10" ht="15" thickBot="1" x14ac:dyDescent="0.4">
      <c r="B32" s="543" t="s">
        <v>5320</v>
      </c>
      <c r="C32" s="544"/>
      <c r="D32" s="356"/>
      <c r="E32" s="357">
        <f>SUM(E30:E31)</f>
        <v>4794.65801981396</v>
      </c>
      <c r="F32" s="6"/>
      <c r="G32" s="6"/>
      <c r="H32" s="6"/>
      <c r="I32" s="6"/>
      <c r="J32" s="6"/>
    </row>
  </sheetData>
  <mergeCells count="14">
    <mergeCell ref="B32:C32"/>
    <mergeCell ref="B16:E16"/>
    <mergeCell ref="B17:E17"/>
    <mergeCell ref="B23:E23"/>
    <mergeCell ref="B28:E28"/>
    <mergeCell ref="B29:E29"/>
    <mergeCell ref="B30:D30"/>
    <mergeCell ref="B31:D31"/>
    <mergeCell ref="B11:E11"/>
    <mergeCell ref="B2:E2"/>
    <mergeCell ref="B4:E4"/>
    <mergeCell ref="B5:E5"/>
    <mergeCell ref="I2:M2"/>
    <mergeCell ref="I4:M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604A-C7F7-4053-9B62-A8D76B1CDA8C}">
  <sheetPr codeName="Sheet38"/>
  <dimension ref="B1:R57"/>
  <sheetViews>
    <sheetView topLeftCell="E1" workbookViewId="0">
      <selection activeCell="Q32" sqref="Q32"/>
    </sheetView>
  </sheetViews>
  <sheetFormatPr defaultColWidth="9.1796875" defaultRowHeight="14.5" x14ac:dyDescent="0.35"/>
  <cols>
    <col min="1" max="1" width="9.1796875" style="5"/>
    <col min="2" max="2" width="29.81640625" style="5" bestFit="1" customWidth="1"/>
    <col min="3" max="3" width="19.81640625" style="5" customWidth="1"/>
    <col min="4" max="4" width="39.90625" style="5" bestFit="1" customWidth="1"/>
    <col min="5" max="5" width="15.81640625" style="5" customWidth="1"/>
    <col min="6" max="6" width="17" style="5" customWidth="1"/>
    <col min="7" max="7" width="20.1796875" style="5" bestFit="1" customWidth="1"/>
    <col min="8" max="8" width="20.1796875" style="5" customWidth="1"/>
    <col min="9" max="9" width="18.453125" style="5" bestFit="1" customWidth="1"/>
    <col min="10" max="10" width="18.453125" style="5" customWidth="1"/>
    <col min="11" max="11" width="34.1796875" style="5" customWidth="1"/>
    <col min="12" max="12" width="18.26953125" style="5" bestFit="1" customWidth="1"/>
    <col min="13" max="13" width="17.1796875" style="5" customWidth="1"/>
    <col min="14" max="14" width="14.1796875" style="5" bestFit="1" customWidth="1"/>
    <col min="15" max="15" width="18.36328125" style="5" bestFit="1" customWidth="1"/>
    <col min="16" max="16" width="17" style="5" customWidth="1"/>
    <col min="17" max="18" width="10.1796875" style="5" bestFit="1" customWidth="1"/>
    <col min="19" max="16384" width="9.1796875" style="5"/>
  </cols>
  <sheetData>
    <row r="1" spans="2:18" ht="15" thickBot="1" x14ac:dyDescent="0.4">
      <c r="L1" s="555">
        <v>2021</v>
      </c>
      <c r="M1" s="562"/>
      <c r="N1" s="563"/>
      <c r="O1" s="555">
        <v>2022</v>
      </c>
      <c r="P1" s="562"/>
      <c r="Q1" s="563"/>
    </row>
    <row r="2" spans="2:18" x14ac:dyDescent="0.35">
      <c r="B2" s="25" t="s">
        <v>0</v>
      </c>
      <c r="C2" s="167" t="s">
        <v>46</v>
      </c>
      <c r="D2" s="167" t="s">
        <v>47</v>
      </c>
      <c r="E2" s="167" t="s">
        <v>48</v>
      </c>
      <c r="F2" s="167" t="s">
        <v>49</v>
      </c>
      <c r="G2" s="167" t="s">
        <v>50</v>
      </c>
      <c r="H2" s="167" t="s">
        <v>51</v>
      </c>
      <c r="I2" s="167" t="s">
        <v>52</v>
      </c>
      <c r="J2" s="26" t="s">
        <v>7</v>
      </c>
      <c r="K2" s="26" t="s">
        <v>5435</v>
      </c>
      <c r="L2" s="151" t="s">
        <v>5228</v>
      </c>
      <c r="M2" s="313" t="s">
        <v>5226</v>
      </c>
      <c r="N2" s="188" t="s">
        <v>54</v>
      </c>
      <c r="O2" s="151" t="s">
        <v>5228</v>
      </c>
      <c r="P2" s="281" t="s">
        <v>5226</v>
      </c>
      <c r="Q2" s="186" t="s">
        <v>54</v>
      </c>
      <c r="R2" s="185" t="s">
        <v>55</v>
      </c>
    </row>
    <row r="3" spans="2:18" ht="15.5" customHeight="1" x14ac:dyDescent="0.35">
      <c r="B3" s="569" t="s">
        <v>17</v>
      </c>
      <c r="C3" s="63" t="s">
        <v>3936</v>
      </c>
      <c r="D3" s="63" t="s">
        <v>3937</v>
      </c>
      <c r="E3" s="64">
        <v>-19.166499999999999</v>
      </c>
      <c r="F3" s="64">
        <v>33.53528</v>
      </c>
      <c r="G3" s="124">
        <v>43738</v>
      </c>
      <c r="H3" s="183">
        <f>SUM(L3:M3,O3:P3)</f>
        <v>4</v>
      </c>
      <c r="I3" s="63">
        <f>'GS7472-Household List'!D95</f>
        <v>93</v>
      </c>
      <c r="J3" s="328">
        <f>IF(K3&lt;300,K3,300)</f>
        <v>300</v>
      </c>
      <c r="K3" s="84">
        <f>'GS7472-Household List'!J95</f>
        <v>689</v>
      </c>
      <c r="L3" s="183">
        <f>'Maintenance and RCF'!P14</f>
        <v>4</v>
      </c>
      <c r="M3" s="183"/>
      <c r="N3" s="183">
        <f>IF(G3&lt;C$31,F$38*J3,(C$33-G3)*J3*E$38)</f>
        <v>52439.999999999993</v>
      </c>
      <c r="O3" s="183">
        <f>'Maintenance and RCF'!Q14</f>
        <v>0</v>
      </c>
      <c r="P3" s="183"/>
      <c r="Q3" s="37">
        <f>IF(G3&lt;=C$33,F$39*J3,(C$32-G3)*J3*E$39)</f>
        <v>51585</v>
      </c>
      <c r="R3" s="37">
        <f t="shared" ref="R3:R26" si="0">N3+Q3</f>
        <v>104025</v>
      </c>
    </row>
    <row r="4" spans="2:18" ht="15.5" customHeight="1" x14ac:dyDescent="0.35">
      <c r="B4" s="570"/>
      <c r="C4" s="63" t="s">
        <v>3938</v>
      </c>
      <c r="D4" s="63" t="s">
        <v>3939</v>
      </c>
      <c r="E4" s="64">
        <v>-19.206389999999999</v>
      </c>
      <c r="F4" s="64">
        <v>33.415309999999998</v>
      </c>
      <c r="G4" s="123">
        <v>43633</v>
      </c>
      <c r="H4" s="183">
        <f t="shared" ref="H4:H26" si="1">SUM(L4:M4,O4:P4)</f>
        <v>0</v>
      </c>
      <c r="I4" s="63">
        <f>'GS7472-Household List'!D152</f>
        <v>56</v>
      </c>
      <c r="J4" s="328">
        <f t="shared" ref="J4:J10" si="2">IF(K4&lt;300,K4,300)</f>
        <v>300</v>
      </c>
      <c r="K4" s="84">
        <f>'GS7472-Household List'!J152</f>
        <v>669</v>
      </c>
      <c r="L4" s="183"/>
      <c r="M4" s="183"/>
      <c r="N4" s="183">
        <f t="shared" ref="N4:N10" si="3">IF(G4&lt;C$31,F$38*J4,(C$33-G4)*J4*E$38)</f>
        <v>52439.999999999993</v>
      </c>
      <c r="O4" s="183"/>
      <c r="P4" s="183"/>
      <c r="Q4" s="37">
        <f t="shared" ref="Q4:Q26" si="4">IF(G4&lt;=C$33,F$39*J4,(C$32-G4)*J4*E$39)</f>
        <v>51585</v>
      </c>
      <c r="R4" s="37">
        <f t="shared" si="0"/>
        <v>104025</v>
      </c>
    </row>
    <row r="5" spans="2:18" ht="15.5" customHeight="1" x14ac:dyDescent="0.35">
      <c r="B5" s="570"/>
      <c r="C5" s="63" t="s">
        <v>3940</v>
      </c>
      <c r="D5" s="63" t="s">
        <v>3941</v>
      </c>
      <c r="E5" s="64">
        <v>-19.00328</v>
      </c>
      <c r="F5" s="64">
        <v>33.572150000000001</v>
      </c>
      <c r="G5" s="123">
        <v>43729</v>
      </c>
      <c r="H5" s="183">
        <f t="shared" si="1"/>
        <v>0</v>
      </c>
      <c r="I5" s="63">
        <f>'GS7472-Household List'!D220</f>
        <v>67</v>
      </c>
      <c r="J5" s="328">
        <f t="shared" si="2"/>
        <v>300</v>
      </c>
      <c r="K5" s="84">
        <f>'GS7472-Household List'!J220</f>
        <v>506</v>
      </c>
      <c r="L5" s="183"/>
      <c r="M5" s="183"/>
      <c r="N5" s="183">
        <f t="shared" si="3"/>
        <v>52439.999999999993</v>
      </c>
      <c r="O5" s="183"/>
      <c r="P5" s="183"/>
      <c r="Q5" s="37">
        <f t="shared" si="4"/>
        <v>51585</v>
      </c>
      <c r="R5" s="37">
        <f t="shared" si="0"/>
        <v>104025</v>
      </c>
    </row>
    <row r="6" spans="2:18" ht="15.5" customHeight="1" x14ac:dyDescent="0.35">
      <c r="B6" s="570"/>
      <c r="C6" s="63" t="s">
        <v>3942</v>
      </c>
      <c r="D6" s="63" t="s">
        <v>3943</v>
      </c>
      <c r="E6" s="64">
        <v>-19.104559999999999</v>
      </c>
      <c r="F6" s="64">
        <v>33.568539999999999</v>
      </c>
      <c r="G6" s="123">
        <v>43705</v>
      </c>
      <c r="H6" s="183">
        <f t="shared" si="1"/>
        <v>4</v>
      </c>
      <c r="I6" s="63">
        <f>'GS7472-Household List'!D263</f>
        <v>42</v>
      </c>
      <c r="J6" s="328">
        <f t="shared" si="2"/>
        <v>300</v>
      </c>
      <c r="K6" s="84">
        <f>'GS7472-Household List'!J263</f>
        <v>451</v>
      </c>
      <c r="L6" s="183">
        <f>'Maintenance and RCF'!P9</f>
        <v>0</v>
      </c>
      <c r="M6" s="183"/>
      <c r="N6" s="183">
        <f t="shared" si="3"/>
        <v>52439.999999999993</v>
      </c>
      <c r="O6" s="183">
        <f>'Maintenance and RCF'!Q9</f>
        <v>4</v>
      </c>
      <c r="P6" s="183"/>
      <c r="Q6" s="37">
        <f t="shared" si="4"/>
        <v>51585</v>
      </c>
      <c r="R6" s="37">
        <f t="shared" si="0"/>
        <v>104025</v>
      </c>
    </row>
    <row r="7" spans="2:18" ht="15.5" customHeight="1" x14ac:dyDescent="0.35">
      <c r="B7" s="570"/>
      <c r="C7" s="63" t="s">
        <v>3944</v>
      </c>
      <c r="D7" s="63" t="s">
        <v>3945</v>
      </c>
      <c r="E7" s="64">
        <v>-19.078130000000002</v>
      </c>
      <c r="F7" s="64">
        <v>33.528619999999997</v>
      </c>
      <c r="G7" s="123">
        <v>43710</v>
      </c>
      <c r="H7" s="183">
        <f t="shared" si="1"/>
        <v>0</v>
      </c>
      <c r="I7" s="63">
        <f>'GS7472-Household List'!D288</f>
        <v>24</v>
      </c>
      <c r="J7" s="328">
        <f t="shared" si="2"/>
        <v>123</v>
      </c>
      <c r="K7" s="84">
        <f>'GS7472-Household List'!J288</f>
        <v>123</v>
      </c>
      <c r="L7" s="183"/>
      <c r="M7" s="183"/>
      <c r="N7" s="183">
        <f t="shared" si="3"/>
        <v>21500.399999999998</v>
      </c>
      <c r="O7" s="183"/>
      <c r="P7" s="183"/>
      <c r="Q7" s="37">
        <f t="shared" si="4"/>
        <v>21149.85</v>
      </c>
      <c r="R7" s="37">
        <f t="shared" si="0"/>
        <v>42650.25</v>
      </c>
    </row>
    <row r="8" spans="2:18" ht="15.5" customHeight="1" x14ac:dyDescent="0.35">
      <c r="B8" s="570"/>
      <c r="C8" s="63" t="s">
        <v>3946</v>
      </c>
      <c r="D8" s="63" t="s">
        <v>3947</v>
      </c>
      <c r="E8" s="64">
        <v>-19.12433</v>
      </c>
      <c r="F8" s="64">
        <v>33.49071</v>
      </c>
      <c r="G8" s="123">
        <v>43629</v>
      </c>
      <c r="H8" s="183">
        <f t="shared" si="1"/>
        <v>0</v>
      </c>
      <c r="I8" s="63">
        <f>'GS7472-Household List'!D338</f>
        <v>49</v>
      </c>
      <c r="J8" s="328">
        <f t="shared" si="2"/>
        <v>300</v>
      </c>
      <c r="K8" s="84">
        <f>'GS7472-Household List'!J338</f>
        <v>421</v>
      </c>
      <c r="L8" s="183"/>
      <c r="M8" s="183"/>
      <c r="N8" s="183">
        <f t="shared" si="3"/>
        <v>52439.999999999993</v>
      </c>
      <c r="O8" s="183"/>
      <c r="P8" s="183"/>
      <c r="Q8" s="37">
        <f t="shared" si="4"/>
        <v>51585</v>
      </c>
      <c r="R8" s="37">
        <f t="shared" si="0"/>
        <v>104025</v>
      </c>
    </row>
    <row r="9" spans="2:18" ht="15.5" customHeight="1" x14ac:dyDescent="0.35">
      <c r="B9" s="570"/>
      <c r="C9" s="63" t="s">
        <v>3948</v>
      </c>
      <c r="D9" s="63" t="s">
        <v>3949</v>
      </c>
      <c r="E9" s="64">
        <v>-19.27214</v>
      </c>
      <c r="F9" s="64">
        <v>33.633769999999998</v>
      </c>
      <c r="G9" s="123">
        <v>43708</v>
      </c>
      <c r="H9" s="183">
        <f t="shared" si="1"/>
        <v>0</v>
      </c>
      <c r="I9" s="63">
        <f>'GS7472-Household List'!D389</f>
        <v>50</v>
      </c>
      <c r="J9" s="328">
        <f t="shared" si="2"/>
        <v>252</v>
      </c>
      <c r="K9" s="84">
        <f>'GS7472-Household List'!J389</f>
        <v>252</v>
      </c>
      <c r="L9" s="183"/>
      <c r="M9" s="183"/>
      <c r="N9" s="183">
        <f t="shared" si="3"/>
        <v>44049.599999999999</v>
      </c>
      <c r="O9" s="183"/>
      <c r="P9" s="183"/>
      <c r="Q9" s="37">
        <f t="shared" si="4"/>
        <v>43331.399999999994</v>
      </c>
      <c r="R9" s="37">
        <f t="shared" si="0"/>
        <v>87381</v>
      </c>
    </row>
    <row r="10" spans="2:18" ht="15.5" customHeight="1" x14ac:dyDescent="0.35">
      <c r="B10" s="570"/>
      <c r="C10" s="63" t="s">
        <v>3950</v>
      </c>
      <c r="D10" s="63" t="s">
        <v>3951</v>
      </c>
      <c r="E10" s="64">
        <v>-19.151540000000001</v>
      </c>
      <c r="F10" s="64">
        <v>33.570140000000002</v>
      </c>
      <c r="G10" s="123">
        <v>43708</v>
      </c>
      <c r="H10" s="183">
        <f t="shared" si="1"/>
        <v>0</v>
      </c>
      <c r="I10" s="63">
        <f>'GS7472-Household List'!D449</f>
        <v>59</v>
      </c>
      <c r="J10" s="328">
        <f t="shared" si="2"/>
        <v>300</v>
      </c>
      <c r="K10" s="84">
        <f>'GS7472-Household List'!J449</f>
        <v>325</v>
      </c>
      <c r="L10" s="183"/>
      <c r="M10" s="183"/>
      <c r="N10" s="183">
        <f t="shared" si="3"/>
        <v>52439.999999999993</v>
      </c>
      <c r="O10" s="183"/>
      <c r="P10" s="183"/>
      <c r="Q10" s="37">
        <f t="shared" si="4"/>
        <v>51585</v>
      </c>
      <c r="R10" s="37">
        <f t="shared" si="0"/>
        <v>104025</v>
      </c>
    </row>
    <row r="11" spans="2:18" ht="15.5" customHeight="1" x14ac:dyDescent="0.35">
      <c r="B11" s="570"/>
      <c r="C11" s="165" t="s">
        <v>3490</v>
      </c>
      <c r="D11" s="410" t="s">
        <v>3491</v>
      </c>
      <c r="E11" s="150">
        <v>-19.56298</v>
      </c>
      <c r="F11" s="150">
        <v>33.318440000000002</v>
      </c>
      <c r="G11" s="157">
        <v>44648</v>
      </c>
      <c r="H11" s="183">
        <f t="shared" si="1"/>
        <v>0</v>
      </c>
      <c r="I11" s="165">
        <f>'GS7472-Household List'!D503</f>
        <v>53</v>
      </c>
      <c r="J11" s="328">
        <v>300</v>
      </c>
      <c r="K11" s="165">
        <f>'GS7472-Household List'!J503</f>
        <v>371</v>
      </c>
      <c r="L11" s="183"/>
      <c r="M11" s="183"/>
      <c r="N11" s="183">
        <v>0</v>
      </c>
      <c r="O11" s="183"/>
      <c r="P11" s="183"/>
      <c r="Q11" s="37">
        <f t="shared" si="4"/>
        <v>26790</v>
      </c>
      <c r="R11" s="37">
        <f t="shared" si="0"/>
        <v>26790</v>
      </c>
    </row>
    <row r="12" spans="2:18" ht="15.5" customHeight="1" x14ac:dyDescent="0.35">
      <c r="B12" s="570"/>
      <c r="C12" s="165" t="s">
        <v>3492</v>
      </c>
      <c r="D12" s="410" t="s">
        <v>3493</v>
      </c>
      <c r="E12" s="150">
        <v>-19.411660000000001</v>
      </c>
      <c r="F12" s="150">
        <v>33.306959999999997</v>
      </c>
      <c r="G12" s="157">
        <v>44648</v>
      </c>
      <c r="H12" s="183">
        <f t="shared" si="1"/>
        <v>0</v>
      </c>
      <c r="I12" s="165">
        <f>'GS7472-Household List'!D554</f>
        <v>50</v>
      </c>
      <c r="J12" s="328">
        <v>300</v>
      </c>
      <c r="K12" s="165">
        <f>'GS7472-Household List'!J554</f>
        <v>361</v>
      </c>
      <c r="L12" s="183"/>
      <c r="M12" s="183"/>
      <c r="N12" s="183">
        <v>0</v>
      </c>
      <c r="O12" s="183"/>
      <c r="P12" s="183"/>
      <c r="Q12" s="37">
        <f t="shared" si="4"/>
        <v>26790</v>
      </c>
      <c r="R12" s="37">
        <f t="shared" si="0"/>
        <v>26790</v>
      </c>
    </row>
    <row r="13" spans="2:18" ht="15.5" customHeight="1" x14ac:dyDescent="0.35">
      <c r="B13" s="570"/>
      <c r="C13" s="165" t="s">
        <v>3494</v>
      </c>
      <c r="D13" s="410" t="s">
        <v>3495</v>
      </c>
      <c r="E13" s="150">
        <v>-19.493919999999999</v>
      </c>
      <c r="F13" s="150">
        <v>33.288679999999999</v>
      </c>
      <c r="G13" s="157">
        <v>44648</v>
      </c>
      <c r="H13" s="183">
        <f t="shared" si="1"/>
        <v>0</v>
      </c>
      <c r="I13" s="165">
        <f>'GS7472-Household List'!D600</f>
        <v>45</v>
      </c>
      <c r="J13" s="328">
        <v>300</v>
      </c>
      <c r="K13" s="165">
        <f>'GS7472-Household List'!J600</f>
        <v>372</v>
      </c>
      <c r="L13" s="183"/>
      <c r="M13" s="183"/>
      <c r="N13" s="183">
        <v>0</v>
      </c>
      <c r="O13" s="183"/>
      <c r="P13" s="183"/>
      <c r="Q13" s="37">
        <f t="shared" si="4"/>
        <v>26790</v>
      </c>
      <c r="R13" s="37">
        <f t="shared" si="0"/>
        <v>26790</v>
      </c>
    </row>
    <row r="14" spans="2:18" ht="15.5" customHeight="1" x14ac:dyDescent="0.35">
      <c r="B14" s="570"/>
      <c r="C14" s="165" t="s">
        <v>3496</v>
      </c>
      <c r="D14" s="410" t="s">
        <v>3497</v>
      </c>
      <c r="E14" s="150">
        <v>-19.414069999999999</v>
      </c>
      <c r="F14" s="150">
        <v>33.294969999999999</v>
      </c>
      <c r="G14" s="157">
        <v>44649</v>
      </c>
      <c r="H14" s="183">
        <f t="shared" si="1"/>
        <v>0</v>
      </c>
      <c r="I14" s="165">
        <f>'GS7472-Household List'!D653</f>
        <v>52</v>
      </c>
      <c r="J14" s="328">
        <v>300</v>
      </c>
      <c r="K14" s="165">
        <f>'GS7472-Household List'!J653</f>
        <v>621</v>
      </c>
      <c r="L14" s="183"/>
      <c r="M14" s="183"/>
      <c r="N14" s="183">
        <v>0</v>
      </c>
      <c r="O14" s="183"/>
      <c r="P14" s="183"/>
      <c r="Q14" s="37">
        <f t="shared" si="4"/>
        <v>26505</v>
      </c>
      <c r="R14" s="37">
        <f t="shared" si="0"/>
        <v>26505</v>
      </c>
    </row>
    <row r="15" spans="2:18" ht="15.5" customHeight="1" x14ac:dyDescent="0.35">
      <c r="B15" s="570"/>
      <c r="C15" s="165" t="s">
        <v>3498</v>
      </c>
      <c r="D15" s="410" t="s">
        <v>3499</v>
      </c>
      <c r="E15" s="150">
        <v>-19.468869999999999</v>
      </c>
      <c r="F15" s="150">
        <v>33.290779999999998</v>
      </c>
      <c r="G15" s="157">
        <v>44649</v>
      </c>
      <c r="H15" s="183">
        <f t="shared" si="1"/>
        <v>0</v>
      </c>
      <c r="I15" s="165">
        <f>'GS7472-Household List'!D737</f>
        <v>83</v>
      </c>
      <c r="J15" s="328">
        <v>300</v>
      </c>
      <c r="K15" s="165">
        <f>'GS7472-Household List'!J737</f>
        <v>447</v>
      </c>
      <c r="L15" s="183"/>
      <c r="M15" s="183"/>
      <c r="N15" s="183">
        <v>0</v>
      </c>
      <c r="O15" s="183"/>
      <c r="P15" s="183"/>
      <c r="Q15" s="37">
        <f t="shared" si="4"/>
        <v>26505</v>
      </c>
      <c r="R15" s="37">
        <f t="shared" si="0"/>
        <v>26505</v>
      </c>
    </row>
    <row r="16" spans="2:18" ht="15.5" customHeight="1" x14ac:dyDescent="0.35">
      <c r="B16" s="570"/>
      <c r="C16" s="165" t="s">
        <v>3500</v>
      </c>
      <c r="D16" s="410" t="s">
        <v>3501</v>
      </c>
      <c r="E16" s="150">
        <v>-19.490819999999999</v>
      </c>
      <c r="F16" s="150">
        <v>33.276440000000001</v>
      </c>
      <c r="G16" s="157">
        <v>44649</v>
      </c>
      <c r="H16" s="183">
        <f t="shared" si="1"/>
        <v>0</v>
      </c>
      <c r="I16" s="165">
        <f>'GS7472-Household List'!D777</f>
        <v>39</v>
      </c>
      <c r="J16" s="328">
        <v>300</v>
      </c>
      <c r="K16" s="165">
        <f>'GS7472-Household List'!J777</f>
        <v>309</v>
      </c>
      <c r="L16" s="183"/>
      <c r="M16" s="183"/>
      <c r="N16" s="183">
        <v>0</v>
      </c>
      <c r="O16" s="183"/>
      <c r="P16" s="183"/>
      <c r="Q16" s="37">
        <f t="shared" si="4"/>
        <v>26505</v>
      </c>
      <c r="R16" s="37">
        <f t="shared" si="0"/>
        <v>26505</v>
      </c>
    </row>
    <row r="17" spans="2:18" ht="15.5" customHeight="1" x14ac:dyDescent="0.35">
      <c r="B17" s="570"/>
      <c r="C17" s="199" t="s">
        <v>5342</v>
      </c>
      <c r="D17" s="414" t="s">
        <v>5343</v>
      </c>
      <c r="E17" s="200">
        <v>-18.97392</v>
      </c>
      <c r="F17" s="200">
        <v>32.760860000000001</v>
      </c>
      <c r="G17" s="201">
        <v>44635</v>
      </c>
      <c r="H17" s="183">
        <f t="shared" si="1"/>
        <v>0</v>
      </c>
      <c r="I17" s="200">
        <f>'GS7472-Household List'!D826</f>
        <v>48</v>
      </c>
      <c r="J17" s="412">
        <f t="shared" ref="J17:J26" si="5">IF(K17&lt;300,K17,300)</f>
        <v>300</v>
      </c>
      <c r="K17" s="200">
        <f>'GS7472-Household List'!J826</f>
        <v>421</v>
      </c>
      <c r="L17" s="183"/>
      <c r="M17" s="183"/>
      <c r="N17" s="183">
        <v>0</v>
      </c>
      <c r="O17" s="183"/>
      <c r="P17" s="183"/>
      <c r="Q17" s="37">
        <f t="shared" si="4"/>
        <v>30495</v>
      </c>
      <c r="R17" s="37">
        <f t="shared" si="0"/>
        <v>30495</v>
      </c>
    </row>
    <row r="18" spans="2:18" ht="15.5" customHeight="1" x14ac:dyDescent="0.35">
      <c r="B18" s="570"/>
      <c r="C18" s="199" t="s">
        <v>5344</v>
      </c>
      <c r="D18" s="414" t="s">
        <v>5345</v>
      </c>
      <c r="E18" s="200">
        <v>-18.980540000000001</v>
      </c>
      <c r="F18" s="200">
        <v>32.74286</v>
      </c>
      <c r="G18" s="201">
        <v>44635</v>
      </c>
      <c r="H18" s="183">
        <f t="shared" si="1"/>
        <v>0</v>
      </c>
      <c r="I18" s="200">
        <f>'GS7472-Household List'!D873</f>
        <v>46</v>
      </c>
      <c r="J18" s="412">
        <f t="shared" si="5"/>
        <v>300</v>
      </c>
      <c r="K18" s="200">
        <f>'GS7472-Household List'!J873</f>
        <v>356</v>
      </c>
      <c r="L18" s="183"/>
      <c r="M18" s="183"/>
      <c r="N18" s="183">
        <v>0</v>
      </c>
      <c r="O18" s="183"/>
      <c r="P18" s="183"/>
      <c r="Q18" s="37">
        <f t="shared" si="4"/>
        <v>30495</v>
      </c>
      <c r="R18" s="37">
        <f t="shared" si="0"/>
        <v>30495</v>
      </c>
    </row>
    <row r="19" spans="2:18" ht="15.5" customHeight="1" x14ac:dyDescent="0.35">
      <c r="B19" s="570"/>
      <c r="C19" s="199" t="s">
        <v>5346</v>
      </c>
      <c r="D19" s="414" t="s">
        <v>5347</v>
      </c>
      <c r="E19" s="200">
        <v>-18.982500000000002</v>
      </c>
      <c r="F19" s="200">
        <v>32.75273</v>
      </c>
      <c r="G19" s="201">
        <v>44636</v>
      </c>
      <c r="H19" s="183">
        <f t="shared" si="1"/>
        <v>0</v>
      </c>
      <c r="I19" s="200">
        <f>'GS7472-Household List'!D915</f>
        <v>41</v>
      </c>
      <c r="J19" s="412">
        <f t="shared" si="5"/>
        <v>300</v>
      </c>
      <c r="K19" s="200">
        <f>'GS7472-Household List'!J915</f>
        <v>404</v>
      </c>
      <c r="L19" s="183"/>
      <c r="M19" s="183"/>
      <c r="N19" s="183">
        <v>0</v>
      </c>
      <c r="O19" s="183"/>
      <c r="P19" s="183"/>
      <c r="Q19" s="37">
        <f t="shared" si="4"/>
        <v>30210</v>
      </c>
      <c r="R19" s="37">
        <f t="shared" si="0"/>
        <v>30210</v>
      </c>
    </row>
    <row r="20" spans="2:18" ht="15.5" customHeight="1" x14ac:dyDescent="0.35">
      <c r="B20" s="570"/>
      <c r="C20" s="199" t="s">
        <v>5348</v>
      </c>
      <c r="D20" s="414" t="s">
        <v>5349</v>
      </c>
      <c r="E20" s="200">
        <v>-20.18403</v>
      </c>
      <c r="F20" s="200">
        <v>33.202950000000001</v>
      </c>
      <c r="G20" s="201">
        <v>44637</v>
      </c>
      <c r="H20" s="183">
        <f t="shared" si="1"/>
        <v>0</v>
      </c>
      <c r="I20" s="200">
        <f>'GS7472-Household List'!D981</f>
        <v>65</v>
      </c>
      <c r="J20" s="412">
        <f t="shared" si="5"/>
        <v>300</v>
      </c>
      <c r="K20" s="200">
        <f>'GS7472-Household List'!J981</f>
        <v>489</v>
      </c>
      <c r="L20" s="183"/>
      <c r="M20" s="183"/>
      <c r="N20" s="183">
        <v>0</v>
      </c>
      <c r="O20" s="183"/>
      <c r="P20" s="183"/>
      <c r="Q20" s="37">
        <f t="shared" si="4"/>
        <v>29925</v>
      </c>
      <c r="R20" s="37">
        <f t="shared" si="0"/>
        <v>29925</v>
      </c>
    </row>
    <row r="21" spans="2:18" ht="15.5" customHeight="1" x14ac:dyDescent="0.35">
      <c r="B21" s="570"/>
      <c r="C21" s="199" t="s">
        <v>5350</v>
      </c>
      <c r="D21" s="414" t="s">
        <v>5351</v>
      </c>
      <c r="E21" s="200">
        <v>-20.102789999999999</v>
      </c>
      <c r="F21" s="200">
        <v>33.259819999999998</v>
      </c>
      <c r="G21" s="201">
        <v>44637</v>
      </c>
      <c r="H21" s="183">
        <f t="shared" si="1"/>
        <v>0</v>
      </c>
      <c r="I21" s="200">
        <f>'GS7472-Household List'!D1023</f>
        <v>41</v>
      </c>
      <c r="J21" s="412">
        <f t="shared" si="5"/>
        <v>300</v>
      </c>
      <c r="K21" s="200">
        <f>'GS7472-Household List'!J1023</f>
        <v>337</v>
      </c>
      <c r="L21" s="183"/>
      <c r="M21" s="183"/>
      <c r="N21" s="183">
        <v>0</v>
      </c>
      <c r="O21" s="183"/>
      <c r="P21" s="183"/>
      <c r="Q21" s="37">
        <f t="shared" si="4"/>
        <v>29925</v>
      </c>
      <c r="R21" s="37">
        <f t="shared" si="0"/>
        <v>29925</v>
      </c>
    </row>
    <row r="22" spans="2:18" ht="15.5" customHeight="1" x14ac:dyDescent="0.35">
      <c r="B22" s="570"/>
      <c r="C22" s="199" t="s">
        <v>5352</v>
      </c>
      <c r="D22" s="414" t="s">
        <v>5353</v>
      </c>
      <c r="E22" s="200">
        <v>-20.05283</v>
      </c>
      <c r="F22" s="200">
        <v>33.308459999999997</v>
      </c>
      <c r="G22" s="201">
        <v>44641</v>
      </c>
      <c r="H22" s="183">
        <f t="shared" si="1"/>
        <v>0</v>
      </c>
      <c r="I22" s="200">
        <f>'GS7472-Household List'!D1083</f>
        <v>59</v>
      </c>
      <c r="J22" s="412">
        <f t="shared" si="5"/>
        <v>300</v>
      </c>
      <c r="K22" s="200">
        <f>'GS7472-Household List'!J1083</f>
        <v>433</v>
      </c>
      <c r="L22" s="183"/>
      <c r="M22" s="183"/>
      <c r="N22" s="183">
        <v>0</v>
      </c>
      <c r="O22" s="183"/>
      <c r="P22" s="183"/>
      <c r="Q22" s="37">
        <f t="shared" si="4"/>
        <v>28785</v>
      </c>
      <c r="R22" s="37">
        <f t="shared" si="0"/>
        <v>28785</v>
      </c>
    </row>
    <row r="23" spans="2:18" ht="15.5" customHeight="1" x14ac:dyDescent="0.35">
      <c r="B23" s="570"/>
      <c r="C23" s="199" t="s">
        <v>5354</v>
      </c>
      <c r="D23" s="414" t="s">
        <v>5355</v>
      </c>
      <c r="E23" s="200">
        <v>-19.424610000000001</v>
      </c>
      <c r="F23" s="200">
        <v>33.293849999999999</v>
      </c>
      <c r="G23" s="201">
        <v>44649</v>
      </c>
      <c r="H23" s="183">
        <f t="shared" si="1"/>
        <v>0</v>
      </c>
      <c r="I23" s="200">
        <f>'GS7472-Household List'!D1116</f>
        <v>32</v>
      </c>
      <c r="J23" s="412">
        <f t="shared" si="5"/>
        <v>300</v>
      </c>
      <c r="K23" s="200">
        <f>'GS7472-Household List'!J1116</f>
        <v>300</v>
      </c>
      <c r="L23" s="183"/>
      <c r="M23" s="183"/>
      <c r="N23" s="183">
        <v>0</v>
      </c>
      <c r="O23" s="183"/>
      <c r="P23" s="183"/>
      <c r="Q23" s="37">
        <f t="shared" si="4"/>
        <v>26505</v>
      </c>
      <c r="R23" s="37">
        <f t="shared" si="0"/>
        <v>26505</v>
      </c>
    </row>
    <row r="24" spans="2:18" ht="15.5" customHeight="1" x14ac:dyDescent="0.35">
      <c r="B24" s="570"/>
      <c r="C24" s="199" t="s">
        <v>5356</v>
      </c>
      <c r="D24" s="414" t="s">
        <v>5357</v>
      </c>
      <c r="E24" s="200">
        <v>-19.916789999999999</v>
      </c>
      <c r="F24" s="200">
        <v>33.663719999999998</v>
      </c>
      <c r="G24" s="201">
        <v>44649</v>
      </c>
      <c r="H24" s="183">
        <f t="shared" si="1"/>
        <v>0</v>
      </c>
      <c r="I24" s="200">
        <f>'GS7472-Household List'!D1202</f>
        <v>85</v>
      </c>
      <c r="J24" s="412">
        <f t="shared" si="5"/>
        <v>300</v>
      </c>
      <c r="K24" s="200">
        <f>'GS7472-Household List'!J1202</f>
        <v>479</v>
      </c>
      <c r="L24" s="183"/>
      <c r="M24" s="183"/>
      <c r="N24" s="183">
        <v>0</v>
      </c>
      <c r="O24" s="183"/>
      <c r="P24" s="183"/>
      <c r="Q24" s="37">
        <f t="shared" si="4"/>
        <v>26505</v>
      </c>
      <c r="R24" s="37">
        <f t="shared" si="0"/>
        <v>26505</v>
      </c>
    </row>
    <row r="25" spans="2:18" ht="15.5" customHeight="1" x14ac:dyDescent="0.35">
      <c r="B25" s="570"/>
      <c r="C25" s="199" t="s">
        <v>5358</v>
      </c>
      <c r="D25" s="414" t="s">
        <v>5359</v>
      </c>
      <c r="E25" s="200">
        <v>-19.926120000000001</v>
      </c>
      <c r="F25" s="200">
        <v>33.542310000000001</v>
      </c>
      <c r="G25" s="201">
        <v>44649</v>
      </c>
      <c r="H25" s="183">
        <f t="shared" si="1"/>
        <v>0</v>
      </c>
      <c r="I25" s="200">
        <f>'GS7472-Household List'!D1239</f>
        <v>36</v>
      </c>
      <c r="J25" s="412">
        <f t="shared" si="5"/>
        <v>300</v>
      </c>
      <c r="K25" s="200">
        <f>'GS7472-Household List'!J1239</f>
        <v>428</v>
      </c>
      <c r="L25" s="183"/>
      <c r="M25" s="183"/>
      <c r="N25" s="183">
        <v>0</v>
      </c>
      <c r="O25" s="183"/>
      <c r="P25" s="183"/>
      <c r="Q25" s="37">
        <f t="shared" si="4"/>
        <v>26505</v>
      </c>
      <c r="R25" s="37">
        <f t="shared" si="0"/>
        <v>26505</v>
      </c>
    </row>
    <row r="26" spans="2:18" ht="15.5" customHeight="1" x14ac:dyDescent="0.35">
      <c r="B26" s="570"/>
      <c r="C26" s="199" t="s">
        <v>5360</v>
      </c>
      <c r="D26" s="414" t="s">
        <v>5361</v>
      </c>
      <c r="E26" s="200">
        <v>-18.92915</v>
      </c>
      <c r="F26" s="200">
        <v>32.871189999999999</v>
      </c>
      <c r="G26" s="201">
        <v>44650</v>
      </c>
      <c r="H26" s="183">
        <f t="shared" si="1"/>
        <v>0</v>
      </c>
      <c r="I26" s="200">
        <f>'GS7472-Household List'!D1293</f>
        <v>53</v>
      </c>
      <c r="J26" s="412">
        <f t="shared" si="5"/>
        <v>300</v>
      </c>
      <c r="K26" s="200">
        <f>'GS7472-Household List'!J1293</f>
        <v>373</v>
      </c>
      <c r="L26" s="183"/>
      <c r="M26" s="183"/>
      <c r="N26" s="183">
        <v>0</v>
      </c>
      <c r="O26" s="183"/>
      <c r="P26" s="183"/>
      <c r="Q26" s="37">
        <f t="shared" si="4"/>
        <v>26220</v>
      </c>
      <c r="R26" s="37">
        <f t="shared" si="0"/>
        <v>26220</v>
      </c>
    </row>
    <row r="27" spans="2:18" ht="15.5" customHeight="1" x14ac:dyDescent="0.35">
      <c r="B27" s="561"/>
      <c r="C27" s="199"/>
      <c r="D27" s="199"/>
      <c r="E27" s="200"/>
      <c r="F27" s="200"/>
      <c r="G27" s="201"/>
      <c r="H27" s="192"/>
      <c r="I27" s="63"/>
      <c r="J27" s="328"/>
      <c r="K27" s="200"/>
      <c r="L27" s="183"/>
      <c r="M27" s="183"/>
      <c r="N27" s="183"/>
      <c r="O27" s="183"/>
      <c r="P27" s="183"/>
      <c r="Q27" s="37"/>
      <c r="R27" s="37"/>
    </row>
    <row r="28" spans="2:18" ht="15.5" customHeight="1" x14ac:dyDescent="0.35">
      <c r="B28" s="566"/>
      <c r="C28" s="199"/>
      <c r="D28" s="199"/>
      <c r="E28" s="200"/>
      <c r="F28" s="200"/>
      <c r="G28" s="201"/>
      <c r="H28" s="192"/>
      <c r="I28" s="63"/>
      <c r="J28" s="328"/>
      <c r="K28" s="200"/>
      <c r="L28" s="183"/>
      <c r="M28" s="183"/>
      <c r="N28" s="183"/>
      <c r="O28" s="183"/>
      <c r="P28" s="183"/>
      <c r="Q28" s="37"/>
      <c r="R28" s="37"/>
    </row>
    <row r="29" spans="2:18" ht="15" thickBot="1" x14ac:dyDescent="0.4">
      <c r="B29" s="27"/>
      <c r="C29"/>
      <c r="G29" s="16"/>
      <c r="H29" s="327">
        <f t="shared" ref="H29:P29" si="6">SUM(H3:H28)</f>
        <v>8</v>
      </c>
      <c r="I29" s="284">
        <f t="shared" si="6"/>
        <v>1268</v>
      </c>
      <c r="J29" s="329">
        <f>SUM(J3:J28)</f>
        <v>6975</v>
      </c>
      <c r="K29" s="282">
        <f t="shared" si="6"/>
        <v>9937</v>
      </c>
      <c r="L29" s="283">
        <f t="shared" si="6"/>
        <v>4</v>
      </c>
      <c r="M29" s="283">
        <f t="shared" si="6"/>
        <v>0</v>
      </c>
      <c r="N29" s="283">
        <f>SUM(N3:N28)</f>
        <v>380189.99999999994</v>
      </c>
      <c r="O29" s="283">
        <f t="shared" si="6"/>
        <v>4</v>
      </c>
      <c r="P29" s="283">
        <f t="shared" si="6"/>
        <v>0</v>
      </c>
      <c r="Q29" s="341">
        <f>SUM(Q3:Q28)</f>
        <v>819446.25</v>
      </c>
      <c r="R29" s="339">
        <f>SUM(R3:R28)</f>
        <v>1199636.25</v>
      </c>
    </row>
    <row r="30" spans="2:18" ht="15" customHeight="1" thickBot="1" x14ac:dyDescent="0.4">
      <c r="B30" s="332" t="s">
        <v>736</v>
      </c>
      <c r="C30" s="32" t="s">
        <v>108</v>
      </c>
      <c r="G30" s="28"/>
      <c r="H30" s="28"/>
    </row>
    <row r="31" spans="2:18" ht="15" customHeight="1" x14ac:dyDescent="0.35">
      <c r="B31" s="18" t="s">
        <v>109</v>
      </c>
      <c r="C31" s="22">
        <v>44378</v>
      </c>
      <c r="D31" s="28"/>
      <c r="L31" s="383" t="s">
        <v>5323</v>
      </c>
      <c r="M31" s="383"/>
      <c r="N31" s="383"/>
      <c r="O31" s="383"/>
      <c r="P31" s="383"/>
      <c r="Q31" s="383"/>
      <c r="R31" s="383"/>
    </row>
    <row r="32" spans="2:18" ht="15" thickBot="1" x14ac:dyDescent="0.4">
      <c r="B32" s="19" t="s">
        <v>110</v>
      </c>
      <c r="C32" s="23">
        <v>44742</v>
      </c>
      <c r="D32" s="29"/>
      <c r="J32" s="28"/>
      <c r="K32" s="28"/>
    </row>
    <row r="33" spans="2:13" ht="15" customHeight="1" thickBot="1" x14ac:dyDescent="0.4">
      <c r="B33" s="19" t="s">
        <v>111</v>
      </c>
      <c r="C33" s="23">
        <v>44561</v>
      </c>
      <c r="D33" s="28"/>
    </row>
    <row r="35" spans="2:13" x14ac:dyDescent="0.35">
      <c r="J35" s="28"/>
    </row>
    <row r="36" spans="2:13" ht="15" customHeight="1" thickBot="1" x14ac:dyDescent="0.4">
      <c r="B36" s="30" t="s">
        <v>112</v>
      </c>
      <c r="C36" s="32"/>
      <c r="D36" s="331"/>
      <c r="E36" s="331"/>
      <c r="F36" s="333"/>
    </row>
    <row r="37" spans="2:13" ht="15" thickBot="1" x14ac:dyDescent="0.4">
      <c r="B37" s="18" t="s">
        <v>737</v>
      </c>
      <c r="C37" s="31">
        <f>10000/365</f>
        <v>27.397260273972602</v>
      </c>
      <c r="D37" s="336" t="s">
        <v>114</v>
      </c>
      <c r="E37" s="325" t="s">
        <v>115</v>
      </c>
      <c r="F37" s="325" t="s">
        <v>116</v>
      </c>
    </row>
    <row r="38" spans="2:13" ht="15" thickBot="1" x14ac:dyDescent="0.4">
      <c r="B38" s="40" t="s">
        <v>117</v>
      </c>
      <c r="C38" s="24">
        <f>(C33-C31)+1</f>
        <v>184</v>
      </c>
      <c r="D38" s="312">
        <f>SUM(L3:L10)/(C38*8)</f>
        <v>2.717391304347826E-3</v>
      </c>
      <c r="E38" s="182">
        <f>IF(D38&lt;5%,95%,100%-D38)</f>
        <v>0.95</v>
      </c>
      <c r="F38" s="190">
        <f>C38*E38</f>
        <v>174.79999999999998</v>
      </c>
    </row>
    <row r="39" spans="2:13" ht="15" thickBot="1" x14ac:dyDescent="0.4">
      <c r="B39" s="41" t="s">
        <v>5314</v>
      </c>
      <c r="C39" s="44">
        <f>C32-C33</f>
        <v>181</v>
      </c>
      <c r="D39" s="181">
        <f>SUM(O3:O10)/(C39*8)</f>
        <v>2.7624309392265192E-3</v>
      </c>
      <c r="E39" s="182">
        <f>IF(D39&lt;5%,95%,100%-D39)</f>
        <v>0.95</v>
      </c>
      <c r="F39" s="190">
        <f>C39*E39</f>
        <v>171.95</v>
      </c>
    </row>
    <row r="40" spans="2:13" ht="15" thickBot="1" x14ac:dyDescent="0.4">
      <c r="B40" s="39" t="s">
        <v>5313</v>
      </c>
      <c r="C40" s="42">
        <f>SUM(C38:C39)</f>
        <v>365</v>
      </c>
      <c r="D40" s="180"/>
      <c r="E40" s="180"/>
      <c r="F40" s="180">
        <f>SUM(F38:F39)</f>
        <v>346.75</v>
      </c>
      <c r="K40" s="49"/>
      <c r="L40" s="49"/>
      <c r="M40" s="49"/>
    </row>
    <row r="41" spans="2:13" ht="15" thickBot="1" x14ac:dyDescent="0.4">
      <c r="C41" s="49"/>
      <c r="L41" s="49"/>
      <c r="M41" s="49"/>
    </row>
    <row r="42" spans="2:13" ht="15" customHeight="1" thickBot="1" x14ac:dyDescent="0.4">
      <c r="B42" s="39" t="s">
        <v>119</v>
      </c>
      <c r="C42" s="58">
        <f>J29*365</f>
        <v>2545875</v>
      </c>
      <c r="L42" s="49"/>
      <c r="M42" s="49"/>
    </row>
    <row r="43" spans="2:13" ht="15" thickBot="1" x14ac:dyDescent="0.4">
      <c r="B43" s="39" t="s">
        <v>120</v>
      </c>
      <c r="C43" s="102">
        <f>10000/C42</f>
        <v>3.9279226199243874E-3</v>
      </c>
      <c r="L43" s="49"/>
      <c r="M43" s="49"/>
    </row>
    <row r="44" spans="2:13" ht="15" thickBot="1" x14ac:dyDescent="0.4">
      <c r="L44" s="49"/>
      <c r="M44" s="49"/>
    </row>
    <row r="45" spans="2:13" ht="15" thickBot="1" x14ac:dyDescent="0.4">
      <c r="B45" s="39" t="s">
        <v>5317</v>
      </c>
      <c r="C45" s="334">
        <f>ROUNDDOWN(C43*C42,0)</f>
        <v>10000</v>
      </c>
      <c r="L45" s="49"/>
      <c r="M45" s="49"/>
    </row>
    <row r="46" spans="2:13" x14ac:dyDescent="0.35">
      <c r="L46" s="49"/>
      <c r="M46" s="49"/>
    </row>
    <row r="47" spans="2:13" x14ac:dyDescent="0.35">
      <c r="L47" s="49"/>
      <c r="M47" s="49"/>
    </row>
    <row r="48" spans="2:13" x14ac:dyDescent="0.35">
      <c r="L48" s="49"/>
      <c r="M48" s="49"/>
    </row>
    <row r="49" spans="12:13" x14ac:dyDescent="0.35">
      <c r="L49" s="49"/>
      <c r="M49" s="49"/>
    </row>
    <row r="50" spans="12:13" ht="15" customHeight="1" x14ac:dyDescent="0.35">
      <c r="L50" s="49"/>
      <c r="M50" s="49"/>
    </row>
    <row r="57" spans="12:13" ht="15" customHeight="1" x14ac:dyDescent="0.35"/>
  </sheetData>
  <mergeCells count="3">
    <mergeCell ref="L1:N1"/>
    <mergeCell ref="O1:Q1"/>
    <mergeCell ref="B3:B28"/>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EAA8B-5A25-40BE-B20D-9750606DC07C}">
  <sheetPr codeName="Sheet39"/>
  <dimension ref="B2:P47"/>
  <sheetViews>
    <sheetView workbookViewId="0"/>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2.81640625" style="5" bestFit="1" customWidth="1"/>
    <col min="16" max="16" width="10.54296875" style="5" bestFit="1" customWidth="1"/>
    <col min="17" max="16384" width="9.1796875" style="5"/>
  </cols>
  <sheetData>
    <row r="2" spans="2:16" x14ac:dyDescent="0.35">
      <c r="B2" s="559" t="s">
        <v>121</v>
      </c>
      <c r="C2" s="559"/>
      <c r="D2" s="559"/>
      <c r="E2" s="559"/>
      <c r="G2" s="559" t="s">
        <v>45</v>
      </c>
      <c r="H2" s="559"/>
      <c r="I2" s="559"/>
      <c r="J2" s="559"/>
      <c r="L2" s="559" t="s">
        <v>5318</v>
      </c>
      <c r="M2" s="559"/>
      <c r="N2" s="559"/>
      <c r="O2" s="559"/>
    </row>
    <row r="4" spans="2:16" x14ac:dyDescent="0.35">
      <c r="B4" s="560" t="s">
        <v>122</v>
      </c>
      <c r="C4" s="560"/>
      <c r="D4" s="560"/>
      <c r="E4" s="560"/>
      <c r="G4" s="560" t="s">
        <v>122</v>
      </c>
      <c r="H4" s="560"/>
      <c r="I4" s="560"/>
      <c r="J4" s="560"/>
      <c r="L4" s="557" t="s">
        <v>122</v>
      </c>
      <c r="M4" s="534"/>
      <c r="N4" s="534"/>
      <c r="O4" s="558"/>
    </row>
    <row r="5" spans="2:16"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6" x14ac:dyDescent="0.35">
      <c r="B6" s="165" t="s">
        <v>125</v>
      </c>
      <c r="C6" s="165" t="s">
        <v>126</v>
      </c>
      <c r="D6" s="165"/>
      <c r="E6" s="17">
        <f>'GS7472-PTDs'!R29</f>
        <v>1199636.25</v>
      </c>
      <c r="G6" s="165" t="s">
        <v>125</v>
      </c>
      <c r="H6" s="165" t="s">
        <v>126</v>
      </c>
      <c r="I6" s="165"/>
      <c r="J6" s="17">
        <f>'GS7472-PTDs'!N29</f>
        <v>380189.99999999994</v>
      </c>
      <c r="L6" s="165" t="s">
        <v>125</v>
      </c>
      <c r="M6" s="165" t="s">
        <v>126</v>
      </c>
      <c r="N6" s="165"/>
      <c r="O6" s="17">
        <f>'GS7472-PTDs'!Q29</f>
        <v>819446.25</v>
      </c>
      <c r="P6" s="21"/>
    </row>
    <row r="7" spans="2:16"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6"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6"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6" x14ac:dyDescent="0.35">
      <c r="B10" s="165" t="s">
        <v>135</v>
      </c>
      <c r="C10" s="165" t="s">
        <v>136</v>
      </c>
      <c r="D10" s="165" t="s">
        <v>137</v>
      </c>
      <c r="E10" s="170">
        <f>ROUNDDOWN((1-E5)*E6*E7*(E8+E9),0)</f>
        <v>3570</v>
      </c>
      <c r="G10" s="165" t="s">
        <v>135</v>
      </c>
      <c r="H10" s="165" t="s">
        <v>136</v>
      </c>
      <c r="I10" s="165" t="s">
        <v>137</v>
      </c>
      <c r="J10" s="170">
        <f>ROUNDDOWN((1-J5)*J6*J7*(J8+J9),0)</f>
        <v>1131</v>
      </c>
      <c r="L10" s="165" t="s">
        <v>135</v>
      </c>
      <c r="M10" s="165" t="s">
        <v>136</v>
      </c>
      <c r="N10" s="165" t="s">
        <v>137</v>
      </c>
      <c r="O10" s="170">
        <f>ROUNDDOWN((1-O5)*O6*O7*(O8+O9),0)</f>
        <v>2438</v>
      </c>
    </row>
    <row r="12" spans="2:16" x14ac:dyDescent="0.35">
      <c r="B12" s="560" t="s">
        <v>138</v>
      </c>
      <c r="C12" s="560"/>
      <c r="D12" s="560"/>
      <c r="E12" s="560"/>
      <c r="G12" s="560" t="s">
        <v>138</v>
      </c>
      <c r="H12" s="560"/>
      <c r="I12" s="560"/>
      <c r="J12" s="560"/>
      <c r="L12" s="557" t="s">
        <v>138</v>
      </c>
      <c r="M12" s="534"/>
      <c r="N12" s="534"/>
      <c r="O12" s="558"/>
    </row>
    <row r="13" spans="2:16"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6" x14ac:dyDescent="0.35">
      <c r="B14" s="165" t="s">
        <v>125</v>
      </c>
      <c r="C14" s="165" t="s">
        <v>126</v>
      </c>
      <c r="D14" s="165"/>
      <c r="E14" s="17">
        <f>E6</f>
        <v>1199636.25</v>
      </c>
      <c r="G14" s="165" t="s">
        <v>125</v>
      </c>
      <c r="H14" s="165" t="s">
        <v>126</v>
      </c>
      <c r="I14" s="165"/>
      <c r="J14" s="17">
        <f>J6</f>
        <v>380189.99999999994</v>
      </c>
      <c r="L14" s="165" t="s">
        <v>125</v>
      </c>
      <c r="M14" s="165" t="s">
        <v>126</v>
      </c>
      <c r="N14" s="165"/>
      <c r="O14" s="17">
        <f>O6</f>
        <v>819446.25</v>
      </c>
    </row>
    <row r="15" spans="2:16" x14ac:dyDescent="0.35">
      <c r="B15" s="165" t="s">
        <v>140</v>
      </c>
      <c r="C15" s="165" t="s">
        <v>141</v>
      </c>
      <c r="D15" s="165" t="s">
        <v>129</v>
      </c>
      <c r="E15" s="179">
        <f>E7</f>
        <v>4.0000000000000002E-4</v>
      </c>
      <c r="G15" s="165" t="s">
        <v>140</v>
      </c>
      <c r="H15" s="165" t="s">
        <v>141</v>
      </c>
      <c r="I15" s="165" t="s">
        <v>129</v>
      </c>
      <c r="J15" s="169">
        <f>J7</f>
        <v>4.0000000000000002E-4</v>
      </c>
      <c r="L15" s="165" t="s">
        <v>140</v>
      </c>
      <c r="M15" s="165" t="s">
        <v>141</v>
      </c>
      <c r="N15" s="165" t="s">
        <v>129</v>
      </c>
      <c r="O15" s="169">
        <f>O7</f>
        <v>4.0000000000000002E-4</v>
      </c>
    </row>
    <row r="16" spans="2:16"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ROUNDDOWN((1-J13)*J14*J15*(J16+J17),0)</f>
        <v>0</v>
      </c>
      <c r="L18" s="165" t="s">
        <v>145</v>
      </c>
      <c r="M18" s="165" t="s">
        <v>146</v>
      </c>
      <c r="N18" s="165" t="s">
        <v>137</v>
      </c>
      <c r="O18" s="170">
        <f>ROUNDDOWN((1-O13)*O14*O15*(O16+O17),0)</f>
        <v>0</v>
      </c>
    </row>
    <row r="20" spans="2:15" x14ac:dyDescent="0.35">
      <c r="B20" s="557" t="s">
        <v>147</v>
      </c>
      <c r="C20" s="534"/>
      <c r="D20" s="534"/>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47">
        <f>E21</f>
        <v>0.86</v>
      </c>
      <c r="L21" s="164" t="s">
        <v>148</v>
      </c>
      <c r="M21" s="165" t="s">
        <v>148</v>
      </c>
      <c r="N21" s="165" t="s">
        <v>149</v>
      </c>
      <c r="O21" s="47">
        <f>J21</f>
        <v>0.86</v>
      </c>
    </row>
    <row r="22" spans="2:15" x14ac:dyDescent="0.35">
      <c r="B22" s="165" t="s">
        <v>150</v>
      </c>
      <c r="C22" s="165" t="s">
        <v>151</v>
      </c>
      <c r="D22" s="165" t="s">
        <v>152</v>
      </c>
      <c r="E22" s="168">
        <v>112</v>
      </c>
      <c r="G22" s="165" t="s">
        <v>150</v>
      </c>
      <c r="H22" s="165" t="s">
        <v>151</v>
      </c>
      <c r="I22" s="165" t="s">
        <v>152</v>
      </c>
      <c r="J22" s="170">
        <f>E22</f>
        <v>112</v>
      </c>
      <c r="L22" s="165" t="s">
        <v>150</v>
      </c>
      <c r="M22" s="165" t="s">
        <v>151</v>
      </c>
      <c r="N22" s="165" t="s">
        <v>152</v>
      </c>
      <c r="O22" s="170">
        <f>J22</f>
        <v>112</v>
      </c>
    </row>
    <row r="23" spans="2:15" x14ac:dyDescent="0.35">
      <c r="B23" s="165" t="s">
        <v>153</v>
      </c>
      <c r="C23" s="165" t="s">
        <v>154</v>
      </c>
      <c r="D23" s="165" t="s">
        <v>155</v>
      </c>
      <c r="E23" s="179">
        <v>9.4600000000000009</v>
      </c>
      <c r="G23" s="165" t="s">
        <v>153</v>
      </c>
      <c r="H23" s="165" t="s">
        <v>154</v>
      </c>
      <c r="I23" s="165" t="s">
        <v>155</v>
      </c>
      <c r="J23" s="47">
        <v>9.4600000000000009</v>
      </c>
      <c r="L23" s="165" t="s">
        <v>153</v>
      </c>
      <c r="M23" s="165" t="s">
        <v>154</v>
      </c>
      <c r="N23" s="165" t="s">
        <v>155</v>
      </c>
      <c r="O23" s="47">
        <v>9.4600000000000009</v>
      </c>
    </row>
    <row r="24" spans="2:15" x14ac:dyDescent="0.35">
      <c r="B24" s="165" t="s">
        <v>156</v>
      </c>
      <c r="C24" s="165" t="s">
        <v>157</v>
      </c>
      <c r="D24" s="165" t="s">
        <v>158</v>
      </c>
      <c r="E24" s="168">
        <v>1.5599999999999999E-2</v>
      </c>
      <c r="G24" s="165" t="s">
        <v>156</v>
      </c>
      <c r="H24" s="165" t="s">
        <v>157</v>
      </c>
      <c r="I24" s="165" t="s">
        <v>158</v>
      </c>
      <c r="J24" s="179">
        <f>E24</f>
        <v>1.5599999999999999E-2</v>
      </c>
      <c r="L24" s="165" t="s">
        <v>156</v>
      </c>
      <c r="M24" s="165" t="s">
        <v>157</v>
      </c>
      <c r="N24" s="165" t="s">
        <v>158</v>
      </c>
      <c r="O24" s="103">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ROUNDDOWN(E10*((E22*E21)+E23)*E24,0)</f>
        <v>5891</v>
      </c>
      <c r="G27" s="165" t="s">
        <v>27</v>
      </c>
      <c r="H27" s="165" t="s">
        <v>28</v>
      </c>
      <c r="I27" s="165" t="s">
        <v>29</v>
      </c>
      <c r="J27" s="171">
        <f>J10*((J22*J21)+J23)*J24</f>
        <v>1866.3400080000001</v>
      </c>
      <c r="L27" s="165" t="s">
        <v>27</v>
      </c>
      <c r="M27" s="165" t="s">
        <v>28</v>
      </c>
      <c r="N27" s="165" t="s">
        <v>29</v>
      </c>
      <c r="O27" s="171">
        <f>O10*((O22*O21)+O23)*O24</f>
        <v>4023.1095839999998</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ROUNDDOWN(((E27-E28)*E29)-E30,0)</f>
        <v>5596</v>
      </c>
      <c r="G31" s="165" t="s">
        <v>121</v>
      </c>
      <c r="H31" s="165" t="s">
        <v>38</v>
      </c>
      <c r="I31" s="165" t="s">
        <v>29</v>
      </c>
      <c r="J31" s="170">
        <f>((J27-J28)*J29)-J30</f>
        <v>1773.0230076</v>
      </c>
      <c r="L31" s="165" t="s">
        <v>121</v>
      </c>
      <c r="M31" s="165" t="s">
        <v>38</v>
      </c>
      <c r="N31" s="165" t="s">
        <v>29</v>
      </c>
      <c r="O31" s="170">
        <f>((O27-O28)*O29)-O30</f>
        <v>3821.9541047999996</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J36+O36</f>
        <v>4794.65801981396</v>
      </c>
      <c r="G36" s="175" t="s">
        <v>159</v>
      </c>
      <c r="H36" s="176" t="s">
        <v>38</v>
      </c>
      <c r="I36" s="177" t="s">
        <v>29</v>
      </c>
      <c r="J36" s="178">
        <f>J31*(1-J35)</f>
        <v>1519.65801981396</v>
      </c>
      <c r="L36" s="175" t="s">
        <v>159</v>
      </c>
      <c r="M36" s="176" t="s">
        <v>38</v>
      </c>
      <c r="N36" s="177" t="s">
        <v>29</v>
      </c>
      <c r="O36" s="178">
        <f>ROUNDDOWN(O31*(1-O35),0)</f>
        <v>3275</v>
      </c>
    </row>
    <row r="38" spans="2:15" x14ac:dyDescent="0.35">
      <c r="B38" s="175" t="s">
        <v>160</v>
      </c>
      <c r="C38" s="176"/>
      <c r="D38" s="177" t="s">
        <v>29</v>
      </c>
      <c r="E38" s="178">
        <f>J38+O38</f>
        <v>4794.65801981396</v>
      </c>
      <c r="G38" s="175" t="s">
        <v>160</v>
      </c>
      <c r="H38" s="176"/>
      <c r="I38" s="177" t="s">
        <v>29</v>
      </c>
      <c r="J38" s="178">
        <f>IF(J36&gt;'GS7472-PTDs'!C38*'GS7472-PTDs'!C37,'GS7472-PTDs'!C38*'GS7472-PTDs'!C37,J36)</f>
        <v>1519.65801981396</v>
      </c>
      <c r="L38" s="175" t="s">
        <v>160</v>
      </c>
      <c r="M38" s="176"/>
      <c r="N38" s="177" t="s">
        <v>29</v>
      </c>
      <c r="O38" s="178">
        <f>IF(O36&gt;'GS7472-PTDs'!C39*'GS7472-PTDs'!C37,'GS7472-PTDs'!C39*'GS7472-PTDs'!C37,O36)</f>
        <v>3275</v>
      </c>
    </row>
    <row r="40" spans="2:15" x14ac:dyDescent="0.35">
      <c r="B40" t="s">
        <v>161</v>
      </c>
      <c r="E40" s="49"/>
      <c r="G40" t="s">
        <v>161</v>
      </c>
      <c r="L40" t="s">
        <v>161</v>
      </c>
    </row>
    <row r="42" spans="2:15" x14ac:dyDescent="0.35">
      <c r="G42" s="49"/>
      <c r="I42" s="49"/>
    </row>
    <row r="43" spans="2:15" x14ac:dyDescent="0.35">
      <c r="G43" s="49"/>
    </row>
    <row r="44" spans="2:15" x14ac:dyDescent="0.35">
      <c r="G44" s="49"/>
    </row>
    <row r="46" spans="2:15" x14ac:dyDescent="0.35">
      <c r="G46" s="21"/>
      <c r="J46" s="49"/>
    </row>
    <row r="47" spans="2:15" x14ac:dyDescent="0.35">
      <c r="K47" s="21"/>
    </row>
  </sheetData>
  <mergeCells count="18">
    <mergeCell ref="G2:J2"/>
    <mergeCell ref="L2:O2"/>
    <mergeCell ref="G4:J4"/>
    <mergeCell ref="G12:J12"/>
    <mergeCell ref="G20:J20"/>
    <mergeCell ref="G33:J33"/>
    <mergeCell ref="L4:O4"/>
    <mergeCell ref="L12:O12"/>
    <mergeCell ref="L20:O20"/>
    <mergeCell ref="L26:O26"/>
    <mergeCell ref="L33:O33"/>
    <mergeCell ref="G26:J26"/>
    <mergeCell ref="B33:E33"/>
    <mergeCell ref="B2:E2"/>
    <mergeCell ref="B4:E4"/>
    <mergeCell ref="B12:E12"/>
    <mergeCell ref="B20:E20"/>
    <mergeCell ref="B26:E2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79E90-8413-4512-A11E-05916FDFB706}">
  <sheetPr codeName="Sheet4"/>
  <dimension ref="B2:P44"/>
  <sheetViews>
    <sheetView topLeftCell="B1" workbookViewId="0">
      <selection activeCell="E29" sqref="E29"/>
    </sheetView>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2.81640625" style="5" bestFit="1" customWidth="1"/>
    <col min="16" max="16" width="10.54296875" style="5" bestFit="1" customWidth="1"/>
    <col min="17" max="16384" width="9.1796875" style="5"/>
  </cols>
  <sheetData>
    <row r="2" spans="2:16" x14ac:dyDescent="0.35">
      <c r="B2" s="559" t="s">
        <v>121</v>
      </c>
      <c r="C2" s="559"/>
      <c r="D2" s="559"/>
      <c r="E2" s="559"/>
      <c r="G2" s="559" t="s">
        <v>45</v>
      </c>
      <c r="H2" s="559"/>
      <c r="I2" s="559"/>
      <c r="J2" s="559"/>
      <c r="L2" s="559" t="s">
        <v>5318</v>
      </c>
      <c r="M2" s="559"/>
      <c r="N2" s="559"/>
      <c r="O2" s="559"/>
    </row>
    <row r="4" spans="2:16" x14ac:dyDescent="0.35">
      <c r="B4" s="560" t="s">
        <v>122</v>
      </c>
      <c r="C4" s="560"/>
      <c r="D4" s="560"/>
      <c r="E4" s="560"/>
      <c r="G4" s="560" t="s">
        <v>122</v>
      </c>
      <c r="H4" s="560"/>
      <c r="I4" s="560"/>
      <c r="J4" s="560"/>
      <c r="L4" s="557" t="s">
        <v>122</v>
      </c>
      <c r="M4" s="534"/>
      <c r="N4" s="534"/>
      <c r="O4" s="558"/>
    </row>
    <row r="5" spans="2:16"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6" x14ac:dyDescent="0.35">
      <c r="B6" s="165" t="s">
        <v>125</v>
      </c>
      <c r="C6" s="165" t="s">
        <v>126</v>
      </c>
      <c r="D6" s="165"/>
      <c r="E6" s="17">
        <f>'GS7132-PTDs'!R29</f>
        <v>1845180.25</v>
      </c>
      <c r="G6" s="165" t="s">
        <v>125</v>
      </c>
      <c r="H6" s="165" t="s">
        <v>126</v>
      </c>
      <c r="I6" s="165"/>
      <c r="J6" s="17">
        <f>'GS7132-PTDs'!N29</f>
        <v>630697.39999999991</v>
      </c>
      <c r="L6" s="165" t="s">
        <v>125</v>
      </c>
      <c r="M6" s="165" t="s">
        <v>126</v>
      </c>
      <c r="N6" s="165"/>
      <c r="O6" s="17">
        <f>'GS7132-PTDs'!Q29</f>
        <v>1214482.8500000001</v>
      </c>
      <c r="P6" s="21"/>
    </row>
    <row r="7" spans="2:16"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6"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6"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6" x14ac:dyDescent="0.35">
      <c r="B10" s="165" t="s">
        <v>135</v>
      </c>
      <c r="C10" s="165" t="s">
        <v>136</v>
      </c>
      <c r="D10" s="165" t="s">
        <v>137</v>
      </c>
      <c r="E10" s="170">
        <f>ROUNDDOWN((1-E5)*E6*E7*(E8+E9),0)</f>
        <v>5491</v>
      </c>
      <c r="G10" s="165" t="s">
        <v>135</v>
      </c>
      <c r="H10" s="165" t="s">
        <v>136</v>
      </c>
      <c r="I10" s="165" t="s">
        <v>137</v>
      </c>
      <c r="J10" s="170">
        <f>ROUNDDOWN((1-J5)*J6*J7*(J8+J9),0)</f>
        <v>1877</v>
      </c>
      <c r="L10" s="165" t="s">
        <v>135</v>
      </c>
      <c r="M10" s="165" t="s">
        <v>136</v>
      </c>
      <c r="N10" s="165" t="s">
        <v>137</v>
      </c>
      <c r="O10" s="170">
        <f>ROUNDDOWN((1-O5)*O6*O7*(O8+O9),0)</f>
        <v>3614</v>
      </c>
    </row>
    <row r="12" spans="2:16" x14ac:dyDescent="0.35">
      <c r="B12" s="560" t="s">
        <v>138</v>
      </c>
      <c r="C12" s="560"/>
      <c r="D12" s="560"/>
      <c r="E12" s="560"/>
      <c r="G12" s="560" t="s">
        <v>138</v>
      </c>
      <c r="H12" s="560"/>
      <c r="I12" s="560"/>
      <c r="J12" s="560"/>
      <c r="L12" s="557" t="s">
        <v>138</v>
      </c>
      <c r="M12" s="534"/>
      <c r="N12" s="534"/>
      <c r="O12" s="558"/>
    </row>
    <row r="13" spans="2:16"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6" x14ac:dyDescent="0.35">
      <c r="B14" s="165" t="s">
        <v>125</v>
      </c>
      <c r="C14" s="165" t="s">
        <v>126</v>
      </c>
      <c r="D14" s="165"/>
      <c r="E14" s="17">
        <f>E6</f>
        <v>1845180.25</v>
      </c>
      <c r="G14" s="165" t="s">
        <v>125</v>
      </c>
      <c r="H14" s="165" t="s">
        <v>126</v>
      </c>
      <c r="I14" s="165"/>
      <c r="J14" s="17">
        <f>J6</f>
        <v>630697.39999999991</v>
      </c>
      <c r="L14" s="165" t="s">
        <v>125</v>
      </c>
      <c r="M14" s="165" t="s">
        <v>126</v>
      </c>
      <c r="N14" s="165"/>
      <c r="O14" s="17">
        <f>O6</f>
        <v>1214482.8500000001</v>
      </c>
    </row>
    <row r="15" spans="2:16" x14ac:dyDescent="0.35">
      <c r="B15" s="165" t="s">
        <v>140</v>
      </c>
      <c r="C15" s="165" t="s">
        <v>141</v>
      </c>
      <c r="D15" s="165" t="s">
        <v>129</v>
      </c>
      <c r="E15" s="169">
        <f>E7</f>
        <v>4.0000000000000002E-4</v>
      </c>
      <c r="G15" s="165" t="s">
        <v>140</v>
      </c>
      <c r="H15" s="165" t="s">
        <v>141</v>
      </c>
      <c r="I15" s="165" t="s">
        <v>129</v>
      </c>
      <c r="J15" s="169">
        <f>J7</f>
        <v>4.0000000000000002E-4</v>
      </c>
      <c r="L15" s="165" t="s">
        <v>140</v>
      </c>
      <c r="M15" s="165" t="s">
        <v>141</v>
      </c>
      <c r="N15" s="165" t="s">
        <v>129</v>
      </c>
      <c r="O15" s="169">
        <f>O7</f>
        <v>4.0000000000000002E-4</v>
      </c>
    </row>
    <row r="16" spans="2:16"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ROUNDDOWN((1-J13)*J14*J15*(J16+J17),0)</f>
        <v>0</v>
      </c>
      <c r="L18" s="165" t="s">
        <v>145</v>
      </c>
      <c r="M18" s="165" t="s">
        <v>146</v>
      </c>
      <c r="N18" s="165" t="s">
        <v>137</v>
      </c>
      <c r="O18" s="170">
        <f>ROUNDDOWN((1-O13)*O14*O15*(O16+O17),0)</f>
        <v>0</v>
      </c>
    </row>
    <row r="20" spans="2:15" x14ac:dyDescent="0.35">
      <c r="B20" s="557" t="s">
        <v>147</v>
      </c>
      <c r="C20" s="534"/>
      <c r="D20" s="534"/>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179">
        <f>E21</f>
        <v>0.86</v>
      </c>
      <c r="L21" s="164" t="s">
        <v>148</v>
      </c>
      <c r="M21" s="165" t="s">
        <v>148</v>
      </c>
      <c r="N21" s="165" t="s">
        <v>149</v>
      </c>
      <c r="O21" s="179">
        <f>J21</f>
        <v>0.86</v>
      </c>
    </row>
    <row r="22" spans="2:15" x14ac:dyDescent="0.35">
      <c r="B22" s="165" t="s">
        <v>150</v>
      </c>
      <c r="C22" s="165" t="s">
        <v>151</v>
      </c>
      <c r="D22" s="165" t="s">
        <v>152</v>
      </c>
      <c r="E22" s="168">
        <v>112</v>
      </c>
      <c r="G22" s="165" t="s">
        <v>150</v>
      </c>
      <c r="H22" s="165" t="s">
        <v>151</v>
      </c>
      <c r="I22" s="165" t="s">
        <v>152</v>
      </c>
      <c r="J22" s="179">
        <f>E22</f>
        <v>112</v>
      </c>
      <c r="L22" s="165" t="s">
        <v>150</v>
      </c>
      <c r="M22" s="165" t="s">
        <v>151</v>
      </c>
      <c r="N22" s="165" t="s">
        <v>152</v>
      </c>
      <c r="O22" s="179">
        <f>J22</f>
        <v>112</v>
      </c>
    </row>
    <row r="23" spans="2:15" x14ac:dyDescent="0.35">
      <c r="B23" s="165" t="s">
        <v>153</v>
      </c>
      <c r="C23" s="165" t="s">
        <v>154</v>
      </c>
      <c r="D23" s="165" t="s">
        <v>155</v>
      </c>
      <c r="E23" s="168">
        <v>9.4600000000000009</v>
      </c>
      <c r="G23" s="165" t="s">
        <v>153</v>
      </c>
      <c r="H23" s="165" t="s">
        <v>154</v>
      </c>
      <c r="I23" s="165" t="s">
        <v>155</v>
      </c>
      <c r="J23" s="47">
        <v>9.4600000000000009</v>
      </c>
      <c r="L23" s="165" t="s">
        <v>153</v>
      </c>
      <c r="M23" s="165" t="s">
        <v>154</v>
      </c>
      <c r="N23" s="165" t="s">
        <v>155</v>
      </c>
      <c r="O23" s="47">
        <v>9.4600000000000009</v>
      </c>
    </row>
    <row r="24" spans="2:15" x14ac:dyDescent="0.35">
      <c r="B24" s="165" t="s">
        <v>156</v>
      </c>
      <c r="C24" s="165" t="s">
        <v>157</v>
      </c>
      <c r="D24" s="165" t="s">
        <v>158</v>
      </c>
      <c r="E24" s="168">
        <v>1.5599999999999999E-2</v>
      </c>
      <c r="G24" s="165" t="s">
        <v>156</v>
      </c>
      <c r="H24" s="165" t="s">
        <v>157</v>
      </c>
      <c r="I24" s="165" t="s">
        <v>158</v>
      </c>
      <c r="J24" s="179">
        <f>E24</f>
        <v>1.5599999999999999E-2</v>
      </c>
      <c r="L24" s="165" t="s">
        <v>156</v>
      </c>
      <c r="M24" s="165" t="s">
        <v>157</v>
      </c>
      <c r="N24" s="165" t="s">
        <v>158</v>
      </c>
      <c r="O24" s="179">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ROUNDDOWN(E10*((E22*E21)+E23)*E24,0)</f>
        <v>9061</v>
      </c>
      <c r="G27" s="165" t="s">
        <v>27</v>
      </c>
      <c r="H27" s="165" t="s">
        <v>28</v>
      </c>
      <c r="I27" s="165" t="s">
        <v>29</v>
      </c>
      <c r="J27" s="171">
        <f>J10*((J22*J21)+J23)*J24</f>
        <v>3097.3653359999998</v>
      </c>
      <c r="L27" s="165" t="s">
        <v>27</v>
      </c>
      <c r="M27" s="165" t="s">
        <v>28</v>
      </c>
      <c r="N27" s="165" t="s">
        <v>29</v>
      </c>
      <c r="O27" s="171">
        <f>O10*((O22*O21)+O23)*O24</f>
        <v>5963.707151999999</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ROUNDDOWN(((E27-E28)*E29)-E30,0)</f>
        <v>8607</v>
      </c>
      <c r="G31" s="165" t="s">
        <v>121</v>
      </c>
      <c r="H31" s="165" t="s">
        <v>38</v>
      </c>
      <c r="I31" s="165" t="s">
        <v>29</v>
      </c>
      <c r="J31" s="170">
        <f>((J27-J28)*J29)-J30</f>
        <v>2942.4970691999997</v>
      </c>
      <c r="L31" s="165" t="s">
        <v>121</v>
      </c>
      <c r="M31" s="165" t="s">
        <v>38</v>
      </c>
      <c r="N31" s="165" t="s">
        <v>29</v>
      </c>
      <c r="O31" s="170">
        <f>((O27-O28)*O29)-O30</f>
        <v>5665.5217943999987</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J36+O36</f>
        <v>7377</v>
      </c>
      <c r="G36" s="175" t="s">
        <v>159</v>
      </c>
      <c r="H36" s="176" t="s">
        <v>38</v>
      </c>
      <c r="I36" s="177" t="s">
        <v>29</v>
      </c>
      <c r="J36" s="178">
        <f>ROUNDDOWN(J31*(1-J35),0)</f>
        <v>2522</v>
      </c>
      <c r="L36" s="175" t="s">
        <v>159</v>
      </c>
      <c r="M36" s="176" t="s">
        <v>38</v>
      </c>
      <c r="N36" s="177" t="s">
        <v>29</v>
      </c>
      <c r="O36" s="178">
        <f>ROUNDDOWN(O31*(1-O35),0)</f>
        <v>4855</v>
      </c>
    </row>
    <row r="38" spans="2:15" x14ac:dyDescent="0.35">
      <c r="B38" s="175" t="s">
        <v>160</v>
      </c>
      <c r="C38" s="176"/>
      <c r="D38" s="177" t="s">
        <v>29</v>
      </c>
      <c r="E38" s="178">
        <f>IF(E36&lt;10000,E36,10000)</f>
        <v>7377</v>
      </c>
      <c r="J38" s="21"/>
      <c r="O38" s="21"/>
    </row>
    <row r="39" spans="2:15" x14ac:dyDescent="0.35">
      <c r="G39" s="49"/>
      <c r="I39" s="49"/>
      <c r="M39" s="38"/>
    </row>
    <row r="40" spans="2:15" x14ac:dyDescent="0.35">
      <c r="B40" t="s">
        <v>161</v>
      </c>
      <c r="E40" s="49"/>
      <c r="G40" s="49"/>
      <c r="J40" s="38"/>
    </row>
    <row r="41" spans="2:15" x14ac:dyDescent="0.35">
      <c r="E41" s="38"/>
      <c r="G41" s="49"/>
    </row>
    <row r="43" spans="2:15" x14ac:dyDescent="0.35">
      <c r="G43" s="21"/>
      <c r="J43" s="49"/>
    </row>
    <row r="44" spans="2:15" x14ac:dyDescent="0.35">
      <c r="K44" s="21"/>
    </row>
  </sheetData>
  <mergeCells count="18">
    <mergeCell ref="G2:J2"/>
    <mergeCell ref="L2:O2"/>
    <mergeCell ref="G4:J4"/>
    <mergeCell ref="G12:J12"/>
    <mergeCell ref="G20:J20"/>
    <mergeCell ref="G33:J33"/>
    <mergeCell ref="L4:O4"/>
    <mergeCell ref="L12:O12"/>
    <mergeCell ref="L20:O20"/>
    <mergeCell ref="L26:O26"/>
    <mergeCell ref="L33:O33"/>
    <mergeCell ref="G26:J26"/>
    <mergeCell ref="B33:E33"/>
    <mergeCell ref="B2:E2"/>
    <mergeCell ref="B4:E4"/>
    <mergeCell ref="B12:E12"/>
    <mergeCell ref="B20:E20"/>
    <mergeCell ref="B26:E2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6D75F-C6AA-475B-AA70-2DA28C8A9EEB}">
  <sheetPr codeName="Sheet40"/>
  <dimension ref="A1:U1293"/>
  <sheetViews>
    <sheetView workbookViewId="0"/>
  </sheetViews>
  <sheetFormatPr defaultColWidth="9.1796875" defaultRowHeight="14.5" outlineLevelRow="1" x14ac:dyDescent="0.35"/>
  <cols>
    <col min="1" max="1" width="14" style="46" customWidth="1"/>
    <col min="2" max="2" width="18.1796875" style="46" customWidth="1"/>
    <col min="3" max="3" width="39.90625" style="46" bestFit="1" customWidth="1"/>
    <col min="4" max="4" width="23.1796875" style="46" customWidth="1"/>
    <col min="5" max="5" width="13" style="217" customWidth="1"/>
    <col min="6" max="7" width="13.453125" style="217" customWidth="1"/>
    <col min="8" max="8" width="15.81640625" style="217" customWidth="1"/>
    <col min="9" max="9" width="22.1796875" style="217" customWidth="1"/>
    <col min="10" max="10" width="13.1796875" style="46" customWidth="1"/>
    <col min="11" max="16384" width="9.1796875" style="46"/>
  </cols>
  <sheetData>
    <row r="1" spans="1:18" ht="31.5" thickBot="1" x14ac:dyDescent="0.4">
      <c r="A1" s="101" t="s">
        <v>46</v>
      </c>
      <c r="B1" s="101" t="s">
        <v>162</v>
      </c>
      <c r="C1" s="101" t="s">
        <v>47</v>
      </c>
      <c r="D1" s="101" t="s">
        <v>164</v>
      </c>
      <c r="E1" s="101" t="s">
        <v>738</v>
      </c>
      <c r="F1" s="101" t="s">
        <v>739</v>
      </c>
      <c r="G1" s="101" t="s">
        <v>740</v>
      </c>
      <c r="H1" s="101" t="s">
        <v>50</v>
      </c>
      <c r="I1" s="101" t="s">
        <v>168</v>
      </c>
      <c r="J1" s="101" t="s">
        <v>5433</v>
      </c>
      <c r="L1" s="365">
        <f>SUM(G95+G152+G220+G263+G288+G338+G389+G449+G503+G554+G600+G653+G737+G777+G826+G873+G915+G981+G1023+G1083+G1116+G1202+G1239+G1293)</f>
        <v>10021</v>
      </c>
      <c r="M1" s="366" t="s">
        <v>5189</v>
      </c>
      <c r="N1" s="366"/>
      <c r="O1" s="367"/>
      <c r="Q1" s="365">
        <v>1000</v>
      </c>
      <c r="R1" s="367" t="s">
        <v>5431</v>
      </c>
    </row>
    <row r="2" spans="1:18" ht="15" hidden="1" outlineLevel="1" thickBot="1" x14ac:dyDescent="0.4">
      <c r="A2" s="125" t="s">
        <v>3936</v>
      </c>
      <c r="B2" s="75" t="s">
        <v>3952</v>
      </c>
      <c r="C2" s="96" t="s">
        <v>3953</v>
      </c>
      <c r="D2" s="72" t="s">
        <v>170</v>
      </c>
      <c r="E2" s="87">
        <v>8</v>
      </c>
      <c r="F2" s="87">
        <v>2</v>
      </c>
      <c r="G2" s="88">
        <f t="shared" ref="G2:G33" si="0">E2+F2</f>
        <v>10</v>
      </c>
      <c r="H2" s="123">
        <v>43738</v>
      </c>
      <c r="I2" s="89">
        <v>60</v>
      </c>
      <c r="J2" s="217">
        <f>IF(I2&gt;$Q$1,,G2)</f>
        <v>10</v>
      </c>
    </row>
    <row r="3" spans="1:18" ht="15" hidden="1" outlineLevel="1" thickBot="1" x14ac:dyDescent="0.4">
      <c r="A3" s="165" t="s">
        <v>3936</v>
      </c>
      <c r="B3" s="73" t="s">
        <v>3954</v>
      </c>
      <c r="C3" s="76" t="s">
        <v>3953</v>
      </c>
      <c r="D3" s="72" t="s">
        <v>170</v>
      </c>
      <c r="E3" s="83">
        <v>2</v>
      </c>
      <c r="F3" s="83">
        <v>2</v>
      </c>
      <c r="G3" s="84">
        <f t="shared" si="0"/>
        <v>4</v>
      </c>
      <c r="H3" s="123">
        <v>43738</v>
      </c>
      <c r="I3" s="90">
        <v>70</v>
      </c>
      <c r="J3" s="217">
        <f t="shared" ref="J3:J66" si="1">IF(I3&gt;$Q$1,,G3)</f>
        <v>4</v>
      </c>
    </row>
    <row r="4" spans="1:18" ht="15" hidden="1" outlineLevel="1" thickBot="1" x14ac:dyDescent="0.4">
      <c r="A4" s="165" t="s">
        <v>3936</v>
      </c>
      <c r="B4" s="73" t="s">
        <v>3955</v>
      </c>
      <c r="C4" s="76" t="s">
        <v>3953</v>
      </c>
      <c r="D4" s="72" t="s">
        <v>170</v>
      </c>
      <c r="E4" s="83">
        <v>4</v>
      </c>
      <c r="F4" s="83">
        <v>2</v>
      </c>
      <c r="G4" s="84">
        <f t="shared" si="0"/>
        <v>6</v>
      </c>
      <c r="H4" s="123">
        <v>43738</v>
      </c>
      <c r="I4" s="90">
        <v>80</v>
      </c>
      <c r="J4" s="217">
        <f t="shared" si="1"/>
        <v>6</v>
      </c>
    </row>
    <row r="5" spans="1:18" ht="15" hidden="1" outlineLevel="1" thickBot="1" x14ac:dyDescent="0.4">
      <c r="A5" s="165" t="s">
        <v>3936</v>
      </c>
      <c r="B5" s="73" t="s">
        <v>3956</v>
      </c>
      <c r="C5" s="76" t="s">
        <v>3953</v>
      </c>
      <c r="D5" s="72" t="s">
        <v>170</v>
      </c>
      <c r="E5" s="83">
        <v>2</v>
      </c>
      <c r="F5" s="83">
        <v>2</v>
      </c>
      <c r="G5" s="84">
        <f t="shared" si="0"/>
        <v>4</v>
      </c>
      <c r="H5" s="123">
        <v>43738</v>
      </c>
      <c r="I5" s="90">
        <v>60</v>
      </c>
      <c r="J5" s="217">
        <f t="shared" si="1"/>
        <v>4</v>
      </c>
    </row>
    <row r="6" spans="1:18" ht="15" hidden="1" outlineLevel="1" thickBot="1" x14ac:dyDescent="0.4">
      <c r="A6" s="165" t="s">
        <v>3936</v>
      </c>
      <c r="B6" s="73" t="s">
        <v>3957</v>
      </c>
      <c r="C6" s="76" t="s">
        <v>3953</v>
      </c>
      <c r="D6" s="72" t="s">
        <v>170</v>
      </c>
      <c r="E6" s="83">
        <v>3</v>
      </c>
      <c r="F6" s="83">
        <v>2</v>
      </c>
      <c r="G6" s="84">
        <f t="shared" si="0"/>
        <v>5</v>
      </c>
      <c r="H6" s="123">
        <v>43738</v>
      </c>
      <c r="I6" s="90">
        <v>180</v>
      </c>
      <c r="J6" s="217">
        <f t="shared" si="1"/>
        <v>5</v>
      </c>
    </row>
    <row r="7" spans="1:18" ht="15" hidden="1" outlineLevel="1" thickBot="1" x14ac:dyDescent="0.4">
      <c r="A7" s="165" t="s">
        <v>3936</v>
      </c>
      <c r="B7" s="73" t="s">
        <v>3958</v>
      </c>
      <c r="C7" s="76" t="s">
        <v>3953</v>
      </c>
      <c r="D7" s="72" t="s">
        <v>170</v>
      </c>
      <c r="E7" s="83">
        <v>4</v>
      </c>
      <c r="F7" s="83">
        <v>2</v>
      </c>
      <c r="G7" s="84">
        <f t="shared" si="0"/>
        <v>6</v>
      </c>
      <c r="H7" s="123">
        <v>43738</v>
      </c>
      <c r="I7" s="90">
        <v>70</v>
      </c>
      <c r="J7" s="217">
        <f t="shared" si="1"/>
        <v>6</v>
      </c>
    </row>
    <row r="8" spans="1:18" ht="15" hidden="1" outlineLevel="1" thickBot="1" x14ac:dyDescent="0.4">
      <c r="A8" s="165" t="s">
        <v>3936</v>
      </c>
      <c r="B8" s="73" t="s">
        <v>3959</v>
      </c>
      <c r="C8" s="76" t="s">
        <v>3953</v>
      </c>
      <c r="D8" s="72" t="s">
        <v>170</v>
      </c>
      <c r="E8" s="83">
        <v>5</v>
      </c>
      <c r="F8" s="83">
        <v>3</v>
      </c>
      <c r="G8" s="84">
        <f t="shared" si="0"/>
        <v>8</v>
      </c>
      <c r="H8" s="123">
        <v>43738</v>
      </c>
      <c r="I8" s="90">
        <v>100</v>
      </c>
      <c r="J8" s="217">
        <f t="shared" si="1"/>
        <v>8</v>
      </c>
    </row>
    <row r="9" spans="1:18" ht="15" hidden="1" outlineLevel="1" thickBot="1" x14ac:dyDescent="0.4">
      <c r="A9" s="165" t="s">
        <v>3936</v>
      </c>
      <c r="B9" s="73" t="s">
        <v>3960</v>
      </c>
      <c r="C9" s="76" t="s">
        <v>3953</v>
      </c>
      <c r="D9" s="72" t="s">
        <v>170</v>
      </c>
      <c r="E9" s="83">
        <v>3</v>
      </c>
      <c r="F9" s="83">
        <v>2</v>
      </c>
      <c r="G9" s="84">
        <f t="shared" si="0"/>
        <v>5</v>
      </c>
      <c r="H9" s="123">
        <v>43738</v>
      </c>
      <c r="I9" s="90">
        <v>100</v>
      </c>
      <c r="J9" s="217">
        <f t="shared" si="1"/>
        <v>5</v>
      </c>
    </row>
    <row r="10" spans="1:18" ht="15" hidden="1" outlineLevel="1" thickBot="1" x14ac:dyDescent="0.4">
      <c r="A10" s="165" t="s">
        <v>3936</v>
      </c>
      <c r="B10" s="73" t="s">
        <v>3961</v>
      </c>
      <c r="C10" s="76" t="s">
        <v>3953</v>
      </c>
      <c r="D10" s="72" t="s">
        <v>170</v>
      </c>
      <c r="E10" s="83">
        <v>3</v>
      </c>
      <c r="F10" s="83">
        <v>3</v>
      </c>
      <c r="G10" s="84">
        <f t="shared" si="0"/>
        <v>6</v>
      </c>
      <c r="H10" s="123">
        <v>43738</v>
      </c>
      <c r="I10" s="90">
        <v>100</v>
      </c>
      <c r="J10" s="217">
        <f t="shared" si="1"/>
        <v>6</v>
      </c>
    </row>
    <row r="11" spans="1:18" ht="15" hidden="1" outlineLevel="1" thickBot="1" x14ac:dyDescent="0.4">
      <c r="A11" s="165" t="s">
        <v>3936</v>
      </c>
      <c r="B11" s="73" t="s">
        <v>3962</v>
      </c>
      <c r="C11" s="76" t="s">
        <v>3953</v>
      </c>
      <c r="D11" s="72" t="s">
        <v>170</v>
      </c>
      <c r="E11" s="83">
        <v>3</v>
      </c>
      <c r="F11" s="83">
        <v>3</v>
      </c>
      <c r="G11" s="84">
        <f t="shared" si="0"/>
        <v>6</v>
      </c>
      <c r="H11" s="123">
        <v>43738</v>
      </c>
      <c r="I11" s="90">
        <v>100</v>
      </c>
      <c r="J11" s="217">
        <f t="shared" si="1"/>
        <v>6</v>
      </c>
    </row>
    <row r="12" spans="1:18" ht="15" hidden="1" outlineLevel="1" thickBot="1" x14ac:dyDescent="0.4">
      <c r="A12" s="165" t="s">
        <v>3936</v>
      </c>
      <c r="B12" s="73" t="s">
        <v>3963</v>
      </c>
      <c r="C12" s="76" t="s">
        <v>3953</v>
      </c>
      <c r="D12" s="72" t="s">
        <v>170</v>
      </c>
      <c r="E12" s="83">
        <v>2</v>
      </c>
      <c r="F12" s="83">
        <v>2</v>
      </c>
      <c r="G12" s="84">
        <f t="shared" si="0"/>
        <v>4</v>
      </c>
      <c r="H12" s="123">
        <v>43738</v>
      </c>
      <c r="I12" s="90">
        <v>100</v>
      </c>
      <c r="J12" s="217">
        <f t="shared" si="1"/>
        <v>4</v>
      </c>
    </row>
    <row r="13" spans="1:18" ht="15" hidden="1" outlineLevel="1" thickBot="1" x14ac:dyDescent="0.4">
      <c r="A13" s="165" t="s">
        <v>3936</v>
      </c>
      <c r="B13" s="73" t="s">
        <v>3964</v>
      </c>
      <c r="C13" s="76" t="s">
        <v>3953</v>
      </c>
      <c r="D13" s="72" t="s">
        <v>170</v>
      </c>
      <c r="E13" s="83">
        <v>1</v>
      </c>
      <c r="F13" s="83">
        <v>2</v>
      </c>
      <c r="G13" s="84">
        <f t="shared" si="0"/>
        <v>3</v>
      </c>
      <c r="H13" s="123">
        <v>43738</v>
      </c>
      <c r="I13" s="90">
        <v>30</v>
      </c>
      <c r="J13" s="217">
        <f t="shared" si="1"/>
        <v>3</v>
      </c>
    </row>
    <row r="14" spans="1:18" ht="15" hidden="1" outlineLevel="1" thickBot="1" x14ac:dyDescent="0.4">
      <c r="A14" s="165" t="s">
        <v>3936</v>
      </c>
      <c r="B14" s="73" t="s">
        <v>3965</v>
      </c>
      <c r="C14" s="76" t="s">
        <v>3953</v>
      </c>
      <c r="D14" s="72" t="s">
        <v>170</v>
      </c>
      <c r="E14" s="83">
        <v>6</v>
      </c>
      <c r="F14" s="83">
        <v>3</v>
      </c>
      <c r="G14" s="84">
        <f t="shared" si="0"/>
        <v>9</v>
      </c>
      <c r="H14" s="123">
        <v>43738</v>
      </c>
      <c r="I14" s="90">
        <v>100</v>
      </c>
      <c r="J14" s="217">
        <f t="shared" si="1"/>
        <v>9</v>
      </c>
    </row>
    <row r="15" spans="1:18" ht="15" hidden="1" outlineLevel="1" thickBot="1" x14ac:dyDescent="0.4">
      <c r="A15" s="165" t="s">
        <v>3936</v>
      </c>
      <c r="B15" s="73" t="s">
        <v>3966</v>
      </c>
      <c r="C15" s="76" t="s">
        <v>3953</v>
      </c>
      <c r="D15" s="72" t="s">
        <v>170</v>
      </c>
      <c r="E15" s="83">
        <v>1</v>
      </c>
      <c r="F15" s="83">
        <v>2</v>
      </c>
      <c r="G15" s="84">
        <f t="shared" si="0"/>
        <v>3</v>
      </c>
      <c r="H15" s="123">
        <v>43738</v>
      </c>
      <c r="I15" s="90">
        <v>30</v>
      </c>
      <c r="J15" s="217">
        <f t="shared" si="1"/>
        <v>3</v>
      </c>
    </row>
    <row r="16" spans="1:18" ht="15" hidden="1" outlineLevel="1" thickBot="1" x14ac:dyDescent="0.4">
      <c r="A16" s="165" t="s">
        <v>3936</v>
      </c>
      <c r="B16" s="73" t="s">
        <v>3967</v>
      </c>
      <c r="C16" s="76" t="s">
        <v>3953</v>
      </c>
      <c r="D16" s="72" t="s">
        <v>170</v>
      </c>
      <c r="E16" s="83">
        <v>3</v>
      </c>
      <c r="F16" s="83">
        <v>2</v>
      </c>
      <c r="G16" s="84">
        <f t="shared" si="0"/>
        <v>5</v>
      </c>
      <c r="H16" s="123">
        <v>43738</v>
      </c>
      <c r="I16" s="90">
        <v>100</v>
      </c>
      <c r="J16" s="217">
        <f t="shared" si="1"/>
        <v>5</v>
      </c>
    </row>
    <row r="17" spans="1:10" ht="15" hidden="1" outlineLevel="1" thickBot="1" x14ac:dyDescent="0.4">
      <c r="A17" s="165" t="s">
        <v>3936</v>
      </c>
      <c r="B17" s="73" t="s">
        <v>3968</v>
      </c>
      <c r="C17" s="76" t="s">
        <v>3953</v>
      </c>
      <c r="D17" s="72" t="s">
        <v>170</v>
      </c>
      <c r="E17" s="83">
        <v>1</v>
      </c>
      <c r="F17" s="83">
        <v>2</v>
      </c>
      <c r="G17" s="84">
        <f t="shared" si="0"/>
        <v>3</v>
      </c>
      <c r="H17" s="123">
        <v>43738</v>
      </c>
      <c r="I17" s="90">
        <v>200</v>
      </c>
      <c r="J17" s="217">
        <f t="shared" si="1"/>
        <v>3</v>
      </c>
    </row>
    <row r="18" spans="1:10" ht="15" hidden="1" outlineLevel="1" thickBot="1" x14ac:dyDescent="0.4">
      <c r="A18" s="165" t="s">
        <v>3936</v>
      </c>
      <c r="B18" s="73" t="s">
        <v>3969</v>
      </c>
      <c r="C18" s="76" t="s">
        <v>3953</v>
      </c>
      <c r="D18" s="72" t="s">
        <v>170</v>
      </c>
      <c r="E18" s="83">
        <v>5</v>
      </c>
      <c r="F18" s="83">
        <v>3</v>
      </c>
      <c r="G18" s="84">
        <f t="shared" si="0"/>
        <v>8</v>
      </c>
      <c r="H18" s="123">
        <v>43738</v>
      </c>
      <c r="I18" s="90">
        <v>200</v>
      </c>
      <c r="J18" s="217">
        <f t="shared" si="1"/>
        <v>8</v>
      </c>
    </row>
    <row r="19" spans="1:10" ht="15" hidden="1" outlineLevel="1" thickBot="1" x14ac:dyDescent="0.4">
      <c r="A19" s="165" t="s">
        <v>3936</v>
      </c>
      <c r="B19" s="73" t="s">
        <v>3970</v>
      </c>
      <c r="C19" s="76" t="s">
        <v>3953</v>
      </c>
      <c r="D19" s="72" t="s">
        <v>170</v>
      </c>
      <c r="E19" s="83">
        <v>2</v>
      </c>
      <c r="F19" s="83">
        <v>2</v>
      </c>
      <c r="G19" s="84">
        <f t="shared" si="0"/>
        <v>4</v>
      </c>
      <c r="H19" s="123">
        <v>43738</v>
      </c>
      <c r="I19" s="90">
        <v>200</v>
      </c>
      <c r="J19" s="217">
        <f t="shared" si="1"/>
        <v>4</v>
      </c>
    </row>
    <row r="20" spans="1:10" ht="15" hidden="1" outlineLevel="1" thickBot="1" x14ac:dyDescent="0.4">
      <c r="A20" s="165" t="s">
        <v>3936</v>
      </c>
      <c r="B20" s="73" t="s">
        <v>3971</v>
      </c>
      <c r="C20" s="76" t="s">
        <v>3953</v>
      </c>
      <c r="D20" s="72" t="s">
        <v>170</v>
      </c>
      <c r="E20" s="83">
        <v>4</v>
      </c>
      <c r="F20" s="83">
        <v>2</v>
      </c>
      <c r="G20" s="84">
        <f t="shared" si="0"/>
        <v>6</v>
      </c>
      <c r="H20" s="123">
        <v>43738</v>
      </c>
      <c r="I20" s="90">
        <v>60</v>
      </c>
      <c r="J20" s="217">
        <f t="shared" si="1"/>
        <v>6</v>
      </c>
    </row>
    <row r="21" spans="1:10" ht="15" hidden="1" outlineLevel="1" thickBot="1" x14ac:dyDescent="0.4">
      <c r="A21" s="165" t="s">
        <v>3936</v>
      </c>
      <c r="B21" s="73" t="s">
        <v>3972</v>
      </c>
      <c r="C21" s="76" t="s">
        <v>3953</v>
      </c>
      <c r="D21" s="72" t="s">
        <v>170</v>
      </c>
      <c r="E21" s="83">
        <v>5</v>
      </c>
      <c r="F21" s="83">
        <v>3</v>
      </c>
      <c r="G21" s="84">
        <f t="shared" si="0"/>
        <v>8</v>
      </c>
      <c r="H21" s="123">
        <v>43738</v>
      </c>
      <c r="I21" s="90">
        <v>70</v>
      </c>
      <c r="J21" s="217">
        <f t="shared" si="1"/>
        <v>8</v>
      </c>
    </row>
    <row r="22" spans="1:10" ht="15" hidden="1" outlineLevel="1" thickBot="1" x14ac:dyDescent="0.4">
      <c r="A22" s="165" t="s">
        <v>3936</v>
      </c>
      <c r="B22" s="73" t="s">
        <v>3973</v>
      </c>
      <c r="C22" s="76" t="s">
        <v>3953</v>
      </c>
      <c r="D22" s="72" t="s">
        <v>170</v>
      </c>
      <c r="E22" s="83">
        <v>1</v>
      </c>
      <c r="F22" s="83">
        <v>12</v>
      </c>
      <c r="G22" s="84">
        <f t="shared" si="0"/>
        <v>13</v>
      </c>
      <c r="H22" s="123">
        <v>43738</v>
      </c>
      <c r="I22" s="90">
        <v>70</v>
      </c>
      <c r="J22" s="217">
        <f t="shared" si="1"/>
        <v>13</v>
      </c>
    </row>
    <row r="23" spans="1:10" ht="15" hidden="1" outlineLevel="1" thickBot="1" x14ac:dyDescent="0.4">
      <c r="A23" s="165" t="s">
        <v>3936</v>
      </c>
      <c r="B23" s="73" t="s">
        <v>3974</v>
      </c>
      <c r="C23" s="76" t="s">
        <v>3953</v>
      </c>
      <c r="D23" s="72" t="s">
        <v>170</v>
      </c>
      <c r="E23" s="83">
        <v>4</v>
      </c>
      <c r="F23" s="83">
        <v>2</v>
      </c>
      <c r="G23" s="84">
        <f t="shared" si="0"/>
        <v>6</v>
      </c>
      <c r="H23" s="123">
        <v>43738</v>
      </c>
      <c r="I23" s="90">
        <v>30</v>
      </c>
      <c r="J23" s="217">
        <f t="shared" si="1"/>
        <v>6</v>
      </c>
    </row>
    <row r="24" spans="1:10" ht="15" hidden="1" outlineLevel="1" thickBot="1" x14ac:dyDescent="0.4">
      <c r="A24" s="165" t="s">
        <v>3936</v>
      </c>
      <c r="B24" s="73" t="s">
        <v>3975</v>
      </c>
      <c r="C24" s="76" t="s">
        <v>3953</v>
      </c>
      <c r="D24" s="72" t="s">
        <v>170</v>
      </c>
      <c r="E24" s="83">
        <v>1</v>
      </c>
      <c r="F24" s="83">
        <v>2</v>
      </c>
      <c r="G24" s="84">
        <f t="shared" si="0"/>
        <v>3</v>
      </c>
      <c r="H24" s="123">
        <v>43738</v>
      </c>
      <c r="I24" s="90">
        <v>200</v>
      </c>
      <c r="J24" s="217">
        <f t="shared" si="1"/>
        <v>3</v>
      </c>
    </row>
    <row r="25" spans="1:10" ht="15" hidden="1" outlineLevel="1" thickBot="1" x14ac:dyDescent="0.4">
      <c r="A25" s="165" t="s">
        <v>3936</v>
      </c>
      <c r="B25" s="73" t="s">
        <v>3976</v>
      </c>
      <c r="C25" s="76" t="s">
        <v>3953</v>
      </c>
      <c r="D25" s="72" t="s">
        <v>170</v>
      </c>
      <c r="E25" s="83">
        <v>3</v>
      </c>
      <c r="F25" s="83">
        <v>3</v>
      </c>
      <c r="G25" s="84">
        <f t="shared" si="0"/>
        <v>6</v>
      </c>
      <c r="H25" s="123">
        <v>43738</v>
      </c>
      <c r="I25" s="90">
        <v>100</v>
      </c>
      <c r="J25" s="217">
        <f t="shared" si="1"/>
        <v>6</v>
      </c>
    </row>
    <row r="26" spans="1:10" ht="15" hidden="1" outlineLevel="1" thickBot="1" x14ac:dyDescent="0.4">
      <c r="A26" s="165" t="s">
        <v>3936</v>
      </c>
      <c r="B26" s="73" t="s">
        <v>3977</v>
      </c>
      <c r="C26" s="76" t="s">
        <v>3953</v>
      </c>
      <c r="D26" s="72" t="s">
        <v>170</v>
      </c>
      <c r="E26" s="83">
        <v>3</v>
      </c>
      <c r="F26" s="83">
        <v>3</v>
      </c>
      <c r="G26" s="84">
        <f t="shared" si="0"/>
        <v>6</v>
      </c>
      <c r="H26" s="123">
        <v>43738</v>
      </c>
      <c r="I26" s="90">
        <v>300</v>
      </c>
      <c r="J26" s="217">
        <f t="shared" si="1"/>
        <v>6</v>
      </c>
    </row>
    <row r="27" spans="1:10" ht="15" hidden="1" outlineLevel="1" thickBot="1" x14ac:dyDescent="0.4">
      <c r="A27" s="165" t="s">
        <v>3936</v>
      </c>
      <c r="B27" s="73" t="s">
        <v>3978</v>
      </c>
      <c r="C27" s="76" t="s">
        <v>3953</v>
      </c>
      <c r="D27" s="72" t="s">
        <v>170</v>
      </c>
      <c r="E27" s="83">
        <v>3</v>
      </c>
      <c r="F27" s="83">
        <v>3</v>
      </c>
      <c r="G27" s="84">
        <f t="shared" si="0"/>
        <v>6</v>
      </c>
      <c r="H27" s="123">
        <v>43738</v>
      </c>
      <c r="I27" s="90">
        <v>30</v>
      </c>
      <c r="J27" s="217">
        <f t="shared" si="1"/>
        <v>6</v>
      </c>
    </row>
    <row r="28" spans="1:10" ht="15" hidden="1" outlineLevel="1" thickBot="1" x14ac:dyDescent="0.4">
      <c r="A28" s="165" t="s">
        <v>3936</v>
      </c>
      <c r="B28" s="73" t="s">
        <v>3979</v>
      </c>
      <c r="C28" s="76" t="s">
        <v>3953</v>
      </c>
      <c r="D28" s="72" t="s">
        <v>170</v>
      </c>
      <c r="E28" s="83">
        <v>2</v>
      </c>
      <c r="F28" s="83">
        <v>2</v>
      </c>
      <c r="G28" s="84">
        <f t="shared" si="0"/>
        <v>4</v>
      </c>
      <c r="H28" s="123">
        <v>43738</v>
      </c>
      <c r="I28" s="90">
        <v>300</v>
      </c>
      <c r="J28" s="217">
        <f t="shared" si="1"/>
        <v>4</v>
      </c>
    </row>
    <row r="29" spans="1:10" ht="15" hidden="1" outlineLevel="1" thickBot="1" x14ac:dyDescent="0.4">
      <c r="A29" s="165" t="s">
        <v>3936</v>
      </c>
      <c r="B29" s="73" t="s">
        <v>3980</v>
      </c>
      <c r="C29" s="76" t="s">
        <v>3953</v>
      </c>
      <c r="D29" s="72" t="s">
        <v>170</v>
      </c>
      <c r="E29" s="83">
        <v>3</v>
      </c>
      <c r="F29" s="83">
        <v>2</v>
      </c>
      <c r="G29" s="84">
        <f t="shared" si="0"/>
        <v>5</v>
      </c>
      <c r="H29" s="123">
        <v>43738</v>
      </c>
      <c r="I29" s="90">
        <v>400</v>
      </c>
      <c r="J29" s="217">
        <f t="shared" si="1"/>
        <v>5</v>
      </c>
    </row>
    <row r="30" spans="1:10" ht="15" hidden="1" outlineLevel="1" thickBot="1" x14ac:dyDescent="0.4">
      <c r="A30" s="165" t="s">
        <v>3936</v>
      </c>
      <c r="B30" s="73" t="s">
        <v>3981</v>
      </c>
      <c r="C30" s="76" t="s">
        <v>3953</v>
      </c>
      <c r="D30" s="72" t="s">
        <v>170</v>
      </c>
      <c r="E30" s="83">
        <v>8</v>
      </c>
      <c r="F30" s="83">
        <v>8</v>
      </c>
      <c r="G30" s="84">
        <f t="shared" si="0"/>
        <v>16</v>
      </c>
      <c r="H30" s="123">
        <v>43738</v>
      </c>
      <c r="I30" s="90">
        <v>500</v>
      </c>
      <c r="J30" s="217">
        <f t="shared" si="1"/>
        <v>16</v>
      </c>
    </row>
    <row r="31" spans="1:10" ht="15" hidden="1" outlineLevel="1" thickBot="1" x14ac:dyDescent="0.4">
      <c r="A31" s="165" t="s">
        <v>3936</v>
      </c>
      <c r="B31" s="73" t="s">
        <v>3982</v>
      </c>
      <c r="C31" s="76" t="s">
        <v>3953</v>
      </c>
      <c r="D31" s="72" t="s">
        <v>170</v>
      </c>
      <c r="E31" s="83">
        <v>2</v>
      </c>
      <c r="F31" s="83">
        <v>2</v>
      </c>
      <c r="G31" s="84">
        <f t="shared" si="0"/>
        <v>4</v>
      </c>
      <c r="H31" s="123">
        <v>43738</v>
      </c>
      <c r="I31" s="90">
        <v>300</v>
      </c>
      <c r="J31" s="217">
        <f t="shared" si="1"/>
        <v>4</v>
      </c>
    </row>
    <row r="32" spans="1:10" ht="15" hidden="1" outlineLevel="1" thickBot="1" x14ac:dyDescent="0.4">
      <c r="A32" s="165" t="s">
        <v>3936</v>
      </c>
      <c r="B32" s="73" t="s">
        <v>3983</v>
      </c>
      <c r="C32" s="76" t="s">
        <v>3953</v>
      </c>
      <c r="D32" s="72" t="s">
        <v>170</v>
      </c>
      <c r="E32" s="83">
        <v>3</v>
      </c>
      <c r="F32" s="83">
        <v>2</v>
      </c>
      <c r="G32" s="84">
        <f t="shared" si="0"/>
        <v>5</v>
      </c>
      <c r="H32" s="123">
        <v>43738</v>
      </c>
      <c r="I32" s="90">
        <v>200</v>
      </c>
      <c r="J32" s="217">
        <f t="shared" si="1"/>
        <v>5</v>
      </c>
    </row>
    <row r="33" spans="1:10" ht="15" hidden="1" outlineLevel="1" thickBot="1" x14ac:dyDescent="0.4">
      <c r="A33" s="165" t="s">
        <v>3936</v>
      </c>
      <c r="B33" s="73" t="s">
        <v>3984</v>
      </c>
      <c r="C33" s="76" t="s">
        <v>3953</v>
      </c>
      <c r="D33" s="72" t="s">
        <v>170</v>
      </c>
      <c r="E33" s="83">
        <v>4</v>
      </c>
      <c r="F33" s="83">
        <v>2</v>
      </c>
      <c r="G33" s="84">
        <f t="shared" si="0"/>
        <v>6</v>
      </c>
      <c r="H33" s="123">
        <v>43738</v>
      </c>
      <c r="I33" s="90">
        <v>200</v>
      </c>
      <c r="J33" s="217">
        <f t="shared" si="1"/>
        <v>6</v>
      </c>
    </row>
    <row r="34" spans="1:10" ht="15" hidden="1" outlineLevel="1" thickBot="1" x14ac:dyDescent="0.4">
      <c r="A34" s="165" t="s">
        <v>3936</v>
      </c>
      <c r="B34" s="73" t="s">
        <v>3985</v>
      </c>
      <c r="C34" s="76" t="s">
        <v>3953</v>
      </c>
      <c r="D34" s="72" t="s">
        <v>170</v>
      </c>
      <c r="E34" s="83">
        <v>3</v>
      </c>
      <c r="F34" s="83">
        <v>2</v>
      </c>
      <c r="G34" s="84">
        <f t="shared" ref="G34:G65" si="2">E34+F34</f>
        <v>5</v>
      </c>
      <c r="H34" s="123">
        <v>43738</v>
      </c>
      <c r="I34" s="90">
        <v>200</v>
      </c>
      <c r="J34" s="217">
        <f t="shared" si="1"/>
        <v>5</v>
      </c>
    </row>
    <row r="35" spans="1:10" ht="15" hidden="1" outlineLevel="1" thickBot="1" x14ac:dyDescent="0.4">
      <c r="A35" s="165" t="s">
        <v>3936</v>
      </c>
      <c r="B35" s="73" t="s">
        <v>3986</v>
      </c>
      <c r="C35" s="76" t="s">
        <v>3953</v>
      </c>
      <c r="D35" s="72" t="s">
        <v>170</v>
      </c>
      <c r="E35" s="83">
        <v>5</v>
      </c>
      <c r="F35" s="83">
        <v>2</v>
      </c>
      <c r="G35" s="84">
        <f t="shared" si="2"/>
        <v>7</v>
      </c>
      <c r="H35" s="123">
        <v>43738</v>
      </c>
      <c r="I35" s="90">
        <v>100</v>
      </c>
      <c r="J35" s="217">
        <f t="shared" si="1"/>
        <v>7</v>
      </c>
    </row>
    <row r="36" spans="1:10" ht="15" hidden="1" outlineLevel="1" thickBot="1" x14ac:dyDescent="0.4">
      <c r="A36" s="165" t="s">
        <v>3936</v>
      </c>
      <c r="B36" s="73" t="s">
        <v>3987</v>
      </c>
      <c r="C36" s="76" t="s">
        <v>3953</v>
      </c>
      <c r="D36" s="72" t="s">
        <v>170</v>
      </c>
      <c r="E36" s="83">
        <v>1</v>
      </c>
      <c r="F36" s="83">
        <v>2</v>
      </c>
      <c r="G36" s="84">
        <f t="shared" si="2"/>
        <v>3</v>
      </c>
      <c r="H36" s="123">
        <v>43738</v>
      </c>
      <c r="I36" s="90">
        <v>200</v>
      </c>
      <c r="J36" s="217">
        <f t="shared" si="1"/>
        <v>3</v>
      </c>
    </row>
    <row r="37" spans="1:10" ht="15" hidden="1" outlineLevel="1" thickBot="1" x14ac:dyDescent="0.4">
      <c r="A37" s="165" t="s">
        <v>3936</v>
      </c>
      <c r="B37" s="73" t="s">
        <v>3988</v>
      </c>
      <c r="C37" s="76" t="s">
        <v>3953</v>
      </c>
      <c r="D37" s="72" t="s">
        <v>170</v>
      </c>
      <c r="E37" s="83">
        <v>1</v>
      </c>
      <c r="F37" s="83">
        <v>2</v>
      </c>
      <c r="G37" s="84">
        <f t="shared" si="2"/>
        <v>3</v>
      </c>
      <c r="H37" s="123">
        <v>43738</v>
      </c>
      <c r="I37" s="90">
        <v>200</v>
      </c>
      <c r="J37" s="217">
        <f t="shared" si="1"/>
        <v>3</v>
      </c>
    </row>
    <row r="38" spans="1:10" ht="15" hidden="1" outlineLevel="1" thickBot="1" x14ac:dyDescent="0.4">
      <c r="A38" s="165" t="s">
        <v>3936</v>
      </c>
      <c r="B38" s="73" t="s">
        <v>3989</v>
      </c>
      <c r="C38" s="76" t="s">
        <v>3953</v>
      </c>
      <c r="D38" s="72" t="s">
        <v>170</v>
      </c>
      <c r="E38" s="83">
        <v>2</v>
      </c>
      <c r="F38" s="83">
        <v>2</v>
      </c>
      <c r="G38" s="84">
        <f t="shared" si="2"/>
        <v>4</v>
      </c>
      <c r="H38" s="123">
        <v>43738</v>
      </c>
      <c r="I38" s="90">
        <v>300</v>
      </c>
      <c r="J38" s="217">
        <f t="shared" si="1"/>
        <v>4</v>
      </c>
    </row>
    <row r="39" spans="1:10" ht="15" hidden="1" outlineLevel="1" thickBot="1" x14ac:dyDescent="0.4">
      <c r="A39" s="165" t="s">
        <v>3936</v>
      </c>
      <c r="B39" s="73" t="s">
        <v>3990</v>
      </c>
      <c r="C39" s="76" t="s">
        <v>3953</v>
      </c>
      <c r="D39" s="72" t="s">
        <v>170</v>
      </c>
      <c r="E39" s="83">
        <v>6</v>
      </c>
      <c r="F39" s="83">
        <v>2</v>
      </c>
      <c r="G39" s="84">
        <f t="shared" si="2"/>
        <v>8</v>
      </c>
      <c r="H39" s="123">
        <v>43738</v>
      </c>
      <c r="I39" s="90">
        <v>100</v>
      </c>
      <c r="J39" s="217">
        <f t="shared" si="1"/>
        <v>8</v>
      </c>
    </row>
    <row r="40" spans="1:10" ht="15" hidden="1" outlineLevel="1" thickBot="1" x14ac:dyDescent="0.4">
      <c r="A40" s="165" t="s">
        <v>3936</v>
      </c>
      <c r="B40" s="73" t="s">
        <v>3991</v>
      </c>
      <c r="C40" s="76" t="s">
        <v>3953</v>
      </c>
      <c r="D40" s="72" t="s">
        <v>170</v>
      </c>
      <c r="E40" s="83">
        <v>3</v>
      </c>
      <c r="F40" s="83">
        <v>2</v>
      </c>
      <c r="G40" s="84">
        <f t="shared" si="2"/>
        <v>5</v>
      </c>
      <c r="H40" s="123">
        <v>43738</v>
      </c>
      <c r="I40" s="90">
        <v>100</v>
      </c>
      <c r="J40" s="217">
        <f t="shared" si="1"/>
        <v>5</v>
      </c>
    </row>
    <row r="41" spans="1:10" ht="15" hidden="1" outlineLevel="1" thickBot="1" x14ac:dyDescent="0.4">
      <c r="A41" s="165" t="s">
        <v>3936</v>
      </c>
      <c r="B41" s="73" t="s">
        <v>3992</v>
      </c>
      <c r="C41" s="76" t="s">
        <v>3953</v>
      </c>
      <c r="D41" s="72" t="s">
        <v>170</v>
      </c>
      <c r="E41" s="83">
        <v>6</v>
      </c>
      <c r="F41" s="83">
        <v>2</v>
      </c>
      <c r="G41" s="84">
        <f t="shared" si="2"/>
        <v>8</v>
      </c>
      <c r="H41" s="123">
        <v>43738</v>
      </c>
      <c r="I41" s="90">
        <v>100</v>
      </c>
      <c r="J41" s="217">
        <f t="shared" si="1"/>
        <v>8</v>
      </c>
    </row>
    <row r="42" spans="1:10" ht="15" hidden="1" outlineLevel="1" thickBot="1" x14ac:dyDescent="0.4">
      <c r="A42" s="165" t="s">
        <v>3936</v>
      </c>
      <c r="B42" s="73" t="s">
        <v>3993</v>
      </c>
      <c r="C42" s="76" t="s">
        <v>3953</v>
      </c>
      <c r="D42" s="72" t="s">
        <v>170</v>
      </c>
      <c r="E42" s="83">
        <v>5</v>
      </c>
      <c r="F42" s="83">
        <v>2</v>
      </c>
      <c r="G42" s="84">
        <f t="shared" si="2"/>
        <v>7</v>
      </c>
      <c r="H42" s="123">
        <v>43738</v>
      </c>
      <c r="I42" s="90">
        <v>200</v>
      </c>
      <c r="J42" s="217">
        <f t="shared" si="1"/>
        <v>7</v>
      </c>
    </row>
    <row r="43" spans="1:10" ht="15" hidden="1" outlineLevel="1" thickBot="1" x14ac:dyDescent="0.4">
      <c r="A43" s="165" t="s">
        <v>3936</v>
      </c>
      <c r="B43" s="73" t="s">
        <v>3994</v>
      </c>
      <c r="C43" s="76" t="s">
        <v>3953</v>
      </c>
      <c r="D43" s="72" t="s">
        <v>170</v>
      </c>
      <c r="E43" s="83">
        <v>4</v>
      </c>
      <c r="F43" s="83">
        <v>3</v>
      </c>
      <c r="G43" s="84">
        <f t="shared" si="2"/>
        <v>7</v>
      </c>
      <c r="H43" s="123">
        <v>43738</v>
      </c>
      <c r="I43" s="90">
        <v>200</v>
      </c>
      <c r="J43" s="217">
        <f t="shared" si="1"/>
        <v>7</v>
      </c>
    </row>
    <row r="44" spans="1:10" ht="15" hidden="1" outlineLevel="1" thickBot="1" x14ac:dyDescent="0.4">
      <c r="A44" s="165" t="s">
        <v>3936</v>
      </c>
      <c r="B44" s="73" t="s">
        <v>3995</v>
      </c>
      <c r="C44" s="76" t="s">
        <v>3953</v>
      </c>
      <c r="D44" s="72" t="s">
        <v>170</v>
      </c>
      <c r="E44" s="83">
        <v>2</v>
      </c>
      <c r="F44" s="83">
        <v>2</v>
      </c>
      <c r="G44" s="84">
        <f t="shared" si="2"/>
        <v>4</v>
      </c>
      <c r="H44" s="123">
        <v>43738</v>
      </c>
      <c r="I44" s="90">
        <v>200</v>
      </c>
      <c r="J44" s="217">
        <f t="shared" si="1"/>
        <v>4</v>
      </c>
    </row>
    <row r="45" spans="1:10" ht="15" hidden="1" outlineLevel="1" thickBot="1" x14ac:dyDescent="0.4">
      <c r="A45" s="165" t="s">
        <v>3936</v>
      </c>
      <c r="B45" s="73" t="s">
        <v>3996</v>
      </c>
      <c r="C45" s="76" t="s">
        <v>3953</v>
      </c>
      <c r="D45" s="72" t="s">
        <v>170</v>
      </c>
      <c r="E45" s="83">
        <v>2</v>
      </c>
      <c r="F45" s="83">
        <v>3</v>
      </c>
      <c r="G45" s="84">
        <f t="shared" si="2"/>
        <v>5</v>
      </c>
      <c r="H45" s="123">
        <v>43738</v>
      </c>
      <c r="I45" s="90">
        <v>30</v>
      </c>
      <c r="J45" s="217">
        <f t="shared" si="1"/>
        <v>5</v>
      </c>
    </row>
    <row r="46" spans="1:10" ht="15" hidden="1" outlineLevel="1" thickBot="1" x14ac:dyDescent="0.4">
      <c r="A46" s="165" t="s">
        <v>3936</v>
      </c>
      <c r="B46" s="73" t="s">
        <v>3997</v>
      </c>
      <c r="C46" s="76" t="s">
        <v>3953</v>
      </c>
      <c r="D46" s="72" t="s">
        <v>170</v>
      </c>
      <c r="E46" s="83">
        <v>4</v>
      </c>
      <c r="F46" s="83">
        <v>3</v>
      </c>
      <c r="G46" s="84">
        <f t="shared" si="2"/>
        <v>7</v>
      </c>
      <c r="H46" s="123">
        <v>43738</v>
      </c>
      <c r="I46" s="90">
        <v>100</v>
      </c>
      <c r="J46" s="217">
        <f t="shared" si="1"/>
        <v>7</v>
      </c>
    </row>
    <row r="47" spans="1:10" ht="15" hidden="1" outlineLevel="1" thickBot="1" x14ac:dyDescent="0.4">
      <c r="A47" s="165" t="s">
        <v>3936</v>
      </c>
      <c r="B47" s="73" t="s">
        <v>3998</v>
      </c>
      <c r="C47" s="76" t="s">
        <v>3953</v>
      </c>
      <c r="D47" s="72" t="s">
        <v>170</v>
      </c>
      <c r="E47" s="83">
        <v>2</v>
      </c>
      <c r="F47" s="83">
        <v>2</v>
      </c>
      <c r="G47" s="84">
        <f t="shared" si="2"/>
        <v>4</v>
      </c>
      <c r="H47" s="123">
        <v>43738</v>
      </c>
      <c r="I47" s="90">
        <v>100</v>
      </c>
      <c r="J47" s="217">
        <f t="shared" si="1"/>
        <v>4</v>
      </c>
    </row>
    <row r="48" spans="1:10" ht="15" hidden="1" outlineLevel="1" thickBot="1" x14ac:dyDescent="0.4">
      <c r="A48" s="165" t="s">
        <v>3936</v>
      </c>
      <c r="B48" s="73" t="s">
        <v>3999</v>
      </c>
      <c r="C48" s="76" t="s">
        <v>3953</v>
      </c>
      <c r="D48" s="72" t="s">
        <v>170</v>
      </c>
      <c r="E48" s="83">
        <v>3</v>
      </c>
      <c r="F48" s="83">
        <v>4</v>
      </c>
      <c r="G48" s="84">
        <f t="shared" si="2"/>
        <v>7</v>
      </c>
      <c r="H48" s="123">
        <v>43738</v>
      </c>
      <c r="I48" s="90">
        <v>100</v>
      </c>
      <c r="J48" s="217">
        <f t="shared" si="1"/>
        <v>7</v>
      </c>
    </row>
    <row r="49" spans="1:10" ht="15" hidden="1" outlineLevel="1" thickBot="1" x14ac:dyDescent="0.4">
      <c r="A49" s="165" t="s">
        <v>3936</v>
      </c>
      <c r="B49" s="73" t="s">
        <v>4000</v>
      </c>
      <c r="C49" s="76" t="s">
        <v>3953</v>
      </c>
      <c r="D49" s="72" t="s">
        <v>170</v>
      </c>
      <c r="E49" s="83">
        <v>3</v>
      </c>
      <c r="F49" s="83">
        <v>3</v>
      </c>
      <c r="G49" s="84">
        <f t="shared" si="2"/>
        <v>6</v>
      </c>
      <c r="H49" s="123">
        <v>43738</v>
      </c>
      <c r="I49" s="90">
        <v>200</v>
      </c>
      <c r="J49" s="217">
        <f t="shared" si="1"/>
        <v>6</v>
      </c>
    </row>
    <row r="50" spans="1:10" ht="15" hidden="1" outlineLevel="1" thickBot="1" x14ac:dyDescent="0.4">
      <c r="A50" s="165" t="s">
        <v>3936</v>
      </c>
      <c r="B50" s="73" t="s">
        <v>4001</v>
      </c>
      <c r="C50" s="76" t="s">
        <v>3953</v>
      </c>
      <c r="D50" s="72" t="s">
        <v>170</v>
      </c>
      <c r="E50" s="83">
        <v>2</v>
      </c>
      <c r="F50" s="83">
        <v>2</v>
      </c>
      <c r="G50" s="84">
        <f t="shared" si="2"/>
        <v>4</v>
      </c>
      <c r="H50" s="123">
        <v>43738</v>
      </c>
      <c r="I50" s="90">
        <v>200</v>
      </c>
      <c r="J50" s="217">
        <f t="shared" si="1"/>
        <v>4</v>
      </c>
    </row>
    <row r="51" spans="1:10" ht="15" hidden="1" outlineLevel="1" thickBot="1" x14ac:dyDescent="0.4">
      <c r="A51" s="165" t="s">
        <v>3936</v>
      </c>
      <c r="B51" s="73" t="s">
        <v>4002</v>
      </c>
      <c r="C51" s="76" t="s">
        <v>3953</v>
      </c>
      <c r="D51" s="72" t="s">
        <v>170</v>
      </c>
      <c r="E51" s="83">
        <v>5</v>
      </c>
      <c r="F51" s="83">
        <v>3</v>
      </c>
      <c r="G51" s="84">
        <f t="shared" si="2"/>
        <v>8</v>
      </c>
      <c r="H51" s="123">
        <v>43738</v>
      </c>
      <c r="I51" s="90">
        <v>100</v>
      </c>
      <c r="J51" s="217">
        <f t="shared" si="1"/>
        <v>8</v>
      </c>
    </row>
    <row r="52" spans="1:10" ht="15" hidden="1" outlineLevel="1" thickBot="1" x14ac:dyDescent="0.4">
      <c r="A52" s="165" t="s">
        <v>3936</v>
      </c>
      <c r="B52" s="73" t="s">
        <v>4003</v>
      </c>
      <c r="C52" s="76" t="s">
        <v>3953</v>
      </c>
      <c r="D52" s="72" t="s">
        <v>170</v>
      </c>
      <c r="E52" s="83">
        <v>4</v>
      </c>
      <c r="F52" s="83">
        <v>3</v>
      </c>
      <c r="G52" s="84">
        <f t="shared" si="2"/>
        <v>7</v>
      </c>
      <c r="H52" s="123">
        <v>43738</v>
      </c>
      <c r="I52" s="90">
        <v>100</v>
      </c>
      <c r="J52" s="217">
        <f t="shared" si="1"/>
        <v>7</v>
      </c>
    </row>
    <row r="53" spans="1:10" ht="15" hidden="1" outlineLevel="1" thickBot="1" x14ac:dyDescent="0.4">
      <c r="A53" s="165" t="s">
        <v>3936</v>
      </c>
      <c r="B53" s="73" t="s">
        <v>4004</v>
      </c>
      <c r="C53" s="76" t="s">
        <v>3953</v>
      </c>
      <c r="D53" s="72" t="s">
        <v>170</v>
      </c>
      <c r="E53" s="83">
        <v>4</v>
      </c>
      <c r="F53" s="83">
        <v>5</v>
      </c>
      <c r="G53" s="84">
        <f t="shared" si="2"/>
        <v>9</v>
      </c>
      <c r="H53" s="123">
        <v>43738</v>
      </c>
      <c r="I53" s="90">
        <v>300</v>
      </c>
      <c r="J53" s="217">
        <f t="shared" si="1"/>
        <v>9</v>
      </c>
    </row>
    <row r="54" spans="1:10" ht="15" hidden="1" outlineLevel="1" thickBot="1" x14ac:dyDescent="0.4">
      <c r="A54" s="165" t="s">
        <v>3936</v>
      </c>
      <c r="B54" s="73" t="s">
        <v>4005</v>
      </c>
      <c r="C54" s="76" t="s">
        <v>3953</v>
      </c>
      <c r="D54" s="72" t="s">
        <v>170</v>
      </c>
      <c r="E54" s="83">
        <v>7</v>
      </c>
      <c r="F54" s="83">
        <v>3</v>
      </c>
      <c r="G54" s="84">
        <f t="shared" si="2"/>
        <v>10</v>
      </c>
      <c r="H54" s="123">
        <v>43738</v>
      </c>
      <c r="I54" s="90">
        <v>100</v>
      </c>
      <c r="J54" s="217">
        <f t="shared" si="1"/>
        <v>10</v>
      </c>
    </row>
    <row r="55" spans="1:10" ht="15" hidden="1" outlineLevel="1" thickBot="1" x14ac:dyDescent="0.4">
      <c r="A55" s="165" t="s">
        <v>3936</v>
      </c>
      <c r="B55" s="73" t="s">
        <v>4006</v>
      </c>
      <c r="C55" s="76" t="s">
        <v>3953</v>
      </c>
      <c r="D55" s="72" t="s">
        <v>170</v>
      </c>
      <c r="E55" s="83">
        <v>7</v>
      </c>
      <c r="F55" s="83">
        <v>4</v>
      </c>
      <c r="G55" s="84">
        <f t="shared" si="2"/>
        <v>11</v>
      </c>
      <c r="H55" s="123">
        <v>43738</v>
      </c>
      <c r="I55" s="90">
        <v>400</v>
      </c>
      <c r="J55" s="217">
        <f t="shared" si="1"/>
        <v>11</v>
      </c>
    </row>
    <row r="56" spans="1:10" ht="15" hidden="1" outlineLevel="1" thickBot="1" x14ac:dyDescent="0.4">
      <c r="A56" s="165" t="s">
        <v>3936</v>
      </c>
      <c r="B56" s="73" t="s">
        <v>4007</v>
      </c>
      <c r="C56" s="76" t="s">
        <v>3953</v>
      </c>
      <c r="D56" s="72" t="s">
        <v>170</v>
      </c>
      <c r="E56" s="83">
        <v>3</v>
      </c>
      <c r="F56" s="83">
        <v>2</v>
      </c>
      <c r="G56" s="84">
        <f t="shared" si="2"/>
        <v>5</v>
      </c>
      <c r="H56" s="123">
        <v>43738</v>
      </c>
      <c r="I56" s="90">
        <v>100</v>
      </c>
      <c r="J56" s="217">
        <f t="shared" si="1"/>
        <v>5</v>
      </c>
    </row>
    <row r="57" spans="1:10" ht="15" hidden="1" outlineLevel="1" thickBot="1" x14ac:dyDescent="0.4">
      <c r="A57" s="165" t="s">
        <v>3936</v>
      </c>
      <c r="B57" s="73" t="s">
        <v>4008</v>
      </c>
      <c r="C57" s="76" t="s">
        <v>3953</v>
      </c>
      <c r="D57" s="72" t="s">
        <v>170</v>
      </c>
      <c r="E57" s="83">
        <v>9</v>
      </c>
      <c r="F57" s="83">
        <v>5</v>
      </c>
      <c r="G57" s="84">
        <f t="shared" si="2"/>
        <v>14</v>
      </c>
      <c r="H57" s="123">
        <v>43738</v>
      </c>
      <c r="I57" s="90">
        <v>200</v>
      </c>
      <c r="J57" s="217">
        <f t="shared" si="1"/>
        <v>14</v>
      </c>
    </row>
    <row r="58" spans="1:10" ht="15" hidden="1" outlineLevel="1" thickBot="1" x14ac:dyDescent="0.4">
      <c r="A58" s="165" t="s">
        <v>3936</v>
      </c>
      <c r="B58" s="73" t="s">
        <v>4009</v>
      </c>
      <c r="C58" s="76" t="s">
        <v>3953</v>
      </c>
      <c r="D58" s="72" t="s">
        <v>170</v>
      </c>
      <c r="E58" s="83">
        <v>2</v>
      </c>
      <c r="F58" s="83">
        <v>4</v>
      </c>
      <c r="G58" s="84">
        <f t="shared" si="2"/>
        <v>6</v>
      </c>
      <c r="H58" s="123">
        <v>43738</v>
      </c>
      <c r="I58" s="90">
        <v>100</v>
      </c>
      <c r="J58" s="217">
        <f t="shared" si="1"/>
        <v>6</v>
      </c>
    </row>
    <row r="59" spans="1:10" ht="15" hidden="1" outlineLevel="1" thickBot="1" x14ac:dyDescent="0.4">
      <c r="A59" s="165" t="s">
        <v>3936</v>
      </c>
      <c r="B59" s="73" t="s">
        <v>4010</v>
      </c>
      <c r="C59" s="76" t="s">
        <v>3953</v>
      </c>
      <c r="D59" s="72" t="s">
        <v>170</v>
      </c>
      <c r="E59" s="83">
        <v>8</v>
      </c>
      <c r="F59" s="83">
        <v>5</v>
      </c>
      <c r="G59" s="84">
        <f t="shared" si="2"/>
        <v>13</v>
      </c>
      <c r="H59" s="123">
        <v>43738</v>
      </c>
      <c r="I59" s="90">
        <v>100</v>
      </c>
      <c r="J59" s="217">
        <f t="shared" si="1"/>
        <v>13</v>
      </c>
    </row>
    <row r="60" spans="1:10" ht="15" hidden="1" outlineLevel="1" thickBot="1" x14ac:dyDescent="0.4">
      <c r="A60" s="165" t="s">
        <v>3936</v>
      </c>
      <c r="B60" s="73" t="s">
        <v>4011</v>
      </c>
      <c r="C60" s="76" t="s">
        <v>3953</v>
      </c>
      <c r="D60" s="72" t="s">
        <v>170</v>
      </c>
      <c r="E60" s="83">
        <v>4</v>
      </c>
      <c r="F60" s="83">
        <v>4</v>
      </c>
      <c r="G60" s="84">
        <f t="shared" si="2"/>
        <v>8</v>
      </c>
      <c r="H60" s="123">
        <v>43738</v>
      </c>
      <c r="I60" s="90">
        <v>100</v>
      </c>
      <c r="J60" s="217">
        <f t="shared" si="1"/>
        <v>8</v>
      </c>
    </row>
    <row r="61" spans="1:10" ht="15" hidden="1" outlineLevel="1" thickBot="1" x14ac:dyDescent="0.4">
      <c r="A61" s="165" t="s">
        <v>3936</v>
      </c>
      <c r="B61" s="73" t="s">
        <v>4012</v>
      </c>
      <c r="C61" s="76" t="s">
        <v>3953</v>
      </c>
      <c r="D61" s="72" t="s">
        <v>170</v>
      </c>
      <c r="E61" s="83">
        <v>4</v>
      </c>
      <c r="F61" s="83">
        <v>3</v>
      </c>
      <c r="G61" s="84">
        <f t="shared" si="2"/>
        <v>7</v>
      </c>
      <c r="H61" s="123">
        <v>43738</v>
      </c>
      <c r="I61" s="90">
        <v>100</v>
      </c>
      <c r="J61" s="217">
        <f t="shared" si="1"/>
        <v>7</v>
      </c>
    </row>
    <row r="62" spans="1:10" ht="15" hidden="1" outlineLevel="1" thickBot="1" x14ac:dyDescent="0.4">
      <c r="A62" s="165" t="s">
        <v>3936</v>
      </c>
      <c r="B62" s="73" t="s">
        <v>4013</v>
      </c>
      <c r="C62" s="76" t="s">
        <v>3953</v>
      </c>
      <c r="D62" s="72" t="s">
        <v>170</v>
      </c>
      <c r="E62" s="83">
        <v>3</v>
      </c>
      <c r="F62" s="83">
        <v>2</v>
      </c>
      <c r="G62" s="84">
        <f t="shared" si="2"/>
        <v>5</v>
      </c>
      <c r="H62" s="123">
        <v>43738</v>
      </c>
      <c r="I62" s="90">
        <v>90</v>
      </c>
      <c r="J62" s="217">
        <f t="shared" si="1"/>
        <v>5</v>
      </c>
    </row>
    <row r="63" spans="1:10" ht="15" hidden="1" outlineLevel="1" thickBot="1" x14ac:dyDescent="0.4">
      <c r="A63" s="165" t="s">
        <v>3936</v>
      </c>
      <c r="B63" s="73" t="s">
        <v>4014</v>
      </c>
      <c r="C63" s="76" t="s">
        <v>3953</v>
      </c>
      <c r="D63" s="72" t="s">
        <v>170</v>
      </c>
      <c r="E63" s="83">
        <v>4</v>
      </c>
      <c r="F63" s="83">
        <v>3</v>
      </c>
      <c r="G63" s="84">
        <f t="shared" si="2"/>
        <v>7</v>
      </c>
      <c r="H63" s="123">
        <v>43738</v>
      </c>
      <c r="I63" s="90">
        <v>90</v>
      </c>
      <c r="J63" s="217">
        <f t="shared" si="1"/>
        <v>7</v>
      </c>
    </row>
    <row r="64" spans="1:10" ht="15" hidden="1" outlineLevel="1" thickBot="1" x14ac:dyDescent="0.4">
      <c r="A64" s="165" t="s">
        <v>3936</v>
      </c>
      <c r="B64" s="73" t="s">
        <v>4015</v>
      </c>
      <c r="C64" s="76" t="s">
        <v>3953</v>
      </c>
      <c r="D64" s="72" t="s">
        <v>170</v>
      </c>
      <c r="E64" s="83">
        <v>5</v>
      </c>
      <c r="F64" s="83">
        <v>3</v>
      </c>
      <c r="G64" s="84">
        <f t="shared" si="2"/>
        <v>8</v>
      </c>
      <c r="H64" s="123">
        <v>43738</v>
      </c>
      <c r="I64" s="90">
        <v>100</v>
      </c>
      <c r="J64" s="217">
        <f t="shared" si="1"/>
        <v>8</v>
      </c>
    </row>
    <row r="65" spans="1:10" ht="15" hidden="1" outlineLevel="1" thickBot="1" x14ac:dyDescent="0.4">
      <c r="A65" s="165" t="s">
        <v>3936</v>
      </c>
      <c r="B65" s="73" t="s">
        <v>4016</v>
      </c>
      <c r="C65" s="76" t="s">
        <v>3953</v>
      </c>
      <c r="D65" s="72" t="s">
        <v>170</v>
      </c>
      <c r="E65" s="83">
        <v>3</v>
      </c>
      <c r="F65" s="83">
        <v>2</v>
      </c>
      <c r="G65" s="84">
        <f t="shared" si="2"/>
        <v>5</v>
      </c>
      <c r="H65" s="123">
        <v>43738</v>
      </c>
      <c r="I65" s="90">
        <v>100</v>
      </c>
      <c r="J65" s="217">
        <f t="shared" si="1"/>
        <v>5</v>
      </c>
    </row>
    <row r="66" spans="1:10" ht="15" hidden="1" outlineLevel="1" thickBot="1" x14ac:dyDescent="0.4">
      <c r="A66" s="165" t="s">
        <v>3936</v>
      </c>
      <c r="B66" s="73" t="s">
        <v>4017</v>
      </c>
      <c r="C66" s="76" t="s">
        <v>3953</v>
      </c>
      <c r="D66" s="72" t="s">
        <v>170</v>
      </c>
      <c r="E66" s="83">
        <v>2</v>
      </c>
      <c r="F66" s="83">
        <v>2</v>
      </c>
      <c r="G66" s="84">
        <f t="shared" ref="G66:G94" si="3">E66+F66</f>
        <v>4</v>
      </c>
      <c r="H66" s="123">
        <v>43738</v>
      </c>
      <c r="I66" s="90">
        <v>100</v>
      </c>
      <c r="J66" s="217">
        <f t="shared" si="1"/>
        <v>4</v>
      </c>
    </row>
    <row r="67" spans="1:10" ht="15" hidden="1" outlineLevel="1" thickBot="1" x14ac:dyDescent="0.4">
      <c r="A67" s="165" t="s">
        <v>3936</v>
      </c>
      <c r="B67" s="73" t="s">
        <v>4018</v>
      </c>
      <c r="C67" s="76" t="s">
        <v>3953</v>
      </c>
      <c r="D67" s="72" t="s">
        <v>170</v>
      </c>
      <c r="E67" s="83">
        <v>8</v>
      </c>
      <c r="F67" s="83">
        <v>2</v>
      </c>
      <c r="G67" s="84">
        <f t="shared" si="3"/>
        <v>10</v>
      </c>
      <c r="H67" s="123">
        <v>43738</v>
      </c>
      <c r="I67" s="90">
        <v>100</v>
      </c>
      <c r="J67" s="217">
        <f t="shared" ref="J67:J130" si="4">IF(I67&gt;$Q$1,,G67)</f>
        <v>10</v>
      </c>
    </row>
    <row r="68" spans="1:10" ht="15" hidden="1" outlineLevel="1" thickBot="1" x14ac:dyDescent="0.4">
      <c r="A68" s="165" t="s">
        <v>3936</v>
      </c>
      <c r="B68" s="73" t="s">
        <v>4019</v>
      </c>
      <c r="C68" s="76" t="s">
        <v>3953</v>
      </c>
      <c r="D68" s="72" t="s">
        <v>170</v>
      </c>
      <c r="E68" s="83">
        <v>3</v>
      </c>
      <c r="F68" s="83">
        <v>2</v>
      </c>
      <c r="G68" s="84">
        <f t="shared" si="3"/>
        <v>5</v>
      </c>
      <c r="H68" s="123">
        <v>43738</v>
      </c>
      <c r="I68" s="90">
        <v>100</v>
      </c>
      <c r="J68" s="217">
        <f t="shared" si="4"/>
        <v>5</v>
      </c>
    </row>
    <row r="69" spans="1:10" ht="15" hidden="1" outlineLevel="1" thickBot="1" x14ac:dyDescent="0.4">
      <c r="A69" s="165" t="s">
        <v>3936</v>
      </c>
      <c r="B69" s="73" t="s">
        <v>4020</v>
      </c>
      <c r="C69" s="76" t="s">
        <v>3953</v>
      </c>
      <c r="D69" s="72" t="s">
        <v>170</v>
      </c>
      <c r="E69" s="83">
        <v>2</v>
      </c>
      <c r="F69" s="83">
        <v>2</v>
      </c>
      <c r="G69" s="84">
        <f t="shared" si="3"/>
        <v>4</v>
      </c>
      <c r="H69" s="123">
        <v>43738</v>
      </c>
      <c r="I69" s="90">
        <v>250</v>
      </c>
      <c r="J69" s="217">
        <f t="shared" si="4"/>
        <v>4</v>
      </c>
    </row>
    <row r="70" spans="1:10" ht="15" hidden="1" outlineLevel="1" thickBot="1" x14ac:dyDescent="0.4">
      <c r="A70" s="165" t="s">
        <v>3936</v>
      </c>
      <c r="B70" s="73" t="s">
        <v>4021</v>
      </c>
      <c r="C70" s="76" t="s">
        <v>3953</v>
      </c>
      <c r="D70" s="72" t="s">
        <v>170</v>
      </c>
      <c r="E70" s="83">
        <v>9</v>
      </c>
      <c r="F70" s="83">
        <v>2</v>
      </c>
      <c r="G70" s="84">
        <f t="shared" si="3"/>
        <v>11</v>
      </c>
      <c r="H70" s="123">
        <v>43738</v>
      </c>
      <c r="I70" s="90">
        <v>200</v>
      </c>
      <c r="J70" s="217">
        <f t="shared" si="4"/>
        <v>11</v>
      </c>
    </row>
    <row r="71" spans="1:10" ht="15" hidden="1" outlineLevel="1" thickBot="1" x14ac:dyDescent="0.4">
      <c r="A71" s="165" t="s">
        <v>3936</v>
      </c>
      <c r="B71" s="73" t="s">
        <v>4022</v>
      </c>
      <c r="C71" s="76" t="s">
        <v>3953</v>
      </c>
      <c r="D71" s="72" t="s">
        <v>170</v>
      </c>
      <c r="E71" s="83">
        <v>6</v>
      </c>
      <c r="F71" s="83">
        <v>2</v>
      </c>
      <c r="G71" s="84">
        <f t="shared" si="3"/>
        <v>8</v>
      </c>
      <c r="H71" s="123">
        <v>43738</v>
      </c>
      <c r="I71" s="90">
        <v>200</v>
      </c>
      <c r="J71" s="217">
        <f t="shared" si="4"/>
        <v>8</v>
      </c>
    </row>
    <row r="72" spans="1:10" ht="15" hidden="1" outlineLevel="1" thickBot="1" x14ac:dyDescent="0.4">
      <c r="A72" s="165" t="s">
        <v>3936</v>
      </c>
      <c r="B72" s="73" t="s">
        <v>4023</v>
      </c>
      <c r="C72" s="76" t="s">
        <v>3953</v>
      </c>
      <c r="D72" s="72" t="s">
        <v>170</v>
      </c>
      <c r="E72" s="83">
        <v>8</v>
      </c>
      <c r="F72" s="83">
        <v>2</v>
      </c>
      <c r="G72" s="84">
        <f t="shared" si="3"/>
        <v>10</v>
      </c>
      <c r="H72" s="123">
        <v>43738</v>
      </c>
      <c r="I72" s="90">
        <v>200</v>
      </c>
      <c r="J72" s="217">
        <f t="shared" si="4"/>
        <v>10</v>
      </c>
    </row>
    <row r="73" spans="1:10" ht="15" hidden="1" outlineLevel="1" thickBot="1" x14ac:dyDescent="0.4">
      <c r="A73" s="165" t="s">
        <v>3936</v>
      </c>
      <c r="B73" s="73" t="s">
        <v>4024</v>
      </c>
      <c r="C73" s="76" t="s">
        <v>3953</v>
      </c>
      <c r="D73" s="72" t="s">
        <v>170</v>
      </c>
      <c r="E73" s="83">
        <v>8</v>
      </c>
      <c r="F73" s="83">
        <v>2</v>
      </c>
      <c r="G73" s="84">
        <f t="shared" si="3"/>
        <v>10</v>
      </c>
      <c r="H73" s="123">
        <v>43738</v>
      </c>
      <c r="I73" s="90">
        <v>300</v>
      </c>
      <c r="J73" s="217">
        <f t="shared" si="4"/>
        <v>10</v>
      </c>
    </row>
    <row r="74" spans="1:10" ht="15" hidden="1" outlineLevel="1" thickBot="1" x14ac:dyDescent="0.4">
      <c r="A74" s="165" t="s">
        <v>3936</v>
      </c>
      <c r="B74" s="73" t="s">
        <v>4025</v>
      </c>
      <c r="C74" s="76" t="s">
        <v>3953</v>
      </c>
      <c r="D74" s="72" t="s">
        <v>170</v>
      </c>
      <c r="E74" s="84">
        <v>5</v>
      </c>
      <c r="F74" s="83">
        <v>2</v>
      </c>
      <c r="G74" s="84">
        <f t="shared" si="3"/>
        <v>7</v>
      </c>
      <c r="H74" s="123">
        <v>43738</v>
      </c>
      <c r="I74" s="85">
        <v>200</v>
      </c>
      <c r="J74" s="217">
        <f t="shared" si="4"/>
        <v>7</v>
      </c>
    </row>
    <row r="75" spans="1:10" ht="15" hidden="1" outlineLevel="1" thickBot="1" x14ac:dyDescent="0.4">
      <c r="A75" s="165" t="s">
        <v>3936</v>
      </c>
      <c r="B75" s="73" t="s">
        <v>4026</v>
      </c>
      <c r="C75" s="76" t="s">
        <v>3953</v>
      </c>
      <c r="D75" s="72" t="s">
        <v>170</v>
      </c>
      <c r="E75" s="84">
        <v>6</v>
      </c>
      <c r="F75" s="83">
        <v>2</v>
      </c>
      <c r="G75" s="84">
        <f t="shared" si="3"/>
        <v>8</v>
      </c>
      <c r="H75" s="123">
        <v>43738</v>
      </c>
      <c r="I75" s="85">
        <v>200</v>
      </c>
      <c r="J75" s="217">
        <f t="shared" si="4"/>
        <v>8</v>
      </c>
    </row>
    <row r="76" spans="1:10" ht="15" hidden="1" outlineLevel="1" thickBot="1" x14ac:dyDescent="0.4">
      <c r="A76" s="165" t="s">
        <v>3936</v>
      </c>
      <c r="B76" s="73" t="s">
        <v>4027</v>
      </c>
      <c r="C76" s="76" t="s">
        <v>3953</v>
      </c>
      <c r="D76" s="72" t="s">
        <v>170</v>
      </c>
      <c r="E76" s="84">
        <v>8</v>
      </c>
      <c r="F76" s="83">
        <v>4</v>
      </c>
      <c r="G76" s="84">
        <f t="shared" si="3"/>
        <v>12</v>
      </c>
      <c r="H76" s="123">
        <v>43738</v>
      </c>
      <c r="I76" s="85">
        <v>100</v>
      </c>
      <c r="J76" s="217">
        <f t="shared" si="4"/>
        <v>12</v>
      </c>
    </row>
    <row r="77" spans="1:10" ht="15" hidden="1" outlineLevel="1" thickBot="1" x14ac:dyDescent="0.4">
      <c r="A77" s="165" t="s">
        <v>3936</v>
      </c>
      <c r="B77" s="73" t="s">
        <v>4028</v>
      </c>
      <c r="C77" s="76" t="s">
        <v>3953</v>
      </c>
      <c r="D77" s="72" t="s">
        <v>170</v>
      </c>
      <c r="E77" s="84">
        <v>10</v>
      </c>
      <c r="F77" s="83">
        <v>2</v>
      </c>
      <c r="G77" s="84">
        <f t="shared" si="3"/>
        <v>12</v>
      </c>
      <c r="H77" s="123">
        <v>43738</v>
      </c>
      <c r="I77" s="85">
        <v>200</v>
      </c>
      <c r="J77" s="217">
        <f t="shared" si="4"/>
        <v>12</v>
      </c>
    </row>
    <row r="78" spans="1:10" ht="15" hidden="1" outlineLevel="1" thickBot="1" x14ac:dyDescent="0.4">
      <c r="A78" s="165" t="s">
        <v>3936</v>
      </c>
      <c r="B78" s="73" t="s">
        <v>4029</v>
      </c>
      <c r="C78" s="76" t="s">
        <v>3953</v>
      </c>
      <c r="D78" s="72" t="s">
        <v>170</v>
      </c>
      <c r="E78" s="84">
        <v>5</v>
      </c>
      <c r="F78" s="83">
        <v>4</v>
      </c>
      <c r="G78" s="84">
        <f t="shared" si="3"/>
        <v>9</v>
      </c>
      <c r="H78" s="123">
        <v>43738</v>
      </c>
      <c r="I78" s="85">
        <v>210</v>
      </c>
      <c r="J78" s="217">
        <f t="shared" si="4"/>
        <v>9</v>
      </c>
    </row>
    <row r="79" spans="1:10" ht="15" hidden="1" outlineLevel="1" thickBot="1" x14ac:dyDescent="0.4">
      <c r="A79" s="165" t="s">
        <v>3936</v>
      </c>
      <c r="B79" s="73" t="s">
        <v>4030</v>
      </c>
      <c r="C79" s="76" t="s">
        <v>3953</v>
      </c>
      <c r="D79" s="72" t="s">
        <v>170</v>
      </c>
      <c r="E79" s="84">
        <v>14</v>
      </c>
      <c r="F79" s="83">
        <v>4</v>
      </c>
      <c r="G79" s="84">
        <f t="shared" si="3"/>
        <v>18</v>
      </c>
      <c r="H79" s="123">
        <v>43738</v>
      </c>
      <c r="I79" s="85">
        <v>180</v>
      </c>
      <c r="J79" s="217">
        <f t="shared" si="4"/>
        <v>18</v>
      </c>
    </row>
    <row r="80" spans="1:10" ht="15" hidden="1" outlineLevel="1" thickBot="1" x14ac:dyDescent="0.4">
      <c r="A80" s="165" t="s">
        <v>3936</v>
      </c>
      <c r="B80" s="73" t="s">
        <v>4031</v>
      </c>
      <c r="C80" s="76" t="s">
        <v>3953</v>
      </c>
      <c r="D80" s="72" t="s">
        <v>170</v>
      </c>
      <c r="E80" s="84">
        <v>10</v>
      </c>
      <c r="F80" s="83">
        <v>8</v>
      </c>
      <c r="G80" s="84">
        <f t="shared" si="3"/>
        <v>18</v>
      </c>
      <c r="H80" s="123">
        <v>43738</v>
      </c>
      <c r="I80" s="85">
        <v>100</v>
      </c>
      <c r="J80" s="217">
        <f t="shared" si="4"/>
        <v>18</v>
      </c>
    </row>
    <row r="81" spans="1:10" ht="15" hidden="1" outlineLevel="1" thickBot="1" x14ac:dyDescent="0.4">
      <c r="A81" s="165" t="s">
        <v>3936</v>
      </c>
      <c r="B81" s="73" t="s">
        <v>4032</v>
      </c>
      <c r="C81" s="76" t="s">
        <v>3953</v>
      </c>
      <c r="D81" s="72" t="s">
        <v>170</v>
      </c>
      <c r="E81" s="84">
        <v>4</v>
      </c>
      <c r="F81" s="83">
        <v>6</v>
      </c>
      <c r="G81" s="84">
        <f t="shared" si="3"/>
        <v>10</v>
      </c>
      <c r="H81" s="123">
        <v>43738</v>
      </c>
      <c r="I81" s="85">
        <v>180</v>
      </c>
      <c r="J81" s="217">
        <f t="shared" si="4"/>
        <v>10</v>
      </c>
    </row>
    <row r="82" spans="1:10" ht="15" hidden="1" outlineLevel="1" thickBot="1" x14ac:dyDescent="0.4">
      <c r="A82" s="165" t="s">
        <v>3936</v>
      </c>
      <c r="B82" s="73" t="s">
        <v>4033</v>
      </c>
      <c r="C82" s="76" t="s">
        <v>3953</v>
      </c>
      <c r="D82" s="72" t="s">
        <v>170</v>
      </c>
      <c r="E82" s="84">
        <v>3</v>
      </c>
      <c r="F82" s="83">
        <v>7</v>
      </c>
      <c r="G82" s="84">
        <f t="shared" si="3"/>
        <v>10</v>
      </c>
      <c r="H82" s="123">
        <v>43738</v>
      </c>
      <c r="I82" s="85">
        <v>160</v>
      </c>
      <c r="J82" s="217">
        <f t="shared" si="4"/>
        <v>10</v>
      </c>
    </row>
    <row r="83" spans="1:10" ht="15" hidden="1" outlineLevel="1" thickBot="1" x14ac:dyDescent="0.4">
      <c r="A83" s="165" t="s">
        <v>3936</v>
      </c>
      <c r="B83" s="73" t="s">
        <v>4034</v>
      </c>
      <c r="C83" s="76" t="s">
        <v>3953</v>
      </c>
      <c r="D83" s="72" t="s">
        <v>170</v>
      </c>
      <c r="E83" s="84">
        <v>3</v>
      </c>
      <c r="F83" s="83">
        <v>8</v>
      </c>
      <c r="G83" s="84">
        <f t="shared" si="3"/>
        <v>11</v>
      </c>
      <c r="H83" s="123">
        <v>43738</v>
      </c>
      <c r="I83" s="85">
        <v>190</v>
      </c>
      <c r="J83" s="217">
        <f t="shared" si="4"/>
        <v>11</v>
      </c>
    </row>
    <row r="84" spans="1:10" ht="15" hidden="1" outlineLevel="1" thickBot="1" x14ac:dyDescent="0.4">
      <c r="A84" s="165" t="s">
        <v>3936</v>
      </c>
      <c r="B84" s="73" t="s">
        <v>4035</v>
      </c>
      <c r="C84" s="76" t="s">
        <v>3953</v>
      </c>
      <c r="D84" s="72" t="s">
        <v>170</v>
      </c>
      <c r="E84" s="84">
        <v>6</v>
      </c>
      <c r="F84" s="83">
        <v>5</v>
      </c>
      <c r="G84" s="84">
        <f t="shared" si="3"/>
        <v>11</v>
      </c>
      <c r="H84" s="123">
        <v>43738</v>
      </c>
      <c r="I84" s="85">
        <v>200</v>
      </c>
      <c r="J84" s="217">
        <f t="shared" si="4"/>
        <v>11</v>
      </c>
    </row>
    <row r="85" spans="1:10" ht="15" hidden="1" outlineLevel="1" thickBot="1" x14ac:dyDescent="0.4">
      <c r="A85" s="165" t="s">
        <v>3936</v>
      </c>
      <c r="B85" s="73" t="s">
        <v>4036</v>
      </c>
      <c r="C85" s="76" t="s">
        <v>3953</v>
      </c>
      <c r="D85" s="72" t="s">
        <v>170</v>
      </c>
      <c r="E85" s="84">
        <v>4</v>
      </c>
      <c r="F85" s="83">
        <v>4</v>
      </c>
      <c r="G85" s="84">
        <f t="shared" si="3"/>
        <v>8</v>
      </c>
      <c r="H85" s="123">
        <v>43738</v>
      </c>
      <c r="I85" s="85">
        <v>200</v>
      </c>
      <c r="J85" s="217">
        <f t="shared" si="4"/>
        <v>8</v>
      </c>
    </row>
    <row r="86" spans="1:10" ht="15" hidden="1" outlineLevel="1" thickBot="1" x14ac:dyDescent="0.4">
      <c r="A86" s="165" t="s">
        <v>3936</v>
      </c>
      <c r="B86" s="73" t="s">
        <v>4037</v>
      </c>
      <c r="C86" s="76" t="s">
        <v>3953</v>
      </c>
      <c r="D86" s="72" t="s">
        <v>170</v>
      </c>
      <c r="E86" s="84">
        <v>6</v>
      </c>
      <c r="F86" s="83">
        <v>3</v>
      </c>
      <c r="G86" s="84">
        <f t="shared" si="3"/>
        <v>9</v>
      </c>
      <c r="H86" s="123">
        <v>43738</v>
      </c>
      <c r="I86" s="85">
        <v>220</v>
      </c>
      <c r="J86" s="217">
        <f t="shared" si="4"/>
        <v>9</v>
      </c>
    </row>
    <row r="87" spans="1:10" ht="15" hidden="1" outlineLevel="1" thickBot="1" x14ac:dyDescent="0.4">
      <c r="A87" s="165" t="s">
        <v>3936</v>
      </c>
      <c r="B87" s="73" t="s">
        <v>4038</v>
      </c>
      <c r="C87" s="76" t="s">
        <v>3953</v>
      </c>
      <c r="D87" s="72" t="s">
        <v>170</v>
      </c>
      <c r="E87" s="84">
        <v>7</v>
      </c>
      <c r="F87" s="83">
        <v>5</v>
      </c>
      <c r="G87" s="84">
        <f t="shared" si="3"/>
        <v>12</v>
      </c>
      <c r="H87" s="123">
        <v>43738</v>
      </c>
      <c r="I87" s="85">
        <v>250</v>
      </c>
      <c r="J87" s="217">
        <f t="shared" si="4"/>
        <v>12</v>
      </c>
    </row>
    <row r="88" spans="1:10" ht="15" hidden="1" outlineLevel="1" thickBot="1" x14ac:dyDescent="0.4">
      <c r="A88" s="165" t="s">
        <v>3936</v>
      </c>
      <c r="B88" s="73" t="s">
        <v>4039</v>
      </c>
      <c r="C88" s="76" t="s">
        <v>3953</v>
      </c>
      <c r="D88" s="72" t="s">
        <v>170</v>
      </c>
      <c r="E88" s="84">
        <v>6</v>
      </c>
      <c r="F88" s="83">
        <v>3</v>
      </c>
      <c r="G88" s="84">
        <f t="shared" si="3"/>
        <v>9</v>
      </c>
      <c r="H88" s="123">
        <v>43738</v>
      </c>
      <c r="I88" s="85">
        <v>100</v>
      </c>
      <c r="J88" s="217">
        <f t="shared" si="4"/>
        <v>9</v>
      </c>
    </row>
    <row r="89" spans="1:10" ht="15" hidden="1" outlineLevel="1" thickBot="1" x14ac:dyDescent="0.4">
      <c r="A89" s="165" t="s">
        <v>3936</v>
      </c>
      <c r="B89" s="73" t="s">
        <v>4040</v>
      </c>
      <c r="C89" s="76" t="s">
        <v>3953</v>
      </c>
      <c r="D89" s="72" t="s">
        <v>170</v>
      </c>
      <c r="E89" s="84">
        <v>7</v>
      </c>
      <c r="F89" s="83">
        <v>2</v>
      </c>
      <c r="G89" s="84">
        <f t="shared" si="3"/>
        <v>9</v>
      </c>
      <c r="H89" s="123">
        <v>43738</v>
      </c>
      <c r="I89" s="85">
        <v>160</v>
      </c>
      <c r="J89" s="217">
        <f t="shared" si="4"/>
        <v>9</v>
      </c>
    </row>
    <row r="90" spans="1:10" ht="15" hidden="1" outlineLevel="1" thickBot="1" x14ac:dyDescent="0.4">
      <c r="A90" s="165" t="s">
        <v>3936</v>
      </c>
      <c r="B90" s="73" t="s">
        <v>4041</v>
      </c>
      <c r="C90" s="76" t="s">
        <v>3953</v>
      </c>
      <c r="D90" s="72" t="s">
        <v>170</v>
      </c>
      <c r="E90" s="84">
        <v>5</v>
      </c>
      <c r="F90" s="83">
        <v>2</v>
      </c>
      <c r="G90" s="84">
        <f t="shared" si="3"/>
        <v>7</v>
      </c>
      <c r="H90" s="123">
        <v>43738</v>
      </c>
      <c r="I90" s="85">
        <v>90</v>
      </c>
      <c r="J90" s="217">
        <f t="shared" si="4"/>
        <v>7</v>
      </c>
    </row>
    <row r="91" spans="1:10" ht="15" hidden="1" outlineLevel="1" thickBot="1" x14ac:dyDescent="0.4">
      <c r="A91" s="165" t="s">
        <v>3936</v>
      </c>
      <c r="B91" s="73" t="s">
        <v>4042</v>
      </c>
      <c r="C91" s="76" t="s">
        <v>3953</v>
      </c>
      <c r="D91" s="72" t="s">
        <v>170</v>
      </c>
      <c r="E91" s="84">
        <v>5</v>
      </c>
      <c r="F91" s="83">
        <v>2</v>
      </c>
      <c r="G91" s="84">
        <f t="shared" si="3"/>
        <v>7</v>
      </c>
      <c r="H91" s="123">
        <v>43738</v>
      </c>
      <c r="I91" s="85">
        <v>60</v>
      </c>
      <c r="J91" s="217">
        <f t="shared" si="4"/>
        <v>7</v>
      </c>
    </row>
    <row r="92" spans="1:10" ht="15" hidden="1" outlineLevel="1" thickBot="1" x14ac:dyDescent="0.4">
      <c r="A92" s="165" t="s">
        <v>3936</v>
      </c>
      <c r="B92" s="73" t="s">
        <v>4043</v>
      </c>
      <c r="C92" s="76" t="s">
        <v>3953</v>
      </c>
      <c r="D92" s="72" t="s">
        <v>170</v>
      </c>
      <c r="E92" s="84">
        <v>11</v>
      </c>
      <c r="F92" s="83">
        <v>2</v>
      </c>
      <c r="G92" s="84">
        <f t="shared" si="3"/>
        <v>13</v>
      </c>
      <c r="H92" s="123">
        <v>43738</v>
      </c>
      <c r="I92" s="85">
        <v>160</v>
      </c>
      <c r="J92" s="217">
        <f t="shared" si="4"/>
        <v>13</v>
      </c>
    </row>
    <row r="93" spans="1:10" ht="15" hidden="1" outlineLevel="1" thickBot="1" x14ac:dyDescent="0.4">
      <c r="A93" s="165" t="s">
        <v>3936</v>
      </c>
      <c r="B93" s="73" t="s">
        <v>4044</v>
      </c>
      <c r="C93" s="76" t="s">
        <v>3953</v>
      </c>
      <c r="D93" s="72" t="s">
        <v>170</v>
      </c>
      <c r="E93" s="84">
        <v>10</v>
      </c>
      <c r="F93" s="83">
        <v>2</v>
      </c>
      <c r="G93" s="84">
        <f t="shared" si="3"/>
        <v>12</v>
      </c>
      <c r="H93" s="123">
        <v>43738</v>
      </c>
      <c r="I93" s="85">
        <v>190</v>
      </c>
      <c r="J93" s="217">
        <f t="shared" si="4"/>
        <v>12</v>
      </c>
    </row>
    <row r="94" spans="1:10" hidden="1" outlineLevel="1" x14ac:dyDescent="0.35">
      <c r="A94" s="165" t="s">
        <v>3936</v>
      </c>
      <c r="B94" s="73" t="s">
        <v>4045</v>
      </c>
      <c r="C94" s="76" t="s">
        <v>3953</v>
      </c>
      <c r="D94" s="72" t="s">
        <v>170</v>
      </c>
      <c r="E94" s="84">
        <v>3</v>
      </c>
      <c r="F94" s="83">
        <v>2</v>
      </c>
      <c r="G94" s="84">
        <f t="shared" si="3"/>
        <v>5</v>
      </c>
      <c r="H94" s="123">
        <v>43738</v>
      </c>
      <c r="I94" s="85">
        <v>260</v>
      </c>
      <c r="J94" s="217">
        <f t="shared" si="4"/>
        <v>5</v>
      </c>
    </row>
    <row r="95" spans="1:10" ht="15" collapsed="1" thickBot="1" x14ac:dyDescent="0.4">
      <c r="A95" s="118" t="s">
        <v>3936</v>
      </c>
      <c r="B95" s="74"/>
      <c r="C95" s="80" t="s">
        <v>3937</v>
      </c>
      <c r="D95" s="118">
        <f>COUNTA(D2:D94)</f>
        <v>93</v>
      </c>
      <c r="E95" s="81">
        <f>SUM(E2:E94)</f>
        <v>414</v>
      </c>
      <c r="F95" s="81">
        <f>SUM(F2:F94)</f>
        <v>275</v>
      </c>
      <c r="G95" s="81">
        <f>SUM(G2:G94)</f>
        <v>689</v>
      </c>
      <c r="H95" s="127">
        <v>43738</v>
      </c>
      <c r="I95" s="426">
        <f>AVERAGE(I2:I94)</f>
        <v>154.94623655913978</v>
      </c>
      <c r="J95" s="81">
        <f>SUM(J2:J94)</f>
        <v>689</v>
      </c>
    </row>
    <row r="96" spans="1:10" ht="15" hidden="1" outlineLevel="1" thickBot="1" x14ac:dyDescent="0.4">
      <c r="A96" s="72" t="s">
        <v>3938</v>
      </c>
      <c r="B96" s="75" t="s">
        <v>4046</v>
      </c>
      <c r="C96" s="86" t="s">
        <v>3939</v>
      </c>
      <c r="D96" s="72" t="s">
        <v>170</v>
      </c>
      <c r="E96" s="87">
        <v>6</v>
      </c>
      <c r="F96" s="88">
        <v>4</v>
      </c>
      <c r="G96" s="88">
        <f t="shared" ref="G96:G127" si="5">E96+F96</f>
        <v>10</v>
      </c>
      <c r="H96" s="123">
        <v>43633</v>
      </c>
      <c r="I96" s="427">
        <v>600</v>
      </c>
      <c r="J96" s="217">
        <f t="shared" si="4"/>
        <v>10</v>
      </c>
    </row>
    <row r="97" spans="1:10" ht="15" hidden="1" outlineLevel="1" thickBot="1" x14ac:dyDescent="0.4">
      <c r="A97" s="70" t="s">
        <v>3938</v>
      </c>
      <c r="B97" s="73" t="s">
        <v>4047</v>
      </c>
      <c r="C97" s="79" t="s">
        <v>3939</v>
      </c>
      <c r="D97" s="72" t="s">
        <v>170</v>
      </c>
      <c r="E97" s="83">
        <v>8</v>
      </c>
      <c r="F97" s="84">
        <v>6</v>
      </c>
      <c r="G97" s="84">
        <f t="shared" si="5"/>
        <v>14</v>
      </c>
      <c r="H97" s="123">
        <v>43633</v>
      </c>
      <c r="I97" s="428">
        <v>310</v>
      </c>
      <c r="J97" s="217">
        <f t="shared" si="4"/>
        <v>14</v>
      </c>
    </row>
    <row r="98" spans="1:10" ht="15" hidden="1" outlineLevel="1" thickBot="1" x14ac:dyDescent="0.4">
      <c r="A98" s="70" t="s">
        <v>3938</v>
      </c>
      <c r="B98" s="73" t="s">
        <v>4048</v>
      </c>
      <c r="C98" s="79" t="s">
        <v>3939</v>
      </c>
      <c r="D98" s="72" t="s">
        <v>170</v>
      </c>
      <c r="E98" s="83">
        <v>7</v>
      </c>
      <c r="F98" s="84">
        <v>5</v>
      </c>
      <c r="G98" s="84">
        <f t="shared" si="5"/>
        <v>12</v>
      </c>
      <c r="H98" s="123">
        <v>43633</v>
      </c>
      <c r="I98" s="428">
        <v>210</v>
      </c>
      <c r="J98" s="217">
        <f t="shared" si="4"/>
        <v>12</v>
      </c>
    </row>
    <row r="99" spans="1:10" ht="15" hidden="1" outlineLevel="1" thickBot="1" x14ac:dyDescent="0.4">
      <c r="A99" s="70" t="s">
        <v>3938</v>
      </c>
      <c r="B99" s="73" t="s">
        <v>4049</v>
      </c>
      <c r="C99" s="79" t="s">
        <v>3939</v>
      </c>
      <c r="D99" s="72" t="s">
        <v>170</v>
      </c>
      <c r="E99" s="83">
        <v>9</v>
      </c>
      <c r="F99" s="84">
        <v>5</v>
      </c>
      <c r="G99" s="84">
        <f t="shared" si="5"/>
        <v>14</v>
      </c>
      <c r="H99" s="123">
        <v>43633</v>
      </c>
      <c r="I99" s="428">
        <v>340</v>
      </c>
      <c r="J99" s="217">
        <f t="shared" si="4"/>
        <v>14</v>
      </c>
    </row>
    <row r="100" spans="1:10" ht="15" hidden="1" outlineLevel="1" thickBot="1" x14ac:dyDescent="0.4">
      <c r="A100" s="70" t="s">
        <v>3938</v>
      </c>
      <c r="B100" s="73" t="s">
        <v>4050</v>
      </c>
      <c r="C100" s="79" t="s">
        <v>3939</v>
      </c>
      <c r="D100" s="72" t="s">
        <v>170</v>
      </c>
      <c r="E100" s="83">
        <v>5</v>
      </c>
      <c r="F100" s="84">
        <v>5</v>
      </c>
      <c r="G100" s="84">
        <f t="shared" si="5"/>
        <v>10</v>
      </c>
      <c r="H100" s="123">
        <v>43633</v>
      </c>
      <c r="I100" s="428">
        <v>400</v>
      </c>
      <c r="J100" s="217">
        <f t="shared" si="4"/>
        <v>10</v>
      </c>
    </row>
    <row r="101" spans="1:10" ht="15" hidden="1" outlineLevel="1" thickBot="1" x14ac:dyDescent="0.4">
      <c r="A101" s="70" t="s">
        <v>3938</v>
      </c>
      <c r="B101" s="73" t="s">
        <v>4051</v>
      </c>
      <c r="C101" s="79" t="s">
        <v>3939</v>
      </c>
      <c r="D101" s="72" t="s">
        <v>170</v>
      </c>
      <c r="E101" s="83">
        <v>10</v>
      </c>
      <c r="F101" s="84">
        <v>9</v>
      </c>
      <c r="G101" s="84">
        <f t="shared" si="5"/>
        <v>19</v>
      </c>
      <c r="H101" s="123">
        <v>43633</v>
      </c>
      <c r="I101" s="428">
        <v>100</v>
      </c>
      <c r="J101" s="217">
        <f t="shared" si="4"/>
        <v>19</v>
      </c>
    </row>
    <row r="102" spans="1:10" ht="15" hidden="1" outlineLevel="1" thickBot="1" x14ac:dyDescent="0.4">
      <c r="A102" s="70" t="s">
        <v>3938</v>
      </c>
      <c r="B102" s="73" t="s">
        <v>4052</v>
      </c>
      <c r="C102" s="79" t="s">
        <v>3939</v>
      </c>
      <c r="D102" s="72" t="s">
        <v>170</v>
      </c>
      <c r="E102" s="83">
        <v>6</v>
      </c>
      <c r="F102" s="84">
        <v>4</v>
      </c>
      <c r="G102" s="84">
        <f t="shared" si="5"/>
        <v>10</v>
      </c>
      <c r="H102" s="123">
        <v>43633</v>
      </c>
      <c r="I102" s="428">
        <v>230</v>
      </c>
      <c r="J102" s="217">
        <f t="shared" si="4"/>
        <v>10</v>
      </c>
    </row>
    <row r="103" spans="1:10" ht="15" hidden="1" outlineLevel="1" thickBot="1" x14ac:dyDescent="0.4">
      <c r="A103" s="70" t="s">
        <v>3938</v>
      </c>
      <c r="B103" s="73" t="s">
        <v>4053</v>
      </c>
      <c r="C103" s="79" t="s">
        <v>3939</v>
      </c>
      <c r="D103" s="72" t="s">
        <v>170</v>
      </c>
      <c r="E103" s="83">
        <v>2</v>
      </c>
      <c r="F103" s="84">
        <v>2</v>
      </c>
      <c r="G103" s="84">
        <f t="shared" si="5"/>
        <v>4</v>
      </c>
      <c r="H103" s="123">
        <v>43633</v>
      </c>
      <c r="I103" s="428">
        <v>410</v>
      </c>
      <c r="J103" s="217">
        <f t="shared" si="4"/>
        <v>4</v>
      </c>
    </row>
    <row r="104" spans="1:10" ht="15" hidden="1" outlineLevel="1" thickBot="1" x14ac:dyDescent="0.4">
      <c r="A104" s="70" t="s">
        <v>3938</v>
      </c>
      <c r="B104" s="73" t="s">
        <v>4054</v>
      </c>
      <c r="C104" s="79" t="s">
        <v>3939</v>
      </c>
      <c r="D104" s="72" t="s">
        <v>170</v>
      </c>
      <c r="E104" s="83">
        <v>8</v>
      </c>
      <c r="F104" s="84">
        <v>6</v>
      </c>
      <c r="G104" s="84">
        <f t="shared" si="5"/>
        <v>14</v>
      </c>
      <c r="H104" s="123">
        <v>43633</v>
      </c>
      <c r="I104" s="428">
        <v>360</v>
      </c>
      <c r="J104" s="217">
        <f t="shared" si="4"/>
        <v>14</v>
      </c>
    </row>
    <row r="105" spans="1:10" ht="15" hidden="1" outlineLevel="1" thickBot="1" x14ac:dyDescent="0.4">
      <c r="A105" s="70" t="s">
        <v>3938</v>
      </c>
      <c r="B105" s="73" t="s">
        <v>4055</v>
      </c>
      <c r="C105" s="79" t="s">
        <v>3939</v>
      </c>
      <c r="D105" s="72" t="s">
        <v>170</v>
      </c>
      <c r="E105" s="83">
        <v>11</v>
      </c>
      <c r="F105" s="84">
        <v>6</v>
      </c>
      <c r="G105" s="84">
        <f t="shared" si="5"/>
        <v>17</v>
      </c>
      <c r="H105" s="123">
        <v>43633</v>
      </c>
      <c r="I105" s="428">
        <v>280</v>
      </c>
      <c r="J105" s="217">
        <f t="shared" si="4"/>
        <v>17</v>
      </c>
    </row>
    <row r="106" spans="1:10" ht="15" hidden="1" outlineLevel="1" thickBot="1" x14ac:dyDescent="0.4">
      <c r="A106" s="70" t="s">
        <v>3938</v>
      </c>
      <c r="B106" s="73" t="s">
        <v>4056</v>
      </c>
      <c r="C106" s="79" t="s">
        <v>3939</v>
      </c>
      <c r="D106" s="72" t="s">
        <v>170</v>
      </c>
      <c r="E106" s="83">
        <v>6</v>
      </c>
      <c r="F106" s="84">
        <v>8</v>
      </c>
      <c r="G106" s="84">
        <f t="shared" si="5"/>
        <v>14</v>
      </c>
      <c r="H106" s="123">
        <v>43633</v>
      </c>
      <c r="I106" s="428">
        <v>312</v>
      </c>
      <c r="J106" s="217">
        <f t="shared" si="4"/>
        <v>14</v>
      </c>
    </row>
    <row r="107" spans="1:10" ht="15" hidden="1" outlineLevel="1" thickBot="1" x14ac:dyDescent="0.4">
      <c r="A107" s="70" t="s">
        <v>3938</v>
      </c>
      <c r="B107" s="73" t="s">
        <v>4057</v>
      </c>
      <c r="C107" s="79" t="s">
        <v>3939</v>
      </c>
      <c r="D107" s="72" t="s">
        <v>170</v>
      </c>
      <c r="E107" s="83">
        <v>3</v>
      </c>
      <c r="F107" s="84">
        <v>4</v>
      </c>
      <c r="G107" s="84">
        <f t="shared" si="5"/>
        <v>7</v>
      </c>
      <c r="H107" s="123">
        <v>43633</v>
      </c>
      <c r="I107" s="428">
        <v>380</v>
      </c>
      <c r="J107" s="217">
        <f t="shared" si="4"/>
        <v>7</v>
      </c>
    </row>
    <row r="108" spans="1:10" ht="15" hidden="1" outlineLevel="1" thickBot="1" x14ac:dyDescent="0.4">
      <c r="A108" s="70" t="s">
        <v>3938</v>
      </c>
      <c r="B108" s="73" t="s">
        <v>4058</v>
      </c>
      <c r="C108" s="79" t="s">
        <v>3939</v>
      </c>
      <c r="D108" s="72" t="s">
        <v>170</v>
      </c>
      <c r="E108" s="83">
        <v>9</v>
      </c>
      <c r="F108" s="84">
        <v>7</v>
      </c>
      <c r="G108" s="84">
        <f t="shared" si="5"/>
        <v>16</v>
      </c>
      <c r="H108" s="123">
        <v>43633</v>
      </c>
      <c r="I108" s="428">
        <v>290</v>
      </c>
      <c r="J108" s="217">
        <f t="shared" si="4"/>
        <v>16</v>
      </c>
    </row>
    <row r="109" spans="1:10" ht="15" hidden="1" outlineLevel="1" thickBot="1" x14ac:dyDescent="0.4">
      <c r="A109" s="70" t="s">
        <v>3938</v>
      </c>
      <c r="B109" s="73" t="s">
        <v>4059</v>
      </c>
      <c r="C109" s="79" t="s">
        <v>3939</v>
      </c>
      <c r="D109" s="72" t="s">
        <v>170</v>
      </c>
      <c r="E109" s="83">
        <v>13</v>
      </c>
      <c r="F109" s="84">
        <v>11</v>
      </c>
      <c r="G109" s="84">
        <f t="shared" si="5"/>
        <v>24</v>
      </c>
      <c r="H109" s="123">
        <v>43633</v>
      </c>
      <c r="I109" s="428">
        <v>300</v>
      </c>
      <c r="J109" s="217">
        <f t="shared" si="4"/>
        <v>24</v>
      </c>
    </row>
    <row r="110" spans="1:10" ht="15" hidden="1" outlineLevel="1" thickBot="1" x14ac:dyDescent="0.4">
      <c r="A110" s="70" t="s">
        <v>3938</v>
      </c>
      <c r="B110" s="73" t="s">
        <v>4060</v>
      </c>
      <c r="C110" s="79" t="s">
        <v>3939</v>
      </c>
      <c r="D110" s="72" t="s">
        <v>170</v>
      </c>
      <c r="E110" s="83">
        <v>4</v>
      </c>
      <c r="F110" s="84">
        <v>8</v>
      </c>
      <c r="G110" s="84">
        <f t="shared" si="5"/>
        <v>12</v>
      </c>
      <c r="H110" s="123">
        <v>43633</v>
      </c>
      <c r="I110" s="428">
        <v>420</v>
      </c>
      <c r="J110" s="217">
        <f t="shared" si="4"/>
        <v>12</v>
      </c>
    </row>
    <row r="111" spans="1:10" ht="15" hidden="1" outlineLevel="1" thickBot="1" x14ac:dyDescent="0.4">
      <c r="A111" s="70" t="s">
        <v>3938</v>
      </c>
      <c r="B111" s="73" t="s">
        <v>4061</v>
      </c>
      <c r="C111" s="79" t="s">
        <v>3939</v>
      </c>
      <c r="D111" s="72" t="s">
        <v>170</v>
      </c>
      <c r="E111" s="83">
        <v>9</v>
      </c>
      <c r="F111" s="84">
        <v>7</v>
      </c>
      <c r="G111" s="84">
        <f t="shared" si="5"/>
        <v>16</v>
      </c>
      <c r="H111" s="123">
        <v>43633</v>
      </c>
      <c r="I111" s="428">
        <v>440</v>
      </c>
      <c r="J111" s="217">
        <f t="shared" si="4"/>
        <v>16</v>
      </c>
    </row>
    <row r="112" spans="1:10" ht="15" hidden="1" outlineLevel="1" thickBot="1" x14ac:dyDescent="0.4">
      <c r="A112" s="70" t="s">
        <v>3938</v>
      </c>
      <c r="B112" s="73" t="s">
        <v>4062</v>
      </c>
      <c r="C112" s="79" t="s">
        <v>3939</v>
      </c>
      <c r="D112" s="72" t="s">
        <v>170</v>
      </c>
      <c r="E112" s="83">
        <v>3</v>
      </c>
      <c r="F112" s="84">
        <v>6</v>
      </c>
      <c r="G112" s="84">
        <f t="shared" si="5"/>
        <v>9</v>
      </c>
      <c r="H112" s="123">
        <v>43633</v>
      </c>
      <c r="I112" s="428">
        <v>480</v>
      </c>
      <c r="J112" s="217">
        <f t="shared" si="4"/>
        <v>9</v>
      </c>
    </row>
    <row r="113" spans="1:10" ht="15" hidden="1" outlineLevel="1" thickBot="1" x14ac:dyDescent="0.4">
      <c r="A113" s="70" t="s">
        <v>3938</v>
      </c>
      <c r="B113" s="73" t="s">
        <v>4063</v>
      </c>
      <c r="C113" s="79" t="s">
        <v>3939</v>
      </c>
      <c r="D113" s="72" t="s">
        <v>170</v>
      </c>
      <c r="E113" s="83">
        <v>7</v>
      </c>
      <c r="F113" s="84">
        <v>9</v>
      </c>
      <c r="G113" s="84">
        <f t="shared" si="5"/>
        <v>16</v>
      </c>
      <c r="H113" s="123">
        <v>43633</v>
      </c>
      <c r="I113" s="428">
        <v>505</v>
      </c>
      <c r="J113" s="217">
        <f t="shared" si="4"/>
        <v>16</v>
      </c>
    </row>
    <row r="114" spans="1:10" ht="15" hidden="1" outlineLevel="1" thickBot="1" x14ac:dyDescent="0.4">
      <c r="A114" s="70" t="s">
        <v>3938</v>
      </c>
      <c r="B114" s="73" t="s">
        <v>4064</v>
      </c>
      <c r="C114" s="79" t="s">
        <v>3939</v>
      </c>
      <c r="D114" s="72" t="s">
        <v>170</v>
      </c>
      <c r="E114" s="83">
        <v>8</v>
      </c>
      <c r="F114" s="84">
        <v>4</v>
      </c>
      <c r="G114" s="84">
        <f t="shared" si="5"/>
        <v>12</v>
      </c>
      <c r="H114" s="123">
        <v>43633</v>
      </c>
      <c r="I114" s="428">
        <v>505</v>
      </c>
      <c r="J114" s="217">
        <f t="shared" si="4"/>
        <v>12</v>
      </c>
    </row>
    <row r="115" spans="1:10" ht="15" hidden="1" outlineLevel="1" thickBot="1" x14ac:dyDescent="0.4">
      <c r="A115" s="70" t="s">
        <v>3938</v>
      </c>
      <c r="B115" s="73" t="s">
        <v>4065</v>
      </c>
      <c r="C115" s="79" t="s">
        <v>3939</v>
      </c>
      <c r="D115" s="72" t="s">
        <v>170</v>
      </c>
      <c r="E115" s="83">
        <v>4</v>
      </c>
      <c r="F115" s="84">
        <v>4</v>
      </c>
      <c r="G115" s="84">
        <f t="shared" si="5"/>
        <v>8</v>
      </c>
      <c r="H115" s="123">
        <v>43633</v>
      </c>
      <c r="I115" s="428">
        <v>540</v>
      </c>
      <c r="J115" s="217">
        <f t="shared" si="4"/>
        <v>8</v>
      </c>
    </row>
    <row r="116" spans="1:10" ht="15" hidden="1" outlineLevel="1" thickBot="1" x14ac:dyDescent="0.4">
      <c r="A116" s="70" t="s">
        <v>3938</v>
      </c>
      <c r="B116" s="73" t="s">
        <v>4066</v>
      </c>
      <c r="C116" s="79" t="s">
        <v>3939</v>
      </c>
      <c r="D116" s="72" t="s">
        <v>170</v>
      </c>
      <c r="E116" s="83">
        <v>6</v>
      </c>
      <c r="F116" s="84">
        <v>6</v>
      </c>
      <c r="G116" s="84">
        <f t="shared" si="5"/>
        <v>12</v>
      </c>
      <c r="H116" s="123">
        <v>43633</v>
      </c>
      <c r="I116" s="428">
        <v>90</v>
      </c>
      <c r="J116" s="217">
        <f t="shared" si="4"/>
        <v>12</v>
      </c>
    </row>
    <row r="117" spans="1:10" ht="15" hidden="1" outlineLevel="1" thickBot="1" x14ac:dyDescent="0.4">
      <c r="A117" s="70" t="s">
        <v>3938</v>
      </c>
      <c r="B117" s="73" t="s">
        <v>4067</v>
      </c>
      <c r="C117" s="79" t="s">
        <v>3939</v>
      </c>
      <c r="D117" s="72" t="s">
        <v>170</v>
      </c>
      <c r="E117" s="83">
        <v>9</v>
      </c>
      <c r="F117" s="84">
        <v>10</v>
      </c>
      <c r="G117" s="84">
        <f t="shared" si="5"/>
        <v>19</v>
      </c>
      <c r="H117" s="123">
        <v>43633</v>
      </c>
      <c r="I117" s="428">
        <v>110</v>
      </c>
      <c r="J117" s="217">
        <f t="shared" si="4"/>
        <v>19</v>
      </c>
    </row>
    <row r="118" spans="1:10" ht="15" hidden="1" outlineLevel="1" thickBot="1" x14ac:dyDescent="0.4">
      <c r="A118" s="70" t="s">
        <v>3938</v>
      </c>
      <c r="B118" s="73" t="s">
        <v>4068</v>
      </c>
      <c r="C118" s="79" t="s">
        <v>3939</v>
      </c>
      <c r="D118" s="72" t="s">
        <v>170</v>
      </c>
      <c r="E118" s="83">
        <v>11</v>
      </c>
      <c r="F118" s="84">
        <v>9</v>
      </c>
      <c r="G118" s="84">
        <f t="shared" si="5"/>
        <v>20</v>
      </c>
      <c r="H118" s="123">
        <v>43633</v>
      </c>
      <c r="I118" s="428">
        <v>160</v>
      </c>
      <c r="J118" s="217">
        <f t="shared" si="4"/>
        <v>20</v>
      </c>
    </row>
    <row r="119" spans="1:10" ht="15" hidden="1" outlineLevel="1" thickBot="1" x14ac:dyDescent="0.4">
      <c r="A119" s="70" t="s">
        <v>3938</v>
      </c>
      <c r="B119" s="73" t="s">
        <v>4069</v>
      </c>
      <c r="C119" s="79" t="s">
        <v>3939</v>
      </c>
      <c r="D119" s="72" t="s">
        <v>170</v>
      </c>
      <c r="E119" s="83">
        <v>7</v>
      </c>
      <c r="F119" s="84">
        <v>7</v>
      </c>
      <c r="G119" s="84">
        <f t="shared" si="5"/>
        <v>14</v>
      </c>
      <c r="H119" s="123">
        <v>43633</v>
      </c>
      <c r="I119" s="428">
        <v>190</v>
      </c>
      <c r="J119" s="217">
        <f t="shared" si="4"/>
        <v>14</v>
      </c>
    </row>
    <row r="120" spans="1:10" ht="15" hidden="1" outlineLevel="1" thickBot="1" x14ac:dyDescent="0.4">
      <c r="A120" s="70" t="s">
        <v>3938</v>
      </c>
      <c r="B120" s="73" t="s">
        <v>4070</v>
      </c>
      <c r="C120" s="79" t="s">
        <v>3939</v>
      </c>
      <c r="D120" s="72" t="s">
        <v>170</v>
      </c>
      <c r="E120" s="83">
        <v>8</v>
      </c>
      <c r="F120" s="84">
        <v>5</v>
      </c>
      <c r="G120" s="84">
        <f t="shared" si="5"/>
        <v>13</v>
      </c>
      <c r="H120" s="123">
        <v>43633</v>
      </c>
      <c r="I120" s="428">
        <v>180</v>
      </c>
      <c r="J120" s="217">
        <f t="shared" si="4"/>
        <v>13</v>
      </c>
    </row>
    <row r="121" spans="1:10" ht="15" hidden="1" outlineLevel="1" thickBot="1" x14ac:dyDescent="0.4">
      <c r="A121" s="70" t="s">
        <v>3938</v>
      </c>
      <c r="B121" s="73" t="s">
        <v>4071</v>
      </c>
      <c r="C121" s="79" t="s">
        <v>3939</v>
      </c>
      <c r="D121" s="72" t="s">
        <v>170</v>
      </c>
      <c r="E121" s="83">
        <v>4</v>
      </c>
      <c r="F121" s="84">
        <v>3</v>
      </c>
      <c r="G121" s="84">
        <f t="shared" si="5"/>
        <v>7</v>
      </c>
      <c r="H121" s="123">
        <v>43633</v>
      </c>
      <c r="I121" s="428">
        <v>200</v>
      </c>
      <c r="J121" s="217">
        <f t="shared" si="4"/>
        <v>7</v>
      </c>
    </row>
    <row r="122" spans="1:10" ht="15" hidden="1" outlineLevel="1" thickBot="1" x14ac:dyDescent="0.4">
      <c r="A122" s="70" t="s">
        <v>3938</v>
      </c>
      <c r="B122" s="73" t="s">
        <v>4072</v>
      </c>
      <c r="C122" s="79" t="s">
        <v>3939</v>
      </c>
      <c r="D122" s="72" t="s">
        <v>170</v>
      </c>
      <c r="E122" s="83">
        <v>3</v>
      </c>
      <c r="F122" s="84">
        <v>2</v>
      </c>
      <c r="G122" s="84">
        <f t="shared" si="5"/>
        <v>5</v>
      </c>
      <c r="H122" s="123">
        <v>43633</v>
      </c>
      <c r="I122" s="428">
        <v>230</v>
      </c>
      <c r="J122" s="217">
        <f t="shared" si="4"/>
        <v>5</v>
      </c>
    </row>
    <row r="123" spans="1:10" ht="15" hidden="1" outlineLevel="1" thickBot="1" x14ac:dyDescent="0.4">
      <c r="A123" s="70" t="s">
        <v>3938</v>
      </c>
      <c r="B123" s="73" t="s">
        <v>4073</v>
      </c>
      <c r="C123" s="79" t="s">
        <v>3939</v>
      </c>
      <c r="D123" s="72" t="s">
        <v>170</v>
      </c>
      <c r="E123" s="83">
        <v>7</v>
      </c>
      <c r="F123" s="84">
        <v>5</v>
      </c>
      <c r="G123" s="84">
        <f t="shared" si="5"/>
        <v>12</v>
      </c>
      <c r="H123" s="123">
        <v>43633</v>
      </c>
      <c r="I123" s="428">
        <v>280</v>
      </c>
      <c r="J123" s="217">
        <f t="shared" si="4"/>
        <v>12</v>
      </c>
    </row>
    <row r="124" spans="1:10" ht="15" hidden="1" outlineLevel="1" thickBot="1" x14ac:dyDescent="0.4">
      <c r="A124" s="70" t="s">
        <v>3938</v>
      </c>
      <c r="B124" s="73" t="s">
        <v>4074</v>
      </c>
      <c r="C124" s="79" t="s">
        <v>3939</v>
      </c>
      <c r="D124" s="72" t="s">
        <v>170</v>
      </c>
      <c r="E124" s="83">
        <v>10</v>
      </c>
      <c r="F124" s="84">
        <v>7</v>
      </c>
      <c r="G124" s="84">
        <f t="shared" si="5"/>
        <v>17</v>
      </c>
      <c r="H124" s="123">
        <v>43633</v>
      </c>
      <c r="I124" s="428">
        <v>360</v>
      </c>
      <c r="J124" s="217">
        <f t="shared" si="4"/>
        <v>17</v>
      </c>
    </row>
    <row r="125" spans="1:10" ht="15" hidden="1" outlineLevel="1" thickBot="1" x14ac:dyDescent="0.4">
      <c r="A125" s="70" t="s">
        <v>3938</v>
      </c>
      <c r="B125" s="73" t="s">
        <v>4075</v>
      </c>
      <c r="C125" s="79" t="s">
        <v>3939</v>
      </c>
      <c r="D125" s="72" t="s">
        <v>170</v>
      </c>
      <c r="E125" s="83">
        <v>8</v>
      </c>
      <c r="F125" s="84">
        <v>4</v>
      </c>
      <c r="G125" s="84">
        <f t="shared" si="5"/>
        <v>12</v>
      </c>
      <c r="H125" s="123">
        <v>43633</v>
      </c>
      <c r="I125" s="428">
        <v>430</v>
      </c>
      <c r="J125" s="217">
        <f t="shared" si="4"/>
        <v>12</v>
      </c>
    </row>
    <row r="126" spans="1:10" ht="15" hidden="1" outlineLevel="1" thickBot="1" x14ac:dyDescent="0.4">
      <c r="A126" s="70" t="s">
        <v>3938</v>
      </c>
      <c r="B126" s="73" t="s">
        <v>4076</v>
      </c>
      <c r="C126" s="79" t="s">
        <v>3939</v>
      </c>
      <c r="D126" s="72" t="s">
        <v>170</v>
      </c>
      <c r="E126" s="83">
        <v>9</v>
      </c>
      <c r="F126" s="84">
        <v>7</v>
      </c>
      <c r="G126" s="84">
        <f t="shared" si="5"/>
        <v>16</v>
      </c>
      <c r="H126" s="123">
        <v>43633</v>
      </c>
      <c r="I126" s="428">
        <v>470</v>
      </c>
      <c r="J126" s="217">
        <f t="shared" si="4"/>
        <v>16</v>
      </c>
    </row>
    <row r="127" spans="1:10" ht="15" hidden="1" outlineLevel="1" thickBot="1" x14ac:dyDescent="0.4">
      <c r="A127" s="70" t="s">
        <v>3938</v>
      </c>
      <c r="B127" s="73" t="s">
        <v>4077</v>
      </c>
      <c r="C127" s="79" t="s">
        <v>3939</v>
      </c>
      <c r="D127" s="72" t="s">
        <v>170</v>
      </c>
      <c r="E127" s="83">
        <v>6</v>
      </c>
      <c r="F127" s="84">
        <v>6</v>
      </c>
      <c r="G127" s="84">
        <f t="shared" si="5"/>
        <v>12</v>
      </c>
      <c r="H127" s="123">
        <v>43633</v>
      </c>
      <c r="I127" s="428">
        <v>600</v>
      </c>
      <c r="J127" s="217">
        <f t="shared" si="4"/>
        <v>12</v>
      </c>
    </row>
    <row r="128" spans="1:10" ht="15" hidden="1" outlineLevel="1" thickBot="1" x14ac:dyDescent="0.4">
      <c r="A128" s="70" t="s">
        <v>3938</v>
      </c>
      <c r="B128" s="73" t="s">
        <v>4078</v>
      </c>
      <c r="C128" s="79" t="s">
        <v>3939</v>
      </c>
      <c r="D128" s="72" t="s">
        <v>170</v>
      </c>
      <c r="E128" s="83">
        <v>4</v>
      </c>
      <c r="F128" s="84">
        <v>2</v>
      </c>
      <c r="G128" s="84">
        <f t="shared" ref="G128:G151" si="6">E128+F128</f>
        <v>6</v>
      </c>
      <c r="H128" s="123">
        <v>43633</v>
      </c>
      <c r="I128" s="428">
        <v>610</v>
      </c>
      <c r="J128" s="217">
        <f t="shared" si="4"/>
        <v>6</v>
      </c>
    </row>
    <row r="129" spans="1:10" ht="15" hidden="1" outlineLevel="1" thickBot="1" x14ac:dyDescent="0.4">
      <c r="A129" s="70" t="s">
        <v>3938</v>
      </c>
      <c r="B129" s="73" t="s">
        <v>4079</v>
      </c>
      <c r="C129" s="79" t="s">
        <v>3939</v>
      </c>
      <c r="D129" s="72" t="s">
        <v>170</v>
      </c>
      <c r="E129" s="83">
        <v>7</v>
      </c>
      <c r="F129" s="84">
        <v>4</v>
      </c>
      <c r="G129" s="84">
        <f t="shared" si="6"/>
        <v>11</v>
      </c>
      <c r="H129" s="123">
        <v>43633</v>
      </c>
      <c r="I129" s="428">
        <v>630</v>
      </c>
      <c r="J129" s="217">
        <f t="shared" si="4"/>
        <v>11</v>
      </c>
    </row>
    <row r="130" spans="1:10" ht="15" hidden="1" outlineLevel="1" thickBot="1" x14ac:dyDescent="0.4">
      <c r="A130" s="70" t="s">
        <v>3938</v>
      </c>
      <c r="B130" s="73" t="s">
        <v>4080</v>
      </c>
      <c r="C130" s="79" t="s">
        <v>3939</v>
      </c>
      <c r="D130" s="72" t="s">
        <v>170</v>
      </c>
      <c r="E130" s="83">
        <v>5</v>
      </c>
      <c r="F130" s="84">
        <v>2</v>
      </c>
      <c r="G130" s="84">
        <f t="shared" si="6"/>
        <v>7</v>
      </c>
      <c r="H130" s="123">
        <v>43633</v>
      </c>
      <c r="I130" s="428">
        <v>690</v>
      </c>
      <c r="J130" s="217">
        <f t="shared" si="4"/>
        <v>7</v>
      </c>
    </row>
    <row r="131" spans="1:10" ht="15" hidden="1" outlineLevel="1" thickBot="1" x14ac:dyDescent="0.4">
      <c r="A131" s="70" t="s">
        <v>3938</v>
      </c>
      <c r="B131" s="73" t="s">
        <v>4081</v>
      </c>
      <c r="C131" s="79" t="s">
        <v>3939</v>
      </c>
      <c r="D131" s="72" t="s">
        <v>170</v>
      </c>
      <c r="E131" s="83">
        <v>4</v>
      </c>
      <c r="F131" s="84">
        <v>5</v>
      </c>
      <c r="G131" s="84">
        <f t="shared" si="6"/>
        <v>9</v>
      </c>
      <c r="H131" s="123">
        <v>43633</v>
      </c>
      <c r="I131" s="428">
        <v>650</v>
      </c>
      <c r="J131" s="217">
        <f t="shared" ref="J131:J194" si="7">IF(I131&gt;$Q$1,,G131)</f>
        <v>9</v>
      </c>
    </row>
    <row r="132" spans="1:10" ht="15" hidden="1" outlineLevel="1" thickBot="1" x14ac:dyDescent="0.4">
      <c r="A132" s="70" t="s">
        <v>3938</v>
      </c>
      <c r="B132" s="73" t="s">
        <v>4082</v>
      </c>
      <c r="C132" s="79" t="s">
        <v>3939</v>
      </c>
      <c r="D132" s="72" t="s">
        <v>170</v>
      </c>
      <c r="E132" s="83">
        <v>6</v>
      </c>
      <c r="F132" s="84">
        <v>4</v>
      </c>
      <c r="G132" s="84">
        <f t="shared" si="6"/>
        <v>10</v>
      </c>
      <c r="H132" s="123">
        <v>43633</v>
      </c>
      <c r="I132" s="428">
        <v>690</v>
      </c>
      <c r="J132" s="217">
        <f t="shared" si="7"/>
        <v>10</v>
      </c>
    </row>
    <row r="133" spans="1:10" ht="15" hidden="1" outlineLevel="1" thickBot="1" x14ac:dyDescent="0.4">
      <c r="A133" s="70" t="s">
        <v>3938</v>
      </c>
      <c r="B133" s="73" t="s">
        <v>4083</v>
      </c>
      <c r="C133" s="79" t="s">
        <v>3939</v>
      </c>
      <c r="D133" s="72" t="s">
        <v>170</v>
      </c>
      <c r="E133" s="83">
        <v>8</v>
      </c>
      <c r="F133" s="84">
        <v>5</v>
      </c>
      <c r="G133" s="84">
        <f t="shared" si="6"/>
        <v>13</v>
      </c>
      <c r="H133" s="123">
        <v>43633</v>
      </c>
      <c r="I133" s="428">
        <v>700</v>
      </c>
      <c r="J133" s="217">
        <f t="shared" si="7"/>
        <v>13</v>
      </c>
    </row>
    <row r="134" spans="1:10" ht="15" hidden="1" outlineLevel="1" thickBot="1" x14ac:dyDescent="0.4">
      <c r="A134" s="70" t="s">
        <v>3938</v>
      </c>
      <c r="B134" s="73" t="s">
        <v>4084</v>
      </c>
      <c r="C134" s="79" t="s">
        <v>3939</v>
      </c>
      <c r="D134" s="72" t="s">
        <v>170</v>
      </c>
      <c r="E134" s="83">
        <v>7</v>
      </c>
      <c r="F134" s="84">
        <v>5</v>
      </c>
      <c r="G134" s="84">
        <f t="shared" si="6"/>
        <v>12</v>
      </c>
      <c r="H134" s="123">
        <v>43633</v>
      </c>
      <c r="I134" s="428">
        <v>710</v>
      </c>
      <c r="J134" s="217">
        <f t="shared" si="7"/>
        <v>12</v>
      </c>
    </row>
    <row r="135" spans="1:10" ht="15" hidden="1" outlineLevel="1" thickBot="1" x14ac:dyDescent="0.4">
      <c r="A135" s="70" t="s">
        <v>3938</v>
      </c>
      <c r="B135" s="73" t="s">
        <v>4085</v>
      </c>
      <c r="C135" s="79" t="s">
        <v>3939</v>
      </c>
      <c r="D135" s="72" t="s">
        <v>170</v>
      </c>
      <c r="E135" s="83">
        <v>4</v>
      </c>
      <c r="F135" s="84">
        <v>5</v>
      </c>
      <c r="G135" s="84">
        <f t="shared" si="6"/>
        <v>9</v>
      </c>
      <c r="H135" s="123">
        <v>43633</v>
      </c>
      <c r="I135" s="428">
        <v>730</v>
      </c>
      <c r="J135" s="217">
        <f t="shared" si="7"/>
        <v>9</v>
      </c>
    </row>
    <row r="136" spans="1:10" ht="15" hidden="1" outlineLevel="1" thickBot="1" x14ac:dyDescent="0.4">
      <c r="A136" s="70" t="s">
        <v>3938</v>
      </c>
      <c r="B136" s="73" t="s">
        <v>4086</v>
      </c>
      <c r="C136" s="79" t="s">
        <v>3939</v>
      </c>
      <c r="D136" s="72" t="s">
        <v>170</v>
      </c>
      <c r="E136" s="83">
        <v>6</v>
      </c>
      <c r="F136" s="84">
        <v>3</v>
      </c>
      <c r="G136" s="84">
        <f t="shared" si="6"/>
        <v>9</v>
      </c>
      <c r="H136" s="123">
        <v>43633</v>
      </c>
      <c r="I136" s="428">
        <v>750</v>
      </c>
      <c r="J136" s="217">
        <f t="shared" si="7"/>
        <v>9</v>
      </c>
    </row>
    <row r="137" spans="1:10" ht="15" hidden="1" outlineLevel="1" thickBot="1" x14ac:dyDescent="0.4">
      <c r="A137" s="70" t="s">
        <v>3938</v>
      </c>
      <c r="B137" s="73" t="s">
        <v>4087</v>
      </c>
      <c r="C137" s="79" t="s">
        <v>3939</v>
      </c>
      <c r="D137" s="72" t="s">
        <v>170</v>
      </c>
      <c r="E137" s="83">
        <v>5</v>
      </c>
      <c r="F137" s="84">
        <v>6</v>
      </c>
      <c r="G137" s="84">
        <f t="shared" si="6"/>
        <v>11</v>
      </c>
      <c r="H137" s="123">
        <v>43633</v>
      </c>
      <c r="I137" s="428">
        <v>780</v>
      </c>
      <c r="J137" s="217">
        <f t="shared" si="7"/>
        <v>11</v>
      </c>
    </row>
    <row r="138" spans="1:10" ht="15" hidden="1" outlineLevel="1" thickBot="1" x14ac:dyDescent="0.4">
      <c r="A138" s="70" t="s">
        <v>3938</v>
      </c>
      <c r="B138" s="73" t="s">
        <v>4088</v>
      </c>
      <c r="C138" s="79" t="s">
        <v>3939</v>
      </c>
      <c r="D138" s="72" t="s">
        <v>170</v>
      </c>
      <c r="E138" s="83">
        <v>8</v>
      </c>
      <c r="F138" s="84">
        <v>4</v>
      </c>
      <c r="G138" s="84">
        <f t="shared" si="6"/>
        <v>12</v>
      </c>
      <c r="H138" s="123">
        <v>43633</v>
      </c>
      <c r="I138" s="428">
        <v>715</v>
      </c>
      <c r="J138" s="217">
        <f t="shared" si="7"/>
        <v>12</v>
      </c>
    </row>
    <row r="139" spans="1:10" ht="15" hidden="1" outlineLevel="1" thickBot="1" x14ac:dyDescent="0.4">
      <c r="A139" s="70" t="s">
        <v>3938</v>
      </c>
      <c r="B139" s="73" t="s">
        <v>4089</v>
      </c>
      <c r="C139" s="79" t="s">
        <v>3939</v>
      </c>
      <c r="D139" s="72" t="s">
        <v>170</v>
      </c>
      <c r="E139" s="83">
        <v>4</v>
      </c>
      <c r="F139" s="84">
        <v>5</v>
      </c>
      <c r="G139" s="84">
        <f t="shared" si="6"/>
        <v>9</v>
      </c>
      <c r="H139" s="123">
        <v>43633</v>
      </c>
      <c r="I139" s="428">
        <v>730</v>
      </c>
      <c r="J139" s="217">
        <f t="shared" si="7"/>
        <v>9</v>
      </c>
    </row>
    <row r="140" spans="1:10" ht="15" hidden="1" outlineLevel="1" thickBot="1" x14ac:dyDescent="0.4">
      <c r="A140" s="70" t="s">
        <v>3938</v>
      </c>
      <c r="B140" s="73" t="s">
        <v>4090</v>
      </c>
      <c r="C140" s="79" t="s">
        <v>3939</v>
      </c>
      <c r="D140" s="72" t="s">
        <v>170</v>
      </c>
      <c r="E140" s="83">
        <v>7</v>
      </c>
      <c r="F140" s="84">
        <v>5</v>
      </c>
      <c r="G140" s="84">
        <f t="shared" si="6"/>
        <v>12</v>
      </c>
      <c r="H140" s="123">
        <v>43633</v>
      </c>
      <c r="I140" s="428">
        <v>50</v>
      </c>
      <c r="J140" s="217">
        <f t="shared" si="7"/>
        <v>12</v>
      </c>
    </row>
    <row r="141" spans="1:10" ht="15" hidden="1" outlineLevel="1" thickBot="1" x14ac:dyDescent="0.4">
      <c r="A141" s="70" t="s">
        <v>3938</v>
      </c>
      <c r="B141" s="73" t="s">
        <v>4091</v>
      </c>
      <c r="C141" s="79" t="s">
        <v>3939</v>
      </c>
      <c r="D141" s="72" t="s">
        <v>170</v>
      </c>
      <c r="E141" s="83">
        <v>10</v>
      </c>
      <c r="F141" s="84">
        <v>4</v>
      </c>
      <c r="G141" s="84">
        <f t="shared" si="6"/>
        <v>14</v>
      </c>
      <c r="H141" s="123">
        <v>43633</v>
      </c>
      <c r="I141" s="428">
        <v>80</v>
      </c>
      <c r="J141" s="217">
        <f t="shared" si="7"/>
        <v>14</v>
      </c>
    </row>
    <row r="142" spans="1:10" ht="15" hidden="1" outlineLevel="1" thickBot="1" x14ac:dyDescent="0.4">
      <c r="A142" s="70" t="s">
        <v>3938</v>
      </c>
      <c r="B142" s="73" t="s">
        <v>4092</v>
      </c>
      <c r="C142" s="79" t="s">
        <v>3939</v>
      </c>
      <c r="D142" s="72" t="s">
        <v>170</v>
      </c>
      <c r="E142" s="83">
        <v>4</v>
      </c>
      <c r="F142" s="84">
        <v>6</v>
      </c>
      <c r="G142" s="84">
        <f t="shared" si="6"/>
        <v>10</v>
      </c>
      <c r="H142" s="123">
        <v>43633</v>
      </c>
      <c r="I142" s="428">
        <v>90</v>
      </c>
      <c r="J142" s="217">
        <f t="shared" si="7"/>
        <v>10</v>
      </c>
    </row>
    <row r="143" spans="1:10" ht="15" hidden="1" outlineLevel="1" thickBot="1" x14ac:dyDescent="0.4">
      <c r="A143" s="70" t="s">
        <v>3938</v>
      </c>
      <c r="B143" s="73" t="s">
        <v>4093</v>
      </c>
      <c r="C143" s="79" t="s">
        <v>3939</v>
      </c>
      <c r="D143" s="72" t="s">
        <v>170</v>
      </c>
      <c r="E143" s="83">
        <v>7</v>
      </c>
      <c r="F143" s="84">
        <v>6</v>
      </c>
      <c r="G143" s="84">
        <f t="shared" si="6"/>
        <v>13</v>
      </c>
      <c r="H143" s="123">
        <v>43633</v>
      </c>
      <c r="I143" s="428">
        <v>750</v>
      </c>
      <c r="J143" s="217">
        <f t="shared" si="7"/>
        <v>13</v>
      </c>
    </row>
    <row r="144" spans="1:10" ht="15" hidden="1" outlineLevel="1" thickBot="1" x14ac:dyDescent="0.4">
      <c r="A144" s="70" t="s">
        <v>3938</v>
      </c>
      <c r="B144" s="73" t="s">
        <v>4094</v>
      </c>
      <c r="C144" s="79" t="s">
        <v>3939</v>
      </c>
      <c r="D144" s="72" t="s">
        <v>170</v>
      </c>
      <c r="E144" s="83">
        <v>8</v>
      </c>
      <c r="F144" s="84">
        <v>7</v>
      </c>
      <c r="G144" s="84">
        <f t="shared" si="6"/>
        <v>15</v>
      </c>
      <c r="H144" s="123">
        <v>43633</v>
      </c>
      <c r="I144" s="428">
        <v>780</v>
      </c>
      <c r="J144" s="217">
        <f t="shared" si="7"/>
        <v>15</v>
      </c>
    </row>
    <row r="145" spans="1:10" ht="15" hidden="1" outlineLevel="1" thickBot="1" x14ac:dyDescent="0.4">
      <c r="A145" s="70" t="s">
        <v>3938</v>
      </c>
      <c r="B145" s="73" t="s">
        <v>4095</v>
      </c>
      <c r="C145" s="79" t="s">
        <v>3939</v>
      </c>
      <c r="D145" s="72" t="s">
        <v>170</v>
      </c>
      <c r="E145" s="83">
        <v>5</v>
      </c>
      <c r="F145" s="84">
        <v>7</v>
      </c>
      <c r="G145" s="84">
        <f t="shared" si="6"/>
        <v>12</v>
      </c>
      <c r="H145" s="123">
        <v>43633</v>
      </c>
      <c r="I145" s="428">
        <v>380</v>
      </c>
      <c r="J145" s="217">
        <f t="shared" si="7"/>
        <v>12</v>
      </c>
    </row>
    <row r="146" spans="1:10" ht="15" hidden="1" outlineLevel="1" thickBot="1" x14ac:dyDescent="0.4">
      <c r="A146" s="70" t="s">
        <v>3938</v>
      </c>
      <c r="B146" s="73" t="s">
        <v>4096</v>
      </c>
      <c r="C146" s="79" t="s">
        <v>3939</v>
      </c>
      <c r="D146" s="72" t="s">
        <v>170</v>
      </c>
      <c r="E146" s="83">
        <v>6</v>
      </c>
      <c r="F146" s="84">
        <v>8</v>
      </c>
      <c r="G146" s="84">
        <f t="shared" si="6"/>
        <v>14</v>
      </c>
      <c r="H146" s="123">
        <v>43633</v>
      </c>
      <c r="I146" s="428">
        <v>900</v>
      </c>
      <c r="J146" s="217">
        <f t="shared" si="7"/>
        <v>14</v>
      </c>
    </row>
    <row r="147" spans="1:10" ht="15" hidden="1" outlineLevel="1" thickBot="1" x14ac:dyDescent="0.4">
      <c r="A147" s="70" t="s">
        <v>3938</v>
      </c>
      <c r="B147" s="73" t="s">
        <v>4097</v>
      </c>
      <c r="C147" s="79" t="s">
        <v>3939</v>
      </c>
      <c r="D147" s="72" t="s">
        <v>170</v>
      </c>
      <c r="E147" s="83">
        <v>7</v>
      </c>
      <c r="F147" s="84">
        <v>3</v>
      </c>
      <c r="G147" s="84">
        <f t="shared" si="6"/>
        <v>10</v>
      </c>
      <c r="H147" s="123">
        <v>43633</v>
      </c>
      <c r="I147" s="428">
        <v>930</v>
      </c>
      <c r="J147" s="217">
        <f t="shared" si="7"/>
        <v>10</v>
      </c>
    </row>
    <row r="148" spans="1:10" ht="15" hidden="1" outlineLevel="1" thickBot="1" x14ac:dyDescent="0.4">
      <c r="A148" s="70" t="s">
        <v>3938</v>
      </c>
      <c r="B148" s="73" t="s">
        <v>4098</v>
      </c>
      <c r="C148" s="79" t="s">
        <v>3939</v>
      </c>
      <c r="D148" s="72" t="s">
        <v>170</v>
      </c>
      <c r="E148" s="83">
        <v>4</v>
      </c>
      <c r="F148" s="84">
        <v>5</v>
      </c>
      <c r="G148" s="84">
        <f t="shared" si="6"/>
        <v>9</v>
      </c>
      <c r="H148" s="123">
        <v>43633</v>
      </c>
      <c r="I148" s="428">
        <v>890</v>
      </c>
      <c r="J148" s="217">
        <f t="shared" si="7"/>
        <v>9</v>
      </c>
    </row>
    <row r="149" spans="1:10" ht="15" hidden="1" outlineLevel="1" thickBot="1" x14ac:dyDescent="0.4">
      <c r="A149" s="70" t="s">
        <v>3938</v>
      </c>
      <c r="B149" s="73" t="s">
        <v>4099</v>
      </c>
      <c r="C149" s="79" t="s">
        <v>3939</v>
      </c>
      <c r="D149" s="72" t="s">
        <v>170</v>
      </c>
      <c r="E149" s="83">
        <v>4</v>
      </c>
      <c r="F149" s="84">
        <v>2</v>
      </c>
      <c r="G149" s="84">
        <f t="shared" si="6"/>
        <v>6</v>
      </c>
      <c r="H149" s="123">
        <v>43633</v>
      </c>
      <c r="I149" s="428">
        <v>770</v>
      </c>
      <c r="J149" s="217">
        <f t="shared" si="7"/>
        <v>6</v>
      </c>
    </row>
    <row r="150" spans="1:10" ht="15" hidden="1" outlineLevel="1" thickBot="1" x14ac:dyDescent="0.4">
      <c r="A150" s="70" t="s">
        <v>3938</v>
      </c>
      <c r="B150" s="73" t="s">
        <v>4100</v>
      </c>
      <c r="C150" s="79" t="s">
        <v>3939</v>
      </c>
      <c r="D150" s="72" t="s">
        <v>170</v>
      </c>
      <c r="E150" s="83">
        <v>8</v>
      </c>
      <c r="F150" s="84">
        <v>5</v>
      </c>
      <c r="G150" s="84">
        <f t="shared" si="6"/>
        <v>13</v>
      </c>
      <c r="H150" s="123">
        <v>43633</v>
      </c>
      <c r="I150" s="428">
        <v>750</v>
      </c>
      <c r="J150" s="217">
        <f t="shared" si="7"/>
        <v>13</v>
      </c>
    </row>
    <row r="151" spans="1:10" hidden="1" outlineLevel="1" x14ac:dyDescent="0.35">
      <c r="A151" s="70" t="s">
        <v>3938</v>
      </c>
      <c r="B151" s="73" t="s">
        <v>4101</v>
      </c>
      <c r="C151" s="79" t="s">
        <v>3939</v>
      </c>
      <c r="D151" s="72" t="s">
        <v>170</v>
      </c>
      <c r="E151" s="83">
        <v>4</v>
      </c>
      <c r="F151" s="84">
        <v>2</v>
      </c>
      <c r="G151" s="84">
        <f t="shared" si="6"/>
        <v>6</v>
      </c>
      <c r="H151" s="123">
        <v>43633</v>
      </c>
      <c r="I151" s="428">
        <v>740</v>
      </c>
      <c r="J151" s="217">
        <f t="shared" si="7"/>
        <v>6</v>
      </c>
    </row>
    <row r="152" spans="1:10" ht="15" collapsed="1" thickBot="1" x14ac:dyDescent="0.4">
      <c r="A152" s="71" t="s">
        <v>3938</v>
      </c>
      <c r="B152" s="74"/>
      <c r="C152" s="80" t="s">
        <v>3939</v>
      </c>
      <c r="D152" s="118">
        <f>COUNTA(D96:D151)</f>
        <v>56</v>
      </c>
      <c r="E152" s="81">
        <f>SUM(E96:E151)</f>
        <v>368</v>
      </c>
      <c r="F152" s="81">
        <f>SUM(F96:F151)</f>
        <v>301</v>
      </c>
      <c r="G152" s="81">
        <f>SUM(G96:G151)</f>
        <v>669</v>
      </c>
      <c r="H152" s="126">
        <v>43633</v>
      </c>
      <c r="I152" s="426">
        <f>AVERAGE(I96:I151)</f>
        <v>467.98214285714283</v>
      </c>
      <c r="J152" s="81">
        <f>SUM(J96:J151)</f>
        <v>669</v>
      </c>
    </row>
    <row r="153" spans="1:10" ht="15" hidden="1" outlineLevel="1" thickBot="1" x14ac:dyDescent="0.4">
      <c r="A153" s="72" t="s">
        <v>3940</v>
      </c>
      <c r="B153" s="75" t="s">
        <v>4102</v>
      </c>
      <c r="C153" s="86" t="s">
        <v>3941</v>
      </c>
      <c r="D153" s="72" t="s">
        <v>170</v>
      </c>
      <c r="E153" s="87">
        <v>7</v>
      </c>
      <c r="F153" s="87">
        <v>7</v>
      </c>
      <c r="G153" s="88">
        <f t="shared" ref="G153:G184" si="8">E153+F153</f>
        <v>14</v>
      </c>
      <c r="H153" s="123">
        <v>43729</v>
      </c>
      <c r="I153" s="429">
        <v>1000</v>
      </c>
      <c r="J153" s="217">
        <f t="shared" si="7"/>
        <v>14</v>
      </c>
    </row>
    <row r="154" spans="1:10" ht="15" hidden="1" outlineLevel="1" thickBot="1" x14ac:dyDescent="0.4">
      <c r="A154" s="70" t="s">
        <v>3940</v>
      </c>
      <c r="B154" s="73" t="s">
        <v>4103</v>
      </c>
      <c r="C154" s="79" t="s">
        <v>3941</v>
      </c>
      <c r="D154" s="72" t="s">
        <v>170</v>
      </c>
      <c r="E154" s="83">
        <v>4</v>
      </c>
      <c r="F154" s="83">
        <v>4</v>
      </c>
      <c r="G154" s="84">
        <f t="shared" si="8"/>
        <v>8</v>
      </c>
      <c r="H154" s="123">
        <v>43729</v>
      </c>
      <c r="I154" s="430">
        <v>300</v>
      </c>
      <c r="J154" s="217">
        <f t="shared" si="7"/>
        <v>8</v>
      </c>
    </row>
    <row r="155" spans="1:10" ht="15" hidden="1" outlineLevel="1" thickBot="1" x14ac:dyDescent="0.4">
      <c r="A155" s="70" t="s">
        <v>3940</v>
      </c>
      <c r="B155" s="73" t="s">
        <v>4104</v>
      </c>
      <c r="C155" s="79" t="s">
        <v>3941</v>
      </c>
      <c r="D155" s="72" t="s">
        <v>170</v>
      </c>
      <c r="E155" s="83">
        <v>1</v>
      </c>
      <c r="F155" s="83">
        <v>1</v>
      </c>
      <c r="G155" s="84">
        <f t="shared" si="8"/>
        <v>2</v>
      </c>
      <c r="H155" s="123">
        <v>43729</v>
      </c>
      <c r="I155" s="430">
        <v>400</v>
      </c>
      <c r="J155" s="217">
        <f t="shared" si="7"/>
        <v>2</v>
      </c>
    </row>
    <row r="156" spans="1:10" ht="15" hidden="1" outlineLevel="1" thickBot="1" x14ac:dyDescent="0.4">
      <c r="A156" s="70" t="s">
        <v>3940</v>
      </c>
      <c r="B156" s="73" t="s">
        <v>4105</v>
      </c>
      <c r="C156" s="79" t="s">
        <v>3941</v>
      </c>
      <c r="D156" s="72" t="s">
        <v>170</v>
      </c>
      <c r="E156" s="83">
        <v>1</v>
      </c>
      <c r="F156" s="83">
        <v>7</v>
      </c>
      <c r="G156" s="84">
        <f t="shared" si="8"/>
        <v>8</v>
      </c>
      <c r="H156" s="123">
        <v>43729</v>
      </c>
      <c r="I156" s="430">
        <v>100</v>
      </c>
      <c r="J156" s="217">
        <f t="shared" si="7"/>
        <v>8</v>
      </c>
    </row>
    <row r="157" spans="1:10" ht="15" hidden="1" outlineLevel="1" thickBot="1" x14ac:dyDescent="0.4">
      <c r="A157" s="70" t="s">
        <v>3940</v>
      </c>
      <c r="B157" s="73" t="s">
        <v>4106</v>
      </c>
      <c r="C157" s="79" t="s">
        <v>3941</v>
      </c>
      <c r="D157" s="72" t="s">
        <v>170</v>
      </c>
      <c r="E157" s="83">
        <v>1</v>
      </c>
      <c r="F157" s="83">
        <v>1</v>
      </c>
      <c r="G157" s="84">
        <f t="shared" si="8"/>
        <v>2</v>
      </c>
      <c r="H157" s="123">
        <v>43729</v>
      </c>
      <c r="I157" s="430">
        <v>120</v>
      </c>
      <c r="J157" s="217">
        <f t="shared" si="7"/>
        <v>2</v>
      </c>
    </row>
    <row r="158" spans="1:10" ht="15" hidden="1" outlineLevel="1" thickBot="1" x14ac:dyDescent="0.4">
      <c r="A158" s="70" t="s">
        <v>3940</v>
      </c>
      <c r="B158" s="73" t="s">
        <v>4107</v>
      </c>
      <c r="C158" s="79" t="s">
        <v>3941</v>
      </c>
      <c r="D158" s="72" t="s">
        <v>170</v>
      </c>
      <c r="E158" s="83">
        <v>5</v>
      </c>
      <c r="F158" s="83">
        <v>5</v>
      </c>
      <c r="G158" s="84">
        <f t="shared" si="8"/>
        <v>10</v>
      </c>
      <c r="H158" s="123">
        <v>43729</v>
      </c>
      <c r="I158" s="430">
        <v>500</v>
      </c>
      <c r="J158" s="217">
        <f t="shared" si="7"/>
        <v>10</v>
      </c>
    </row>
    <row r="159" spans="1:10" ht="15" hidden="1" outlineLevel="1" thickBot="1" x14ac:dyDescent="0.4">
      <c r="A159" s="70" t="s">
        <v>3940</v>
      </c>
      <c r="B159" s="73" t="s">
        <v>4108</v>
      </c>
      <c r="C159" s="79" t="s">
        <v>3941</v>
      </c>
      <c r="D159" s="72" t="s">
        <v>170</v>
      </c>
      <c r="E159" s="83">
        <v>5</v>
      </c>
      <c r="F159" s="83">
        <v>5</v>
      </c>
      <c r="G159" s="84">
        <f t="shared" si="8"/>
        <v>10</v>
      </c>
      <c r="H159" s="123">
        <v>43729</v>
      </c>
      <c r="I159" s="430">
        <v>200</v>
      </c>
      <c r="J159" s="217">
        <f t="shared" si="7"/>
        <v>10</v>
      </c>
    </row>
    <row r="160" spans="1:10" ht="15" hidden="1" outlineLevel="1" thickBot="1" x14ac:dyDescent="0.4">
      <c r="A160" s="70" t="s">
        <v>3940</v>
      </c>
      <c r="B160" s="73" t="s">
        <v>4109</v>
      </c>
      <c r="C160" s="79" t="s">
        <v>3941</v>
      </c>
      <c r="D160" s="72" t="s">
        <v>170</v>
      </c>
      <c r="E160" s="83">
        <v>1</v>
      </c>
      <c r="F160" s="83">
        <v>1</v>
      </c>
      <c r="G160" s="84">
        <f t="shared" si="8"/>
        <v>2</v>
      </c>
      <c r="H160" s="123">
        <v>43729</v>
      </c>
      <c r="I160" s="430">
        <v>530</v>
      </c>
      <c r="J160" s="217">
        <f t="shared" si="7"/>
        <v>2</v>
      </c>
    </row>
    <row r="161" spans="1:10" ht="15" hidden="1" outlineLevel="1" thickBot="1" x14ac:dyDescent="0.4">
      <c r="A161" s="70" t="s">
        <v>3940</v>
      </c>
      <c r="B161" s="73" t="s">
        <v>4110</v>
      </c>
      <c r="C161" s="79" t="s">
        <v>3941</v>
      </c>
      <c r="D161" s="72" t="s">
        <v>170</v>
      </c>
      <c r="E161" s="83">
        <v>6</v>
      </c>
      <c r="F161" s="83">
        <v>6</v>
      </c>
      <c r="G161" s="84">
        <f t="shared" si="8"/>
        <v>12</v>
      </c>
      <c r="H161" s="123">
        <v>43729</v>
      </c>
      <c r="I161" s="430">
        <v>600</v>
      </c>
      <c r="J161" s="217">
        <f t="shared" si="7"/>
        <v>12</v>
      </c>
    </row>
    <row r="162" spans="1:10" ht="15" hidden="1" outlineLevel="1" thickBot="1" x14ac:dyDescent="0.4">
      <c r="A162" s="70" t="s">
        <v>3940</v>
      </c>
      <c r="B162" s="73" t="s">
        <v>4111</v>
      </c>
      <c r="C162" s="79" t="s">
        <v>3941</v>
      </c>
      <c r="D162" s="72" t="s">
        <v>170</v>
      </c>
      <c r="E162" s="83">
        <v>3</v>
      </c>
      <c r="F162" s="83">
        <v>3</v>
      </c>
      <c r="G162" s="84">
        <f t="shared" si="8"/>
        <v>6</v>
      </c>
      <c r="H162" s="123">
        <v>43729</v>
      </c>
      <c r="I162" s="430">
        <v>150</v>
      </c>
      <c r="J162" s="217">
        <f t="shared" si="7"/>
        <v>6</v>
      </c>
    </row>
    <row r="163" spans="1:10" ht="15" hidden="1" outlineLevel="1" thickBot="1" x14ac:dyDescent="0.4">
      <c r="A163" s="70" t="s">
        <v>3940</v>
      </c>
      <c r="B163" s="73" t="s">
        <v>4112</v>
      </c>
      <c r="C163" s="79" t="s">
        <v>3941</v>
      </c>
      <c r="D163" s="72" t="s">
        <v>170</v>
      </c>
      <c r="E163" s="83">
        <v>7</v>
      </c>
      <c r="F163" s="83">
        <v>7</v>
      </c>
      <c r="G163" s="84">
        <f t="shared" si="8"/>
        <v>14</v>
      </c>
      <c r="H163" s="123">
        <v>43729</v>
      </c>
      <c r="I163" s="430">
        <v>100</v>
      </c>
      <c r="J163" s="217">
        <f t="shared" si="7"/>
        <v>14</v>
      </c>
    </row>
    <row r="164" spans="1:10" ht="15" hidden="1" outlineLevel="1" thickBot="1" x14ac:dyDescent="0.4">
      <c r="A164" s="70" t="s">
        <v>3940</v>
      </c>
      <c r="B164" s="73" t="s">
        <v>4113</v>
      </c>
      <c r="C164" s="79" t="s">
        <v>3941</v>
      </c>
      <c r="D164" s="72" t="s">
        <v>170</v>
      </c>
      <c r="E164" s="83">
        <v>4</v>
      </c>
      <c r="F164" s="83">
        <v>4</v>
      </c>
      <c r="G164" s="84">
        <f t="shared" si="8"/>
        <v>8</v>
      </c>
      <c r="H164" s="123">
        <v>43729</v>
      </c>
      <c r="I164" s="430">
        <v>200</v>
      </c>
      <c r="J164" s="217">
        <f t="shared" si="7"/>
        <v>8</v>
      </c>
    </row>
    <row r="165" spans="1:10" ht="15" hidden="1" outlineLevel="1" thickBot="1" x14ac:dyDescent="0.4">
      <c r="A165" s="70" t="s">
        <v>3940</v>
      </c>
      <c r="B165" s="73" t="s">
        <v>4114</v>
      </c>
      <c r="C165" s="79" t="s">
        <v>3941</v>
      </c>
      <c r="D165" s="72" t="s">
        <v>170</v>
      </c>
      <c r="E165" s="83">
        <v>6</v>
      </c>
      <c r="F165" s="83">
        <v>6</v>
      </c>
      <c r="G165" s="84">
        <f t="shared" si="8"/>
        <v>12</v>
      </c>
      <c r="H165" s="123">
        <v>43729</v>
      </c>
      <c r="I165" s="430">
        <v>500</v>
      </c>
      <c r="J165" s="217">
        <f t="shared" si="7"/>
        <v>12</v>
      </c>
    </row>
    <row r="166" spans="1:10" ht="15" hidden="1" outlineLevel="1" thickBot="1" x14ac:dyDescent="0.4">
      <c r="A166" s="70" t="s">
        <v>3940</v>
      </c>
      <c r="B166" s="73" t="s">
        <v>4115</v>
      </c>
      <c r="C166" s="79" t="s">
        <v>3941</v>
      </c>
      <c r="D166" s="72" t="s">
        <v>170</v>
      </c>
      <c r="E166" s="83">
        <v>4</v>
      </c>
      <c r="F166" s="83">
        <v>4</v>
      </c>
      <c r="G166" s="84">
        <f t="shared" si="8"/>
        <v>8</v>
      </c>
      <c r="H166" s="123">
        <v>43729</v>
      </c>
      <c r="I166" s="430">
        <v>100</v>
      </c>
      <c r="J166" s="217">
        <f t="shared" si="7"/>
        <v>8</v>
      </c>
    </row>
    <row r="167" spans="1:10" ht="15" hidden="1" outlineLevel="1" thickBot="1" x14ac:dyDescent="0.4">
      <c r="A167" s="70" t="s">
        <v>3940</v>
      </c>
      <c r="B167" s="73" t="s">
        <v>4116</v>
      </c>
      <c r="C167" s="79" t="s">
        <v>3941</v>
      </c>
      <c r="D167" s="72" t="s">
        <v>170</v>
      </c>
      <c r="E167" s="83">
        <v>7</v>
      </c>
      <c r="F167" s="83">
        <v>7</v>
      </c>
      <c r="G167" s="84">
        <f t="shared" si="8"/>
        <v>14</v>
      </c>
      <c r="H167" s="123">
        <v>43729</v>
      </c>
      <c r="I167" s="430">
        <v>600</v>
      </c>
      <c r="J167" s="217">
        <f t="shared" si="7"/>
        <v>14</v>
      </c>
    </row>
    <row r="168" spans="1:10" ht="15" hidden="1" outlineLevel="1" thickBot="1" x14ac:dyDescent="0.4">
      <c r="A168" s="70" t="s">
        <v>3940</v>
      </c>
      <c r="B168" s="73" t="s">
        <v>4117</v>
      </c>
      <c r="C168" s="79" t="s">
        <v>3941</v>
      </c>
      <c r="D168" s="72" t="s">
        <v>170</v>
      </c>
      <c r="E168" s="83">
        <v>2</v>
      </c>
      <c r="F168" s="83">
        <v>2</v>
      </c>
      <c r="G168" s="84">
        <f t="shared" si="8"/>
        <v>4</v>
      </c>
      <c r="H168" s="123">
        <v>43729</v>
      </c>
      <c r="I168" s="430">
        <v>150</v>
      </c>
      <c r="J168" s="217">
        <f t="shared" si="7"/>
        <v>4</v>
      </c>
    </row>
    <row r="169" spans="1:10" ht="15" hidden="1" outlineLevel="1" thickBot="1" x14ac:dyDescent="0.4">
      <c r="A169" s="70" t="s">
        <v>3940</v>
      </c>
      <c r="B169" s="73" t="s">
        <v>4118</v>
      </c>
      <c r="C169" s="79" t="s">
        <v>3941</v>
      </c>
      <c r="D169" s="72" t="s">
        <v>170</v>
      </c>
      <c r="E169" s="83">
        <v>5</v>
      </c>
      <c r="F169" s="83">
        <v>5</v>
      </c>
      <c r="G169" s="84">
        <f t="shared" si="8"/>
        <v>10</v>
      </c>
      <c r="H169" s="123">
        <v>43729</v>
      </c>
      <c r="I169" s="430">
        <v>200</v>
      </c>
      <c r="J169" s="217">
        <f t="shared" si="7"/>
        <v>10</v>
      </c>
    </row>
    <row r="170" spans="1:10" ht="15" hidden="1" outlineLevel="1" thickBot="1" x14ac:dyDescent="0.4">
      <c r="A170" s="70" t="s">
        <v>3940</v>
      </c>
      <c r="B170" s="73" t="s">
        <v>4119</v>
      </c>
      <c r="C170" s="79" t="s">
        <v>3941</v>
      </c>
      <c r="D170" s="72" t="s">
        <v>170</v>
      </c>
      <c r="E170" s="83">
        <v>2</v>
      </c>
      <c r="F170" s="83">
        <v>2</v>
      </c>
      <c r="G170" s="84">
        <f t="shared" si="8"/>
        <v>4</v>
      </c>
      <c r="H170" s="123">
        <v>43729</v>
      </c>
      <c r="I170" s="430">
        <v>150</v>
      </c>
      <c r="J170" s="217">
        <f t="shared" si="7"/>
        <v>4</v>
      </c>
    </row>
    <row r="171" spans="1:10" ht="15" hidden="1" outlineLevel="1" thickBot="1" x14ac:dyDescent="0.4">
      <c r="A171" s="70" t="s">
        <v>3940</v>
      </c>
      <c r="B171" s="73" t="s">
        <v>4120</v>
      </c>
      <c r="C171" s="79" t="s">
        <v>3941</v>
      </c>
      <c r="D171" s="72" t="s">
        <v>170</v>
      </c>
      <c r="E171" s="83">
        <v>6</v>
      </c>
      <c r="F171" s="83">
        <v>6</v>
      </c>
      <c r="G171" s="84">
        <f t="shared" si="8"/>
        <v>12</v>
      </c>
      <c r="H171" s="123">
        <v>43729</v>
      </c>
      <c r="I171" s="430">
        <v>150</v>
      </c>
      <c r="J171" s="217">
        <f t="shared" si="7"/>
        <v>12</v>
      </c>
    </row>
    <row r="172" spans="1:10" ht="15" hidden="1" outlineLevel="1" thickBot="1" x14ac:dyDescent="0.4">
      <c r="A172" s="70" t="s">
        <v>3940</v>
      </c>
      <c r="B172" s="73" t="s">
        <v>4121</v>
      </c>
      <c r="C172" s="79" t="s">
        <v>3941</v>
      </c>
      <c r="D172" s="72" t="s">
        <v>170</v>
      </c>
      <c r="E172" s="83">
        <v>9</v>
      </c>
      <c r="F172" s="83">
        <v>9</v>
      </c>
      <c r="G172" s="84">
        <f t="shared" si="8"/>
        <v>18</v>
      </c>
      <c r="H172" s="123">
        <v>43729</v>
      </c>
      <c r="I172" s="430">
        <v>500</v>
      </c>
      <c r="J172" s="217">
        <f t="shared" si="7"/>
        <v>18</v>
      </c>
    </row>
    <row r="173" spans="1:10" ht="15" hidden="1" outlineLevel="1" thickBot="1" x14ac:dyDescent="0.4">
      <c r="A173" s="70" t="s">
        <v>3940</v>
      </c>
      <c r="B173" s="73" t="s">
        <v>4122</v>
      </c>
      <c r="C173" s="79" t="s">
        <v>3941</v>
      </c>
      <c r="D173" s="72" t="s">
        <v>170</v>
      </c>
      <c r="E173" s="83">
        <v>4</v>
      </c>
      <c r="F173" s="83">
        <v>4</v>
      </c>
      <c r="G173" s="84">
        <f t="shared" si="8"/>
        <v>8</v>
      </c>
      <c r="H173" s="123">
        <v>43729</v>
      </c>
      <c r="I173" s="430">
        <v>500</v>
      </c>
      <c r="J173" s="217">
        <f t="shared" si="7"/>
        <v>8</v>
      </c>
    </row>
    <row r="174" spans="1:10" ht="15" hidden="1" outlineLevel="1" thickBot="1" x14ac:dyDescent="0.4">
      <c r="A174" s="70" t="s">
        <v>3940</v>
      </c>
      <c r="B174" s="73" t="s">
        <v>4123</v>
      </c>
      <c r="C174" s="79" t="s">
        <v>3941</v>
      </c>
      <c r="D174" s="72" t="s">
        <v>170</v>
      </c>
      <c r="E174" s="83">
        <v>1</v>
      </c>
      <c r="F174" s="83">
        <v>1</v>
      </c>
      <c r="G174" s="84">
        <f t="shared" si="8"/>
        <v>2</v>
      </c>
      <c r="H174" s="123">
        <v>43729</v>
      </c>
      <c r="I174" s="430">
        <v>450</v>
      </c>
      <c r="J174" s="217">
        <f t="shared" si="7"/>
        <v>2</v>
      </c>
    </row>
    <row r="175" spans="1:10" ht="15" hidden="1" outlineLevel="1" thickBot="1" x14ac:dyDescent="0.4">
      <c r="A175" s="70" t="s">
        <v>3940</v>
      </c>
      <c r="B175" s="73" t="s">
        <v>4124</v>
      </c>
      <c r="C175" s="79" t="s">
        <v>3941</v>
      </c>
      <c r="D175" s="72" t="s">
        <v>170</v>
      </c>
      <c r="E175" s="83">
        <v>1</v>
      </c>
      <c r="F175" s="83">
        <v>1</v>
      </c>
      <c r="G175" s="84">
        <f t="shared" si="8"/>
        <v>2</v>
      </c>
      <c r="H175" s="123">
        <v>43729</v>
      </c>
      <c r="I175" s="430">
        <v>300</v>
      </c>
      <c r="J175" s="217">
        <f t="shared" si="7"/>
        <v>2</v>
      </c>
    </row>
    <row r="176" spans="1:10" ht="15" hidden="1" outlineLevel="1" thickBot="1" x14ac:dyDescent="0.4">
      <c r="A176" s="70" t="s">
        <v>3940</v>
      </c>
      <c r="B176" s="73" t="s">
        <v>4125</v>
      </c>
      <c r="C176" s="79" t="s">
        <v>3941</v>
      </c>
      <c r="D176" s="72" t="s">
        <v>170</v>
      </c>
      <c r="E176" s="83">
        <v>4</v>
      </c>
      <c r="F176" s="83">
        <v>4</v>
      </c>
      <c r="G176" s="84">
        <f t="shared" si="8"/>
        <v>8</v>
      </c>
      <c r="H176" s="123">
        <v>43729</v>
      </c>
      <c r="I176" s="430">
        <v>200</v>
      </c>
      <c r="J176" s="217">
        <f t="shared" si="7"/>
        <v>8</v>
      </c>
    </row>
    <row r="177" spans="1:10" ht="15" hidden="1" outlineLevel="1" thickBot="1" x14ac:dyDescent="0.4">
      <c r="A177" s="70" t="s">
        <v>3940</v>
      </c>
      <c r="B177" s="73" t="s">
        <v>4126</v>
      </c>
      <c r="C177" s="79" t="s">
        <v>3941</v>
      </c>
      <c r="D177" s="72" t="s">
        <v>170</v>
      </c>
      <c r="E177" s="83">
        <v>1</v>
      </c>
      <c r="F177" s="83">
        <v>1</v>
      </c>
      <c r="G177" s="84">
        <f t="shared" si="8"/>
        <v>2</v>
      </c>
      <c r="H177" s="123">
        <v>43729</v>
      </c>
      <c r="I177" s="430">
        <v>400</v>
      </c>
      <c r="J177" s="217">
        <f t="shared" si="7"/>
        <v>2</v>
      </c>
    </row>
    <row r="178" spans="1:10" ht="15" hidden="1" outlineLevel="1" thickBot="1" x14ac:dyDescent="0.4">
      <c r="A178" s="70" t="s">
        <v>3940</v>
      </c>
      <c r="B178" s="73" t="s">
        <v>4127</v>
      </c>
      <c r="C178" s="79" t="s">
        <v>3941</v>
      </c>
      <c r="D178" s="72" t="s">
        <v>170</v>
      </c>
      <c r="E178" s="83">
        <v>4</v>
      </c>
      <c r="F178" s="83">
        <v>4</v>
      </c>
      <c r="G178" s="84">
        <f t="shared" si="8"/>
        <v>8</v>
      </c>
      <c r="H178" s="123">
        <v>43729</v>
      </c>
      <c r="I178" s="430">
        <v>1000</v>
      </c>
      <c r="J178" s="217">
        <f t="shared" si="7"/>
        <v>8</v>
      </c>
    </row>
    <row r="179" spans="1:10" ht="15" hidden="1" outlineLevel="1" thickBot="1" x14ac:dyDescent="0.4">
      <c r="A179" s="70" t="s">
        <v>3940</v>
      </c>
      <c r="B179" s="73" t="s">
        <v>4128</v>
      </c>
      <c r="C179" s="79" t="s">
        <v>3941</v>
      </c>
      <c r="D179" s="72" t="s">
        <v>170</v>
      </c>
      <c r="E179" s="83">
        <v>7</v>
      </c>
      <c r="F179" s="83">
        <v>7</v>
      </c>
      <c r="G179" s="84">
        <f t="shared" si="8"/>
        <v>14</v>
      </c>
      <c r="H179" s="123">
        <v>43729</v>
      </c>
      <c r="I179" s="430">
        <v>1000</v>
      </c>
      <c r="J179" s="217">
        <f t="shared" si="7"/>
        <v>14</v>
      </c>
    </row>
    <row r="180" spans="1:10" ht="15" hidden="1" outlineLevel="1" thickBot="1" x14ac:dyDescent="0.4">
      <c r="A180" s="70" t="s">
        <v>3940</v>
      </c>
      <c r="B180" s="73" t="s">
        <v>4129</v>
      </c>
      <c r="C180" s="79" t="s">
        <v>3941</v>
      </c>
      <c r="D180" s="72" t="s">
        <v>170</v>
      </c>
      <c r="E180" s="83">
        <v>6</v>
      </c>
      <c r="F180" s="83">
        <v>6</v>
      </c>
      <c r="G180" s="84">
        <f t="shared" si="8"/>
        <v>12</v>
      </c>
      <c r="H180" s="123">
        <v>43729</v>
      </c>
      <c r="I180" s="430">
        <v>1000</v>
      </c>
      <c r="J180" s="217">
        <f t="shared" si="7"/>
        <v>12</v>
      </c>
    </row>
    <row r="181" spans="1:10" ht="15" hidden="1" outlineLevel="1" thickBot="1" x14ac:dyDescent="0.4">
      <c r="A181" s="104" t="s">
        <v>3940</v>
      </c>
      <c r="B181" s="105" t="s">
        <v>4130</v>
      </c>
      <c r="C181" s="106" t="s">
        <v>3941</v>
      </c>
      <c r="D181" s="72" t="s">
        <v>170</v>
      </c>
      <c r="E181" s="108">
        <v>7</v>
      </c>
      <c r="F181" s="108">
        <v>7</v>
      </c>
      <c r="G181" s="95">
        <f t="shared" si="8"/>
        <v>14</v>
      </c>
      <c r="H181" s="129">
        <v>43729</v>
      </c>
      <c r="I181" s="431">
        <v>1200</v>
      </c>
      <c r="J181" s="217">
        <f t="shared" si="7"/>
        <v>0</v>
      </c>
    </row>
    <row r="182" spans="1:10" ht="15" hidden="1" outlineLevel="1" thickBot="1" x14ac:dyDescent="0.4">
      <c r="A182" s="70" t="s">
        <v>3940</v>
      </c>
      <c r="B182" s="73" t="s">
        <v>4131</v>
      </c>
      <c r="C182" s="79" t="s">
        <v>3941</v>
      </c>
      <c r="D182" s="72" t="s">
        <v>170</v>
      </c>
      <c r="E182" s="83">
        <v>4</v>
      </c>
      <c r="F182" s="83">
        <v>4</v>
      </c>
      <c r="G182" s="84">
        <f t="shared" si="8"/>
        <v>8</v>
      </c>
      <c r="H182" s="123">
        <v>43729</v>
      </c>
      <c r="I182" s="430">
        <v>300</v>
      </c>
      <c r="J182" s="217">
        <f t="shared" si="7"/>
        <v>8</v>
      </c>
    </row>
    <row r="183" spans="1:10" ht="15" hidden="1" outlineLevel="1" thickBot="1" x14ac:dyDescent="0.4">
      <c r="A183" s="70" t="s">
        <v>3940</v>
      </c>
      <c r="B183" s="73" t="s">
        <v>4132</v>
      </c>
      <c r="C183" s="79" t="s">
        <v>3941</v>
      </c>
      <c r="D183" s="72" t="s">
        <v>170</v>
      </c>
      <c r="E183" s="83">
        <v>1</v>
      </c>
      <c r="F183" s="83">
        <v>1</v>
      </c>
      <c r="G183" s="84">
        <f t="shared" si="8"/>
        <v>2</v>
      </c>
      <c r="H183" s="123">
        <v>43729</v>
      </c>
      <c r="I183" s="430">
        <v>200</v>
      </c>
      <c r="J183" s="217">
        <f t="shared" si="7"/>
        <v>2</v>
      </c>
    </row>
    <row r="184" spans="1:10" ht="15" hidden="1" outlineLevel="1" thickBot="1" x14ac:dyDescent="0.4">
      <c r="A184" s="70" t="s">
        <v>3940</v>
      </c>
      <c r="B184" s="73" t="s">
        <v>4133</v>
      </c>
      <c r="C184" s="79" t="s">
        <v>3941</v>
      </c>
      <c r="D184" s="72" t="s">
        <v>170</v>
      </c>
      <c r="E184" s="83">
        <v>2</v>
      </c>
      <c r="F184" s="83">
        <v>2</v>
      </c>
      <c r="G184" s="84">
        <f t="shared" si="8"/>
        <v>4</v>
      </c>
      <c r="H184" s="123">
        <v>43729</v>
      </c>
      <c r="I184" s="430">
        <v>200</v>
      </c>
      <c r="J184" s="217">
        <f t="shared" si="7"/>
        <v>4</v>
      </c>
    </row>
    <row r="185" spans="1:10" ht="15" hidden="1" outlineLevel="1" thickBot="1" x14ac:dyDescent="0.4">
      <c r="A185" s="70" t="s">
        <v>3940</v>
      </c>
      <c r="B185" s="73" t="s">
        <v>4134</v>
      </c>
      <c r="C185" s="79" t="s">
        <v>3941</v>
      </c>
      <c r="D185" s="72" t="s">
        <v>170</v>
      </c>
      <c r="E185" s="83">
        <v>4</v>
      </c>
      <c r="F185" s="83">
        <v>4</v>
      </c>
      <c r="G185" s="84">
        <f t="shared" ref="G185:G216" si="9">E185+F185</f>
        <v>8</v>
      </c>
      <c r="H185" s="123">
        <v>43729</v>
      </c>
      <c r="I185" s="430">
        <v>150</v>
      </c>
      <c r="J185" s="217">
        <f t="shared" si="7"/>
        <v>8</v>
      </c>
    </row>
    <row r="186" spans="1:10" ht="15" hidden="1" outlineLevel="1" thickBot="1" x14ac:dyDescent="0.4">
      <c r="A186" s="70" t="s">
        <v>3940</v>
      </c>
      <c r="B186" s="73" t="s">
        <v>4135</v>
      </c>
      <c r="C186" s="79" t="s">
        <v>3941</v>
      </c>
      <c r="D186" s="72" t="s">
        <v>170</v>
      </c>
      <c r="E186" s="83">
        <v>6</v>
      </c>
      <c r="F186" s="83">
        <v>6</v>
      </c>
      <c r="G186" s="84">
        <f t="shared" si="9"/>
        <v>12</v>
      </c>
      <c r="H186" s="123">
        <v>43729</v>
      </c>
      <c r="I186" s="430">
        <v>900</v>
      </c>
      <c r="J186" s="217">
        <f t="shared" si="7"/>
        <v>12</v>
      </c>
    </row>
    <row r="187" spans="1:10" ht="15" hidden="1" outlineLevel="1" thickBot="1" x14ac:dyDescent="0.4">
      <c r="A187" s="70" t="s">
        <v>3940</v>
      </c>
      <c r="B187" s="73" t="s">
        <v>4136</v>
      </c>
      <c r="C187" s="79" t="s">
        <v>3941</v>
      </c>
      <c r="D187" s="72" t="s">
        <v>170</v>
      </c>
      <c r="E187" s="83">
        <v>2</v>
      </c>
      <c r="F187" s="83">
        <v>2</v>
      </c>
      <c r="G187" s="84">
        <f t="shared" si="9"/>
        <v>4</v>
      </c>
      <c r="H187" s="123">
        <v>43729</v>
      </c>
      <c r="I187" s="430">
        <v>800</v>
      </c>
      <c r="J187" s="217">
        <f t="shared" si="7"/>
        <v>4</v>
      </c>
    </row>
    <row r="188" spans="1:10" ht="15" hidden="1" outlineLevel="1" thickBot="1" x14ac:dyDescent="0.4">
      <c r="A188" s="70" t="s">
        <v>3940</v>
      </c>
      <c r="B188" s="73" t="s">
        <v>4137</v>
      </c>
      <c r="C188" s="79" t="s">
        <v>3941</v>
      </c>
      <c r="D188" s="72" t="s">
        <v>170</v>
      </c>
      <c r="E188" s="83">
        <v>5</v>
      </c>
      <c r="F188" s="83">
        <v>5</v>
      </c>
      <c r="G188" s="84">
        <f t="shared" si="9"/>
        <v>10</v>
      </c>
      <c r="H188" s="123">
        <v>43729</v>
      </c>
      <c r="I188" s="430">
        <v>1000</v>
      </c>
      <c r="J188" s="217">
        <f t="shared" si="7"/>
        <v>10</v>
      </c>
    </row>
    <row r="189" spans="1:10" ht="15" hidden="1" outlineLevel="1" thickBot="1" x14ac:dyDescent="0.4">
      <c r="A189" s="70" t="s">
        <v>3940</v>
      </c>
      <c r="B189" s="73" t="s">
        <v>4138</v>
      </c>
      <c r="C189" s="79" t="s">
        <v>3941</v>
      </c>
      <c r="D189" s="72" t="s">
        <v>170</v>
      </c>
      <c r="E189" s="83">
        <v>7</v>
      </c>
      <c r="F189" s="83">
        <v>7</v>
      </c>
      <c r="G189" s="84">
        <f t="shared" si="9"/>
        <v>14</v>
      </c>
      <c r="H189" s="123">
        <v>43729</v>
      </c>
      <c r="I189" s="430">
        <v>800</v>
      </c>
      <c r="J189" s="217">
        <f t="shared" si="7"/>
        <v>14</v>
      </c>
    </row>
    <row r="190" spans="1:10" ht="15" hidden="1" outlineLevel="1" thickBot="1" x14ac:dyDescent="0.4">
      <c r="A190" s="70" t="s">
        <v>3940</v>
      </c>
      <c r="B190" s="73" t="s">
        <v>4139</v>
      </c>
      <c r="C190" s="79" t="s">
        <v>3941</v>
      </c>
      <c r="D190" s="72" t="s">
        <v>170</v>
      </c>
      <c r="E190" s="83">
        <v>1</v>
      </c>
      <c r="F190" s="83">
        <v>1</v>
      </c>
      <c r="G190" s="84">
        <f t="shared" si="9"/>
        <v>2</v>
      </c>
      <c r="H190" s="123">
        <v>43729</v>
      </c>
      <c r="I190" s="430">
        <v>100</v>
      </c>
      <c r="J190" s="217">
        <f t="shared" si="7"/>
        <v>2</v>
      </c>
    </row>
    <row r="191" spans="1:10" ht="15" hidden="1" outlineLevel="1" thickBot="1" x14ac:dyDescent="0.4">
      <c r="A191" s="70" t="s">
        <v>3940</v>
      </c>
      <c r="B191" s="73" t="s">
        <v>4140</v>
      </c>
      <c r="C191" s="79" t="s">
        <v>3941</v>
      </c>
      <c r="D191" s="72" t="s">
        <v>170</v>
      </c>
      <c r="E191" s="83">
        <v>2</v>
      </c>
      <c r="F191" s="83">
        <v>2</v>
      </c>
      <c r="G191" s="84">
        <f t="shared" si="9"/>
        <v>4</v>
      </c>
      <c r="H191" s="123">
        <v>43729</v>
      </c>
      <c r="I191" s="430">
        <v>500</v>
      </c>
      <c r="J191" s="217">
        <f t="shared" si="7"/>
        <v>4</v>
      </c>
    </row>
    <row r="192" spans="1:10" ht="15" hidden="1" outlineLevel="1" thickBot="1" x14ac:dyDescent="0.4">
      <c r="A192" s="70" t="s">
        <v>3940</v>
      </c>
      <c r="B192" s="73" t="s">
        <v>4141</v>
      </c>
      <c r="C192" s="79" t="s">
        <v>3941</v>
      </c>
      <c r="D192" s="72" t="s">
        <v>170</v>
      </c>
      <c r="E192" s="83">
        <v>5</v>
      </c>
      <c r="F192" s="83">
        <v>5</v>
      </c>
      <c r="G192" s="84">
        <f t="shared" si="9"/>
        <v>10</v>
      </c>
      <c r="H192" s="123">
        <v>43729</v>
      </c>
      <c r="I192" s="430">
        <v>110</v>
      </c>
      <c r="J192" s="217">
        <f t="shared" si="7"/>
        <v>10</v>
      </c>
    </row>
    <row r="193" spans="1:10" ht="15" hidden="1" outlineLevel="1" thickBot="1" x14ac:dyDescent="0.4">
      <c r="A193" s="70" t="s">
        <v>3940</v>
      </c>
      <c r="B193" s="73" t="s">
        <v>4142</v>
      </c>
      <c r="C193" s="79" t="s">
        <v>3941</v>
      </c>
      <c r="D193" s="72" t="s">
        <v>170</v>
      </c>
      <c r="E193" s="83">
        <v>1</v>
      </c>
      <c r="F193" s="83">
        <v>1</v>
      </c>
      <c r="G193" s="84">
        <f t="shared" si="9"/>
        <v>2</v>
      </c>
      <c r="H193" s="123">
        <v>43729</v>
      </c>
      <c r="I193" s="430">
        <v>120</v>
      </c>
      <c r="J193" s="217">
        <f t="shared" si="7"/>
        <v>2</v>
      </c>
    </row>
    <row r="194" spans="1:10" ht="15" hidden="1" outlineLevel="1" thickBot="1" x14ac:dyDescent="0.4">
      <c r="A194" s="70" t="s">
        <v>3940</v>
      </c>
      <c r="B194" s="73" t="s">
        <v>4143</v>
      </c>
      <c r="C194" s="79" t="s">
        <v>3941</v>
      </c>
      <c r="D194" s="72" t="s">
        <v>170</v>
      </c>
      <c r="E194" s="83">
        <v>6</v>
      </c>
      <c r="F194" s="83">
        <v>6</v>
      </c>
      <c r="G194" s="84">
        <f t="shared" si="9"/>
        <v>12</v>
      </c>
      <c r="H194" s="123">
        <v>43729</v>
      </c>
      <c r="I194" s="430">
        <v>400</v>
      </c>
      <c r="J194" s="217">
        <f t="shared" si="7"/>
        <v>12</v>
      </c>
    </row>
    <row r="195" spans="1:10" ht="15" hidden="1" outlineLevel="1" thickBot="1" x14ac:dyDescent="0.4">
      <c r="A195" s="70" t="s">
        <v>3940</v>
      </c>
      <c r="B195" s="73" t="s">
        <v>4144</v>
      </c>
      <c r="C195" s="79" t="s">
        <v>3941</v>
      </c>
      <c r="D195" s="72" t="s">
        <v>170</v>
      </c>
      <c r="E195" s="83">
        <v>7</v>
      </c>
      <c r="F195" s="83">
        <v>7</v>
      </c>
      <c r="G195" s="84">
        <f t="shared" si="9"/>
        <v>14</v>
      </c>
      <c r="H195" s="123">
        <v>43729</v>
      </c>
      <c r="I195" s="430">
        <v>600</v>
      </c>
      <c r="J195" s="217">
        <f t="shared" ref="J195:J258" si="10">IF(I195&gt;$Q$1,,G195)</f>
        <v>14</v>
      </c>
    </row>
    <row r="196" spans="1:10" ht="15" hidden="1" outlineLevel="1" thickBot="1" x14ac:dyDescent="0.4">
      <c r="A196" s="70" t="s">
        <v>3940</v>
      </c>
      <c r="B196" s="73" t="s">
        <v>4145</v>
      </c>
      <c r="C196" s="79" t="s">
        <v>3941</v>
      </c>
      <c r="D196" s="72" t="s">
        <v>170</v>
      </c>
      <c r="E196" s="83">
        <v>3</v>
      </c>
      <c r="F196" s="83">
        <v>3</v>
      </c>
      <c r="G196" s="84">
        <f t="shared" si="9"/>
        <v>6</v>
      </c>
      <c r="H196" s="123">
        <v>43729</v>
      </c>
      <c r="I196" s="430">
        <v>400</v>
      </c>
      <c r="J196" s="217">
        <f t="shared" si="10"/>
        <v>6</v>
      </c>
    </row>
    <row r="197" spans="1:10" ht="15" hidden="1" outlineLevel="1" thickBot="1" x14ac:dyDescent="0.4">
      <c r="A197" s="70" t="s">
        <v>3940</v>
      </c>
      <c r="B197" s="73" t="s">
        <v>4146</v>
      </c>
      <c r="C197" s="79" t="s">
        <v>3941</v>
      </c>
      <c r="D197" s="72" t="s">
        <v>170</v>
      </c>
      <c r="E197" s="83">
        <v>2</v>
      </c>
      <c r="F197" s="83">
        <v>2</v>
      </c>
      <c r="G197" s="84">
        <f t="shared" si="9"/>
        <v>4</v>
      </c>
      <c r="H197" s="123">
        <v>43729</v>
      </c>
      <c r="I197" s="430">
        <v>300</v>
      </c>
      <c r="J197" s="217">
        <f t="shared" si="10"/>
        <v>4</v>
      </c>
    </row>
    <row r="198" spans="1:10" ht="15" hidden="1" outlineLevel="1" thickBot="1" x14ac:dyDescent="0.4">
      <c r="A198" s="70" t="s">
        <v>3940</v>
      </c>
      <c r="B198" s="73" t="s">
        <v>4147</v>
      </c>
      <c r="C198" s="79" t="s">
        <v>3941</v>
      </c>
      <c r="D198" s="72" t="s">
        <v>170</v>
      </c>
      <c r="E198" s="83">
        <v>3</v>
      </c>
      <c r="F198" s="83">
        <v>3</v>
      </c>
      <c r="G198" s="84">
        <f t="shared" si="9"/>
        <v>6</v>
      </c>
      <c r="H198" s="123">
        <v>43729</v>
      </c>
      <c r="I198" s="430">
        <v>100</v>
      </c>
      <c r="J198" s="217">
        <f t="shared" si="10"/>
        <v>6</v>
      </c>
    </row>
    <row r="199" spans="1:10" ht="15" hidden="1" outlineLevel="1" thickBot="1" x14ac:dyDescent="0.4">
      <c r="A199" s="70" t="s">
        <v>3940</v>
      </c>
      <c r="B199" s="73" t="s">
        <v>4148</v>
      </c>
      <c r="C199" s="79" t="s">
        <v>3941</v>
      </c>
      <c r="D199" s="72" t="s">
        <v>170</v>
      </c>
      <c r="E199" s="83">
        <v>8</v>
      </c>
      <c r="F199" s="83">
        <v>8</v>
      </c>
      <c r="G199" s="84">
        <f t="shared" si="9"/>
        <v>16</v>
      </c>
      <c r="H199" s="123">
        <v>43729</v>
      </c>
      <c r="I199" s="430">
        <v>400</v>
      </c>
      <c r="J199" s="217">
        <f t="shared" si="10"/>
        <v>16</v>
      </c>
    </row>
    <row r="200" spans="1:10" ht="15" hidden="1" outlineLevel="1" thickBot="1" x14ac:dyDescent="0.4">
      <c r="A200" s="70" t="s">
        <v>3940</v>
      </c>
      <c r="B200" s="73" t="s">
        <v>4149</v>
      </c>
      <c r="C200" s="79" t="s">
        <v>3941</v>
      </c>
      <c r="D200" s="72" t="s">
        <v>170</v>
      </c>
      <c r="E200" s="83">
        <v>4</v>
      </c>
      <c r="F200" s="83">
        <v>4</v>
      </c>
      <c r="G200" s="84">
        <f t="shared" si="9"/>
        <v>8</v>
      </c>
      <c r="H200" s="123">
        <v>43729</v>
      </c>
      <c r="I200" s="430">
        <v>500</v>
      </c>
      <c r="J200" s="217">
        <f t="shared" si="10"/>
        <v>8</v>
      </c>
    </row>
    <row r="201" spans="1:10" ht="15" hidden="1" outlineLevel="1" thickBot="1" x14ac:dyDescent="0.4">
      <c r="A201" s="104" t="s">
        <v>3940</v>
      </c>
      <c r="B201" s="105" t="s">
        <v>4150</v>
      </c>
      <c r="C201" s="106" t="s">
        <v>3941</v>
      </c>
      <c r="D201" s="72" t="s">
        <v>170</v>
      </c>
      <c r="E201" s="108">
        <v>7</v>
      </c>
      <c r="F201" s="108">
        <v>7</v>
      </c>
      <c r="G201" s="95">
        <f t="shared" si="9"/>
        <v>14</v>
      </c>
      <c r="H201" s="129">
        <v>43729</v>
      </c>
      <c r="I201" s="431">
        <v>1300</v>
      </c>
      <c r="J201" s="217">
        <f t="shared" si="10"/>
        <v>0</v>
      </c>
    </row>
    <row r="202" spans="1:10" ht="15" hidden="1" outlineLevel="1" thickBot="1" x14ac:dyDescent="0.4">
      <c r="A202" s="104" t="s">
        <v>3940</v>
      </c>
      <c r="B202" s="105" t="s">
        <v>4151</v>
      </c>
      <c r="C202" s="106" t="s">
        <v>3941</v>
      </c>
      <c r="D202" s="72" t="s">
        <v>170</v>
      </c>
      <c r="E202" s="108">
        <v>7</v>
      </c>
      <c r="F202" s="108">
        <v>7</v>
      </c>
      <c r="G202" s="95">
        <f t="shared" si="9"/>
        <v>14</v>
      </c>
      <c r="H202" s="129">
        <v>43729</v>
      </c>
      <c r="I202" s="431">
        <v>1200</v>
      </c>
      <c r="J202" s="217">
        <f t="shared" si="10"/>
        <v>0</v>
      </c>
    </row>
    <row r="203" spans="1:10" ht="15" hidden="1" outlineLevel="1" thickBot="1" x14ac:dyDescent="0.4">
      <c r="A203" s="70" t="s">
        <v>3940</v>
      </c>
      <c r="B203" s="73" t="s">
        <v>4152</v>
      </c>
      <c r="C203" s="79" t="s">
        <v>3941</v>
      </c>
      <c r="D203" s="72" t="s">
        <v>170</v>
      </c>
      <c r="E203" s="83">
        <v>5</v>
      </c>
      <c r="F203" s="83">
        <v>5</v>
      </c>
      <c r="G203" s="84">
        <f t="shared" si="9"/>
        <v>10</v>
      </c>
      <c r="H203" s="123">
        <v>43729</v>
      </c>
      <c r="I203" s="430">
        <v>1000</v>
      </c>
      <c r="J203" s="217">
        <f t="shared" si="10"/>
        <v>10</v>
      </c>
    </row>
    <row r="204" spans="1:10" ht="15" hidden="1" outlineLevel="1" thickBot="1" x14ac:dyDescent="0.4">
      <c r="A204" s="104" t="s">
        <v>3940</v>
      </c>
      <c r="B204" s="105" t="s">
        <v>4153</v>
      </c>
      <c r="C204" s="106" t="s">
        <v>3941</v>
      </c>
      <c r="D204" s="72" t="s">
        <v>170</v>
      </c>
      <c r="E204" s="108">
        <v>4</v>
      </c>
      <c r="F204" s="108">
        <v>4</v>
      </c>
      <c r="G204" s="95">
        <f t="shared" si="9"/>
        <v>8</v>
      </c>
      <c r="H204" s="129">
        <v>43729</v>
      </c>
      <c r="I204" s="431">
        <v>1100</v>
      </c>
      <c r="J204" s="217">
        <f t="shared" si="10"/>
        <v>0</v>
      </c>
    </row>
    <row r="205" spans="1:10" ht="15" hidden="1" outlineLevel="1" thickBot="1" x14ac:dyDescent="0.4">
      <c r="A205" s="70" t="s">
        <v>3940</v>
      </c>
      <c r="B205" s="73" t="s">
        <v>4154</v>
      </c>
      <c r="C205" s="79" t="s">
        <v>3941</v>
      </c>
      <c r="D205" s="72" t="s">
        <v>170</v>
      </c>
      <c r="E205" s="83">
        <v>2</v>
      </c>
      <c r="F205" s="83">
        <v>2</v>
      </c>
      <c r="G205" s="84">
        <f t="shared" si="9"/>
        <v>4</v>
      </c>
      <c r="H205" s="123">
        <v>43729</v>
      </c>
      <c r="I205" s="430">
        <v>1000</v>
      </c>
      <c r="J205" s="217">
        <f t="shared" si="10"/>
        <v>4</v>
      </c>
    </row>
    <row r="206" spans="1:10" ht="15" hidden="1" outlineLevel="1" thickBot="1" x14ac:dyDescent="0.4">
      <c r="A206" s="70" t="s">
        <v>3940</v>
      </c>
      <c r="B206" s="73" t="s">
        <v>4155</v>
      </c>
      <c r="C206" s="79" t="s">
        <v>3941</v>
      </c>
      <c r="D206" s="72" t="s">
        <v>170</v>
      </c>
      <c r="E206" s="83">
        <v>3</v>
      </c>
      <c r="F206" s="83">
        <v>3</v>
      </c>
      <c r="G206" s="84">
        <f t="shared" si="9"/>
        <v>6</v>
      </c>
      <c r="H206" s="123">
        <v>43729</v>
      </c>
      <c r="I206" s="430">
        <v>400</v>
      </c>
      <c r="J206" s="217">
        <f t="shared" si="10"/>
        <v>6</v>
      </c>
    </row>
    <row r="207" spans="1:10" ht="15" hidden="1" outlineLevel="1" thickBot="1" x14ac:dyDescent="0.4">
      <c r="A207" s="70" t="s">
        <v>3940</v>
      </c>
      <c r="B207" s="73" t="s">
        <v>4156</v>
      </c>
      <c r="C207" s="79" t="s">
        <v>3941</v>
      </c>
      <c r="D207" s="72" t="s">
        <v>170</v>
      </c>
      <c r="E207" s="83">
        <v>7</v>
      </c>
      <c r="F207" s="83">
        <v>7</v>
      </c>
      <c r="G207" s="84">
        <f t="shared" si="9"/>
        <v>14</v>
      </c>
      <c r="H207" s="123">
        <v>43729</v>
      </c>
      <c r="I207" s="430">
        <v>400</v>
      </c>
      <c r="J207" s="217">
        <f t="shared" si="10"/>
        <v>14</v>
      </c>
    </row>
    <row r="208" spans="1:10" ht="15" hidden="1" outlineLevel="1" thickBot="1" x14ac:dyDescent="0.4">
      <c r="A208" s="70" t="s">
        <v>3940</v>
      </c>
      <c r="B208" s="73" t="s">
        <v>4157</v>
      </c>
      <c r="C208" s="79" t="s">
        <v>3941</v>
      </c>
      <c r="D208" s="72" t="s">
        <v>170</v>
      </c>
      <c r="E208" s="83">
        <v>2</v>
      </c>
      <c r="F208" s="83">
        <v>2</v>
      </c>
      <c r="G208" s="84">
        <f t="shared" si="9"/>
        <v>4</v>
      </c>
      <c r="H208" s="123">
        <v>43729</v>
      </c>
      <c r="I208" s="430">
        <v>500</v>
      </c>
      <c r="J208" s="217">
        <f t="shared" si="10"/>
        <v>4</v>
      </c>
    </row>
    <row r="209" spans="1:10" ht="15" hidden="1" outlineLevel="1" thickBot="1" x14ac:dyDescent="0.4">
      <c r="A209" s="70" t="s">
        <v>3940</v>
      </c>
      <c r="B209" s="73" t="s">
        <v>4158</v>
      </c>
      <c r="C209" s="79" t="s">
        <v>3941</v>
      </c>
      <c r="D209" s="72" t="s">
        <v>170</v>
      </c>
      <c r="E209" s="83">
        <v>3</v>
      </c>
      <c r="F209" s="83">
        <v>3</v>
      </c>
      <c r="G209" s="84">
        <f t="shared" si="9"/>
        <v>6</v>
      </c>
      <c r="H209" s="123">
        <v>43729</v>
      </c>
      <c r="I209" s="430">
        <v>400</v>
      </c>
      <c r="J209" s="217">
        <f t="shared" si="10"/>
        <v>6</v>
      </c>
    </row>
    <row r="210" spans="1:10" ht="15" hidden="1" outlineLevel="1" thickBot="1" x14ac:dyDescent="0.4">
      <c r="A210" s="70" t="s">
        <v>3940</v>
      </c>
      <c r="B210" s="73" t="s">
        <v>4159</v>
      </c>
      <c r="C210" s="79" t="s">
        <v>3941</v>
      </c>
      <c r="D210" s="72" t="s">
        <v>170</v>
      </c>
      <c r="E210" s="83">
        <v>3</v>
      </c>
      <c r="F210" s="83">
        <v>3</v>
      </c>
      <c r="G210" s="84">
        <f t="shared" si="9"/>
        <v>6</v>
      </c>
      <c r="H210" s="123">
        <v>43729</v>
      </c>
      <c r="I210" s="430">
        <v>500</v>
      </c>
      <c r="J210" s="217">
        <f t="shared" si="10"/>
        <v>6</v>
      </c>
    </row>
    <row r="211" spans="1:10" ht="15" hidden="1" outlineLevel="1" thickBot="1" x14ac:dyDescent="0.4">
      <c r="A211" s="70" t="s">
        <v>3940</v>
      </c>
      <c r="B211" s="73" t="s">
        <v>4160</v>
      </c>
      <c r="C211" s="79" t="s">
        <v>3941</v>
      </c>
      <c r="D211" s="72" t="s">
        <v>170</v>
      </c>
      <c r="E211" s="83">
        <v>7</v>
      </c>
      <c r="F211" s="83">
        <v>7</v>
      </c>
      <c r="G211" s="84">
        <f t="shared" si="9"/>
        <v>14</v>
      </c>
      <c r="H211" s="123">
        <v>43729</v>
      </c>
      <c r="I211" s="430">
        <v>1000</v>
      </c>
      <c r="J211" s="217">
        <f t="shared" si="10"/>
        <v>14</v>
      </c>
    </row>
    <row r="212" spans="1:10" ht="15" hidden="1" outlineLevel="1" thickBot="1" x14ac:dyDescent="0.4">
      <c r="A212" s="70" t="s">
        <v>3940</v>
      </c>
      <c r="B212" s="73" t="s">
        <v>4161</v>
      </c>
      <c r="C212" s="79" t="s">
        <v>3941</v>
      </c>
      <c r="D212" s="72" t="s">
        <v>170</v>
      </c>
      <c r="E212" s="83">
        <v>5</v>
      </c>
      <c r="F212" s="83">
        <v>5</v>
      </c>
      <c r="G212" s="84">
        <f t="shared" si="9"/>
        <v>10</v>
      </c>
      <c r="H212" s="123">
        <v>43729</v>
      </c>
      <c r="I212" s="430">
        <v>1000</v>
      </c>
      <c r="J212" s="217">
        <f t="shared" si="10"/>
        <v>10</v>
      </c>
    </row>
    <row r="213" spans="1:10" ht="15" hidden="1" outlineLevel="1" thickBot="1" x14ac:dyDescent="0.4">
      <c r="A213" s="70" t="s">
        <v>3940</v>
      </c>
      <c r="B213" s="73" t="s">
        <v>4162</v>
      </c>
      <c r="C213" s="79" t="s">
        <v>3941</v>
      </c>
      <c r="D213" s="72" t="s">
        <v>170</v>
      </c>
      <c r="E213" s="83">
        <v>6</v>
      </c>
      <c r="F213" s="83">
        <v>6</v>
      </c>
      <c r="G213" s="84">
        <f t="shared" si="9"/>
        <v>12</v>
      </c>
      <c r="H213" s="123">
        <v>43729</v>
      </c>
      <c r="I213" s="430">
        <v>1000</v>
      </c>
      <c r="J213" s="217">
        <f t="shared" si="10"/>
        <v>12</v>
      </c>
    </row>
    <row r="214" spans="1:10" ht="15" hidden="1" outlineLevel="1" thickBot="1" x14ac:dyDescent="0.4">
      <c r="A214" s="104" t="s">
        <v>3940</v>
      </c>
      <c r="B214" s="105" t="s">
        <v>4163</v>
      </c>
      <c r="C214" s="106" t="s">
        <v>3941</v>
      </c>
      <c r="D214" s="72" t="s">
        <v>170</v>
      </c>
      <c r="E214" s="108">
        <v>7</v>
      </c>
      <c r="F214" s="108">
        <v>7</v>
      </c>
      <c r="G214" s="95">
        <f t="shared" si="9"/>
        <v>14</v>
      </c>
      <c r="H214" s="129">
        <v>43729</v>
      </c>
      <c r="I214" s="431">
        <v>1300</v>
      </c>
      <c r="J214" s="217">
        <f t="shared" si="10"/>
        <v>0</v>
      </c>
    </row>
    <row r="215" spans="1:10" ht="15" hidden="1" outlineLevel="1" thickBot="1" x14ac:dyDescent="0.4">
      <c r="A215" s="70" t="s">
        <v>3940</v>
      </c>
      <c r="B215" s="73" t="s">
        <v>4164</v>
      </c>
      <c r="C215" s="79" t="s">
        <v>3941</v>
      </c>
      <c r="D215" s="72" t="s">
        <v>170</v>
      </c>
      <c r="E215" s="83">
        <v>5</v>
      </c>
      <c r="F215" s="83">
        <v>5</v>
      </c>
      <c r="G215" s="84">
        <f t="shared" si="9"/>
        <v>10</v>
      </c>
      <c r="H215" s="123">
        <v>43729</v>
      </c>
      <c r="I215" s="430">
        <v>1000</v>
      </c>
      <c r="J215" s="217">
        <f t="shared" si="10"/>
        <v>10</v>
      </c>
    </row>
    <row r="216" spans="1:10" ht="15" hidden="1" outlineLevel="1" thickBot="1" x14ac:dyDescent="0.4">
      <c r="A216" s="70" t="s">
        <v>3940</v>
      </c>
      <c r="B216" s="73" t="s">
        <v>4165</v>
      </c>
      <c r="C216" s="79" t="s">
        <v>3941</v>
      </c>
      <c r="D216" s="72" t="s">
        <v>170</v>
      </c>
      <c r="E216" s="83">
        <v>6</v>
      </c>
      <c r="F216" s="83">
        <v>6</v>
      </c>
      <c r="G216" s="84">
        <f t="shared" si="9"/>
        <v>12</v>
      </c>
      <c r="H216" s="123">
        <v>43729</v>
      </c>
      <c r="I216" s="430">
        <v>1000</v>
      </c>
      <c r="J216" s="217">
        <f t="shared" si="10"/>
        <v>12</v>
      </c>
    </row>
    <row r="217" spans="1:10" ht="15" hidden="1" outlineLevel="1" thickBot="1" x14ac:dyDescent="0.4">
      <c r="A217" s="70" t="s">
        <v>3940</v>
      </c>
      <c r="B217" s="73" t="s">
        <v>4166</v>
      </c>
      <c r="C217" s="79" t="s">
        <v>3941</v>
      </c>
      <c r="D217" s="72" t="s">
        <v>170</v>
      </c>
      <c r="E217" s="83">
        <v>6</v>
      </c>
      <c r="F217" s="83">
        <v>6</v>
      </c>
      <c r="G217" s="84">
        <f t="shared" ref="G217:G219" si="11">E217+F217</f>
        <v>12</v>
      </c>
      <c r="H217" s="123">
        <v>43729</v>
      </c>
      <c r="I217" s="430">
        <v>1000</v>
      </c>
      <c r="J217" s="217">
        <f t="shared" si="10"/>
        <v>12</v>
      </c>
    </row>
    <row r="218" spans="1:10" ht="15" hidden="1" outlineLevel="1" thickBot="1" x14ac:dyDescent="0.4">
      <c r="A218" s="70" t="s">
        <v>3940</v>
      </c>
      <c r="B218" s="73" t="s">
        <v>4167</v>
      </c>
      <c r="C218" s="79" t="s">
        <v>3941</v>
      </c>
      <c r="D218" s="72" t="s">
        <v>170</v>
      </c>
      <c r="E218" s="83">
        <v>2</v>
      </c>
      <c r="F218" s="83">
        <v>2</v>
      </c>
      <c r="G218" s="84">
        <f t="shared" si="11"/>
        <v>4</v>
      </c>
      <c r="H218" s="123">
        <v>43729</v>
      </c>
      <c r="I218" s="430">
        <v>800</v>
      </c>
      <c r="J218" s="217">
        <f t="shared" si="10"/>
        <v>4</v>
      </c>
    </row>
    <row r="219" spans="1:10" hidden="1" outlineLevel="1" x14ac:dyDescent="0.35">
      <c r="A219" s="70" t="s">
        <v>3940</v>
      </c>
      <c r="B219" s="73" t="s">
        <v>4168</v>
      </c>
      <c r="C219" s="79" t="s">
        <v>3941</v>
      </c>
      <c r="D219" s="72" t="s">
        <v>170</v>
      </c>
      <c r="E219" s="83">
        <v>1</v>
      </c>
      <c r="F219" s="83">
        <v>1</v>
      </c>
      <c r="G219" s="84">
        <f t="shared" si="11"/>
        <v>2</v>
      </c>
      <c r="H219" s="123">
        <v>43729</v>
      </c>
      <c r="I219" s="430">
        <v>300</v>
      </c>
      <c r="J219" s="217">
        <f t="shared" si="10"/>
        <v>2</v>
      </c>
    </row>
    <row r="220" spans="1:10" ht="15" collapsed="1" thickBot="1" x14ac:dyDescent="0.4">
      <c r="A220" s="71" t="s">
        <v>3940</v>
      </c>
      <c r="B220" s="74"/>
      <c r="C220" s="80" t="s">
        <v>3941</v>
      </c>
      <c r="D220" s="118">
        <f>COUNTA(D153:D219)</f>
        <v>67</v>
      </c>
      <c r="E220" s="81">
        <f>SUM(E153:E219)</f>
        <v>282</v>
      </c>
      <c r="F220" s="81">
        <f>SUM(F153:F219)</f>
        <v>288</v>
      </c>
      <c r="G220" s="81">
        <f>SUM(G153:G219)</f>
        <v>570</v>
      </c>
      <c r="H220" s="126">
        <v>43729</v>
      </c>
      <c r="I220" s="426">
        <f>AVERAGE(I153:I219)</f>
        <v>547.46268656716416</v>
      </c>
      <c r="J220" s="81">
        <f>SUM(J153:J219)</f>
        <v>506</v>
      </c>
    </row>
    <row r="221" spans="1:10" ht="15" hidden="1" outlineLevel="1" thickBot="1" x14ac:dyDescent="0.4">
      <c r="A221" s="72" t="s">
        <v>3942</v>
      </c>
      <c r="B221" s="75" t="s">
        <v>4169</v>
      </c>
      <c r="C221" s="86" t="s">
        <v>3943</v>
      </c>
      <c r="D221" s="72" t="s">
        <v>170</v>
      </c>
      <c r="E221" s="87">
        <v>3</v>
      </c>
      <c r="F221" s="87">
        <v>3</v>
      </c>
      <c r="G221" s="88">
        <f t="shared" ref="G221:G262" si="12">E221+F221</f>
        <v>6</v>
      </c>
      <c r="H221" s="123">
        <v>43705</v>
      </c>
      <c r="I221" s="429">
        <v>70</v>
      </c>
      <c r="J221" s="217">
        <f t="shared" si="10"/>
        <v>6</v>
      </c>
    </row>
    <row r="222" spans="1:10" ht="15" hidden="1" outlineLevel="1" thickBot="1" x14ac:dyDescent="0.4">
      <c r="A222" s="70" t="s">
        <v>3942</v>
      </c>
      <c r="B222" s="73" t="s">
        <v>4170</v>
      </c>
      <c r="C222" s="79" t="s">
        <v>3943</v>
      </c>
      <c r="D222" s="72" t="s">
        <v>170</v>
      </c>
      <c r="E222" s="83">
        <v>3</v>
      </c>
      <c r="F222" s="83">
        <v>3</v>
      </c>
      <c r="G222" s="84">
        <f t="shared" si="12"/>
        <v>6</v>
      </c>
      <c r="H222" s="123">
        <v>43705</v>
      </c>
      <c r="I222" s="430">
        <v>180</v>
      </c>
      <c r="J222" s="217">
        <f t="shared" si="10"/>
        <v>6</v>
      </c>
    </row>
    <row r="223" spans="1:10" ht="15" hidden="1" outlineLevel="1" thickBot="1" x14ac:dyDescent="0.4">
      <c r="A223" s="70" t="s">
        <v>3942</v>
      </c>
      <c r="B223" s="73" t="s">
        <v>4171</v>
      </c>
      <c r="C223" s="79" t="s">
        <v>3943</v>
      </c>
      <c r="D223" s="72" t="s">
        <v>170</v>
      </c>
      <c r="E223" s="83">
        <v>6</v>
      </c>
      <c r="F223" s="83">
        <v>6</v>
      </c>
      <c r="G223" s="84">
        <f t="shared" si="12"/>
        <v>12</v>
      </c>
      <c r="H223" s="123">
        <v>43705</v>
      </c>
      <c r="I223" s="430">
        <v>110</v>
      </c>
      <c r="J223" s="217">
        <f t="shared" si="10"/>
        <v>12</v>
      </c>
    </row>
    <row r="224" spans="1:10" ht="15" hidden="1" outlineLevel="1" thickBot="1" x14ac:dyDescent="0.4">
      <c r="A224" s="70" t="s">
        <v>3942</v>
      </c>
      <c r="B224" s="73" t="s">
        <v>4172</v>
      </c>
      <c r="C224" s="79" t="s">
        <v>3943</v>
      </c>
      <c r="D224" s="72" t="s">
        <v>170</v>
      </c>
      <c r="E224" s="83">
        <v>14</v>
      </c>
      <c r="F224" s="83">
        <v>4</v>
      </c>
      <c r="G224" s="84">
        <f t="shared" si="12"/>
        <v>18</v>
      </c>
      <c r="H224" s="123">
        <v>43705</v>
      </c>
      <c r="I224" s="430">
        <v>60</v>
      </c>
      <c r="J224" s="217">
        <f t="shared" si="10"/>
        <v>18</v>
      </c>
    </row>
    <row r="225" spans="1:10" ht="15" hidden="1" outlineLevel="1" thickBot="1" x14ac:dyDescent="0.4">
      <c r="A225" s="70" t="s">
        <v>3942</v>
      </c>
      <c r="B225" s="73" t="s">
        <v>4173</v>
      </c>
      <c r="C225" s="79" t="s">
        <v>3943</v>
      </c>
      <c r="D225" s="72" t="s">
        <v>170</v>
      </c>
      <c r="E225" s="83">
        <v>5</v>
      </c>
      <c r="F225" s="83">
        <v>5</v>
      </c>
      <c r="G225" s="84">
        <f t="shared" si="12"/>
        <v>10</v>
      </c>
      <c r="H225" s="123">
        <v>43705</v>
      </c>
      <c r="I225" s="430">
        <v>200</v>
      </c>
      <c r="J225" s="217">
        <f t="shared" si="10"/>
        <v>10</v>
      </c>
    </row>
    <row r="226" spans="1:10" ht="15" hidden="1" outlineLevel="1" thickBot="1" x14ac:dyDescent="0.4">
      <c r="A226" s="70" t="s">
        <v>3942</v>
      </c>
      <c r="B226" s="73" t="s">
        <v>4174</v>
      </c>
      <c r="C226" s="79" t="s">
        <v>3943</v>
      </c>
      <c r="D226" s="72" t="s">
        <v>170</v>
      </c>
      <c r="E226" s="83">
        <v>2</v>
      </c>
      <c r="F226" s="83">
        <v>9</v>
      </c>
      <c r="G226" s="84">
        <f t="shared" si="12"/>
        <v>11</v>
      </c>
      <c r="H226" s="123">
        <v>43705</v>
      </c>
      <c r="I226" s="430">
        <v>150</v>
      </c>
      <c r="J226" s="217">
        <f t="shared" si="10"/>
        <v>11</v>
      </c>
    </row>
    <row r="227" spans="1:10" ht="15" hidden="1" outlineLevel="1" thickBot="1" x14ac:dyDescent="0.4">
      <c r="A227" s="70" t="s">
        <v>3942</v>
      </c>
      <c r="B227" s="73" t="s">
        <v>4175</v>
      </c>
      <c r="C227" s="79" t="s">
        <v>3943</v>
      </c>
      <c r="D227" s="72" t="s">
        <v>170</v>
      </c>
      <c r="E227" s="83">
        <v>8</v>
      </c>
      <c r="F227" s="83">
        <v>2</v>
      </c>
      <c r="G227" s="84">
        <f t="shared" si="12"/>
        <v>10</v>
      </c>
      <c r="H227" s="123">
        <v>43705</v>
      </c>
      <c r="I227" s="430">
        <v>170</v>
      </c>
      <c r="J227" s="217">
        <f t="shared" si="10"/>
        <v>10</v>
      </c>
    </row>
    <row r="228" spans="1:10" ht="15" hidden="1" outlineLevel="1" thickBot="1" x14ac:dyDescent="0.4">
      <c r="A228" s="70" t="s">
        <v>3942</v>
      </c>
      <c r="B228" s="73" t="s">
        <v>4176</v>
      </c>
      <c r="C228" s="79" t="s">
        <v>3943</v>
      </c>
      <c r="D228" s="72" t="s">
        <v>170</v>
      </c>
      <c r="E228" s="83">
        <v>18</v>
      </c>
      <c r="F228" s="83">
        <v>3</v>
      </c>
      <c r="G228" s="84">
        <f t="shared" si="12"/>
        <v>21</v>
      </c>
      <c r="H228" s="123">
        <v>43705</v>
      </c>
      <c r="I228" s="430">
        <v>90</v>
      </c>
      <c r="J228" s="217">
        <f t="shared" si="10"/>
        <v>21</v>
      </c>
    </row>
    <row r="229" spans="1:10" ht="15" hidden="1" outlineLevel="1" thickBot="1" x14ac:dyDescent="0.4">
      <c r="A229" s="70" t="s">
        <v>3942</v>
      </c>
      <c r="B229" s="73" t="s">
        <v>4177</v>
      </c>
      <c r="C229" s="79" t="s">
        <v>3943</v>
      </c>
      <c r="D229" s="72" t="s">
        <v>170</v>
      </c>
      <c r="E229" s="83">
        <v>2</v>
      </c>
      <c r="F229" s="83">
        <v>2</v>
      </c>
      <c r="G229" s="84">
        <f t="shared" si="12"/>
        <v>4</v>
      </c>
      <c r="H229" s="123">
        <v>43705</v>
      </c>
      <c r="I229" s="430">
        <v>170</v>
      </c>
      <c r="J229" s="217">
        <f t="shared" si="10"/>
        <v>4</v>
      </c>
    </row>
    <row r="230" spans="1:10" ht="15" hidden="1" outlineLevel="1" thickBot="1" x14ac:dyDescent="0.4">
      <c r="A230" s="70" t="s">
        <v>3942</v>
      </c>
      <c r="B230" s="73" t="s">
        <v>4178</v>
      </c>
      <c r="C230" s="79" t="s">
        <v>3943</v>
      </c>
      <c r="D230" s="72" t="s">
        <v>170</v>
      </c>
      <c r="E230" s="83">
        <v>15</v>
      </c>
      <c r="F230" s="83">
        <v>5</v>
      </c>
      <c r="G230" s="84">
        <f t="shared" si="12"/>
        <v>20</v>
      </c>
      <c r="H230" s="123">
        <v>43705</v>
      </c>
      <c r="I230" s="430">
        <v>160</v>
      </c>
      <c r="J230" s="217">
        <f t="shared" si="10"/>
        <v>20</v>
      </c>
    </row>
    <row r="231" spans="1:10" ht="15" hidden="1" outlineLevel="1" thickBot="1" x14ac:dyDescent="0.4">
      <c r="A231" s="70" t="s">
        <v>3942</v>
      </c>
      <c r="B231" s="73" t="s">
        <v>4179</v>
      </c>
      <c r="C231" s="79" t="s">
        <v>3943</v>
      </c>
      <c r="D231" s="72" t="s">
        <v>170</v>
      </c>
      <c r="E231" s="83">
        <v>4</v>
      </c>
      <c r="F231" s="83">
        <v>4</v>
      </c>
      <c r="G231" s="84">
        <f t="shared" si="12"/>
        <v>8</v>
      </c>
      <c r="H231" s="123">
        <v>43705</v>
      </c>
      <c r="I231" s="430">
        <v>300</v>
      </c>
      <c r="J231" s="217">
        <f t="shared" si="10"/>
        <v>8</v>
      </c>
    </row>
    <row r="232" spans="1:10" ht="15" hidden="1" outlineLevel="1" thickBot="1" x14ac:dyDescent="0.4">
      <c r="A232" s="70" t="s">
        <v>3942</v>
      </c>
      <c r="B232" s="73" t="s">
        <v>4180</v>
      </c>
      <c r="C232" s="79" t="s">
        <v>3943</v>
      </c>
      <c r="D232" s="72" t="s">
        <v>170</v>
      </c>
      <c r="E232" s="83">
        <v>3</v>
      </c>
      <c r="F232" s="83">
        <v>3</v>
      </c>
      <c r="G232" s="84">
        <f t="shared" si="12"/>
        <v>6</v>
      </c>
      <c r="H232" s="123">
        <v>43705</v>
      </c>
      <c r="I232" s="430">
        <v>190</v>
      </c>
      <c r="J232" s="217">
        <f t="shared" si="10"/>
        <v>6</v>
      </c>
    </row>
    <row r="233" spans="1:10" ht="15" hidden="1" outlineLevel="1" thickBot="1" x14ac:dyDescent="0.4">
      <c r="A233" s="70" t="s">
        <v>3942</v>
      </c>
      <c r="B233" s="73" t="s">
        <v>4181</v>
      </c>
      <c r="C233" s="79" t="s">
        <v>3943</v>
      </c>
      <c r="D233" s="72" t="s">
        <v>170</v>
      </c>
      <c r="E233" s="83">
        <v>3</v>
      </c>
      <c r="F233" s="83">
        <v>3</v>
      </c>
      <c r="G233" s="84">
        <f t="shared" si="12"/>
        <v>6</v>
      </c>
      <c r="H233" s="123">
        <v>43705</v>
      </c>
      <c r="I233" s="430">
        <v>50</v>
      </c>
      <c r="J233" s="217">
        <f t="shared" si="10"/>
        <v>6</v>
      </c>
    </row>
    <row r="234" spans="1:10" ht="15" hidden="1" outlineLevel="1" thickBot="1" x14ac:dyDescent="0.4">
      <c r="A234" s="70" t="s">
        <v>3942</v>
      </c>
      <c r="B234" s="73" t="s">
        <v>4182</v>
      </c>
      <c r="C234" s="79" t="s">
        <v>3943</v>
      </c>
      <c r="D234" s="72" t="s">
        <v>170</v>
      </c>
      <c r="E234" s="83">
        <v>5</v>
      </c>
      <c r="F234" s="83">
        <v>5</v>
      </c>
      <c r="G234" s="84">
        <f t="shared" si="12"/>
        <v>10</v>
      </c>
      <c r="H234" s="123">
        <v>43705</v>
      </c>
      <c r="I234" s="430">
        <v>200</v>
      </c>
      <c r="J234" s="217">
        <f t="shared" si="10"/>
        <v>10</v>
      </c>
    </row>
    <row r="235" spans="1:10" ht="15" hidden="1" outlineLevel="1" thickBot="1" x14ac:dyDescent="0.4">
      <c r="A235" s="70" t="s">
        <v>3942</v>
      </c>
      <c r="B235" s="73" t="s">
        <v>4183</v>
      </c>
      <c r="C235" s="79" t="s">
        <v>3943</v>
      </c>
      <c r="D235" s="72" t="s">
        <v>170</v>
      </c>
      <c r="E235" s="83">
        <v>14</v>
      </c>
      <c r="F235" s="83">
        <v>10</v>
      </c>
      <c r="G235" s="84">
        <f t="shared" si="12"/>
        <v>24</v>
      </c>
      <c r="H235" s="123">
        <v>43705</v>
      </c>
      <c r="I235" s="430">
        <v>175</v>
      </c>
      <c r="J235" s="217">
        <f t="shared" si="10"/>
        <v>24</v>
      </c>
    </row>
    <row r="236" spans="1:10" ht="15" hidden="1" outlineLevel="1" thickBot="1" x14ac:dyDescent="0.4">
      <c r="A236" s="70" t="s">
        <v>3942</v>
      </c>
      <c r="B236" s="73" t="s">
        <v>4184</v>
      </c>
      <c r="C236" s="79" t="s">
        <v>3943</v>
      </c>
      <c r="D236" s="72" t="s">
        <v>170</v>
      </c>
      <c r="E236" s="83">
        <v>2</v>
      </c>
      <c r="F236" s="83">
        <v>2</v>
      </c>
      <c r="G236" s="84">
        <f t="shared" si="12"/>
        <v>4</v>
      </c>
      <c r="H236" s="123">
        <v>43705</v>
      </c>
      <c r="I236" s="430">
        <v>190</v>
      </c>
      <c r="J236" s="217">
        <f t="shared" si="10"/>
        <v>4</v>
      </c>
    </row>
    <row r="237" spans="1:10" ht="15" hidden="1" outlineLevel="1" thickBot="1" x14ac:dyDescent="0.4">
      <c r="A237" s="70" t="s">
        <v>3942</v>
      </c>
      <c r="B237" s="73" t="s">
        <v>4185</v>
      </c>
      <c r="C237" s="79" t="s">
        <v>3943</v>
      </c>
      <c r="D237" s="72" t="s">
        <v>170</v>
      </c>
      <c r="E237" s="83">
        <v>3</v>
      </c>
      <c r="F237" s="83">
        <v>3</v>
      </c>
      <c r="G237" s="84">
        <f t="shared" si="12"/>
        <v>6</v>
      </c>
      <c r="H237" s="123">
        <v>43705</v>
      </c>
      <c r="I237" s="430">
        <v>130</v>
      </c>
      <c r="J237" s="217">
        <f t="shared" si="10"/>
        <v>6</v>
      </c>
    </row>
    <row r="238" spans="1:10" ht="15" hidden="1" outlineLevel="1" thickBot="1" x14ac:dyDescent="0.4">
      <c r="A238" s="70" t="s">
        <v>3942</v>
      </c>
      <c r="B238" s="73" t="s">
        <v>4186</v>
      </c>
      <c r="C238" s="79" t="s">
        <v>3943</v>
      </c>
      <c r="D238" s="72" t="s">
        <v>170</v>
      </c>
      <c r="E238" s="83">
        <v>4</v>
      </c>
      <c r="F238" s="83">
        <v>4</v>
      </c>
      <c r="G238" s="84">
        <f t="shared" si="12"/>
        <v>8</v>
      </c>
      <c r="H238" s="123">
        <v>43705</v>
      </c>
      <c r="I238" s="430">
        <v>250</v>
      </c>
      <c r="J238" s="217">
        <f t="shared" si="10"/>
        <v>8</v>
      </c>
    </row>
    <row r="239" spans="1:10" ht="15" hidden="1" outlineLevel="1" thickBot="1" x14ac:dyDescent="0.4">
      <c r="A239" s="70" t="s">
        <v>3942</v>
      </c>
      <c r="B239" s="73" t="s">
        <v>4187</v>
      </c>
      <c r="C239" s="79" t="s">
        <v>3943</v>
      </c>
      <c r="D239" s="72" t="s">
        <v>170</v>
      </c>
      <c r="E239" s="83">
        <v>11</v>
      </c>
      <c r="F239" s="83">
        <v>4</v>
      </c>
      <c r="G239" s="84">
        <f t="shared" si="12"/>
        <v>15</v>
      </c>
      <c r="H239" s="123">
        <v>43705</v>
      </c>
      <c r="I239" s="430">
        <v>300</v>
      </c>
      <c r="J239" s="217">
        <f t="shared" si="10"/>
        <v>15</v>
      </c>
    </row>
    <row r="240" spans="1:10" ht="15" hidden="1" outlineLevel="1" thickBot="1" x14ac:dyDescent="0.4">
      <c r="A240" s="70" t="s">
        <v>3942</v>
      </c>
      <c r="B240" s="73" t="s">
        <v>4188</v>
      </c>
      <c r="C240" s="79" t="s">
        <v>3943</v>
      </c>
      <c r="D240" s="72" t="s">
        <v>170</v>
      </c>
      <c r="E240" s="83">
        <v>17</v>
      </c>
      <c r="F240" s="83">
        <v>7</v>
      </c>
      <c r="G240" s="84">
        <f t="shared" si="12"/>
        <v>24</v>
      </c>
      <c r="H240" s="123">
        <v>43705</v>
      </c>
      <c r="I240" s="430">
        <v>120</v>
      </c>
      <c r="J240" s="217">
        <f t="shared" si="10"/>
        <v>24</v>
      </c>
    </row>
    <row r="241" spans="1:10" ht="15" hidden="1" outlineLevel="1" thickBot="1" x14ac:dyDescent="0.4">
      <c r="A241" s="70" t="s">
        <v>3942</v>
      </c>
      <c r="B241" s="73" t="s">
        <v>4189</v>
      </c>
      <c r="C241" s="79" t="s">
        <v>3943</v>
      </c>
      <c r="D241" s="72" t="s">
        <v>170</v>
      </c>
      <c r="E241" s="83">
        <v>8</v>
      </c>
      <c r="F241" s="83">
        <v>2</v>
      </c>
      <c r="G241" s="84">
        <f t="shared" si="12"/>
        <v>10</v>
      </c>
      <c r="H241" s="123">
        <v>43705</v>
      </c>
      <c r="I241" s="430">
        <v>75</v>
      </c>
      <c r="J241" s="217">
        <f t="shared" si="10"/>
        <v>10</v>
      </c>
    </row>
    <row r="242" spans="1:10" ht="15" hidden="1" outlineLevel="1" thickBot="1" x14ac:dyDescent="0.4">
      <c r="A242" s="70" t="s">
        <v>3942</v>
      </c>
      <c r="B242" s="73" t="s">
        <v>4190</v>
      </c>
      <c r="C242" s="79" t="s">
        <v>3943</v>
      </c>
      <c r="D242" s="72" t="s">
        <v>170</v>
      </c>
      <c r="E242" s="83">
        <v>7</v>
      </c>
      <c r="F242" s="83">
        <v>1</v>
      </c>
      <c r="G242" s="84">
        <f t="shared" si="12"/>
        <v>8</v>
      </c>
      <c r="H242" s="123">
        <v>43705</v>
      </c>
      <c r="I242" s="430">
        <v>160</v>
      </c>
      <c r="J242" s="217">
        <f t="shared" si="10"/>
        <v>8</v>
      </c>
    </row>
    <row r="243" spans="1:10" ht="15" hidden="1" outlineLevel="1" thickBot="1" x14ac:dyDescent="0.4">
      <c r="A243" s="70" t="s">
        <v>3942</v>
      </c>
      <c r="B243" s="73" t="s">
        <v>4191</v>
      </c>
      <c r="C243" s="79" t="s">
        <v>3943</v>
      </c>
      <c r="D243" s="72" t="s">
        <v>170</v>
      </c>
      <c r="E243" s="83">
        <v>4</v>
      </c>
      <c r="F243" s="83">
        <v>4</v>
      </c>
      <c r="G243" s="84">
        <f t="shared" si="12"/>
        <v>8</v>
      </c>
      <c r="H243" s="123">
        <v>43705</v>
      </c>
      <c r="I243" s="430">
        <v>200</v>
      </c>
      <c r="J243" s="217">
        <f t="shared" si="10"/>
        <v>8</v>
      </c>
    </row>
    <row r="244" spans="1:10" ht="15" hidden="1" outlineLevel="1" thickBot="1" x14ac:dyDescent="0.4">
      <c r="A244" s="70" t="s">
        <v>3942</v>
      </c>
      <c r="B244" s="73" t="s">
        <v>4192</v>
      </c>
      <c r="C244" s="79" t="s">
        <v>3943</v>
      </c>
      <c r="D244" s="72" t="s">
        <v>170</v>
      </c>
      <c r="E244" s="83">
        <v>3</v>
      </c>
      <c r="F244" s="83">
        <v>3</v>
      </c>
      <c r="G244" s="84">
        <f t="shared" si="12"/>
        <v>6</v>
      </c>
      <c r="H244" s="123">
        <v>43705</v>
      </c>
      <c r="I244" s="430">
        <v>130</v>
      </c>
      <c r="J244" s="217">
        <f t="shared" si="10"/>
        <v>6</v>
      </c>
    </row>
    <row r="245" spans="1:10" ht="15" hidden="1" outlineLevel="1" thickBot="1" x14ac:dyDescent="0.4">
      <c r="A245" s="70" t="s">
        <v>3942</v>
      </c>
      <c r="B245" s="73" t="s">
        <v>4193</v>
      </c>
      <c r="C245" s="79" t="s">
        <v>3943</v>
      </c>
      <c r="D245" s="72" t="s">
        <v>170</v>
      </c>
      <c r="E245" s="83">
        <v>4</v>
      </c>
      <c r="F245" s="83">
        <v>4</v>
      </c>
      <c r="G245" s="84">
        <f t="shared" si="12"/>
        <v>8</v>
      </c>
      <c r="H245" s="123">
        <v>43705</v>
      </c>
      <c r="I245" s="430">
        <v>120</v>
      </c>
      <c r="J245" s="217">
        <f t="shared" si="10"/>
        <v>8</v>
      </c>
    </row>
    <row r="246" spans="1:10" ht="15" hidden="1" outlineLevel="1" thickBot="1" x14ac:dyDescent="0.4">
      <c r="A246" s="70" t="s">
        <v>3942</v>
      </c>
      <c r="B246" s="73" t="s">
        <v>4194</v>
      </c>
      <c r="C246" s="79" t="s">
        <v>3943</v>
      </c>
      <c r="D246" s="72" t="s">
        <v>170</v>
      </c>
      <c r="E246" s="83">
        <v>5</v>
      </c>
      <c r="F246" s="83">
        <v>5</v>
      </c>
      <c r="G246" s="84">
        <f t="shared" si="12"/>
        <v>10</v>
      </c>
      <c r="H246" s="123">
        <v>43705</v>
      </c>
      <c r="I246" s="430">
        <v>170</v>
      </c>
      <c r="J246" s="217">
        <f t="shared" si="10"/>
        <v>10</v>
      </c>
    </row>
    <row r="247" spans="1:10" ht="15" hidden="1" outlineLevel="1" thickBot="1" x14ac:dyDescent="0.4">
      <c r="A247" s="70" t="s">
        <v>3942</v>
      </c>
      <c r="B247" s="73" t="s">
        <v>4195</v>
      </c>
      <c r="C247" s="79" t="s">
        <v>3943</v>
      </c>
      <c r="D247" s="72" t="s">
        <v>170</v>
      </c>
      <c r="E247" s="83">
        <v>8</v>
      </c>
      <c r="F247" s="83">
        <v>2</v>
      </c>
      <c r="G247" s="84">
        <f t="shared" si="12"/>
        <v>10</v>
      </c>
      <c r="H247" s="123">
        <v>43705</v>
      </c>
      <c r="I247" s="430">
        <v>100</v>
      </c>
      <c r="J247" s="217">
        <f t="shared" si="10"/>
        <v>10</v>
      </c>
    </row>
    <row r="248" spans="1:10" ht="15" hidden="1" outlineLevel="1" thickBot="1" x14ac:dyDescent="0.4">
      <c r="A248" s="70" t="s">
        <v>3942</v>
      </c>
      <c r="B248" s="73" t="s">
        <v>4196</v>
      </c>
      <c r="C248" s="79" t="s">
        <v>3943</v>
      </c>
      <c r="D248" s="72" t="s">
        <v>170</v>
      </c>
      <c r="E248" s="83">
        <v>4</v>
      </c>
      <c r="F248" s="83">
        <v>5</v>
      </c>
      <c r="G248" s="84">
        <f t="shared" si="12"/>
        <v>9</v>
      </c>
      <c r="H248" s="123">
        <v>43705</v>
      </c>
      <c r="I248" s="430">
        <v>70</v>
      </c>
      <c r="J248" s="217">
        <f t="shared" si="10"/>
        <v>9</v>
      </c>
    </row>
    <row r="249" spans="1:10" ht="15" hidden="1" outlineLevel="1" thickBot="1" x14ac:dyDescent="0.4">
      <c r="A249" s="70" t="s">
        <v>3942</v>
      </c>
      <c r="B249" s="73" t="s">
        <v>4197</v>
      </c>
      <c r="C249" s="79" t="s">
        <v>3943</v>
      </c>
      <c r="D249" s="72" t="s">
        <v>170</v>
      </c>
      <c r="E249" s="83">
        <v>12</v>
      </c>
      <c r="F249" s="83">
        <v>8</v>
      </c>
      <c r="G249" s="84">
        <f t="shared" si="12"/>
        <v>20</v>
      </c>
      <c r="H249" s="123">
        <v>43705</v>
      </c>
      <c r="I249" s="430">
        <v>180</v>
      </c>
      <c r="J249" s="217">
        <f t="shared" si="10"/>
        <v>20</v>
      </c>
    </row>
    <row r="250" spans="1:10" ht="15" hidden="1" outlineLevel="1" thickBot="1" x14ac:dyDescent="0.4">
      <c r="A250" s="70" t="s">
        <v>3942</v>
      </c>
      <c r="B250" s="73" t="s">
        <v>4198</v>
      </c>
      <c r="C250" s="79" t="s">
        <v>3943</v>
      </c>
      <c r="D250" s="72" t="s">
        <v>170</v>
      </c>
      <c r="E250" s="83">
        <v>8</v>
      </c>
      <c r="F250" s="83">
        <v>8</v>
      </c>
      <c r="G250" s="84">
        <f t="shared" si="12"/>
        <v>16</v>
      </c>
      <c r="H250" s="123">
        <v>43705</v>
      </c>
      <c r="I250" s="430">
        <v>170</v>
      </c>
      <c r="J250" s="217">
        <f t="shared" si="10"/>
        <v>16</v>
      </c>
    </row>
    <row r="251" spans="1:10" ht="15" hidden="1" outlineLevel="1" thickBot="1" x14ac:dyDescent="0.4">
      <c r="A251" s="70" t="s">
        <v>3942</v>
      </c>
      <c r="B251" s="73" t="s">
        <v>4199</v>
      </c>
      <c r="C251" s="79" t="s">
        <v>3943</v>
      </c>
      <c r="D251" s="72" t="s">
        <v>170</v>
      </c>
      <c r="E251" s="83">
        <v>3</v>
      </c>
      <c r="F251" s="83">
        <v>3</v>
      </c>
      <c r="G251" s="84">
        <f t="shared" si="12"/>
        <v>6</v>
      </c>
      <c r="H251" s="123">
        <v>43705</v>
      </c>
      <c r="I251" s="430">
        <v>190</v>
      </c>
      <c r="J251" s="217">
        <f t="shared" si="10"/>
        <v>6</v>
      </c>
    </row>
    <row r="252" spans="1:10" ht="15" hidden="1" outlineLevel="1" thickBot="1" x14ac:dyDescent="0.4">
      <c r="A252" s="70" t="s">
        <v>3942</v>
      </c>
      <c r="B252" s="73" t="s">
        <v>4200</v>
      </c>
      <c r="C252" s="79" t="s">
        <v>3943</v>
      </c>
      <c r="D252" s="72" t="s">
        <v>170</v>
      </c>
      <c r="E252" s="83">
        <v>8</v>
      </c>
      <c r="F252" s="83">
        <v>3</v>
      </c>
      <c r="G252" s="84">
        <f t="shared" si="12"/>
        <v>11</v>
      </c>
      <c r="H252" s="123">
        <v>43705</v>
      </c>
      <c r="I252" s="430">
        <v>300</v>
      </c>
      <c r="J252" s="217">
        <f t="shared" si="10"/>
        <v>11</v>
      </c>
    </row>
    <row r="253" spans="1:10" ht="15" hidden="1" outlineLevel="1" thickBot="1" x14ac:dyDescent="0.4">
      <c r="A253" s="70" t="s">
        <v>3942</v>
      </c>
      <c r="B253" s="73" t="s">
        <v>4201</v>
      </c>
      <c r="C253" s="79" t="s">
        <v>3943</v>
      </c>
      <c r="D253" s="72" t="s">
        <v>170</v>
      </c>
      <c r="E253" s="83">
        <v>5</v>
      </c>
      <c r="F253" s="83">
        <v>5</v>
      </c>
      <c r="G253" s="84">
        <f t="shared" si="12"/>
        <v>10</v>
      </c>
      <c r="H253" s="123">
        <v>43705</v>
      </c>
      <c r="I253" s="430">
        <v>180</v>
      </c>
      <c r="J253" s="217">
        <f t="shared" si="10"/>
        <v>10</v>
      </c>
    </row>
    <row r="254" spans="1:10" ht="15" hidden="1" outlineLevel="1" thickBot="1" x14ac:dyDescent="0.4">
      <c r="A254" s="70" t="s">
        <v>3942</v>
      </c>
      <c r="B254" s="73" t="s">
        <v>4202</v>
      </c>
      <c r="C254" s="79" t="s">
        <v>3943</v>
      </c>
      <c r="D254" s="72" t="s">
        <v>170</v>
      </c>
      <c r="E254" s="83">
        <v>5</v>
      </c>
      <c r="F254" s="83">
        <v>5</v>
      </c>
      <c r="G254" s="84">
        <f t="shared" si="12"/>
        <v>10</v>
      </c>
      <c r="H254" s="123">
        <v>43705</v>
      </c>
      <c r="I254" s="430">
        <v>120</v>
      </c>
      <c r="J254" s="217">
        <f t="shared" si="10"/>
        <v>10</v>
      </c>
    </row>
    <row r="255" spans="1:10" ht="15" hidden="1" outlineLevel="1" thickBot="1" x14ac:dyDescent="0.4">
      <c r="A255" s="70" t="s">
        <v>3942</v>
      </c>
      <c r="B255" s="73" t="s">
        <v>4203</v>
      </c>
      <c r="C255" s="79" t="s">
        <v>3943</v>
      </c>
      <c r="D255" s="72" t="s">
        <v>170</v>
      </c>
      <c r="E255" s="83">
        <v>2</v>
      </c>
      <c r="F255" s="83">
        <v>2</v>
      </c>
      <c r="G255" s="84">
        <f t="shared" si="12"/>
        <v>4</v>
      </c>
      <c r="H255" s="123">
        <v>43705</v>
      </c>
      <c r="I255" s="430">
        <v>130</v>
      </c>
      <c r="J255" s="217">
        <f t="shared" si="10"/>
        <v>4</v>
      </c>
    </row>
    <row r="256" spans="1:10" ht="15" hidden="1" outlineLevel="1" thickBot="1" x14ac:dyDescent="0.4">
      <c r="A256" s="70" t="s">
        <v>3942</v>
      </c>
      <c r="B256" s="73" t="s">
        <v>4204</v>
      </c>
      <c r="C256" s="79" t="s">
        <v>3943</v>
      </c>
      <c r="D256" s="72" t="s">
        <v>170</v>
      </c>
      <c r="E256" s="83">
        <v>6</v>
      </c>
      <c r="F256" s="83">
        <v>6</v>
      </c>
      <c r="G256" s="84">
        <f t="shared" si="12"/>
        <v>12</v>
      </c>
      <c r="H256" s="123">
        <v>43705</v>
      </c>
      <c r="I256" s="430">
        <v>180</v>
      </c>
      <c r="J256" s="217">
        <f t="shared" si="10"/>
        <v>12</v>
      </c>
    </row>
    <row r="257" spans="1:10" ht="15" hidden="1" outlineLevel="1" thickBot="1" x14ac:dyDescent="0.4">
      <c r="A257" s="70" t="s">
        <v>3942</v>
      </c>
      <c r="B257" s="73" t="s">
        <v>4205</v>
      </c>
      <c r="C257" s="79" t="s">
        <v>3943</v>
      </c>
      <c r="D257" s="72" t="s">
        <v>170</v>
      </c>
      <c r="E257" s="83">
        <v>5</v>
      </c>
      <c r="F257" s="83">
        <v>5</v>
      </c>
      <c r="G257" s="84">
        <f t="shared" si="12"/>
        <v>10</v>
      </c>
      <c r="H257" s="123">
        <v>43705</v>
      </c>
      <c r="I257" s="430">
        <v>350</v>
      </c>
      <c r="J257" s="217">
        <f t="shared" si="10"/>
        <v>10</v>
      </c>
    </row>
    <row r="258" spans="1:10" ht="15" hidden="1" outlineLevel="1" thickBot="1" x14ac:dyDescent="0.4">
      <c r="A258" s="70" t="s">
        <v>3942</v>
      </c>
      <c r="B258" s="73" t="s">
        <v>4206</v>
      </c>
      <c r="C258" s="79" t="s">
        <v>3943</v>
      </c>
      <c r="D258" s="72" t="s">
        <v>170</v>
      </c>
      <c r="E258" s="83">
        <v>6</v>
      </c>
      <c r="F258" s="83">
        <v>6</v>
      </c>
      <c r="G258" s="84">
        <f t="shared" si="12"/>
        <v>12</v>
      </c>
      <c r="H258" s="123">
        <v>43705</v>
      </c>
      <c r="I258" s="430">
        <v>230</v>
      </c>
      <c r="J258" s="217">
        <f t="shared" si="10"/>
        <v>12</v>
      </c>
    </row>
    <row r="259" spans="1:10" ht="15" hidden="1" outlineLevel="1" thickBot="1" x14ac:dyDescent="0.4">
      <c r="A259" s="70" t="s">
        <v>3942</v>
      </c>
      <c r="B259" s="73" t="s">
        <v>4207</v>
      </c>
      <c r="C259" s="79" t="s">
        <v>3943</v>
      </c>
      <c r="D259" s="72" t="s">
        <v>170</v>
      </c>
      <c r="E259" s="83">
        <v>15</v>
      </c>
      <c r="F259" s="83">
        <v>5</v>
      </c>
      <c r="G259" s="84">
        <f t="shared" si="12"/>
        <v>20</v>
      </c>
      <c r="H259" s="123">
        <v>43705</v>
      </c>
      <c r="I259" s="430">
        <v>110</v>
      </c>
      <c r="J259" s="217">
        <f t="shared" ref="J259:J322" si="13">IF(I259&gt;$Q$1,,G259)</f>
        <v>20</v>
      </c>
    </row>
    <row r="260" spans="1:10" ht="15" hidden="1" outlineLevel="1" thickBot="1" x14ac:dyDescent="0.4">
      <c r="A260" s="70" t="s">
        <v>3942</v>
      </c>
      <c r="B260" s="73" t="s">
        <v>4208</v>
      </c>
      <c r="C260" s="79" t="s">
        <v>3943</v>
      </c>
      <c r="D260" s="72" t="s">
        <v>170</v>
      </c>
      <c r="E260" s="83">
        <v>4</v>
      </c>
      <c r="F260" s="83">
        <v>4</v>
      </c>
      <c r="G260" s="84">
        <f t="shared" si="12"/>
        <v>8</v>
      </c>
      <c r="H260" s="123">
        <v>43705</v>
      </c>
      <c r="I260" s="430">
        <v>140</v>
      </c>
      <c r="J260" s="217">
        <f t="shared" si="13"/>
        <v>8</v>
      </c>
    </row>
    <row r="261" spans="1:10" ht="15" hidden="1" outlineLevel="1" thickBot="1" x14ac:dyDescent="0.4">
      <c r="A261" s="70" t="s">
        <v>3942</v>
      </c>
      <c r="B261" s="73" t="s">
        <v>4209</v>
      </c>
      <c r="C261" s="79" t="s">
        <v>3943</v>
      </c>
      <c r="D261" s="72" t="s">
        <v>170</v>
      </c>
      <c r="E261" s="83">
        <v>2</v>
      </c>
      <c r="F261" s="83">
        <v>2</v>
      </c>
      <c r="G261" s="84">
        <f t="shared" si="12"/>
        <v>4</v>
      </c>
      <c r="H261" s="123">
        <v>43705</v>
      </c>
      <c r="I261" s="430">
        <v>70</v>
      </c>
      <c r="J261" s="217">
        <f t="shared" si="13"/>
        <v>4</v>
      </c>
    </row>
    <row r="262" spans="1:10" hidden="1" outlineLevel="1" x14ac:dyDescent="0.35">
      <c r="A262" s="70" t="s">
        <v>3942</v>
      </c>
      <c r="B262" s="73" t="s">
        <v>4210</v>
      </c>
      <c r="C262" s="79" t="s">
        <v>3943</v>
      </c>
      <c r="D262" s="72" t="s">
        <v>170</v>
      </c>
      <c r="E262" s="83">
        <v>5</v>
      </c>
      <c r="F262" s="83">
        <v>5</v>
      </c>
      <c r="G262" s="84">
        <f t="shared" si="12"/>
        <v>10</v>
      </c>
      <c r="H262" s="123">
        <v>43705</v>
      </c>
      <c r="I262" s="430">
        <v>90</v>
      </c>
      <c r="J262" s="217">
        <f t="shared" si="13"/>
        <v>10</v>
      </c>
    </row>
    <row r="263" spans="1:10" ht="15" collapsed="1" thickBot="1" x14ac:dyDescent="0.4">
      <c r="A263" s="71" t="s">
        <v>3942</v>
      </c>
      <c r="B263" s="74"/>
      <c r="C263" s="80" t="s">
        <v>3943</v>
      </c>
      <c r="D263" s="118">
        <f>COUNTA(D221:D262)</f>
        <v>42</v>
      </c>
      <c r="E263" s="81">
        <f>SUM(E221:E262)</f>
        <v>271</v>
      </c>
      <c r="F263" s="81">
        <f>SUM(F221:F262)</f>
        <v>180</v>
      </c>
      <c r="G263" s="81">
        <f>SUM(G221:G262)</f>
        <v>451</v>
      </c>
      <c r="H263" s="126">
        <v>43705</v>
      </c>
      <c r="I263" s="426">
        <f>AVERAGE(I221:I262)</f>
        <v>160.23809523809524</v>
      </c>
      <c r="J263" s="81">
        <f>SUM(J221:J262)</f>
        <v>451</v>
      </c>
    </row>
    <row r="264" spans="1:10" ht="15" hidden="1" outlineLevel="1" thickBot="1" x14ac:dyDescent="0.4">
      <c r="A264" s="131" t="s">
        <v>3944</v>
      </c>
      <c r="B264" s="133" t="s">
        <v>4211</v>
      </c>
      <c r="C264" s="132" t="s">
        <v>3945</v>
      </c>
      <c r="D264" s="72" t="s">
        <v>170</v>
      </c>
      <c r="E264" s="419">
        <v>2</v>
      </c>
      <c r="F264" s="419">
        <v>2</v>
      </c>
      <c r="G264" s="420">
        <f t="shared" ref="G264:G287" si="14">E264+F264</f>
        <v>4</v>
      </c>
      <c r="H264" s="129">
        <v>43710</v>
      </c>
      <c r="I264" s="432">
        <v>2000</v>
      </c>
      <c r="J264" s="217">
        <f t="shared" si="13"/>
        <v>0</v>
      </c>
    </row>
    <row r="265" spans="1:10" ht="15" hidden="1" outlineLevel="1" thickBot="1" x14ac:dyDescent="0.4">
      <c r="A265" s="70" t="s">
        <v>3944</v>
      </c>
      <c r="B265" s="73" t="s">
        <v>4212</v>
      </c>
      <c r="C265" s="79" t="s">
        <v>3945</v>
      </c>
      <c r="D265" s="72" t="s">
        <v>170</v>
      </c>
      <c r="E265" s="83">
        <v>5</v>
      </c>
      <c r="F265" s="83">
        <v>2</v>
      </c>
      <c r="G265" s="84">
        <f t="shared" si="14"/>
        <v>7</v>
      </c>
      <c r="H265" s="123">
        <v>43710</v>
      </c>
      <c r="I265" s="430">
        <v>100</v>
      </c>
      <c r="J265" s="217">
        <f t="shared" si="13"/>
        <v>7</v>
      </c>
    </row>
    <row r="266" spans="1:10" ht="15" hidden="1" outlineLevel="1" thickBot="1" x14ac:dyDescent="0.4">
      <c r="A266" s="70" t="s">
        <v>3944</v>
      </c>
      <c r="B266" s="73" t="s">
        <v>4213</v>
      </c>
      <c r="C266" s="79" t="s">
        <v>3945</v>
      </c>
      <c r="D266" s="72" t="s">
        <v>170</v>
      </c>
      <c r="E266" s="83">
        <v>1</v>
      </c>
      <c r="F266" s="83">
        <v>2</v>
      </c>
      <c r="G266" s="84">
        <f t="shared" si="14"/>
        <v>3</v>
      </c>
      <c r="H266" s="123">
        <v>43710</v>
      </c>
      <c r="I266" s="430">
        <v>150</v>
      </c>
      <c r="J266" s="217">
        <f t="shared" si="13"/>
        <v>3</v>
      </c>
    </row>
    <row r="267" spans="1:10" ht="15" hidden="1" outlineLevel="1" thickBot="1" x14ac:dyDescent="0.4">
      <c r="A267" s="70" t="s">
        <v>3944</v>
      </c>
      <c r="B267" s="73" t="s">
        <v>4214</v>
      </c>
      <c r="C267" s="79" t="s">
        <v>3945</v>
      </c>
      <c r="D267" s="72" t="s">
        <v>170</v>
      </c>
      <c r="E267" s="83">
        <v>1</v>
      </c>
      <c r="F267" s="83">
        <v>2</v>
      </c>
      <c r="G267" s="84">
        <f t="shared" si="14"/>
        <v>3</v>
      </c>
      <c r="H267" s="123">
        <v>43710</v>
      </c>
      <c r="I267" s="430">
        <v>100</v>
      </c>
      <c r="J267" s="217">
        <f t="shared" si="13"/>
        <v>3</v>
      </c>
    </row>
    <row r="268" spans="1:10" ht="15" hidden="1" outlineLevel="1" thickBot="1" x14ac:dyDescent="0.4">
      <c r="A268" s="70" t="s">
        <v>3944</v>
      </c>
      <c r="B268" s="73" t="s">
        <v>4215</v>
      </c>
      <c r="C268" s="79" t="s">
        <v>3945</v>
      </c>
      <c r="D268" s="72" t="s">
        <v>170</v>
      </c>
      <c r="E268" s="83">
        <v>5</v>
      </c>
      <c r="F268" s="83">
        <v>2</v>
      </c>
      <c r="G268" s="84">
        <f t="shared" si="14"/>
        <v>7</v>
      </c>
      <c r="H268" s="123">
        <v>43710</v>
      </c>
      <c r="I268" s="430">
        <v>120</v>
      </c>
      <c r="J268" s="217">
        <f t="shared" si="13"/>
        <v>7</v>
      </c>
    </row>
    <row r="269" spans="1:10" ht="15" hidden="1" outlineLevel="1" thickBot="1" x14ac:dyDescent="0.4">
      <c r="A269" s="70" t="s">
        <v>3944</v>
      </c>
      <c r="B269" s="73" t="s">
        <v>4216</v>
      </c>
      <c r="C269" s="79" t="s">
        <v>3945</v>
      </c>
      <c r="D269" s="72" t="s">
        <v>170</v>
      </c>
      <c r="E269" s="83">
        <v>3</v>
      </c>
      <c r="F269" s="83">
        <v>3</v>
      </c>
      <c r="G269" s="84">
        <f t="shared" si="14"/>
        <v>6</v>
      </c>
      <c r="H269" s="123">
        <v>43710</v>
      </c>
      <c r="I269" s="430">
        <v>50</v>
      </c>
      <c r="J269" s="217">
        <f t="shared" si="13"/>
        <v>6</v>
      </c>
    </row>
    <row r="270" spans="1:10" ht="15" hidden="1" outlineLevel="1" thickBot="1" x14ac:dyDescent="0.4">
      <c r="A270" s="70" t="s">
        <v>3944</v>
      </c>
      <c r="B270" s="73" t="s">
        <v>4217</v>
      </c>
      <c r="C270" s="79" t="s">
        <v>3945</v>
      </c>
      <c r="D270" s="72" t="s">
        <v>170</v>
      </c>
      <c r="E270" s="83">
        <v>4</v>
      </c>
      <c r="F270" s="83">
        <v>2</v>
      </c>
      <c r="G270" s="84">
        <f t="shared" si="14"/>
        <v>6</v>
      </c>
      <c r="H270" s="123">
        <v>43710</v>
      </c>
      <c r="I270" s="430">
        <v>110</v>
      </c>
      <c r="J270" s="217">
        <f t="shared" si="13"/>
        <v>6</v>
      </c>
    </row>
    <row r="271" spans="1:10" ht="15" hidden="1" outlineLevel="1" thickBot="1" x14ac:dyDescent="0.4">
      <c r="A271" s="70" t="s">
        <v>3944</v>
      </c>
      <c r="B271" s="73" t="s">
        <v>4218</v>
      </c>
      <c r="C271" s="79" t="s">
        <v>3945</v>
      </c>
      <c r="D271" s="72" t="s">
        <v>170</v>
      </c>
      <c r="E271" s="83">
        <v>7</v>
      </c>
      <c r="F271" s="83">
        <v>2</v>
      </c>
      <c r="G271" s="84">
        <f t="shared" si="14"/>
        <v>9</v>
      </c>
      <c r="H271" s="123">
        <v>43710</v>
      </c>
      <c r="I271" s="430">
        <v>150</v>
      </c>
      <c r="J271" s="217">
        <f t="shared" si="13"/>
        <v>9</v>
      </c>
    </row>
    <row r="272" spans="1:10" ht="15" hidden="1" outlineLevel="1" thickBot="1" x14ac:dyDescent="0.4">
      <c r="A272" s="70" t="s">
        <v>3944</v>
      </c>
      <c r="B272" s="73" t="s">
        <v>4219</v>
      </c>
      <c r="C272" s="79" t="s">
        <v>3945</v>
      </c>
      <c r="D272" s="72" t="s">
        <v>170</v>
      </c>
      <c r="E272" s="83">
        <v>7</v>
      </c>
      <c r="F272" s="83">
        <v>2</v>
      </c>
      <c r="G272" s="84">
        <f t="shared" si="14"/>
        <v>9</v>
      </c>
      <c r="H272" s="123">
        <v>43710</v>
      </c>
      <c r="I272" s="430">
        <v>70</v>
      </c>
      <c r="J272" s="217">
        <f t="shared" si="13"/>
        <v>9</v>
      </c>
    </row>
    <row r="273" spans="1:10" ht="15" hidden="1" outlineLevel="1" thickBot="1" x14ac:dyDescent="0.4">
      <c r="A273" s="70" t="s">
        <v>3944</v>
      </c>
      <c r="B273" s="73" t="s">
        <v>4220</v>
      </c>
      <c r="C273" s="79" t="s">
        <v>3945</v>
      </c>
      <c r="D273" s="72" t="s">
        <v>170</v>
      </c>
      <c r="E273" s="83">
        <v>6</v>
      </c>
      <c r="F273" s="83">
        <v>3</v>
      </c>
      <c r="G273" s="84">
        <f t="shared" si="14"/>
        <v>9</v>
      </c>
      <c r="H273" s="123">
        <v>43710</v>
      </c>
      <c r="I273" s="430">
        <v>100</v>
      </c>
      <c r="J273" s="217">
        <f t="shared" si="13"/>
        <v>9</v>
      </c>
    </row>
    <row r="274" spans="1:10" ht="15" hidden="1" outlineLevel="1" thickBot="1" x14ac:dyDescent="0.4">
      <c r="A274" s="70" t="s">
        <v>3944</v>
      </c>
      <c r="B274" s="73" t="s">
        <v>4221</v>
      </c>
      <c r="C274" s="79" t="s">
        <v>3945</v>
      </c>
      <c r="D274" s="72" t="s">
        <v>170</v>
      </c>
      <c r="E274" s="83">
        <v>4</v>
      </c>
      <c r="F274" s="83">
        <v>1</v>
      </c>
      <c r="G274" s="84">
        <f t="shared" si="14"/>
        <v>5</v>
      </c>
      <c r="H274" s="123">
        <v>43710</v>
      </c>
      <c r="I274" s="430">
        <v>200</v>
      </c>
      <c r="J274" s="217">
        <f t="shared" si="13"/>
        <v>5</v>
      </c>
    </row>
    <row r="275" spans="1:10" ht="15" hidden="1" outlineLevel="1" thickBot="1" x14ac:dyDescent="0.4">
      <c r="A275" s="70" t="s">
        <v>3944</v>
      </c>
      <c r="B275" s="73" t="s">
        <v>4222</v>
      </c>
      <c r="C275" s="79" t="s">
        <v>3945</v>
      </c>
      <c r="D275" s="72" t="s">
        <v>170</v>
      </c>
      <c r="E275" s="83">
        <v>5</v>
      </c>
      <c r="F275" s="83">
        <v>2</v>
      </c>
      <c r="G275" s="84">
        <f t="shared" si="14"/>
        <v>7</v>
      </c>
      <c r="H275" s="123">
        <v>43710</v>
      </c>
      <c r="I275" s="430">
        <v>150</v>
      </c>
      <c r="J275" s="217">
        <f t="shared" si="13"/>
        <v>7</v>
      </c>
    </row>
    <row r="276" spans="1:10" ht="15" hidden="1" outlineLevel="1" thickBot="1" x14ac:dyDescent="0.4">
      <c r="A276" s="70" t="s">
        <v>3944</v>
      </c>
      <c r="B276" s="73" t="s">
        <v>4223</v>
      </c>
      <c r="C276" s="79" t="s">
        <v>3945</v>
      </c>
      <c r="D276" s="72" t="s">
        <v>170</v>
      </c>
      <c r="E276" s="83">
        <v>5</v>
      </c>
      <c r="F276" s="83">
        <v>2</v>
      </c>
      <c r="G276" s="84">
        <f t="shared" si="14"/>
        <v>7</v>
      </c>
      <c r="H276" s="123">
        <v>43710</v>
      </c>
      <c r="I276" s="430">
        <v>80</v>
      </c>
      <c r="J276" s="217">
        <f t="shared" si="13"/>
        <v>7</v>
      </c>
    </row>
    <row r="277" spans="1:10" ht="15" hidden="1" outlineLevel="1" thickBot="1" x14ac:dyDescent="0.4">
      <c r="A277" s="70" t="s">
        <v>3944</v>
      </c>
      <c r="B277" s="73" t="s">
        <v>4224</v>
      </c>
      <c r="C277" s="79" t="s">
        <v>3945</v>
      </c>
      <c r="D277" s="72" t="s">
        <v>170</v>
      </c>
      <c r="E277" s="83">
        <v>2</v>
      </c>
      <c r="F277" s="83">
        <v>2</v>
      </c>
      <c r="G277" s="84">
        <f t="shared" si="14"/>
        <v>4</v>
      </c>
      <c r="H277" s="123">
        <v>43710</v>
      </c>
      <c r="I277" s="430">
        <v>60</v>
      </c>
      <c r="J277" s="217">
        <f t="shared" si="13"/>
        <v>4</v>
      </c>
    </row>
    <row r="278" spans="1:10" ht="15" hidden="1" outlineLevel="1" thickBot="1" x14ac:dyDescent="0.4">
      <c r="A278" s="70" t="s">
        <v>3944</v>
      </c>
      <c r="B278" s="73" t="s">
        <v>4225</v>
      </c>
      <c r="C278" s="79" t="s">
        <v>3945</v>
      </c>
      <c r="D278" s="72" t="s">
        <v>170</v>
      </c>
      <c r="E278" s="83">
        <v>1</v>
      </c>
      <c r="F278" s="83">
        <v>1</v>
      </c>
      <c r="G278" s="84">
        <f t="shared" si="14"/>
        <v>2</v>
      </c>
      <c r="H278" s="123">
        <v>43710</v>
      </c>
      <c r="I278" s="430">
        <v>180</v>
      </c>
      <c r="J278" s="217">
        <f t="shared" si="13"/>
        <v>2</v>
      </c>
    </row>
    <row r="279" spans="1:10" ht="15" hidden="1" outlineLevel="1" thickBot="1" x14ac:dyDescent="0.4">
      <c r="A279" s="70" t="s">
        <v>3944</v>
      </c>
      <c r="B279" s="73" t="s">
        <v>4226</v>
      </c>
      <c r="C279" s="79" t="s">
        <v>3945</v>
      </c>
      <c r="D279" s="72" t="s">
        <v>170</v>
      </c>
      <c r="E279" s="83">
        <v>6</v>
      </c>
      <c r="F279" s="83">
        <v>2</v>
      </c>
      <c r="G279" s="84">
        <f t="shared" si="14"/>
        <v>8</v>
      </c>
      <c r="H279" s="123">
        <v>43710</v>
      </c>
      <c r="I279" s="430">
        <v>200</v>
      </c>
      <c r="J279" s="217">
        <f t="shared" si="13"/>
        <v>8</v>
      </c>
    </row>
    <row r="280" spans="1:10" ht="15" hidden="1" outlineLevel="1" thickBot="1" x14ac:dyDescent="0.4">
      <c r="A280" s="70" t="s">
        <v>3944</v>
      </c>
      <c r="B280" s="73" t="s">
        <v>4227</v>
      </c>
      <c r="C280" s="79" t="s">
        <v>3945</v>
      </c>
      <c r="D280" s="72" t="s">
        <v>170</v>
      </c>
      <c r="E280" s="83">
        <v>2</v>
      </c>
      <c r="F280" s="83">
        <v>2</v>
      </c>
      <c r="G280" s="84">
        <f t="shared" si="14"/>
        <v>4</v>
      </c>
      <c r="H280" s="123">
        <v>43710</v>
      </c>
      <c r="I280" s="430">
        <v>80</v>
      </c>
      <c r="J280" s="217">
        <f t="shared" si="13"/>
        <v>4</v>
      </c>
    </row>
    <row r="281" spans="1:10" ht="15" hidden="1" outlineLevel="1" thickBot="1" x14ac:dyDescent="0.4">
      <c r="A281" s="70" t="s">
        <v>3944</v>
      </c>
      <c r="B281" s="73" t="s">
        <v>4228</v>
      </c>
      <c r="C281" s="79" t="s">
        <v>3945</v>
      </c>
      <c r="D281" s="72" t="s">
        <v>170</v>
      </c>
      <c r="E281" s="83">
        <v>3</v>
      </c>
      <c r="F281" s="83">
        <v>2</v>
      </c>
      <c r="G281" s="84">
        <f t="shared" si="14"/>
        <v>5</v>
      </c>
      <c r="H281" s="123">
        <v>43710</v>
      </c>
      <c r="I281" s="430">
        <v>70</v>
      </c>
      <c r="J281" s="217">
        <f t="shared" si="13"/>
        <v>5</v>
      </c>
    </row>
    <row r="282" spans="1:10" ht="15" hidden="1" outlineLevel="1" thickBot="1" x14ac:dyDescent="0.4">
      <c r="A282" s="70" t="s">
        <v>3944</v>
      </c>
      <c r="B282" s="73" t="s">
        <v>4229</v>
      </c>
      <c r="C282" s="79" t="s">
        <v>3945</v>
      </c>
      <c r="D282" s="72" t="s">
        <v>170</v>
      </c>
      <c r="E282" s="83">
        <v>4</v>
      </c>
      <c r="F282" s="83">
        <v>2</v>
      </c>
      <c r="G282" s="84">
        <f t="shared" si="14"/>
        <v>6</v>
      </c>
      <c r="H282" s="123">
        <v>43710</v>
      </c>
      <c r="I282" s="430">
        <v>120</v>
      </c>
      <c r="J282" s="217">
        <f t="shared" si="13"/>
        <v>6</v>
      </c>
    </row>
    <row r="283" spans="1:10" ht="15" hidden="1" outlineLevel="1" thickBot="1" x14ac:dyDescent="0.4">
      <c r="A283" s="70" t="s">
        <v>3944</v>
      </c>
      <c r="B283" s="73" t="s">
        <v>4230</v>
      </c>
      <c r="C283" s="79" t="s">
        <v>3945</v>
      </c>
      <c r="D283" s="72" t="s">
        <v>170</v>
      </c>
      <c r="E283" s="83">
        <v>5</v>
      </c>
      <c r="F283" s="83">
        <v>2</v>
      </c>
      <c r="G283" s="84">
        <f t="shared" si="14"/>
        <v>7</v>
      </c>
      <c r="H283" s="123">
        <v>43710</v>
      </c>
      <c r="I283" s="430">
        <v>80</v>
      </c>
      <c r="J283" s="217">
        <f t="shared" si="13"/>
        <v>7</v>
      </c>
    </row>
    <row r="284" spans="1:10" ht="15" hidden="1" outlineLevel="1" thickBot="1" x14ac:dyDescent="0.4">
      <c r="A284" s="70" t="s">
        <v>3944</v>
      </c>
      <c r="B284" s="73" t="s">
        <v>4231</v>
      </c>
      <c r="C284" s="79" t="s">
        <v>3945</v>
      </c>
      <c r="D284" s="72" t="s">
        <v>170</v>
      </c>
      <c r="E284" s="83">
        <v>0</v>
      </c>
      <c r="F284" s="83">
        <v>2</v>
      </c>
      <c r="G284" s="84">
        <f t="shared" si="14"/>
        <v>2</v>
      </c>
      <c r="H284" s="123">
        <v>43710</v>
      </c>
      <c r="I284" s="430">
        <v>100</v>
      </c>
      <c r="J284" s="217">
        <f t="shared" si="13"/>
        <v>2</v>
      </c>
    </row>
    <row r="285" spans="1:10" ht="15" hidden="1" outlineLevel="1" thickBot="1" x14ac:dyDescent="0.4">
      <c r="A285" s="70" t="s">
        <v>3944</v>
      </c>
      <c r="B285" s="73" t="s">
        <v>4232</v>
      </c>
      <c r="C285" s="79" t="s">
        <v>3945</v>
      </c>
      <c r="D285" s="72" t="s">
        <v>170</v>
      </c>
      <c r="E285" s="83">
        <v>0</v>
      </c>
      <c r="F285" s="83">
        <v>1</v>
      </c>
      <c r="G285" s="84">
        <f t="shared" si="14"/>
        <v>1</v>
      </c>
      <c r="H285" s="123">
        <v>43710</v>
      </c>
      <c r="I285" s="430">
        <v>100</v>
      </c>
      <c r="J285" s="217">
        <f t="shared" si="13"/>
        <v>1</v>
      </c>
    </row>
    <row r="286" spans="1:10" ht="15" hidden="1" outlineLevel="1" thickBot="1" x14ac:dyDescent="0.4">
      <c r="A286" s="70" t="s">
        <v>3944</v>
      </c>
      <c r="B286" s="73" t="s">
        <v>4233</v>
      </c>
      <c r="C286" s="79" t="s">
        <v>3945</v>
      </c>
      <c r="D286" s="72" t="s">
        <v>170</v>
      </c>
      <c r="E286" s="83">
        <v>1</v>
      </c>
      <c r="F286" s="83">
        <v>2</v>
      </c>
      <c r="G286" s="84">
        <f t="shared" si="14"/>
        <v>3</v>
      </c>
      <c r="H286" s="123">
        <v>43710</v>
      </c>
      <c r="I286" s="430">
        <v>100</v>
      </c>
      <c r="J286" s="217">
        <f t="shared" si="13"/>
        <v>3</v>
      </c>
    </row>
    <row r="287" spans="1:10" hidden="1" outlineLevel="1" x14ac:dyDescent="0.35">
      <c r="A287" s="70" t="s">
        <v>3944</v>
      </c>
      <c r="B287" s="73" t="s">
        <v>4234</v>
      </c>
      <c r="C287" s="79" t="s">
        <v>3945</v>
      </c>
      <c r="D287" s="72" t="s">
        <v>170</v>
      </c>
      <c r="E287" s="83">
        <v>1</v>
      </c>
      <c r="F287" s="83">
        <v>2</v>
      </c>
      <c r="G287" s="84">
        <f t="shared" si="14"/>
        <v>3</v>
      </c>
      <c r="H287" s="123">
        <v>43710</v>
      </c>
      <c r="I287" s="430">
        <v>100</v>
      </c>
      <c r="J287" s="217">
        <f t="shared" si="13"/>
        <v>3</v>
      </c>
    </row>
    <row r="288" spans="1:10" ht="15" collapsed="1" thickBot="1" x14ac:dyDescent="0.4">
      <c r="A288" s="71" t="s">
        <v>3944</v>
      </c>
      <c r="B288" s="74"/>
      <c r="C288" s="80" t="s">
        <v>3945</v>
      </c>
      <c r="D288" s="118">
        <f>COUNTA(D264:D287)</f>
        <v>24</v>
      </c>
      <c r="E288" s="81">
        <f>SUM(E264:E287)</f>
        <v>80</v>
      </c>
      <c r="F288" s="81">
        <f>SUM(F264:F287)</f>
        <v>47</v>
      </c>
      <c r="G288" s="81">
        <f>SUM(G264:G287)</f>
        <v>127</v>
      </c>
      <c r="H288" s="126">
        <v>43710</v>
      </c>
      <c r="I288" s="426">
        <f>AVERAGE(I264:I287)</f>
        <v>190.41666666666666</v>
      </c>
      <c r="J288" s="81">
        <f>SUM(J264:J287)</f>
        <v>123</v>
      </c>
    </row>
    <row r="289" spans="1:10" ht="15" hidden="1" outlineLevel="1" thickBot="1" x14ac:dyDescent="0.4">
      <c r="A289" s="72" t="s">
        <v>3946</v>
      </c>
      <c r="B289" s="75" t="s">
        <v>4235</v>
      </c>
      <c r="C289" s="86" t="s">
        <v>3947</v>
      </c>
      <c r="D289" s="72" t="s">
        <v>170</v>
      </c>
      <c r="E289" s="87">
        <v>1</v>
      </c>
      <c r="F289" s="87">
        <v>2</v>
      </c>
      <c r="G289" s="88">
        <f t="shared" ref="G289:G320" si="15">E289+F289</f>
        <v>3</v>
      </c>
      <c r="H289" s="123">
        <v>43629</v>
      </c>
      <c r="I289" s="429">
        <v>200</v>
      </c>
      <c r="J289" s="217">
        <f t="shared" si="13"/>
        <v>3</v>
      </c>
    </row>
    <row r="290" spans="1:10" ht="15" hidden="1" outlineLevel="1" thickBot="1" x14ac:dyDescent="0.4">
      <c r="A290" s="70" t="s">
        <v>3946</v>
      </c>
      <c r="B290" s="73" t="s">
        <v>4236</v>
      </c>
      <c r="C290" s="79" t="s">
        <v>3947</v>
      </c>
      <c r="D290" s="72" t="s">
        <v>170</v>
      </c>
      <c r="E290" s="83">
        <v>2</v>
      </c>
      <c r="F290" s="83">
        <v>2</v>
      </c>
      <c r="G290" s="84">
        <f t="shared" si="15"/>
        <v>4</v>
      </c>
      <c r="H290" s="123">
        <v>43629</v>
      </c>
      <c r="I290" s="430">
        <v>100</v>
      </c>
      <c r="J290" s="217">
        <f t="shared" si="13"/>
        <v>4</v>
      </c>
    </row>
    <row r="291" spans="1:10" ht="15" hidden="1" outlineLevel="1" thickBot="1" x14ac:dyDescent="0.4">
      <c r="A291" s="70" t="s">
        <v>3946</v>
      </c>
      <c r="B291" s="73" t="s">
        <v>4237</v>
      </c>
      <c r="C291" s="79" t="s">
        <v>3947</v>
      </c>
      <c r="D291" s="72" t="s">
        <v>170</v>
      </c>
      <c r="E291" s="83">
        <v>0</v>
      </c>
      <c r="F291" s="83">
        <v>2</v>
      </c>
      <c r="G291" s="84">
        <f t="shared" si="15"/>
        <v>2</v>
      </c>
      <c r="H291" s="123">
        <v>43629</v>
      </c>
      <c r="I291" s="430">
        <v>300</v>
      </c>
      <c r="J291" s="217">
        <f t="shared" si="13"/>
        <v>2</v>
      </c>
    </row>
    <row r="292" spans="1:10" ht="15" hidden="1" outlineLevel="1" thickBot="1" x14ac:dyDescent="0.4">
      <c r="A292" s="70" t="s">
        <v>3946</v>
      </c>
      <c r="B292" s="73" t="s">
        <v>4238</v>
      </c>
      <c r="C292" s="79" t="s">
        <v>3947</v>
      </c>
      <c r="D292" s="72" t="s">
        <v>170</v>
      </c>
      <c r="E292" s="83">
        <v>1</v>
      </c>
      <c r="F292" s="83">
        <v>2</v>
      </c>
      <c r="G292" s="84">
        <f t="shared" si="15"/>
        <v>3</v>
      </c>
      <c r="H292" s="123">
        <v>43629</v>
      </c>
      <c r="I292" s="430">
        <v>250</v>
      </c>
      <c r="J292" s="217">
        <f t="shared" si="13"/>
        <v>3</v>
      </c>
    </row>
    <row r="293" spans="1:10" ht="15" hidden="1" outlineLevel="1" thickBot="1" x14ac:dyDescent="0.4">
      <c r="A293" s="70" t="s">
        <v>3946</v>
      </c>
      <c r="B293" s="73" t="s">
        <v>4239</v>
      </c>
      <c r="C293" s="79" t="s">
        <v>3947</v>
      </c>
      <c r="D293" s="72" t="s">
        <v>170</v>
      </c>
      <c r="E293" s="83">
        <v>2</v>
      </c>
      <c r="F293" s="83">
        <v>2</v>
      </c>
      <c r="G293" s="84">
        <f t="shared" si="15"/>
        <v>4</v>
      </c>
      <c r="H293" s="123">
        <v>43629</v>
      </c>
      <c r="I293" s="430">
        <v>400</v>
      </c>
      <c r="J293" s="217">
        <f t="shared" si="13"/>
        <v>4</v>
      </c>
    </row>
    <row r="294" spans="1:10" ht="15" hidden="1" outlineLevel="1" thickBot="1" x14ac:dyDescent="0.4">
      <c r="A294" s="70" t="s">
        <v>3946</v>
      </c>
      <c r="B294" s="73" t="s">
        <v>4240</v>
      </c>
      <c r="C294" s="79" t="s">
        <v>3947</v>
      </c>
      <c r="D294" s="72" t="s">
        <v>170</v>
      </c>
      <c r="E294" s="83">
        <v>1</v>
      </c>
      <c r="F294" s="83">
        <v>2</v>
      </c>
      <c r="G294" s="84">
        <f t="shared" si="15"/>
        <v>3</v>
      </c>
      <c r="H294" s="123">
        <v>43629</v>
      </c>
      <c r="I294" s="430">
        <v>500</v>
      </c>
      <c r="J294" s="217">
        <f t="shared" si="13"/>
        <v>3</v>
      </c>
    </row>
    <row r="295" spans="1:10" ht="15" hidden="1" outlineLevel="1" thickBot="1" x14ac:dyDescent="0.4">
      <c r="A295" s="70" t="s">
        <v>3946</v>
      </c>
      <c r="B295" s="73" t="s">
        <v>4241</v>
      </c>
      <c r="C295" s="79" t="s">
        <v>3947</v>
      </c>
      <c r="D295" s="72" t="s">
        <v>170</v>
      </c>
      <c r="E295" s="83">
        <v>2</v>
      </c>
      <c r="F295" s="83">
        <v>2</v>
      </c>
      <c r="G295" s="84">
        <f t="shared" si="15"/>
        <v>4</v>
      </c>
      <c r="H295" s="123">
        <v>43629</v>
      </c>
      <c r="I295" s="430">
        <v>700</v>
      </c>
      <c r="J295" s="217">
        <f t="shared" si="13"/>
        <v>4</v>
      </c>
    </row>
    <row r="296" spans="1:10" ht="15" hidden="1" outlineLevel="1" thickBot="1" x14ac:dyDescent="0.4">
      <c r="A296" s="70" t="s">
        <v>3946</v>
      </c>
      <c r="B296" s="73" t="s">
        <v>4242</v>
      </c>
      <c r="C296" s="79" t="s">
        <v>3947</v>
      </c>
      <c r="D296" s="72" t="s">
        <v>170</v>
      </c>
      <c r="E296" s="83">
        <v>3</v>
      </c>
      <c r="F296" s="83">
        <v>2</v>
      </c>
      <c r="G296" s="84">
        <f t="shared" si="15"/>
        <v>5</v>
      </c>
      <c r="H296" s="123">
        <v>43629</v>
      </c>
      <c r="I296" s="430">
        <v>400</v>
      </c>
      <c r="J296" s="217">
        <f t="shared" si="13"/>
        <v>5</v>
      </c>
    </row>
    <row r="297" spans="1:10" ht="15" hidden="1" outlineLevel="1" thickBot="1" x14ac:dyDescent="0.4">
      <c r="A297" s="70" t="s">
        <v>3946</v>
      </c>
      <c r="B297" s="73" t="s">
        <v>4243</v>
      </c>
      <c r="C297" s="79" t="s">
        <v>3947</v>
      </c>
      <c r="D297" s="72" t="s">
        <v>170</v>
      </c>
      <c r="E297" s="83">
        <v>3</v>
      </c>
      <c r="F297" s="83">
        <v>2</v>
      </c>
      <c r="G297" s="84">
        <f t="shared" si="15"/>
        <v>5</v>
      </c>
      <c r="H297" s="123">
        <v>43629</v>
      </c>
      <c r="I297" s="430">
        <v>150</v>
      </c>
      <c r="J297" s="217">
        <f t="shared" si="13"/>
        <v>5</v>
      </c>
    </row>
    <row r="298" spans="1:10" ht="15" hidden="1" outlineLevel="1" thickBot="1" x14ac:dyDescent="0.4">
      <c r="A298" s="70" t="s">
        <v>3946</v>
      </c>
      <c r="B298" s="73" t="s">
        <v>4244</v>
      </c>
      <c r="C298" s="79" t="s">
        <v>3947</v>
      </c>
      <c r="D298" s="72" t="s">
        <v>170</v>
      </c>
      <c r="E298" s="83">
        <v>4</v>
      </c>
      <c r="F298" s="83">
        <v>2</v>
      </c>
      <c r="G298" s="84">
        <f t="shared" si="15"/>
        <v>6</v>
      </c>
      <c r="H298" s="123">
        <v>43629</v>
      </c>
      <c r="I298" s="430">
        <v>350</v>
      </c>
      <c r="J298" s="217">
        <f t="shared" si="13"/>
        <v>6</v>
      </c>
    </row>
    <row r="299" spans="1:10" ht="15" hidden="1" outlineLevel="1" thickBot="1" x14ac:dyDescent="0.4">
      <c r="A299" s="70" t="s">
        <v>3946</v>
      </c>
      <c r="B299" s="73" t="s">
        <v>4245</v>
      </c>
      <c r="C299" s="79" t="s">
        <v>3947</v>
      </c>
      <c r="D299" s="72" t="s">
        <v>170</v>
      </c>
      <c r="E299" s="83">
        <v>6</v>
      </c>
      <c r="F299" s="83">
        <v>5</v>
      </c>
      <c r="G299" s="84">
        <f t="shared" si="15"/>
        <v>11</v>
      </c>
      <c r="H299" s="123">
        <v>43629</v>
      </c>
      <c r="I299" s="430">
        <v>400</v>
      </c>
      <c r="J299" s="217">
        <f t="shared" si="13"/>
        <v>11</v>
      </c>
    </row>
    <row r="300" spans="1:10" ht="15" hidden="1" outlineLevel="1" thickBot="1" x14ac:dyDescent="0.4">
      <c r="A300" s="70" t="s">
        <v>3946</v>
      </c>
      <c r="B300" s="73" t="s">
        <v>4246</v>
      </c>
      <c r="C300" s="79" t="s">
        <v>3947</v>
      </c>
      <c r="D300" s="72" t="s">
        <v>170</v>
      </c>
      <c r="E300" s="83">
        <v>4</v>
      </c>
      <c r="F300" s="83">
        <v>3</v>
      </c>
      <c r="G300" s="84">
        <f t="shared" si="15"/>
        <v>7</v>
      </c>
      <c r="H300" s="123">
        <v>43629</v>
      </c>
      <c r="I300" s="430">
        <v>300</v>
      </c>
      <c r="J300" s="217">
        <f t="shared" si="13"/>
        <v>7</v>
      </c>
    </row>
    <row r="301" spans="1:10" ht="15" hidden="1" outlineLevel="1" thickBot="1" x14ac:dyDescent="0.4">
      <c r="A301" s="70" t="s">
        <v>3946</v>
      </c>
      <c r="B301" s="73" t="s">
        <v>4247</v>
      </c>
      <c r="C301" s="79" t="s">
        <v>3947</v>
      </c>
      <c r="D301" s="72" t="s">
        <v>170</v>
      </c>
      <c r="E301" s="83">
        <v>9</v>
      </c>
      <c r="F301" s="83">
        <v>7</v>
      </c>
      <c r="G301" s="84">
        <f t="shared" si="15"/>
        <v>16</v>
      </c>
      <c r="H301" s="123">
        <v>43629</v>
      </c>
      <c r="I301" s="430">
        <v>200</v>
      </c>
      <c r="J301" s="217">
        <f t="shared" si="13"/>
        <v>16</v>
      </c>
    </row>
    <row r="302" spans="1:10" ht="15" hidden="1" outlineLevel="1" thickBot="1" x14ac:dyDescent="0.4">
      <c r="A302" s="70" t="s">
        <v>3946</v>
      </c>
      <c r="B302" s="73" t="s">
        <v>4248</v>
      </c>
      <c r="C302" s="79" t="s">
        <v>3947</v>
      </c>
      <c r="D302" s="72" t="s">
        <v>170</v>
      </c>
      <c r="E302" s="83">
        <v>7</v>
      </c>
      <c r="F302" s="83">
        <v>3</v>
      </c>
      <c r="G302" s="84">
        <f t="shared" si="15"/>
        <v>10</v>
      </c>
      <c r="H302" s="123">
        <v>43629</v>
      </c>
      <c r="I302" s="430">
        <v>100</v>
      </c>
      <c r="J302" s="217">
        <f t="shared" si="13"/>
        <v>10</v>
      </c>
    </row>
    <row r="303" spans="1:10" ht="15" hidden="1" outlineLevel="1" thickBot="1" x14ac:dyDescent="0.4">
      <c r="A303" s="70" t="s">
        <v>3946</v>
      </c>
      <c r="B303" s="73" t="s">
        <v>4249</v>
      </c>
      <c r="C303" s="79" t="s">
        <v>3947</v>
      </c>
      <c r="D303" s="72" t="s">
        <v>170</v>
      </c>
      <c r="E303" s="83">
        <v>5</v>
      </c>
      <c r="F303" s="83">
        <v>5</v>
      </c>
      <c r="G303" s="84">
        <f t="shared" si="15"/>
        <v>10</v>
      </c>
      <c r="H303" s="123">
        <v>43629</v>
      </c>
      <c r="I303" s="430">
        <v>500</v>
      </c>
      <c r="J303" s="217">
        <f t="shared" si="13"/>
        <v>10</v>
      </c>
    </row>
    <row r="304" spans="1:10" ht="15" hidden="1" outlineLevel="1" thickBot="1" x14ac:dyDescent="0.4">
      <c r="A304" s="70" t="s">
        <v>3946</v>
      </c>
      <c r="B304" s="73" t="s">
        <v>4250</v>
      </c>
      <c r="C304" s="79" t="s">
        <v>3947</v>
      </c>
      <c r="D304" s="72" t="s">
        <v>170</v>
      </c>
      <c r="E304" s="83">
        <v>4</v>
      </c>
      <c r="F304" s="83">
        <v>6</v>
      </c>
      <c r="G304" s="84">
        <f t="shared" si="15"/>
        <v>10</v>
      </c>
      <c r="H304" s="123">
        <v>43629</v>
      </c>
      <c r="I304" s="430">
        <v>600</v>
      </c>
      <c r="J304" s="217">
        <f t="shared" si="13"/>
        <v>10</v>
      </c>
    </row>
    <row r="305" spans="1:10" ht="15" hidden="1" outlineLevel="1" thickBot="1" x14ac:dyDescent="0.4">
      <c r="A305" s="70" t="s">
        <v>3946</v>
      </c>
      <c r="B305" s="73" t="s">
        <v>4251</v>
      </c>
      <c r="C305" s="79" t="s">
        <v>3947</v>
      </c>
      <c r="D305" s="72" t="s">
        <v>170</v>
      </c>
      <c r="E305" s="83">
        <v>3</v>
      </c>
      <c r="F305" s="83">
        <v>2</v>
      </c>
      <c r="G305" s="84">
        <f t="shared" si="15"/>
        <v>5</v>
      </c>
      <c r="H305" s="123">
        <v>43629</v>
      </c>
      <c r="I305" s="430">
        <v>900</v>
      </c>
      <c r="J305" s="217">
        <f t="shared" si="13"/>
        <v>5</v>
      </c>
    </row>
    <row r="306" spans="1:10" ht="15" hidden="1" outlineLevel="1" thickBot="1" x14ac:dyDescent="0.4">
      <c r="A306" s="70" t="s">
        <v>3946</v>
      </c>
      <c r="B306" s="73" t="s">
        <v>4252</v>
      </c>
      <c r="C306" s="79" t="s">
        <v>3947</v>
      </c>
      <c r="D306" s="72" t="s">
        <v>170</v>
      </c>
      <c r="E306" s="83">
        <v>8</v>
      </c>
      <c r="F306" s="83">
        <v>4</v>
      </c>
      <c r="G306" s="84">
        <f t="shared" si="15"/>
        <v>12</v>
      </c>
      <c r="H306" s="123">
        <v>43629</v>
      </c>
      <c r="I306" s="430">
        <v>700</v>
      </c>
      <c r="J306" s="217">
        <f t="shared" si="13"/>
        <v>12</v>
      </c>
    </row>
    <row r="307" spans="1:10" ht="15" hidden="1" outlineLevel="1" thickBot="1" x14ac:dyDescent="0.4">
      <c r="A307" s="70" t="s">
        <v>3946</v>
      </c>
      <c r="B307" s="73" t="s">
        <v>4253</v>
      </c>
      <c r="C307" s="79" t="s">
        <v>3947</v>
      </c>
      <c r="D307" s="72" t="s">
        <v>170</v>
      </c>
      <c r="E307" s="83">
        <v>4</v>
      </c>
      <c r="F307" s="83">
        <v>5</v>
      </c>
      <c r="G307" s="84">
        <f t="shared" si="15"/>
        <v>9</v>
      </c>
      <c r="H307" s="123">
        <v>43629</v>
      </c>
      <c r="I307" s="430">
        <v>100</v>
      </c>
      <c r="J307" s="217">
        <f t="shared" si="13"/>
        <v>9</v>
      </c>
    </row>
    <row r="308" spans="1:10" ht="15" hidden="1" outlineLevel="1" thickBot="1" x14ac:dyDescent="0.4">
      <c r="A308" s="70" t="s">
        <v>3946</v>
      </c>
      <c r="B308" s="73" t="s">
        <v>4254</v>
      </c>
      <c r="C308" s="79" t="s">
        <v>3947</v>
      </c>
      <c r="D308" s="72" t="s">
        <v>170</v>
      </c>
      <c r="E308" s="83">
        <v>4</v>
      </c>
      <c r="F308" s="83">
        <v>6</v>
      </c>
      <c r="G308" s="84">
        <f t="shared" si="15"/>
        <v>10</v>
      </c>
      <c r="H308" s="123">
        <v>43629</v>
      </c>
      <c r="I308" s="430">
        <v>200</v>
      </c>
      <c r="J308" s="217">
        <f t="shared" si="13"/>
        <v>10</v>
      </c>
    </row>
    <row r="309" spans="1:10" ht="15" hidden="1" outlineLevel="1" thickBot="1" x14ac:dyDescent="0.4">
      <c r="A309" s="70" t="s">
        <v>3946</v>
      </c>
      <c r="B309" s="73" t="s">
        <v>4255</v>
      </c>
      <c r="C309" s="79" t="s">
        <v>3947</v>
      </c>
      <c r="D309" s="72" t="s">
        <v>170</v>
      </c>
      <c r="E309" s="83">
        <v>7</v>
      </c>
      <c r="F309" s="83">
        <v>7</v>
      </c>
      <c r="G309" s="84">
        <f t="shared" si="15"/>
        <v>14</v>
      </c>
      <c r="H309" s="123">
        <v>43629</v>
      </c>
      <c r="I309" s="430">
        <v>400</v>
      </c>
      <c r="J309" s="217">
        <f t="shared" si="13"/>
        <v>14</v>
      </c>
    </row>
    <row r="310" spans="1:10" ht="15" hidden="1" outlineLevel="1" thickBot="1" x14ac:dyDescent="0.4">
      <c r="A310" s="70" t="s">
        <v>3946</v>
      </c>
      <c r="B310" s="73" t="s">
        <v>4256</v>
      </c>
      <c r="C310" s="79" t="s">
        <v>3947</v>
      </c>
      <c r="D310" s="72" t="s">
        <v>170</v>
      </c>
      <c r="E310" s="83">
        <v>6</v>
      </c>
      <c r="F310" s="83">
        <v>4</v>
      </c>
      <c r="G310" s="84">
        <f t="shared" si="15"/>
        <v>10</v>
      </c>
      <c r="H310" s="123">
        <v>43629</v>
      </c>
      <c r="I310" s="430">
        <v>300</v>
      </c>
      <c r="J310" s="217">
        <f t="shared" si="13"/>
        <v>10</v>
      </c>
    </row>
    <row r="311" spans="1:10" ht="15" hidden="1" outlineLevel="1" thickBot="1" x14ac:dyDescent="0.4">
      <c r="A311" s="70" t="s">
        <v>3946</v>
      </c>
      <c r="B311" s="73" t="s">
        <v>4257</v>
      </c>
      <c r="C311" s="79" t="s">
        <v>3947</v>
      </c>
      <c r="D311" s="72" t="s">
        <v>170</v>
      </c>
      <c r="E311" s="83">
        <v>2</v>
      </c>
      <c r="F311" s="83">
        <v>3</v>
      </c>
      <c r="G311" s="84">
        <f t="shared" si="15"/>
        <v>5</v>
      </c>
      <c r="H311" s="123">
        <v>43629</v>
      </c>
      <c r="I311" s="430">
        <v>500</v>
      </c>
      <c r="J311" s="217">
        <f t="shared" si="13"/>
        <v>5</v>
      </c>
    </row>
    <row r="312" spans="1:10" ht="15" hidden="1" outlineLevel="1" thickBot="1" x14ac:dyDescent="0.4">
      <c r="A312" s="70" t="s">
        <v>3946</v>
      </c>
      <c r="B312" s="73" t="s">
        <v>4258</v>
      </c>
      <c r="C312" s="79" t="s">
        <v>3947</v>
      </c>
      <c r="D312" s="72" t="s">
        <v>170</v>
      </c>
      <c r="E312" s="83">
        <v>10</v>
      </c>
      <c r="F312" s="83">
        <v>6</v>
      </c>
      <c r="G312" s="84">
        <f t="shared" si="15"/>
        <v>16</v>
      </c>
      <c r="H312" s="123">
        <v>43629</v>
      </c>
      <c r="I312" s="430">
        <v>600</v>
      </c>
      <c r="J312" s="217">
        <f t="shared" si="13"/>
        <v>16</v>
      </c>
    </row>
    <row r="313" spans="1:10" ht="15" hidden="1" outlineLevel="1" thickBot="1" x14ac:dyDescent="0.4">
      <c r="A313" s="70" t="s">
        <v>3946</v>
      </c>
      <c r="B313" s="73" t="s">
        <v>4259</v>
      </c>
      <c r="C313" s="79" t="s">
        <v>3947</v>
      </c>
      <c r="D313" s="72" t="s">
        <v>170</v>
      </c>
      <c r="E313" s="83">
        <v>8</v>
      </c>
      <c r="F313" s="83">
        <v>2</v>
      </c>
      <c r="G313" s="84">
        <f t="shared" si="15"/>
        <v>10</v>
      </c>
      <c r="H313" s="123">
        <v>43629</v>
      </c>
      <c r="I313" s="430">
        <v>700</v>
      </c>
      <c r="J313" s="217">
        <f t="shared" si="13"/>
        <v>10</v>
      </c>
    </row>
    <row r="314" spans="1:10" ht="15" hidden="1" outlineLevel="1" thickBot="1" x14ac:dyDescent="0.4">
      <c r="A314" s="70" t="s">
        <v>3946</v>
      </c>
      <c r="B314" s="73" t="s">
        <v>4260</v>
      </c>
      <c r="C314" s="79" t="s">
        <v>3947</v>
      </c>
      <c r="D314" s="72" t="s">
        <v>170</v>
      </c>
      <c r="E314" s="83">
        <v>7</v>
      </c>
      <c r="F314" s="83">
        <v>2</v>
      </c>
      <c r="G314" s="84">
        <f t="shared" si="15"/>
        <v>9</v>
      </c>
      <c r="H314" s="123">
        <v>43629</v>
      </c>
      <c r="I314" s="430">
        <v>300</v>
      </c>
      <c r="J314" s="217">
        <f t="shared" si="13"/>
        <v>9</v>
      </c>
    </row>
    <row r="315" spans="1:10" ht="15" hidden="1" outlineLevel="1" thickBot="1" x14ac:dyDescent="0.4">
      <c r="A315" s="70" t="s">
        <v>3946</v>
      </c>
      <c r="B315" s="73" t="s">
        <v>4261</v>
      </c>
      <c r="C315" s="79" t="s">
        <v>3947</v>
      </c>
      <c r="D315" s="72" t="s">
        <v>170</v>
      </c>
      <c r="E315" s="83">
        <v>5</v>
      </c>
      <c r="F315" s="83">
        <v>2</v>
      </c>
      <c r="G315" s="84">
        <f t="shared" si="15"/>
        <v>7</v>
      </c>
      <c r="H315" s="123">
        <v>43629</v>
      </c>
      <c r="I315" s="430">
        <v>1000</v>
      </c>
      <c r="J315" s="217">
        <f t="shared" si="13"/>
        <v>7</v>
      </c>
    </row>
    <row r="316" spans="1:10" ht="15" hidden="1" outlineLevel="1" thickBot="1" x14ac:dyDescent="0.4">
      <c r="A316" s="70" t="s">
        <v>3946</v>
      </c>
      <c r="B316" s="73" t="s">
        <v>4262</v>
      </c>
      <c r="C316" s="79" t="s">
        <v>3947</v>
      </c>
      <c r="D316" s="72" t="s">
        <v>170</v>
      </c>
      <c r="E316" s="83">
        <v>6</v>
      </c>
      <c r="F316" s="83">
        <v>3</v>
      </c>
      <c r="G316" s="84">
        <f t="shared" si="15"/>
        <v>9</v>
      </c>
      <c r="H316" s="123">
        <v>43629</v>
      </c>
      <c r="I316" s="430">
        <v>300</v>
      </c>
      <c r="J316" s="217">
        <f t="shared" si="13"/>
        <v>9</v>
      </c>
    </row>
    <row r="317" spans="1:10" ht="15" hidden="1" outlineLevel="1" thickBot="1" x14ac:dyDescent="0.4">
      <c r="A317" s="70" t="s">
        <v>3946</v>
      </c>
      <c r="B317" s="73" t="s">
        <v>4263</v>
      </c>
      <c r="C317" s="79" t="s">
        <v>3947</v>
      </c>
      <c r="D317" s="72" t="s">
        <v>170</v>
      </c>
      <c r="E317" s="83">
        <v>7</v>
      </c>
      <c r="F317" s="83">
        <v>5</v>
      </c>
      <c r="G317" s="84">
        <f t="shared" si="15"/>
        <v>12</v>
      </c>
      <c r="H317" s="123">
        <v>43629</v>
      </c>
      <c r="I317" s="430">
        <v>180</v>
      </c>
      <c r="J317" s="217">
        <f t="shared" si="13"/>
        <v>12</v>
      </c>
    </row>
    <row r="318" spans="1:10" ht="15" hidden="1" outlineLevel="1" thickBot="1" x14ac:dyDescent="0.4">
      <c r="A318" s="70" t="s">
        <v>3946</v>
      </c>
      <c r="B318" s="73" t="s">
        <v>4264</v>
      </c>
      <c r="C318" s="79" t="s">
        <v>3947</v>
      </c>
      <c r="D318" s="72" t="s">
        <v>170</v>
      </c>
      <c r="E318" s="83">
        <v>4</v>
      </c>
      <c r="F318" s="83">
        <v>2</v>
      </c>
      <c r="G318" s="84">
        <f t="shared" si="15"/>
        <v>6</v>
      </c>
      <c r="H318" s="123">
        <v>43629</v>
      </c>
      <c r="I318" s="430">
        <v>200</v>
      </c>
      <c r="J318" s="217">
        <f t="shared" si="13"/>
        <v>6</v>
      </c>
    </row>
    <row r="319" spans="1:10" ht="15" hidden="1" outlineLevel="1" thickBot="1" x14ac:dyDescent="0.4">
      <c r="A319" s="70" t="s">
        <v>3946</v>
      </c>
      <c r="B319" s="73" t="s">
        <v>4265</v>
      </c>
      <c r="C319" s="79" t="s">
        <v>3947</v>
      </c>
      <c r="D319" s="72" t="s">
        <v>170</v>
      </c>
      <c r="E319" s="83">
        <v>5</v>
      </c>
      <c r="F319" s="83">
        <v>3</v>
      </c>
      <c r="G319" s="84">
        <f t="shared" si="15"/>
        <v>8</v>
      </c>
      <c r="H319" s="123">
        <v>43629</v>
      </c>
      <c r="I319" s="430">
        <v>500</v>
      </c>
      <c r="J319" s="217">
        <f t="shared" si="13"/>
        <v>8</v>
      </c>
    </row>
    <row r="320" spans="1:10" ht="15" hidden="1" outlineLevel="1" thickBot="1" x14ac:dyDescent="0.4">
      <c r="A320" s="70" t="s">
        <v>3946</v>
      </c>
      <c r="B320" s="73" t="s">
        <v>4266</v>
      </c>
      <c r="C320" s="79" t="s">
        <v>3947</v>
      </c>
      <c r="D320" s="72" t="s">
        <v>170</v>
      </c>
      <c r="E320" s="83">
        <v>9</v>
      </c>
      <c r="F320" s="83">
        <v>7</v>
      </c>
      <c r="G320" s="84">
        <f t="shared" si="15"/>
        <v>16</v>
      </c>
      <c r="H320" s="123">
        <v>43629</v>
      </c>
      <c r="I320" s="430">
        <v>600</v>
      </c>
      <c r="J320" s="217">
        <f t="shared" si="13"/>
        <v>16</v>
      </c>
    </row>
    <row r="321" spans="1:10" ht="15" hidden="1" outlineLevel="1" thickBot="1" x14ac:dyDescent="0.4">
      <c r="A321" s="70" t="s">
        <v>3946</v>
      </c>
      <c r="B321" s="73" t="s">
        <v>4267</v>
      </c>
      <c r="C321" s="79" t="s">
        <v>3947</v>
      </c>
      <c r="D321" s="72" t="s">
        <v>170</v>
      </c>
      <c r="E321" s="83">
        <v>7</v>
      </c>
      <c r="F321" s="83">
        <v>5</v>
      </c>
      <c r="G321" s="84">
        <f t="shared" ref="G321:G337" si="16">E321+F321</f>
        <v>12</v>
      </c>
      <c r="H321" s="123">
        <v>43629</v>
      </c>
      <c r="I321" s="430">
        <v>800</v>
      </c>
      <c r="J321" s="217">
        <f t="shared" si="13"/>
        <v>12</v>
      </c>
    </row>
    <row r="322" spans="1:10" ht="15" hidden="1" outlineLevel="1" thickBot="1" x14ac:dyDescent="0.4">
      <c r="A322" s="70" t="s">
        <v>3946</v>
      </c>
      <c r="B322" s="73" t="s">
        <v>4268</v>
      </c>
      <c r="C322" s="79" t="s">
        <v>3947</v>
      </c>
      <c r="D322" s="72" t="s">
        <v>170</v>
      </c>
      <c r="E322" s="83">
        <v>8</v>
      </c>
      <c r="F322" s="83">
        <v>2</v>
      </c>
      <c r="G322" s="84">
        <f t="shared" si="16"/>
        <v>10</v>
      </c>
      <c r="H322" s="123">
        <v>43629</v>
      </c>
      <c r="I322" s="430">
        <v>100</v>
      </c>
      <c r="J322" s="217">
        <f t="shared" si="13"/>
        <v>10</v>
      </c>
    </row>
    <row r="323" spans="1:10" ht="15" hidden="1" outlineLevel="1" thickBot="1" x14ac:dyDescent="0.4">
      <c r="A323" s="70" t="s">
        <v>3946</v>
      </c>
      <c r="B323" s="73" t="s">
        <v>4269</v>
      </c>
      <c r="C323" s="79" t="s">
        <v>3947</v>
      </c>
      <c r="D323" s="72" t="s">
        <v>170</v>
      </c>
      <c r="E323" s="83">
        <v>4</v>
      </c>
      <c r="F323" s="83">
        <v>2</v>
      </c>
      <c r="G323" s="84">
        <f t="shared" si="16"/>
        <v>6</v>
      </c>
      <c r="H323" s="123">
        <v>43629</v>
      </c>
      <c r="I323" s="430">
        <v>800</v>
      </c>
      <c r="J323" s="217">
        <f t="shared" ref="J323:J386" si="17">IF(I323&gt;$Q$1,,G323)</f>
        <v>6</v>
      </c>
    </row>
    <row r="324" spans="1:10" ht="15" hidden="1" outlineLevel="1" thickBot="1" x14ac:dyDescent="0.4">
      <c r="A324" s="70" t="s">
        <v>3946</v>
      </c>
      <c r="B324" s="73" t="s">
        <v>4270</v>
      </c>
      <c r="C324" s="79" t="s">
        <v>3947</v>
      </c>
      <c r="D324" s="72" t="s">
        <v>170</v>
      </c>
      <c r="E324" s="83">
        <v>8</v>
      </c>
      <c r="F324" s="83">
        <v>7</v>
      </c>
      <c r="G324" s="84">
        <f t="shared" si="16"/>
        <v>15</v>
      </c>
      <c r="H324" s="123">
        <v>43629</v>
      </c>
      <c r="I324" s="430">
        <v>1000</v>
      </c>
      <c r="J324" s="217">
        <f t="shared" si="17"/>
        <v>15</v>
      </c>
    </row>
    <row r="325" spans="1:10" ht="15" hidden="1" outlineLevel="1" thickBot="1" x14ac:dyDescent="0.4">
      <c r="A325" s="70" t="s">
        <v>3946</v>
      </c>
      <c r="B325" s="73" t="s">
        <v>4271</v>
      </c>
      <c r="C325" s="79" t="s">
        <v>3947</v>
      </c>
      <c r="D325" s="72" t="s">
        <v>170</v>
      </c>
      <c r="E325" s="83">
        <v>6</v>
      </c>
      <c r="F325" s="83">
        <v>4</v>
      </c>
      <c r="G325" s="84">
        <f t="shared" si="16"/>
        <v>10</v>
      </c>
      <c r="H325" s="123">
        <v>43629</v>
      </c>
      <c r="I325" s="430">
        <v>700</v>
      </c>
      <c r="J325" s="217">
        <f t="shared" si="17"/>
        <v>10</v>
      </c>
    </row>
    <row r="326" spans="1:10" ht="15" hidden="1" outlineLevel="1" thickBot="1" x14ac:dyDescent="0.4">
      <c r="A326" s="70" t="s">
        <v>3946</v>
      </c>
      <c r="B326" s="73" t="s">
        <v>4272</v>
      </c>
      <c r="C326" s="79" t="s">
        <v>3947</v>
      </c>
      <c r="D326" s="72" t="s">
        <v>170</v>
      </c>
      <c r="E326" s="83">
        <v>7</v>
      </c>
      <c r="F326" s="83">
        <v>3</v>
      </c>
      <c r="G326" s="84">
        <f t="shared" si="16"/>
        <v>10</v>
      </c>
      <c r="H326" s="123">
        <v>43629</v>
      </c>
      <c r="I326" s="430">
        <v>300</v>
      </c>
      <c r="J326" s="217">
        <f t="shared" si="17"/>
        <v>10</v>
      </c>
    </row>
    <row r="327" spans="1:10" ht="15" hidden="1" outlineLevel="1" thickBot="1" x14ac:dyDescent="0.4">
      <c r="A327" s="70" t="s">
        <v>3946</v>
      </c>
      <c r="B327" s="73" t="s">
        <v>4273</v>
      </c>
      <c r="C327" s="79" t="s">
        <v>3947</v>
      </c>
      <c r="D327" s="72" t="s">
        <v>170</v>
      </c>
      <c r="E327" s="83">
        <v>5</v>
      </c>
      <c r="F327" s="83">
        <v>3</v>
      </c>
      <c r="G327" s="84">
        <f t="shared" si="16"/>
        <v>8</v>
      </c>
      <c r="H327" s="123">
        <v>43629</v>
      </c>
      <c r="I327" s="430">
        <v>200</v>
      </c>
      <c r="J327" s="217">
        <f t="shared" si="17"/>
        <v>8</v>
      </c>
    </row>
    <row r="328" spans="1:10" ht="15" hidden="1" outlineLevel="1" thickBot="1" x14ac:dyDescent="0.4">
      <c r="A328" s="70" t="s">
        <v>3946</v>
      </c>
      <c r="B328" s="73" t="s">
        <v>4274</v>
      </c>
      <c r="C328" s="79" t="s">
        <v>3947</v>
      </c>
      <c r="D328" s="72" t="s">
        <v>170</v>
      </c>
      <c r="E328" s="83">
        <v>9</v>
      </c>
      <c r="F328" s="83">
        <v>5</v>
      </c>
      <c r="G328" s="84">
        <f t="shared" si="16"/>
        <v>14</v>
      </c>
      <c r="H328" s="123">
        <v>43629</v>
      </c>
      <c r="I328" s="430">
        <v>300</v>
      </c>
      <c r="J328" s="217">
        <f t="shared" si="17"/>
        <v>14</v>
      </c>
    </row>
    <row r="329" spans="1:10" ht="15" hidden="1" outlineLevel="1" thickBot="1" x14ac:dyDescent="0.4">
      <c r="A329" s="70" t="s">
        <v>3946</v>
      </c>
      <c r="B329" s="73" t="s">
        <v>4275</v>
      </c>
      <c r="C329" s="79" t="s">
        <v>3947</v>
      </c>
      <c r="D329" s="72" t="s">
        <v>170</v>
      </c>
      <c r="E329" s="83">
        <v>4</v>
      </c>
      <c r="F329" s="83">
        <v>2</v>
      </c>
      <c r="G329" s="84">
        <f t="shared" si="16"/>
        <v>6</v>
      </c>
      <c r="H329" s="123">
        <v>43629</v>
      </c>
      <c r="I329" s="430">
        <v>400</v>
      </c>
      <c r="J329" s="217">
        <f t="shared" si="17"/>
        <v>6</v>
      </c>
    </row>
    <row r="330" spans="1:10" ht="15" hidden="1" outlineLevel="1" thickBot="1" x14ac:dyDescent="0.4">
      <c r="A330" s="70" t="s">
        <v>3946</v>
      </c>
      <c r="B330" s="73" t="s">
        <v>4276</v>
      </c>
      <c r="C330" s="79" t="s">
        <v>3947</v>
      </c>
      <c r="D330" s="72" t="s">
        <v>170</v>
      </c>
      <c r="E330" s="83">
        <v>3</v>
      </c>
      <c r="F330" s="83">
        <v>2</v>
      </c>
      <c r="G330" s="84">
        <f t="shared" si="16"/>
        <v>5</v>
      </c>
      <c r="H330" s="123">
        <v>43629</v>
      </c>
      <c r="I330" s="430">
        <v>400</v>
      </c>
      <c r="J330" s="217">
        <f t="shared" si="17"/>
        <v>5</v>
      </c>
    </row>
    <row r="331" spans="1:10" ht="15" hidden="1" outlineLevel="1" thickBot="1" x14ac:dyDescent="0.4">
      <c r="A331" s="104" t="s">
        <v>3946</v>
      </c>
      <c r="B331" s="105" t="s">
        <v>4277</v>
      </c>
      <c r="C331" s="106" t="s">
        <v>3947</v>
      </c>
      <c r="D331" s="72" t="s">
        <v>170</v>
      </c>
      <c r="E331" s="108">
        <v>9</v>
      </c>
      <c r="F331" s="108">
        <v>7</v>
      </c>
      <c r="G331" s="108">
        <f t="shared" si="16"/>
        <v>16</v>
      </c>
      <c r="H331" s="129">
        <v>43629</v>
      </c>
      <c r="I331" s="431">
        <v>5000</v>
      </c>
      <c r="J331" s="217">
        <f t="shared" si="17"/>
        <v>0</v>
      </c>
    </row>
    <row r="332" spans="1:10" ht="15" hidden="1" outlineLevel="1" thickBot="1" x14ac:dyDescent="0.4">
      <c r="A332" s="70" t="s">
        <v>3946</v>
      </c>
      <c r="B332" s="73" t="s">
        <v>4278</v>
      </c>
      <c r="C332" s="79" t="s">
        <v>3947</v>
      </c>
      <c r="D332" s="72" t="s">
        <v>170</v>
      </c>
      <c r="E332" s="83">
        <v>4</v>
      </c>
      <c r="F332" s="83">
        <v>2</v>
      </c>
      <c r="G332" s="84">
        <f t="shared" si="16"/>
        <v>6</v>
      </c>
      <c r="H332" s="123">
        <v>43629</v>
      </c>
      <c r="I332" s="430">
        <v>200</v>
      </c>
      <c r="J332" s="217">
        <f t="shared" si="17"/>
        <v>6</v>
      </c>
    </row>
    <row r="333" spans="1:10" ht="15" hidden="1" outlineLevel="1" thickBot="1" x14ac:dyDescent="0.4">
      <c r="A333" s="70" t="s">
        <v>3946</v>
      </c>
      <c r="B333" s="73" t="s">
        <v>4279</v>
      </c>
      <c r="C333" s="79" t="s">
        <v>3947</v>
      </c>
      <c r="D333" s="72" t="s">
        <v>170</v>
      </c>
      <c r="E333" s="83">
        <v>6</v>
      </c>
      <c r="F333" s="83">
        <v>5</v>
      </c>
      <c r="G333" s="84">
        <f t="shared" si="16"/>
        <v>11</v>
      </c>
      <c r="H333" s="123">
        <v>43629</v>
      </c>
      <c r="I333" s="430">
        <v>350</v>
      </c>
      <c r="J333" s="217">
        <f t="shared" si="17"/>
        <v>11</v>
      </c>
    </row>
    <row r="334" spans="1:10" ht="15" hidden="1" outlineLevel="1" thickBot="1" x14ac:dyDescent="0.4">
      <c r="A334" s="70" t="s">
        <v>3946</v>
      </c>
      <c r="B334" s="73" t="s">
        <v>4280</v>
      </c>
      <c r="C334" s="79" t="s">
        <v>3947</v>
      </c>
      <c r="D334" s="72" t="s">
        <v>170</v>
      </c>
      <c r="E334" s="83">
        <v>7</v>
      </c>
      <c r="F334" s="83">
        <v>3</v>
      </c>
      <c r="G334" s="84">
        <f t="shared" si="16"/>
        <v>10</v>
      </c>
      <c r="H334" s="123">
        <v>43629</v>
      </c>
      <c r="I334" s="430">
        <v>400</v>
      </c>
      <c r="J334" s="217">
        <f t="shared" si="17"/>
        <v>10</v>
      </c>
    </row>
    <row r="335" spans="1:10" ht="15" hidden="1" outlineLevel="1" thickBot="1" x14ac:dyDescent="0.4">
      <c r="A335" s="70" t="s">
        <v>3946</v>
      </c>
      <c r="B335" s="73" t="s">
        <v>4281</v>
      </c>
      <c r="C335" s="79" t="s">
        <v>3947</v>
      </c>
      <c r="D335" s="72" t="s">
        <v>170</v>
      </c>
      <c r="E335" s="83">
        <v>9</v>
      </c>
      <c r="F335" s="83">
        <v>9</v>
      </c>
      <c r="G335" s="84">
        <f t="shared" si="16"/>
        <v>18</v>
      </c>
      <c r="H335" s="123">
        <v>43629</v>
      </c>
      <c r="I335" s="430">
        <v>600</v>
      </c>
      <c r="J335" s="217">
        <f t="shared" si="17"/>
        <v>18</v>
      </c>
    </row>
    <row r="336" spans="1:10" ht="15" hidden="1" outlineLevel="1" thickBot="1" x14ac:dyDescent="0.4">
      <c r="A336" s="70" t="s">
        <v>3946</v>
      </c>
      <c r="B336" s="73" t="s">
        <v>4282</v>
      </c>
      <c r="C336" s="79" t="s">
        <v>3947</v>
      </c>
      <c r="D336" s="72" t="s">
        <v>170</v>
      </c>
      <c r="E336" s="83">
        <v>5</v>
      </c>
      <c r="F336" s="83">
        <v>2</v>
      </c>
      <c r="G336" s="84">
        <f t="shared" si="16"/>
        <v>7</v>
      </c>
      <c r="H336" s="123">
        <v>43629</v>
      </c>
      <c r="I336" s="430">
        <v>750</v>
      </c>
      <c r="J336" s="217">
        <f t="shared" si="17"/>
        <v>7</v>
      </c>
    </row>
    <row r="337" spans="1:10" hidden="1" outlineLevel="1" x14ac:dyDescent="0.35">
      <c r="A337" s="70" t="s">
        <v>3946</v>
      </c>
      <c r="B337" s="73" t="s">
        <v>4283</v>
      </c>
      <c r="C337" s="79" t="s">
        <v>3947</v>
      </c>
      <c r="D337" s="72" t="s">
        <v>170</v>
      </c>
      <c r="E337" s="83">
        <v>8</v>
      </c>
      <c r="F337" s="83">
        <v>4</v>
      </c>
      <c r="G337" s="84">
        <f t="shared" si="16"/>
        <v>12</v>
      </c>
      <c r="H337" s="123">
        <v>43629</v>
      </c>
      <c r="I337" s="430">
        <v>800</v>
      </c>
      <c r="J337" s="217">
        <f t="shared" si="17"/>
        <v>12</v>
      </c>
    </row>
    <row r="338" spans="1:10" ht="15" collapsed="1" thickBot="1" x14ac:dyDescent="0.4">
      <c r="A338" s="71" t="s">
        <v>3946</v>
      </c>
      <c r="B338" s="74"/>
      <c r="C338" s="80" t="s">
        <v>3947</v>
      </c>
      <c r="D338" s="118">
        <f>COUNTA(D289:D337)</f>
        <v>49</v>
      </c>
      <c r="E338" s="81">
        <f>SUM(E289:E337)</f>
        <v>258</v>
      </c>
      <c r="F338" s="81">
        <f>SUM(F289:F337)</f>
        <v>179</v>
      </c>
      <c r="G338" s="81">
        <f>SUM(G289:G337)</f>
        <v>437</v>
      </c>
      <c r="H338" s="127">
        <v>43629</v>
      </c>
      <c r="I338" s="426">
        <f>AVERAGE(I289:I337)</f>
        <v>531.22448979591832</v>
      </c>
      <c r="J338" s="81">
        <f>SUM(J289:J337)</f>
        <v>421</v>
      </c>
    </row>
    <row r="339" spans="1:10" ht="15" hidden="1" outlineLevel="1" thickBot="1" x14ac:dyDescent="0.4">
      <c r="A339" s="72" t="s">
        <v>3948</v>
      </c>
      <c r="B339" s="75" t="s">
        <v>4284</v>
      </c>
      <c r="C339" s="86" t="s">
        <v>3949</v>
      </c>
      <c r="D339" s="72" t="s">
        <v>170</v>
      </c>
      <c r="E339" s="87">
        <v>3</v>
      </c>
      <c r="F339" s="87">
        <v>3</v>
      </c>
      <c r="G339" s="88">
        <f t="shared" ref="G339:G370" si="18">E339+F339</f>
        <v>6</v>
      </c>
      <c r="H339" s="123">
        <v>43708</v>
      </c>
      <c r="I339" s="429">
        <v>200</v>
      </c>
      <c r="J339" s="217">
        <f t="shared" si="17"/>
        <v>6</v>
      </c>
    </row>
    <row r="340" spans="1:10" ht="15" hidden="1" outlineLevel="1" thickBot="1" x14ac:dyDescent="0.4">
      <c r="A340" s="70" t="s">
        <v>3948</v>
      </c>
      <c r="B340" s="73" t="s">
        <v>4285</v>
      </c>
      <c r="C340" s="79" t="s">
        <v>3949</v>
      </c>
      <c r="D340" s="72" t="s">
        <v>170</v>
      </c>
      <c r="E340" s="83">
        <v>5</v>
      </c>
      <c r="F340" s="83">
        <v>3</v>
      </c>
      <c r="G340" s="84">
        <f t="shared" si="18"/>
        <v>8</v>
      </c>
      <c r="H340" s="123">
        <v>43708</v>
      </c>
      <c r="I340" s="430">
        <v>800</v>
      </c>
      <c r="J340" s="217">
        <f t="shared" si="17"/>
        <v>8</v>
      </c>
    </row>
    <row r="341" spans="1:10" ht="15" hidden="1" outlineLevel="1" thickBot="1" x14ac:dyDescent="0.4">
      <c r="A341" s="70" t="s">
        <v>3948</v>
      </c>
      <c r="B341" s="73" t="s">
        <v>4286</v>
      </c>
      <c r="C341" s="79" t="s">
        <v>3949</v>
      </c>
      <c r="D341" s="72" t="s">
        <v>170</v>
      </c>
      <c r="E341" s="83">
        <v>0</v>
      </c>
      <c r="F341" s="83">
        <v>1</v>
      </c>
      <c r="G341" s="84">
        <f t="shared" si="18"/>
        <v>1</v>
      </c>
      <c r="H341" s="123">
        <v>43708</v>
      </c>
      <c r="I341" s="430">
        <v>200</v>
      </c>
      <c r="J341" s="217">
        <f t="shared" si="17"/>
        <v>1</v>
      </c>
    </row>
    <row r="342" spans="1:10" ht="15" hidden="1" outlineLevel="1" thickBot="1" x14ac:dyDescent="0.4">
      <c r="A342" s="70" t="s">
        <v>3948</v>
      </c>
      <c r="B342" s="73" t="s">
        <v>4287</v>
      </c>
      <c r="C342" s="79" t="s">
        <v>3949</v>
      </c>
      <c r="D342" s="72" t="s">
        <v>170</v>
      </c>
      <c r="E342" s="83">
        <v>3</v>
      </c>
      <c r="F342" s="83">
        <v>1</v>
      </c>
      <c r="G342" s="84">
        <f t="shared" si="18"/>
        <v>4</v>
      </c>
      <c r="H342" s="123">
        <v>43708</v>
      </c>
      <c r="I342" s="430">
        <v>500</v>
      </c>
      <c r="J342" s="217">
        <f t="shared" si="17"/>
        <v>4</v>
      </c>
    </row>
    <row r="343" spans="1:10" ht="15" hidden="1" outlineLevel="1" thickBot="1" x14ac:dyDescent="0.4">
      <c r="A343" s="70" t="s">
        <v>3948</v>
      </c>
      <c r="B343" s="73" t="s">
        <v>4288</v>
      </c>
      <c r="C343" s="79" t="s">
        <v>3949</v>
      </c>
      <c r="D343" s="72" t="s">
        <v>170</v>
      </c>
      <c r="E343" s="83">
        <v>7</v>
      </c>
      <c r="F343" s="83">
        <v>9</v>
      </c>
      <c r="G343" s="84">
        <f t="shared" si="18"/>
        <v>16</v>
      </c>
      <c r="H343" s="123">
        <v>43708</v>
      </c>
      <c r="I343" s="430">
        <v>200</v>
      </c>
      <c r="J343" s="217">
        <f t="shared" si="17"/>
        <v>16</v>
      </c>
    </row>
    <row r="344" spans="1:10" ht="15" hidden="1" outlineLevel="1" thickBot="1" x14ac:dyDescent="0.4">
      <c r="A344" s="70" t="s">
        <v>3948</v>
      </c>
      <c r="B344" s="73" t="s">
        <v>4289</v>
      </c>
      <c r="C344" s="79" t="s">
        <v>3949</v>
      </c>
      <c r="D344" s="72" t="s">
        <v>170</v>
      </c>
      <c r="E344" s="83">
        <v>0</v>
      </c>
      <c r="F344" s="83">
        <v>1</v>
      </c>
      <c r="G344" s="84">
        <f t="shared" si="18"/>
        <v>1</v>
      </c>
      <c r="H344" s="123">
        <v>43708</v>
      </c>
      <c r="I344" s="430">
        <v>300</v>
      </c>
      <c r="J344" s="217">
        <f t="shared" si="17"/>
        <v>1</v>
      </c>
    </row>
    <row r="345" spans="1:10" ht="15" hidden="1" outlineLevel="1" thickBot="1" x14ac:dyDescent="0.4">
      <c r="A345" s="70" t="s">
        <v>3948</v>
      </c>
      <c r="B345" s="73" t="s">
        <v>4290</v>
      </c>
      <c r="C345" s="79" t="s">
        <v>3949</v>
      </c>
      <c r="D345" s="72" t="s">
        <v>170</v>
      </c>
      <c r="E345" s="83">
        <v>4</v>
      </c>
      <c r="F345" s="83">
        <v>10</v>
      </c>
      <c r="G345" s="84">
        <f t="shared" si="18"/>
        <v>14</v>
      </c>
      <c r="H345" s="123">
        <v>43708</v>
      </c>
      <c r="I345" s="430">
        <v>100</v>
      </c>
      <c r="J345" s="217">
        <f t="shared" si="17"/>
        <v>14</v>
      </c>
    </row>
    <row r="346" spans="1:10" ht="15" hidden="1" outlineLevel="1" thickBot="1" x14ac:dyDescent="0.4">
      <c r="A346" s="70" t="s">
        <v>3948</v>
      </c>
      <c r="B346" s="73" t="s">
        <v>4291</v>
      </c>
      <c r="C346" s="79" t="s">
        <v>3949</v>
      </c>
      <c r="D346" s="72" t="s">
        <v>170</v>
      </c>
      <c r="E346" s="83">
        <v>7</v>
      </c>
      <c r="F346" s="83">
        <v>5</v>
      </c>
      <c r="G346" s="84">
        <f t="shared" si="18"/>
        <v>12</v>
      </c>
      <c r="H346" s="123">
        <v>43708</v>
      </c>
      <c r="I346" s="430">
        <v>200</v>
      </c>
      <c r="J346" s="217">
        <f t="shared" si="17"/>
        <v>12</v>
      </c>
    </row>
    <row r="347" spans="1:10" ht="15" hidden="1" outlineLevel="1" thickBot="1" x14ac:dyDescent="0.4">
      <c r="A347" s="70" t="s">
        <v>3948</v>
      </c>
      <c r="B347" s="73" t="s">
        <v>4292</v>
      </c>
      <c r="C347" s="79" t="s">
        <v>3949</v>
      </c>
      <c r="D347" s="72" t="s">
        <v>170</v>
      </c>
      <c r="E347" s="83">
        <v>1</v>
      </c>
      <c r="F347" s="83">
        <v>2</v>
      </c>
      <c r="G347" s="84">
        <f t="shared" si="18"/>
        <v>3</v>
      </c>
      <c r="H347" s="123">
        <v>43708</v>
      </c>
      <c r="I347" s="430">
        <v>150</v>
      </c>
      <c r="J347" s="217">
        <f t="shared" si="17"/>
        <v>3</v>
      </c>
    </row>
    <row r="348" spans="1:10" ht="15" hidden="1" outlineLevel="1" thickBot="1" x14ac:dyDescent="0.4">
      <c r="A348" s="70" t="s">
        <v>3948</v>
      </c>
      <c r="B348" s="73" t="s">
        <v>4293</v>
      </c>
      <c r="C348" s="79" t="s">
        <v>3949</v>
      </c>
      <c r="D348" s="72" t="s">
        <v>170</v>
      </c>
      <c r="E348" s="83">
        <v>5</v>
      </c>
      <c r="F348" s="83">
        <v>3</v>
      </c>
      <c r="G348" s="84">
        <f t="shared" si="18"/>
        <v>8</v>
      </c>
      <c r="H348" s="123">
        <v>43708</v>
      </c>
      <c r="I348" s="430">
        <v>50</v>
      </c>
      <c r="J348" s="217">
        <f t="shared" si="17"/>
        <v>8</v>
      </c>
    </row>
    <row r="349" spans="1:10" ht="15" hidden="1" outlineLevel="1" thickBot="1" x14ac:dyDescent="0.4">
      <c r="A349" s="70" t="s">
        <v>3948</v>
      </c>
      <c r="B349" s="73" t="s">
        <v>4294</v>
      </c>
      <c r="C349" s="79" t="s">
        <v>3949</v>
      </c>
      <c r="D349" s="72" t="s">
        <v>170</v>
      </c>
      <c r="E349" s="83">
        <v>0</v>
      </c>
      <c r="F349" s="83">
        <v>1</v>
      </c>
      <c r="G349" s="84">
        <f t="shared" si="18"/>
        <v>1</v>
      </c>
      <c r="H349" s="123">
        <v>43708</v>
      </c>
      <c r="I349" s="430">
        <v>120</v>
      </c>
      <c r="J349" s="217">
        <f t="shared" si="17"/>
        <v>1</v>
      </c>
    </row>
    <row r="350" spans="1:10" ht="15" hidden="1" outlineLevel="1" thickBot="1" x14ac:dyDescent="0.4">
      <c r="A350" s="70" t="s">
        <v>3948</v>
      </c>
      <c r="B350" s="73" t="s">
        <v>4295</v>
      </c>
      <c r="C350" s="79" t="s">
        <v>3949</v>
      </c>
      <c r="D350" s="72" t="s">
        <v>170</v>
      </c>
      <c r="E350" s="83">
        <v>2</v>
      </c>
      <c r="F350" s="83">
        <v>1</v>
      </c>
      <c r="G350" s="84">
        <f t="shared" si="18"/>
        <v>3</v>
      </c>
      <c r="H350" s="123">
        <v>43708</v>
      </c>
      <c r="I350" s="430">
        <v>140</v>
      </c>
      <c r="J350" s="217">
        <f t="shared" si="17"/>
        <v>3</v>
      </c>
    </row>
    <row r="351" spans="1:10" ht="15" hidden="1" outlineLevel="1" thickBot="1" x14ac:dyDescent="0.4">
      <c r="A351" s="70" t="s">
        <v>3948</v>
      </c>
      <c r="B351" s="73" t="s">
        <v>4296</v>
      </c>
      <c r="C351" s="79" t="s">
        <v>3949</v>
      </c>
      <c r="D351" s="72" t="s">
        <v>170</v>
      </c>
      <c r="E351" s="83">
        <v>1</v>
      </c>
      <c r="F351" s="83">
        <v>2</v>
      </c>
      <c r="G351" s="84">
        <f t="shared" si="18"/>
        <v>3</v>
      </c>
      <c r="H351" s="123">
        <v>43708</v>
      </c>
      <c r="I351" s="430">
        <v>100</v>
      </c>
      <c r="J351" s="217">
        <f t="shared" si="17"/>
        <v>3</v>
      </c>
    </row>
    <row r="352" spans="1:10" ht="15" hidden="1" outlineLevel="1" thickBot="1" x14ac:dyDescent="0.4">
      <c r="A352" s="70" t="s">
        <v>3948</v>
      </c>
      <c r="B352" s="73" t="s">
        <v>4297</v>
      </c>
      <c r="C352" s="79" t="s">
        <v>3949</v>
      </c>
      <c r="D352" s="72" t="s">
        <v>170</v>
      </c>
      <c r="E352" s="83">
        <v>6</v>
      </c>
      <c r="F352" s="83">
        <v>2</v>
      </c>
      <c r="G352" s="84">
        <f t="shared" si="18"/>
        <v>8</v>
      </c>
      <c r="H352" s="123">
        <v>43708</v>
      </c>
      <c r="I352" s="430">
        <v>110</v>
      </c>
      <c r="J352" s="217">
        <f t="shared" si="17"/>
        <v>8</v>
      </c>
    </row>
    <row r="353" spans="1:10" ht="15" hidden="1" outlineLevel="1" thickBot="1" x14ac:dyDescent="0.4">
      <c r="A353" s="70" t="s">
        <v>3948</v>
      </c>
      <c r="B353" s="73" t="s">
        <v>4298</v>
      </c>
      <c r="C353" s="79" t="s">
        <v>3949</v>
      </c>
      <c r="D353" s="72" t="s">
        <v>170</v>
      </c>
      <c r="E353" s="83">
        <v>6</v>
      </c>
      <c r="F353" s="83">
        <v>2</v>
      </c>
      <c r="G353" s="84">
        <f t="shared" si="18"/>
        <v>8</v>
      </c>
      <c r="H353" s="123">
        <v>43708</v>
      </c>
      <c r="I353" s="430">
        <v>110</v>
      </c>
      <c r="J353" s="217">
        <f t="shared" si="17"/>
        <v>8</v>
      </c>
    </row>
    <row r="354" spans="1:10" ht="15" hidden="1" outlineLevel="1" thickBot="1" x14ac:dyDescent="0.4">
      <c r="A354" s="70" t="s">
        <v>3948</v>
      </c>
      <c r="B354" s="73" t="s">
        <v>4299</v>
      </c>
      <c r="C354" s="79" t="s">
        <v>3949</v>
      </c>
      <c r="D354" s="72" t="s">
        <v>170</v>
      </c>
      <c r="E354" s="83">
        <v>0</v>
      </c>
      <c r="F354" s="83">
        <v>2</v>
      </c>
      <c r="G354" s="84">
        <f t="shared" si="18"/>
        <v>2</v>
      </c>
      <c r="H354" s="123">
        <v>43708</v>
      </c>
      <c r="I354" s="430">
        <v>50</v>
      </c>
      <c r="J354" s="217">
        <f t="shared" si="17"/>
        <v>2</v>
      </c>
    </row>
    <row r="355" spans="1:10" ht="15" hidden="1" outlineLevel="1" thickBot="1" x14ac:dyDescent="0.4">
      <c r="A355" s="70" t="s">
        <v>3948</v>
      </c>
      <c r="B355" s="73" t="s">
        <v>4300</v>
      </c>
      <c r="C355" s="79" t="s">
        <v>3949</v>
      </c>
      <c r="D355" s="72" t="s">
        <v>170</v>
      </c>
      <c r="E355" s="83">
        <v>0</v>
      </c>
      <c r="F355" s="83">
        <v>1</v>
      </c>
      <c r="G355" s="84">
        <f t="shared" si="18"/>
        <v>1</v>
      </c>
      <c r="H355" s="123">
        <v>43708</v>
      </c>
      <c r="I355" s="430">
        <v>150</v>
      </c>
      <c r="J355" s="217">
        <f t="shared" si="17"/>
        <v>1</v>
      </c>
    </row>
    <row r="356" spans="1:10" ht="15" hidden="1" outlineLevel="1" thickBot="1" x14ac:dyDescent="0.4">
      <c r="A356" s="70" t="s">
        <v>3948</v>
      </c>
      <c r="B356" s="73" t="s">
        <v>4301</v>
      </c>
      <c r="C356" s="79" t="s">
        <v>3949</v>
      </c>
      <c r="D356" s="72" t="s">
        <v>170</v>
      </c>
      <c r="E356" s="83">
        <v>2</v>
      </c>
      <c r="F356" s="83">
        <v>1</v>
      </c>
      <c r="G356" s="84">
        <f t="shared" si="18"/>
        <v>3</v>
      </c>
      <c r="H356" s="123">
        <v>43708</v>
      </c>
      <c r="I356" s="430">
        <v>150</v>
      </c>
      <c r="J356" s="217">
        <f t="shared" si="17"/>
        <v>3</v>
      </c>
    </row>
    <row r="357" spans="1:10" ht="15" hidden="1" outlineLevel="1" thickBot="1" x14ac:dyDescent="0.4">
      <c r="A357" s="70" t="s">
        <v>3948</v>
      </c>
      <c r="B357" s="73" t="s">
        <v>4302</v>
      </c>
      <c r="C357" s="79" t="s">
        <v>3949</v>
      </c>
      <c r="D357" s="72" t="s">
        <v>170</v>
      </c>
      <c r="E357" s="83">
        <v>0</v>
      </c>
      <c r="F357" s="83">
        <v>1</v>
      </c>
      <c r="G357" s="84">
        <f t="shared" si="18"/>
        <v>1</v>
      </c>
      <c r="H357" s="123">
        <v>43708</v>
      </c>
      <c r="I357" s="430">
        <v>100</v>
      </c>
      <c r="J357" s="217">
        <f t="shared" si="17"/>
        <v>1</v>
      </c>
    </row>
    <row r="358" spans="1:10" ht="15" hidden="1" outlineLevel="1" thickBot="1" x14ac:dyDescent="0.4">
      <c r="A358" s="70" t="s">
        <v>3948</v>
      </c>
      <c r="B358" s="73" t="s">
        <v>4303</v>
      </c>
      <c r="C358" s="79" t="s">
        <v>3949</v>
      </c>
      <c r="D358" s="72" t="s">
        <v>170</v>
      </c>
      <c r="E358" s="83">
        <v>2</v>
      </c>
      <c r="F358" s="83">
        <v>3</v>
      </c>
      <c r="G358" s="84">
        <f t="shared" si="18"/>
        <v>5</v>
      </c>
      <c r="H358" s="123">
        <v>43708</v>
      </c>
      <c r="I358" s="430">
        <v>100</v>
      </c>
      <c r="J358" s="217">
        <f t="shared" si="17"/>
        <v>5</v>
      </c>
    </row>
    <row r="359" spans="1:10" ht="15" hidden="1" outlineLevel="1" thickBot="1" x14ac:dyDescent="0.4">
      <c r="A359" s="70" t="s">
        <v>3948</v>
      </c>
      <c r="B359" s="73" t="s">
        <v>4304</v>
      </c>
      <c r="C359" s="79" t="s">
        <v>3949</v>
      </c>
      <c r="D359" s="72" t="s">
        <v>170</v>
      </c>
      <c r="E359" s="83">
        <v>0</v>
      </c>
      <c r="F359" s="83">
        <v>2</v>
      </c>
      <c r="G359" s="84">
        <f t="shared" si="18"/>
        <v>2</v>
      </c>
      <c r="H359" s="123">
        <v>43708</v>
      </c>
      <c r="I359" s="430">
        <v>100</v>
      </c>
      <c r="J359" s="217">
        <f t="shared" si="17"/>
        <v>2</v>
      </c>
    </row>
    <row r="360" spans="1:10" ht="15" hidden="1" outlineLevel="1" thickBot="1" x14ac:dyDescent="0.4">
      <c r="A360" s="70" t="s">
        <v>3948</v>
      </c>
      <c r="B360" s="73" t="s">
        <v>4305</v>
      </c>
      <c r="C360" s="79" t="s">
        <v>3949</v>
      </c>
      <c r="D360" s="72" t="s">
        <v>170</v>
      </c>
      <c r="E360" s="83">
        <v>6</v>
      </c>
      <c r="F360" s="83">
        <v>2</v>
      </c>
      <c r="G360" s="84">
        <f t="shared" si="18"/>
        <v>8</v>
      </c>
      <c r="H360" s="123">
        <v>43708</v>
      </c>
      <c r="I360" s="430">
        <v>100</v>
      </c>
      <c r="J360" s="217">
        <f t="shared" si="17"/>
        <v>8</v>
      </c>
    </row>
    <row r="361" spans="1:10" ht="15" hidden="1" outlineLevel="1" thickBot="1" x14ac:dyDescent="0.4">
      <c r="A361" s="70" t="s">
        <v>3948</v>
      </c>
      <c r="B361" s="73" t="s">
        <v>4306</v>
      </c>
      <c r="C361" s="79" t="s">
        <v>3949</v>
      </c>
      <c r="D361" s="72" t="s">
        <v>170</v>
      </c>
      <c r="E361" s="83">
        <v>4</v>
      </c>
      <c r="F361" s="83">
        <v>1</v>
      </c>
      <c r="G361" s="84">
        <f t="shared" si="18"/>
        <v>5</v>
      </c>
      <c r="H361" s="123">
        <v>43708</v>
      </c>
      <c r="I361" s="430">
        <v>150</v>
      </c>
      <c r="J361" s="217">
        <f t="shared" si="17"/>
        <v>5</v>
      </c>
    </row>
    <row r="362" spans="1:10" ht="15" hidden="1" outlineLevel="1" thickBot="1" x14ac:dyDescent="0.4">
      <c r="A362" s="70" t="s">
        <v>3948</v>
      </c>
      <c r="B362" s="73" t="s">
        <v>4307</v>
      </c>
      <c r="C362" s="79" t="s">
        <v>3949</v>
      </c>
      <c r="D362" s="72" t="s">
        <v>170</v>
      </c>
      <c r="E362" s="83">
        <v>0</v>
      </c>
      <c r="F362" s="83">
        <v>1</v>
      </c>
      <c r="G362" s="84">
        <f t="shared" si="18"/>
        <v>1</v>
      </c>
      <c r="H362" s="123">
        <v>43708</v>
      </c>
      <c r="I362" s="430">
        <v>100</v>
      </c>
      <c r="J362" s="217">
        <f t="shared" si="17"/>
        <v>1</v>
      </c>
    </row>
    <row r="363" spans="1:10" ht="15" hidden="1" outlineLevel="1" thickBot="1" x14ac:dyDescent="0.4">
      <c r="A363" s="70" t="s">
        <v>3948</v>
      </c>
      <c r="B363" s="73" t="s">
        <v>4308</v>
      </c>
      <c r="C363" s="79" t="s">
        <v>3949</v>
      </c>
      <c r="D363" s="72" t="s">
        <v>170</v>
      </c>
      <c r="E363" s="83">
        <v>0</v>
      </c>
      <c r="F363" s="83">
        <v>1</v>
      </c>
      <c r="G363" s="84">
        <f t="shared" si="18"/>
        <v>1</v>
      </c>
      <c r="H363" s="123">
        <v>43708</v>
      </c>
      <c r="I363" s="430">
        <v>100</v>
      </c>
      <c r="J363" s="217">
        <f t="shared" si="17"/>
        <v>1</v>
      </c>
    </row>
    <row r="364" spans="1:10" ht="15" hidden="1" outlineLevel="1" thickBot="1" x14ac:dyDescent="0.4">
      <c r="A364" s="70" t="s">
        <v>3948</v>
      </c>
      <c r="B364" s="73" t="s">
        <v>4309</v>
      </c>
      <c r="C364" s="79" t="s">
        <v>3949</v>
      </c>
      <c r="D364" s="72" t="s">
        <v>170</v>
      </c>
      <c r="E364" s="83">
        <v>0</v>
      </c>
      <c r="F364" s="83">
        <v>1</v>
      </c>
      <c r="G364" s="84">
        <f t="shared" si="18"/>
        <v>1</v>
      </c>
      <c r="H364" s="123">
        <v>43708</v>
      </c>
      <c r="I364" s="430">
        <v>100</v>
      </c>
      <c r="J364" s="217">
        <f t="shared" si="17"/>
        <v>1</v>
      </c>
    </row>
    <row r="365" spans="1:10" ht="15" hidden="1" outlineLevel="1" thickBot="1" x14ac:dyDescent="0.4">
      <c r="A365" s="70" t="s">
        <v>3948</v>
      </c>
      <c r="B365" s="73" t="s">
        <v>4310</v>
      </c>
      <c r="C365" s="79" t="s">
        <v>3949</v>
      </c>
      <c r="D365" s="72" t="s">
        <v>170</v>
      </c>
      <c r="E365" s="83">
        <v>0</v>
      </c>
      <c r="F365" s="83">
        <v>1</v>
      </c>
      <c r="G365" s="84">
        <f t="shared" si="18"/>
        <v>1</v>
      </c>
      <c r="H365" s="123">
        <v>43708</v>
      </c>
      <c r="I365" s="430">
        <v>100</v>
      </c>
      <c r="J365" s="217">
        <f t="shared" si="17"/>
        <v>1</v>
      </c>
    </row>
    <row r="366" spans="1:10" ht="15" hidden="1" outlineLevel="1" thickBot="1" x14ac:dyDescent="0.4">
      <c r="A366" s="70" t="s">
        <v>3948</v>
      </c>
      <c r="B366" s="73" t="s">
        <v>4311</v>
      </c>
      <c r="C366" s="79" t="s">
        <v>3949</v>
      </c>
      <c r="D366" s="72" t="s">
        <v>170</v>
      </c>
      <c r="E366" s="83">
        <v>0</v>
      </c>
      <c r="F366" s="83">
        <v>1</v>
      </c>
      <c r="G366" s="84">
        <f t="shared" si="18"/>
        <v>1</v>
      </c>
      <c r="H366" s="123">
        <v>43708</v>
      </c>
      <c r="I366" s="430">
        <v>100</v>
      </c>
      <c r="J366" s="217">
        <f t="shared" si="17"/>
        <v>1</v>
      </c>
    </row>
    <row r="367" spans="1:10" ht="15" hidden="1" outlineLevel="1" thickBot="1" x14ac:dyDescent="0.4">
      <c r="A367" s="70" t="s">
        <v>3948</v>
      </c>
      <c r="B367" s="73" t="s">
        <v>4312</v>
      </c>
      <c r="C367" s="79" t="s">
        <v>3949</v>
      </c>
      <c r="D367" s="72" t="s">
        <v>170</v>
      </c>
      <c r="E367" s="83">
        <v>7</v>
      </c>
      <c r="F367" s="83">
        <v>2</v>
      </c>
      <c r="G367" s="84">
        <f t="shared" si="18"/>
        <v>9</v>
      </c>
      <c r="H367" s="123">
        <v>43708</v>
      </c>
      <c r="I367" s="430">
        <v>180</v>
      </c>
      <c r="J367" s="217">
        <f t="shared" si="17"/>
        <v>9</v>
      </c>
    </row>
    <row r="368" spans="1:10" ht="15" hidden="1" outlineLevel="1" thickBot="1" x14ac:dyDescent="0.4">
      <c r="A368" s="70" t="s">
        <v>3948</v>
      </c>
      <c r="B368" s="73" t="s">
        <v>4313</v>
      </c>
      <c r="C368" s="79" t="s">
        <v>3949</v>
      </c>
      <c r="D368" s="72" t="s">
        <v>170</v>
      </c>
      <c r="E368" s="83">
        <v>0</v>
      </c>
      <c r="F368" s="83">
        <v>2</v>
      </c>
      <c r="G368" s="84">
        <f t="shared" si="18"/>
        <v>2</v>
      </c>
      <c r="H368" s="123">
        <v>43708</v>
      </c>
      <c r="I368" s="430">
        <v>200</v>
      </c>
      <c r="J368" s="217">
        <f t="shared" si="17"/>
        <v>2</v>
      </c>
    </row>
    <row r="369" spans="1:10" ht="15" hidden="1" outlineLevel="1" thickBot="1" x14ac:dyDescent="0.4">
      <c r="A369" s="70" t="s">
        <v>3948</v>
      </c>
      <c r="B369" s="73" t="s">
        <v>4314</v>
      </c>
      <c r="C369" s="79" t="s">
        <v>3949</v>
      </c>
      <c r="D369" s="72" t="s">
        <v>170</v>
      </c>
      <c r="E369" s="83">
        <v>1</v>
      </c>
      <c r="F369" s="83">
        <v>1</v>
      </c>
      <c r="G369" s="84">
        <f t="shared" si="18"/>
        <v>2</v>
      </c>
      <c r="H369" s="123">
        <v>43708</v>
      </c>
      <c r="I369" s="430">
        <v>200</v>
      </c>
      <c r="J369" s="217">
        <f t="shared" si="17"/>
        <v>2</v>
      </c>
    </row>
    <row r="370" spans="1:10" ht="15" hidden="1" outlineLevel="1" thickBot="1" x14ac:dyDescent="0.4">
      <c r="A370" s="70" t="s">
        <v>3948</v>
      </c>
      <c r="B370" s="73" t="s">
        <v>4315</v>
      </c>
      <c r="C370" s="79" t="s">
        <v>3949</v>
      </c>
      <c r="D370" s="72" t="s">
        <v>170</v>
      </c>
      <c r="E370" s="83">
        <v>4</v>
      </c>
      <c r="F370" s="83">
        <v>2</v>
      </c>
      <c r="G370" s="84">
        <f t="shared" si="18"/>
        <v>6</v>
      </c>
      <c r="H370" s="123">
        <v>43708</v>
      </c>
      <c r="I370" s="430">
        <v>200</v>
      </c>
      <c r="J370" s="217">
        <f t="shared" si="17"/>
        <v>6</v>
      </c>
    </row>
    <row r="371" spans="1:10" ht="15" hidden="1" outlineLevel="1" thickBot="1" x14ac:dyDescent="0.4">
      <c r="A371" s="70" t="s">
        <v>3948</v>
      </c>
      <c r="B371" s="73" t="s">
        <v>4316</v>
      </c>
      <c r="C371" s="79" t="s">
        <v>3949</v>
      </c>
      <c r="D371" s="72" t="s">
        <v>170</v>
      </c>
      <c r="E371" s="83">
        <v>6</v>
      </c>
      <c r="F371" s="83">
        <v>3</v>
      </c>
      <c r="G371" s="84">
        <f t="shared" ref="G371:G388" si="19">E371+F371</f>
        <v>9</v>
      </c>
      <c r="H371" s="123">
        <v>43708</v>
      </c>
      <c r="I371" s="430">
        <v>300</v>
      </c>
      <c r="J371" s="217">
        <f t="shared" si="17"/>
        <v>9</v>
      </c>
    </row>
    <row r="372" spans="1:10" ht="15" hidden="1" outlineLevel="1" thickBot="1" x14ac:dyDescent="0.4">
      <c r="A372" s="70" t="s">
        <v>3948</v>
      </c>
      <c r="B372" s="73" t="s">
        <v>4317</v>
      </c>
      <c r="C372" s="79" t="s">
        <v>3949</v>
      </c>
      <c r="D372" s="72" t="s">
        <v>170</v>
      </c>
      <c r="E372" s="83">
        <v>8</v>
      </c>
      <c r="F372" s="83">
        <v>2</v>
      </c>
      <c r="G372" s="84">
        <f t="shared" si="19"/>
        <v>10</v>
      </c>
      <c r="H372" s="123">
        <v>43708</v>
      </c>
      <c r="I372" s="430">
        <v>400</v>
      </c>
      <c r="J372" s="217">
        <f t="shared" si="17"/>
        <v>10</v>
      </c>
    </row>
    <row r="373" spans="1:10" ht="15" hidden="1" outlineLevel="1" thickBot="1" x14ac:dyDescent="0.4">
      <c r="A373" s="70" t="s">
        <v>3948</v>
      </c>
      <c r="B373" s="73" t="s">
        <v>4318</v>
      </c>
      <c r="C373" s="79" t="s">
        <v>3949</v>
      </c>
      <c r="D373" s="72" t="s">
        <v>170</v>
      </c>
      <c r="E373" s="83">
        <v>3</v>
      </c>
      <c r="F373" s="83">
        <v>3</v>
      </c>
      <c r="G373" s="84">
        <f t="shared" si="19"/>
        <v>6</v>
      </c>
      <c r="H373" s="123">
        <v>43708</v>
      </c>
      <c r="I373" s="430">
        <v>400</v>
      </c>
      <c r="J373" s="217">
        <f t="shared" si="17"/>
        <v>6</v>
      </c>
    </row>
    <row r="374" spans="1:10" ht="15" hidden="1" outlineLevel="1" thickBot="1" x14ac:dyDescent="0.4">
      <c r="A374" s="70" t="s">
        <v>3948</v>
      </c>
      <c r="B374" s="73" t="s">
        <v>4319</v>
      </c>
      <c r="C374" s="79" t="s">
        <v>3949</v>
      </c>
      <c r="D374" s="72" t="s">
        <v>170</v>
      </c>
      <c r="E374" s="83">
        <v>13</v>
      </c>
      <c r="F374" s="83">
        <v>4</v>
      </c>
      <c r="G374" s="84">
        <f t="shared" si="19"/>
        <v>17</v>
      </c>
      <c r="H374" s="123">
        <v>43708</v>
      </c>
      <c r="I374" s="430">
        <v>500</v>
      </c>
      <c r="J374" s="217">
        <f t="shared" si="17"/>
        <v>17</v>
      </c>
    </row>
    <row r="375" spans="1:10" ht="15" hidden="1" outlineLevel="1" thickBot="1" x14ac:dyDescent="0.4">
      <c r="A375" s="70" t="s">
        <v>3948</v>
      </c>
      <c r="B375" s="73" t="s">
        <v>4320</v>
      </c>
      <c r="C375" s="79" t="s">
        <v>3949</v>
      </c>
      <c r="D375" s="72" t="s">
        <v>170</v>
      </c>
      <c r="E375" s="83">
        <v>6</v>
      </c>
      <c r="F375" s="83">
        <v>2</v>
      </c>
      <c r="G375" s="84">
        <f t="shared" si="19"/>
        <v>8</v>
      </c>
      <c r="H375" s="123">
        <v>43708</v>
      </c>
      <c r="I375" s="430">
        <v>500</v>
      </c>
      <c r="J375" s="217">
        <f t="shared" si="17"/>
        <v>8</v>
      </c>
    </row>
    <row r="376" spans="1:10" ht="15" hidden="1" outlineLevel="1" thickBot="1" x14ac:dyDescent="0.4">
      <c r="A376" s="70" t="s">
        <v>3948</v>
      </c>
      <c r="B376" s="73" t="s">
        <v>4321</v>
      </c>
      <c r="C376" s="79" t="s">
        <v>3949</v>
      </c>
      <c r="D376" s="72" t="s">
        <v>170</v>
      </c>
      <c r="E376" s="83">
        <v>4</v>
      </c>
      <c r="F376" s="83">
        <v>2</v>
      </c>
      <c r="G376" s="84">
        <f t="shared" si="19"/>
        <v>6</v>
      </c>
      <c r="H376" s="123">
        <v>43708</v>
      </c>
      <c r="I376" s="430">
        <v>600</v>
      </c>
      <c r="J376" s="217">
        <f t="shared" si="17"/>
        <v>6</v>
      </c>
    </row>
    <row r="377" spans="1:10" ht="15" hidden="1" outlineLevel="1" thickBot="1" x14ac:dyDescent="0.4">
      <c r="A377" s="70" t="s">
        <v>3948</v>
      </c>
      <c r="B377" s="73" t="s">
        <v>4322</v>
      </c>
      <c r="C377" s="79" t="s">
        <v>3949</v>
      </c>
      <c r="D377" s="72" t="s">
        <v>170</v>
      </c>
      <c r="E377" s="83">
        <v>0</v>
      </c>
      <c r="F377" s="83">
        <v>2</v>
      </c>
      <c r="G377" s="84">
        <f t="shared" si="19"/>
        <v>2</v>
      </c>
      <c r="H377" s="123">
        <v>43708</v>
      </c>
      <c r="I377" s="430">
        <v>800</v>
      </c>
      <c r="J377" s="217">
        <f t="shared" si="17"/>
        <v>2</v>
      </c>
    </row>
    <row r="378" spans="1:10" ht="15" hidden="1" outlineLevel="1" thickBot="1" x14ac:dyDescent="0.4">
      <c r="A378" s="70" t="s">
        <v>3948</v>
      </c>
      <c r="B378" s="73" t="s">
        <v>4323</v>
      </c>
      <c r="C378" s="79" t="s">
        <v>3949</v>
      </c>
      <c r="D378" s="72" t="s">
        <v>170</v>
      </c>
      <c r="E378" s="83">
        <v>0</v>
      </c>
      <c r="F378" s="83">
        <v>2</v>
      </c>
      <c r="G378" s="84">
        <f t="shared" si="19"/>
        <v>2</v>
      </c>
      <c r="H378" s="123">
        <v>43708</v>
      </c>
      <c r="I378" s="430">
        <v>700</v>
      </c>
      <c r="J378" s="217">
        <f t="shared" si="17"/>
        <v>2</v>
      </c>
    </row>
    <row r="379" spans="1:10" ht="15" hidden="1" outlineLevel="1" thickBot="1" x14ac:dyDescent="0.4">
      <c r="A379" s="70" t="s">
        <v>3948</v>
      </c>
      <c r="B379" s="73" t="s">
        <v>4324</v>
      </c>
      <c r="C379" s="79" t="s">
        <v>3949</v>
      </c>
      <c r="D379" s="72" t="s">
        <v>170</v>
      </c>
      <c r="E379" s="83">
        <v>2</v>
      </c>
      <c r="F379" s="83">
        <v>1</v>
      </c>
      <c r="G379" s="84">
        <f t="shared" si="19"/>
        <v>3</v>
      </c>
      <c r="H379" s="123">
        <v>43708</v>
      </c>
      <c r="I379" s="430">
        <v>700</v>
      </c>
      <c r="J379" s="217">
        <f t="shared" si="17"/>
        <v>3</v>
      </c>
    </row>
    <row r="380" spans="1:10" ht="15" hidden="1" outlineLevel="1" thickBot="1" x14ac:dyDescent="0.4">
      <c r="A380" s="70" t="s">
        <v>3948</v>
      </c>
      <c r="B380" s="73" t="s">
        <v>4325</v>
      </c>
      <c r="C380" s="79" t="s">
        <v>3949</v>
      </c>
      <c r="D380" s="72" t="s">
        <v>170</v>
      </c>
      <c r="E380" s="83">
        <v>0</v>
      </c>
      <c r="F380" s="83">
        <v>2</v>
      </c>
      <c r="G380" s="84">
        <f t="shared" si="19"/>
        <v>2</v>
      </c>
      <c r="H380" s="123">
        <v>43708</v>
      </c>
      <c r="I380" s="430">
        <v>600</v>
      </c>
      <c r="J380" s="217">
        <f t="shared" si="17"/>
        <v>2</v>
      </c>
    </row>
    <row r="381" spans="1:10" ht="15" hidden="1" outlineLevel="1" thickBot="1" x14ac:dyDescent="0.4">
      <c r="A381" s="70" t="s">
        <v>3948</v>
      </c>
      <c r="B381" s="73" t="s">
        <v>4326</v>
      </c>
      <c r="C381" s="79" t="s">
        <v>3949</v>
      </c>
      <c r="D381" s="72" t="s">
        <v>170</v>
      </c>
      <c r="E381" s="83">
        <v>3</v>
      </c>
      <c r="F381" s="83">
        <v>2</v>
      </c>
      <c r="G381" s="84">
        <f t="shared" si="19"/>
        <v>5</v>
      </c>
      <c r="H381" s="123">
        <v>43708</v>
      </c>
      <c r="I381" s="430">
        <v>500</v>
      </c>
      <c r="J381" s="217">
        <f t="shared" si="17"/>
        <v>5</v>
      </c>
    </row>
    <row r="382" spans="1:10" ht="15" hidden="1" outlineLevel="1" thickBot="1" x14ac:dyDescent="0.4">
      <c r="A382" s="70" t="s">
        <v>3948</v>
      </c>
      <c r="B382" s="73" t="s">
        <v>4327</v>
      </c>
      <c r="C382" s="79" t="s">
        <v>3949</v>
      </c>
      <c r="D382" s="72" t="s">
        <v>170</v>
      </c>
      <c r="E382" s="83">
        <v>0</v>
      </c>
      <c r="F382" s="83">
        <v>1</v>
      </c>
      <c r="G382" s="84">
        <f t="shared" si="19"/>
        <v>1</v>
      </c>
      <c r="H382" s="123">
        <v>43708</v>
      </c>
      <c r="I382" s="430">
        <v>100</v>
      </c>
      <c r="J382" s="217">
        <f t="shared" si="17"/>
        <v>1</v>
      </c>
    </row>
    <row r="383" spans="1:10" ht="15" hidden="1" outlineLevel="1" thickBot="1" x14ac:dyDescent="0.4">
      <c r="A383" s="70" t="s">
        <v>3948</v>
      </c>
      <c r="B383" s="73" t="s">
        <v>4328</v>
      </c>
      <c r="C383" s="79" t="s">
        <v>3949</v>
      </c>
      <c r="D383" s="72" t="s">
        <v>170</v>
      </c>
      <c r="E383" s="83">
        <v>2</v>
      </c>
      <c r="F383" s="83">
        <v>2</v>
      </c>
      <c r="G383" s="84">
        <f t="shared" si="19"/>
        <v>4</v>
      </c>
      <c r="H383" s="123">
        <v>43708</v>
      </c>
      <c r="I383" s="430">
        <v>250</v>
      </c>
      <c r="J383" s="217">
        <f t="shared" si="17"/>
        <v>4</v>
      </c>
    </row>
    <row r="384" spans="1:10" ht="15" hidden="1" outlineLevel="1" thickBot="1" x14ac:dyDescent="0.4">
      <c r="A384" s="70" t="s">
        <v>3948</v>
      </c>
      <c r="B384" s="73" t="s">
        <v>4329</v>
      </c>
      <c r="C384" s="79" t="s">
        <v>3949</v>
      </c>
      <c r="D384" s="72" t="s">
        <v>170</v>
      </c>
      <c r="E384" s="83">
        <v>1</v>
      </c>
      <c r="F384" s="83">
        <v>2</v>
      </c>
      <c r="G384" s="84">
        <f t="shared" si="19"/>
        <v>3</v>
      </c>
      <c r="H384" s="123">
        <v>43708</v>
      </c>
      <c r="I384" s="430">
        <v>250</v>
      </c>
      <c r="J384" s="217">
        <f t="shared" si="17"/>
        <v>3</v>
      </c>
    </row>
    <row r="385" spans="1:10" ht="15" hidden="1" outlineLevel="1" thickBot="1" x14ac:dyDescent="0.4">
      <c r="A385" s="70" t="s">
        <v>3948</v>
      </c>
      <c r="B385" s="73" t="s">
        <v>4330</v>
      </c>
      <c r="C385" s="79" t="s">
        <v>3949</v>
      </c>
      <c r="D385" s="72" t="s">
        <v>170</v>
      </c>
      <c r="E385" s="83">
        <v>10</v>
      </c>
      <c r="F385" s="83">
        <v>3</v>
      </c>
      <c r="G385" s="84">
        <f t="shared" si="19"/>
        <v>13</v>
      </c>
      <c r="H385" s="123">
        <v>43708</v>
      </c>
      <c r="I385" s="430">
        <v>250</v>
      </c>
      <c r="J385" s="217">
        <f t="shared" si="17"/>
        <v>13</v>
      </c>
    </row>
    <row r="386" spans="1:10" ht="15" hidden="1" outlineLevel="1" thickBot="1" x14ac:dyDescent="0.4">
      <c r="A386" s="70" t="s">
        <v>3948</v>
      </c>
      <c r="B386" s="73" t="s">
        <v>4331</v>
      </c>
      <c r="C386" s="79" t="s">
        <v>3949</v>
      </c>
      <c r="D386" s="72" t="s">
        <v>170</v>
      </c>
      <c r="E386" s="83">
        <v>1</v>
      </c>
      <c r="F386" s="83">
        <v>2</v>
      </c>
      <c r="G386" s="84">
        <f t="shared" si="19"/>
        <v>3</v>
      </c>
      <c r="H386" s="123">
        <v>43708</v>
      </c>
      <c r="I386" s="430">
        <v>700</v>
      </c>
      <c r="J386" s="217">
        <f t="shared" si="17"/>
        <v>3</v>
      </c>
    </row>
    <row r="387" spans="1:10" ht="15" hidden="1" outlineLevel="1" thickBot="1" x14ac:dyDescent="0.4">
      <c r="A387" s="70" t="s">
        <v>3948</v>
      </c>
      <c r="B387" s="73" t="s">
        <v>4332</v>
      </c>
      <c r="C387" s="79" t="s">
        <v>3949</v>
      </c>
      <c r="D387" s="72" t="s">
        <v>170</v>
      </c>
      <c r="E387" s="83">
        <v>5</v>
      </c>
      <c r="F387" s="83">
        <v>2</v>
      </c>
      <c r="G387" s="84">
        <f t="shared" si="19"/>
        <v>7</v>
      </c>
      <c r="H387" s="123">
        <v>43708</v>
      </c>
      <c r="I387" s="430">
        <v>700</v>
      </c>
      <c r="J387" s="217">
        <f t="shared" ref="J387:J450" si="20">IF(I387&gt;$Q$1,,G387)</f>
        <v>7</v>
      </c>
    </row>
    <row r="388" spans="1:10" hidden="1" outlineLevel="1" x14ac:dyDescent="0.35">
      <c r="A388" s="70" t="s">
        <v>3948</v>
      </c>
      <c r="B388" s="73" t="s">
        <v>4333</v>
      </c>
      <c r="C388" s="79" t="s">
        <v>3949</v>
      </c>
      <c r="D388" s="72" t="s">
        <v>170</v>
      </c>
      <c r="E388" s="83">
        <v>3</v>
      </c>
      <c r="F388" s="83">
        <v>1</v>
      </c>
      <c r="G388" s="84">
        <f t="shared" si="19"/>
        <v>4</v>
      </c>
      <c r="H388" s="123">
        <v>43708</v>
      </c>
      <c r="I388" s="430">
        <v>600</v>
      </c>
      <c r="J388" s="217">
        <f t="shared" si="20"/>
        <v>4</v>
      </c>
    </row>
    <row r="389" spans="1:10" ht="15" collapsed="1" thickBot="1" x14ac:dyDescent="0.4">
      <c r="A389" s="71" t="s">
        <v>3948</v>
      </c>
      <c r="B389" s="74"/>
      <c r="C389" s="80" t="s">
        <v>3949</v>
      </c>
      <c r="D389" s="118">
        <f>COUNTA(D339:D388)</f>
        <v>50</v>
      </c>
      <c r="E389" s="81">
        <f>SUM(E339:E388)</f>
        <v>143</v>
      </c>
      <c r="F389" s="81">
        <f>SUM(F339:F388)</f>
        <v>109</v>
      </c>
      <c r="G389" s="81">
        <f>SUM(G339:G388)</f>
        <v>252</v>
      </c>
      <c r="H389" s="126">
        <v>43708</v>
      </c>
      <c r="I389" s="426">
        <f>AVERAGE(I339:I388)</f>
        <v>286.2</v>
      </c>
      <c r="J389" s="81">
        <f>SUM(J339:J388)</f>
        <v>252</v>
      </c>
    </row>
    <row r="390" spans="1:10" ht="15" hidden="1" outlineLevel="1" thickBot="1" x14ac:dyDescent="0.4">
      <c r="A390" s="72" t="s">
        <v>3950</v>
      </c>
      <c r="B390" s="75" t="s">
        <v>4334</v>
      </c>
      <c r="C390" s="86" t="s">
        <v>3951</v>
      </c>
      <c r="D390" s="72" t="s">
        <v>170</v>
      </c>
      <c r="E390" s="87">
        <v>8</v>
      </c>
      <c r="F390" s="87">
        <v>3</v>
      </c>
      <c r="G390" s="88">
        <f t="shared" ref="G390:G421" si="21">E390+F390</f>
        <v>11</v>
      </c>
      <c r="H390" s="123">
        <v>43708</v>
      </c>
      <c r="I390" s="429">
        <v>100</v>
      </c>
      <c r="J390" s="217">
        <f t="shared" si="20"/>
        <v>11</v>
      </c>
    </row>
    <row r="391" spans="1:10" ht="15" hidden="1" outlineLevel="1" thickBot="1" x14ac:dyDescent="0.4">
      <c r="A391" s="70" t="s">
        <v>3950</v>
      </c>
      <c r="B391" s="73" t="s">
        <v>4335</v>
      </c>
      <c r="C391" s="79" t="s">
        <v>3951</v>
      </c>
      <c r="D391" s="72" t="s">
        <v>170</v>
      </c>
      <c r="E391" s="83">
        <v>0</v>
      </c>
      <c r="F391" s="83">
        <v>2</v>
      </c>
      <c r="G391" s="84">
        <f t="shared" si="21"/>
        <v>2</v>
      </c>
      <c r="H391" s="123">
        <v>43708</v>
      </c>
      <c r="I391" s="430">
        <v>200</v>
      </c>
      <c r="J391" s="217">
        <f t="shared" si="20"/>
        <v>2</v>
      </c>
    </row>
    <row r="392" spans="1:10" ht="15" hidden="1" outlineLevel="1" thickBot="1" x14ac:dyDescent="0.4">
      <c r="A392" s="70" t="s">
        <v>3950</v>
      </c>
      <c r="B392" s="73" t="s">
        <v>4336</v>
      </c>
      <c r="C392" s="79" t="s">
        <v>3951</v>
      </c>
      <c r="D392" s="72" t="s">
        <v>170</v>
      </c>
      <c r="E392" s="83">
        <v>2</v>
      </c>
      <c r="F392" s="83">
        <v>2</v>
      </c>
      <c r="G392" s="84">
        <f t="shared" si="21"/>
        <v>4</v>
      </c>
      <c r="H392" s="123">
        <v>43708</v>
      </c>
      <c r="I392" s="430">
        <v>100</v>
      </c>
      <c r="J392" s="217">
        <f t="shared" si="20"/>
        <v>4</v>
      </c>
    </row>
    <row r="393" spans="1:10" ht="15" hidden="1" outlineLevel="1" thickBot="1" x14ac:dyDescent="0.4">
      <c r="A393" s="70" t="s">
        <v>3950</v>
      </c>
      <c r="B393" s="73" t="s">
        <v>4337</v>
      </c>
      <c r="C393" s="79" t="s">
        <v>3951</v>
      </c>
      <c r="D393" s="72" t="s">
        <v>170</v>
      </c>
      <c r="E393" s="83">
        <v>2</v>
      </c>
      <c r="F393" s="83">
        <v>2</v>
      </c>
      <c r="G393" s="84">
        <f t="shared" si="21"/>
        <v>4</v>
      </c>
      <c r="H393" s="123">
        <v>43708</v>
      </c>
      <c r="I393" s="430">
        <v>200</v>
      </c>
      <c r="J393" s="217">
        <f t="shared" si="20"/>
        <v>4</v>
      </c>
    </row>
    <row r="394" spans="1:10" ht="15" hidden="1" outlineLevel="1" thickBot="1" x14ac:dyDescent="0.4">
      <c r="A394" s="70" t="s">
        <v>3950</v>
      </c>
      <c r="B394" s="73" t="s">
        <v>4338</v>
      </c>
      <c r="C394" s="79" t="s">
        <v>3951</v>
      </c>
      <c r="D394" s="72" t="s">
        <v>170</v>
      </c>
      <c r="E394" s="83">
        <v>5</v>
      </c>
      <c r="F394" s="83">
        <v>2</v>
      </c>
      <c r="G394" s="84">
        <f t="shared" si="21"/>
        <v>7</v>
      </c>
      <c r="H394" s="123">
        <v>43708</v>
      </c>
      <c r="I394" s="430">
        <v>190</v>
      </c>
      <c r="J394" s="217">
        <f t="shared" si="20"/>
        <v>7</v>
      </c>
    </row>
    <row r="395" spans="1:10" ht="15" hidden="1" outlineLevel="1" thickBot="1" x14ac:dyDescent="0.4">
      <c r="A395" s="70" t="s">
        <v>3950</v>
      </c>
      <c r="B395" s="73" t="s">
        <v>4339</v>
      </c>
      <c r="C395" s="79" t="s">
        <v>3951</v>
      </c>
      <c r="D395" s="72" t="s">
        <v>170</v>
      </c>
      <c r="E395" s="83">
        <v>10</v>
      </c>
      <c r="F395" s="83">
        <v>4</v>
      </c>
      <c r="G395" s="84">
        <f t="shared" si="21"/>
        <v>14</v>
      </c>
      <c r="H395" s="123">
        <v>43708</v>
      </c>
      <c r="I395" s="430">
        <v>200</v>
      </c>
      <c r="J395" s="217">
        <f t="shared" si="20"/>
        <v>14</v>
      </c>
    </row>
    <row r="396" spans="1:10" ht="15" hidden="1" outlineLevel="1" thickBot="1" x14ac:dyDescent="0.4">
      <c r="A396" s="70" t="s">
        <v>3950</v>
      </c>
      <c r="B396" s="73" t="s">
        <v>4340</v>
      </c>
      <c r="C396" s="79" t="s">
        <v>3951</v>
      </c>
      <c r="D396" s="72" t="s">
        <v>170</v>
      </c>
      <c r="E396" s="83">
        <v>3</v>
      </c>
      <c r="F396" s="83">
        <v>2</v>
      </c>
      <c r="G396" s="84">
        <f t="shared" si="21"/>
        <v>5</v>
      </c>
      <c r="H396" s="123">
        <v>43708</v>
      </c>
      <c r="I396" s="430">
        <v>300</v>
      </c>
      <c r="J396" s="217">
        <f t="shared" si="20"/>
        <v>5</v>
      </c>
    </row>
    <row r="397" spans="1:10" ht="15" hidden="1" outlineLevel="1" thickBot="1" x14ac:dyDescent="0.4">
      <c r="A397" s="70" t="s">
        <v>3950</v>
      </c>
      <c r="B397" s="73" t="s">
        <v>4341</v>
      </c>
      <c r="C397" s="79" t="s">
        <v>3951</v>
      </c>
      <c r="D397" s="72" t="s">
        <v>170</v>
      </c>
      <c r="E397" s="83">
        <v>0</v>
      </c>
      <c r="F397" s="83">
        <v>1</v>
      </c>
      <c r="G397" s="84">
        <f t="shared" si="21"/>
        <v>1</v>
      </c>
      <c r="H397" s="123">
        <v>43708</v>
      </c>
      <c r="I397" s="430">
        <v>280</v>
      </c>
      <c r="J397" s="217">
        <f t="shared" si="20"/>
        <v>1</v>
      </c>
    </row>
    <row r="398" spans="1:10" ht="15" hidden="1" outlineLevel="1" thickBot="1" x14ac:dyDescent="0.4">
      <c r="A398" s="70" t="s">
        <v>3950</v>
      </c>
      <c r="B398" s="73" t="s">
        <v>4342</v>
      </c>
      <c r="C398" s="79" t="s">
        <v>3951</v>
      </c>
      <c r="D398" s="72" t="s">
        <v>170</v>
      </c>
      <c r="E398" s="83">
        <v>0</v>
      </c>
      <c r="F398" s="83">
        <v>1</v>
      </c>
      <c r="G398" s="84">
        <f t="shared" si="21"/>
        <v>1</v>
      </c>
      <c r="H398" s="123">
        <v>43708</v>
      </c>
      <c r="I398" s="430">
        <v>100</v>
      </c>
      <c r="J398" s="217">
        <f t="shared" si="20"/>
        <v>1</v>
      </c>
    </row>
    <row r="399" spans="1:10" ht="15" hidden="1" outlineLevel="1" thickBot="1" x14ac:dyDescent="0.4">
      <c r="A399" s="70" t="s">
        <v>3950</v>
      </c>
      <c r="B399" s="73" t="s">
        <v>4343</v>
      </c>
      <c r="C399" s="79" t="s">
        <v>3951</v>
      </c>
      <c r="D399" s="72" t="s">
        <v>170</v>
      </c>
      <c r="E399" s="83">
        <v>1</v>
      </c>
      <c r="F399" s="83">
        <v>2</v>
      </c>
      <c r="G399" s="84">
        <f t="shared" si="21"/>
        <v>3</v>
      </c>
      <c r="H399" s="123">
        <v>43708</v>
      </c>
      <c r="I399" s="430">
        <v>150</v>
      </c>
      <c r="J399" s="217">
        <f t="shared" si="20"/>
        <v>3</v>
      </c>
    </row>
    <row r="400" spans="1:10" ht="15" hidden="1" outlineLevel="1" thickBot="1" x14ac:dyDescent="0.4">
      <c r="A400" s="70" t="s">
        <v>3950</v>
      </c>
      <c r="B400" s="73" t="s">
        <v>4344</v>
      </c>
      <c r="C400" s="79" t="s">
        <v>3951</v>
      </c>
      <c r="D400" s="72" t="s">
        <v>170</v>
      </c>
      <c r="E400" s="83">
        <v>3</v>
      </c>
      <c r="F400" s="83">
        <v>2</v>
      </c>
      <c r="G400" s="84">
        <f t="shared" si="21"/>
        <v>5</v>
      </c>
      <c r="H400" s="123">
        <v>43708</v>
      </c>
      <c r="I400" s="430">
        <v>250</v>
      </c>
      <c r="J400" s="217">
        <f t="shared" si="20"/>
        <v>5</v>
      </c>
    </row>
    <row r="401" spans="1:10" ht="15" hidden="1" outlineLevel="1" thickBot="1" x14ac:dyDescent="0.4">
      <c r="A401" s="70" t="s">
        <v>3950</v>
      </c>
      <c r="B401" s="73" t="s">
        <v>4345</v>
      </c>
      <c r="C401" s="79" t="s">
        <v>3951</v>
      </c>
      <c r="D401" s="72" t="s">
        <v>170</v>
      </c>
      <c r="E401" s="83">
        <v>5</v>
      </c>
      <c r="F401" s="83">
        <v>2</v>
      </c>
      <c r="G401" s="84">
        <f t="shared" si="21"/>
        <v>7</v>
      </c>
      <c r="H401" s="123">
        <v>43708</v>
      </c>
      <c r="I401" s="430">
        <v>300</v>
      </c>
      <c r="J401" s="217">
        <f t="shared" si="20"/>
        <v>7</v>
      </c>
    </row>
    <row r="402" spans="1:10" ht="15" hidden="1" outlineLevel="1" thickBot="1" x14ac:dyDescent="0.4">
      <c r="A402" s="70" t="s">
        <v>3950</v>
      </c>
      <c r="B402" s="73" t="s">
        <v>4346</v>
      </c>
      <c r="C402" s="79" t="s">
        <v>3951</v>
      </c>
      <c r="D402" s="72" t="s">
        <v>170</v>
      </c>
      <c r="E402" s="83">
        <v>1</v>
      </c>
      <c r="F402" s="83">
        <v>2</v>
      </c>
      <c r="G402" s="84">
        <f t="shared" si="21"/>
        <v>3</v>
      </c>
      <c r="H402" s="123">
        <v>43708</v>
      </c>
      <c r="I402" s="430">
        <v>200</v>
      </c>
      <c r="J402" s="217">
        <f t="shared" si="20"/>
        <v>3</v>
      </c>
    </row>
    <row r="403" spans="1:10" ht="15" hidden="1" outlineLevel="1" thickBot="1" x14ac:dyDescent="0.4">
      <c r="A403" s="70" t="s">
        <v>3950</v>
      </c>
      <c r="B403" s="73" t="s">
        <v>4347</v>
      </c>
      <c r="C403" s="79" t="s">
        <v>3951</v>
      </c>
      <c r="D403" s="72" t="s">
        <v>170</v>
      </c>
      <c r="E403" s="83">
        <v>5</v>
      </c>
      <c r="F403" s="83">
        <v>2</v>
      </c>
      <c r="G403" s="84">
        <f t="shared" si="21"/>
        <v>7</v>
      </c>
      <c r="H403" s="123">
        <v>43708</v>
      </c>
      <c r="I403" s="430">
        <v>220</v>
      </c>
      <c r="J403" s="217">
        <f t="shared" si="20"/>
        <v>7</v>
      </c>
    </row>
    <row r="404" spans="1:10" ht="15" hidden="1" outlineLevel="1" thickBot="1" x14ac:dyDescent="0.4">
      <c r="A404" s="70" t="s">
        <v>3950</v>
      </c>
      <c r="B404" s="73" t="s">
        <v>4348</v>
      </c>
      <c r="C404" s="79" t="s">
        <v>3951</v>
      </c>
      <c r="D404" s="72" t="s">
        <v>170</v>
      </c>
      <c r="E404" s="83">
        <v>1</v>
      </c>
      <c r="F404" s="83">
        <v>1</v>
      </c>
      <c r="G404" s="84">
        <f t="shared" si="21"/>
        <v>2</v>
      </c>
      <c r="H404" s="123">
        <v>43708</v>
      </c>
      <c r="I404" s="430">
        <v>40</v>
      </c>
      <c r="J404" s="217">
        <f t="shared" si="20"/>
        <v>2</v>
      </c>
    </row>
    <row r="405" spans="1:10" ht="15" hidden="1" outlineLevel="1" thickBot="1" x14ac:dyDescent="0.4">
      <c r="A405" s="70" t="s">
        <v>3950</v>
      </c>
      <c r="B405" s="73" t="s">
        <v>4349</v>
      </c>
      <c r="C405" s="79" t="s">
        <v>3951</v>
      </c>
      <c r="D405" s="72" t="s">
        <v>170</v>
      </c>
      <c r="E405" s="83">
        <v>0</v>
      </c>
      <c r="F405" s="83">
        <v>1</v>
      </c>
      <c r="G405" s="84">
        <f t="shared" si="21"/>
        <v>1</v>
      </c>
      <c r="H405" s="123">
        <v>43708</v>
      </c>
      <c r="I405" s="430">
        <v>200</v>
      </c>
      <c r="J405" s="217">
        <f t="shared" si="20"/>
        <v>1</v>
      </c>
    </row>
    <row r="406" spans="1:10" ht="15" hidden="1" outlineLevel="1" thickBot="1" x14ac:dyDescent="0.4">
      <c r="A406" s="70" t="s">
        <v>3950</v>
      </c>
      <c r="B406" s="73" t="s">
        <v>4350</v>
      </c>
      <c r="C406" s="79" t="s">
        <v>3951</v>
      </c>
      <c r="D406" s="72" t="s">
        <v>170</v>
      </c>
      <c r="E406" s="83">
        <v>3</v>
      </c>
      <c r="F406" s="83">
        <v>2</v>
      </c>
      <c r="G406" s="84">
        <f t="shared" si="21"/>
        <v>5</v>
      </c>
      <c r="H406" s="123">
        <v>43708</v>
      </c>
      <c r="I406" s="430">
        <v>150</v>
      </c>
      <c r="J406" s="217">
        <f t="shared" si="20"/>
        <v>5</v>
      </c>
    </row>
    <row r="407" spans="1:10" ht="15" hidden="1" outlineLevel="1" thickBot="1" x14ac:dyDescent="0.4">
      <c r="A407" s="70" t="s">
        <v>3950</v>
      </c>
      <c r="B407" s="73" t="s">
        <v>4351</v>
      </c>
      <c r="C407" s="79" t="s">
        <v>3951</v>
      </c>
      <c r="D407" s="72" t="s">
        <v>170</v>
      </c>
      <c r="E407" s="83">
        <v>6</v>
      </c>
      <c r="F407" s="83">
        <v>2</v>
      </c>
      <c r="G407" s="84">
        <f t="shared" si="21"/>
        <v>8</v>
      </c>
      <c r="H407" s="123">
        <v>43708</v>
      </c>
      <c r="I407" s="430">
        <v>300</v>
      </c>
      <c r="J407" s="217">
        <f t="shared" si="20"/>
        <v>8</v>
      </c>
    </row>
    <row r="408" spans="1:10" ht="15" hidden="1" outlineLevel="1" thickBot="1" x14ac:dyDescent="0.4">
      <c r="A408" s="70" t="s">
        <v>3950</v>
      </c>
      <c r="B408" s="73" t="s">
        <v>4352</v>
      </c>
      <c r="C408" s="79" t="s">
        <v>3951</v>
      </c>
      <c r="D408" s="72" t="s">
        <v>170</v>
      </c>
      <c r="E408" s="83">
        <v>6</v>
      </c>
      <c r="F408" s="83">
        <v>6</v>
      </c>
      <c r="G408" s="84">
        <f t="shared" si="21"/>
        <v>12</v>
      </c>
      <c r="H408" s="123">
        <v>43708</v>
      </c>
      <c r="I408" s="430">
        <v>350</v>
      </c>
      <c r="J408" s="217">
        <f t="shared" si="20"/>
        <v>12</v>
      </c>
    </row>
    <row r="409" spans="1:10" ht="15" hidden="1" outlineLevel="1" thickBot="1" x14ac:dyDescent="0.4">
      <c r="A409" s="70" t="s">
        <v>3950</v>
      </c>
      <c r="B409" s="73" t="s">
        <v>4353</v>
      </c>
      <c r="C409" s="79" t="s">
        <v>3951</v>
      </c>
      <c r="D409" s="72" t="s">
        <v>170</v>
      </c>
      <c r="E409" s="83">
        <v>5</v>
      </c>
      <c r="F409" s="83">
        <v>3</v>
      </c>
      <c r="G409" s="84">
        <f t="shared" si="21"/>
        <v>8</v>
      </c>
      <c r="H409" s="123">
        <v>43708</v>
      </c>
      <c r="I409" s="430">
        <v>50</v>
      </c>
      <c r="J409" s="217">
        <f t="shared" si="20"/>
        <v>8</v>
      </c>
    </row>
    <row r="410" spans="1:10" ht="15" hidden="1" outlineLevel="1" thickBot="1" x14ac:dyDescent="0.4">
      <c r="A410" s="70" t="s">
        <v>3950</v>
      </c>
      <c r="B410" s="73" t="s">
        <v>4354</v>
      </c>
      <c r="C410" s="79" t="s">
        <v>3951</v>
      </c>
      <c r="D410" s="72" t="s">
        <v>170</v>
      </c>
      <c r="E410" s="83">
        <v>1</v>
      </c>
      <c r="F410" s="83">
        <v>2</v>
      </c>
      <c r="G410" s="84">
        <f t="shared" si="21"/>
        <v>3</v>
      </c>
      <c r="H410" s="123">
        <v>43708</v>
      </c>
      <c r="I410" s="430">
        <v>220</v>
      </c>
      <c r="J410" s="217">
        <f t="shared" si="20"/>
        <v>3</v>
      </c>
    </row>
    <row r="411" spans="1:10" ht="15" hidden="1" outlineLevel="1" thickBot="1" x14ac:dyDescent="0.4">
      <c r="A411" s="70" t="s">
        <v>3950</v>
      </c>
      <c r="B411" s="73" t="s">
        <v>4355</v>
      </c>
      <c r="C411" s="79" t="s">
        <v>3951</v>
      </c>
      <c r="D411" s="72" t="s">
        <v>170</v>
      </c>
      <c r="E411" s="83">
        <v>8</v>
      </c>
      <c r="F411" s="83">
        <v>4</v>
      </c>
      <c r="G411" s="84">
        <f t="shared" si="21"/>
        <v>12</v>
      </c>
      <c r="H411" s="123">
        <v>43708</v>
      </c>
      <c r="I411" s="430">
        <v>30</v>
      </c>
      <c r="J411" s="217">
        <f t="shared" si="20"/>
        <v>12</v>
      </c>
    </row>
    <row r="412" spans="1:10" ht="15" hidden="1" outlineLevel="1" thickBot="1" x14ac:dyDescent="0.4">
      <c r="A412" s="70" t="s">
        <v>3950</v>
      </c>
      <c r="B412" s="73" t="s">
        <v>4356</v>
      </c>
      <c r="C412" s="79" t="s">
        <v>3951</v>
      </c>
      <c r="D412" s="72" t="s">
        <v>170</v>
      </c>
      <c r="E412" s="83">
        <v>0</v>
      </c>
      <c r="F412" s="83">
        <v>1</v>
      </c>
      <c r="G412" s="84">
        <f t="shared" si="21"/>
        <v>1</v>
      </c>
      <c r="H412" s="123">
        <v>43708</v>
      </c>
      <c r="I412" s="430">
        <v>80</v>
      </c>
      <c r="J412" s="217">
        <f t="shared" si="20"/>
        <v>1</v>
      </c>
    </row>
    <row r="413" spans="1:10" ht="15" hidden="1" outlineLevel="1" thickBot="1" x14ac:dyDescent="0.4">
      <c r="A413" s="70" t="s">
        <v>3950</v>
      </c>
      <c r="B413" s="73" t="s">
        <v>4357</v>
      </c>
      <c r="C413" s="79" t="s">
        <v>3951</v>
      </c>
      <c r="D413" s="72" t="s">
        <v>170</v>
      </c>
      <c r="E413" s="83">
        <v>0</v>
      </c>
      <c r="F413" s="83">
        <v>1</v>
      </c>
      <c r="G413" s="84">
        <f t="shared" si="21"/>
        <v>1</v>
      </c>
      <c r="H413" s="123">
        <v>43708</v>
      </c>
      <c r="I413" s="430">
        <v>80</v>
      </c>
      <c r="J413" s="217">
        <f t="shared" si="20"/>
        <v>1</v>
      </c>
    </row>
    <row r="414" spans="1:10" ht="15" hidden="1" outlineLevel="1" thickBot="1" x14ac:dyDescent="0.4">
      <c r="A414" s="70" t="s">
        <v>3950</v>
      </c>
      <c r="B414" s="73" t="s">
        <v>4358</v>
      </c>
      <c r="C414" s="79" t="s">
        <v>3951</v>
      </c>
      <c r="D414" s="72" t="s">
        <v>170</v>
      </c>
      <c r="E414" s="83">
        <v>1</v>
      </c>
      <c r="F414" s="83">
        <v>2</v>
      </c>
      <c r="G414" s="84">
        <f t="shared" si="21"/>
        <v>3</v>
      </c>
      <c r="H414" s="123">
        <v>43708</v>
      </c>
      <c r="I414" s="430">
        <v>180</v>
      </c>
      <c r="J414" s="217">
        <f t="shared" si="20"/>
        <v>3</v>
      </c>
    </row>
    <row r="415" spans="1:10" ht="15" hidden="1" outlineLevel="1" thickBot="1" x14ac:dyDescent="0.4">
      <c r="A415" s="70" t="s">
        <v>3950</v>
      </c>
      <c r="B415" s="73" t="s">
        <v>4359</v>
      </c>
      <c r="C415" s="79" t="s">
        <v>3951</v>
      </c>
      <c r="D415" s="72" t="s">
        <v>170</v>
      </c>
      <c r="E415" s="83">
        <v>7</v>
      </c>
      <c r="F415" s="83">
        <v>3</v>
      </c>
      <c r="G415" s="84">
        <f t="shared" si="21"/>
        <v>10</v>
      </c>
      <c r="H415" s="123">
        <v>43708</v>
      </c>
      <c r="I415" s="430">
        <v>200</v>
      </c>
      <c r="J415" s="217">
        <f t="shared" si="20"/>
        <v>10</v>
      </c>
    </row>
    <row r="416" spans="1:10" ht="15" hidden="1" outlineLevel="1" thickBot="1" x14ac:dyDescent="0.4">
      <c r="A416" s="70" t="s">
        <v>3950</v>
      </c>
      <c r="B416" s="73" t="s">
        <v>4360</v>
      </c>
      <c r="C416" s="79" t="s">
        <v>3951</v>
      </c>
      <c r="D416" s="72" t="s">
        <v>170</v>
      </c>
      <c r="E416" s="83">
        <v>6</v>
      </c>
      <c r="F416" s="83">
        <v>4</v>
      </c>
      <c r="G416" s="84">
        <f t="shared" si="21"/>
        <v>10</v>
      </c>
      <c r="H416" s="123">
        <v>43708</v>
      </c>
      <c r="I416" s="430">
        <v>300</v>
      </c>
      <c r="J416" s="217">
        <f t="shared" si="20"/>
        <v>10</v>
      </c>
    </row>
    <row r="417" spans="1:10" ht="15" hidden="1" outlineLevel="1" thickBot="1" x14ac:dyDescent="0.4">
      <c r="A417" s="70" t="s">
        <v>3950</v>
      </c>
      <c r="B417" s="73" t="s">
        <v>4361</v>
      </c>
      <c r="C417" s="79" t="s">
        <v>3951</v>
      </c>
      <c r="D417" s="72" t="s">
        <v>170</v>
      </c>
      <c r="E417" s="83">
        <v>7</v>
      </c>
      <c r="F417" s="83">
        <v>4</v>
      </c>
      <c r="G417" s="84">
        <f t="shared" si="21"/>
        <v>11</v>
      </c>
      <c r="H417" s="123">
        <v>43708</v>
      </c>
      <c r="I417" s="430">
        <v>250</v>
      </c>
      <c r="J417" s="217">
        <f t="shared" si="20"/>
        <v>11</v>
      </c>
    </row>
    <row r="418" spans="1:10" ht="15" hidden="1" outlineLevel="1" thickBot="1" x14ac:dyDescent="0.4">
      <c r="A418" s="70" t="s">
        <v>3950</v>
      </c>
      <c r="B418" s="73" t="s">
        <v>4362</v>
      </c>
      <c r="C418" s="79" t="s">
        <v>3951</v>
      </c>
      <c r="D418" s="72" t="s">
        <v>170</v>
      </c>
      <c r="E418" s="83">
        <v>2</v>
      </c>
      <c r="F418" s="83">
        <v>2</v>
      </c>
      <c r="G418" s="84">
        <f t="shared" si="21"/>
        <v>4</v>
      </c>
      <c r="H418" s="123">
        <v>43708</v>
      </c>
      <c r="I418" s="430">
        <v>300</v>
      </c>
      <c r="J418" s="217">
        <f t="shared" si="20"/>
        <v>4</v>
      </c>
    </row>
    <row r="419" spans="1:10" ht="15" hidden="1" outlineLevel="1" thickBot="1" x14ac:dyDescent="0.4">
      <c r="A419" s="70" t="s">
        <v>3950</v>
      </c>
      <c r="B419" s="73" t="s">
        <v>4363</v>
      </c>
      <c r="C419" s="79" t="s">
        <v>3951</v>
      </c>
      <c r="D419" s="72" t="s">
        <v>170</v>
      </c>
      <c r="E419" s="83">
        <v>2</v>
      </c>
      <c r="F419" s="83">
        <v>2</v>
      </c>
      <c r="G419" s="84">
        <f t="shared" si="21"/>
        <v>4</v>
      </c>
      <c r="H419" s="123">
        <v>43708</v>
      </c>
      <c r="I419" s="430">
        <v>250</v>
      </c>
      <c r="J419" s="217">
        <f t="shared" si="20"/>
        <v>4</v>
      </c>
    </row>
    <row r="420" spans="1:10" ht="15" hidden="1" outlineLevel="1" thickBot="1" x14ac:dyDescent="0.4">
      <c r="A420" s="70" t="s">
        <v>3950</v>
      </c>
      <c r="B420" s="73" t="s">
        <v>4364</v>
      </c>
      <c r="C420" s="79" t="s">
        <v>3951</v>
      </c>
      <c r="D420" s="72" t="s">
        <v>170</v>
      </c>
      <c r="E420" s="83">
        <v>7</v>
      </c>
      <c r="F420" s="83">
        <v>1</v>
      </c>
      <c r="G420" s="84">
        <f t="shared" si="21"/>
        <v>8</v>
      </c>
      <c r="H420" s="123">
        <v>43708</v>
      </c>
      <c r="I420" s="430">
        <v>100</v>
      </c>
      <c r="J420" s="217">
        <f t="shared" si="20"/>
        <v>8</v>
      </c>
    </row>
    <row r="421" spans="1:10" ht="15" hidden="1" outlineLevel="1" thickBot="1" x14ac:dyDescent="0.4">
      <c r="A421" s="70" t="s">
        <v>3950</v>
      </c>
      <c r="B421" s="73" t="s">
        <v>4365</v>
      </c>
      <c r="C421" s="79" t="s">
        <v>3951</v>
      </c>
      <c r="D421" s="72" t="s">
        <v>170</v>
      </c>
      <c r="E421" s="83">
        <v>6</v>
      </c>
      <c r="F421" s="83">
        <v>2</v>
      </c>
      <c r="G421" s="84">
        <f t="shared" si="21"/>
        <v>8</v>
      </c>
      <c r="H421" s="123">
        <v>43708</v>
      </c>
      <c r="I421" s="430">
        <v>30</v>
      </c>
      <c r="J421" s="217">
        <f t="shared" si="20"/>
        <v>8</v>
      </c>
    </row>
    <row r="422" spans="1:10" ht="15" hidden="1" outlineLevel="1" thickBot="1" x14ac:dyDescent="0.4">
      <c r="A422" s="70" t="s">
        <v>3950</v>
      </c>
      <c r="B422" s="73" t="s">
        <v>4366</v>
      </c>
      <c r="C422" s="79" t="s">
        <v>3951</v>
      </c>
      <c r="D422" s="72" t="s">
        <v>170</v>
      </c>
      <c r="E422" s="83">
        <v>1</v>
      </c>
      <c r="F422" s="83">
        <v>2</v>
      </c>
      <c r="G422" s="84">
        <f t="shared" ref="G422:G448" si="22">E422+F422</f>
        <v>3</v>
      </c>
      <c r="H422" s="123">
        <v>43708</v>
      </c>
      <c r="I422" s="430">
        <v>250</v>
      </c>
      <c r="J422" s="217">
        <f t="shared" si="20"/>
        <v>3</v>
      </c>
    </row>
    <row r="423" spans="1:10" ht="15" hidden="1" outlineLevel="1" thickBot="1" x14ac:dyDescent="0.4">
      <c r="A423" s="70" t="s">
        <v>3950</v>
      </c>
      <c r="B423" s="73" t="s">
        <v>4367</v>
      </c>
      <c r="C423" s="79" t="s">
        <v>3951</v>
      </c>
      <c r="D423" s="72" t="s">
        <v>170</v>
      </c>
      <c r="E423" s="83">
        <v>4</v>
      </c>
      <c r="F423" s="83">
        <v>2</v>
      </c>
      <c r="G423" s="84">
        <f t="shared" si="22"/>
        <v>6</v>
      </c>
      <c r="H423" s="123">
        <v>43708</v>
      </c>
      <c r="I423" s="430">
        <v>250</v>
      </c>
      <c r="J423" s="217">
        <f t="shared" si="20"/>
        <v>6</v>
      </c>
    </row>
    <row r="424" spans="1:10" ht="15" hidden="1" outlineLevel="1" thickBot="1" x14ac:dyDescent="0.4">
      <c r="A424" s="70" t="s">
        <v>3950</v>
      </c>
      <c r="B424" s="73" t="s">
        <v>4368</v>
      </c>
      <c r="C424" s="79" t="s">
        <v>3951</v>
      </c>
      <c r="D424" s="72" t="s">
        <v>170</v>
      </c>
      <c r="E424" s="83">
        <v>3</v>
      </c>
      <c r="F424" s="83">
        <v>3</v>
      </c>
      <c r="G424" s="84">
        <f t="shared" si="22"/>
        <v>6</v>
      </c>
      <c r="H424" s="123">
        <v>43708</v>
      </c>
      <c r="I424" s="430">
        <v>250</v>
      </c>
      <c r="J424" s="217">
        <f t="shared" si="20"/>
        <v>6</v>
      </c>
    </row>
    <row r="425" spans="1:10" ht="15" hidden="1" outlineLevel="1" thickBot="1" x14ac:dyDescent="0.4">
      <c r="A425" s="70" t="s">
        <v>3950</v>
      </c>
      <c r="B425" s="73" t="s">
        <v>4369</v>
      </c>
      <c r="C425" s="79" t="s">
        <v>3951</v>
      </c>
      <c r="D425" s="72" t="s">
        <v>170</v>
      </c>
      <c r="E425" s="83">
        <v>2</v>
      </c>
      <c r="F425" s="83">
        <v>2</v>
      </c>
      <c r="G425" s="84">
        <f t="shared" si="22"/>
        <v>4</v>
      </c>
      <c r="H425" s="123">
        <v>43708</v>
      </c>
      <c r="I425" s="430">
        <v>200</v>
      </c>
      <c r="J425" s="217">
        <f t="shared" si="20"/>
        <v>4</v>
      </c>
    </row>
    <row r="426" spans="1:10" ht="15" hidden="1" outlineLevel="1" thickBot="1" x14ac:dyDescent="0.4">
      <c r="A426" s="70" t="s">
        <v>3950</v>
      </c>
      <c r="B426" s="73" t="s">
        <v>4370</v>
      </c>
      <c r="C426" s="79" t="s">
        <v>3951</v>
      </c>
      <c r="D426" s="72" t="s">
        <v>170</v>
      </c>
      <c r="E426" s="83">
        <v>1</v>
      </c>
      <c r="F426" s="83">
        <v>2</v>
      </c>
      <c r="G426" s="84">
        <f t="shared" si="22"/>
        <v>3</v>
      </c>
      <c r="H426" s="123">
        <v>43708</v>
      </c>
      <c r="I426" s="430">
        <v>330</v>
      </c>
      <c r="J426" s="217">
        <f t="shared" si="20"/>
        <v>3</v>
      </c>
    </row>
    <row r="427" spans="1:10" ht="15" hidden="1" outlineLevel="1" thickBot="1" x14ac:dyDescent="0.4">
      <c r="A427" s="70" t="s">
        <v>3950</v>
      </c>
      <c r="B427" s="73" t="s">
        <v>4371</v>
      </c>
      <c r="C427" s="79" t="s">
        <v>3951</v>
      </c>
      <c r="D427" s="72" t="s">
        <v>170</v>
      </c>
      <c r="E427" s="83">
        <v>5</v>
      </c>
      <c r="F427" s="83">
        <v>3</v>
      </c>
      <c r="G427" s="84">
        <f t="shared" si="22"/>
        <v>8</v>
      </c>
      <c r="H427" s="123">
        <v>43708</v>
      </c>
      <c r="I427" s="430">
        <v>300</v>
      </c>
      <c r="J427" s="217">
        <f t="shared" si="20"/>
        <v>8</v>
      </c>
    </row>
    <row r="428" spans="1:10" ht="15" hidden="1" outlineLevel="1" thickBot="1" x14ac:dyDescent="0.4">
      <c r="A428" s="70" t="s">
        <v>3950</v>
      </c>
      <c r="B428" s="73" t="s">
        <v>4372</v>
      </c>
      <c r="C428" s="79" t="s">
        <v>3951</v>
      </c>
      <c r="D428" s="72" t="s">
        <v>170</v>
      </c>
      <c r="E428" s="83">
        <v>4</v>
      </c>
      <c r="F428" s="83">
        <v>4</v>
      </c>
      <c r="G428" s="84">
        <f t="shared" si="22"/>
        <v>8</v>
      </c>
      <c r="H428" s="123">
        <v>43708</v>
      </c>
      <c r="I428" s="430">
        <v>330</v>
      </c>
      <c r="J428" s="217">
        <f t="shared" si="20"/>
        <v>8</v>
      </c>
    </row>
    <row r="429" spans="1:10" ht="15" hidden="1" outlineLevel="1" thickBot="1" x14ac:dyDescent="0.4">
      <c r="A429" s="70" t="s">
        <v>3950</v>
      </c>
      <c r="B429" s="73" t="s">
        <v>4373</v>
      </c>
      <c r="C429" s="79" t="s">
        <v>3951</v>
      </c>
      <c r="D429" s="72" t="s">
        <v>170</v>
      </c>
      <c r="E429" s="83">
        <v>1</v>
      </c>
      <c r="F429" s="83">
        <v>3</v>
      </c>
      <c r="G429" s="84">
        <f t="shared" si="22"/>
        <v>4</v>
      </c>
      <c r="H429" s="123">
        <v>43708</v>
      </c>
      <c r="I429" s="430">
        <v>300</v>
      </c>
      <c r="J429" s="217">
        <f t="shared" si="20"/>
        <v>4</v>
      </c>
    </row>
    <row r="430" spans="1:10" ht="15" hidden="1" outlineLevel="1" thickBot="1" x14ac:dyDescent="0.4">
      <c r="A430" s="70" t="s">
        <v>3950</v>
      </c>
      <c r="B430" s="73" t="s">
        <v>4374</v>
      </c>
      <c r="C430" s="79" t="s">
        <v>3951</v>
      </c>
      <c r="D430" s="72" t="s">
        <v>170</v>
      </c>
      <c r="E430" s="83">
        <v>2</v>
      </c>
      <c r="F430" s="83">
        <v>6</v>
      </c>
      <c r="G430" s="84">
        <f t="shared" si="22"/>
        <v>8</v>
      </c>
      <c r="H430" s="123">
        <v>43708</v>
      </c>
      <c r="I430" s="430">
        <v>300</v>
      </c>
      <c r="J430" s="217">
        <f t="shared" si="20"/>
        <v>8</v>
      </c>
    </row>
    <row r="431" spans="1:10" ht="15" hidden="1" outlineLevel="1" thickBot="1" x14ac:dyDescent="0.4">
      <c r="A431" s="70" t="s">
        <v>3950</v>
      </c>
      <c r="B431" s="73" t="s">
        <v>4375</v>
      </c>
      <c r="C431" s="79" t="s">
        <v>3951</v>
      </c>
      <c r="D431" s="72" t="s">
        <v>170</v>
      </c>
      <c r="E431" s="83">
        <v>6</v>
      </c>
      <c r="F431" s="83">
        <v>2</v>
      </c>
      <c r="G431" s="84">
        <f t="shared" si="22"/>
        <v>8</v>
      </c>
      <c r="H431" s="123">
        <v>43708</v>
      </c>
      <c r="I431" s="430">
        <v>330</v>
      </c>
      <c r="J431" s="217">
        <f t="shared" si="20"/>
        <v>8</v>
      </c>
    </row>
    <row r="432" spans="1:10" ht="15" hidden="1" outlineLevel="1" thickBot="1" x14ac:dyDescent="0.4">
      <c r="A432" s="70" t="s">
        <v>3950</v>
      </c>
      <c r="B432" s="73" t="s">
        <v>4376</v>
      </c>
      <c r="C432" s="79" t="s">
        <v>3951</v>
      </c>
      <c r="D432" s="72" t="s">
        <v>170</v>
      </c>
      <c r="E432" s="83">
        <v>3</v>
      </c>
      <c r="F432" s="83">
        <v>2</v>
      </c>
      <c r="G432" s="84">
        <f t="shared" si="22"/>
        <v>5</v>
      </c>
      <c r="H432" s="123">
        <v>43708</v>
      </c>
      <c r="I432" s="430">
        <v>280</v>
      </c>
      <c r="J432" s="217">
        <f t="shared" si="20"/>
        <v>5</v>
      </c>
    </row>
    <row r="433" spans="1:10" ht="15" hidden="1" outlineLevel="1" thickBot="1" x14ac:dyDescent="0.4">
      <c r="A433" s="70" t="s">
        <v>3950</v>
      </c>
      <c r="B433" s="73" t="s">
        <v>4377</v>
      </c>
      <c r="C433" s="79" t="s">
        <v>3951</v>
      </c>
      <c r="D433" s="72" t="s">
        <v>170</v>
      </c>
      <c r="E433" s="83">
        <v>1</v>
      </c>
      <c r="F433" s="83">
        <v>2</v>
      </c>
      <c r="G433" s="84">
        <f t="shared" si="22"/>
        <v>3</v>
      </c>
      <c r="H433" s="123">
        <v>43708</v>
      </c>
      <c r="I433" s="430">
        <v>350</v>
      </c>
      <c r="J433" s="217">
        <f t="shared" si="20"/>
        <v>3</v>
      </c>
    </row>
    <row r="434" spans="1:10" ht="15" hidden="1" outlineLevel="1" thickBot="1" x14ac:dyDescent="0.4">
      <c r="A434" s="70" t="s">
        <v>3950</v>
      </c>
      <c r="B434" s="73" t="s">
        <v>4378</v>
      </c>
      <c r="C434" s="79" t="s">
        <v>3951</v>
      </c>
      <c r="D434" s="72" t="s">
        <v>170</v>
      </c>
      <c r="E434" s="83">
        <v>1</v>
      </c>
      <c r="F434" s="83">
        <v>2</v>
      </c>
      <c r="G434" s="84">
        <f t="shared" si="22"/>
        <v>3</v>
      </c>
      <c r="H434" s="123">
        <v>43708</v>
      </c>
      <c r="I434" s="430">
        <v>350</v>
      </c>
      <c r="J434" s="217">
        <f t="shared" si="20"/>
        <v>3</v>
      </c>
    </row>
    <row r="435" spans="1:10" ht="15" hidden="1" outlineLevel="1" thickBot="1" x14ac:dyDescent="0.4">
      <c r="A435" s="70" t="s">
        <v>3950</v>
      </c>
      <c r="B435" s="73" t="s">
        <v>4379</v>
      </c>
      <c r="C435" s="79" t="s">
        <v>3951</v>
      </c>
      <c r="D435" s="72" t="s">
        <v>170</v>
      </c>
      <c r="E435" s="83">
        <v>4</v>
      </c>
      <c r="F435" s="83">
        <v>2</v>
      </c>
      <c r="G435" s="84">
        <f t="shared" si="22"/>
        <v>6</v>
      </c>
      <c r="H435" s="123">
        <v>43708</v>
      </c>
      <c r="I435" s="430">
        <v>280</v>
      </c>
      <c r="J435" s="217">
        <f t="shared" si="20"/>
        <v>6</v>
      </c>
    </row>
    <row r="436" spans="1:10" ht="15" hidden="1" outlineLevel="1" thickBot="1" x14ac:dyDescent="0.4">
      <c r="A436" s="70" t="s">
        <v>3950</v>
      </c>
      <c r="B436" s="73" t="s">
        <v>4380</v>
      </c>
      <c r="C436" s="79" t="s">
        <v>3951</v>
      </c>
      <c r="D436" s="72" t="s">
        <v>170</v>
      </c>
      <c r="E436" s="83">
        <v>2</v>
      </c>
      <c r="F436" s="83">
        <v>2</v>
      </c>
      <c r="G436" s="84">
        <f t="shared" si="22"/>
        <v>4</v>
      </c>
      <c r="H436" s="123">
        <v>43708</v>
      </c>
      <c r="I436" s="430">
        <v>340</v>
      </c>
      <c r="J436" s="217">
        <f t="shared" si="20"/>
        <v>4</v>
      </c>
    </row>
    <row r="437" spans="1:10" ht="15" hidden="1" outlineLevel="1" thickBot="1" x14ac:dyDescent="0.4">
      <c r="A437" s="70" t="s">
        <v>3950</v>
      </c>
      <c r="B437" s="73" t="s">
        <v>4381</v>
      </c>
      <c r="C437" s="79" t="s">
        <v>3951</v>
      </c>
      <c r="D437" s="72" t="s">
        <v>170</v>
      </c>
      <c r="E437" s="83">
        <v>1</v>
      </c>
      <c r="F437" s="83">
        <v>2</v>
      </c>
      <c r="G437" s="84">
        <f t="shared" si="22"/>
        <v>3</v>
      </c>
      <c r="H437" s="123">
        <v>43708</v>
      </c>
      <c r="I437" s="430">
        <v>350</v>
      </c>
      <c r="J437" s="217">
        <f t="shared" si="20"/>
        <v>3</v>
      </c>
    </row>
    <row r="438" spans="1:10" ht="15" hidden="1" outlineLevel="1" thickBot="1" x14ac:dyDescent="0.4">
      <c r="A438" s="70" t="s">
        <v>3950</v>
      </c>
      <c r="B438" s="73" t="s">
        <v>4382</v>
      </c>
      <c r="C438" s="79" t="s">
        <v>3951</v>
      </c>
      <c r="D438" s="72" t="s">
        <v>170</v>
      </c>
      <c r="E438" s="83">
        <v>4</v>
      </c>
      <c r="F438" s="83">
        <v>4</v>
      </c>
      <c r="G438" s="84">
        <f t="shared" si="22"/>
        <v>8</v>
      </c>
      <c r="H438" s="123">
        <v>43708</v>
      </c>
      <c r="I438" s="430">
        <v>340</v>
      </c>
      <c r="J438" s="217">
        <f t="shared" si="20"/>
        <v>8</v>
      </c>
    </row>
    <row r="439" spans="1:10" ht="15" hidden="1" outlineLevel="1" thickBot="1" x14ac:dyDescent="0.4">
      <c r="A439" s="70" t="s">
        <v>3950</v>
      </c>
      <c r="B439" s="73" t="s">
        <v>4383</v>
      </c>
      <c r="C439" s="79" t="s">
        <v>3951</v>
      </c>
      <c r="D439" s="72" t="s">
        <v>170</v>
      </c>
      <c r="E439" s="83">
        <v>3</v>
      </c>
      <c r="F439" s="83">
        <v>3</v>
      </c>
      <c r="G439" s="84">
        <f t="shared" si="22"/>
        <v>6</v>
      </c>
      <c r="H439" s="123">
        <v>43708</v>
      </c>
      <c r="I439" s="430">
        <v>400</v>
      </c>
      <c r="J439" s="217">
        <f t="shared" si="20"/>
        <v>6</v>
      </c>
    </row>
    <row r="440" spans="1:10" ht="15" hidden="1" outlineLevel="1" thickBot="1" x14ac:dyDescent="0.4">
      <c r="A440" s="70" t="s">
        <v>3950</v>
      </c>
      <c r="B440" s="73" t="s">
        <v>4384</v>
      </c>
      <c r="C440" s="79" t="s">
        <v>3951</v>
      </c>
      <c r="D440" s="72" t="s">
        <v>170</v>
      </c>
      <c r="E440" s="83">
        <v>3</v>
      </c>
      <c r="F440" s="83">
        <v>3</v>
      </c>
      <c r="G440" s="84">
        <f t="shared" si="22"/>
        <v>6</v>
      </c>
      <c r="H440" s="123">
        <v>43708</v>
      </c>
      <c r="I440" s="430">
        <v>180</v>
      </c>
      <c r="J440" s="217">
        <f t="shared" si="20"/>
        <v>6</v>
      </c>
    </row>
    <row r="441" spans="1:10" ht="15" hidden="1" outlineLevel="1" thickBot="1" x14ac:dyDescent="0.4">
      <c r="A441" s="70" t="s">
        <v>3950</v>
      </c>
      <c r="B441" s="73" t="s">
        <v>4385</v>
      </c>
      <c r="C441" s="79" t="s">
        <v>3951</v>
      </c>
      <c r="D441" s="72" t="s">
        <v>170</v>
      </c>
      <c r="E441" s="83">
        <v>3</v>
      </c>
      <c r="F441" s="83">
        <v>2</v>
      </c>
      <c r="G441" s="84">
        <f t="shared" si="22"/>
        <v>5</v>
      </c>
      <c r="H441" s="123">
        <v>43708</v>
      </c>
      <c r="I441" s="430">
        <v>250</v>
      </c>
      <c r="J441" s="217">
        <f t="shared" si="20"/>
        <v>5</v>
      </c>
    </row>
    <row r="442" spans="1:10" ht="15" hidden="1" outlineLevel="1" thickBot="1" x14ac:dyDescent="0.4">
      <c r="A442" s="70" t="s">
        <v>3950</v>
      </c>
      <c r="B442" s="73" t="s">
        <v>4386</v>
      </c>
      <c r="C442" s="79" t="s">
        <v>3951</v>
      </c>
      <c r="D442" s="72" t="s">
        <v>170</v>
      </c>
      <c r="E442" s="83">
        <v>4</v>
      </c>
      <c r="F442" s="83">
        <v>3</v>
      </c>
      <c r="G442" s="84">
        <f t="shared" si="22"/>
        <v>7</v>
      </c>
      <c r="H442" s="123">
        <v>43708</v>
      </c>
      <c r="I442" s="430">
        <v>220</v>
      </c>
      <c r="J442" s="217">
        <f t="shared" si="20"/>
        <v>7</v>
      </c>
    </row>
    <row r="443" spans="1:10" ht="15" hidden="1" outlineLevel="1" thickBot="1" x14ac:dyDescent="0.4">
      <c r="A443" s="70" t="s">
        <v>3950</v>
      </c>
      <c r="B443" s="73" t="s">
        <v>4387</v>
      </c>
      <c r="C443" s="79" t="s">
        <v>3951</v>
      </c>
      <c r="D443" s="72" t="s">
        <v>170</v>
      </c>
      <c r="E443" s="83">
        <v>2</v>
      </c>
      <c r="F443" s="83">
        <v>2</v>
      </c>
      <c r="G443" s="84">
        <f t="shared" si="22"/>
        <v>4</v>
      </c>
      <c r="H443" s="123">
        <v>43708</v>
      </c>
      <c r="I443" s="430">
        <v>230</v>
      </c>
      <c r="J443" s="217">
        <f t="shared" si="20"/>
        <v>4</v>
      </c>
    </row>
    <row r="444" spans="1:10" ht="15" hidden="1" outlineLevel="1" thickBot="1" x14ac:dyDescent="0.4">
      <c r="A444" s="70" t="s">
        <v>3950</v>
      </c>
      <c r="B444" s="73" t="s">
        <v>4388</v>
      </c>
      <c r="C444" s="79" t="s">
        <v>3951</v>
      </c>
      <c r="D444" s="72" t="s">
        <v>170</v>
      </c>
      <c r="E444" s="83">
        <v>4</v>
      </c>
      <c r="F444" s="83">
        <v>2</v>
      </c>
      <c r="G444" s="84">
        <f t="shared" si="22"/>
        <v>6</v>
      </c>
      <c r="H444" s="123">
        <v>43708</v>
      </c>
      <c r="I444" s="430">
        <v>300</v>
      </c>
      <c r="J444" s="217">
        <f t="shared" si="20"/>
        <v>6</v>
      </c>
    </row>
    <row r="445" spans="1:10" ht="15" hidden="1" outlineLevel="1" thickBot="1" x14ac:dyDescent="0.4">
      <c r="A445" s="70" t="s">
        <v>3950</v>
      </c>
      <c r="B445" s="73" t="s">
        <v>4389</v>
      </c>
      <c r="C445" s="79" t="s">
        <v>3951</v>
      </c>
      <c r="D445" s="72" t="s">
        <v>170</v>
      </c>
      <c r="E445" s="83">
        <v>3</v>
      </c>
      <c r="F445" s="83">
        <v>3</v>
      </c>
      <c r="G445" s="84">
        <f t="shared" si="22"/>
        <v>6</v>
      </c>
      <c r="H445" s="123">
        <v>43708</v>
      </c>
      <c r="I445" s="430">
        <v>40</v>
      </c>
      <c r="J445" s="217">
        <f t="shared" si="20"/>
        <v>6</v>
      </c>
    </row>
    <row r="446" spans="1:10" ht="15" hidden="1" outlineLevel="1" thickBot="1" x14ac:dyDescent="0.4">
      <c r="A446" s="70" t="s">
        <v>3950</v>
      </c>
      <c r="B446" s="73" t="s">
        <v>4390</v>
      </c>
      <c r="C446" s="79" t="s">
        <v>3951</v>
      </c>
      <c r="D446" s="72" t="s">
        <v>170</v>
      </c>
      <c r="E446" s="83">
        <v>3</v>
      </c>
      <c r="F446" s="83">
        <v>2</v>
      </c>
      <c r="G446" s="84">
        <f t="shared" si="22"/>
        <v>5</v>
      </c>
      <c r="H446" s="123">
        <v>43708</v>
      </c>
      <c r="I446" s="430">
        <v>350</v>
      </c>
      <c r="J446" s="217">
        <f t="shared" si="20"/>
        <v>5</v>
      </c>
    </row>
    <row r="447" spans="1:10" ht="15" hidden="1" outlineLevel="1" thickBot="1" x14ac:dyDescent="0.4">
      <c r="A447" s="70" t="s">
        <v>3950</v>
      </c>
      <c r="B447" s="73" t="s">
        <v>4391</v>
      </c>
      <c r="C447" s="79" t="s">
        <v>3951</v>
      </c>
      <c r="D447" s="72" t="s">
        <v>170</v>
      </c>
      <c r="E447" s="83">
        <v>1</v>
      </c>
      <c r="F447" s="83">
        <v>2</v>
      </c>
      <c r="G447" s="84">
        <f t="shared" si="22"/>
        <v>3</v>
      </c>
      <c r="H447" s="123">
        <v>43708</v>
      </c>
      <c r="I447" s="430">
        <v>300</v>
      </c>
      <c r="J447" s="217">
        <f t="shared" si="20"/>
        <v>3</v>
      </c>
    </row>
    <row r="448" spans="1:10" hidden="1" outlineLevel="1" x14ac:dyDescent="0.35">
      <c r="A448" s="70" t="s">
        <v>3950</v>
      </c>
      <c r="B448" s="73" t="s">
        <v>4392</v>
      </c>
      <c r="C448" s="79" t="s">
        <v>3951</v>
      </c>
      <c r="D448" s="72" t="s">
        <v>170</v>
      </c>
      <c r="E448" s="83">
        <v>0</v>
      </c>
      <c r="F448" s="83">
        <v>2</v>
      </c>
      <c r="G448" s="84">
        <f t="shared" si="22"/>
        <v>2</v>
      </c>
      <c r="H448" s="123">
        <v>43708</v>
      </c>
      <c r="I448" s="430">
        <v>250</v>
      </c>
      <c r="J448" s="217">
        <f t="shared" si="20"/>
        <v>2</v>
      </c>
    </row>
    <row r="449" spans="1:10" ht="15" collapsed="1" thickBot="1" x14ac:dyDescent="0.4">
      <c r="A449" s="71" t="s">
        <v>3950</v>
      </c>
      <c r="B449" s="74"/>
      <c r="C449" s="80" t="s">
        <v>3951</v>
      </c>
      <c r="D449" s="118">
        <f>COUNTA(D390:D448)</f>
        <v>59</v>
      </c>
      <c r="E449" s="81">
        <f>SUM(E390:E448)</f>
        <v>184</v>
      </c>
      <c r="F449" s="81">
        <f>SUM(F390:F448)</f>
        <v>141</v>
      </c>
      <c r="G449" s="81">
        <f>SUM(G390:G448)</f>
        <v>325</v>
      </c>
      <c r="H449" s="92">
        <v>43708</v>
      </c>
      <c r="I449" s="426">
        <f>AVERAGE(I390:I448)</f>
        <v>229.66101694915255</v>
      </c>
      <c r="J449" s="81">
        <f>SUM(J390:J448)</f>
        <v>325</v>
      </c>
    </row>
    <row r="450" spans="1:10" hidden="1" outlineLevel="1" x14ac:dyDescent="0.35">
      <c r="A450" s="272" t="s">
        <v>3490</v>
      </c>
      <c r="B450">
        <v>1</v>
      </c>
      <c r="C450" s="272" t="s">
        <v>3491</v>
      </c>
      <c r="D450" s="272" t="s">
        <v>170</v>
      </c>
      <c r="E450" s="217">
        <v>5</v>
      </c>
      <c r="F450" s="217">
        <v>4</v>
      </c>
      <c r="G450" s="217">
        <v>9</v>
      </c>
      <c r="H450" s="269">
        <v>44648</v>
      </c>
      <c r="I450" s="433">
        <v>150</v>
      </c>
      <c r="J450" s="217">
        <f t="shared" si="20"/>
        <v>9</v>
      </c>
    </row>
    <row r="451" spans="1:10" hidden="1" outlineLevel="1" x14ac:dyDescent="0.35">
      <c r="A451" s="272" t="s">
        <v>3490</v>
      </c>
      <c r="B451">
        <v>2</v>
      </c>
      <c r="C451" s="272" t="s">
        <v>3491</v>
      </c>
      <c r="D451" s="272" t="s">
        <v>170</v>
      </c>
      <c r="E451" s="217">
        <v>5</v>
      </c>
      <c r="F451" s="217">
        <v>2</v>
      </c>
      <c r="G451" s="217">
        <v>7</v>
      </c>
      <c r="H451" s="269">
        <v>44648</v>
      </c>
      <c r="I451" s="433">
        <v>200</v>
      </c>
      <c r="J451" s="217">
        <f t="shared" ref="J451:J514" si="23">IF(I451&gt;$Q$1,,G451)</f>
        <v>7</v>
      </c>
    </row>
    <row r="452" spans="1:10" hidden="1" outlineLevel="1" x14ac:dyDescent="0.35">
      <c r="A452" s="272" t="s">
        <v>3490</v>
      </c>
      <c r="B452">
        <v>3</v>
      </c>
      <c r="C452" s="272" t="s">
        <v>3491</v>
      </c>
      <c r="D452" s="272" t="s">
        <v>170</v>
      </c>
      <c r="E452" s="217">
        <v>6</v>
      </c>
      <c r="F452" s="217">
        <v>2</v>
      </c>
      <c r="G452" s="217">
        <v>8</v>
      </c>
      <c r="H452" s="269">
        <v>44648</v>
      </c>
      <c r="I452" s="433">
        <v>280</v>
      </c>
      <c r="J452" s="217">
        <f t="shared" si="23"/>
        <v>8</v>
      </c>
    </row>
    <row r="453" spans="1:10" hidden="1" outlineLevel="1" x14ac:dyDescent="0.35">
      <c r="A453" s="272" t="s">
        <v>3490</v>
      </c>
      <c r="B453">
        <v>4</v>
      </c>
      <c r="C453" s="272" t="s">
        <v>3491</v>
      </c>
      <c r="D453" s="272" t="s">
        <v>170</v>
      </c>
      <c r="E453" s="217">
        <v>4</v>
      </c>
      <c r="F453" s="217">
        <v>2</v>
      </c>
      <c r="G453" s="217">
        <v>6</v>
      </c>
      <c r="H453" s="269">
        <v>44648</v>
      </c>
      <c r="I453" s="433">
        <v>300</v>
      </c>
      <c r="J453" s="217">
        <f t="shared" si="23"/>
        <v>6</v>
      </c>
    </row>
    <row r="454" spans="1:10" hidden="1" outlineLevel="1" x14ac:dyDescent="0.35">
      <c r="A454" s="272" t="s">
        <v>3490</v>
      </c>
      <c r="B454">
        <v>5</v>
      </c>
      <c r="C454" s="272" t="s">
        <v>3491</v>
      </c>
      <c r="D454" s="272" t="s">
        <v>170</v>
      </c>
      <c r="E454" s="217">
        <v>10</v>
      </c>
      <c r="F454" s="217">
        <v>3</v>
      </c>
      <c r="G454" s="217">
        <v>13</v>
      </c>
      <c r="H454" s="269">
        <v>44648</v>
      </c>
      <c r="I454" s="433">
        <v>280</v>
      </c>
      <c r="J454" s="217">
        <f t="shared" si="23"/>
        <v>13</v>
      </c>
    </row>
    <row r="455" spans="1:10" hidden="1" outlineLevel="1" x14ac:dyDescent="0.35">
      <c r="A455" s="272" t="s">
        <v>3490</v>
      </c>
      <c r="B455">
        <v>6</v>
      </c>
      <c r="C455" s="272" t="s">
        <v>3491</v>
      </c>
      <c r="D455" s="272" t="s">
        <v>170</v>
      </c>
      <c r="E455" s="217">
        <v>3</v>
      </c>
      <c r="F455" s="217">
        <v>1</v>
      </c>
      <c r="G455" s="217">
        <v>4</v>
      </c>
      <c r="H455" s="269">
        <v>44648</v>
      </c>
      <c r="I455" s="433">
        <v>150</v>
      </c>
      <c r="J455" s="217">
        <f t="shared" si="23"/>
        <v>4</v>
      </c>
    </row>
    <row r="456" spans="1:10" hidden="1" outlineLevel="1" x14ac:dyDescent="0.35">
      <c r="A456" s="272" t="s">
        <v>3490</v>
      </c>
      <c r="B456">
        <v>7</v>
      </c>
      <c r="C456" s="272" t="s">
        <v>3491</v>
      </c>
      <c r="D456" s="272" t="s">
        <v>170</v>
      </c>
      <c r="E456" s="217">
        <v>5</v>
      </c>
      <c r="F456" s="217">
        <v>3</v>
      </c>
      <c r="G456" s="217">
        <v>8</v>
      </c>
      <c r="H456" s="269">
        <v>44648</v>
      </c>
      <c r="I456" s="433">
        <v>400</v>
      </c>
      <c r="J456" s="217">
        <f t="shared" si="23"/>
        <v>8</v>
      </c>
    </row>
    <row r="457" spans="1:10" hidden="1" outlineLevel="1" x14ac:dyDescent="0.35">
      <c r="A457" s="272" t="s">
        <v>3490</v>
      </c>
      <c r="B457">
        <v>9</v>
      </c>
      <c r="C457" s="272" t="s">
        <v>3491</v>
      </c>
      <c r="D457" s="272" t="s">
        <v>170</v>
      </c>
      <c r="E457" s="217">
        <v>4</v>
      </c>
      <c r="F457" s="217">
        <v>2</v>
      </c>
      <c r="G457" s="217">
        <v>6</v>
      </c>
      <c r="H457" s="269">
        <v>44648</v>
      </c>
      <c r="I457" s="433">
        <v>500</v>
      </c>
      <c r="J457" s="217">
        <f t="shared" si="23"/>
        <v>6</v>
      </c>
    </row>
    <row r="458" spans="1:10" hidden="1" outlineLevel="1" x14ac:dyDescent="0.35">
      <c r="A458" s="272" t="s">
        <v>3490</v>
      </c>
      <c r="B458">
        <v>8</v>
      </c>
      <c r="C458" s="272" t="s">
        <v>3491</v>
      </c>
      <c r="D458" s="272" t="s">
        <v>170</v>
      </c>
      <c r="E458" s="217">
        <v>0</v>
      </c>
      <c r="F458" s="217">
        <v>2</v>
      </c>
      <c r="G458" s="217">
        <v>2</v>
      </c>
      <c r="H458" s="269">
        <v>44648</v>
      </c>
      <c r="I458" s="433">
        <v>450</v>
      </c>
      <c r="J458" s="217">
        <f t="shared" si="23"/>
        <v>2</v>
      </c>
    </row>
    <row r="459" spans="1:10" hidden="1" outlineLevel="1" x14ac:dyDescent="0.35">
      <c r="A459" s="272" t="s">
        <v>3490</v>
      </c>
      <c r="B459">
        <v>11</v>
      </c>
      <c r="C459" s="272" t="s">
        <v>3491</v>
      </c>
      <c r="D459" s="272" t="s">
        <v>170</v>
      </c>
      <c r="E459" s="217">
        <v>7</v>
      </c>
      <c r="F459" s="217">
        <v>5</v>
      </c>
      <c r="G459" s="217">
        <v>12</v>
      </c>
      <c r="H459" s="269">
        <v>44648</v>
      </c>
      <c r="I459" s="433">
        <v>400</v>
      </c>
      <c r="J459" s="217">
        <f t="shared" si="23"/>
        <v>12</v>
      </c>
    </row>
    <row r="460" spans="1:10" hidden="1" outlineLevel="1" x14ac:dyDescent="0.35">
      <c r="A460" s="272" t="s">
        <v>3490</v>
      </c>
      <c r="B460">
        <v>36</v>
      </c>
      <c r="C460" s="272" t="s">
        <v>3491</v>
      </c>
      <c r="D460" s="272" t="s">
        <v>170</v>
      </c>
      <c r="E460" s="217">
        <v>6</v>
      </c>
      <c r="F460" s="217">
        <v>2</v>
      </c>
      <c r="G460" s="217">
        <v>8</v>
      </c>
      <c r="H460" s="269">
        <v>44648</v>
      </c>
      <c r="I460" s="433">
        <v>400</v>
      </c>
      <c r="J460" s="217">
        <f t="shared" si="23"/>
        <v>8</v>
      </c>
    </row>
    <row r="461" spans="1:10" hidden="1" outlineLevel="1" x14ac:dyDescent="0.35">
      <c r="A461" s="272" t="s">
        <v>3490</v>
      </c>
      <c r="B461">
        <v>15</v>
      </c>
      <c r="C461" s="272" t="s">
        <v>3491</v>
      </c>
      <c r="D461" s="272" t="s">
        <v>170</v>
      </c>
      <c r="E461" s="217">
        <v>2</v>
      </c>
      <c r="F461" s="217">
        <v>3</v>
      </c>
      <c r="G461" s="217">
        <v>5</v>
      </c>
      <c r="H461" s="269">
        <v>44648</v>
      </c>
      <c r="I461" s="433">
        <v>500</v>
      </c>
      <c r="J461" s="217">
        <f t="shared" si="23"/>
        <v>5</v>
      </c>
    </row>
    <row r="462" spans="1:10" hidden="1" outlineLevel="1" x14ac:dyDescent="0.35">
      <c r="A462" s="272" t="s">
        <v>3490</v>
      </c>
      <c r="B462">
        <v>16</v>
      </c>
      <c r="C462" s="272" t="s">
        <v>3491</v>
      </c>
      <c r="D462" s="272" t="s">
        <v>170</v>
      </c>
      <c r="E462" s="217">
        <v>8</v>
      </c>
      <c r="F462" s="217">
        <v>6</v>
      </c>
      <c r="G462" s="217">
        <v>14</v>
      </c>
      <c r="H462" s="269">
        <v>44648</v>
      </c>
      <c r="I462" s="433">
        <v>500</v>
      </c>
      <c r="J462" s="217">
        <f t="shared" si="23"/>
        <v>14</v>
      </c>
    </row>
    <row r="463" spans="1:10" hidden="1" outlineLevel="1" x14ac:dyDescent="0.35">
      <c r="A463" s="272" t="s">
        <v>3490</v>
      </c>
      <c r="B463">
        <v>20</v>
      </c>
      <c r="C463" s="272" t="s">
        <v>3491</v>
      </c>
      <c r="D463" s="272" t="s">
        <v>170</v>
      </c>
      <c r="E463" s="217">
        <v>13</v>
      </c>
      <c r="F463" s="217">
        <v>8</v>
      </c>
      <c r="G463" s="217">
        <v>21</v>
      </c>
      <c r="H463" s="269">
        <v>44648</v>
      </c>
      <c r="I463" s="433">
        <v>500</v>
      </c>
      <c r="J463" s="217">
        <f t="shared" si="23"/>
        <v>21</v>
      </c>
    </row>
    <row r="464" spans="1:10" hidden="1" outlineLevel="1" x14ac:dyDescent="0.35">
      <c r="A464" s="272" t="s">
        <v>3490</v>
      </c>
      <c r="B464">
        <v>12</v>
      </c>
      <c r="C464" s="272" t="s">
        <v>3491</v>
      </c>
      <c r="D464" s="272" t="s">
        <v>170</v>
      </c>
      <c r="E464" s="217">
        <v>3</v>
      </c>
      <c r="F464" s="217">
        <v>3</v>
      </c>
      <c r="G464" s="217">
        <v>6</v>
      </c>
      <c r="H464" s="269">
        <v>44648</v>
      </c>
      <c r="I464" s="433">
        <v>500</v>
      </c>
      <c r="J464" s="217">
        <f t="shared" si="23"/>
        <v>6</v>
      </c>
    </row>
    <row r="465" spans="1:10" hidden="1" outlineLevel="1" x14ac:dyDescent="0.35">
      <c r="A465" s="272" t="s">
        <v>3490</v>
      </c>
      <c r="B465">
        <v>40</v>
      </c>
      <c r="C465" s="272" t="s">
        <v>3491</v>
      </c>
      <c r="D465" s="272" t="s">
        <v>170</v>
      </c>
      <c r="E465" s="217">
        <v>2</v>
      </c>
      <c r="F465" s="217">
        <v>2</v>
      </c>
      <c r="G465" s="217">
        <v>4</v>
      </c>
      <c r="H465" s="269">
        <v>44648</v>
      </c>
      <c r="I465" s="433">
        <v>200</v>
      </c>
      <c r="J465" s="217">
        <f t="shared" si="23"/>
        <v>4</v>
      </c>
    </row>
    <row r="466" spans="1:10" hidden="1" outlineLevel="1" x14ac:dyDescent="0.35">
      <c r="A466" s="272" t="s">
        <v>3490</v>
      </c>
      <c r="B466">
        <v>27</v>
      </c>
      <c r="C466" s="272" t="s">
        <v>3491</v>
      </c>
      <c r="D466" s="272" t="s">
        <v>170</v>
      </c>
      <c r="E466" s="217">
        <v>9</v>
      </c>
      <c r="F466" s="217">
        <v>5</v>
      </c>
      <c r="G466" s="217">
        <v>14</v>
      </c>
      <c r="H466" s="269">
        <v>44648</v>
      </c>
      <c r="I466" s="433">
        <v>200</v>
      </c>
      <c r="J466" s="217">
        <f t="shared" si="23"/>
        <v>14</v>
      </c>
    </row>
    <row r="467" spans="1:10" hidden="1" outlineLevel="1" x14ac:dyDescent="0.35">
      <c r="A467" s="272" t="s">
        <v>3490</v>
      </c>
      <c r="B467">
        <v>10</v>
      </c>
      <c r="C467" s="272" t="s">
        <v>3491</v>
      </c>
      <c r="D467" s="272" t="s">
        <v>170</v>
      </c>
      <c r="E467" s="217">
        <v>3</v>
      </c>
      <c r="F467" s="217">
        <v>3</v>
      </c>
      <c r="G467" s="217">
        <v>6</v>
      </c>
      <c r="H467" s="269">
        <v>44648</v>
      </c>
      <c r="I467" s="433">
        <v>500</v>
      </c>
      <c r="J467" s="217">
        <f t="shared" si="23"/>
        <v>6</v>
      </c>
    </row>
    <row r="468" spans="1:10" hidden="1" outlineLevel="1" x14ac:dyDescent="0.35">
      <c r="A468" s="272" t="s">
        <v>3490</v>
      </c>
      <c r="B468">
        <v>28</v>
      </c>
      <c r="C468" s="272" t="s">
        <v>3491</v>
      </c>
      <c r="D468" s="272" t="s">
        <v>170</v>
      </c>
      <c r="E468" s="217">
        <v>7</v>
      </c>
      <c r="F468" s="217">
        <v>4</v>
      </c>
      <c r="G468" s="217">
        <v>11</v>
      </c>
      <c r="H468" s="269">
        <v>44648</v>
      </c>
      <c r="I468" s="433">
        <v>500</v>
      </c>
      <c r="J468" s="217">
        <f t="shared" si="23"/>
        <v>11</v>
      </c>
    </row>
    <row r="469" spans="1:10" hidden="1" outlineLevel="1" x14ac:dyDescent="0.35">
      <c r="A469" s="272" t="s">
        <v>3490</v>
      </c>
      <c r="B469">
        <v>14</v>
      </c>
      <c r="C469" s="272" t="s">
        <v>3491</v>
      </c>
      <c r="D469" s="272" t="s">
        <v>170</v>
      </c>
      <c r="E469" s="217">
        <v>4</v>
      </c>
      <c r="F469" s="217">
        <v>3</v>
      </c>
      <c r="G469" s="217">
        <v>7</v>
      </c>
      <c r="H469" s="269">
        <v>44648</v>
      </c>
      <c r="I469" s="433">
        <v>100</v>
      </c>
      <c r="J469" s="217">
        <f t="shared" si="23"/>
        <v>7</v>
      </c>
    </row>
    <row r="470" spans="1:10" hidden="1" outlineLevel="1" x14ac:dyDescent="0.35">
      <c r="A470" s="272" t="s">
        <v>3490</v>
      </c>
      <c r="B470">
        <v>13</v>
      </c>
      <c r="C470" s="272" t="s">
        <v>3491</v>
      </c>
      <c r="D470" s="272" t="s">
        <v>170</v>
      </c>
      <c r="E470" s="217">
        <v>4</v>
      </c>
      <c r="F470" s="217">
        <v>4</v>
      </c>
      <c r="G470" s="217">
        <v>8</v>
      </c>
      <c r="H470" s="269">
        <v>44648</v>
      </c>
      <c r="I470" s="433">
        <v>500</v>
      </c>
      <c r="J470" s="217">
        <f t="shared" si="23"/>
        <v>8</v>
      </c>
    </row>
    <row r="471" spans="1:10" hidden="1" outlineLevel="1" x14ac:dyDescent="0.35">
      <c r="A471" s="272" t="s">
        <v>3490</v>
      </c>
      <c r="B471">
        <v>30</v>
      </c>
      <c r="C471" s="272" t="s">
        <v>3491</v>
      </c>
      <c r="D471" s="272" t="s">
        <v>170</v>
      </c>
      <c r="E471" s="217">
        <v>1</v>
      </c>
      <c r="F471" s="217">
        <v>2</v>
      </c>
      <c r="G471" s="217">
        <v>3</v>
      </c>
      <c r="H471" s="269">
        <v>44648</v>
      </c>
      <c r="I471" s="433">
        <v>100</v>
      </c>
      <c r="J471" s="217">
        <f t="shared" si="23"/>
        <v>3</v>
      </c>
    </row>
    <row r="472" spans="1:10" hidden="1" outlineLevel="1" x14ac:dyDescent="0.35">
      <c r="A472" s="272" t="s">
        <v>3490</v>
      </c>
      <c r="B472">
        <v>17</v>
      </c>
      <c r="C472" s="272" t="s">
        <v>3491</v>
      </c>
      <c r="D472" s="272" t="s">
        <v>170</v>
      </c>
      <c r="E472" s="217">
        <v>5</v>
      </c>
      <c r="F472" s="217">
        <v>3</v>
      </c>
      <c r="G472" s="217">
        <v>8</v>
      </c>
      <c r="H472" s="269">
        <v>44648</v>
      </c>
      <c r="I472" s="433">
        <v>400</v>
      </c>
      <c r="J472" s="217">
        <f t="shared" si="23"/>
        <v>8</v>
      </c>
    </row>
    <row r="473" spans="1:10" hidden="1" outlineLevel="1" x14ac:dyDescent="0.35">
      <c r="A473" s="272" t="s">
        <v>3490</v>
      </c>
      <c r="B473">
        <v>18</v>
      </c>
      <c r="C473" s="272" t="s">
        <v>3491</v>
      </c>
      <c r="D473" s="272" t="s">
        <v>170</v>
      </c>
      <c r="E473" s="217">
        <v>5</v>
      </c>
      <c r="F473" s="217">
        <v>6</v>
      </c>
      <c r="G473" s="217">
        <v>11</v>
      </c>
      <c r="H473" s="269">
        <v>44648</v>
      </c>
      <c r="I473" s="433">
        <v>200</v>
      </c>
      <c r="J473" s="217">
        <f t="shared" si="23"/>
        <v>11</v>
      </c>
    </row>
    <row r="474" spans="1:10" hidden="1" outlineLevel="1" x14ac:dyDescent="0.35">
      <c r="A474" s="272" t="s">
        <v>3490</v>
      </c>
      <c r="B474">
        <v>19</v>
      </c>
      <c r="C474" s="272" t="s">
        <v>3491</v>
      </c>
      <c r="D474" s="272" t="s">
        <v>170</v>
      </c>
      <c r="E474" s="217">
        <v>4</v>
      </c>
      <c r="F474" s="217">
        <v>5</v>
      </c>
      <c r="G474" s="217">
        <v>9</v>
      </c>
      <c r="H474" s="269">
        <v>44648</v>
      </c>
      <c r="I474" s="433">
        <v>500</v>
      </c>
      <c r="J474" s="217">
        <f t="shared" si="23"/>
        <v>9</v>
      </c>
    </row>
    <row r="475" spans="1:10" hidden="1" outlineLevel="1" x14ac:dyDescent="0.35">
      <c r="A475" s="272" t="s">
        <v>3490</v>
      </c>
      <c r="B475">
        <v>21</v>
      </c>
      <c r="C475" s="272" t="s">
        <v>3491</v>
      </c>
      <c r="D475" s="272" t="s">
        <v>170</v>
      </c>
      <c r="E475" s="217">
        <v>1</v>
      </c>
      <c r="F475" s="217">
        <v>2</v>
      </c>
      <c r="G475" s="217">
        <v>3</v>
      </c>
      <c r="H475" s="269">
        <v>44648</v>
      </c>
      <c r="I475" s="433">
        <v>109</v>
      </c>
      <c r="J475" s="217">
        <f t="shared" si="23"/>
        <v>3</v>
      </c>
    </row>
    <row r="476" spans="1:10" hidden="1" outlineLevel="1" x14ac:dyDescent="0.35">
      <c r="A476" s="272" t="s">
        <v>3490</v>
      </c>
      <c r="B476">
        <v>25</v>
      </c>
      <c r="C476" s="272" t="s">
        <v>3491</v>
      </c>
      <c r="D476" s="272" t="s">
        <v>170</v>
      </c>
      <c r="E476" s="217">
        <v>3</v>
      </c>
      <c r="F476" s="217">
        <v>2</v>
      </c>
      <c r="G476" s="217">
        <v>5</v>
      </c>
      <c r="H476" s="269">
        <v>44648</v>
      </c>
      <c r="I476" s="433">
        <v>290</v>
      </c>
      <c r="J476" s="217">
        <f t="shared" si="23"/>
        <v>5</v>
      </c>
    </row>
    <row r="477" spans="1:10" hidden="1" outlineLevel="1" x14ac:dyDescent="0.35">
      <c r="A477" s="272" t="s">
        <v>3490</v>
      </c>
      <c r="B477">
        <v>22</v>
      </c>
      <c r="C477" s="272" t="s">
        <v>3491</v>
      </c>
      <c r="D477" s="272" t="s">
        <v>170</v>
      </c>
      <c r="E477" s="217">
        <v>1</v>
      </c>
      <c r="F477" s="217">
        <v>3</v>
      </c>
      <c r="G477" s="217">
        <v>4</v>
      </c>
      <c r="H477" s="269">
        <v>44648</v>
      </c>
      <c r="I477" s="433">
        <v>300</v>
      </c>
      <c r="J477" s="217">
        <f t="shared" si="23"/>
        <v>4</v>
      </c>
    </row>
    <row r="478" spans="1:10" hidden="1" outlineLevel="1" x14ac:dyDescent="0.35">
      <c r="A478" s="272" t="s">
        <v>3490</v>
      </c>
      <c r="B478">
        <v>24</v>
      </c>
      <c r="C478" s="272" t="s">
        <v>3491</v>
      </c>
      <c r="D478" s="272" t="s">
        <v>170</v>
      </c>
      <c r="E478" s="217">
        <v>3</v>
      </c>
      <c r="F478" s="217">
        <v>2</v>
      </c>
      <c r="G478" s="217">
        <v>5</v>
      </c>
      <c r="H478" s="269">
        <v>44648</v>
      </c>
      <c r="I478" s="433">
        <v>400</v>
      </c>
      <c r="J478" s="217">
        <f t="shared" si="23"/>
        <v>5</v>
      </c>
    </row>
    <row r="479" spans="1:10" hidden="1" outlineLevel="1" x14ac:dyDescent="0.35">
      <c r="A479" s="272" t="s">
        <v>3490</v>
      </c>
      <c r="B479">
        <v>23</v>
      </c>
      <c r="C479" s="272" t="s">
        <v>3491</v>
      </c>
      <c r="D479" s="272" t="s">
        <v>170</v>
      </c>
      <c r="E479" s="217">
        <v>1</v>
      </c>
      <c r="F479" s="217">
        <v>2</v>
      </c>
      <c r="G479" s="217">
        <v>3</v>
      </c>
      <c r="H479" s="269">
        <v>44648</v>
      </c>
      <c r="I479" s="433">
        <v>400</v>
      </c>
      <c r="J479" s="217">
        <f t="shared" si="23"/>
        <v>3</v>
      </c>
    </row>
    <row r="480" spans="1:10" hidden="1" outlineLevel="1" x14ac:dyDescent="0.35">
      <c r="A480" s="272" t="s">
        <v>3490</v>
      </c>
      <c r="B480">
        <v>37</v>
      </c>
      <c r="C480" s="272" t="s">
        <v>3491</v>
      </c>
      <c r="D480" s="272" t="s">
        <v>170</v>
      </c>
      <c r="E480" s="217">
        <v>4</v>
      </c>
      <c r="F480" s="217">
        <v>2</v>
      </c>
      <c r="G480" s="217">
        <v>6</v>
      </c>
      <c r="H480" s="269">
        <v>44648</v>
      </c>
      <c r="I480" s="433">
        <v>300</v>
      </c>
      <c r="J480" s="217">
        <f t="shared" si="23"/>
        <v>6</v>
      </c>
    </row>
    <row r="481" spans="1:10" hidden="1" outlineLevel="1" x14ac:dyDescent="0.35">
      <c r="A481" s="272" t="s">
        <v>3490</v>
      </c>
      <c r="B481">
        <v>45</v>
      </c>
      <c r="C481" s="272" t="s">
        <v>3491</v>
      </c>
      <c r="D481" s="272" t="s">
        <v>170</v>
      </c>
      <c r="E481" s="217">
        <v>1</v>
      </c>
      <c r="F481" s="217">
        <v>3</v>
      </c>
      <c r="G481" s="217">
        <v>4</v>
      </c>
      <c r="H481" s="269">
        <v>44648</v>
      </c>
      <c r="I481" s="433">
        <v>100</v>
      </c>
      <c r="J481" s="217">
        <f t="shared" si="23"/>
        <v>4</v>
      </c>
    </row>
    <row r="482" spans="1:10" hidden="1" outlineLevel="1" x14ac:dyDescent="0.35">
      <c r="A482" s="272" t="s">
        <v>3490</v>
      </c>
      <c r="B482">
        <v>46</v>
      </c>
      <c r="C482" s="272" t="s">
        <v>3491</v>
      </c>
      <c r="D482" s="272" t="s">
        <v>170</v>
      </c>
      <c r="E482" s="217">
        <v>2</v>
      </c>
      <c r="F482" s="217">
        <v>3</v>
      </c>
      <c r="G482" s="217">
        <v>5</v>
      </c>
      <c r="H482" s="269">
        <v>44648</v>
      </c>
      <c r="I482" s="433">
        <v>100</v>
      </c>
      <c r="J482" s="217">
        <f t="shared" si="23"/>
        <v>5</v>
      </c>
    </row>
    <row r="483" spans="1:10" hidden="1" outlineLevel="1" x14ac:dyDescent="0.35">
      <c r="A483" s="272" t="s">
        <v>3490</v>
      </c>
      <c r="B483">
        <v>29</v>
      </c>
      <c r="C483" s="272" t="s">
        <v>3491</v>
      </c>
      <c r="D483" s="272" t="s">
        <v>170</v>
      </c>
      <c r="E483" s="217">
        <v>8</v>
      </c>
      <c r="F483" s="217">
        <v>3</v>
      </c>
      <c r="G483" s="217">
        <v>11</v>
      </c>
      <c r="H483" s="269">
        <v>44648</v>
      </c>
      <c r="I483" s="433">
        <v>500</v>
      </c>
      <c r="J483" s="217">
        <f t="shared" si="23"/>
        <v>11</v>
      </c>
    </row>
    <row r="484" spans="1:10" hidden="1" outlineLevel="1" x14ac:dyDescent="0.35">
      <c r="A484" s="272" t="s">
        <v>3490</v>
      </c>
      <c r="B484">
        <v>26</v>
      </c>
      <c r="C484" s="272" t="s">
        <v>3491</v>
      </c>
      <c r="D484" s="272" t="s">
        <v>170</v>
      </c>
      <c r="E484" s="217">
        <v>2</v>
      </c>
      <c r="F484" s="217">
        <v>2</v>
      </c>
      <c r="G484" s="217">
        <v>4</v>
      </c>
      <c r="H484" s="269">
        <v>44648</v>
      </c>
      <c r="I484" s="433">
        <v>100</v>
      </c>
      <c r="J484" s="217">
        <f t="shared" si="23"/>
        <v>4</v>
      </c>
    </row>
    <row r="485" spans="1:10" hidden="1" outlineLevel="1" x14ac:dyDescent="0.35">
      <c r="A485" s="272" t="s">
        <v>3490</v>
      </c>
      <c r="B485">
        <v>44</v>
      </c>
      <c r="C485" s="272" t="s">
        <v>3491</v>
      </c>
      <c r="D485" s="272" t="s">
        <v>170</v>
      </c>
      <c r="E485" s="217">
        <v>4</v>
      </c>
      <c r="F485" s="217">
        <v>3</v>
      </c>
      <c r="G485" s="217">
        <v>7</v>
      </c>
      <c r="H485" s="269">
        <v>44648</v>
      </c>
      <c r="I485" s="433">
        <v>200</v>
      </c>
      <c r="J485" s="217">
        <f t="shared" si="23"/>
        <v>7</v>
      </c>
    </row>
    <row r="486" spans="1:10" hidden="1" outlineLevel="1" x14ac:dyDescent="0.35">
      <c r="A486" s="272" t="s">
        <v>3490</v>
      </c>
      <c r="B486">
        <v>48</v>
      </c>
      <c r="C486" s="272" t="s">
        <v>3491</v>
      </c>
      <c r="D486" s="272" t="s">
        <v>170</v>
      </c>
      <c r="E486" s="217">
        <v>1</v>
      </c>
      <c r="F486" s="217">
        <v>2</v>
      </c>
      <c r="G486" s="217">
        <v>3</v>
      </c>
      <c r="H486" s="269">
        <v>44648</v>
      </c>
      <c r="I486" s="433">
        <v>200</v>
      </c>
      <c r="J486" s="217">
        <f t="shared" si="23"/>
        <v>3</v>
      </c>
    </row>
    <row r="487" spans="1:10" hidden="1" outlineLevel="1" x14ac:dyDescent="0.35">
      <c r="A487" s="272" t="s">
        <v>3490</v>
      </c>
      <c r="B487">
        <v>31</v>
      </c>
      <c r="C487" s="272" t="s">
        <v>3491</v>
      </c>
      <c r="D487" s="272" t="s">
        <v>170</v>
      </c>
      <c r="E487" s="217">
        <v>8</v>
      </c>
      <c r="F487" s="217">
        <v>4</v>
      </c>
      <c r="G487" s="217">
        <v>12</v>
      </c>
      <c r="H487" s="269">
        <v>44648</v>
      </c>
      <c r="I487" s="433">
        <v>300</v>
      </c>
      <c r="J487" s="217">
        <f t="shared" si="23"/>
        <v>12</v>
      </c>
    </row>
    <row r="488" spans="1:10" hidden="1" outlineLevel="1" x14ac:dyDescent="0.35">
      <c r="A488" s="272" t="s">
        <v>3490</v>
      </c>
      <c r="B488">
        <v>35</v>
      </c>
      <c r="C488" s="272" t="s">
        <v>3491</v>
      </c>
      <c r="D488" s="272" t="s">
        <v>170</v>
      </c>
      <c r="E488" s="217">
        <v>1</v>
      </c>
      <c r="F488" s="217">
        <v>2</v>
      </c>
      <c r="G488" s="217">
        <v>3</v>
      </c>
      <c r="H488" s="269">
        <v>44648</v>
      </c>
      <c r="I488" s="433">
        <v>100</v>
      </c>
      <c r="J488" s="217">
        <f t="shared" si="23"/>
        <v>3</v>
      </c>
    </row>
    <row r="489" spans="1:10" hidden="1" outlineLevel="1" x14ac:dyDescent="0.35">
      <c r="A489" s="272" t="s">
        <v>3490</v>
      </c>
      <c r="B489">
        <v>32</v>
      </c>
      <c r="C489" s="272" t="s">
        <v>3491</v>
      </c>
      <c r="D489" s="272" t="s">
        <v>170</v>
      </c>
      <c r="E489" s="217">
        <v>1</v>
      </c>
      <c r="F489" s="217">
        <v>3</v>
      </c>
      <c r="G489" s="217">
        <v>4</v>
      </c>
      <c r="H489" s="269">
        <v>44648</v>
      </c>
      <c r="I489" s="433">
        <v>200</v>
      </c>
      <c r="J489" s="217">
        <f t="shared" si="23"/>
        <v>4</v>
      </c>
    </row>
    <row r="490" spans="1:10" hidden="1" outlineLevel="1" x14ac:dyDescent="0.35">
      <c r="A490" s="272" t="s">
        <v>3490</v>
      </c>
      <c r="B490">
        <v>33</v>
      </c>
      <c r="C490" s="272" t="s">
        <v>3491</v>
      </c>
      <c r="D490" s="272" t="s">
        <v>170</v>
      </c>
      <c r="E490" s="217">
        <v>4</v>
      </c>
      <c r="F490" s="217">
        <v>3</v>
      </c>
      <c r="G490" s="217">
        <v>7</v>
      </c>
      <c r="H490" s="269">
        <v>44648</v>
      </c>
      <c r="I490" s="433">
        <v>200</v>
      </c>
      <c r="J490" s="217">
        <f t="shared" si="23"/>
        <v>7</v>
      </c>
    </row>
    <row r="491" spans="1:10" hidden="1" outlineLevel="1" x14ac:dyDescent="0.35">
      <c r="A491" s="272" t="s">
        <v>3490</v>
      </c>
      <c r="B491">
        <v>34</v>
      </c>
      <c r="C491" s="272" t="s">
        <v>3491</v>
      </c>
      <c r="D491" s="272" t="s">
        <v>170</v>
      </c>
      <c r="E491" s="217">
        <v>1</v>
      </c>
      <c r="F491" s="217">
        <v>3</v>
      </c>
      <c r="G491" s="217">
        <v>4</v>
      </c>
      <c r="H491" s="269">
        <v>44648</v>
      </c>
      <c r="I491" s="433">
        <v>100</v>
      </c>
      <c r="J491" s="217">
        <f t="shared" si="23"/>
        <v>4</v>
      </c>
    </row>
    <row r="492" spans="1:10" hidden="1" outlineLevel="1" x14ac:dyDescent="0.35">
      <c r="A492" s="272" t="s">
        <v>3490</v>
      </c>
      <c r="B492">
        <v>41</v>
      </c>
      <c r="C492" s="272" t="s">
        <v>3491</v>
      </c>
      <c r="D492" s="272" t="s">
        <v>170</v>
      </c>
      <c r="E492" s="217">
        <v>1</v>
      </c>
      <c r="F492" s="217">
        <v>2</v>
      </c>
      <c r="G492" s="217">
        <v>3</v>
      </c>
      <c r="H492" s="269">
        <v>44648</v>
      </c>
      <c r="I492" s="433">
        <v>400</v>
      </c>
      <c r="J492" s="217">
        <f t="shared" si="23"/>
        <v>3</v>
      </c>
    </row>
    <row r="493" spans="1:10" hidden="1" outlineLevel="1" x14ac:dyDescent="0.35">
      <c r="A493" s="272" t="s">
        <v>3490</v>
      </c>
      <c r="B493">
        <v>38</v>
      </c>
      <c r="C493" s="272" t="s">
        <v>3491</v>
      </c>
      <c r="D493" s="272" t="s">
        <v>170</v>
      </c>
      <c r="E493" s="217">
        <v>4</v>
      </c>
      <c r="F493" s="217">
        <v>2</v>
      </c>
      <c r="G493" s="217">
        <v>6</v>
      </c>
      <c r="H493" s="269">
        <v>44648</v>
      </c>
      <c r="I493" s="433">
        <v>300</v>
      </c>
      <c r="J493" s="217">
        <f t="shared" si="23"/>
        <v>6</v>
      </c>
    </row>
    <row r="494" spans="1:10" hidden="1" outlineLevel="1" x14ac:dyDescent="0.35">
      <c r="A494" s="272" t="s">
        <v>3490</v>
      </c>
      <c r="B494">
        <v>42</v>
      </c>
      <c r="C494" s="272" t="s">
        <v>3491</v>
      </c>
      <c r="D494" s="272" t="s">
        <v>170</v>
      </c>
      <c r="E494" s="217">
        <v>1</v>
      </c>
      <c r="F494" s="217">
        <v>2</v>
      </c>
      <c r="G494" s="217">
        <v>3</v>
      </c>
      <c r="H494" s="269">
        <v>44648</v>
      </c>
      <c r="I494" s="433">
        <v>700</v>
      </c>
      <c r="J494" s="217">
        <f t="shared" si="23"/>
        <v>3</v>
      </c>
    </row>
    <row r="495" spans="1:10" hidden="1" outlineLevel="1" x14ac:dyDescent="0.35">
      <c r="A495" s="272" t="s">
        <v>3490</v>
      </c>
      <c r="B495">
        <v>39</v>
      </c>
      <c r="C495" s="272" t="s">
        <v>3491</v>
      </c>
      <c r="D495" s="272" t="s">
        <v>170</v>
      </c>
      <c r="E495" s="217">
        <v>1</v>
      </c>
      <c r="F495" s="217">
        <v>2</v>
      </c>
      <c r="G495" s="217">
        <v>3</v>
      </c>
      <c r="H495" s="269">
        <v>44648</v>
      </c>
      <c r="I495" s="433">
        <v>100</v>
      </c>
      <c r="J495" s="217">
        <f t="shared" si="23"/>
        <v>3</v>
      </c>
    </row>
    <row r="496" spans="1:10" hidden="1" outlineLevel="1" x14ac:dyDescent="0.35">
      <c r="A496" s="272" t="s">
        <v>3490</v>
      </c>
      <c r="B496">
        <v>43</v>
      </c>
      <c r="C496" s="272" t="s">
        <v>3491</v>
      </c>
      <c r="D496" s="272" t="s">
        <v>170</v>
      </c>
      <c r="E496" s="217">
        <v>1</v>
      </c>
      <c r="F496" s="217">
        <v>1</v>
      </c>
      <c r="G496" s="217">
        <v>2</v>
      </c>
      <c r="H496" s="269">
        <v>44648</v>
      </c>
      <c r="I496" s="433">
        <v>100</v>
      </c>
      <c r="J496" s="217">
        <f t="shared" si="23"/>
        <v>2</v>
      </c>
    </row>
    <row r="497" spans="1:10" hidden="1" outlineLevel="1" x14ac:dyDescent="0.35">
      <c r="A497" s="272" t="s">
        <v>3490</v>
      </c>
      <c r="B497">
        <v>47</v>
      </c>
      <c r="C497" s="272" t="s">
        <v>3491</v>
      </c>
      <c r="D497" s="272" t="s">
        <v>170</v>
      </c>
      <c r="E497" s="217">
        <v>4</v>
      </c>
      <c r="F497" s="217">
        <v>7</v>
      </c>
      <c r="G497" s="217">
        <v>11</v>
      </c>
      <c r="H497" s="269">
        <v>44648</v>
      </c>
      <c r="I497" s="433">
        <v>200</v>
      </c>
      <c r="J497" s="217">
        <f t="shared" si="23"/>
        <v>11</v>
      </c>
    </row>
    <row r="498" spans="1:10" hidden="1" outlineLevel="1" x14ac:dyDescent="0.35">
      <c r="A498" s="272" t="s">
        <v>3490</v>
      </c>
      <c r="B498">
        <v>49</v>
      </c>
      <c r="C498" s="272" t="s">
        <v>3491</v>
      </c>
      <c r="D498" s="272" t="s">
        <v>170</v>
      </c>
      <c r="E498" s="217">
        <v>1</v>
      </c>
      <c r="F498" s="217">
        <v>2</v>
      </c>
      <c r="G498" s="217">
        <v>3</v>
      </c>
      <c r="H498" s="269">
        <v>44648</v>
      </c>
      <c r="I498" s="433">
        <v>400</v>
      </c>
      <c r="J498" s="217">
        <f t="shared" si="23"/>
        <v>3</v>
      </c>
    </row>
    <row r="499" spans="1:10" hidden="1" outlineLevel="1" x14ac:dyDescent="0.35">
      <c r="A499" s="272" t="s">
        <v>3490</v>
      </c>
      <c r="B499">
        <v>50</v>
      </c>
      <c r="C499" s="272" t="s">
        <v>3491</v>
      </c>
      <c r="D499" s="272" t="s">
        <v>170</v>
      </c>
      <c r="E499" s="217">
        <v>9</v>
      </c>
      <c r="F499" s="217">
        <v>5</v>
      </c>
      <c r="G499" s="217">
        <v>14</v>
      </c>
      <c r="H499" s="269">
        <v>44648</v>
      </c>
      <c r="I499" s="433">
        <v>100</v>
      </c>
      <c r="J499" s="217">
        <f t="shared" si="23"/>
        <v>14</v>
      </c>
    </row>
    <row r="500" spans="1:10" hidden="1" outlineLevel="1" x14ac:dyDescent="0.35">
      <c r="A500" s="272" t="s">
        <v>3490</v>
      </c>
      <c r="B500">
        <v>52</v>
      </c>
      <c r="C500" s="272" t="s">
        <v>3491</v>
      </c>
      <c r="D500" s="272" t="s">
        <v>170</v>
      </c>
      <c r="E500" s="217">
        <v>6</v>
      </c>
      <c r="F500" s="217">
        <v>3</v>
      </c>
      <c r="G500" s="217">
        <v>9</v>
      </c>
      <c r="H500" s="269">
        <v>44648</v>
      </c>
      <c r="I500" s="433">
        <v>200</v>
      </c>
      <c r="J500" s="217">
        <f t="shared" si="23"/>
        <v>9</v>
      </c>
    </row>
    <row r="501" spans="1:10" hidden="1" outlineLevel="1" x14ac:dyDescent="0.35">
      <c r="A501" s="272" t="s">
        <v>3490</v>
      </c>
      <c r="B501">
        <v>53</v>
      </c>
      <c r="C501" s="272" t="s">
        <v>3491</v>
      </c>
      <c r="D501" s="272" t="s">
        <v>170</v>
      </c>
      <c r="E501" s="217">
        <v>8</v>
      </c>
      <c r="F501" s="217">
        <v>6</v>
      </c>
      <c r="G501" s="217">
        <v>14</v>
      </c>
      <c r="H501" s="269">
        <v>44648</v>
      </c>
      <c r="I501" s="433">
        <v>600</v>
      </c>
      <c r="J501" s="217">
        <f t="shared" si="23"/>
        <v>14</v>
      </c>
    </row>
    <row r="502" spans="1:10" hidden="1" outlineLevel="1" x14ac:dyDescent="0.35">
      <c r="A502" s="272" t="s">
        <v>3490</v>
      </c>
      <c r="B502">
        <v>51</v>
      </c>
      <c r="C502" s="272" t="s">
        <v>3491</v>
      </c>
      <c r="D502" s="272" t="s">
        <v>170</v>
      </c>
      <c r="E502" s="217">
        <v>1</v>
      </c>
      <c r="F502" s="217">
        <v>2</v>
      </c>
      <c r="G502" s="217">
        <v>3</v>
      </c>
      <c r="H502" s="269">
        <v>44648</v>
      </c>
      <c r="I502" s="433">
        <v>100</v>
      </c>
      <c r="J502" s="217">
        <f t="shared" si="23"/>
        <v>3</v>
      </c>
    </row>
    <row r="503" spans="1:10" ht="15" collapsed="1" thickBot="1" x14ac:dyDescent="0.4">
      <c r="A503" s="211" t="s">
        <v>3490</v>
      </c>
      <c r="B503" s="212"/>
      <c r="C503" s="213" t="s">
        <v>3491</v>
      </c>
      <c r="D503" s="214">
        <f>COUNTA(D450:D502)</f>
        <v>53</v>
      </c>
      <c r="E503" s="243">
        <f>SUM(E450:E502)</f>
        <v>208</v>
      </c>
      <c r="F503" s="243">
        <f>SUM(F450:F502)</f>
        <v>163</v>
      </c>
      <c r="G503" s="243">
        <f>SUM(G450:G502)</f>
        <v>371</v>
      </c>
      <c r="H503" s="270">
        <v>44648</v>
      </c>
      <c r="I503" s="434">
        <f>AVERAGE(I450:I502)</f>
        <v>298.28301886792451</v>
      </c>
      <c r="J503" s="243">
        <f>SUM(J450:J502)</f>
        <v>371</v>
      </c>
    </row>
    <row r="504" spans="1:10" hidden="1" outlineLevel="1" x14ac:dyDescent="0.35">
      <c r="A504" s="272" t="s">
        <v>3492</v>
      </c>
      <c r="B504">
        <v>1</v>
      </c>
      <c r="C504" s="272" t="s">
        <v>3493</v>
      </c>
      <c r="D504" s="272" t="s">
        <v>170</v>
      </c>
      <c r="E504" s="217">
        <v>7</v>
      </c>
      <c r="F504" s="217">
        <v>2</v>
      </c>
      <c r="G504" s="217">
        <v>9</v>
      </c>
      <c r="H504" s="269">
        <v>44648</v>
      </c>
      <c r="I504" s="433">
        <v>180</v>
      </c>
      <c r="J504" s="217">
        <f t="shared" si="23"/>
        <v>9</v>
      </c>
    </row>
    <row r="505" spans="1:10" hidden="1" outlineLevel="1" x14ac:dyDescent="0.35">
      <c r="A505" s="272" t="s">
        <v>3492</v>
      </c>
      <c r="B505">
        <v>2</v>
      </c>
      <c r="C505" s="272" t="s">
        <v>3493</v>
      </c>
      <c r="D505" s="272" t="s">
        <v>170</v>
      </c>
      <c r="E505" s="217">
        <v>2</v>
      </c>
      <c r="F505" s="217">
        <v>2</v>
      </c>
      <c r="G505" s="217">
        <v>4</v>
      </c>
      <c r="H505" s="269">
        <v>44648</v>
      </c>
      <c r="I505" s="433">
        <v>300</v>
      </c>
      <c r="J505" s="217">
        <f t="shared" si="23"/>
        <v>4</v>
      </c>
    </row>
    <row r="506" spans="1:10" hidden="1" outlineLevel="1" x14ac:dyDescent="0.35">
      <c r="A506" s="272" t="s">
        <v>3492</v>
      </c>
      <c r="B506">
        <v>3</v>
      </c>
      <c r="C506" s="272" t="s">
        <v>3493</v>
      </c>
      <c r="D506" s="272" t="s">
        <v>170</v>
      </c>
      <c r="E506" s="217">
        <v>4</v>
      </c>
      <c r="F506" s="217">
        <v>5</v>
      </c>
      <c r="G506" s="217">
        <v>9</v>
      </c>
      <c r="H506" s="269">
        <v>44648</v>
      </c>
      <c r="I506" s="433">
        <v>360</v>
      </c>
      <c r="J506" s="217">
        <f t="shared" si="23"/>
        <v>9</v>
      </c>
    </row>
    <row r="507" spans="1:10" hidden="1" outlineLevel="1" x14ac:dyDescent="0.35">
      <c r="A507" s="272" t="s">
        <v>3492</v>
      </c>
      <c r="B507">
        <v>4</v>
      </c>
      <c r="C507" s="272" t="s">
        <v>3493</v>
      </c>
      <c r="D507" s="272" t="s">
        <v>170</v>
      </c>
      <c r="E507" s="217">
        <v>2</v>
      </c>
      <c r="F507" s="217">
        <v>3</v>
      </c>
      <c r="G507" s="217">
        <v>5</v>
      </c>
      <c r="H507" s="269">
        <v>44648</v>
      </c>
      <c r="I507" s="433">
        <v>410</v>
      </c>
      <c r="J507" s="217">
        <f t="shared" si="23"/>
        <v>5</v>
      </c>
    </row>
    <row r="508" spans="1:10" hidden="1" outlineLevel="1" x14ac:dyDescent="0.35">
      <c r="A508" s="272" t="s">
        <v>3492</v>
      </c>
      <c r="B508">
        <v>5</v>
      </c>
      <c r="C508" s="272" t="s">
        <v>3493</v>
      </c>
      <c r="D508" s="272" t="s">
        <v>170</v>
      </c>
      <c r="E508" s="217">
        <v>5</v>
      </c>
      <c r="F508" s="217">
        <v>2</v>
      </c>
      <c r="G508" s="217">
        <v>7</v>
      </c>
      <c r="H508" s="269">
        <v>44648</v>
      </c>
      <c r="I508" s="433">
        <v>470</v>
      </c>
      <c r="J508" s="217">
        <f t="shared" si="23"/>
        <v>7</v>
      </c>
    </row>
    <row r="509" spans="1:10" hidden="1" outlineLevel="1" x14ac:dyDescent="0.35">
      <c r="A509" s="272" t="s">
        <v>3492</v>
      </c>
      <c r="B509">
        <v>6</v>
      </c>
      <c r="C509" s="272" t="s">
        <v>3493</v>
      </c>
      <c r="D509" s="272" t="s">
        <v>170</v>
      </c>
      <c r="E509" s="217">
        <v>7</v>
      </c>
      <c r="F509" s="217">
        <v>2</v>
      </c>
      <c r="G509" s="217">
        <v>9</v>
      </c>
      <c r="H509" s="269">
        <v>44648</v>
      </c>
      <c r="I509" s="433">
        <v>600</v>
      </c>
      <c r="J509" s="217">
        <f t="shared" si="23"/>
        <v>9</v>
      </c>
    </row>
    <row r="510" spans="1:10" hidden="1" outlineLevel="1" x14ac:dyDescent="0.35">
      <c r="A510" s="272" t="s">
        <v>3492</v>
      </c>
      <c r="B510">
        <v>7</v>
      </c>
      <c r="C510" s="272" t="s">
        <v>3493</v>
      </c>
      <c r="D510" s="272" t="s">
        <v>170</v>
      </c>
      <c r="E510" s="217">
        <v>3</v>
      </c>
      <c r="F510" s="217">
        <v>2</v>
      </c>
      <c r="G510" s="217">
        <v>5</v>
      </c>
      <c r="H510" s="269">
        <v>44648</v>
      </c>
      <c r="I510" s="433">
        <v>800</v>
      </c>
      <c r="J510" s="217">
        <f t="shared" si="23"/>
        <v>5</v>
      </c>
    </row>
    <row r="511" spans="1:10" hidden="1" outlineLevel="1" x14ac:dyDescent="0.35">
      <c r="A511" s="272" t="s">
        <v>3492</v>
      </c>
      <c r="B511">
        <v>31</v>
      </c>
      <c r="C511" s="272" t="s">
        <v>3493</v>
      </c>
      <c r="D511" s="272" t="s">
        <v>170</v>
      </c>
      <c r="E511" s="217">
        <v>6</v>
      </c>
      <c r="F511" s="217">
        <v>3</v>
      </c>
      <c r="G511" s="217">
        <v>9</v>
      </c>
      <c r="H511" s="269">
        <v>44648</v>
      </c>
      <c r="I511" s="433">
        <v>500</v>
      </c>
      <c r="J511" s="217">
        <f t="shared" si="23"/>
        <v>9</v>
      </c>
    </row>
    <row r="512" spans="1:10" hidden="1" outlineLevel="1" x14ac:dyDescent="0.35">
      <c r="A512" s="272" t="s">
        <v>3492</v>
      </c>
      <c r="B512">
        <v>44</v>
      </c>
      <c r="C512" s="272" t="s">
        <v>3493</v>
      </c>
      <c r="D512" s="272" t="s">
        <v>170</v>
      </c>
      <c r="E512" s="217">
        <v>4</v>
      </c>
      <c r="F512" s="217">
        <v>2</v>
      </c>
      <c r="G512" s="217">
        <v>6</v>
      </c>
      <c r="H512" s="269">
        <v>44648</v>
      </c>
      <c r="I512" s="433">
        <v>570</v>
      </c>
      <c r="J512" s="217">
        <f t="shared" si="23"/>
        <v>6</v>
      </c>
    </row>
    <row r="513" spans="1:10" hidden="1" outlineLevel="1" x14ac:dyDescent="0.35">
      <c r="A513" s="272" t="s">
        <v>3492</v>
      </c>
      <c r="B513">
        <v>23</v>
      </c>
      <c r="C513" s="272" t="s">
        <v>3493</v>
      </c>
      <c r="D513" s="272" t="s">
        <v>170</v>
      </c>
      <c r="E513" s="217">
        <v>1</v>
      </c>
      <c r="F513" s="217">
        <v>2</v>
      </c>
      <c r="G513" s="217">
        <v>3</v>
      </c>
      <c r="H513" s="269">
        <v>44648</v>
      </c>
      <c r="I513" s="433">
        <v>400</v>
      </c>
      <c r="J513" s="217">
        <f t="shared" si="23"/>
        <v>3</v>
      </c>
    </row>
    <row r="514" spans="1:10" hidden="1" outlineLevel="1" x14ac:dyDescent="0.35">
      <c r="A514" s="272" t="s">
        <v>3492</v>
      </c>
      <c r="B514">
        <v>8</v>
      </c>
      <c r="C514" s="272" t="s">
        <v>3493</v>
      </c>
      <c r="D514" s="272" t="s">
        <v>170</v>
      </c>
      <c r="E514" s="217">
        <v>4</v>
      </c>
      <c r="F514" s="217">
        <v>2</v>
      </c>
      <c r="G514" s="217">
        <v>6</v>
      </c>
      <c r="H514" s="269">
        <v>44648</v>
      </c>
      <c r="I514" s="433">
        <v>190</v>
      </c>
      <c r="J514" s="217">
        <f t="shared" si="23"/>
        <v>6</v>
      </c>
    </row>
    <row r="515" spans="1:10" hidden="1" outlineLevel="1" x14ac:dyDescent="0.35">
      <c r="A515" s="272" t="s">
        <v>3492</v>
      </c>
      <c r="B515">
        <v>9</v>
      </c>
      <c r="C515" s="272" t="s">
        <v>3493</v>
      </c>
      <c r="D515" s="272" t="s">
        <v>170</v>
      </c>
      <c r="E515" s="217">
        <v>1</v>
      </c>
      <c r="F515" s="217">
        <v>2</v>
      </c>
      <c r="G515" s="217">
        <v>3</v>
      </c>
      <c r="H515" s="269">
        <v>44648</v>
      </c>
      <c r="I515" s="433">
        <v>300</v>
      </c>
      <c r="J515" s="217">
        <f t="shared" ref="J515:J578" si="24">IF(I515&gt;$Q$1,,G515)</f>
        <v>3</v>
      </c>
    </row>
    <row r="516" spans="1:10" hidden="1" outlineLevel="1" x14ac:dyDescent="0.35">
      <c r="A516" s="272" t="s">
        <v>3492</v>
      </c>
      <c r="B516">
        <v>10</v>
      </c>
      <c r="C516" s="272" t="s">
        <v>3493</v>
      </c>
      <c r="D516" s="272" t="s">
        <v>170</v>
      </c>
      <c r="E516" s="217">
        <v>4</v>
      </c>
      <c r="F516" s="217">
        <v>2</v>
      </c>
      <c r="G516" s="217">
        <v>6</v>
      </c>
      <c r="H516" s="269">
        <v>44648</v>
      </c>
      <c r="I516" s="433">
        <v>380</v>
      </c>
      <c r="J516" s="217">
        <f t="shared" si="24"/>
        <v>6</v>
      </c>
    </row>
    <row r="517" spans="1:10" hidden="1" outlineLevel="1" x14ac:dyDescent="0.35">
      <c r="A517" s="272" t="s">
        <v>3492</v>
      </c>
      <c r="B517">
        <v>11</v>
      </c>
      <c r="C517" s="272" t="s">
        <v>3493</v>
      </c>
      <c r="D517" s="272" t="s">
        <v>170</v>
      </c>
      <c r="E517" s="217">
        <v>2</v>
      </c>
      <c r="F517" s="217">
        <v>3</v>
      </c>
      <c r="G517" s="217">
        <v>5</v>
      </c>
      <c r="H517" s="269">
        <v>44648</v>
      </c>
      <c r="I517" s="433">
        <v>900</v>
      </c>
      <c r="J517" s="217">
        <f t="shared" si="24"/>
        <v>5</v>
      </c>
    </row>
    <row r="518" spans="1:10" hidden="1" outlineLevel="1" x14ac:dyDescent="0.35">
      <c r="A518" s="272" t="s">
        <v>3492</v>
      </c>
      <c r="B518">
        <v>12</v>
      </c>
      <c r="C518" s="272" t="s">
        <v>3493</v>
      </c>
      <c r="D518" s="272" t="s">
        <v>170</v>
      </c>
      <c r="E518" s="217">
        <v>4</v>
      </c>
      <c r="F518" s="217">
        <v>2</v>
      </c>
      <c r="G518" s="217">
        <v>6</v>
      </c>
      <c r="H518" s="269">
        <v>44648</v>
      </c>
      <c r="I518" s="433">
        <v>700</v>
      </c>
      <c r="J518" s="217">
        <f t="shared" si="24"/>
        <v>6</v>
      </c>
    </row>
    <row r="519" spans="1:10" hidden="1" outlineLevel="1" x14ac:dyDescent="0.35">
      <c r="A519" s="272" t="s">
        <v>3492</v>
      </c>
      <c r="B519">
        <v>13</v>
      </c>
      <c r="C519" s="272" t="s">
        <v>3493</v>
      </c>
      <c r="D519" s="272" t="s">
        <v>170</v>
      </c>
      <c r="E519" s="217">
        <v>4</v>
      </c>
      <c r="F519" s="217">
        <v>3</v>
      </c>
      <c r="G519" s="217">
        <v>7</v>
      </c>
      <c r="H519" s="269">
        <v>44648</v>
      </c>
      <c r="I519" s="433">
        <v>680</v>
      </c>
      <c r="J519" s="217">
        <f t="shared" si="24"/>
        <v>7</v>
      </c>
    </row>
    <row r="520" spans="1:10" hidden="1" outlineLevel="1" x14ac:dyDescent="0.35">
      <c r="A520" s="272" t="s">
        <v>3492</v>
      </c>
      <c r="B520">
        <v>14</v>
      </c>
      <c r="C520" s="272" t="s">
        <v>3493</v>
      </c>
      <c r="D520" s="272" t="s">
        <v>170</v>
      </c>
      <c r="E520" s="217">
        <v>6</v>
      </c>
      <c r="F520" s="217">
        <v>4</v>
      </c>
      <c r="G520" s="217">
        <v>10</v>
      </c>
      <c r="H520" s="269">
        <v>44648</v>
      </c>
      <c r="I520" s="433">
        <v>630</v>
      </c>
      <c r="J520" s="217">
        <f t="shared" si="24"/>
        <v>10</v>
      </c>
    </row>
    <row r="521" spans="1:10" hidden="1" outlineLevel="1" x14ac:dyDescent="0.35">
      <c r="A521" s="272" t="s">
        <v>3492</v>
      </c>
      <c r="B521">
        <v>15</v>
      </c>
      <c r="C521" s="272" t="s">
        <v>3493</v>
      </c>
      <c r="D521" s="272" t="s">
        <v>170</v>
      </c>
      <c r="E521" s="217">
        <v>8</v>
      </c>
      <c r="F521" s="217">
        <v>3</v>
      </c>
      <c r="G521" s="217">
        <v>11</v>
      </c>
      <c r="H521" s="269">
        <v>44648</v>
      </c>
      <c r="I521" s="433">
        <v>800</v>
      </c>
      <c r="J521" s="217">
        <f t="shared" si="24"/>
        <v>11</v>
      </c>
    </row>
    <row r="522" spans="1:10" hidden="1" outlineLevel="1" x14ac:dyDescent="0.35">
      <c r="A522" s="272" t="s">
        <v>3492</v>
      </c>
      <c r="B522">
        <v>16</v>
      </c>
      <c r="C522" s="272" t="s">
        <v>3493</v>
      </c>
      <c r="D522" s="272" t="s">
        <v>170</v>
      </c>
      <c r="E522" s="217">
        <v>10</v>
      </c>
      <c r="F522" s="217">
        <v>5</v>
      </c>
      <c r="G522" s="217">
        <v>15</v>
      </c>
      <c r="H522" s="269">
        <v>44648</v>
      </c>
      <c r="I522" s="433">
        <v>550</v>
      </c>
      <c r="J522" s="217">
        <f t="shared" si="24"/>
        <v>15</v>
      </c>
    </row>
    <row r="523" spans="1:10" hidden="1" outlineLevel="1" x14ac:dyDescent="0.35">
      <c r="A523" s="272" t="s">
        <v>3492</v>
      </c>
      <c r="B523">
        <v>17</v>
      </c>
      <c r="C523" s="272" t="s">
        <v>3493</v>
      </c>
      <c r="D523" s="272" t="s">
        <v>170</v>
      </c>
      <c r="E523" s="217">
        <v>6</v>
      </c>
      <c r="F523" s="217">
        <v>2</v>
      </c>
      <c r="G523" s="217">
        <v>8</v>
      </c>
      <c r="H523" s="269">
        <v>44648</v>
      </c>
      <c r="I523" s="433">
        <v>410</v>
      </c>
      <c r="J523" s="217">
        <f t="shared" si="24"/>
        <v>8</v>
      </c>
    </row>
    <row r="524" spans="1:10" hidden="1" outlineLevel="1" x14ac:dyDescent="0.35">
      <c r="A524" s="272" t="s">
        <v>3492</v>
      </c>
      <c r="B524">
        <v>18</v>
      </c>
      <c r="C524" s="272" t="s">
        <v>3493</v>
      </c>
      <c r="D524" s="272" t="s">
        <v>170</v>
      </c>
      <c r="E524" s="217">
        <v>2</v>
      </c>
      <c r="F524" s="217">
        <v>4</v>
      </c>
      <c r="G524" s="217">
        <v>6</v>
      </c>
      <c r="H524" s="269">
        <v>44648</v>
      </c>
      <c r="I524" s="433">
        <v>430</v>
      </c>
      <c r="J524" s="217">
        <f t="shared" si="24"/>
        <v>6</v>
      </c>
    </row>
    <row r="525" spans="1:10" hidden="1" outlineLevel="1" x14ac:dyDescent="0.35">
      <c r="A525" s="272" t="s">
        <v>3492</v>
      </c>
      <c r="B525">
        <v>19</v>
      </c>
      <c r="C525" s="272" t="s">
        <v>3493</v>
      </c>
      <c r="D525" s="272" t="s">
        <v>170</v>
      </c>
      <c r="E525" s="217">
        <v>7</v>
      </c>
      <c r="F525" s="217">
        <v>2</v>
      </c>
      <c r="G525" s="217">
        <v>9</v>
      </c>
      <c r="H525" s="269">
        <v>44648</v>
      </c>
      <c r="I525" s="433">
        <v>600</v>
      </c>
      <c r="J525" s="217">
        <f t="shared" si="24"/>
        <v>9</v>
      </c>
    </row>
    <row r="526" spans="1:10" hidden="1" outlineLevel="1" x14ac:dyDescent="0.35">
      <c r="A526" s="272" t="s">
        <v>3492</v>
      </c>
      <c r="B526">
        <v>20</v>
      </c>
      <c r="C526" s="272" t="s">
        <v>3493</v>
      </c>
      <c r="D526" s="272" t="s">
        <v>170</v>
      </c>
      <c r="E526" s="217">
        <v>3</v>
      </c>
      <c r="F526" s="217">
        <v>2</v>
      </c>
      <c r="G526" s="217">
        <v>5</v>
      </c>
      <c r="H526" s="269">
        <v>44648</v>
      </c>
      <c r="I526" s="433">
        <v>670</v>
      </c>
      <c r="J526" s="217">
        <f t="shared" si="24"/>
        <v>5</v>
      </c>
    </row>
    <row r="527" spans="1:10" hidden="1" outlineLevel="1" x14ac:dyDescent="0.35">
      <c r="A527" s="272" t="s">
        <v>3492</v>
      </c>
      <c r="B527">
        <v>21</v>
      </c>
      <c r="C527" s="272" t="s">
        <v>3493</v>
      </c>
      <c r="D527" s="272" t="s">
        <v>170</v>
      </c>
      <c r="E527" s="217">
        <v>3</v>
      </c>
      <c r="F527" s="217">
        <v>2</v>
      </c>
      <c r="G527" s="217">
        <v>5</v>
      </c>
      <c r="H527" s="269">
        <v>44648</v>
      </c>
      <c r="I527" s="433">
        <v>810</v>
      </c>
      <c r="J527" s="217">
        <f t="shared" si="24"/>
        <v>5</v>
      </c>
    </row>
    <row r="528" spans="1:10" hidden="1" outlineLevel="1" x14ac:dyDescent="0.35">
      <c r="A528" s="272" t="s">
        <v>3492</v>
      </c>
      <c r="B528">
        <v>22</v>
      </c>
      <c r="C528" s="272" t="s">
        <v>3493</v>
      </c>
      <c r="D528" s="272" t="s">
        <v>170</v>
      </c>
      <c r="E528" s="217">
        <v>1</v>
      </c>
      <c r="F528" s="217">
        <v>2</v>
      </c>
      <c r="G528" s="217">
        <v>3</v>
      </c>
      <c r="H528" s="269">
        <v>44648</v>
      </c>
      <c r="I528" s="433">
        <v>700</v>
      </c>
      <c r="J528" s="217">
        <f t="shared" si="24"/>
        <v>3</v>
      </c>
    </row>
    <row r="529" spans="1:10" hidden="1" outlineLevel="1" x14ac:dyDescent="0.35">
      <c r="A529" s="272" t="s">
        <v>3492</v>
      </c>
      <c r="B529">
        <v>24</v>
      </c>
      <c r="C529" s="272" t="s">
        <v>3493</v>
      </c>
      <c r="D529" s="272" t="s">
        <v>170</v>
      </c>
      <c r="E529" s="217">
        <v>3</v>
      </c>
      <c r="F529" s="217">
        <v>4</v>
      </c>
      <c r="G529" s="217">
        <v>7</v>
      </c>
      <c r="H529" s="269">
        <v>44648</v>
      </c>
      <c r="I529" s="433">
        <v>400</v>
      </c>
      <c r="J529" s="217">
        <f t="shared" si="24"/>
        <v>7</v>
      </c>
    </row>
    <row r="530" spans="1:10" hidden="1" outlineLevel="1" x14ac:dyDescent="0.35">
      <c r="A530" s="272" t="s">
        <v>3492</v>
      </c>
      <c r="B530">
        <v>25</v>
      </c>
      <c r="C530" s="272" t="s">
        <v>3493</v>
      </c>
      <c r="D530" s="272" t="s">
        <v>170</v>
      </c>
      <c r="E530" s="217">
        <v>3</v>
      </c>
      <c r="F530" s="217">
        <v>2</v>
      </c>
      <c r="G530" s="217">
        <v>5</v>
      </c>
      <c r="H530" s="269">
        <v>44648</v>
      </c>
      <c r="I530" s="433">
        <v>410</v>
      </c>
      <c r="J530" s="217">
        <f t="shared" si="24"/>
        <v>5</v>
      </c>
    </row>
    <row r="531" spans="1:10" hidden="1" outlineLevel="1" x14ac:dyDescent="0.35">
      <c r="A531" s="272" t="s">
        <v>3492</v>
      </c>
      <c r="B531">
        <v>26</v>
      </c>
      <c r="C531" s="272" t="s">
        <v>3493</v>
      </c>
      <c r="D531" s="272" t="s">
        <v>170</v>
      </c>
      <c r="E531" s="217">
        <v>1</v>
      </c>
      <c r="F531" s="217">
        <v>4</v>
      </c>
      <c r="G531" s="217">
        <v>5</v>
      </c>
      <c r="H531" s="269">
        <v>44648</v>
      </c>
      <c r="I531" s="433">
        <v>480</v>
      </c>
      <c r="J531" s="217">
        <f t="shared" si="24"/>
        <v>5</v>
      </c>
    </row>
    <row r="532" spans="1:10" hidden="1" outlineLevel="1" x14ac:dyDescent="0.35">
      <c r="A532" s="272" t="s">
        <v>3492</v>
      </c>
      <c r="B532">
        <v>27</v>
      </c>
      <c r="C532" s="272" t="s">
        <v>3493</v>
      </c>
      <c r="D532" s="272" t="s">
        <v>170</v>
      </c>
      <c r="E532" s="217">
        <v>1</v>
      </c>
      <c r="F532" s="217">
        <v>2</v>
      </c>
      <c r="G532" s="217">
        <v>3</v>
      </c>
      <c r="H532" s="269">
        <v>44648</v>
      </c>
      <c r="I532" s="433">
        <v>600</v>
      </c>
      <c r="J532" s="217">
        <f t="shared" si="24"/>
        <v>3</v>
      </c>
    </row>
    <row r="533" spans="1:10" hidden="1" outlineLevel="1" x14ac:dyDescent="0.35">
      <c r="A533" s="272" t="s">
        <v>3492</v>
      </c>
      <c r="B533">
        <v>28</v>
      </c>
      <c r="C533" s="272" t="s">
        <v>3493</v>
      </c>
      <c r="D533" s="272" t="s">
        <v>170</v>
      </c>
      <c r="E533" s="217">
        <v>6</v>
      </c>
      <c r="F533" s="217">
        <v>4</v>
      </c>
      <c r="G533" s="217">
        <v>10</v>
      </c>
      <c r="H533" s="269">
        <v>44648</v>
      </c>
      <c r="I533" s="433">
        <v>300</v>
      </c>
      <c r="J533" s="217">
        <f t="shared" si="24"/>
        <v>10</v>
      </c>
    </row>
    <row r="534" spans="1:10" hidden="1" outlineLevel="1" x14ac:dyDescent="0.35">
      <c r="A534" s="272" t="s">
        <v>3492</v>
      </c>
      <c r="B534">
        <v>46</v>
      </c>
      <c r="C534" s="272" t="s">
        <v>3493</v>
      </c>
      <c r="D534" s="272" t="s">
        <v>170</v>
      </c>
      <c r="E534" s="217">
        <v>3</v>
      </c>
      <c r="F534" s="217">
        <v>2</v>
      </c>
      <c r="G534" s="217">
        <v>5</v>
      </c>
      <c r="H534" s="269">
        <v>44648</v>
      </c>
      <c r="I534" s="433">
        <v>900</v>
      </c>
      <c r="J534" s="217">
        <f t="shared" si="24"/>
        <v>5</v>
      </c>
    </row>
    <row r="535" spans="1:10" hidden="1" outlineLevel="1" x14ac:dyDescent="0.35">
      <c r="A535" s="272" t="s">
        <v>3492</v>
      </c>
      <c r="B535">
        <v>29</v>
      </c>
      <c r="C535" s="272" t="s">
        <v>3493</v>
      </c>
      <c r="D535" s="272" t="s">
        <v>170</v>
      </c>
      <c r="E535" s="217">
        <v>4</v>
      </c>
      <c r="F535" s="217">
        <v>2</v>
      </c>
      <c r="G535" s="217">
        <v>6</v>
      </c>
      <c r="H535" s="269">
        <v>44648</v>
      </c>
      <c r="I535" s="433">
        <v>220</v>
      </c>
      <c r="J535" s="217">
        <f t="shared" si="24"/>
        <v>6</v>
      </c>
    </row>
    <row r="536" spans="1:10" hidden="1" outlineLevel="1" x14ac:dyDescent="0.35">
      <c r="A536" s="272" t="s">
        <v>3492</v>
      </c>
      <c r="B536">
        <v>30</v>
      </c>
      <c r="C536" s="272" t="s">
        <v>3493</v>
      </c>
      <c r="D536" s="272" t="s">
        <v>170</v>
      </c>
      <c r="E536" s="217">
        <v>4</v>
      </c>
      <c r="F536" s="217">
        <v>2</v>
      </c>
      <c r="G536" s="217">
        <v>6</v>
      </c>
      <c r="H536" s="269">
        <v>44648</v>
      </c>
      <c r="I536" s="433">
        <v>700</v>
      </c>
      <c r="J536" s="217">
        <f t="shared" si="24"/>
        <v>6</v>
      </c>
    </row>
    <row r="537" spans="1:10" hidden="1" outlineLevel="1" x14ac:dyDescent="0.35">
      <c r="A537" s="272" t="s">
        <v>3492</v>
      </c>
      <c r="B537">
        <v>32</v>
      </c>
      <c r="C537" s="272" t="s">
        <v>3493</v>
      </c>
      <c r="D537" s="272" t="s">
        <v>170</v>
      </c>
      <c r="E537" s="217">
        <v>3</v>
      </c>
      <c r="F537" s="217">
        <v>2</v>
      </c>
      <c r="G537" s="217">
        <v>5</v>
      </c>
      <c r="H537" s="269">
        <v>44648</v>
      </c>
      <c r="I537" s="433">
        <v>410</v>
      </c>
      <c r="J537" s="217">
        <f t="shared" si="24"/>
        <v>5</v>
      </c>
    </row>
    <row r="538" spans="1:10" hidden="1" outlineLevel="1" x14ac:dyDescent="0.35">
      <c r="A538" s="272" t="s">
        <v>3492</v>
      </c>
      <c r="B538">
        <v>33</v>
      </c>
      <c r="C538" s="272" t="s">
        <v>3493</v>
      </c>
      <c r="D538" s="272" t="s">
        <v>170</v>
      </c>
      <c r="E538" s="217">
        <v>5</v>
      </c>
      <c r="F538" s="217">
        <v>2</v>
      </c>
      <c r="G538" s="217">
        <v>7</v>
      </c>
      <c r="H538" s="269">
        <v>44648</v>
      </c>
      <c r="I538" s="433">
        <v>180</v>
      </c>
      <c r="J538" s="217">
        <f t="shared" si="24"/>
        <v>7</v>
      </c>
    </row>
    <row r="539" spans="1:10" hidden="1" outlineLevel="1" x14ac:dyDescent="0.35">
      <c r="A539" s="272" t="s">
        <v>3492</v>
      </c>
      <c r="B539">
        <v>34</v>
      </c>
      <c r="C539" s="272" t="s">
        <v>3493</v>
      </c>
      <c r="D539" s="272" t="s">
        <v>170</v>
      </c>
      <c r="E539" s="217">
        <v>1</v>
      </c>
      <c r="F539" s="217">
        <v>2</v>
      </c>
      <c r="G539" s="217">
        <v>3</v>
      </c>
      <c r="H539" s="269">
        <v>44648</v>
      </c>
      <c r="I539" s="433">
        <v>200</v>
      </c>
      <c r="J539" s="217">
        <f t="shared" si="24"/>
        <v>3</v>
      </c>
    </row>
    <row r="540" spans="1:10" hidden="1" outlineLevel="1" x14ac:dyDescent="0.35">
      <c r="A540" s="272" t="s">
        <v>3492</v>
      </c>
      <c r="B540">
        <v>35</v>
      </c>
      <c r="C540" s="272" t="s">
        <v>3493</v>
      </c>
      <c r="D540" s="272" t="s">
        <v>170</v>
      </c>
      <c r="E540" s="217">
        <v>8</v>
      </c>
      <c r="F540" s="217">
        <v>3</v>
      </c>
      <c r="G540" s="217">
        <v>11</v>
      </c>
      <c r="H540" s="269">
        <v>44648</v>
      </c>
      <c r="I540" s="433">
        <v>300</v>
      </c>
      <c r="J540" s="217">
        <f t="shared" si="24"/>
        <v>11</v>
      </c>
    </row>
    <row r="541" spans="1:10" hidden="1" outlineLevel="1" x14ac:dyDescent="0.35">
      <c r="A541" s="272" t="s">
        <v>3492</v>
      </c>
      <c r="B541">
        <v>36</v>
      </c>
      <c r="C541" s="272" t="s">
        <v>3493</v>
      </c>
      <c r="D541" s="272" t="s">
        <v>170</v>
      </c>
      <c r="E541" s="217">
        <v>3</v>
      </c>
      <c r="F541" s="217">
        <v>2</v>
      </c>
      <c r="G541" s="217">
        <v>5</v>
      </c>
      <c r="H541" s="269">
        <v>44648</v>
      </c>
      <c r="I541" s="433">
        <v>220</v>
      </c>
      <c r="J541" s="217">
        <f t="shared" si="24"/>
        <v>5</v>
      </c>
    </row>
    <row r="542" spans="1:10" hidden="1" outlineLevel="1" x14ac:dyDescent="0.35">
      <c r="A542" s="272" t="s">
        <v>3492</v>
      </c>
      <c r="B542">
        <v>37</v>
      </c>
      <c r="C542" s="272" t="s">
        <v>3493</v>
      </c>
      <c r="D542" s="272" t="s">
        <v>170</v>
      </c>
      <c r="E542" s="217">
        <v>6</v>
      </c>
      <c r="F542" s="217">
        <v>2</v>
      </c>
      <c r="G542" s="217">
        <v>8</v>
      </c>
      <c r="H542" s="269">
        <v>44648</v>
      </c>
      <c r="I542" s="433">
        <v>370</v>
      </c>
      <c r="J542" s="217">
        <f t="shared" si="24"/>
        <v>8</v>
      </c>
    </row>
    <row r="543" spans="1:10" hidden="1" outlineLevel="1" x14ac:dyDescent="0.35">
      <c r="A543" s="272" t="s">
        <v>3492</v>
      </c>
      <c r="B543">
        <v>38</v>
      </c>
      <c r="C543" s="272" t="s">
        <v>3493</v>
      </c>
      <c r="D543" s="272" t="s">
        <v>170</v>
      </c>
      <c r="E543" s="217">
        <v>8</v>
      </c>
      <c r="F543" s="217">
        <v>3</v>
      </c>
      <c r="G543" s="217">
        <v>11</v>
      </c>
      <c r="H543" s="269">
        <v>44648</v>
      </c>
      <c r="I543" s="433">
        <v>470</v>
      </c>
      <c r="J543" s="217">
        <f t="shared" si="24"/>
        <v>11</v>
      </c>
    </row>
    <row r="544" spans="1:10" hidden="1" outlineLevel="1" x14ac:dyDescent="0.35">
      <c r="A544" s="272" t="s">
        <v>3492</v>
      </c>
      <c r="B544">
        <v>39</v>
      </c>
      <c r="C544" s="272" t="s">
        <v>3493</v>
      </c>
      <c r="D544" s="272" t="s">
        <v>170</v>
      </c>
      <c r="E544" s="217">
        <v>4</v>
      </c>
      <c r="F544" s="217">
        <v>2</v>
      </c>
      <c r="G544" s="217">
        <v>6</v>
      </c>
      <c r="H544" s="269">
        <v>44648</v>
      </c>
      <c r="I544" s="433">
        <v>700</v>
      </c>
      <c r="J544" s="217">
        <f t="shared" si="24"/>
        <v>6</v>
      </c>
    </row>
    <row r="545" spans="1:10" hidden="1" outlineLevel="1" x14ac:dyDescent="0.35">
      <c r="A545" s="272" t="s">
        <v>3492</v>
      </c>
      <c r="B545">
        <v>40</v>
      </c>
      <c r="C545" s="272" t="s">
        <v>3493</v>
      </c>
      <c r="D545" s="272" t="s">
        <v>170</v>
      </c>
      <c r="E545" s="217">
        <v>7</v>
      </c>
      <c r="F545" s="217">
        <v>2</v>
      </c>
      <c r="G545" s="217">
        <v>9</v>
      </c>
      <c r="H545" s="269">
        <v>44648</v>
      </c>
      <c r="I545" s="433">
        <v>600</v>
      </c>
      <c r="J545" s="217">
        <f t="shared" si="24"/>
        <v>9</v>
      </c>
    </row>
    <row r="546" spans="1:10" hidden="1" outlineLevel="1" x14ac:dyDescent="0.35">
      <c r="A546" s="272" t="s">
        <v>3492</v>
      </c>
      <c r="B546">
        <v>41</v>
      </c>
      <c r="C546" s="272" t="s">
        <v>3493</v>
      </c>
      <c r="D546" s="272" t="s">
        <v>170</v>
      </c>
      <c r="E546" s="217">
        <v>4</v>
      </c>
      <c r="F546" s="217">
        <v>2</v>
      </c>
      <c r="G546" s="217">
        <v>6</v>
      </c>
      <c r="H546" s="269">
        <v>44648</v>
      </c>
      <c r="I546" s="433">
        <v>610</v>
      </c>
      <c r="J546" s="217">
        <f t="shared" si="24"/>
        <v>6</v>
      </c>
    </row>
    <row r="547" spans="1:10" hidden="1" outlineLevel="1" x14ac:dyDescent="0.35">
      <c r="A547" s="272" t="s">
        <v>3492</v>
      </c>
      <c r="B547">
        <v>42</v>
      </c>
      <c r="C547" s="272" t="s">
        <v>3493</v>
      </c>
      <c r="D547" s="272" t="s">
        <v>170</v>
      </c>
      <c r="E547" s="217">
        <v>9</v>
      </c>
      <c r="F547" s="217">
        <v>4</v>
      </c>
      <c r="G547" s="217">
        <v>13</v>
      </c>
      <c r="H547" s="269">
        <v>44648</v>
      </c>
      <c r="I547" s="433">
        <v>630</v>
      </c>
      <c r="J547" s="217">
        <f t="shared" si="24"/>
        <v>13</v>
      </c>
    </row>
    <row r="548" spans="1:10" hidden="1" outlineLevel="1" x14ac:dyDescent="0.35">
      <c r="A548" s="272" t="s">
        <v>3492</v>
      </c>
      <c r="B548">
        <v>43</v>
      </c>
      <c r="C548" s="272" t="s">
        <v>3493</v>
      </c>
      <c r="D548" s="272" t="s">
        <v>170</v>
      </c>
      <c r="E548" s="217">
        <v>5</v>
      </c>
      <c r="F548" s="217">
        <v>2</v>
      </c>
      <c r="G548" s="217">
        <v>7</v>
      </c>
      <c r="H548" s="269">
        <v>44648</v>
      </c>
      <c r="I548" s="433">
        <v>580</v>
      </c>
      <c r="J548" s="217">
        <f t="shared" si="24"/>
        <v>7</v>
      </c>
    </row>
    <row r="549" spans="1:10" hidden="1" outlineLevel="1" x14ac:dyDescent="0.35">
      <c r="A549" s="272" t="s">
        <v>3492</v>
      </c>
      <c r="B549">
        <v>45</v>
      </c>
      <c r="C549" s="272" t="s">
        <v>3493</v>
      </c>
      <c r="D549" s="272" t="s">
        <v>170</v>
      </c>
      <c r="E549" s="217">
        <v>6</v>
      </c>
      <c r="F549" s="217">
        <v>2</v>
      </c>
      <c r="G549" s="217">
        <v>8</v>
      </c>
      <c r="H549" s="269">
        <v>44648</v>
      </c>
      <c r="I549" s="433">
        <v>800</v>
      </c>
      <c r="J549" s="217">
        <f t="shared" si="24"/>
        <v>8</v>
      </c>
    </row>
    <row r="550" spans="1:10" hidden="1" outlineLevel="1" x14ac:dyDescent="0.35">
      <c r="A550" s="272" t="s">
        <v>3492</v>
      </c>
      <c r="B550">
        <v>47</v>
      </c>
      <c r="C550" s="272" t="s">
        <v>3493</v>
      </c>
      <c r="D550" s="272" t="s">
        <v>170</v>
      </c>
      <c r="E550" s="217">
        <v>7</v>
      </c>
      <c r="F550" s="217">
        <v>2</v>
      </c>
      <c r="G550" s="217">
        <v>9</v>
      </c>
      <c r="H550" s="269">
        <v>44648</v>
      </c>
      <c r="I550" s="433">
        <v>400</v>
      </c>
      <c r="J550" s="217">
        <f t="shared" si="24"/>
        <v>9</v>
      </c>
    </row>
    <row r="551" spans="1:10" hidden="1" outlineLevel="1" x14ac:dyDescent="0.35">
      <c r="A551" s="272" t="s">
        <v>3492</v>
      </c>
      <c r="B551">
        <v>48</v>
      </c>
      <c r="C551" s="272" t="s">
        <v>3493</v>
      </c>
      <c r="D551" s="272" t="s">
        <v>170</v>
      </c>
      <c r="E551" s="217">
        <v>9</v>
      </c>
      <c r="F551" s="217">
        <v>3</v>
      </c>
      <c r="G551" s="217">
        <v>12</v>
      </c>
      <c r="H551" s="269">
        <v>44648</v>
      </c>
      <c r="I551" s="433">
        <v>600</v>
      </c>
      <c r="J551" s="217">
        <f t="shared" si="24"/>
        <v>12</v>
      </c>
    </row>
    <row r="552" spans="1:10" hidden="1" outlineLevel="1" x14ac:dyDescent="0.35">
      <c r="A552" s="272" t="s">
        <v>3492</v>
      </c>
      <c r="B552">
        <v>49</v>
      </c>
      <c r="C552" s="272" t="s">
        <v>3493</v>
      </c>
      <c r="D552" s="272" t="s">
        <v>170</v>
      </c>
      <c r="E552" s="217">
        <v>7</v>
      </c>
      <c r="F552" s="217">
        <v>3</v>
      </c>
      <c r="G552" s="217">
        <v>10</v>
      </c>
      <c r="H552" s="269">
        <v>44648</v>
      </c>
      <c r="I552" s="433">
        <v>300</v>
      </c>
      <c r="J552" s="217">
        <f t="shared" si="24"/>
        <v>10</v>
      </c>
    </row>
    <row r="553" spans="1:10" hidden="1" outlineLevel="1" x14ac:dyDescent="0.35">
      <c r="A553" s="272" t="s">
        <v>3492</v>
      </c>
      <c r="B553">
        <v>50</v>
      </c>
      <c r="C553" s="272" t="s">
        <v>3493</v>
      </c>
      <c r="D553" s="272" t="s">
        <v>170</v>
      </c>
      <c r="E553" s="217">
        <v>10</v>
      </c>
      <c r="F553" s="217">
        <v>3</v>
      </c>
      <c r="G553" s="217">
        <v>13</v>
      </c>
      <c r="H553" s="269">
        <v>44648</v>
      </c>
      <c r="I553" s="433">
        <v>200</v>
      </c>
      <c r="J553" s="217">
        <f t="shared" si="24"/>
        <v>13</v>
      </c>
    </row>
    <row r="554" spans="1:10" ht="15" collapsed="1" thickBot="1" x14ac:dyDescent="0.4">
      <c r="A554" s="211" t="s">
        <v>3492</v>
      </c>
      <c r="B554" s="212"/>
      <c r="C554" s="213" t="s">
        <v>3493</v>
      </c>
      <c r="D554" s="214">
        <f>COUNTA(D504:D553)</f>
        <v>50</v>
      </c>
      <c r="E554" s="243">
        <f>SUM(E504:E553)</f>
        <v>233</v>
      </c>
      <c r="F554" s="243">
        <f>SUM(F504:F553)</f>
        <v>128</v>
      </c>
      <c r="G554" s="243">
        <f>SUM(G504:G553)</f>
        <v>361</v>
      </c>
      <c r="H554" s="270">
        <v>44648</v>
      </c>
      <c r="I554" s="434">
        <f>AVERAGE(I504:I553)</f>
        <v>498.4</v>
      </c>
      <c r="J554" s="243">
        <f>SUM(J504:J553)</f>
        <v>361</v>
      </c>
    </row>
    <row r="555" spans="1:10" hidden="1" outlineLevel="1" x14ac:dyDescent="0.35">
      <c r="A555" s="272" t="s">
        <v>3494</v>
      </c>
      <c r="B555">
        <v>34</v>
      </c>
      <c r="C555" s="272" t="s">
        <v>3495</v>
      </c>
      <c r="D555" s="272" t="s">
        <v>170</v>
      </c>
      <c r="E555" s="217">
        <v>3</v>
      </c>
      <c r="F555" s="217">
        <v>5</v>
      </c>
      <c r="G555" s="217">
        <v>8</v>
      </c>
      <c r="H555" s="269">
        <v>44648</v>
      </c>
      <c r="I555" s="433">
        <v>335</v>
      </c>
      <c r="J555" s="217">
        <f t="shared" si="24"/>
        <v>8</v>
      </c>
    </row>
    <row r="556" spans="1:10" hidden="1" outlineLevel="1" x14ac:dyDescent="0.35">
      <c r="A556" s="272" t="s">
        <v>3494</v>
      </c>
      <c r="B556">
        <v>2</v>
      </c>
      <c r="C556" s="272" t="s">
        <v>3495</v>
      </c>
      <c r="D556" s="272" t="s">
        <v>170</v>
      </c>
      <c r="E556" s="217">
        <v>6</v>
      </c>
      <c r="F556" s="217">
        <v>4</v>
      </c>
      <c r="G556" s="217">
        <v>10</v>
      </c>
      <c r="H556" s="269">
        <v>44648</v>
      </c>
      <c r="I556" s="433">
        <v>632</v>
      </c>
      <c r="J556" s="217">
        <f t="shared" si="24"/>
        <v>10</v>
      </c>
    </row>
    <row r="557" spans="1:10" hidden="1" outlineLevel="1" x14ac:dyDescent="0.35">
      <c r="A557" s="272" t="s">
        <v>3494</v>
      </c>
      <c r="B557">
        <v>11</v>
      </c>
      <c r="C557" s="272" t="s">
        <v>3495</v>
      </c>
      <c r="D557" s="272" t="s">
        <v>170</v>
      </c>
      <c r="E557" s="217">
        <v>3</v>
      </c>
      <c r="F557" s="217">
        <v>4</v>
      </c>
      <c r="G557" s="217">
        <v>7</v>
      </c>
      <c r="H557" s="269">
        <v>44648</v>
      </c>
      <c r="I557" s="433">
        <v>255</v>
      </c>
      <c r="J557" s="217">
        <f t="shared" si="24"/>
        <v>7</v>
      </c>
    </row>
    <row r="558" spans="1:10" hidden="1" outlineLevel="1" x14ac:dyDescent="0.35">
      <c r="A558" s="272" t="s">
        <v>3494</v>
      </c>
      <c r="B558">
        <v>8</v>
      </c>
      <c r="C558" s="272" t="s">
        <v>3495</v>
      </c>
      <c r="D558" s="272" t="s">
        <v>170</v>
      </c>
      <c r="E558" s="217">
        <v>7</v>
      </c>
      <c r="F558" s="217">
        <v>3</v>
      </c>
      <c r="G558" s="217">
        <v>10</v>
      </c>
      <c r="H558" s="269">
        <v>44648</v>
      </c>
      <c r="I558" s="433">
        <v>717</v>
      </c>
      <c r="J558" s="217">
        <f t="shared" si="24"/>
        <v>10</v>
      </c>
    </row>
    <row r="559" spans="1:10" hidden="1" outlineLevel="1" x14ac:dyDescent="0.35">
      <c r="A559" s="272" t="s">
        <v>3494</v>
      </c>
      <c r="B559">
        <v>1</v>
      </c>
      <c r="C559" s="272" t="s">
        <v>3495</v>
      </c>
      <c r="D559" s="272" t="s">
        <v>170</v>
      </c>
      <c r="E559" s="217">
        <v>7</v>
      </c>
      <c r="F559" s="217">
        <v>3</v>
      </c>
      <c r="G559" s="217">
        <v>10</v>
      </c>
      <c r="H559" s="269">
        <v>44648</v>
      </c>
      <c r="I559" s="433">
        <v>710</v>
      </c>
      <c r="J559" s="217">
        <f t="shared" si="24"/>
        <v>10</v>
      </c>
    </row>
    <row r="560" spans="1:10" hidden="1" outlineLevel="1" x14ac:dyDescent="0.35">
      <c r="A560" s="272" t="s">
        <v>3494</v>
      </c>
      <c r="B560">
        <v>3</v>
      </c>
      <c r="C560" s="272" t="s">
        <v>3495</v>
      </c>
      <c r="D560" s="272" t="s">
        <v>170</v>
      </c>
      <c r="E560" s="217">
        <v>3</v>
      </c>
      <c r="F560" s="217">
        <v>4</v>
      </c>
      <c r="G560" s="217">
        <v>7</v>
      </c>
      <c r="H560" s="269">
        <v>44648</v>
      </c>
      <c r="I560" s="433">
        <v>322</v>
      </c>
      <c r="J560" s="217">
        <f t="shared" si="24"/>
        <v>7</v>
      </c>
    </row>
    <row r="561" spans="1:10" hidden="1" outlineLevel="1" x14ac:dyDescent="0.35">
      <c r="A561" s="272" t="s">
        <v>3494</v>
      </c>
      <c r="B561">
        <v>4</v>
      </c>
      <c r="C561" s="272" t="s">
        <v>3495</v>
      </c>
      <c r="D561" s="272" t="s">
        <v>170</v>
      </c>
      <c r="E561" s="217">
        <v>5</v>
      </c>
      <c r="F561" s="217">
        <v>6</v>
      </c>
      <c r="G561" s="217">
        <v>11</v>
      </c>
      <c r="H561" s="269">
        <v>44648</v>
      </c>
      <c r="I561" s="433">
        <v>524</v>
      </c>
      <c r="J561" s="217">
        <f t="shared" si="24"/>
        <v>11</v>
      </c>
    </row>
    <row r="562" spans="1:10" hidden="1" outlineLevel="1" x14ac:dyDescent="0.35">
      <c r="A562" s="272" t="s">
        <v>3494</v>
      </c>
      <c r="B562">
        <v>13</v>
      </c>
      <c r="C562" s="272" t="s">
        <v>3495</v>
      </c>
      <c r="D562" s="272" t="s">
        <v>170</v>
      </c>
      <c r="E562" s="217">
        <v>6</v>
      </c>
      <c r="F562" s="217">
        <v>5</v>
      </c>
      <c r="G562" s="217">
        <v>11</v>
      </c>
      <c r="H562" s="269">
        <v>44648</v>
      </c>
      <c r="I562" s="433">
        <v>362</v>
      </c>
      <c r="J562" s="217">
        <f t="shared" si="24"/>
        <v>11</v>
      </c>
    </row>
    <row r="563" spans="1:10" hidden="1" outlineLevel="1" x14ac:dyDescent="0.35">
      <c r="A563" s="272" t="s">
        <v>3494</v>
      </c>
      <c r="B563">
        <v>5</v>
      </c>
      <c r="C563" s="272" t="s">
        <v>3495</v>
      </c>
      <c r="D563" s="272" t="s">
        <v>170</v>
      </c>
      <c r="E563" s="217">
        <v>10</v>
      </c>
      <c r="F563" s="217">
        <v>5</v>
      </c>
      <c r="G563" s="217">
        <v>15</v>
      </c>
      <c r="H563" s="269">
        <v>44648</v>
      </c>
      <c r="I563" s="433">
        <v>370</v>
      </c>
      <c r="J563" s="217">
        <f t="shared" si="24"/>
        <v>15</v>
      </c>
    </row>
    <row r="564" spans="1:10" hidden="1" outlineLevel="1" x14ac:dyDescent="0.35">
      <c r="A564" s="272" t="s">
        <v>3494</v>
      </c>
      <c r="B564">
        <v>6</v>
      </c>
      <c r="C564" s="272" t="s">
        <v>3495</v>
      </c>
      <c r="D564" s="272" t="s">
        <v>170</v>
      </c>
      <c r="E564" s="217">
        <v>5</v>
      </c>
      <c r="F564" s="217">
        <v>2</v>
      </c>
      <c r="G564" s="217">
        <v>7</v>
      </c>
      <c r="H564" s="269">
        <v>44648</v>
      </c>
      <c r="I564" s="433">
        <v>511</v>
      </c>
      <c r="J564" s="217">
        <f t="shared" si="24"/>
        <v>7</v>
      </c>
    </row>
    <row r="565" spans="1:10" hidden="1" outlineLevel="1" x14ac:dyDescent="0.35">
      <c r="A565" s="272" t="s">
        <v>3494</v>
      </c>
      <c r="B565">
        <v>37</v>
      </c>
      <c r="C565" s="272" t="s">
        <v>3495</v>
      </c>
      <c r="D565" s="272" t="s">
        <v>170</v>
      </c>
      <c r="E565" s="217">
        <v>6</v>
      </c>
      <c r="F565" s="217">
        <v>3</v>
      </c>
      <c r="G565" s="217">
        <v>9</v>
      </c>
      <c r="H565" s="269">
        <v>44648</v>
      </c>
      <c r="I565" s="433">
        <v>369</v>
      </c>
      <c r="J565" s="217">
        <f t="shared" si="24"/>
        <v>9</v>
      </c>
    </row>
    <row r="566" spans="1:10" hidden="1" outlineLevel="1" x14ac:dyDescent="0.35">
      <c r="A566" s="272" t="s">
        <v>3494</v>
      </c>
      <c r="B566">
        <v>7</v>
      </c>
      <c r="C566" s="272" t="s">
        <v>3495</v>
      </c>
      <c r="D566" s="272" t="s">
        <v>170</v>
      </c>
      <c r="E566" s="217">
        <v>3</v>
      </c>
      <c r="F566" s="217">
        <v>6</v>
      </c>
      <c r="G566" s="217">
        <v>9</v>
      </c>
      <c r="H566" s="269">
        <v>44648</v>
      </c>
      <c r="I566" s="433">
        <v>432</v>
      </c>
      <c r="J566" s="217">
        <f t="shared" si="24"/>
        <v>9</v>
      </c>
    </row>
    <row r="567" spans="1:10" hidden="1" outlineLevel="1" x14ac:dyDescent="0.35">
      <c r="A567" s="272" t="s">
        <v>3494</v>
      </c>
      <c r="B567">
        <v>24</v>
      </c>
      <c r="C567" s="272" t="s">
        <v>3495</v>
      </c>
      <c r="D567" s="272" t="s">
        <v>170</v>
      </c>
      <c r="E567" s="217">
        <v>3</v>
      </c>
      <c r="F567" s="217">
        <v>3</v>
      </c>
      <c r="G567" s="217">
        <v>6</v>
      </c>
      <c r="H567" s="269">
        <v>44648</v>
      </c>
      <c r="I567" s="433">
        <v>321</v>
      </c>
      <c r="J567" s="217">
        <f t="shared" si="24"/>
        <v>6</v>
      </c>
    </row>
    <row r="568" spans="1:10" hidden="1" outlineLevel="1" x14ac:dyDescent="0.35">
      <c r="A568" s="272" t="s">
        <v>3494</v>
      </c>
      <c r="B568">
        <v>9</v>
      </c>
      <c r="C568" s="272" t="s">
        <v>3495</v>
      </c>
      <c r="D568" s="272" t="s">
        <v>170</v>
      </c>
      <c r="E568" s="217">
        <v>7</v>
      </c>
      <c r="F568" s="217">
        <v>3</v>
      </c>
      <c r="G568" s="217">
        <v>10</v>
      </c>
      <c r="H568" s="269">
        <v>44648</v>
      </c>
      <c r="I568" s="433">
        <v>270</v>
      </c>
      <c r="J568" s="217">
        <f t="shared" si="24"/>
        <v>10</v>
      </c>
    </row>
    <row r="569" spans="1:10" hidden="1" outlineLevel="1" x14ac:dyDescent="0.35">
      <c r="A569" s="272" t="s">
        <v>3494</v>
      </c>
      <c r="B569">
        <v>10</v>
      </c>
      <c r="C569" s="272" t="s">
        <v>3495</v>
      </c>
      <c r="D569" s="272" t="s">
        <v>170</v>
      </c>
      <c r="E569" s="217">
        <v>4</v>
      </c>
      <c r="F569" s="217">
        <v>4</v>
      </c>
      <c r="G569" s="217">
        <v>8</v>
      </c>
      <c r="H569" s="269">
        <v>44648</v>
      </c>
      <c r="I569" s="433">
        <v>270</v>
      </c>
      <c r="J569" s="217">
        <f t="shared" si="24"/>
        <v>8</v>
      </c>
    </row>
    <row r="570" spans="1:10" hidden="1" outlineLevel="1" x14ac:dyDescent="0.35">
      <c r="A570" s="272" t="s">
        <v>3494</v>
      </c>
      <c r="B570">
        <v>12</v>
      </c>
      <c r="C570" s="272" t="s">
        <v>3495</v>
      </c>
      <c r="D570" s="272" t="s">
        <v>170</v>
      </c>
      <c r="E570" s="217">
        <v>3</v>
      </c>
      <c r="F570" s="217">
        <v>5</v>
      </c>
      <c r="G570" s="217">
        <v>8</v>
      </c>
      <c r="H570" s="269">
        <v>44648</v>
      </c>
      <c r="I570" s="433">
        <v>166</v>
      </c>
      <c r="J570" s="217">
        <f t="shared" si="24"/>
        <v>8</v>
      </c>
    </row>
    <row r="571" spans="1:10" hidden="1" outlineLevel="1" x14ac:dyDescent="0.35">
      <c r="A571" s="272" t="s">
        <v>3494</v>
      </c>
      <c r="B571">
        <v>14</v>
      </c>
      <c r="C571" s="272" t="s">
        <v>3495</v>
      </c>
      <c r="D571" s="272" t="s">
        <v>170</v>
      </c>
      <c r="E571" s="217">
        <v>2</v>
      </c>
      <c r="F571" s="217">
        <v>3</v>
      </c>
      <c r="G571" s="217">
        <v>5</v>
      </c>
      <c r="H571" s="269">
        <v>44648</v>
      </c>
      <c r="I571" s="433">
        <v>622</v>
      </c>
      <c r="J571" s="217">
        <f t="shared" si="24"/>
        <v>5</v>
      </c>
    </row>
    <row r="572" spans="1:10" hidden="1" outlineLevel="1" x14ac:dyDescent="0.35">
      <c r="A572" s="272" t="s">
        <v>3494</v>
      </c>
      <c r="B572">
        <v>15</v>
      </c>
      <c r="C572" s="272" t="s">
        <v>3495</v>
      </c>
      <c r="D572" s="272" t="s">
        <v>170</v>
      </c>
      <c r="E572" s="217">
        <v>2</v>
      </c>
      <c r="F572" s="217">
        <v>3</v>
      </c>
      <c r="G572" s="217">
        <v>5</v>
      </c>
      <c r="H572" s="269">
        <v>44648</v>
      </c>
      <c r="I572" s="433">
        <v>211</v>
      </c>
      <c r="J572" s="217">
        <f t="shared" si="24"/>
        <v>5</v>
      </c>
    </row>
    <row r="573" spans="1:10" hidden="1" outlineLevel="1" x14ac:dyDescent="0.35">
      <c r="A573" s="272" t="s">
        <v>3494</v>
      </c>
      <c r="B573">
        <v>19</v>
      </c>
      <c r="C573" s="272" t="s">
        <v>3495</v>
      </c>
      <c r="D573" s="272" t="s">
        <v>170</v>
      </c>
      <c r="E573" s="217">
        <v>3</v>
      </c>
      <c r="F573" s="217">
        <v>4</v>
      </c>
      <c r="G573" s="217">
        <v>7</v>
      </c>
      <c r="H573" s="269">
        <v>44648</v>
      </c>
      <c r="I573" s="433">
        <v>271</v>
      </c>
      <c r="J573" s="217">
        <f t="shared" si="24"/>
        <v>7</v>
      </c>
    </row>
    <row r="574" spans="1:10" hidden="1" outlineLevel="1" x14ac:dyDescent="0.35">
      <c r="A574" s="272" t="s">
        <v>3494</v>
      </c>
      <c r="B574">
        <v>16</v>
      </c>
      <c r="C574" s="272" t="s">
        <v>3495</v>
      </c>
      <c r="D574" s="272" t="s">
        <v>170</v>
      </c>
      <c r="E574" s="217">
        <v>7</v>
      </c>
      <c r="F574" s="217">
        <v>5</v>
      </c>
      <c r="G574" s="217">
        <v>12</v>
      </c>
      <c r="H574" s="269">
        <v>44648</v>
      </c>
      <c r="I574" s="433">
        <v>732</v>
      </c>
      <c r="J574" s="217">
        <f t="shared" si="24"/>
        <v>12</v>
      </c>
    </row>
    <row r="575" spans="1:10" hidden="1" outlineLevel="1" x14ac:dyDescent="0.35">
      <c r="A575" s="272" t="s">
        <v>3494</v>
      </c>
      <c r="B575">
        <v>17</v>
      </c>
      <c r="C575" s="272" t="s">
        <v>3495</v>
      </c>
      <c r="D575" s="272" t="s">
        <v>170</v>
      </c>
      <c r="E575" s="217">
        <v>2</v>
      </c>
      <c r="F575" s="217">
        <v>3</v>
      </c>
      <c r="G575" s="217">
        <v>5</v>
      </c>
      <c r="H575" s="269">
        <v>44648</v>
      </c>
      <c r="I575" s="433">
        <v>375</v>
      </c>
      <c r="J575" s="217">
        <f t="shared" si="24"/>
        <v>5</v>
      </c>
    </row>
    <row r="576" spans="1:10" hidden="1" outlineLevel="1" x14ac:dyDescent="0.35">
      <c r="A576" s="272" t="s">
        <v>3494</v>
      </c>
      <c r="B576">
        <v>23</v>
      </c>
      <c r="C576" s="272" t="s">
        <v>3495</v>
      </c>
      <c r="D576" s="272" t="s">
        <v>170</v>
      </c>
      <c r="E576" s="217">
        <v>4</v>
      </c>
      <c r="F576" s="217">
        <v>5</v>
      </c>
      <c r="G576" s="217">
        <v>9</v>
      </c>
      <c r="H576" s="269">
        <v>44648</v>
      </c>
      <c r="I576" s="433">
        <v>342</v>
      </c>
      <c r="J576" s="217">
        <f t="shared" si="24"/>
        <v>9</v>
      </c>
    </row>
    <row r="577" spans="1:10" hidden="1" outlineLevel="1" x14ac:dyDescent="0.35">
      <c r="A577" s="272" t="s">
        <v>3494</v>
      </c>
      <c r="B577">
        <v>18</v>
      </c>
      <c r="C577" s="272" t="s">
        <v>3495</v>
      </c>
      <c r="D577" s="272" t="s">
        <v>170</v>
      </c>
      <c r="E577" s="217">
        <v>4</v>
      </c>
      <c r="F577" s="217">
        <v>4</v>
      </c>
      <c r="G577" s="217">
        <v>8</v>
      </c>
      <c r="H577" s="269">
        <v>44648</v>
      </c>
      <c r="I577" s="433">
        <v>430</v>
      </c>
      <c r="J577" s="217">
        <f t="shared" si="24"/>
        <v>8</v>
      </c>
    </row>
    <row r="578" spans="1:10" hidden="1" outlineLevel="1" x14ac:dyDescent="0.35">
      <c r="A578" s="272" t="s">
        <v>3494</v>
      </c>
      <c r="B578">
        <v>20</v>
      </c>
      <c r="C578" s="272" t="s">
        <v>3495</v>
      </c>
      <c r="D578" s="272" t="s">
        <v>170</v>
      </c>
      <c r="E578" s="217">
        <v>7</v>
      </c>
      <c r="F578" s="217">
        <v>4</v>
      </c>
      <c r="G578" s="217">
        <v>11</v>
      </c>
      <c r="H578" s="269">
        <v>44648</v>
      </c>
      <c r="I578" s="433">
        <v>713</v>
      </c>
      <c r="J578" s="217">
        <f t="shared" si="24"/>
        <v>11</v>
      </c>
    </row>
    <row r="579" spans="1:10" hidden="1" outlineLevel="1" x14ac:dyDescent="0.35">
      <c r="A579" s="272" t="s">
        <v>3494</v>
      </c>
      <c r="B579">
        <v>42</v>
      </c>
      <c r="C579" s="272" t="s">
        <v>3495</v>
      </c>
      <c r="D579" s="272" t="s">
        <v>170</v>
      </c>
      <c r="E579" s="217">
        <v>6</v>
      </c>
      <c r="F579" s="217">
        <v>3</v>
      </c>
      <c r="G579" s="217">
        <v>9</v>
      </c>
      <c r="H579" s="269">
        <v>44648</v>
      </c>
      <c r="I579" s="433">
        <v>616</v>
      </c>
      <c r="J579" s="217">
        <f t="shared" ref="J579:J642" si="25">IF(I579&gt;$Q$1,,G579)</f>
        <v>9</v>
      </c>
    </row>
    <row r="580" spans="1:10" hidden="1" outlineLevel="1" x14ac:dyDescent="0.35">
      <c r="A580" s="272" t="s">
        <v>3494</v>
      </c>
      <c r="B580">
        <v>21</v>
      </c>
      <c r="C580" s="272" t="s">
        <v>3495</v>
      </c>
      <c r="D580" s="272" t="s">
        <v>170</v>
      </c>
      <c r="E580" s="217">
        <v>4</v>
      </c>
      <c r="F580" s="217">
        <v>5</v>
      </c>
      <c r="G580" s="217">
        <v>9</v>
      </c>
      <c r="H580" s="269">
        <v>44648</v>
      </c>
      <c r="I580" s="433">
        <v>342</v>
      </c>
      <c r="J580" s="217">
        <f t="shared" si="25"/>
        <v>9</v>
      </c>
    </row>
    <row r="581" spans="1:10" hidden="1" outlineLevel="1" x14ac:dyDescent="0.35">
      <c r="A581" s="272" t="s">
        <v>3494</v>
      </c>
      <c r="B581">
        <v>22</v>
      </c>
      <c r="C581" s="272" t="s">
        <v>3495</v>
      </c>
      <c r="D581" s="272" t="s">
        <v>170</v>
      </c>
      <c r="E581" s="217">
        <v>2</v>
      </c>
      <c r="F581" s="217">
        <v>4</v>
      </c>
      <c r="G581" s="217">
        <v>6</v>
      </c>
      <c r="H581" s="269">
        <v>44648</v>
      </c>
      <c r="I581" s="433">
        <v>212</v>
      </c>
      <c r="J581" s="217">
        <f t="shared" si="25"/>
        <v>6</v>
      </c>
    </row>
    <row r="582" spans="1:10" hidden="1" outlineLevel="1" x14ac:dyDescent="0.35">
      <c r="A582" s="272" t="s">
        <v>3494</v>
      </c>
      <c r="B582">
        <v>31</v>
      </c>
      <c r="C582" s="272" t="s">
        <v>3495</v>
      </c>
      <c r="D582" s="272" t="s">
        <v>170</v>
      </c>
      <c r="E582" s="217">
        <v>2</v>
      </c>
      <c r="F582" s="217">
        <v>3</v>
      </c>
      <c r="G582" s="217">
        <v>5</v>
      </c>
      <c r="H582" s="269">
        <v>44648</v>
      </c>
      <c r="I582" s="433">
        <v>232</v>
      </c>
      <c r="J582" s="217">
        <f t="shared" si="25"/>
        <v>5</v>
      </c>
    </row>
    <row r="583" spans="1:10" hidden="1" outlineLevel="1" x14ac:dyDescent="0.35">
      <c r="A583" s="272" t="s">
        <v>3494</v>
      </c>
      <c r="B583">
        <v>25</v>
      </c>
      <c r="C583" s="272" t="s">
        <v>3495</v>
      </c>
      <c r="D583" s="272" t="s">
        <v>170</v>
      </c>
      <c r="E583" s="217">
        <v>4</v>
      </c>
      <c r="F583" s="217">
        <v>4</v>
      </c>
      <c r="G583" s="217">
        <v>8</v>
      </c>
      <c r="H583" s="269">
        <v>44648</v>
      </c>
      <c r="I583" s="433">
        <v>407</v>
      </c>
      <c r="J583" s="217">
        <f t="shared" si="25"/>
        <v>8</v>
      </c>
    </row>
    <row r="584" spans="1:10" hidden="1" outlineLevel="1" x14ac:dyDescent="0.35">
      <c r="A584" s="272" t="s">
        <v>3494</v>
      </c>
      <c r="B584">
        <v>26</v>
      </c>
      <c r="C584" s="272" t="s">
        <v>3495</v>
      </c>
      <c r="D584" s="272" t="s">
        <v>170</v>
      </c>
      <c r="E584" s="217">
        <v>2</v>
      </c>
      <c r="F584" s="217">
        <v>2</v>
      </c>
      <c r="G584" s="217">
        <v>4</v>
      </c>
      <c r="H584" s="269">
        <v>44648</v>
      </c>
      <c r="I584" s="433">
        <v>211</v>
      </c>
      <c r="J584" s="217">
        <f t="shared" si="25"/>
        <v>4</v>
      </c>
    </row>
    <row r="585" spans="1:10" hidden="1" outlineLevel="1" x14ac:dyDescent="0.35">
      <c r="A585" s="272" t="s">
        <v>3494</v>
      </c>
      <c r="B585">
        <v>27</v>
      </c>
      <c r="C585" s="272" t="s">
        <v>3495</v>
      </c>
      <c r="D585" s="272" t="s">
        <v>170</v>
      </c>
      <c r="E585" s="217">
        <v>10</v>
      </c>
      <c r="F585" s="217">
        <v>5</v>
      </c>
      <c r="G585" s="217">
        <v>15</v>
      </c>
      <c r="H585" s="269">
        <v>44648</v>
      </c>
      <c r="I585" s="433">
        <v>156</v>
      </c>
      <c r="J585" s="217">
        <f t="shared" si="25"/>
        <v>15</v>
      </c>
    </row>
    <row r="586" spans="1:10" hidden="1" outlineLevel="1" x14ac:dyDescent="0.35">
      <c r="A586" s="272" t="s">
        <v>3494</v>
      </c>
      <c r="B586">
        <v>28</v>
      </c>
      <c r="C586" s="272" t="s">
        <v>3495</v>
      </c>
      <c r="D586" s="272" t="s">
        <v>170</v>
      </c>
      <c r="E586" s="217">
        <v>4</v>
      </c>
      <c r="F586" s="217">
        <v>4</v>
      </c>
      <c r="G586" s="217">
        <v>8</v>
      </c>
      <c r="H586" s="269">
        <v>44648</v>
      </c>
      <c r="I586" s="433">
        <v>430</v>
      </c>
      <c r="J586" s="217">
        <f t="shared" si="25"/>
        <v>8</v>
      </c>
    </row>
    <row r="587" spans="1:10" hidden="1" outlineLevel="1" x14ac:dyDescent="0.35">
      <c r="A587" s="272" t="s">
        <v>3494</v>
      </c>
      <c r="B587">
        <v>29</v>
      </c>
      <c r="C587" s="272" t="s">
        <v>3495</v>
      </c>
      <c r="D587" s="272" t="s">
        <v>170</v>
      </c>
      <c r="E587" s="217">
        <v>7</v>
      </c>
      <c r="F587" s="217">
        <v>4</v>
      </c>
      <c r="G587" s="217">
        <v>11</v>
      </c>
      <c r="H587" s="269">
        <v>44648</v>
      </c>
      <c r="I587" s="433">
        <v>276</v>
      </c>
      <c r="J587" s="217">
        <f t="shared" si="25"/>
        <v>11</v>
      </c>
    </row>
    <row r="588" spans="1:10" hidden="1" outlineLevel="1" x14ac:dyDescent="0.35">
      <c r="A588" s="272" t="s">
        <v>3494</v>
      </c>
      <c r="B588">
        <v>30</v>
      </c>
      <c r="C588" s="272" t="s">
        <v>3495</v>
      </c>
      <c r="D588" s="272" t="s">
        <v>170</v>
      </c>
      <c r="E588" s="217">
        <v>5</v>
      </c>
      <c r="F588" s="217">
        <v>4</v>
      </c>
      <c r="G588" s="217">
        <v>9</v>
      </c>
      <c r="H588" s="269">
        <v>44648</v>
      </c>
      <c r="I588" s="433">
        <v>351</v>
      </c>
      <c r="J588" s="217">
        <f t="shared" si="25"/>
        <v>9</v>
      </c>
    </row>
    <row r="589" spans="1:10" hidden="1" outlineLevel="1" x14ac:dyDescent="0.35">
      <c r="A589" s="272" t="s">
        <v>3494</v>
      </c>
      <c r="B589">
        <v>32</v>
      </c>
      <c r="C589" s="272" t="s">
        <v>3495</v>
      </c>
      <c r="D589" s="272" t="s">
        <v>170</v>
      </c>
      <c r="E589" s="217">
        <v>2</v>
      </c>
      <c r="F589" s="217">
        <v>3</v>
      </c>
      <c r="G589" s="217">
        <v>5</v>
      </c>
      <c r="H589" s="269">
        <v>44648</v>
      </c>
      <c r="I589" s="433">
        <v>240</v>
      </c>
      <c r="J589" s="217">
        <f t="shared" si="25"/>
        <v>5</v>
      </c>
    </row>
    <row r="590" spans="1:10" hidden="1" outlineLevel="1" x14ac:dyDescent="0.35">
      <c r="A590" s="272" t="s">
        <v>3494</v>
      </c>
      <c r="B590">
        <v>33</v>
      </c>
      <c r="C590" s="272" t="s">
        <v>3495</v>
      </c>
      <c r="D590" s="272" t="s">
        <v>170</v>
      </c>
      <c r="E590" s="217">
        <v>1</v>
      </c>
      <c r="F590" s="217">
        <v>4</v>
      </c>
      <c r="G590" s="217">
        <v>5</v>
      </c>
      <c r="H590" s="269">
        <v>44648</v>
      </c>
      <c r="I590" s="433">
        <v>181</v>
      </c>
      <c r="J590" s="217">
        <f t="shared" si="25"/>
        <v>5</v>
      </c>
    </row>
    <row r="591" spans="1:10" hidden="1" outlineLevel="1" x14ac:dyDescent="0.35">
      <c r="A591" s="272" t="s">
        <v>3494</v>
      </c>
      <c r="B591">
        <v>35</v>
      </c>
      <c r="C591" s="272" t="s">
        <v>3495</v>
      </c>
      <c r="D591" s="272" t="s">
        <v>170</v>
      </c>
      <c r="E591" s="217">
        <v>5</v>
      </c>
      <c r="F591" s="217">
        <v>5</v>
      </c>
      <c r="G591" s="217">
        <v>10</v>
      </c>
      <c r="H591" s="269">
        <v>44648</v>
      </c>
      <c r="I591" s="433">
        <v>525</v>
      </c>
      <c r="J591" s="217">
        <f t="shared" si="25"/>
        <v>10</v>
      </c>
    </row>
    <row r="592" spans="1:10" hidden="1" outlineLevel="1" x14ac:dyDescent="0.35">
      <c r="A592" s="272" t="s">
        <v>3494</v>
      </c>
      <c r="B592">
        <v>36</v>
      </c>
      <c r="C592" s="272" t="s">
        <v>3495</v>
      </c>
      <c r="D592" s="272" t="s">
        <v>170</v>
      </c>
      <c r="E592" s="217">
        <v>2</v>
      </c>
      <c r="F592" s="217">
        <v>4</v>
      </c>
      <c r="G592" s="217">
        <v>6</v>
      </c>
      <c r="H592" s="269">
        <v>44648</v>
      </c>
      <c r="I592" s="433">
        <v>175</v>
      </c>
      <c r="J592" s="217">
        <f t="shared" si="25"/>
        <v>6</v>
      </c>
    </row>
    <row r="593" spans="1:10" hidden="1" outlineLevel="1" x14ac:dyDescent="0.35">
      <c r="A593" s="272" t="s">
        <v>3494</v>
      </c>
      <c r="B593">
        <v>38</v>
      </c>
      <c r="C593" s="272" t="s">
        <v>3495</v>
      </c>
      <c r="D593" s="272" t="s">
        <v>170</v>
      </c>
      <c r="E593" s="217">
        <v>6</v>
      </c>
      <c r="F593" s="217">
        <v>3</v>
      </c>
      <c r="G593" s="217">
        <v>9</v>
      </c>
      <c r="H593" s="269">
        <v>44648</v>
      </c>
      <c r="I593" s="433">
        <v>260</v>
      </c>
      <c r="J593" s="217">
        <f t="shared" si="25"/>
        <v>9</v>
      </c>
    </row>
    <row r="594" spans="1:10" hidden="1" outlineLevel="1" x14ac:dyDescent="0.35">
      <c r="A594" s="272" t="s">
        <v>3494</v>
      </c>
      <c r="B594">
        <v>39</v>
      </c>
      <c r="C594" s="272" t="s">
        <v>3495</v>
      </c>
      <c r="D594" s="272" t="s">
        <v>170</v>
      </c>
      <c r="E594" s="217">
        <v>4</v>
      </c>
      <c r="F594" s="217">
        <v>4</v>
      </c>
      <c r="G594" s="217">
        <v>8</v>
      </c>
      <c r="H594" s="269">
        <v>44648</v>
      </c>
      <c r="I594" s="433">
        <v>431</v>
      </c>
      <c r="J594" s="217">
        <f t="shared" si="25"/>
        <v>8</v>
      </c>
    </row>
    <row r="595" spans="1:10" hidden="1" outlineLevel="1" x14ac:dyDescent="0.35">
      <c r="A595" s="272" t="s">
        <v>3494</v>
      </c>
      <c r="B595">
        <v>40</v>
      </c>
      <c r="C595" s="272" t="s">
        <v>3495</v>
      </c>
      <c r="D595" s="272" t="s">
        <v>170</v>
      </c>
      <c r="E595" s="217">
        <v>5</v>
      </c>
      <c r="F595" s="217">
        <v>5</v>
      </c>
      <c r="G595" s="217">
        <v>10</v>
      </c>
      <c r="H595" s="269">
        <v>44648</v>
      </c>
      <c r="I595" s="433">
        <v>532</v>
      </c>
      <c r="J595" s="217">
        <f t="shared" si="25"/>
        <v>10</v>
      </c>
    </row>
    <row r="596" spans="1:10" hidden="1" outlineLevel="1" x14ac:dyDescent="0.35">
      <c r="A596" s="272" t="s">
        <v>3494</v>
      </c>
      <c r="B596">
        <v>41</v>
      </c>
      <c r="C596" s="272" t="s">
        <v>3495</v>
      </c>
      <c r="D596" s="272" t="s">
        <v>170</v>
      </c>
      <c r="E596" s="217">
        <v>3</v>
      </c>
      <c r="F596" s="217">
        <v>4</v>
      </c>
      <c r="G596" s="217">
        <v>7</v>
      </c>
      <c r="H596" s="269">
        <v>44648</v>
      </c>
      <c r="I596" s="433">
        <v>322</v>
      </c>
      <c r="J596" s="217">
        <f t="shared" si="25"/>
        <v>7</v>
      </c>
    </row>
    <row r="597" spans="1:10" hidden="1" outlineLevel="1" x14ac:dyDescent="0.35">
      <c r="A597" s="272" t="s">
        <v>3494</v>
      </c>
      <c r="B597">
        <v>43</v>
      </c>
      <c r="C597" s="272" t="s">
        <v>3495</v>
      </c>
      <c r="D597" s="272" t="s">
        <v>170</v>
      </c>
      <c r="E597" s="217">
        <v>3</v>
      </c>
      <c r="F597" s="217">
        <v>4</v>
      </c>
      <c r="G597" s="217">
        <v>7</v>
      </c>
      <c r="H597" s="269">
        <v>44648</v>
      </c>
      <c r="I597" s="433">
        <v>313</v>
      </c>
      <c r="J597" s="217">
        <f t="shared" si="25"/>
        <v>7</v>
      </c>
    </row>
    <row r="598" spans="1:10" hidden="1" outlineLevel="1" x14ac:dyDescent="0.35">
      <c r="A598" s="272" t="s">
        <v>3494</v>
      </c>
      <c r="B598">
        <v>44</v>
      </c>
      <c r="C598" s="272" t="s">
        <v>3495</v>
      </c>
      <c r="D598" s="272" t="s">
        <v>170</v>
      </c>
      <c r="E598" s="217">
        <v>2</v>
      </c>
      <c r="F598" s="217">
        <v>5</v>
      </c>
      <c r="G598" s="217">
        <v>7</v>
      </c>
      <c r="H598" s="269">
        <v>44648</v>
      </c>
      <c r="I598" s="433">
        <v>232</v>
      </c>
      <c r="J598" s="217">
        <f t="shared" si="25"/>
        <v>7</v>
      </c>
    </row>
    <row r="599" spans="1:10" hidden="1" outlineLevel="1" x14ac:dyDescent="0.35">
      <c r="A599" s="272" t="s">
        <v>3494</v>
      </c>
      <c r="B599">
        <v>45</v>
      </c>
      <c r="C599" s="272" t="s">
        <v>3495</v>
      </c>
      <c r="D599" s="272" t="s">
        <v>170</v>
      </c>
      <c r="E599" s="217">
        <v>3</v>
      </c>
      <c r="F599" s="217">
        <v>3</v>
      </c>
      <c r="G599" s="217">
        <v>6</v>
      </c>
      <c r="H599" s="269">
        <v>44648</v>
      </c>
      <c r="I599" s="433">
        <v>320</v>
      </c>
      <c r="J599" s="217">
        <f t="shared" si="25"/>
        <v>6</v>
      </c>
    </row>
    <row r="600" spans="1:10" ht="15" collapsed="1" thickBot="1" x14ac:dyDescent="0.4">
      <c r="A600" s="211" t="s">
        <v>3494</v>
      </c>
      <c r="B600" s="212"/>
      <c r="C600" s="213" t="s">
        <v>3495</v>
      </c>
      <c r="D600" s="214">
        <f>COUNTA(D555:D599)</f>
        <v>45</v>
      </c>
      <c r="E600" s="243">
        <f>SUM(E555:E599)</f>
        <v>194</v>
      </c>
      <c r="F600" s="243">
        <f>SUM(F555:F599)</f>
        <v>178</v>
      </c>
      <c r="G600" s="243">
        <f>SUM(G555:G599)</f>
        <v>372</v>
      </c>
      <c r="H600" s="270">
        <v>44648</v>
      </c>
      <c r="I600" s="434">
        <f>AVERAGE(I555:I599)</f>
        <v>378.35555555555555</v>
      </c>
      <c r="J600" s="243">
        <f>SUM(J555:J599)</f>
        <v>372</v>
      </c>
    </row>
    <row r="601" spans="1:10" hidden="1" outlineLevel="1" x14ac:dyDescent="0.35">
      <c r="A601" s="272" t="s">
        <v>3496</v>
      </c>
      <c r="B601">
        <v>1</v>
      </c>
      <c r="C601" s="272" t="s">
        <v>3497</v>
      </c>
      <c r="D601" s="272" t="s">
        <v>170</v>
      </c>
      <c r="E601" s="217">
        <v>12</v>
      </c>
      <c r="F601" s="217">
        <v>12</v>
      </c>
      <c r="G601" s="217">
        <v>24</v>
      </c>
      <c r="H601" s="269">
        <v>44649</v>
      </c>
      <c r="I601" s="433">
        <v>700</v>
      </c>
      <c r="J601" s="217">
        <f t="shared" si="25"/>
        <v>24</v>
      </c>
    </row>
    <row r="602" spans="1:10" hidden="1" outlineLevel="1" x14ac:dyDescent="0.35">
      <c r="A602" s="272" t="s">
        <v>3496</v>
      </c>
      <c r="B602">
        <v>2</v>
      </c>
      <c r="C602" s="272" t="s">
        <v>3497</v>
      </c>
      <c r="D602" s="272" t="s">
        <v>170</v>
      </c>
      <c r="E602" s="217">
        <v>5</v>
      </c>
      <c r="F602" s="217">
        <v>5</v>
      </c>
      <c r="G602" s="217">
        <v>10</v>
      </c>
      <c r="H602" s="269">
        <v>44649</v>
      </c>
      <c r="I602" s="433">
        <v>500</v>
      </c>
      <c r="J602" s="217">
        <f t="shared" si="25"/>
        <v>10</v>
      </c>
    </row>
    <row r="603" spans="1:10" hidden="1" outlineLevel="1" x14ac:dyDescent="0.35">
      <c r="A603" s="272" t="s">
        <v>3496</v>
      </c>
      <c r="B603">
        <v>3</v>
      </c>
      <c r="C603" s="272" t="s">
        <v>3497</v>
      </c>
      <c r="D603" s="272" t="s">
        <v>170</v>
      </c>
      <c r="E603" s="217">
        <v>7</v>
      </c>
      <c r="F603" s="217">
        <v>7</v>
      </c>
      <c r="G603" s="217">
        <v>14</v>
      </c>
      <c r="H603" s="269">
        <v>44649</v>
      </c>
      <c r="I603" s="433">
        <v>300</v>
      </c>
      <c r="J603" s="217">
        <f t="shared" si="25"/>
        <v>14</v>
      </c>
    </row>
    <row r="604" spans="1:10" hidden="1" outlineLevel="1" x14ac:dyDescent="0.35">
      <c r="A604" s="272" t="s">
        <v>3496</v>
      </c>
      <c r="B604">
        <v>4</v>
      </c>
      <c r="C604" s="272" t="s">
        <v>3497</v>
      </c>
      <c r="D604" s="272" t="s">
        <v>170</v>
      </c>
      <c r="E604" s="217">
        <v>8</v>
      </c>
      <c r="F604" s="217">
        <v>8</v>
      </c>
      <c r="G604" s="217">
        <v>16</v>
      </c>
      <c r="H604" s="269">
        <v>44649</v>
      </c>
      <c r="I604" s="433">
        <v>800</v>
      </c>
      <c r="J604" s="217">
        <f t="shared" si="25"/>
        <v>16</v>
      </c>
    </row>
    <row r="605" spans="1:10" hidden="1" outlineLevel="1" x14ac:dyDescent="0.35">
      <c r="A605" s="272" t="s">
        <v>3496</v>
      </c>
      <c r="B605">
        <v>5</v>
      </c>
      <c r="C605" s="272" t="s">
        <v>3497</v>
      </c>
      <c r="D605" s="272" t="s">
        <v>170</v>
      </c>
      <c r="E605" s="217">
        <v>7</v>
      </c>
      <c r="F605" s="217">
        <v>7</v>
      </c>
      <c r="G605" s="217">
        <v>14</v>
      </c>
      <c r="H605" s="269">
        <v>44649</v>
      </c>
      <c r="I605" s="433">
        <v>100</v>
      </c>
      <c r="J605" s="217">
        <f t="shared" si="25"/>
        <v>14</v>
      </c>
    </row>
    <row r="606" spans="1:10" hidden="1" outlineLevel="1" x14ac:dyDescent="0.35">
      <c r="A606" s="272" t="s">
        <v>3496</v>
      </c>
      <c r="B606">
        <v>6</v>
      </c>
      <c r="C606" s="272" t="s">
        <v>3497</v>
      </c>
      <c r="D606" s="272" t="s">
        <v>170</v>
      </c>
      <c r="E606" s="217">
        <v>9</v>
      </c>
      <c r="F606" s="217">
        <v>9</v>
      </c>
      <c r="G606" s="217">
        <v>18</v>
      </c>
      <c r="H606" s="269">
        <v>44649</v>
      </c>
      <c r="I606" s="433">
        <v>300</v>
      </c>
      <c r="J606" s="217">
        <f t="shared" si="25"/>
        <v>18</v>
      </c>
    </row>
    <row r="607" spans="1:10" hidden="1" outlineLevel="1" x14ac:dyDescent="0.35">
      <c r="A607" s="272" t="s">
        <v>3496</v>
      </c>
      <c r="B607">
        <v>7</v>
      </c>
      <c r="C607" s="272" t="s">
        <v>3497</v>
      </c>
      <c r="D607" s="272" t="s">
        <v>170</v>
      </c>
      <c r="E607" s="217">
        <v>7</v>
      </c>
      <c r="F607" s="217">
        <v>7</v>
      </c>
      <c r="G607" s="217">
        <v>14</v>
      </c>
      <c r="H607" s="269">
        <v>44649</v>
      </c>
      <c r="I607" s="433">
        <v>450</v>
      </c>
      <c r="J607" s="217">
        <f t="shared" si="25"/>
        <v>14</v>
      </c>
    </row>
    <row r="608" spans="1:10" hidden="1" outlineLevel="1" x14ac:dyDescent="0.35">
      <c r="A608" s="272" t="s">
        <v>3496</v>
      </c>
      <c r="B608">
        <v>8</v>
      </c>
      <c r="C608" s="272" t="s">
        <v>3497</v>
      </c>
      <c r="D608" s="272" t="s">
        <v>170</v>
      </c>
      <c r="E608" s="217">
        <v>6</v>
      </c>
      <c r="F608" s="217">
        <v>3</v>
      </c>
      <c r="G608" s="217">
        <v>9</v>
      </c>
      <c r="H608" s="269">
        <v>44649</v>
      </c>
      <c r="I608" s="433">
        <v>600</v>
      </c>
      <c r="J608" s="217">
        <f t="shared" si="25"/>
        <v>9</v>
      </c>
    </row>
    <row r="609" spans="1:10" hidden="1" outlineLevel="1" x14ac:dyDescent="0.35">
      <c r="A609" s="272" t="s">
        <v>3496</v>
      </c>
      <c r="B609">
        <v>9</v>
      </c>
      <c r="C609" s="272" t="s">
        <v>3497</v>
      </c>
      <c r="D609" s="272" t="s">
        <v>170</v>
      </c>
      <c r="E609" s="217">
        <v>5</v>
      </c>
      <c r="F609" s="217">
        <v>5</v>
      </c>
      <c r="G609" s="217">
        <v>10</v>
      </c>
      <c r="H609" s="269">
        <v>44649</v>
      </c>
      <c r="I609" s="433">
        <v>300</v>
      </c>
      <c r="J609" s="217">
        <f t="shared" si="25"/>
        <v>10</v>
      </c>
    </row>
    <row r="610" spans="1:10" hidden="1" outlineLevel="1" x14ac:dyDescent="0.35">
      <c r="A610" s="272" t="s">
        <v>3496</v>
      </c>
      <c r="B610">
        <v>40</v>
      </c>
      <c r="C610" s="272" t="s">
        <v>3497</v>
      </c>
      <c r="D610" s="272" t="s">
        <v>170</v>
      </c>
      <c r="E610" s="217">
        <v>5</v>
      </c>
      <c r="F610" s="217">
        <v>2</v>
      </c>
      <c r="G610" s="217">
        <v>7</v>
      </c>
      <c r="H610" s="269">
        <v>44649</v>
      </c>
      <c r="I610" s="433">
        <v>300</v>
      </c>
      <c r="J610" s="217">
        <f t="shared" si="25"/>
        <v>7</v>
      </c>
    </row>
    <row r="611" spans="1:10" hidden="1" outlineLevel="1" x14ac:dyDescent="0.35">
      <c r="A611" s="272" t="s">
        <v>3496</v>
      </c>
      <c r="B611">
        <v>10</v>
      </c>
      <c r="C611" s="272" t="s">
        <v>3497</v>
      </c>
      <c r="D611" s="272" t="s">
        <v>170</v>
      </c>
      <c r="E611" s="217">
        <v>5</v>
      </c>
      <c r="F611" s="217">
        <v>5</v>
      </c>
      <c r="G611" s="217">
        <v>10</v>
      </c>
      <c r="H611" s="269">
        <v>44649</v>
      </c>
      <c r="I611" s="433">
        <v>100</v>
      </c>
      <c r="J611" s="217">
        <f t="shared" si="25"/>
        <v>10</v>
      </c>
    </row>
    <row r="612" spans="1:10" hidden="1" outlineLevel="1" x14ac:dyDescent="0.35">
      <c r="A612" s="272" t="s">
        <v>3496</v>
      </c>
      <c r="B612">
        <v>20</v>
      </c>
      <c r="C612" s="272" t="s">
        <v>3497</v>
      </c>
      <c r="D612" s="272" t="s">
        <v>170</v>
      </c>
      <c r="E612" s="217">
        <v>10</v>
      </c>
      <c r="F612" s="217">
        <v>7</v>
      </c>
      <c r="G612" s="217">
        <v>17</v>
      </c>
      <c r="H612" s="269">
        <v>44649</v>
      </c>
      <c r="I612" s="433">
        <v>750</v>
      </c>
      <c r="J612" s="217">
        <f t="shared" si="25"/>
        <v>17</v>
      </c>
    </row>
    <row r="613" spans="1:10" hidden="1" outlineLevel="1" x14ac:dyDescent="0.35">
      <c r="A613" s="272" t="s">
        <v>3496</v>
      </c>
      <c r="B613">
        <v>11</v>
      </c>
      <c r="C613" s="272" t="s">
        <v>3497</v>
      </c>
      <c r="D613" s="272" t="s">
        <v>170</v>
      </c>
      <c r="E613" s="217">
        <v>7</v>
      </c>
      <c r="F613" s="217">
        <v>2</v>
      </c>
      <c r="G613" s="217">
        <v>9</v>
      </c>
      <c r="H613" s="269">
        <v>44649</v>
      </c>
      <c r="I613" s="433">
        <v>400</v>
      </c>
      <c r="J613" s="217">
        <f t="shared" si="25"/>
        <v>9</v>
      </c>
    </row>
    <row r="614" spans="1:10" hidden="1" outlineLevel="1" x14ac:dyDescent="0.35">
      <c r="A614" s="272" t="s">
        <v>3496</v>
      </c>
      <c r="B614">
        <v>12</v>
      </c>
      <c r="C614" s="272" t="s">
        <v>3497</v>
      </c>
      <c r="D614" s="272" t="s">
        <v>170</v>
      </c>
      <c r="E614" s="217">
        <v>8</v>
      </c>
      <c r="F614" s="217">
        <v>2</v>
      </c>
      <c r="G614" s="217">
        <v>10</v>
      </c>
      <c r="H614" s="269">
        <v>44649</v>
      </c>
      <c r="I614" s="433">
        <v>750</v>
      </c>
      <c r="J614" s="217">
        <f t="shared" si="25"/>
        <v>10</v>
      </c>
    </row>
    <row r="615" spans="1:10" hidden="1" outlineLevel="1" x14ac:dyDescent="0.35">
      <c r="A615" s="272" t="s">
        <v>3496</v>
      </c>
      <c r="B615">
        <v>13</v>
      </c>
      <c r="C615" s="272" t="s">
        <v>3497</v>
      </c>
      <c r="D615" s="272" t="s">
        <v>170</v>
      </c>
      <c r="E615" s="217">
        <v>5</v>
      </c>
      <c r="F615" s="217">
        <v>3</v>
      </c>
      <c r="G615" s="217">
        <v>8</v>
      </c>
      <c r="H615" s="269">
        <v>44649</v>
      </c>
      <c r="I615" s="433">
        <v>850</v>
      </c>
      <c r="J615" s="217">
        <f t="shared" si="25"/>
        <v>8</v>
      </c>
    </row>
    <row r="616" spans="1:10" hidden="1" outlineLevel="1" x14ac:dyDescent="0.35">
      <c r="A616" s="272" t="s">
        <v>3496</v>
      </c>
      <c r="B616">
        <v>14</v>
      </c>
      <c r="C616" s="272" t="s">
        <v>3497</v>
      </c>
      <c r="D616" s="272" t="s">
        <v>170</v>
      </c>
      <c r="E616" s="217">
        <v>6</v>
      </c>
      <c r="F616" s="217">
        <v>4</v>
      </c>
      <c r="G616" s="217">
        <v>10</v>
      </c>
      <c r="H616" s="269">
        <v>44649</v>
      </c>
      <c r="I616" s="433">
        <v>100</v>
      </c>
      <c r="J616" s="217">
        <f t="shared" si="25"/>
        <v>10</v>
      </c>
    </row>
    <row r="617" spans="1:10" hidden="1" outlineLevel="1" x14ac:dyDescent="0.35">
      <c r="A617" s="272" t="s">
        <v>3496</v>
      </c>
      <c r="B617">
        <v>15</v>
      </c>
      <c r="C617" s="272" t="s">
        <v>3497</v>
      </c>
      <c r="D617" s="272" t="s">
        <v>170</v>
      </c>
      <c r="E617" s="217">
        <v>10</v>
      </c>
      <c r="F617" s="217">
        <v>5</v>
      </c>
      <c r="G617" s="217">
        <v>15</v>
      </c>
      <c r="H617" s="269">
        <v>44649</v>
      </c>
      <c r="I617" s="433">
        <v>300</v>
      </c>
      <c r="J617" s="217">
        <f t="shared" si="25"/>
        <v>15</v>
      </c>
    </row>
    <row r="618" spans="1:10" hidden="1" outlineLevel="1" x14ac:dyDescent="0.35">
      <c r="A618" s="272" t="s">
        <v>3496</v>
      </c>
      <c r="B618">
        <v>16</v>
      </c>
      <c r="C618" s="272" t="s">
        <v>3497</v>
      </c>
      <c r="D618" s="272" t="s">
        <v>170</v>
      </c>
      <c r="E618" s="217">
        <v>7</v>
      </c>
      <c r="F618" s="217">
        <v>2</v>
      </c>
      <c r="G618" s="217">
        <v>9</v>
      </c>
      <c r="H618" s="269">
        <v>44649</v>
      </c>
      <c r="I618" s="433">
        <v>450</v>
      </c>
      <c r="J618" s="217">
        <f t="shared" si="25"/>
        <v>9</v>
      </c>
    </row>
    <row r="619" spans="1:10" hidden="1" outlineLevel="1" x14ac:dyDescent="0.35">
      <c r="A619" s="272" t="s">
        <v>3496</v>
      </c>
      <c r="B619">
        <v>17</v>
      </c>
      <c r="C619" s="272" t="s">
        <v>3497</v>
      </c>
      <c r="D619" s="272" t="s">
        <v>170</v>
      </c>
      <c r="E619" s="217">
        <v>5</v>
      </c>
      <c r="F619" s="217">
        <v>5</v>
      </c>
      <c r="G619" s="217">
        <v>10</v>
      </c>
      <c r="H619" s="269">
        <v>44649</v>
      </c>
      <c r="I619" s="433">
        <v>500</v>
      </c>
      <c r="J619" s="217">
        <f t="shared" si="25"/>
        <v>10</v>
      </c>
    </row>
    <row r="620" spans="1:10" hidden="1" outlineLevel="1" x14ac:dyDescent="0.35">
      <c r="A620" s="272" t="s">
        <v>3496</v>
      </c>
      <c r="B620">
        <v>18</v>
      </c>
      <c r="C620" s="272" t="s">
        <v>3497</v>
      </c>
      <c r="D620" s="272" t="s">
        <v>170</v>
      </c>
      <c r="E620" s="217">
        <v>8</v>
      </c>
      <c r="F620" s="217">
        <v>6</v>
      </c>
      <c r="G620" s="217">
        <v>14</v>
      </c>
      <c r="H620" s="269">
        <v>44649</v>
      </c>
      <c r="I620" s="433">
        <v>650</v>
      </c>
      <c r="J620" s="217">
        <f t="shared" si="25"/>
        <v>14</v>
      </c>
    </row>
    <row r="621" spans="1:10" hidden="1" outlineLevel="1" x14ac:dyDescent="0.35">
      <c r="A621" s="272" t="s">
        <v>3496</v>
      </c>
      <c r="B621">
        <v>19</v>
      </c>
      <c r="C621" s="272" t="s">
        <v>3497</v>
      </c>
      <c r="D621" s="272" t="s">
        <v>170</v>
      </c>
      <c r="E621" s="217">
        <v>12</v>
      </c>
      <c r="F621" s="217">
        <v>4</v>
      </c>
      <c r="G621" s="217">
        <v>16</v>
      </c>
      <c r="H621" s="269">
        <v>44649</v>
      </c>
      <c r="I621" s="433">
        <v>650</v>
      </c>
      <c r="J621" s="217">
        <f t="shared" si="25"/>
        <v>16</v>
      </c>
    </row>
    <row r="622" spans="1:10" hidden="1" outlineLevel="1" x14ac:dyDescent="0.35">
      <c r="A622" s="272" t="s">
        <v>3496</v>
      </c>
      <c r="B622">
        <v>21</v>
      </c>
      <c r="C622" s="272" t="s">
        <v>3497</v>
      </c>
      <c r="D622" s="272" t="s">
        <v>170</v>
      </c>
      <c r="E622" s="217">
        <v>9</v>
      </c>
      <c r="F622" s="217">
        <v>3</v>
      </c>
      <c r="G622" s="217">
        <v>12</v>
      </c>
      <c r="H622" s="269">
        <v>44649</v>
      </c>
      <c r="I622" s="433">
        <v>300</v>
      </c>
      <c r="J622" s="217">
        <f t="shared" si="25"/>
        <v>12</v>
      </c>
    </row>
    <row r="623" spans="1:10" hidden="1" outlineLevel="1" x14ac:dyDescent="0.35">
      <c r="A623" s="272" t="s">
        <v>3496</v>
      </c>
      <c r="B623">
        <v>22</v>
      </c>
      <c r="C623" s="272" t="s">
        <v>3497</v>
      </c>
      <c r="D623" s="272" t="s">
        <v>170</v>
      </c>
      <c r="E623" s="217">
        <v>5</v>
      </c>
      <c r="F623" s="217">
        <v>7</v>
      </c>
      <c r="G623" s="217">
        <v>12</v>
      </c>
      <c r="H623" s="269">
        <v>44649</v>
      </c>
      <c r="I623" s="433">
        <v>100</v>
      </c>
      <c r="J623" s="217">
        <f t="shared" si="25"/>
        <v>12</v>
      </c>
    </row>
    <row r="624" spans="1:10" hidden="1" outlineLevel="1" x14ac:dyDescent="0.35">
      <c r="A624" s="272" t="s">
        <v>3496</v>
      </c>
      <c r="B624">
        <v>23</v>
      </c>
      <c r="C624" s="272" t="s">
        <v>3497</v>
      </c>
      <c r="D624" s="272" t="s">
        <v>170</v>
      </c>
      <c r="E624" s="217">
        <v>7</v>
      </c>
      <c r="F624" s="217">
        <v>3</v>
      </c>
      <c r="G624" s="217">
        <v>10</v>
      </c>
      <c r="H624" s="269">
        <v>44649</v>
      </c>
      <c r="I624" s="433">
        <v>500</v>
      </c>
      <c r="J624" s="217">
        <f t="shared" si="25"/>
        <v>10</v>
      </c>
    </row>
    <row r="625" spans="1:10" hidden="1" outlineLevel="1" x14ac:dyDescent="0.35">
      <c r="A625" s="272" t="s">
        <v>3496</v>
      </c>
      <c r="B625">
        <v>49</v>
      </c>
      <c r="C625" s="272" t="s">
        <v>3497</v>
      </c>
      <c r="D625" s="272" t="s">
        <v>170</v>
      </c>
      <c r="E625" s="217">
        <v>6</v>
      </c>
      <c r="F625" s="217">
        <v>3</v>
      </c>
      <c r="G625" s="217">
        <v>9</v>
      </c>
      <c r="H625" s="269">
        <v>44649</v>
      </c>
      <c r="I625" s="433">
        <v>570</v>
      </c>
      <c r="J625" s="217">
        <f t="shared" si="25"/>
        <v>9</v>
      </c>
    </row>
    <row r="626" spans="1:10" hidden="1" outlineLevel="1" x14ac:dyDescent="0.35">
      <c r="A626" s="272" t="s">
        <v>3496</v>
      </c>
      <c r="B626">
        <v>24</v>
      </c>
      <c r="C626" s="272" t="s">
        <v>3497</v>
      </c>
      <c r="D626" s="272" t="s">
        <v>170</v>
      </c>
      <c r="E626" s="217">
        <v>5</v>
      </c>
      <c r="F626" s="217">
        <v>2</v>
      </c>
      <c r="G626" s="217">
        <v>7</v>
      </c>
      <c r="H626" s="269">
        <v>44649</v>
      </c>
      <c r="I626" s="433">
        <v>700</v>
      </c>
      <c r="J626" s="217">
        <f t="shared" si="25"/>
        <v>7</v>
      </c>
    </row>
    <row r="627" spans="1:10" hidden="1" outlineLevel="1" x14ac:dyDescent="0.35">
      <c r="A627" s="272" t="s">
        <v>3496</v>
      </c>
      <c r="B627">
        <v>25</v>
      </c>
      <c r="C627" s="272" t="s">
        <v>3497</v>
      </c>
      <c r="D627" s="272" t="s">
        <v>170</v>
      </c>
      <c r="E627" s="217">
        <v>8</v>
      </c>
      <c r="F627" s="217">
        <v>2</v>
      </c>
      <c r="G627" s="217">
        <v>10</v>
      </c>
      <c r="H627" s="269">
        <v>44649</v>
      </c>
      <c r="I627" s="433">
        <v>100</v>
      </c>
      <c r="J627" s="217">
        <f t="shared" si="25"/>
        <v>10</v>
      </c>
    </row>
    <row r="628" spans="1:10" hidden="1" outlineLevel="1" x14ac:dyDescent="0.35">
      <c r="A628" s="272" t="s">
        <v>3496</v>
      </c>
      <c r="B628">
        <v>26</v>
      </c>
      <c r="C628" s="272" t="s">
        <v>3497</v>
      </c>
      <c r="D628" s="272" t="s">
        <v>170</v>
      </c>
      <c r="E628" s="217">
        <v>10</v>
      </c>
      <c r="F628" s="217">
        <v>4</v>
      </c>
      <c r="G628" s="217">
        <v>14</v>
      </c>
      <c r="H628" s="269">
        <v>44649</v>
      </c>
      <c r="I628" s="433">
        <v>230</v>
      </c>
      <c r="J628" s="217">
        <f t="shared" si="25"/>
        <v>14</v>
      </c>
    </row>
    <row r="629" spans="1:10" hidden="1" outlineLevel="1" x14ac:dyDescent="0.35">
      <c r="A629" s="272" t="s">
        <v>3496</v>
      </c>
      <c r="B629">
        <v>27</v>
      </c>
      <c r="C629" s="272" t="s">
        <v>3497</v>
      </c>
      <c r="D629" s="272" t="s">
        <v>170</v>
      </c>
      <c r="E629" s="217">
        <v>6</v>
      </c>
      <c r="F629" s="217">
        <v>2</v>
      </c>
      <c r="G629" s="217">
        <v>8</v>
      </c>
      <c r="H629" s="269">
        <v>44649</v>
      </c>
      <c r="I629" s="433">
        <v>450</v>
      </c>
      <c r="J629" s="217">
        <f t="shared" si="25"/>
        <v>8</v>
      </c>
    </row>
    <row r="630" spans="1:10" hidden="1" outlineLevel="1" x14ac:dyDescent="0.35">
      <c r="A630" s="272" t="s">
        <v>3496</v>
      </c>
      <c r="B630">
        <v>28</v>
      </c>
      <c r="C630" s="272" t="s">
        <v>3497</v>
      </c>
      <c r="D630" s="272" t="s">
        <v>170</v>
      </c>
      <c r="E630" s="217">
        <v>6</v>
      </c>
      <c r="F630" s="217">
        <v>2</v>
      </c>
      <c r="G630" s="217">
        <v>8</v>
      </c>
      <c r="H630" s="269">
        <v>44649</v>
      </c>
      <c r="I630" s="433">
        <v>780</v>
      </c>
      <c r="J630" s="217">
        <f t="shared" si="25"/>
        <v>8</v>
      </c>
    </row>
    <row r="631" spans="1:10" hidden="1" outlineLevel="1" x14ac:dyDescent="0.35">
      <c r="A631" s="272" t="s">
        <v>3496</v>
      </c>
      <c r="B631">
        <v>43</v>
      </c>
      <c r="C631" s="272" t="s">
        <v>3497</v>
      </c>
      <c r="D631" s="272" t="s">
        <v>170</v>
      </c>
      <c r="E631" s="217">
        <v>9</v>
      </c>
      <c r="F631" s="217">
        <v>8</v>
      </c>
      <c r="G631" s="217">
        <v>17</v>
      </c>
      <c r="H631" s="269">
        <v>44649</v>
      </c>
      <c r="I631" s="433">
        <v>450</v>
      </c>
      <c r="J631" s="217">
        <f t="shared" si="25"/>
        <v>17</v>
      </c>
    </row>
    <row r="632" spans="1:10" hidden="1" outlineLevel="1" x14ac:dyDescent="0.35">
      <c r="A632" s="272" t="s">
        <v>3496</v>
      </c>
      <c r="B632">
        <v>29</v>
      </c>
      <c r="C632" s="272" t="s">
        <v>3497</v>
      </c>
      <c r="D632" s="272" t="s">
        <v>170</v>
      </c>
      <c r="E632" s="217">
        <v>4</v>
      </c>
      <c r="F632" s="217">
        <v>3</v>
      </c>
      <c r="G632" s="217">
        <v>7</v>
      </c>
      <c r="H632" s="269">
        <v>44649</v>
      </c>
      <c r="I632" s="433">
        <v>200</v>
      </c>
      <c r="J632" s="217">
        <f t="shared" si="25"/>
        <v>7</v>
      </c>
    </row>
    <row r="633" spans="1:10" hidden="1" outlineLevel="1" x14ac:dyDescent="0.35">
      <c r="A633" s="272" t="s">
        <v>3496</v>
      </c>
      <c r="B633">
        <v>30</v>
      </c>
      <c r="C633" s="272" t="s">
        <v>3497</v>
      </c>
      <c r="D633" s="272" t="s">
        <v>170</v>
      </c>
      <c r="E633" s="217">
        <v>7</v>
      </c>
      <c r="F633" s="217">
        <v>8</v>
      </c>
      <c r="G633" s="217">
        <v>15</v>
      </c>
      <c r="H633" s="269">
        <v>44649</v>
      </c>
      <c r="I633" s="433">
        <v>300</v>
      </c>
      <c r="J633" s="217">
        <f t="shared" si="25"/>
        <v>15</v>
      </c>
    </row>
    <row r="634" spans="1:10" hidden="1" outlineLevel="1" x14ac:dyDescent="0.35">
      <c r="A634" s="272" t="s">
        <v>3496</v>
      </c>
      <c r="B634">
        <v>31</v>
      </c>
      <c r="C634" s="272" t="s">
        <v>3497</v>
      </c>
      <c r="D634" s="272" t="s">
        <v>170</v>
      </c>
      <c r="E634" s="217">
        <v>10</v>
      </c>
      <c r="F634" s="217">
        <v>6</v>
      </c>
      <c r="G634" s="217">
        <v>16</v>
      </c>
      <c r="H634" s="269">
        <v>44649</v>
      </c>
      <c r="I634" s="433">
        <v>200</v>
      </c>
      <c r="J634" s="217">
        <f t="shared" si="25"/>
        <v>16</v>
      </c>
    </row>
    <row r="635" spans="1:10" hidden="1" outlineLevel="1" x14ac:dyDescent="0.35">
      <c r="A635" s="272" t="s">
        <v>3496</v>
      </c>
      <c r="B635">
        <v>32</v>
      </c>
      <c r="C635" s="272" t="s">
        <v>3497</v>
      </c>
      <c r="D635" s="272" t="s">
        <v>170</v>
      </c>
      <c r="E635" s="217">
        <v>5</v>
      </c>
      <c r="F635" s="217">
        <v>2</v>
      </c>
      <c r="G635" s="217">
        <v>7</v>
      </c>
      <c r="H635" s="269">
        <v>44649</v>
      </c>
      <c r="I635" s="433">
        <v>200</v>
      </c>
      <c r="J635" s="217">
        <f t="shared" si="25"/>
        <v>7</v>
      </c>
    </row>
    <row r="636" spans="1:10" hidden="1" outlineLevel="1" x14ac:dyDescent="0.35">
      <c r="A636" s="272" t="s">
        <v>3496</v>
      </c>
      <c r="B636">
        <v>33</v>
      </c>
      <c r="C636" s="272" t="s">
        <v>3497</v>
      </c>
      <c r="D636" s="272" t="s">
        <v>170</v>
      </c>
      <c r="E636" s="217">
        <v>7</v>
      </c>
      <c r="F636" s="217">
        <v>2</v>
      </c>
      <c r="G636" s="217">
        <v>9</v>
      </c>
      <c r="H636" s="269">
        <v>44649</v>
      </c>
      <c r="I636" s="433">
        <v>200</v>
      </c>
      <c r="J636" s="217">
        <f t="shared" si="25"/>
        <v>9</v>
      </c>
    </row>
    <row r="637" spans="1:10" hidden="1" outlineLevel="1" x14ac:dyDescent="0.35">
      <c r="A637" s="272" t="s">
        <v>3496</v>
      </c>
      <c r="B637">
        <v>35</v>
      </c>
      <c r="C637" s="272" t="s">
        <v>3497</v>
      </c>
      <c r="D637" s="272" t="s">
        <v>170</v>
      </c>
      <c r="E637" s="217">
        <v>8</v>
      </c>
      <c r="F637" s="217">
        <v>5</v>
      </c>
      <c r="G637" s="217">
        <v>13</v>
      </c>
      <c r="H637" s="269">
        <v>44649</v>
      </c>
      <c r="I637" s="433">
        <v>670</v>
      </c>
      <c r="J637" s="217">
        <f t="shared" si="25"/>
        <v>13</v>
      </c>
    </row>
    <row r="638" spans="1:10" hidden="1" outlineLevel="1" x14ac:dyDescent="0.35">
      <c r="A638" s="272" t="s">
        <v>3496</v>
      </c>
      <c r="B638">
        <v>34</v>
      </c>
      <c r="C638" s="272" t="s">
        <v>3497</v>
      </c>
      <c r="D638" s="272" t="s">
        <v>170</v>
      </c>
      <c r="E638" s="217">
        <v>5</v>
      </c>
      <c r="F638" s="217">
        <v>2</v>
      </c>
      <c r="G638" s="217">
        <v>7</v>
      </c>
      <c r="H638" s="269">
        <v>44649</v>
      </c>
      <c r="I638" s="433">
        <v>550</v>
      </c>
      <c r="J638" s="217">
        <f t="shared" si="25"/>
        <v>7</v>
      </c>
    </row>
    <row r="639" spans="1:10" hidden="1" outlineLevel="1" x14ac:dyDescent="0.35">
      <c r="A639" s="272" t="s">
        <v>3496</v>
      </c>
      <c r="B639">
        <v>36</v>
      </c>
      <c r="C639" s="272" t="s">
        <v>3497</v>
      </c>
      <c r="D639" s="272" t="s">
        <v>170</v>
      </c>
      <c r="E639" s="217">
        <v>8</v>
      </c>
      <c r="F639" s="217">
        <v>3</v>
      </c>
      <c r="G639" s="217">
        <v>11</v>
      </c>
      <c r="H639" s="269">
        <v>44649</v>
      </c>
      <c r="I639" s="433">
        <v>400</v>
      </c>
      <c r="J639" s="217">
        <f t="shared" si="25"/>
        <v>11</v>
      </c>
    </row>
    <row r="640" spans="1:10" hidden="1" outlineLevel="1" x14ac:dyDescent="0.35">
      <c r="A640" s="272" t="s">
        <v>3496</v>
      </c>
      <c r="B640">
        <v>37</v>
      </c>
      <c r="C640" s="272" t="s">
        <v>3497</v>
      </c>
      <c r="D640" s="272" t="s">
        <v>170</v>
      </c>
      <c r="E640" s="217">
        <v>7</v>
      </c>
      <c r="F640" s="217">
        <v>6</v>
      </c>
      <c r="G640" s="217">
        <v>13</v>
      </c>
      <c r="H640" s="269">
        <v>44649</v>
      </c>
      <c r="I640" s="433">
        <v>800</v>
      </c>
      <c r="J640" s="217">
        <f t="shared" si="25"/>
        <v>13</v>
      </c>
    </row>
    <row r="641" spans="1:10" hidden="1" outlineLevel="1" x14ac:dyDescent="0.35">
      <c r="A641" s="272" t="s">
        <v>3496</v>
      </c>
      <c r="B641">
        <v>38</v>
      </c>
      <c r="C641" s="272" t="s">
        <v>3497</v>
      </c>
      <c r="D641" s="272" t="s">
        <v>170</v>
      </c>
      <c r="E641" s="217">
        <v>11</v>
      </c>
      <c r="F641" s="217">
        <v>6</v>
      </c>
      <c r="G641" s="217">
        <v>17</v>
      </c>
      <c r="H641" s="269">
        <v>44649</v>
      </c>
      <c r="I641" s="433">
        <v>570</v>
      </c>
      <c r="J641" s="217">
        <f t="shared" si="25"/>
        <v>17</v>
      </c>
    </row>
    <row r="642" spans="1:10" hidden="1" outlineLevel="1" x14ac:dyDescent="0.35">
      <c r="A642" s="272" t="s">
        <v>3496</v>
      </c>
      <c r="B642">
        <v>39</v>
      </c>
      <c r="C642" s="272" t="s">
        <v>3497</v>
      </c>
      <c r="D642" s="272" t="s">
        <v>170</v>
      </c>
      <c r="E642" s="217">
        <v>9</v>
      </c>
      <c r="F642" s="217">
        <v>4</v>
      </c>
      <c r="G642" s="217">
        <v>13</v>
      </c>
      <c r="H642" s="269">
        <v>44649</v>
      </c>
      <c r="I642" s="433">
        <v>280</v>
      </c>
      <c r="J642" s="217">
        <f t="shared" si="25"/>
        <v>13</v>
      </c>
    </row>
    <row r="643" spans="1:10" hidden="1" outlineLevel="1" x14ac:dyDescent="0.35">
      <c r="A643" s="272" t="s">
        <v>3496</v>
      </c>
      <c r="B643">
        <v>41</v>
      </c>
      <c r="C643" s="272" t="s">
        <v>3497</v>
      </c>
      <c r="D643" s="272" t="s">
        <v>170</v>
      </c>
      <c r="E643" s="217">
        <v>7</v>
      </c>
      <c r="F643" s="217">
        <v>2</v>
      </c>
      <c r="G643" s="217">
        <v>9</v>
      </c>
      <c r="H643" s="269">
        <v>44649</v>
      </c>
      <c r="I643" s="433">
        <v>400</v>
      </c>
      <c r="J643" s="217">
        <f t="shared" ref="J643:J706" si="26">IF(I643&gt;$Q$1,,G643)</f>
        <v>9</v>
      </c>
    </row>
    <row r="644" spans="1:10" hidden="1" outlineLevel="1" x14ac:dyDescent="0.35">
      <c r="A644" s="272" t="s">
        <v>3496</v>
      </c>
      <c r="B644">
        <v>42</v>
      </c>
      <c r="C644" s="272" t="s">
        <v>3497</v>
      </c>
      <c r="D644" s="272" t="s">
        <v>170</v>
      </c>
      <c r="E644" s="217">
        <v>12</v>
      </c>
      <c r="F644" s="217">
        <v>6</v>
      </c>
      <c r="G644" s="217">
        <v>18</v>
      </c>
      <c r="H644" s="269">
        <v>44649</v>
      </c>
      <c r="I644" s="433">
        <v>100</v>
      </c>
      <c r="J644" s="217">
        <f t="shared" si="26"/>
        <v>18</v>
      </c>
    </row>
    <row r="645" spans="1:10" hidden="1" outlineLevel="1" x14ac:dyDescent="0.35">
      <c r="A645" s="272" t="s">
        <v>3496</v>
      </c>
      <c r="B645">
        <v>44</v>
      </c>
      <c r="C645" s="272" t="s">
        <v>3497</v>
      </c>
      <c r="D645" s="272" t="s">
        <v>170</v>
      </c>
      <c r="E645" s="217">
        <v>5</v>
      </c>
      <c r="F645" s="217">
        <v>2</v>
      </c>
      <c r="G645" s="217">
        <v>7</v>
      </c>
      <c r="H645" s="269">
        <v>44649</v>
      </c>
      <c r="I645" s="433">
        <v>750</v>
      </c>
      <c r="J645" s="217">
        <f t="shared" si="26"/>
        <v>7</v>
      </c>
    </row>
    <row r="646" spans="1:10" hidden="1" outlineLevel="1" x14ac:dyDescent="0.35">
      <c r="A646" s="272" t="s">
        <v>3496</v>
      </c>
      <c r="B646">
        <v>45</v>
      </c>
      <c r="C646" s="272" t="s">
        <v>3497</v>
      </c>
      <c r="D646" s="272" t="s">
        <v>170</v>
      </c>
      <c r="E646" s="217">
        <v>6</v>
      </c>
      <c r="F646" s="217">
        <v>3</v>
      </c>
      <c r="G646" s="217">
        <v>9</v>
      </c>
      <c r="H646" s="269">
        <v>44649</v>
      </c>
      <c r="I646" s="433">
        <v>300</v>
      </c>
      <c r="J646" s="217">
        <f t="shared" si="26"/>
        <v>9</v>
      </c>
    </row>
    <row r="647" spans="1:10" hidden="1" outlineLevel="1" x14ac:dyDescent="0.35">
      <c r="A647" s="272" t="s">
        <v>3496</v>
      </c>
      <c r="B647">
        <v>46</v>
      </c>
      <c r="C647" s="272" t="s">
        <v>3497</v>
      </c>
      <c r="D647" s="272" t="s">
        <v>170</v>
      </c>
      <c r="E647" s="217">
        <v>9</v>
      </c>
      <c r="F647" s="217">
        <v>11</v>
      </c>
      <c r="G647" s="217">
        <v>20</v>
      </c>
      <c r="H647" s="269">
        <v>44649</v>
      </c>
      <c r="I647" s="433">
        <v>700</v>
      </c>
      <c r="J647" s="217">
        <f t="shared" si="26"/>
        <v>20</v>
      </c>
    </row>
    <row r="648" spans="1:10" hidden="1" outlineLevel="1" x14ac:dyDescent="0.35">
      <c r="A648" s="272" t="s">
        <v>3496</v>
      </c>
      <c r="B648">
        <v>47</v>
      </c>
      <c r="C648" s="272" t="s">
        <v>3497</v>
      </c>
      <c r="D648" s="272" t="s">
        <v>170</v>
      </c>
      <c r="E648" s="217">
        <v>5</v>
      </c>
      <c r="F648" s="217">
        <v>2</v>
      </c>
      <c r="G648" s="217">
        <v>7</v>
      </c>
      <c r="H648" s="269">
        <v>44649</v>
      </c>
      <c r="I648" s="433">
        <v>220</v>
      </c>
      <c r="J648" s="217">
        <f t="shared" si="26"/>
        <v>7</v>
      </c>
    </row>
    <row r="649" spans="1:10" hidden="1" outlineLevel="1" x14ac:dyDescent="0.35">
      <c r="A649" s="272" t="s">
        <v>3496</v>
      </c>
      <c r="B649">
        <v>48</v>
      </c>
      <c r="C649" s="272" t="s">
        <v>3497</v>
      </c>
      <c r="D649" s="272" t="s">
        <v>170</v>
      </c>
      <c r="E649" s="217">
        <v>6</v>
      </c>
      <c r="F649" s="217">
        <v>4</v>
      </c>
      <c r="G649" s="217">
        <v>10</v>
      </c>
      <c r="H649" s="269">
        <v>44649</v>
      </c>
      <c r="I649" s="433">
        <v>470</v>
      </c>
      <c r="J649" s="217">
        <f t="shared" si="26"/>
        <v>10</v>
      </c>
    </row>
    <row r="650" spans="1:10" hidden="1" outlineLevel="1" x14ac:dyDescent="0.35">
      <c r="A650" s="272" t="s">
        <v>3496</v>
      </c>
      <c r="B650">
        <v>50</v>
      </c>
      <c r="C650" s="272" t="s">
        <v>3497</v>
      </c>
      <c r="D650" s="272" t="s">
        <v>170</v>
      </c>
      <c r="E650" s="217">
        <v>7</v>
      </c>
      <c r="F650" s="217">
        <v>6</v>
      </c>
      <c r="G650" s="217">
        <v>13</v>
      </c>
      <c r="H650" s="269">
        <v>44649</v>
      </c>
      <c r="I650" s="433">
        <v>480</v>
      </c>
      <c r="J650" s="217">
        <f t="shared" si="26"/>
        <v>13</v>
      </c>
    </row>
    <row r="651" spans="1:10" hidden="1" outlineLevel="1" x14ac:dyDescent="0.35">
      <c r="A651" s="272" t="s">
        <v>3496</v>
      </c>
      <c r="B651">
        <v>51</v>
      </c>
      <c r="C651" s="272" t="s">
        <v>3497</v>
      </c>
      <c r="D651" s="272" t="s">
        <v>170</v>
      </c>
      <c r="E651" s="217">
        <v>11</v>
      </c>
      <c r="F651" s="217">
        <v>3</v>
      </c>
      <c r="G651" s="217">
        <v>14</v>
      </c>
      <c r="H651" s="269">
        <v>44649</v>
      </c>
      <c r="I651" s="433">
        <v>300</v>
      </c>
      <c r="J651" s="217">
        <f t="shared" si="26"/>
        <v>14</v>
      </c>
    </row>
    <row r="652" spans="1:10" hidden="1" outlineLevel="1" x14ac:dyDescent="0.35">
      <c r="A652" s="272" t="s">
        <v>3496</v>
      </c>
      <c r="B652">
        <v>52</v>
      </c>
      <c r="C652" s="272" t="s">
        <v>3497</v>
      </c>
      <c r="D652" s="272" t="s">
        <v>170</v>
      </c>
      <c r="E652" s="217">
        <v>9</v>
      </c>
      <c r="F652" s="217">
        <v>6</v>
      </c>
      <c r="G652" s="217">
        <v>15</v>
      </c>
      <c r="H652" s="269">
        <v>44649</v>
      </c>
      <c r="I652" s="433">
        <v>600</v>
      </c>
      <c r="J652" s="217">
        <f t="shared" si="26"/>
        <v>15</v>
      </c>
    </row>
    <row r="653" spans="1:10" ht="15" collapsed="1" thickBot="1" x14ac:dyDescent="0.4">
      <c r="A653" s="211" t="s">
        <v>3496</v>
      </c>
      <c r="B653" s="212"/>
      <c r="C653" s="213" t="s">
        <v>3497</v>
      </c>
      <c r="D653" s="214">
        <f>COUNTA(D601:D652)</f>
        <v>52</v>
      </c>
      <c r="E653" s="243">
        <f>SUM(E601:E652)</f>
        <v>383</v>
      </c>
      <c r="F653" s="243">
        <f>SUM(F601:F652)</f>
        <v>238</v>
      </c>
      <c r="G653" s="243">
        <f>SUM(G601:G652)</f>
        <v>621</v>
      </c>
      <c r="H653" s="270">
        <v>44649</v>
      </c>
      <c r="I653" s="434">
        <f>AVERAGE(I601:I652)</f>
        <v>436.92307692307691</v>
      </c>
      <c r="J653" s="243">
        <f>SUM(J601:J652)</f>
        <v>621</v>
      </c>
    </row>
    <row r="654" spans="1:10" hidden="1" outlineLevel="1" x14ac:dyDescent="0.35">
      <c r="A654" s="272" t="s">
        <v>3498</v>
      </c>
      <c r="B654">
        <v>1</v>
      </c>
      <c r="C654" s="272" t="s">
        <v>3499</v>
      </c>
      <c r="D654" s="272" t="s">
        <v>170</v>
      </c>
      <c r="E654" s="217">
        <v>3</v>
      </c>
      <c r="F654" s="217">
        <v>3</v>
      </c>
      <c r="G654" s="217">
        <v>6</v>
      </c>
      <c r="H654" s="269">
        <v>44649</v>
      </c>
      <c r="I654" s="433">
        <v>200</v>
      </c>
      <c r="J654" s="217">
        <f t="shared" si="26"/>
        <v>6</v>
      </c>
    </row>
    <row r="655" spans="1:10" hidden="1" outlineLevel="1" x14ac:dyDescent="0.35">
      <c r="A655" s="272" t="s">
        <v>3498</v>
      </c>
      <c r="B655">
        <v>2</v>
      </c>
      <c r="C655" s="272" t="s">
        <v>3499</v>
      </c>
      <c r="D655" s="272" t="s">
        <v>170</v>
      </c>
      <c r="E655" s="217">
        <v>3</v>
      </c>
      <c r="F655" s="217">
        <v>5</v>
      </c>
      <c r="G655" s="217">
        <v>8</v>
      </c>
      <c r="H655" s="269">
        <v>44649</v>
      </c>
      <c r="I655" s="433">
        <v>200</v>
      </c>
      <c r="J655" s="217">
        <f t="shared" si="26"/>
        <v>8</v>
      </c>
    </row>
    <row r="656" spans="1:10" hidden="1" outlineLevel="1" x14ac:dyDescent="0.35">
      <c r="A656" s="272" t="s">
        <v>3498</v>
      </c>
      <c r="B656">
        <v>3</v>
      </c>
      <c r="C656" s="272" t="s">
        <v>3499</v>
      </c>
      <c r="D656" s="272" t="s">
        <v>170</v>
      </c>
      <c r="E656" s="217">
        <v>0</v>
      </c>
      <c r="F656" s="217">
        <v>5</v>
      </c>
      <c r="G656" s="217">
        <v>5</v>
      </c>
      <c r="H656" s="269">
        <v>44649</v>
      </c>
      <c r="I656" s="433">
        <v>500</v>
      </c>
      <c r="J656" s="217">
        <f t="shared" si="26"/>
        <v>5</v>
      </c>
    </row>
    <row r="657" spans="1:10" hidden="1" outlineLevel="1" x14ac:dyDescent="0.35">
      <c r="A657" s="272" t="s">
        <v>3498</v>
      </c>
      <c r="B657">
        <v>4</v>
      </c>
      <c r="C657" s="272" t="s">
        <v>3499</v>
      </c>
      <c r="D657" s="272" t="s">
        <v>170</v>
      </c>
      <c r="E657" s="217">
        <v>4</v>
      </c>
      <c r="F657" s="217">
        <v>4</v>
      </c>
      <c r="G657" s="217">
        <v>8</v>
      </c>
      <c r="H657" s="269">
        <v>44649</v>
      </c>
      <c r="I657" s="433">
        <v>800</v>
      </c>
      <c r="J657" s="217">
        <f t="shared" si="26"/>
        <v>8</v>
      </c>
    </row>
    <row r="658" spans="1:10" hidden="1" outlineLevel="1" x14ac:dyDescent="0.35">
      <c r="A658" s="272" t="s">
        <v>3498</v>
      </c>
      <c r="B658">
        <v>5</v>
      </c>
      <c r="C658" s="272" t="s">
        <v>3499</v>
      </c>
      <c r="D658" s="272" t="s">
        <v>170</v>
      </c>
      <c r="E658" s="217">
        <v>2</v>
      </c>
      <c r="F658" s="217">
        <v>1</v>
      </c>
      <c r="G658" s="217">
        <v>3</v>
      </c>
      <c r="H658" s="269">
        <v>44649</v>
      </c>
      <c r="I658" s="433">
        <v>100</v>
      </c>
      <c r="J658" s="217">
        <f t="shared" si="26"/>
        <v>3</v>
      </c>
    </row>
    <row r="659" spans="1:10" hidden="1" outlineLevel="1" x14ac:dyDescent="0.35">
      <c r="A659" s="272" t="s">
        <v>3498</v>
      </c>
      <c r="B659">
        <v>6</v>
      </c>
      <c r="C659" s="272" t="s">
        <v>3499</v>
      </c>
      <c r="D659" s="272" t="s">
        <v>170</v>
      </c>
      <c r="E659" s="217">
        <v>10</v>
      </c>
      <c r="F659" s="217">
        <v>4</v>
      </c>
      <c r="G659" s="217">
        <v>14</v>
      </c>
      <c r="H659" s="269">
        <v>44649</v>
      </c>
      <c r="I659" s="433">
        <v>500</v>
      </c>
      <c r="J659" s="217">
        <f t="shared" si="26"/>
        <v>14</v>
      </c>
    </row>
    <row r="660" spans="1:10" hidden="1" outlineLevel="1" x14ac:dyDescent="0.35">
      <c r="A660" s="272" t="s">
        <v>3498</v>
      </c>
      <c r="B660">
        <v>7</v>
      </c>
      <c r="C660" s="272" t="s">
        <v>3499</v>
      </c>
      <c r="D660" s="272" t="s">
        <v>170</v>
      </c>
      <c r="E660" s="217">
        <v>4</v>
      </c>
      <c r="F660" s="217">
        <v>6</v>
      </c>
      <c r="G660" s="217">
        <v>10</v>
      </c>
      <c r="H660" s="269">
        <v>44649</v>
      </c>
      <c r="I660" s="433">
        <v>700</v>
      </c>
      <c r="J660" s="217">
        <f t="shared" si="26"/>
        <v>10</v>
      </c>
    </row>
    <row r="661" spans="1:10" hidden="1" outlineLevel="1" x14ac:dyDescent="0.35">
      <c r="A661" s="272" t="s">
        <v>3498</v>
      </c>
      <c r="B661">
        <v>8</v>
      </c>
      <c r="C661" s="272" t="s">
        <v>3499</v>
      </c>
      <c r="D661" s="272" t="s">
        <v>170</v>
      </c>
      <c r="E661" s="217">
        <v>2</v>
      </c>
      <c r="F661" s="217">
        <v>4</v>
      </c>
      <c r="G661" s="217">
        <v>6</v>
      </c>
      <c r="H661" s="269">
        <v>44649</v>
      </c>
      <c r="I661" s="433">
        <v>600</v>
      </c>
      <c r="J661" s="217">
        <f t="shared" si="26"/>
        <v>6</v>
      </c>
    </row>
    <row r="662" spans="1:10" hidden="1" outlineLevel="1" x14ac:dyDescent="0.35">
      <c r="A662" s="272" t="s">
        <v>3498</v>
      </c>
      <c r="B662">
        <v>9</v>
      </c>
      <c r="C662" s="272" t="s">
        <v>3499</v>
      </c>
      <c r="D662" s="272" t="s">
        <v>170</v>
      </c>
      <c r="E662" s="217">
        <v>4</v>
      </c>
      <c r="F662" s="217">
        <v>6</v>
      </c>
      <c r="G662" s="217">
        <v>10</v>
      </c>
      <c r="H662" s="269">
        <v>44649</v>
      </c>
      <c r="I662" s="433">
        <v>400</v>
      </c>
      <c r="J662" s="217">
        <f t="shared" si="26"/>
        <v>10</v>
      </c>
    </row>
    <row r="663" spans="1:10" hidden="1" outlineLevel="1" x14ac:dyDescent="0.35">
      <c r="A663" s="272" t="s">
        <v>3498</v>
      </c>
      <c r="B663">
        <v>10</v>
      </c>
      <c r="C663" s="272" t="s">
        <v>3499</v>
      </c>
      <c r="D663" s="272" t="s">
        <v>170</v>
      </c>
      <c r="E663" s="217">
        <v>1</v>
      </c>
      <c r="F663" s="217">
        <v>2</v>
      </c>
      <c r="G663" s="217">
        <v>3</v>
      </c>
      <c r="H663" s="269">
        <v>44649</v>
      </c>
      <c r="I663" s="433">
        <v>300</v>
      </c>
      <c r="J663" s="217">
        <f t="shared" si="26"/>
        <v>3</v>
      </c>
    </row>
    <row r="664" spans="1:10" hidden="1" outlineLevel="1" x14ac:dyDescent="0.35">
      <c r="A664" s="272" t="s">
        <v>3498</v>
      </c>
      <c r="B664">
        <v>11</v>
      </c>
      <c r="C664" s="272" t="s">
        <v>3499</v>
      </c>
      <c r="D664" s="272" t="s">
        <v>170</v>
      </c>
      <c r="E664" s="217">
        <v>0</v>
      </c>
      <c r="F664" s="217">
        <v>2</v>
      </c>
      <c r="G664" s="217">
        <v>2</v>
      </c>
      <c r="H664" s="269">
        <v>44649</v>
      </c>
      <c r="I664" s="433">
        <v>900</v>
      </c>
      <c r="J664" s="217">
        <f t="shared" si="26"/>
        <v>2</v>
      </c>
    </row>
    <row r="665" spans="1:10" hidden="1" outlineLevel="1" x14ac:dyDescent="0.35">
      <c r="A665" s="272" t="s">
        <v>3498</v>
      </c>
      <c r="B665">
        <v>12</v>
      </c>
      <c r="C665" s="272" t="s">
        <v>3499</v>
      </c>
      <c r="D665" s="272" t="s">
        <v>170</v>
      </c>
      <c r="E665" s="217">
        <v>0</v>
      </c>
      <c r="F665" s="217">
        <v>3</v>
      </c>
      <c r="G665" s="217">
        <v>3</v>
      </c>
      <c r="H665" s="269">
        <v>44649</v>
      </c>
      <c r="I665" s="433">
        <v>400</v>
      </c>
      <c r="J665" s="217">
        <f t="shared" si="26"/>
        <v>3</v>
      </c>
    </row>
    <row r="666" spans="1:10" hidden="1" outlineLevel="1" x14ac:dyDescent="0.35">
      <c r="A666" s="272" t="s">
        <v>3498</v>
      </c>
      <c r="B666">
        <v>13</v>
      </c>
      <c r="C666" s="272" t="s">
        <v>3499</v>
      </c>
      <c r="D666" s="272" t="s">
        <v>170</v>
      </c>
      <c r="E666" s="217">
        <v>1</v>
      </c>
      <c r="F666" s="217">
        <v>3</v>
      </c>
      <c r="G666" s="217">
        <v>4</v>
      </c>
      <c r="H666" s="269">
        <v>44649</v>
      </c>
      <c r="I666" s="433">
        <v>700</v>
      </c>
      <c r="J666" s="217">
        <f t="shared" si="26"/>
        <v>4</v>
      </c>
    </row>
    <row r="667" spans="1:10" hidden="1" outlineLevel="1" x14ac:dyDescent="0.35">
      <c r="A667" s="272" t="s">
        <v>3498</v>
      </c>
      <c r="B667">
        <v>14</v>
      </c>
      <c r="C667" s="272" t="s">
        <v>3499</v>
      </c>
      <c r="D667" s="272" t="s">
        <v>170</v>
      </c>
      <c r="E667" s="217">
        <v>5</v>
      </c>
      <c r="F667" s="217">
        <v>2</v>
      </c>
      <c r="G667" s="217">
        <v>7</v>
      </c>
      <c r="H667" s="269">
        <v>44649</v>
      </c>
      <c r="I667" s="433">
        <v>600</v>
      </c>
      <c r="J667" s="217">
        <f t="shared" si="26"/>
        <v>7</v>
      </c>
    </row>
    <row r="668" spans="1:10" hidden="1" outlineLevel="1" x14ac:dyDescent="0.35">
      <c r="A668" s="272" t="s">
        <v>3498</v>
      </c>
      <c r="B668">
        <v>15</v>
      </c>
      <c r="C668" s="272" t="s">
        <v>3499</v>
      </c>
      <c r="D668" s="272" t="s">
        <v>170</v>
      </c>
      <c r="E668" s="217">
        <v>4</v>
      </c>
      <c r="F668" s="217">
        <v>2</v>
      </c>
      <c r="G668" s="217">
        <v>6</v>
      </c>
      <c r="H668" s="269">
        <v>44649</v>
      </c>
      <c r="I668" s="433">
        <v>900</v>
      </c>
      <c r="J668" s="217">
        <f t="shared" si="26"/>
        <v>6</v>
      </c>
    </row>
    <row r="669" spans="1:10" hidden="1" outlineLevel="1" x14ac:dyDescent="0.35">
      <c r="A669" s="272" t="s">
        <v>3498</v>
      </c>
      <c r="B669">
        <v>16</v>
      </c>
      <c r="C669" s="272" t="s">
        <v>3499</v>
      </c>
      <c r="D669" s="272" t="s">
        <v>170</v>
      </c>
      <c r="E669" s="217">
        <v>0</v>
      </c>
      <c r="F669" s="217">
        <v>4</v>
      </c>
      <c r="G669" s="217">
        <v>4</v>
      </c>
      <c r="H669" s="269">
        <v>44649</v>
      </c>
      <c r="I669" s="433">
        <v>800</v>
      </c>
      <c r="J669" s="217">
        <f t="shared" si="26"/>
        <v>4</v>
      </c>
    </row>
    <row r="670" spans="1:10" hidden="1" outlineLevel="1" x14ac:dyDescent="0.35">
      <c r="A670" s="272" t="s">
        <v>3498</v>
      </c>
      <c r="B670">
        <v>17</v>
      </c>
      <c r="C670" s="272" t="s">
        <v>3499</v>
      </c>
      <c r="D670" s="272" t="s">
        <v>170</v>
      </c>
      <c r="E670" s="217">
        <v>2</v>
      </c>
      <c r="F670" s="217">
        <v>2</v>
      </c>
      <c r="G670" s="217">
        <v>4</v>
      </c>
      <c r="H670" s="269">
        <v>44649</v>
      </c>
      <c r="I670" s="433">
        <v>100</v>
      </c>
      <c r="J670" s="217">
        <f t="shared" si="26"/>
        <v>4</v>
      </c>
    </row>
    <row r="671" spans="1:10" hidden="1" outlineLevel="1" x14ac:dyDescent="0.35">
      <c r="A671" s="272" t="s">
        <v>3498</v>
      </c>
      <c r="B671">
        <v>18</v>
      </c>
      <c r="C671" s="272" t="s">
        <v>3499</v>
      </c>
      <c r="D671" s="272" t="s">
        <v>170</v>
      </c>
      <c r="E671" s="217">
        <v>4</v>
      </c>
      <c r="F671" s="217">
        <v>2</v>
      </c>
      <c r="G671" s="217">
        <v>6</v>
      </c>
      <c r="H671" s="269">
        <v>44649</v>
      </c>
      <c r="I671" s="433">
        <v>500</v>
      </c>
      <c r="J671" s="217">
        <f t="shared" si="26"/>
        <v>6</v>
      </c>
    </row>
    <row r="672" spans="1:10" hidden="1" outlineLevel="1" x14ac:dyDescent="0.35">
      <c r="A672" s="272" t="s">
        <v>3498</v>
      </c>
      <c r="B672">
        <v>19</v>
      </c>
      <c r="C672" s="272" t="s">
        <v>3499</v>
      </c>
      <c r="D672" s="272" t="s">
        <v>170</v>
      </c>
      <c r="E672" s="217">
        <v>1</v>
      </c>
      <c r="F672" s="217">
        <v>4</v>
      </c>
      <c r="G672" s="217">
        <v>5</v>
      </c>
      <c r="H672" s="269">
        <v>44649</v>
      </c>
      <c r="I672" s="433">
        <v>700</v>
      </c>
      <c r="J672" s="217">
        <f t="shared" si="26"/>
        <v>5</v>
      </c>
    </row>
    <row r="673" spans="1:10" hidden="1" outlineLevel="1" x14ac:dyDescent="0.35">
      <c r="A673" s="272" t="s">
        <v>3498</v>
      </c>
      <c r="B673">
        <v>20</v>
      </c>
      <c r="C673" s="272" t="s">
        <v>3499</v>
      </c>
      <c r="D673" s="272" t="s">
        <v>170</v>
      </c>
      <c r="E673" s="217">
        <v>0</v>
      </c>
      <c r="F673" s="217">
        <v>4</v>
      </c>
      <c r="G673" s="217">
        <v>4</v>
      </c>
      <c r="H673" s="269">
        <v>44649</v>
      </c>
      <c r="I673" s="433">
        <v>400</v>
      </c>
      <c r="J673" s="217">
        <f t="shared" si="26"/>
        <v>4</v>
      </c>
    </row>
    <row r="674" spans="1:10" hidden="1" outlineLevel="1" x14ac:dyDescent="0.35">
      <c r="A674" s="272" t="s">
        <v>3498</v>
      </c>
      <c r="B674">
        <v>21</v>
      </c>
      <c r="C674" s="272" t="s">
        <v>3499</v>
      </c>
      <c r="D674" s="272" t="s">
        <v>170</v>
      </c>
      <c r="E674" s="217">
        <v>3</v>
      </c>
      <c r="F674" s="217">
        <v>2</v>
      </c>
      <c r="G674" s="217">
        <v>5</v>
      </c>
      <c r="H674" s="269">
        <v>44649</v>
      </c>
      <c r="I674" s="433">
        <v>300</v>
      </c>
      <c r="J674" s="217">
        <f t="shared" si="26"/>
        <v>5</v>
      </c>
    </row>
    <row r="675" spans="1:10" hidden="1" outlineLevel="1" x14ac:dyDescent="0.35">
      <c r="A675" s="272" t="s">
        <v>3498</v>
      </c>
      <c r="B675">
        <v>22</v>
      </c>
      <c r="C675" s="272" t="s">
        <v>3499</v>
      </c>
      <c r="D675" s="272" t="s">
        <v>170</v>
      </c>
      <c r="E675" s="217">
        <v>2</v>
      </c>
      <c r="F675" s="217">
        <v>2</v>
      </c>
      <c r="G675" s="217">
        <v>4</v>
      </c>
      <c r="H675" s="269">
        <v>44649</v>
      </c>
      <c r="I675" s="433">
        <v>700</v>
      </c>
      <c r="J675" s="217">
        <f t="shared" si="26"/>
        <v>4</v>
      </c>
    </row>
    <row r="676" spans="1:10" hidden="1" outlineLevel="1" x14ac:dyDescent="0.35">
      <c r="A676" s="272" t="s">
        <v>3498</v>
      </c>
      <c r="B676">
        <v>41</v>
      </c>
      <c r="C676" s="272" t="s">
        <v>3499</v>
      </c>
      <c r="D676" s="272" t="s">
        <v>170</v>
      </c>
      <c r="E676" s="217">
        <v>4</v>
      </c>
      <c r="F676" s="217">
        <v>2</v>
      </c>
      <c r="G676" s="217">
        <v>6</v>
      </c>
      <c r="H676" s="269">
        <v>44649</v>
      </c>
      <c r="I676" s="433">
        <v>500</v>
      </c>
      <c r="J676" s="217">
        <f t="shared" si="26"/>
        <v>6</v>
      </c>
    </row>
    <row r="677" spans="1:10" hidden="1" outlineLevel="1" x14ac:dyDescent="0.35">
      <c r="A677" s="272" t="s">
        <v>3498</v>
      </c>
      <c r="B677">
        <v>23</v>
      </c>
      <c r="C677" s="272" t="s">
        <v>3499</v>
      </c>
      <c r="D677" s="272" t="s">
        <v>170</v>
      </c>
      <c r="E677" s="217">
        <v>2</v>
      </c>
      <c r="F677" s="217">
        <v>3</v>
      </c>
      <c r="G677" s="217">
        <v>5</v>
      </c>
      <c r="H677" s="269">
        <v>44649</v>
      </c>
      <c r="I677" s="433">
        <v>200</v>
      </c>
      <c r="J677" s="217">
        <f t="shared" si="26"/>
        <v>5</v>
      </c>
    </row>
    <row r="678" spans="1:10" hidden="1" outlineLevel="1" x14ac:dyDescent="0.35">
      <c r="A678" s="272" t="s">
        <v>3498</v>
      </c>
      <c r="B678">
        <v>24</v>
      </c>
      <c r="C678" s="272" t="s">
        <v>3499</v>
      </c>
      <c r="D678" s="272" t="s">
        <v>170</v>
      </c>
      <c r="E678" s="217">
        <v>4</v>
      </c>
      <c r="F678" s="217">
        <v>2</v>
      </c>
      <c r="G678" s="217">
        <v>6</v>
      </c>
      <c r="H678" s="269">
        <v>44649</v>
      </c>
      <c r="I678" s="433">
        <v>800</v>
      </c>
      <c r="J678" s="217">
        <f t="shared" si="26"/>
        <v>6</v>
      </c>
    </row>
    <row r="679" spans="1:10" hidden="1" outlineLevel="1" x14ac:dyDescent="0.35">
      <c r="A679" s="272" t="s">
        <v>3498</v>
      </c>
      <c r="B679">
        <v>25</v>
      </c>
      <c r="C679" s="272" t="s">
        <v>3499</v>
      </c>
      <c r="D679" s="272" t="s">
        <v>170</v>
      </c>
      <c r="E679" s="217">
        <v>1</v>
      </c>
      <c r="F679" s="217">
        <v>2</v>
      </c>
      <c r="G679" s="217">
        <v>3</v>
      </c>
      <c r="H679" s="269">
        <v>44649</v>
      </c>
      <c r="I679" s="433">
        <v>700</v>
      </c>
      <c r="J679" s="217">
        <f t="shared" si="26"/>
        <v>3</v>
      </c>
    </row>
    <row r="680" spans="1:10" hidden="1" outlineLevel="1" x14ac:dyDescent="0.35">
      <c r="A680" s="272" t="s">
        <v>3498</v>
      </c>
      <c r="B680">
        <v>26</v>
      </c>
      <c r="C680" s="272" t="s">
        <v>3499</v>
      </c>
      <c r="D680" s="272" t="s">
        <v>170</v>
      </c>
      <c r="E680" s="217">
        <v>5</v>
      </c>
      <c r="F680" s="217">
        <v>2</v>
      </c>
      <c r="G680" s="217">
        <v>7</v>
      </c>
      <c r="H680" s="269">
        <v>44649</v>
      </c>
      <c r="I680" s="433">
        <v>100</v>
      </c>
      <c r="J680" s="217">
        <f t="shared" si="26"/>
        <v>7</v>
      </c>
    </row>
    <row r="681" spans="1:10" hidden="1" outlineLevel="1" x14ac:dyDescent="0.35">
      <c r="A681" s="272" t="s">
        <v>3498</v>
      </c>
      <c r="B681">
        <v>74</v>
      </c>
      <c r="C681" s="272" t="s">
        <v>3499</v>
      </c>
      <c r="D681" s="272" t="s">
        <v>170</v>
      </c>
      <c r="E681" s="217">
        <v>2</v>
      </c>
      <c r="F681" s="217">
        <v>4</v>
      </c>
      <c r="G681" s="217">
        <v>6</v>
      </c>
      <c r="H681" s="269">
        <v>44649</v>
      </c>
      <c r="I681" s="433">
        <v>500</v>
      </c>
      <c r="J681" s="217">
        <f t="shared" si="26"/>
        <v>6</v>
      </c>
    </row>
    <row r="682" spans="1:10" hidden="1" outlineLevel="1" x14ac:dyDescent="0.35">
      <c r="A682" s="272" t="s">
        <v>3498</v>
      </c>
      <c r="B682">
        <v>27</v>
      </c>
      <c r="C682" s="272" t="s">
        <v>3499</v>
      </c>
      <c r="D682" s="272" t="s">
        <v>170</v>
      </c>
      <c r="E682" s="217">
        <v>4</v>
      </c>
      <c r="F682" s="217">
        <v>2</v>
      </c>
      <c r="G682" s="217">
        <v>6</v>
      </c>
      <c r="H682" s="269">
        <v>44649</v>
      </c>
      <c r="I682" s="433">
        <v>700</v>
      </c>
      <c r="J682" s="217">
        <f t="shared" si="26"/>
        <v>6</v>
      </c>
    </row>
    <row r="683" spans="1:10" hidden="1" outlineLevel="1" x14ac:dyDescent="0.35">
      <c r="A683" s="272" t="s">
        <v>3498</v>
      </c>
      <c r="B683">
        <v>28</v>
      </c>
      <c r="C683" s="272" t="s">
        <v>3499</v>
      </c>
      <c r="D683" s="272" t="s">
        <v>170</v>
      </c>
      <c r="E683" s="217">
        <v>3</v>
      </c>
      <c r="F683" s="217">
        <v>2</v>
      </c>
      <c r="G683" s="217">
        <v>5</v>
      </c>
      <c r="H683" s="269">
        <v>44649</v>
      </c>
      <c r="I683" s="433">
        <v>300</v>
      </c>
      <c r="J683" s="217">
        <f t="shared" si="26"/>
        <v>5</v>
      </c>
    </row>
    <row r="684" spans="1:10" hidden="1" outlineLevel="1" x14ac:dyDescent="0.35">
      <c r="A684" s="272" t="s">
        <v>3498</v>
      </c>
      <c r="B684">
        <v>29</v>
      </c>
      <c r="C684" s="272" t="s">
        <v>3499</v>
      </c>
      <c r="D684" s="272" t="s">
        <v>170</v>
      </c>
      <c r="E684" s="217">
        <v>8</v>
      </c>
      <c r="F684" s="217">
        <v>4</v>
      </c>
      <c r="G684" s="217">
        <v>12</v>
      </c>
      <c r="H684" s="269">
        <v>44649</v>
      </c>
      <c r="I684" s="433">
        <v>500</v>
      </c>
      <c r="J684" s="217">
        <f t="shared" si="26"/>
        <v>12</v>
      </c>
    </row>
    <row r="685" spans="1:10" hidden="1" outlineLevel="1" x14ac:dyDescent="0.35">
      <c r="A685" s="272" t="s">
        <v>3498</v>
      </c>
      <c r="B685">
        <v>30</v>
      </c>
      <c r="C685" s="272" t="s">
        <v>3499</v>
      </c>
      <c r="D685" s="272" t="s">
        <v>170</v>
      </c>
      <c r="E685" s="217">
        <v>4</v>
      </c>
      <c r="F685" s="217">
        <v>2</v>
      </c>
      <c r="G685" s="217">
        <v>6</v>
      </c>
      <c r="H685" s="269">
        <v>44649</v>
      </c>
      <c r="I685" s="433">
        <v>300</v>
      </c>
      <c r="J685" s="217">
        <f t="shared" si="26"/>
        <v>6</v>
      </c>
    </row>
    <row r="686" spans="1:10" hidden="1" outlineLevel="1" x14ac:dyDescent="0.35">
      <c r="A686" s="272" t="s">
        <v>3498</v>
      </c>
      <c r="B686">
        <v>31</v>
      </c>
      <c r="C686" s="272" t="s">
        <v>3499</v>
      </c>
      <c r="D686" s="272" t="s">
        <v>170</v>
      </c>
      <c r="E686" s="217">
        <v>1</v>
      </c>
      <c r="F686" s="217">
        <v>2</v>
      </c>
      <c r="G686" s="217">
        <v>3</v>
      </c>
      <c r="H686" s="269">
        <v>44649</v>
      </c>
      <c r="I686" s="433">
        <v>100</v>
      </c>
      <c r="J686" s="217">
        <f t="shared" si="26"/>
        <v>3</v>
      </c>
    </row>
    <row r="687" spans="1:10" hidden="1" outlineLevel="1" x14ac:dyDescent="0.35">
      <c r="A687" s="272" t="s">
        <v>3498</v>
      </c>
      <c r="B687">
        <v>32</v>
      </c>
      <c r="C687" s="272" t="s">
        <v>3499</v>
      </c>
      <c r="D687" s="272" t="s">
        <v>170</v>
      </c>
      <c r="E687" s="217">
        <v>3</v>
      </c>
      <c r="F687" s="217">
        <v>1</v>
      </c>
      <c r="G687" s="217">
        <v>4</v>
      </c>
      <c r="H687" s="269">
        <v>44649</v>
      </c>
      <c r="I687" s="433">
        <v>100</v>
      </c>
      <c r="J687" s="217">
        <f t="shared" si="26"/>
        <v>4</v>
      </c>
    </row>
    <row r="688" spans="1:10" hidden="1" outlineLevel="1" x14ac:dyDescent="0.35">
      <c r="A688" s="272" t="s">
        <v>3498</v>
      </c>
      <c r="B688">
        <v>33</v>
      </c>
      <c r="C688" s="272" t="s">
        <v>3499</v>
      </c>
      <c r="D688" s="272" t="s">
        <v>170</v>
      </c>
      <c r="E688" s="217">
        <v>7</v>
      </c>
      <c r="F688" s="217">
        <v>5</v>
      </c>
      <c r="G688" s="217">
        <v>12</v>
      </c>
      <c r="H688" s="269">
        <v>44649</v>
      </c>
      <c r="I688" s="433">
        <v>400</v>
      </c>
      <c r="J688" s="217">
        <f t="shared" si="26"/>
        <v>12</v>
      </c>
    </row>
    <row r="689" spans="1:10" hidden="1" outlineLevel="1" x14ac:dyDescent="0.35">
      <c r="A689" s="272" t="s">
        <v>3498</v>
      </c>
      <c r="B689">
        <v>55</v>
      </c>
      <c r="C689" s="272" t="s">
        <v>3499</v>
      </c>
      <c r="D689" s="272" t="s">
        <v>170</v>
      </c>
      <c r="E689" s="217">
        <v>0</v>
      </c>
      <c r="F689" s="217">
        <v>2</v>
      </c>
      <c r="G689" s="217">
        <v>2</v>
      </c>
      <c r="H689" s="269">
        <v>44649</v>
      </c>
      <c r="I689" s="433">
        <v>500</v>
      </c>
      <c r="J689" s="217">
        <f t="shared" si="26"/>
        <v>2</v>
      </c>
    </row>
    <row r="690" spans="1:10" hidden="1" outlineLevel="1" x14ac:dyDescent="0.35">
      <c r="A690" s="272" t="s">
        <v>3498</v>
      </c>
      <c r="B690">
        <v>69</v>
      </c>
      <c r="C690" s="272" t="s">
        <v>3499</v>
      </c>
      <c r="D690" s="272" t="s">
        <v>170</v>
      </c>
      <c r="E690" s="217">
        <v>2</v>
      </c>
      <c r="F690" s="217">
        <v>2</v>
      </c>
      <c r="G690" s="217">
        <v>4</v>
      </c>
      <c r="H690" s="269">
        <v>44649</v>
      </c>
      <c r="I690" s="433">
        <v>100</v>
      </c>
      <c r="J690" s="217">
        <f t="shared" si="26"/>
        <v>4</v>
      </c>
    </row>
    <row r="691" spans="1:10" hidden="1" outlineLevel="1" x14ac:dyDescent="0.35">
      <c r="A691" s="272" t="s">
        <v>3498</v>
      </c>
      <c r="B691">
        <v>34</v>
      </c>
      <c r="C691" s="272" t="s">
        <v>3499</v>
      </c>
      <c r="D691" s="272" t="s">
        <v>170</v>
      </c>
      <c r="E691" s="217">
        <v>0</v>
      </c>
      <c r="F691" s="217">
        <v>1</v>
      </c>
      <c r="G691" s="217">
        <v>1</v>
      </c>
      <c r="H691" s="269">
        <v>44649</v>
      </c>
      <c r="I691" s="433">
        <v>300</v>
      </c>
      <c r="J691" s="217">
        <f t="shared" si="26"/>
        <v>1</v>
      </c>
    </row>
    <row r="692" spans="1:10" hidden="1" outlineLevel="1" x14ac:dyDescent="0.35">
      <c r="A692" s="272" t="s">
        <v>3498</v>
      </c>
      <c r="B692">
        <v>35</v>
      </c>
      <c r="C692" s="272" t="s">
        <v>3499</v>
      </c>
      <c r="D692" s="272" t="s">
        <v>170</v>
      </c>
      <c r="E692" s="217">
        <v>3</v>
      </c>
      <c r="F692" s="217">
        <v>2</v>
      </c>
      <c r="G692" s="217">
        <v>5</v>
      </c>
      <c r="H692" s="269">
        <v>44649</v>
      </c>
      <c r="I692" s="433">
        <v>500</v>
      </c>
      <c r="J692" s="217">
        <f t="shared" si="26"/>
        <v>5</v>
      </c>
    </row>
    <row r="693" spans="1:10" hidden="1" outlineLevel="1" x14ac:dyDescent="0.35">
      <c r="A693" s="272" t="s">
        <v>3498</v>
      </c>
      <c r="B693">
        <v>36</v>
      </c>
      <c r="C693" s="272" t="s">
        <v>3499</v>
      </c>
      <c r="D693" s="272" t="s">
        <v>170</v>
      </c>
      <c r="E693" s="217">
        <v>2</v>
      </c>
      <c r="F693" s="217">
        <v>2</v>
      </c>
      <c r="G693" s="217">
        <v>4</v>
      </c>
      <c r="H693" s="269">
        <v>44649</v>
      </c>
      <c r="I693" s="433">
        <v>700</v>
      </c>
      <c r="J693" s="217">
        <f t="shared" si="26"/>
        <v>4</v>
      </c>
    </row>
    <row r="694" spans="1:10" hidden="1" outlineLevel="1" x14ac:dyDescent="0.35">
      <c r="A694" s="272" t="s">
        <v>3498</v>
      </c>
      <c r="B694">
        <v>37</v>
      </c>
      <c r="C694" s="272" t="s">
        <v>3499</v>
      </c>
      <c r="D694" s="272" t="s">
        <v>170</v>
      </c>
      <c r="E694" s="217">
        <v>1</v>
      </c>
      <c r="F694" s="217">
        <v>2</v>
      </c>
      <c r="G694" s="217">
        <v>3</v>
      </c>
      <c r="H694" s="269">
        <v>44649</v>
      </c>
      <c r="I694" s="433">
        <v>300</v>
      </c>
      <c r="J694" s="217">
        <f t="shared" si="26"/>
        <v>3</v>
      </c>
    </row>
    <row r="695" spans="1:10" hidden="1" outlineLevel="1" x14ac:dyDescent="0.35">
      <c r="A695" s="272" t="s">
        <v>3498</v>
      </c>
      <c r="B695">
        <v>38</v>
      </c>
      <c r="C695" s="272" t="s">
        <v>3499</v>
      </c>
      <c r="D695" s="272" t="s">
        <v>170</v>
      </c>
      <c r="E695" s="217">
        <v>1</v>
      </c>
      <c r="F695" s="217">
        <v>2</v>
      </c>
      <c r="G695" s="217">
        <v>3</v>
      </c>
      <c r="H695" s="269">
        <v>44649</v>
      </c>
      <c r="I695" s="433">
        <v>200</v>
      </c>
      <c r="J695" s="217">
        <f t="shared" si="26"/>
        <v>3</v>
      </c>
    </row>
    <row r="696" spans="1:10" hidden="1" outlineLevel="1" x14ac:dyDescent="0.35">
      <c r="A696" s="272" t="s">
        <v>3498</v>
      </c>
      <c r="B696">
        <v>39</v>
      </c>
      <c r="C696" s="272" t="s">
        <v>3499</v>
      </c>
      <c r="D696" s="272" t="s">
        <v>170</v>
      </c>
      <c r="E696" s="217">
        <v>7</v>
      </c>
      <c r="F696" s="217">
        <v>2</v>
      </c>
      <c r="G696" s="217">
        <v>9</v>
      </c>
      <c r="H696" s="269">
        <v>44649</v>
      </c>
      <c r="I696" s="433">
        <v>900</v>
      </c>
      <c r="J696" s="217">
        <f t="shared" si="26"/>
        <v>9</v>
      </c>
    </row>
    <row r="697" spans="1:10" hidden="1" outlineLevel="1" x14ac:dyDescent="0.35">
      <c r="A697" s="272" t="s">
        <v>3498</v>
      </c>
      <c r="B697">
        <v>40</v>
      </c>
      <c r="C697" s="272" t="s">
        <v>3499</v>
      </c>
      <c r="D697" s="272" t="s">
        <v>170</v>
      </c>
      <c r="E697" s="217">
        <v>6</v>
      </c>
      <c r="F697" s="217">
        <v>3</v>
      </c>
      <c r="G697" s="217">
        <v>9</v>
      </c>
      <c r="H697" s="269">
        <v>44649</v>
      </c>
      <c r="I697" s="433">
        <v>700</v>
      </c>
      <c r="J697" s="217">
        <f t="shared" si="26"/>
        <v>9</v>
      </c>
    </row>
    <row r="698" spans="1:10" hidden="1" outlineLevel="1" x14ac:dyDescent="0.35">
      <c r="A698" s="272" t="s">
        <v>3498</v>
      </c>
      <c r="B698">
        <v>42</v>
      </c>
      <c r="C698" s="272" t="s">
        <v>3499</v>
      </c>
      <c r="D698" s="272" t="s">
        <v>170</v>
      </c>
      <c r="E698" s="217">
        <v>3</v>
      </c>
      <c r="F698" s="217">
        <v>1</v>
      </c>
      <c r="G698" s="217">
        <v>4</v>
      </c>
      <c r="H698" s="269">
        <v>44649</v>
      </c>
      <c r="I698" s="433">
        <v>800</v>
      </c>
      <c r="J698" s="217">
        <f t="shared" si="26"/>
        <v>4</v>
      </c>
    </row>
    <row r="699" spans="1:10" hidden="1" outlineLevel="1" x14ac:dyDescent="0.35">
      <c r="A699" s="272" t="s">
        <v>3498</v>
      </c>
      <c r="B699">
        <v>43</v>
      </c>
      <c r="C699" s="272" t="s">
        <v>3499</v>
      </c>
      <c r="D699" s="272" t="s">
        <v>170</v>
      </c>
      <c r="E699" s="217">
        <v>2</v>
      </c>
      <c r="F699" s="217">
        <v>2</v>
      </c>
      <c r="G699" s="217">
        <v>4</v>
      </c>
      <c r="H699" s="269">
        <v>44649</v>
      </c>
      <c r="I699" s="433">
        <v>400</v>
      </c>
      <c r="J699" s="217">
        <f t="shared" si="26"/>
        <v>4</v>
      </c>
    </row>
    <row r="700" spans="1:10" hidden="1" outlineLevel="1" x14ac:dyDescent="0.35">
      <c r="A700" s="272" t="s">
        <v>3498</v>
      </c>
      <c r="B700">
        <v>44</v>
      </c>
      <c r="C700" s="272" t="s">
        <v>3499</v>
      </c>
      <c r="D700" s="272" t="s">
        <v>170</v>
      </c>
      <c r="E700" s="217">
        <v>3</v>
      </c>
      <c r="F700" s="217">
        <v>2</v>
      </c>
      <c r="G700" s="217">
        <v>5</v>
      </c>
      <c r="H700" s="269">
        <v>44649</v>
      </c>
      <c r="I700" s="433">
        <v>200</v>
      </c>
      <c r="J700" s="217">
        <f t="shared" si="26"/>
        <v>5</v>
      </c>
    </row>
    <row r="701" spans="1:10" hidden="1" outlineLevel="1" x14ac:dyDescent="0.35">
      <c r="A701" s="272" t="s">
        <v>3498</v>
      </c>
      <c r="B701">
        <v>45</v>
      </c>
      <c r="C701" s="272" t="s">
        <v>3499</v>
      </c>
      <c r="D701" s="272" t="s">
        <v>170</v>
      </c>
      <c r="E701" s="217">
        <v>1</v>
      </c>
      <c r="F701" s="217">
        <v>2</v>
      </c>
      <c r="G701" s="217">
        <v>3</v>
      </c>
      <c r="H701" s="269">
        <v>44649</v>
      </c>
      <c r="I701" s="433">
        <v>200</v>
      </c>
      <c r="J701" s="217">
        <f t="shared" si="26"/>
        <v>3</v>
      </c>
    </row>
    <row r="702" spans="1:10" hidden="1" outlineLevel="1" x14ac:dyDescent="0.35">
      <c r="A702" s="272" t="s">
        <v>3498</v>
      </c>
      <c r="B702">
        <v>46</v>
      </c>
      <c r="C702" s="272" t="s">
        <v>3499</v>
      </c>
      <c r="D702" s="272" t="s">
        <v>170</v>
      </c>
      <c r="E702" s="217">
        <v>7</v>
      </c>
      <c r="F702" s="217">
        <v>5</v>
      </c>
      <c r="G702" s="217">
        <v>12</v>
      </c>
      <c r="H702" s="269">
        <v>44649</v>
      </c>
      <c r="I702" s="433">
        <v>100</v>
      </c>
      <c r="J702" s="217">
        <f t="shared" si="26"/>
        <v>12</v>
      </c>
    </row>
    <row r="703" spans="1:10" hidden="1" outlineLevel="1" x14ac:dyDescent="0.35">
      <c r="A703" s="272" t="s">
        <v>3498</v>
      </c>
      <c r="B703">
        <v>47</v>
      </c>
      <c r="C703" s="272" t="s">
        <v>3499</v>
      </c>
      <c r="D703" s="272" t="s">
        <v>170</v>
      </c>
      <c r="E703" s="217">
        <v>2</v>
      </c>
      <c r="F703" s="217">
        <v>5</v>
      </c>
      <c r="G703" s="217">
        <v>7</v>
      </c>
      <c r="H703" s="269">
        <v>44649</v>
      </c>
      <c r="I703" s="433">
        <v>500</v>
      </c>
      <c r="J703" s="217">
        <f t="shared" si="26"/>
        <v>7</v>
      </c>
    </row>
    <row r="704" spans="1:10" hidden="1" outlineLevel="1" x14ac:dyDescent="0.35">
      <c r="A704" s="272" t="s">
        <v>3498</v>
      </c>
      <c r="B704">
        <v>48</v>
      </c>
      <c r="C704" s="272" t="s">
        <v>3499</v>
      </c>
      <c r="D704" s="272" t="s">
        <v>170</v>
      </c>
      <c r="E704" s="217">
        <v>1</v>
      </c>
      <c r="F704" s="217">
        <v>3</v>
      </c>
      <c r="G704" s="217">
        <v>4</v>
      </c>
      <c r="H704" s="269">
        <v>44649</v>
      </c>
      <c r="I704" s="433">
        <v>100</v>
      </c>
      <c r="J704" s="217">
        <f t="shared" si="26"/>
        <v>4</v>
      </c>
    </row>
    <row r="705" spans="1:10" hidden="1" outlineLevel="1" x14ac:dyDescent="0.35">
      <c r="A705" s="272" t="s">
        <v>3498</v>
      </c>
      <c r="B705">
        <v>49</v>
      </c>
      <c r="C705" s="272" t="s">
        <v>3499</v>
      </c>
      <c r="D705" s="272" t="s">
        <v>170</v>
      </c>
      <c r="E705" s="217">
        <v>2</v>
      </c>
      <c r="F705" s="217">
        <v>7</v>
      </c>
      <c r="G705" s="217">
        <v>9</v>
      </c>
      <c r="H705" s="269">
        <v>44649</v>
      </c>
      <c r="I705" s="433">
        <v>100</v>
      </c>
      <c r="J705" s="217">
        <f t="shared" si="26"/>
        <v>9</v>
      </c>
    </row>
    <row r="706" spans="1:10" hidden="1" outlineLevel="1" x14ac:dyDescent="0.35">
      <c r="A706" s="272" t="s">
        <v>3498</v>
      </c>
      <c r="B706">
        <v>83</v>
      </c>
      <c r="C706" s="272" t="s">
        <v>3499</v>
      </c>
      <c r="D706" s="272" t="s">
        <v>170</v>
      </c>
      <c r="E706" s="217">
        <v>6</v>
      </c>
      <c r="F706" s="217">
        <v>2</v>
      </c>
      <c r="G706" s="217">
        <v>8</v>
      </c>
      <c r="H706" s="269">
        <v>44649</v>
      </c>
      <c r="I706" s="433">
        <v>100</v>
      </c>
      <c r="J706" s="217">
        <f t="shared" si="26"/>
        <v>8</v>
      </c>
    </row>
    <row r="707" spans="1:10" hidden="1" outlineLevel="1" x14ac:dyDescent="0.35">
      <c r="A707" s="272" t="s">
        <v>3498</v>
      </c>
      <c r="B707">
        <v>50</v>
      </c>
      <c r="C707" s="272" t="s">
        <v>3499</v>
      </c>
      <c r="D707" s="272" t="s">
        <v>170</v>
      </c>
      <c r="E707" s="217">
        <v>4</v>
      </c>
      <c r="F707" s="217">
        <v>2</v>
      </c>
      <c r="G707" s="217">
        <v>6</v>
      </c>
      <c r="H707" s="269">
        <v>44649</v>
      </c>
      <c r="I707" s="433">
        <v>200</v>
      </c>
      <c r="J707" s="217">
        <f t="shared" ref="J707:J770" si="27">IF(I707&gt;$Q$1,,G707)</f>
        <v>6</v>
      </c>
    </row>
    <row r="708" spans="1:10" hidden="1" outlineLevel="1" x14ac:dyDescent="0.35">
      <c r="A708" s="272" t="s">
        <v>3498</v>
      </c>
      <c r="B708">
        <v>51</v>
      </c>
      <c r="C708" s="272" t="s">
        <v>3499</v>
      </c>
      <c r="D708" s="272" t="s">
        <v>170</v>
      </c>
      <c r="E708" s="217">
        <v>2</v>
      </c>
      <c r="F708" s="217">
        <v>3</v>
      </c>
      <c r="G708" s="217">
        <v>5</v>
      </c>
      <c r="H708" s="269">
        <v>44649</v>
      </c>
      <c r="I708" s="433">
        <v>300</v>
      </c>
      <c r="J708" s="217">
        <f t="shared" si="27"/>
        <v>5</v>
      </c>
    </row>
    <row r="709" spans="1:10" hidden="1" outlineLevel="1" x14ac:dyDescent="0.35">
      <c r="A709" s="272" t="s">
        <v>3498</v>
      </c>
      <c r="B709">
        <v>52</v>
      </c>
      <c r="C709" s="272" t="s">
        <v>3499</v>
      </c>
      <c r="D709" s="272" t="s">
        <v>170</v>
      </c>
      <c r="E709" s="217">
        <v>2</v>
      </c>
      <c r="F709" s="217">
        <v>2</v>
      </c>
      <c r="G709" s="217">
        <v>4</v>
      </c>
      <c r="H709" s="269">
        <v>44649</v>
      </c>
      <c r="I709" s="433">
        <v>400</v>
      </c>
      <c r="J709" s="217">
        <f t="shared" si="27"/>
        <v>4</v>
      </c>
    </row>
    <row r="710" spans="1:10" hidden="1" outlineLevel="1" x14ac:dyDescent="0.35">
      <c r="A710" s="272" t="s">
        <v>3498</v>
      </c>
      <c r="B710">
        <v>53</v>
      </c>
      <c r="C710" s="272" t="s">
        <v>3499</v>
      </c>
      <c r="D710" s="272" t="s">
        <v>170</v>
      </c>
      <c r="E710" s="217">
        <v>3</v>
      </c>
      <c r="F710" s="217">
        <v>1</v>
      </c>
      <c r="G710" s="217">
        <v>4</v>
      </c>
      <c r="H710" s="269">
        <v>44649</v>
      </c>
      <c r="I710" s="433">
        <v>400</v>
      </c>
      <c r="J710" s="217">
        <f t="shared" si="27"/>
        <v>4</v>
      </c>
    </row>
    <row r="711" spans="1:10" hidden="1" outlineLevel="1" x14ac:dyDescent="0.35">
      <c r="A711" s="272" t="s">
        <v>3498</v>
      </c>
      <c r="B711">
        <v>73</v>
      </c>
      <c r="C711" s="272" t="s">
        <v>3499</v>
      </c>
      <c r="D711" s="272" t="s">
        <v>170</v>
      </c>
      <c r="E711" s="217">
        <v>3</v>
      </c>
      <c r="F711" s="217">
        <v>1</v>
      </c>
      <c r="G711" s="217">
        <v>4</v>
      </c>
      <c r="H711" s="269">
        <v>44649</v>
      </c>
      <c r="I711" s="433">
        <v>300</v>
      </c>
      <c r="J711" s="217">
        <f t="shared" si="27"/>
        <v>4</v>
      </c>
    </row>
    <row r="712" spans="1:10" hidden="1" outlineLevel="1" x14ac:dyDescent="0.35">
      <c r="A712" s="272" t="s">
        <v>3498</v>
      </c>
      <c r="B712">
        <v>54</v>
      </c>
      <c r="C712" s="272" t="s">
        <v>3499</v>
      </c>
      <c r="D712" s="272" t="s">
        <v>170</v>
      </c>
      <c r="E712" s="217">
        <v>1</v>
      </c>
      <c r="F712" s="217">
        <v>2</v>
      </c>
      <c r="G712" s="217">
        <v>3</v>
      </c>
      <c r="H712" s="269">
        <v>44649</v>
      </c>
      <c r="I712" s="433">
        <v>300</v>
      </c>
      <c r="J712" s="217">
        <f t="shared" si="27"/>
        <v>3</v>
      </c>
    </row>
    <row r="713" spans="1:10" hidden="1" outlineLevel="1" x14ac:dyDescent="0.35">
      <c r="A713" s="272" t="s">
        <v>3498</v>
      </c>
      <c r="B713">
        <v>56</v>
      </c>
      <c r="C713" s="272" t="s">
        <v>3499</v>
      </c>
      <c r="D713" s="272" t="s">
        <v>170</v>
      </c>
      <c r="E713" s="217">
        <v>0</v>
      </c>
      <c r="F713" s="217">
        <v>6</v>
      </c>
      <c r="G713" s="217">
        <v>6</v>
      </c>
      <c r="H713" s="269">
        <v>44649</v>
      </c>
      <c r="I713" s="433">
        <v>900</v>
      </c>
      <c r="J713" s="217">
        <f t="shared" si="27"/>
        <v>6</v>
      </c>
    </row>
    <row r="714" spans="1:10" hidden="1" outlineLevel="1" x14ac:dyDescent="0.35">
      <c r="A714" s="272" t="s">
        <v>3498</v>
      </c>
      <c r="B714">
        <v>57</v>
      </c>
      <c r="C714" s="272" t="s">
        <v>3499</v>
      </c>
      <c r="D714" s="272" t="s">
        <v>170</v>
      </c>
      <c r="E714" s="217">
        <v>2</v>
      </c>
      <c r="F714" s="217">
        <v>3</v>
      </c>
      <c r="G714" s="217">
        <v>5</v>
      </c>
      <c r="H714" s="269">
        <v>44649</v>
      </c>
      <c r="I714" s="433">
        <v>300</v>
      </c>
      <c r="J714" s="217">
        <f t="shared" si="27"/>
        <v>5</v>
      </c>
    </row>
    <row r="715" spans="1:10" hidden="1" outlineLevel="1" x14ac:dyDescent="0.35">
      <c r="A715" s="272" t="s">
        <v>3498</v>
      </c>
      <c r="B715">
        <v>58</v>
      </c>
      <c r="C715" s="272" t="s">
        <v>3499</v>
      </c>
      <c r="D715" s="272" t="s">
        <v>170</v>
      </c>
      <c r="E715" s="217">
        <v>0</v>
      </c>
      <c r="F715" s="217">
        <v>4</v>
      </c>
      <c r="G715" s="217">
        <v>4</v>
      </c>
      <c r="H715" s="269">
        <v>44649</v>
      </c>
      <c r="I715" s="433">
        <v>200</v>
      </c>
      <c r="J715" s="217">
        <f t="shared" si="27"/>
        <v>4</v>
      </c>
    </row>
    <row r="716" spans="1:10" hidden="1" outlineLevel="1" x14ac:dyDescent="0.35">
      <c r="A716" s="272" t="s">
        <v>3498</v>
      </c>
      <c r="B716">
        <v>59</v>
      </c>
      <c r="C716" s="272" t="s">
        <v>3499</v>
      </c>
      <c r="D716" s="272" t="s">
        <v>170</v>
      </c>
      <c r="E716" s="217">
        <v>1</v>
      </c>
      <c r="F716" s="217">
        <v>1</v>
      </c>
      <c r="G716" s="217">
        <v>2</v>
      </c>
      <c r="H716" s="269">
        <v>44649</v>
      </c>
      <c r="I716" s="433">
        <v>100</v>
      </c>
      <c r="J716" s="217">
        <f t="shared" si="27"/>
        <v>2</v>
      </c>
    </row>
    <row r="717" spans="1:10" hidden="1" outlineLevel="1" x14ac:dyDescent="0.35">
      <c r="A717" s="272" t="s">
        <v>3498</v>
      </c>
      <c r="B717">
        <v>60</v>
      </c>
      <c r="C717" s="272" t="s">
        <v>3499</v>
      </c>
      <c r="D717" s="272" t="s">
        <v>170</v>
      </c>
      <c r="E717" s="217">
        <v>0</v>
      </c>
      <c r="F717" s="217">
        <v>1</v>
      </c>
      <c r="G717" s="217">
        <v>1</v>
      </c>
      <c r="H717" s="269">
        <v>44649</v>
      </c>
      <c r="I717" s="433">
        <v>400</v>
      </c>
      <c r="J717" s="217">
        <f t="shared" si="27"/>
        <v>1</v>
      </c>
    </row>
    <row r="718" spans="1:10" hidden="1" outlineLevel="1" x14ac:dyDescent="0.35">
      <c r="A718" s="272" t="s">
        <v>3498</v>
      </c>
      <c r="B718">
        <v>61</v>
      </c>
      <c r="C718" s="272" t="s">
        <v>3499</v>
      </c>
      <c r="D718" s="272" t="s">
        <v>170</v>
      </c>
      <c r="E718" s="217">
        <v>3</v>
      </c>
      <c r="F718" s="217">
        <v>2</v>
      </c>
      <c r="G718" s="217">
        <v>5</v>
      </c>
      <c r="H718" s="269">
        <v>44649</v>
      </c>
      <c r="I718" s="433">
        <v>200</v>
      </c>
      <c r="J718" s="217">
        <f t="shared" si="27"/>
        <v>5</v>
      </c>
    </row>
    <row r="719" spans="1:10" hidden="1" outlineLevel="1" x14ac:dyDescent="0.35">
      <c r="A719" s="272" t="s">
        <v>3498</v>
      </c>
      <c r="B719">
        <v>62</v>
      </c>
      <c r="C719" s="272" t="s">
        <v>3499</v>
      </c>
      <c r="D719" s="272" t="s">
        <v>170</v>
      </c>
      <c r="E719" s="217">
        <v>2</v>
      </c>
      <c r="F719" s="217">
        <v>1</v>
      </c>
      <c r="G719" s="217">
        <v>3</v>
      </c>
      <c r="H719" s="269">
        <v>44649</v>
      </c>
      <c r="I719" s="433">
        <v>200</v>
      </c>
      <c r="J719" s="217">
        <f t="shared" si="27"/>
        <v>3</v>
      </c>
    </row>
    <row r="720" spans="1:10" hidden="1" outlineLevel="1" x14ac:dyDescent="0.35">
      <c r="A720" s="272" t="s">
        <v>3498</v>
      </c>
      <c r="B720">
        <v>63</v>
      </c>
      <c r="C720" s="272" t="s">
        <v>3499</v>
      </c>
      <c r="D720" s="272" t="s">
        <v>170</v>
      </c>
      <c r="E720" s="217">
        <v>6</v>
      </c>
      <c r="F720" s="217">
        <v>2</v>
      </c>
      <c r="G720" s="217">
        <v>8</v>
      </c>
      <c r="H720" s="269">
        <v>44649</v>
      </c>
      <c r="I720" s="433">
        <v>400</v>
      </c>
      <c r="J720" s="217">
        <f t="shared" si="27"/>
        <v>8</v>
      </c>
    </row>
    <row r="721" spans="1:10" hidden="1" outlineLevel="1" x14ac:dyDescent="0.35">
      <c r="A721" s="272" t="s">
        <v>3498</v>
      </c>
      <c r="B721">
        <v>64</v>
      </c>
      <c r="C721" s="272" t="s">
        <v>3499</v>
      </c>
      <c r="D721" s="272" t="s">
        <v>170</v>
      </c>
      <c r="E721" s="217">
        <v>3</v>
      </c>
      <c r="F721" s="217">
        <v>2</v>
      </c>
      <c r="G721" s="217">
        <v>5</v>
      </c>
      <c r="H721" s="269">
        <v>44649</v>
      </c>
      <c r="I721" s="433">
        <v>700</v>
      </c>
      <c r="J721" s="217">
        <f t="shared" si="27"/>
        <v>5</v>
      </c>
    </row>
    <row r="722" spans="1:10" hidden="1" outlineLevel="1" x14ac:dyDescent="0.35">
      <c r="A722" s="272" t="s">
        <v>3498</v>
      </c>
      <c r="B722">
        <v>65</v>
      </c>
      <c r="C722" s="272" t="s">
        <v>3499</v>
      </c>
      <c r="D722" s="272" t="s">
        <v>170</v>
      </c>
      <c r="E722" s="217">
        <v>5</v>
      </c>
      <c r="F722" s="217">
        <v>2</v>
      </c>
      <c r="G722" s="217">
        <v>7</v>
      </c>
      <c r="H722" s="269">
        <v>44649</v>
      </c>
      <c r="I722" s="433">
        <v>300</v>
      </c>
      <c r="J722" s="217">
        <f t="shared" si="27"/>
        <v>7</v>
      </c>
    </row>
    <row r="723" spans="1:10" hidden="1" outlineLevel="1" x14ac:dyDescent="0.35">
      <c r="A723" s="272" t="s">
        <v>3498</v>
      </c>
      <c r="B723">
        <v>66</v>
      </c>
      <c r="C723" s="272" t="s">
        <v>3499</v>
      </c>
      <c r="D723" s="272" t="s">
        <v>170</v>
      </c>
      <c r="E723" s="217">
        <v>0</v>
      </c>
      <c r="F723" s="217">
        <v>1</v>
      </c>
      <c r="G723" s="217">
        <v>1</v>
      </c>
      <c r="H723" s="269">
        <v>44649</v>
      </c>
      <c r="I723" s="433">
        <v>300</v>
      </c>
      <c r="J723" s="217">
        <f t="shared" si="27"/>
        <v>1</v>
      </c>
    </row>
    <row r="724" spans="1:10" hidden="1" outlineLevel="1" x14ac:dyDescent="0.35">
      <c r="A724" s="272" t="s">
        <v>3498</v>
      </c>
      <c r="B724">
        <v>67</v>
      </c>
      <c r="C724" s="272" t="s">
        <v>3499</v>
      </c>
      <c r="D724" s="272" t="s">
        <v>170</v>
      </c>
      <c r="E724" s="217">
        <v>2</v>
      </c>
      <c r="F724" s="217">
        <v>2</v>
      </c>
      <c r="G724" s="217">
        <v>4</v>
      </c>
      <c r="H724" s="269">
        <v>44649</v>
      </c>
      <c r="I724" s="433">
        <v>800</v>
      </c>
      <c r="J724" s="217">
        <f t="shared" si="27"/>
        <v>4</v>
      </c>
    </row>
    <row r="725" spans="1:10" hidden="1" outlineLevel="1" x14ac:dyDescent="0.35">
      <c r="A725" s="272" t="s">
        <v>3498</v>
      </c>
      <c r="B725">
        <v>68</v>
      </c>
      <c r="C725" s="272" t="s">
        <v>3499</v>
      </c>
      <c r="D725" s="272" t="s">
        <v>170</v>
      </c>
      <c r="E725" s="217">
        <v>4</v>
      </c>
      <c r="F725" s="217">
        <v>2</v>
      </c>
      <c r="G725" s="217">
        <v>6</v>
      </c>
      <c r="H725" s="269">
        <v>44649</v>
      </c>
      <c r="I725" s="433">
        <v>100</v>
      </c>
      <c r="J725" s="217">
        <f t="shared" si="27"/>
        <v>6</v>
      </c>
    </row>
    <row r="726" spans="1:10" hidden="1" outlineLevel="1" x14ac:dyDescent="0.35">
      <c r="A726" s="272" t="s">
        <v>3498</v>
      </c>
      <c r="B726">
        <v>70</v>
      </c>
      <c r="C726" s="272" t="s">
        <v>3499</v>
      </c>
      <c r="D726" s="272" t="s">
        <v>170</v>
      </c>
      <c r="E726" s="217">
        <v>5</v>
      </c>
      <c r="F726" s="217">
        <v>5</v>
      </c>
      <c r="G726" s="217">
        <v>10</v>
      </c>
      <c r="H726" s="269">
        <v>44649</v>
      </c>
      <c r="I726" s="433">
        <v>900</v>
      </c>
      <c r="J726" s="217">
        <f t="shared" si="27"/>
        <v>10</v>
      </c>
    </row>
    <row r="727" spans="1:10" hidden="1" outlineLevel="1" x14ac:dyDescent="0.35">
      <c r="A727" s="272" t="s">
        <v>3498</v>
      </c>
      <c r="B727">
        <v>71</v>
      </c>
      <c r="C727" s="272" t="s">
        <v>3499</v>
      </c>
      <c r="D727" s="272" t="s">
        <v>170</v>
      </c>
      <c r="E727" s="217">
        <v>3</v>
      </c>
      <c r="F727" s="217">
        <v>3</v>
      </c>
      <c r="G727" s="217">
        <v>6</v>
      </c>
      <c r="H727" s="269">
        <v>44649</v>
      </c>
      <c r="I727" s="433">
        <v>900</v>
      </c>
      <c r="J727" s="217">
        <f t="shared" si="27"/>
        <v>6</v>
      </c>
    </row>
    <row r="728" spans="1:10" hidden="1" outlineLevel="1" x14ac:dyDescent="0.35">
      <c r="A728" s="272" t="s">
        <v>3498</v>
      </c>
      <c r="B728">
        <v>72</v>
      </c>
      <c r="C728" s="272" t="s">
        <v>3499</v>
      </c>
      <c r="D728" s="272" t="s">
        <v>170</v>
      </c>
      <c r="E728" s="217">
        <v>4</v>
      </c>
      <c r="F728" s="217">
        <v>2</v>
      </c>
      <c r="G728" s="217">
        <v>6</v>
      </c>
      <c r="H728" s="269">
        <v>44649</v>
      </c>
      <c r="I728" s="433">
        <v>100</v>
      </c>
      <c r="J728" s="217">
        <f t="shared" si="27"/>
        <v>6</v>
      </c>
    </row>
    <row r="729" spans="1:10" hidden="1" outlineLevel="1" x14ac:dyDescent="0.35">
      <c r="A729" s="272" t="s">
        <v>3498</v>
      </c>
      <c r="B729">
        <v>75</v>
      </c>
      <c r="C729" s="272" t="s">
        <v>3499</v>
      </c>
      <c r="D729" s="272" t="s">
        <v>170</v>
      </c>
      <c r="E729" s="217">
        <v>0</v>
      </c>
      <c r="F729" s="217">
        <v>2</v>
      </c>
      <c r="G729" s="217">
        <v>2</v>
      </c>
      <c r="H729" s="269">
        <v>44649</v>
      </c>
      <c r="I729" s="433">
        <v>100</v>
      </c>
      <c r="J729" s="217">
        <f t="shared" si="27"/>
        <v>2</v>
      </c>
    </row>
    <row r="730" spans="1:10" hidden="1" outlineLevel="1" x14ac:dyDescent="0.35">
      <c r="A730" s="272" t="s">
        <v>3498</v>
      </c>
      <c r="B730">
        <v>76</v>
      </c>
      <c r="C730" s="272" t="s">
        <v>3499</v>
      </c>
      <c r="D730" s="272" t="s">
        <v>170</v>
      </c>
      <c r="E730" s="217">
        <v>3</v>
      </c>
      <c r="F730" s="217">
        <v>2</v>
      </c>
      <c r="G730" s="217">
        <v>5</v>
      </c>
      <c r="H730" s="269">
        <v>44649</v>
      </c>
      <c r="I730" s="433">
        <v>500</v>
      </c>
      <c r="J730" s="217">
        <f t="shared" si="27"/>
        <v>5</v>
      </c>
    </row>
    <row r="731" spans="1:10" hidden="1" outlineLevel="1" x14ac:dyDescent="0.35">
      <c r="A731" s="272" t="s">
        <v>3498</v>
      </c>
      <c r="B731">
        <v>77</v>
      </c>
      <c r="C731" s="272" t="s">
        <v>3499</v>
      </c>
      <c r="D731" s="272" t="s">
        <v>170</v>
      </c>
      <c r="E731" s="217">
        <v>2</v>
      </c>
      <c r="F731" s="217">
        <v>2</v>
      </c>
      <c r="G731" s="217">
        <v>4</v>
      </c>
      <c r="H731" s="269">
        <v>44649</v>
      </c>
      <c r="I731" s="433">
        <v>300</v>
      </c>
      <c r="J731" s="217">
        <f t="shared" si="27"/>
        <v>4</v>
      </c>
    </row>
    <row r="732" spans="1:10" hidden="1" outlineLevel="1" x14ac:dyDescent="0.35">
      <c r="A732" s="272" t="s">
        <v>3498</v>
      </c>
      <c r="B732">
        <v>78</v>
      </c>
      <c r="C732" s="272" t="s">
        <v>3499</v>
      </c>
      <c r="D732" s="272" t="s">
        <v>170</v>
      </c>
      <c r="E732" s="217">
        <v>5</v>
      </c>
      <c r="F732" s="217">
        <v>2</v>
      </c>
      <c r="G732" s="217">
        <v>7</v>
      </c>
      <c r="H732" s="269">
        <v>44649</v>
      </c>
      <c r="I732" s="433">
        <v>600</v>
      </c>
      <c r="J732" s="217">
        <f t="shared" si="27"/>
        <v>7</v>
      </c>
    </row>
    <row r="733" spans="1:10" hidden="1" outlineLevel="1" x14ac:dyDescent="0.35">
      <c r="A733" s="272" t="s">
        <v>3498</v>
      </c>
      <c r="B733">
        <v>79</v>
      </c>
      <c r="C733" s="272" t="s">
        <v>3499</v>
      </c>
      <c r="D733" s="272" t="s">
        <v>170</v>
      </c>
      <c r="E733" s="217">
        <v>2</v>
      </c>
      <c r="F733" s="217">
        <v>2</v>
      </c>
      <c r="G733" s="217">
        <v>4</v>
      </c>
      <c r="H733" s="269">
        <v>44649</v>
      </c>
      <c r="I733" s="433">
        <v>800</v>
      </c>
      <c r="J733" s="217">
        <f t="shared" si="27"/>
        <v>4</v>
      </c>
    </row>
    <row r="734" spans="1:10" hidden="1" outlineLevel="1" x14ac:dyDescent="0.35">
      <c r="A734" s="272" t="s">
        <v>3498</v>
      </c>
      <c r="B734">
        <v>80</v>
      </c>
      <c r="C734" s="272" t="s">
        <v>3499</v>
      </c>
      <c r="D734" s="272" t="s">
        <v>170</v>
      </c>
      <c r="E734" s="217">
        <v>2</v>
      </c>
      <c r="F734" s="217">
        <v>2</v>
      </c>
      <c r="G734" s="217">
        <v>4</v>
      </c>
      <c r="H734" s="269">
        <v>44649</v>
      </c>
      <c r="I734" s="433">
        <v>700</v>
      </c>
      <c r="J734" s="217">
        <f t="shared" si="27"/>
        <v>4</v>
      </c>
    </row>
    <row r="735" spans="1:10" hidden="1" outlineLevel="1" x14ac:dyDescent="0.35">
      <c r="A735" s="272" t="s">
        <v>3498</v>
      </c>
      <c r="B735">
        <v>81</v>
      </c>
      <c r="C735" s="272" t="s">
        <v>3499</v>
      </c>
      <c r="D735" s="272" t="s">
        <v>170</v>
      </c>
      <c r="E735" s="217">
        <v>1</v>
      </c>
      <c r="F735" s="217">
        <v>5</v>
      </c>
      <c r="G735" s="217">
        <v>6</v>
      </c>
      <c r="H735" s="269">
        <v>44649</v>
      </c>
      <c r="I735" s="433">
        <v>400</v>
      </c>
      <c r="J735" s="217">
        <f t="shared" si="27"/>
        <v>6</v>
      </c>
    </row>
    <row r="736" spans="1:10" hidden="1" outlineLevel="1" x14ac:dyDescent="0.35">
      <c r="A736" s="272" t="s">
        <v>3498</v>
      </c>
      <c r="B736">
        <v>82</v>
      </c>
      <c r="C736" s="272" t="s">
        <v>3499</v>
      </c>
      <c r="D736" s="272" t="s">
        <v>170</v>
      </c>
      <c r="E736" s="217">
        <v>2</v>
      </c>
      <c r="F736" s="217">
        <v>4</v>
      </c>
      <c r="G736" s="217">
        <v>6</v>
      </c>
      <c r="H736" s="269">
        <v>44649</v>
      </c>
      <c r="I736" s="433">
        <v>900</v>
      </c>
      <c r="J736" s="217">
        <f t="shared" si="27"/>
        <v>6</v>
      </c>
    </row>
    <row r="737" spans="1:10" ht="15" collapsed="1" thickBot="1" x14ac:dyDescent="0.4">
      <c r="A737" s="211" t="s">
        <v>3498</v>
      </c>
      <c r="B737" s="212"/>
      <c r="C737" s="213" t="s">
        <v>3499</v>
      </c>
      <c r="D737" s="214">
        <f>COUNTA(D654:D736)</f>
        <v>83</v>
      </c>
      <c r="E737" s="243">
        <f>SUM(E654:E736)</f>
        <v>224</v>
      </c>
      <c r="F737" s="243">
        <f>SUM(F654:F736)</f>
        <v>223</v>
      </c>
      <c r="G737" s="243">
        <f>SUM(G654:G736)</f>
        <v>447</v>
      </c>
      <c r="H737" s="270">
        <v>44649</v>
      </c>
      <c r="I737" s="434">
        <f>AVERAGE(I654:I736)</f>
        <v>436.14457831325302</v>
      </c>
      <c r="J737" s="243">
        <f>SUM(J654:J736)</f>
        <v>447</v>
      </c>
    </row>
    <row r="738" spans="1:10" hidden="1" outlineLevel="1" x14ac:dyDescent="0.35">
      <c r="A738" s="272" t="s">
        <v>3500</v>
      </c>
      <c r="B738">
        <v>1</v>
      </c>
      <c r="C738" s="272" t="s">
        <v>3501</v>
      </c>
      <c r="D738" s="272" t="s">
        <v>170</v>
      </c>
      <c r="E738" s="217">
        <v>2</v>
      </c>
      <c r="F738" s="217">
        <v>2</v>
      </c>
      <c r="G738" s="217">
        <v>4</v>
      </c>
      <c r="H738" s="269">
        <v>44649</v>
      </c>
      <c r="I738" s="433">
        <v>750</v>
      </c>
      <c r="J738" s="217">
        <f t="shared" si="27"/>
        <v>4</v>
      </c>
    </row>
    <row r="739" spans="1:10" hidden="1" outlineLevel="1" x14ac:dyDescent="0.35">
      <c r="A739" s="272" t="s">
        <v>3500</v>
      </c>
      <c r="B739">
        <v>2</v>
      </c>
      <c r="C739" s="272" t="s">
        <v>3501</v>
      </c>
      <c r="D739" s="272" t="s">
        <v>170</v>
      </c>
      <c r="E739" s="217">
        <v>3</v>
      </c>
      <c r="F739" s="217">
        <v>4</v>
      </c>
      <c r="G739" s="217">
        <v>7</v>
      </c>
      <c r="H739" s="269">
        <v>44649</v>
      </c>
      <c r="I739" s="433">
        <v>400</v>
      </c>
      <c r="J739" s="217">
        <f t="shared" si="27"/>
        <v>7</v>
      </c>
    </row>
    <row r="740" spans="1:10" hidden="1" outlineLevel="1" x14ac:dyDescent="0.35">
      <c r="A740" s="272" t="s">
        <v>3500</v>
      </c>
      <c r="B740">
        <v>3</v>
      </c>
      <c r="C740" s="272" t="s">
        <v>3501</v>
      </c>
      <c r="D740" s="272" t="s">
        <v>170</v>
      </c>
      <c r="E740" s="217">
        <v>3</v>
      </c>
      <c r="F740" s="217">
        <v>5</v>
      </c>
      <c r="G740" s="217">
        <v>8</v>
      </c>
      <c r="H740" s="269">
        <v>44649</v>
      </c>
      <c r="I740" s="433">
        <v>350</v>
      </c>
      <c r="J740" s="217">
        <f t="shared" si="27"/>
        <v>8</v>
      </c>
    </row>
    <row r="741" spans="1:10" hidden="1" outlineLevel="1" x14ac:dyDescent="0.35">
      <c r="A741" s="272" t="s">
        <v>3500</v>
      </c>
      <c r="B741">
        <v>4</v>
      </c>
      <c r="C741" s="272" t="s">
        <v>3501</v>
      </c>
      <c r="D741" s="272" t="s">
        <v>170</v>
      </c>
      <c r="E741" s="217">
        <v>7</v>
      </c>
      <c r="F741" s="217">
        <v>3</v>
      </c>
      <c r="G741" s="217">
        <v>10</v>
      </c>
      <c r="H741" s="269">
        <v>44649</v>
      </c>
      <c r="I741" s="433">
        <v>700</v>
      </c>
      <c r="J741" s="217">
        <f t="shared" si="27"/>
        <v>10</v>
      </c>
    </row>
    <row r="742" spans="1:10" hidden="1" outlineLevel="1" x14ac:dyDescent="0.35">
      <c r="A742" s="272" t="s">
        <v>3500</v>
      </c>
      <c r="B742">
        <v>5</v>
      </c>
      <c r="C742" s="272" t="s">
        <v>3501</v>
      </c>
      <c r="D742" s="272" t="s">
        <v>170</v>
      </c>
      <c r="E742" s="217">
        <v>5</v>
      </c>
      <c r="F742" s="217">
        <v>4</v>
      </c>
      <c r="G742" s="217">
        <v>9</v>
      </c>
      <c r="H742" s="269">
        <v>44649</v>
      </c>
      <c r="I742" s="433">
        <v>300</v>
      </c>
      <c r="J742" s="217">
        <f t="shared" si="27"/>
        <v>9</v>
      </c>
    </row>
    <row r="743" spans="1:10" hidden="1" outlineLevel="1" x14ac:dyDescent="0.35">
      <c r="A743" s="272" t="s">
        <v>3500</v>
      </c>
      <c r="B743">
        <v>6</v>
      </c>
      <c r="C743" s="272" t="s">
        <v>3501</v>
      </c>
      <c r="D743" s="272" t="s">
        <v>170</v>
      </c>
      <c r="E743" s="217">
        <v>5</v>
      </c>
      <c r="F743" s="217">
        <v>3</v>
      </c>
      <c r="G743" s="217">
        <v>8</v>
      </c>
      <c r="H743" s="269">
        <v>44649</v>
      </c>
      <c r="I743" s="433">
        <v>100</v>
      </c>
      <c r="J743" s="217">
        <f t="shared" si="27"/>
        <v>8</v>
      </c>
    </row>
    <row r="744" spans="1:10" hidden="1" outlineLevel="1" x14ac:dyDescent="0.35">
      <c r="A744" s="272" t="s">
        <v>3500</v>
      </c>
      <c r="B744">
        <v>7</v>
      </c>
      <c r="C744" s="272" t="s">
        <v>3501</v>
      </c>
      <c r="D744" s="272" t="s">
        <v>170</v>
      </c>
      <c r="E744" s="217">
        <v>8</v>
      </c>
      <c r="F744" s="217">
        <v>2</v>
      </c>
      <c r="G744" s="217">
        <v>10</v>
      </c>
      <c r="H744" s="269">
        <v>44649</v>
      </c>
      <c r="I744" s="433">
        <v>600</v>
      </c>
      <c r="J744" s="217">
        <f t="shared" si="27"/>
        <v>10</v>
      </c>
    </row>
    <row r="745" spans="1:10" hidden="1" outlineLevel="1" x14ac:dyDescent="0.35">
      <c r="A745" s="272" t="s">
        <v>3500</v>
      </c>
      <c r="B745">
        <v>8</v>
      </c>
      <c r="C745" s="272" t="s">
        <v>3501</v>
      </c>
      <c r="D745" s="272" t="s">
        <v>170</v>
      </c>
      <c r="E745" s="217">
        <v>4</v>
      </c>
      <c r="F745" s="217">
        <v>2</v>
      </c>
      <c r="G745" s="217">
        <v>6</v>
      </c>
      <c r="H745" s="269">
        <v>44649</v>
      </c>
      <c r="I745" s="433">
        <v>200</v>
      </c>
      <c r="J745" s="217">
        <f t="shared" si="27"/>
        <v>6</v>
      </c>
    </row>
    <row r="746" spans="1:10" hidden="1" outlineLevel="1" x14ac:dyDescent="0.35">
      <c r="A746" s="272" t="s">
        <v>3500</v>
      </c>
      <c r="B746">
        <v>9</v>
      </c>
      <c r="C746" s="272" t="s">
        <v>3501</v>
      </c>
      <c r="D746" s="272" t="s">
        <v>170</v>
      </c>
      <c r="E746" s="217">
        <v>3</v>
      </c>
      <c r="F746" s="217">
        <v>2</v>
      </c>
      <c r="G746" s="217">
        <v>5</v>
      </c>
      <c r="H746" s="269">
        <v>44649</v>
      </c>
      <c r="I746" s="433">
        <v>500</v>
      </c>
      <c r="J746" s="217">
        <f t="shared" si="27"/>
        <v>5</v>
      </c>
    </row>
    <row r="747" spans="1:10" hidden="1" outlineLevel="1" x14ac:dyDescent="0.35">
      <c r="A747" s="272" t="s">
        <v>3500</v>
      </c>
      <c r="B747">
        <v>10</v>
      </c>
      <c r="C747" s="272" t="s">
        <v>3501</v>
      </c>
      <c r="D747" s="272" t="s">
        <v>170</v>
      </c>
      <c r="E747" s="217">
        <v>12</v>
      </c>
      <c r="F747" s="217">
        <v>4</v>
      </c>
      <c r="G747" s="217">
        <v>16</v>
      </c>
      <c r="H747" s="269">
        <v>44649</v>
      </c>
      <c r="I747" s="433">
        <v>700</v>
      </c>
      <c r="J747" s="217">
        <f t="shared" si="27"/>
        <v>16</v>
      </c>
    </row>
    <row r="748" spans="1:10" hidden="1" outlineLevel="1" x14ac:dyDescent="0.35">
      <c r="A748" s="272" t="s">
        <v>3500</v>
      </c>
      <c r="B748">
        <v>11</v>
      </c>
      <c r="C748" s="272" t="s">
        <v>3501</v>
      </c>
      <c r="D748" s="272" t="s">
        <v>170</v>
      </c>
      <c r="E748" s="217">
        <v>4</v>
      </c>
      <c r="F748" s="217">
        <v>2</v>
      </c>
      <c r="G748" s="217">
        <v>6</v>
      </c>
      <c r="H748" s="269">
        <v>44649</v>
      </c>
      <c r="I748" s="433">
        <v>500</v>
      </c>
      <c r="J748" s="217">
        <f t="shared" si="27"/>
        <v>6</v>
      </c>
    </row>
    <row r="749" spans="1:10" hidden="1" outlineLevel="1" x14ac:dyDescent="0.35">
      <c r="A749" s="272" t="s">
        <v>3500</v>
      </c>
      <c r="B749">
        <v>12</v>
      </c>
      <c r="C749" s="272" t="s">
        <v>3501</v>
      </c>
      <c r="D749" s="272" t="s">
        <v>170</v>
      </c>
      <c r="E749" s="217">
        <v>4</v>
      </c>
      <c r="F749" s="217">
        <v>2</v>
      </c>
      <c r="G749" s="217">
        <v>6</v>
      </c>
      <c r="H749" s="269">
        <v>44649</v>
      </c>
      <c r="I749" s="433">
        <v>470</v>
      </c>
      <c r="J749" s="217">
        <f t="shared" si="27"/>
        <v>6</v>
      </c>
    </row>
    <row r="750" spans="1:10" hidden="1" outlineLevel="1" x14ac:dyDescent="0.35">
      <c r="A750" s="272" t="s">
        <v>3500</v>
      </c>
      <c r="B750">
        <v>13</v>
      </c>
      <c r="C750" s="272" t="s">
        <v>3501</v>
      </c>
      <c r="D750" s="272" t="s">
        <v>170</v>
      </c>
      <c r="E750" s="217">
        <v>3</v>
      </c>
      <c r="F750" s="217">
        <v>3</v>
      </c>
      <c r="G750" s="217">
        <v>6</v>
      </c>
      <c r="H750" s="269">
        <v>44649</v>
      </c>
      <c r="I750" s="433">
        <v>600</v>
      </c>
      <c r="J750" s="217">
        <f t="shared" si="27"/>
        <v>6</v>
      </c>
    </row>
    <row r="751" spans="1:10" hidden="1" outlineLevel="1" x14ac:dyDescent="0.35">
      <c r="A751" s="272" t="s">
        <v>3500</v>
      </c>
      <c r="B751">
        <v>14</v>
      </c>
      <c r="C751" s="272" t="s">
        <v>3501</v>
      </c>
      <c r="D751" s="272" t="s">
        <v>170</v>
      </c>
      <c r="E751" s="217">
        <v>8</v>
      </c>
      <c r="F751" s="217">
        <v>5</v>
      </c>
      <c r="G751" s="217">
        <v>13</v>
      </c>
      <c r="H751" s="269">
        <v>44649</v>
      </c>
      <c r="I751" s="433">
        <v>400</v>
      </c>
      <c r="J751" s="217">
        <f t="shared" si="27"/>
        <v>13</v>
      </c>
    </row>
    <row r="752" spans="1:10" hidden="1" outlineLevel="1" x14ac:dyDescent="0.35">
      <c r="A752" s="272" t="s">
        <v>3500</v>
      </c>
      <c r="B752">
        <v>35</v>
      </c>
      <c r="C752" s="272" t="s">
        <v>3501</v>
      </c>
      <c r="D752" s="272" t="s">
        <v>170</v>
      </c>
      <c r="E752" s="217">
        <v>3</v>
      </c>
      <c r="F752" s="217">
        <v>8</v>
      </c>
      <c r="G752" s="217">
        <v>11</v>
      </c>
      <c r="H752" s="269">
        <v>44649</v>
      </c>
      <c r="I752" s="433">
        <v>580</v>
      </c>
      <c r="J752" s="217">
        <f t="shared" si="27"/>
        <v>11</v>
      </c>
    </row>
    <row r="753" spans="1:10" hidden="1" outlineLevel="1" x14ac:dyDescent="0.35">
      <c r="A753" s="272" t="s">
        <v>3500</v>
      </c>
      <c r="B753">
        <v>15</v>
      </c>
      <c r="C753" s="272" t="s">
        <v>3501</v>
      </c>
      <c r="D753" s="272" t="s">
        <v>170</v>
      </c>
      <c r="E753" s="217">
        <v>5</v>
      </c>
      <c r="F753" s="217">
        <v>2</v>
      </c>
      <c r="G753" s="217">
        <v>7</v>
      </c>
      <c r="H753" s="269">
        <v>44649</v>
      </c>
      <c r="I753" s="433">
        <v>50</v>
      </c>
      <c r="J753" s="217">
        <f t="shared" si="27"/>
        <v>7</v>
      </c>
    </row>
    <row r="754" spans="1:10" hidden="1" outlineLevel="1" x14ac:dyDescent="0.35">
      <c r="A754" s="272" t="s">
        <v>3500</v>
      </c>
      <c r="B754">
        <v>16</v>
      </c>
      <c r="C754" s="272" t="s">
        <v>3501</v>
      </c>
      <c r="D754" s="272" t="s">
        <v>170</v>
      </c>
      <c r="E754" s="217">
        <v>7</v>
      </c>
      <c r="F754" s="217">
        <v>3</v>
      </c>
      <c r="G754" s="217">
        <v>10</v>
      </c>
      <c r="H754" s="269">
        <v>44649</v>
      </c>
      <c r="I754" s="433">
        <v>300</v>
      </c>
      <c r="J754" s="217">
        <f t="shared" si="27"/>
        <v>10</v>
      </c>
    </row>
    <row r="755" spans="1:10" hidden="1" outlineLevel="1" x14ac:dyDescent="0.35">
      <c r="A755" s="272" t="s">
        <v>3500</v>
      </c>
      <c r="B755">
        <v>17</v>
      </c>
      <c r="C755" s="272" t="s">
        <v>3501</v>
      </c>
      <c r="D755" s="272" t="s">
        <v>170</v>
      </c>
      <c r="E755" s="217">
        <v>3</v>
      </c>
      <c r="F755" s="217">
        <v>4</v>
      </c>
      <c r="G755" s="217">
        <v>7</v>
      </c>
      <c r="H755" s="269">
        <v>44649</v>
      </c>
      <c r="I755" s="433">
        <v>700</v>
      </c>
      <c r="J755" s="217">
        <f t="shared" si="27"/>
        <v>7</v>
      </c>
    </row>
    <row r="756" spans="1:10" hidden="1" outlineLevel="1" x14ac:dyDescent="0.35">
      <c r="A756" s="272" t="s">
        <v>3500</v>
      </c>
      <c r="B756">
        <v>18</v>
      </c>
      <c r="C756" s="272" t="s">
        <v>3501</v>
      </c>
      <c r="D756" s="272" t="s">
        <v>170</v>
      </c>
      <c r="E756" s="217">
        <v>4</v>
      </c>
      <c r="F756" s="217">
        <v>2</v>
      </c>
      <c r="G756" s="217">
        <v>6</v>
      </c>
      <c r="H756" s="269">
        <v>44649</v>
      </c>
      <c r="I756" s="433">
        <v>450</v>
      </c>
      <c r="J756" s="217">
        <f t="shared" si="27"/>
        <v>6</v>
      </c>
    </row>
    <row r="757" spans="1:10" hidden="1" outlineLevel="1" x14ac:dyDescent="0.35">
      <c r="A757" s="272" t="s">
        <v>3500</v>
      </c>
      <c r="B757">
        <v>19</v>
      </c>
      <c r="C757" s="272" t="s">
        <v>3501</v>
      </c>
      <c r="D757" s="272" t="s">
        <v>170</v>
      </c>
      <c r="E757" s="217">
        <v>7</v>
      </c>
      <c r="F757" s="217">
        <v>2</v>
      </c>
      <c r="G757" s="217">
        <v>9</v>
      </c>
      <c r="H757" s="269">
        <v>44649</v>
      </c>
      <c r="I757" s="433">
        <v>900</v>
      </c>
      <c r="J757" s="217">
        <f t="shared" si="27"/>
        <v>9</v>
      </c>
    </row>
    <row r="758" spans="1:10" hidden="1" outlineLevel="1" x14ac:dyDescent="0.35">
      <c r="A758" s="272" t="s">
        <v>3500</v>
      </c>
      <c r="B758">
        <v>20</v>
      </c>
      <c r="C758" s="272" t="s">
        <v>3501</v>
      </c>
      <c r="D758" s="272" t="s">
        <v>170</v>
      </c>
      <c r="E758" s="217">
        <v>6</v>
      </c>
      <c r="F758" s="217">
        <v>3</v>
      </c>
      <c r="G758" s="217">
        <v>9</v>
      </c>
      <c r="H758" s="269">
        <v>44649</v>
      </c>
      <c r="I758" s="433">
        <v>270</v>
      </c>
      <c r="J758" s="217">
        <f t="shared" si="27"/>
        <v>9</v>
      </c>
    </row>
    <row r="759" spans="1:10" hidden="1" outlineLevel="1" x14ac:dyDescent="0.35">
      <c r="A759" s="272" t="s">
        <v>3500</v>
      </c>
      <c r="B759">
        <v>21</v>
      </c>
      <c r="C759" s="272" t="s">
        <v>3501</v>
      </c>
      <c r="D759" s="272" t="s">
        <v>170</v>
      </c>
      <c r="E759" s="217">
        <v>2</v>
      </c>
      <c r="F759" s="217">
        <v>3</v>
      </c>
      <c r="G759" s="217">
        <v>5</v>
      </c>
      <c r="H759" s="269">
        <v>44649</v>
      </c>
      <c r="I759" s="433">
        <v>400</v>
      </c>
      <c r="J759" s="217">
        <f t="shared" si="27"/>
        <v>5</v>
      </c>
    </row>
    <row r="760" spans="1:10" hidden="1" outlineLevel="1" x14ac:dyDescent="0.35">
      <c r="A760" s="272" t="s">
        <v>3500</v>
      </c>
      <c r="B760">
        <v>22</v>
      </c>
      <c r="C760" s="272" t="s">
        <v>3501</v>
      </c>
      <c r="D760" s="272" t="s">
        <v>170</v>
      </c>
      <c r="E760" s="217">
        <v>4</v>
      </c>
      <c r="F760" s="217">
        <v>4</v>
      </c>
      <c r="G760" s="217">
        <v>8</v>
      </c>
      <c r="H760" s="269">
        <v>44649</v>
      </c>
      <c r="I760" s="433">
        <v>850</v>
      </c>
      <c r="J760" s="217">
        <f t="shared" si="27"/>
        <v>8</v>
      </c>
    </row>
    <row r="761" spans="1:10" hidden="1" outlineLevel="1" x14ac:dyDescent="0.35">
      <c r="A761" s="272" t="s">
        <v>3500</v>
      </c>
      <c r="B761">
        <v>26</v>
      </c>
      <c r="C761" s="272" t="s">
        <v>3501</v>
      </c>
      <c r="D761" s="272" t="s">
        <v>170</v>
      </c>
      <c r="E761" s="217">
        <v>3</v>
      </c>
      <c r="F761" s="217">
        <v>2</v>
      </c>
      <c r="G761" s="217">
        <v>5</v>
      </c>
      <c r="H761" s="269">
        <v>44649</v>
      </c>
      <c r="I761" s="433">
        <v>370</v>
      </c>
      <c r="J761" s="217">
        <f t="shared" si="27"/>
        <v>5</v>
      </c>
    </row>
    <row r="762" spans="1:10" hidden="1" outlineLevel="1" x14ac:dyDescent="0.35">
      <c r="A762" s="272" t="s">
        <v>3500</v>
      </c>
      <c r="B762">
        <v>33</v>
      </c>
      <c r="C762" s="272" t="s">
        <v>3501</v>
      </c>
      <c r="D762" s="272" t="s">
        <v>170</v>
      </c>
      <c r="E762" s="217">
        <v>9</v>
      </c>
      <c r="F762" s="217">
        <v>1</v>
      </c>
      <c r="G762" s="217">
        <v>10</v>
      </c>
      <c r="H762" s="269">
        <v>44649</v>
      </c>
      <c r="I762" s="433">
        <v>400</v>
      </c>
      <c r="J762" s="217">
        <f t="shared" si="27"/>
        <v>10</v>
      </c>
    </row>
    <row r="763" spans="1:10" hidden="1" outlineLevel="1" x14ac:dyDescent="0.35">
      <c r="A763" s="272" t="s">
        <v>3500</v>
      </c>
      <c r="B763">
        <v>23</v>
      </c>
      <c r="C763" s="272" t="s">
        <v>3501</v>
      </c>
      <c r="D763" s="272" t="s">
        <v>170</v>
      </c>
      <c r="E763" s="217">
        <v>3</v>
      </c>
      <c r="F763" s="217">
        <v>3</v>
      </c>
      <c r="G763" s="217">
        <v>6</v>
      </c>
      <c r="H763" s="269">
        <v>44649</v>
      </c>
      <c r="I763" s="433">
        <v>600</v>
      </c>
      <c r="J763" s="217">
        <f t="shared" si="27"/>
        <v>6</v>
      </c>
    </row>
    <row r="764" spans="1:10" hidden="1" outlineLevel="1" x14ac:dyDescent="0.35">
      <c r="A764" s="272" t="s">
        <v>3500</v>
      </c>
      <c r="B764">
        <v>24</v>
      </c>
      <c r="C764" s="272" t="s">
        <v>3501</v>
      </c>
      <c r="D764" s="272" t="s">
        <v>170</v>
      </c>
      <c r="E764" s="217">
        <v>9</v>
      </c>
      <c r="F764" s="217">
        <v>2</v>
      </c>
      <c r="G764" s="217">
        <v>11</v>
      </c>
      <c r="H764" s="269">
        <v>44649</v>
      </c>
      <c r="I764" s="433">
        <v>500</v>
      </c>
      <c r="J764" s="217">
        <f t="shared" si="27"/>
        <v>11</v>
      </c>
    </row>
    <row r="765" spans="1:10" hidden="1" outlineLevel="1" x14ac:dyDescent="0.35">
      <c r="A765" s="272" t="s">
        <v>3500</v>
      </c>
      <c r="B765">
        <v>25</v>
      </c>
      <c r="C765" s="272" t="s">
        <v>3501</v>
      </c>
      <c r="D765" s="272" t="s">
        <v>170</v>
      </c>
      <c r="E765" s="217">
        <v>3</v>
      </c>
      <c r="F765" s="217">
        <v>2</v>
      </c>
      <c r="G765" s="217">
        <v>5</v>
      </c>
      <c r="H765" s="269">
        <v>44649</v>
      </c>
      <c r="I765" s="433">
        <v>200</v>
      </c>
      <c r="J765" s="217">
        <f t="shared" si="27"/>
        <v>5</v>
      </c>
    </row>
    <row r="766" spans="1:10" hidden="1" outlineLevel="1" x14ac:dyDescent="0.35">
      <c r="A766" s="272" t="s">
        <v>3500</v>
      </c>
      <c r="B766">
        <v>27</v>
      </c>
      <c r="C766" s="272" t="s">
        <v>3501</v>
      </c>
      <c r="D766" s="272" t="s">
        <v>170</v>
      </c>
      <c r="E766" s="217">
        <v>4</v>
      </c>
      <c r="F766" s="217">
        <v>4</v>
      </c>
      <c r="G766" s="217">
        <v>8</v>
      </c>
      <c r="H766" s="269">
        <v>44649</v>
      </c>
      <c r="I766" s="433">
        <v>250</v>
      </c>
      <c r="J766" s="217">
        <f t="shared" si="27"/>
        <v>8</v>
      </c>
    </row>
    <row r="767" spans="1:10" hidden="1" outlineLevel="1" x14ac:dyDescent="0.35">
      <c r="A767" s="272" t="s">
        <v>3500</v>
      </c>
      <c r="B767">
        <v>28</v>
      </c>
      <c r="C767" s="272" t="s">
        <v>3501</v>
      </c>
      <c r="D767" s="272" t="s">
        <v>170</v>
      </c>
      <c r="E767" s="217">
        <v>1</v>
      </c>
      <c r="F767" s="217">
        <v>2</v>
      </c>
      <c r="G767" s="217">
        <v>3</v>
      </c>
      <c r="H767" s="269">
        <v>44649</v>
      </c>
      <c r="I767" s="433">
        <v>300</v>
      </c>
      <c r="J767" s="217">
        <f t="shared" si="27"/>
        <v>3</v>
      </c>
    </row>
    <row r="768" spans="1:10" hidden="1" outlineLevel="1" x14ac:dyDescent="0.35">
      <c r="A768" s="272" t="s">
        <v>3500</v>
      </c>
      <c r="B768">
        <v>29</v>
      </c>
      <c r="C768" s="272" t="s">
        <v>3501</v>
      </c>
      <c r="D768" s="272" t="s">
        <v>170</v>
      </c>
      <c r="E768" s="217">
        <v>5</v>
      </c>
      <c r="F768" s="217">
        <v>4</v>
      </c>
      <c r="G768" s="217">
        <v>9</v>
      </c>
      <c r="H768" s="269">
        <v>44649</v>
      </c>
      <c r="I768" s="433">
        <v>600</v>
      </c>
      <c r="J768" s="217">
        <f t="shared" si="27"/>
        <v>9</v>
      </c>
    </row>
    <row r="769" spans="1:21" hidden="1" outlineLevel="1" x14ac:dyDescent="0.35">
      <c r="A769" s="272" t="s">
        <v>3500</v>
      </c>
      <c r="B769">
        <v>30</v>
      </c>
      <c r="C769" s="272" t="s">
        <v>3501</v>
      </c>
      <c r="D769" s="272" t="s">
        <v>170</v>
      </c>
      <c r="E769" s="217">
        <v>4</v>
      </c>
      <c r="F769" s="217">
        <v>1</v>
      </c>
      <c r="G769" s="217">
        <v>5</v>
      </c>
      <c r="H769" s="269">
        <v>44649</v>
      </c>
      <c r="I769" s="433">
        <v>500</v>
      </c>
      <c r="J769" s="217">
        <f t="shared" si="27"/>
        <v>5</v>
      </c>
    </row>
    <row r="770" spans="1:21" hidden="1" outlineLevel="1" x14ac:dyDescent="0.35">
      <c r="A770" s="272" t="s">
        <v>3500</v>
      </c>
      <c r="B770">
        <v>31</v>
      </c>
      <c r="C770" s="272" t="s">
        <v>3501</v>
      </c>
      <c r="D770" s="272" t="s">
        <v>170</v>
      </c>
      <c r="E770" s="217">
        <v>5</v>
      </c>
      <c r="F770" s="217">
        <v>2</v>
      </c>
      <c r="G770" s="217">
        <v>7</v>
      </c>
      <c r="H770" s="269">
        <v>44649</v>
      </c>
      <c r="I770" s="433">
        <v>150</v>
      </c>
      <c r="J770" s="217">
        <f t="shared" si="27"/>
        <v>7</v>
      </c>
    </row>
    <row r="771" spans="1:21" hidden="1" outlineLevel="1" x14ac:dyDescent="0.35">
      <c r="A771" s="272" t="s">
        <v>3500</v>
      </c>
      <c r="B771">
        <v>32</v>
      </c>
      <c r="C771" s="272" t="s">
        <v>3501</v>
      </c>
      <c r="D771" s="272" t="s">
        <v>170</v>
      </c>
      <c r="E771" s="217">
        <v>4</v>
      </c>
      <c r="F771" s="217">
        <v>2</v>
      </c>
      <c r="G771" s="217">
        <v>6</v>
      </c>
      <c r="H771" s="269">
        <v>44649</v>
      </c>
      <c r="I771" s="433">
        <v>500</v>
      </c>
      <c r="J771" s="217">
        <f t="shared" ref="J771:J834" si="28">IF(I771&gt;$Q$1,,G771)</f>
        <v>6</v>
      </c>
    </row>
    <row r="772" spans="1:21" hidden="1" outlineLevel="1" x14ac:dyDescent="0.35">
      <c r="A772" s="272" t="s">
        <v>3500</v>
      </c>
      <c r="B772">
        <v>34</v>
      </c>
      <c r="C772" s="272" t="s">
        <v>3501</v>
      </c>
      <c r="D772" s="272" t="s">
        <v>170</v>
      </c>
      <c r="E772" s="217">
        <v>5</v>
      </c>
      <c r="F772" s="217">
        <v>6</v>
      </c>
      <c r="G772" s="217">
        <v>11</v>
      </c>
      <c r="H772" s="269">
        <v>44649</v>
      </c>
      <c r="I772" s="433">
        <v>200</v>
      </c>
      <c r="J772" s="217">
        <f t="shared" si="28"/>
        <v>11</v>
      </c>
    </row>
    <row r="773" spans="1:21" hidden="1" outlineLevel="1" x14ac:dyDescent="0.35">
      <c r="A773" s="272" t="s">
        <v>3500</v>
      </c>
      <c r="B773">
        <v>36</v>
      </c>
      <c r="C773" s="272" t="s">
        <v>3501</v>
      </c>
      <c r="D773" s="272" t="s">
        <v>170</v>
      </c>
      <c r="E773" s="217">
        <v>2</v>
      </c>
      <c r="F773" s="217">
        <v>4</v>
      </c>
      <c r="G773" s="217">
        <v>6</v>
      </c>
      <c r="H773" s="269">
        <v>44649</v>
      </c>
      <c r="I773" s="433">
        <v>150</v>
      </c>
      <c r="J773" s="217">
        <f t="shared" si="28"/>
        <v>6</v>
      </c>
    </row>
    <row r="774" spans="1:21" hidden="1" outlineLevel="1" x14ac:dyDescent="0.35">
      <c r="A774" s="272" t="s">
        <v>3500</v>
      </c>
      <c r="B774">
        <v>37</v>
      </c>
      <c r="C774" s="272" t="s">
        <v>3501</v>
      </c>
      <c r="D774" s="272" t="s">
        <v>170</v>
      </c>
      <c r="E774" s="217">
        <v>7</v>
      </c>
      <c r="F774" s="217">
        <v>3</v>
      </c>
      <c r="G774" s="217">
        <v>10</v>
      </c>
      <c r="H774" s="269">
        <v>44649</v>
      </c>
      <c r="I774" s="433">
        <v>200</v>
      </c>
      <c r="J774" s="217">
        <f t="shared" si="28"/>
        <v>10</v>
      </c>
    </row>
    <row r="775" spans="1:21" hidden="1" outlineLevel="1" x14ac:dyDescent="0.35">
      <c r="A775" s="272" t="s">
        <v>3500</v>
      </c>
      <c r="B775">
        <v>38</v>
      </c>
      <c r="C775" s="272" t="s">
        <v>3501</v>
      </c>
      <c r="D775" s="272" t="s">
        <v>170</v>
      </c>
      <c r="E775" s="217">
        <v>9</v>
      </c>
      <c r="F775" s="217">
        <v>5</v>
      </c>
      <c r="G775" s="217">
        <v>14</v>
      </c>
      <c r="H775" s="269">
        <v>44649</v>
      </c>
      <c r="I775" s="433">
        <v>380</v>
      </c>
      <c r="J775" s="217">
        <f t="shared" si="28"/>
        <v>14</v>
      </c>
    </row>
    <row r="776" spans="1:21" hidden="1" outlineLevel="1" x14ac:dyDescent="0.35">
      <c r="A776" s="272" t="s">
        <v>3500</v>
      </c>
      <c r="B776">
        <v>39</v>
      </c>
      <c r="C776" s="272" t="s">
        <v>3501</v>
      </c>
      <c r="D776" s="272" t="s">
        <v>170</v>
      </c>
      <c r="E776" s="217">
        <v>4</v>
      </c>
      <c r="F776" s="217">
        <v>3</v>
      </c>
      <c r="G776" s="217">
        <v>7</v>
      </c>
      <c r="H776" s="269">
        <v>44649</v>
      </c>
      <c r="I776" s="433">
        <v>700</v>
      </c>
      <c r="J776" s="217">
        <f t="shared" si="28"/>
        <v>7</v>
      </c>
    </row>
    <row r="777" spans="1:21" ht="15" collapsed="1" thickBot="1" x14ac:dyDescent="0.4">
      <c r="A777" s="211" t="s">
        <v>3500</v>
      </c>
      <c r="B777" s="212"/>
      <c r="C777" s="213" t="s">
        <v>3501</v>
      </c>
      <c r="D777" s="214">
        <f>COUNTA(D738:D776)</f>
        <v>39</v>
      </c>
      <c r="E777" s="243">
        <f>SUM(E738:E776)</f>
        <v>189</v>
      </c>
      <c r="F777" s="243">
        <f>SUM(F738:F776)</f>
        <v>120</v>
      </c>
      <c r="G777" s="243">
        <f>SUM(G738:G776)</f>
        <v>309</v>
      </c>
      <c r="H777" s="270">
        <v>44649</v>
      </c>
      <c r="I777" s="434">
        <f>AVERAGE(I738:I776)</f>
        <v>437.69230769230768</v>
      </c>
      <c r="J777" s="243">
        <f>SUM(J738:J776)</f>
        <v>309</v>
      </c>
    </row>
    <row r="778" spans="1:21" hidden="1" outlineLevel="1" x14ac:dyDescent="0.35">
      <c r="A778" s="216" t="s">
        <v>5342</v>
      </c>
      <c r="B778" s="46">
        <v>4</v>
      </c>
      <c r="C778" s="216" t="s">
        <v>5343</v>
      </c>
      <c r="D778" s="272" t="s">
        <v>170</v>
      </c>
      <c r="E778" s="217">
        <v>5</v>
      </c>
      <c r="F778" s="217">
        <v>7</v>
      </c>
      <c r="G778" s="217">
        <v>12</v>
      </c>
      <c r="H778" s="269">
        <v>44635</v>
      </c>
      <c r="I778" s="433">
        <v>200</v>
      </c>
      <c r="J778" s="217">
        <f t="shared" si="28"/>
        <v>12</v>
      </c>
      <c r="N778" s="216"/>
      <c r="R778" s="216"/>
      <c r="U778" s="216"/>
    </row>
    <row r="779" spans="1:21" hidden="1" outlineLevel="1" x14ac:dyDescent="0.35">
      <c r="A779" s="216" t="s">
        <v>5342</v>
      </c>
      <c r="B779" s="46">
        <v>21</v>
      </c>
      <c r="C779" s="216" t="s">
        <v>5343</v>
      </c>
      <c r="D779" s="272" t="s">
        <v>170</v>
      </c>
      <c r="E779" s="217">
        <v>3</v>
      </c>
      <c r="F779" s="217">
        <v>2</v>
      </c>
      <c r="G779" s="217">
        <v>5</v>
      </c>
      <c r="H779" s="269">
        <v>44635</v>
      </c>
      <c r="I779" s="433">
        <v>120</v>
      </c>
      <c r="J779" s="217">
        <f t="shared" si="28"/>
        <v>5</v>
      </c>
      <c r="N779" s="216"/>
      <c r="R779" s="216"/>
      <c r="U779" s="216"/>
    </row>
    <row r="780" spans="1:21" hidden="1" outlineLevel="1" x14ac:dyDescent="0.35">
      <c r="A780" s="216" t="s">
        <v>5342</v>
      </c>
      <c r="B780" s="46">
        <v>7</v>
      </c>
      <c r="C780" s="216" t="s">
        <v>5343</v>
      </c>
      <c r="D780" s="272" t="s">
        <v>170</v>
      </c>
      <c r="E780" s="217">
        <v>6</v>
      </c>
      <c r="F780" s="217">
        <v>6</v>
      </c>
      <c r="G780" s="217">
        <v>12</v>
      </c>
      <c r="H780" s="269">
        <v>44635</v>
      </c>
      <c r="I780" s="433">
        <v>150</v>
      </c>
      <c r="J780" s="217">
        <f t="shared" si="28"/>
        <v>12</v>
      </c>
      <c r="N780" s="216"/>
      <c r="R780" s="216"/>
      <c r="U780" s="216"/>
    </row>
    <row r="781" spans="1:21" hidden="1" outlineLevel="1" x14ac:dyDescent="0.35">
      <c r="A781" s="216" t="s">
        <v>5342</v>
      </c>
      <c r="B781" s="46">
        <v>20</v>
      </c>
      <c r="C781" s="216" t="s">
        <v>5343</v>
      </c>
      <c r="D781" s="272" t="s">
        <v>170</v>
      </c>
      <c r="E781" s="217">
        <v>7</v>
      </c>
      <c r="F781" s="217">
        <v>2</v>
      </c>
      <c r="G781" s="217">
        <v>9</v>
      </c>
      <c r="H781" s="269">
        <v>44635</v>
      </c>
      <c r="I781" s="433">
        <v>500</v>
      </c>
      <c r="J781" s="217">
        <f t="shared" si="28"/>
        <v>9</v>
      </c>
      <c r="N781" s="216"/>
      <c r="R781" s="216"/>
      <c r="U781" s="216"/>
    </row>
    <row r="782" spans="1:21" hidden="1" outlineLevel="1" x14ac:dyDescent="0.35">
      <c r="A782" s="216" t="s">
        <v>5342</v>
      </c>
      <c r="B782" s="46">
        <v>1</v>
      </c>
      <c r="C782" s="216" t="s">
        <v>5343</v>
      </c>
      <c r="D782" s="272" t="s">
        <v>170</v>
      </c>
      <c r="E782" s="217">
        <v>2</v>
      </c>
      <c r="F782" s="217">
        <v>2</v>
      </c>
      <c r="G782" s="217">
        <v>4</v>
      </c>
      <c r="H782" s="269">
        <v>44635</v>
      </c>
      <c r="I782" s="433">
        <v>100</v>
      </c>
      <c r="J782" s="217">
        <f t="shared" si="28"/>
        <v>4</v>
      </c>
      <c r="N782" s="216"/>
      <c r="R782" s="216"/>
      <c r="U782" s="216"/>
    </row>
    <row r="783" spans="1:21" hidden="1" outlineLevel="1" x14ac:dyDescent="0.35">
      <c r="A783" s="216" t="s">
        <v>5342</v>
      </c>
      <c r="B783" s="46">
        <v>2</v>
      </c>
      <c r="C783" s="216" t="s">
        <v>5343</v>
      </c>
      <c r="D783" s="272" t="s">
        <v>170</v>
      </c>
      <c r="E783" s="217">
        <v>3</v>
      </c>
      <c r="F783" s="217">
        <v>6</v>
      </c>
      <c r="G783" s="217">
        <v>9</v>
      </c>
      <c r="H783" s="269">
        <v>44635</v>
      </c>
      <c r="I783" s="433">
        <v>200</v>
      </c>
      <c r="J783" s="217">
        <f t="shared" si="28"/>
        <v>9</v>
      </c>
      <c r="N783" s="216"/>
      <c r="R783" s="216"/>
      <c r="U783" s="216"/>
    </row>
    <row r="784" spans="1:21" hidden="1" outlineLevel="1" x14ac:dyDescent="0.35">
      <c r="A784" s="216" t="s">
        <v>5342</v>
      </c>
      <c r="B784" s="46">
        <v>3</v>
      </c>
      <c r="C784" s="216" t="s">
        <v>5343</v>
      </c>
      <c r="D784" s="272" t="s">
        <v>170</v>
      </c>
      <c r="E784" s="217">
        <v>3</v>
      </c>
      <c r="F784" s="217">
        <v>5</v>
      </c>
      <c r="G784" s="217">
        <v>8</v>
      </c>
      <c r="H784" s="269">
        <v>44635</v>
      </c>
      <c r="I784" s="433">
        <v>500</v>
      </c>
      <c r="J784" s="217">
        <f t="shared" si="28"/>
        <v>8</v>
      </c>
      <c r="N784" s="216"/>
      <c r="R784" s="216"/>
      <c r="U784" s="216"/>
    </row>
    <row r="785" spans="1:21" hidden="1" outlineLevel="1" x14ac:dyDescent="0.35">
      <c r="A785" s="216" t="s">
        <v>5342</v>
      </c>
      <c r="B785" s="46">
        <v>25</v>
      </c>
      <c r="C785" s="216" t="s">
        <v>5343</v>
      </c>
      <c r="D785" s="272" t="s">
        <v>170</v>
      </c>
      <c r="E785" s="217">
        <v>3</v>
      </c>
      <c r="F785" s="217">
        <v>3</v>
      </c>
      <c r="G785" s="217">
        <v>6</v>
      </c>
      <c r="H785" s="269">
        <v>44635</v>
      </c>
      <c r="I785" s="433">
        <v>200</v>
      </c>
      <c r="J785" s="217">
        <f t="shared" si="28"/>
        <v>6</v>
      </c>
      <c r="N785" s="216"/>
      <c r="R785" s="216"/>
      <c r="U785" s="216"/>
    </row>
    <row r="786" spans="1:21" hidden="1" outlineLevel="1" x14ac:dyDescent="0.35">
      <c r="A786" s="216" t="s">
        <v>5342</v>
      </c>
      <c r="B786" s="46">
        <v>5</v>
      </c>
      <c r="C786" s="216" t="s">
        <v>5343</v>
      </c>
      <c r="D786" s="272" t="s">
        <v>170</v>
      </c>
      <c r="E786" s="217">
        <v>6</v>
      </c>
      <c r="F786" s="217">
        <v>8</v>
      </c>
      <c r="G786" s="217">
        <v>14</v>
      </c>
      <c r="H786" s="269">
        <v>44635</v>
      </c>
      <c r="I786" s="433">
        <v>100</v>
      </c>
      <c r="J786" s="217">
        <f t="shared" si="28"/>
        <v>14</v>
      </c>
      <c r="N786" s="216"/>
      <c r="R786" s="216"/>
      <c r="U786" s="216"/>
    </row>
    <row r="787" spans="1:21" hidden="1" outlineLevel="1" x14ac:dyDescent="0.35">
      <c r="A787" s="216" t="s">
        <v>5342</v>
      </c>
      <c r="B787" s="46">
        <v>15</v>
      </c>
      <c r="C787" s="216" t="s">
        <v>5343</v>
      </c>
      <c r="D787" s="272" t="s">
        <v>170</v>
      </c>
      <c r="E787" s="217">
        <v>2</v>
      </c>
      <c r="F787" s="217">
        <v>2</v>
      </c>
      <c r="G787" s="217">
        <v>4</v>
      </c>
      <c r="H787" s="269">
        <v>44635</v>
      </c>
      <c r="I787" s="433">
        <v>200</v>
      </c>
      <c r="J787" s="217">
        <f t="shared" si="28"/>
        <v>4</v>
      </c>
      <c r="N787" s="216"/>
      <c r="R787" s="216"/>
      <c r="U787" s="216"/>
    </row>
    <row r="788" spans="1:21" hidden="1" outlineLevel="1" x14ac:dyDescent="0.35">
      <c r="A788" s="216" t="s">
        <v>5342</v>
      </c>
      <c r="B788" s="46">
        <v>6</v>
      </c>
      <c r="C788" s="216" t="s">
        <v>5343</v>
      </c>
      <c r="D788" s="272" t="s">
        <v>170</v>
      </c>
      <c r="E788" s="217">
        <v>11</v>
      </c>
      <c r="F788" s="217">
        <v>3</v>
      </c>
      <c r="G788" s="217">
        <v>14</v>
      </c>
      <c r="H788" s="269">
        <v>44635</v>
      </c>
      <c r="I788" s="433">
        <v>500</v>
      </c>
      <c r="J788" s="217">
        <f t="shared" si="28"/>
        <v>14</v>
      </c>
      <c r="N788" s="216"/>
      <c r="R788" s="216"/>
      <c r="U788" s="216"/>
    </row>
    <row r="789" spans="1:21" hidden="1" outlineLevel="1" x14ac:dyDescent="0.35">
      <c r="A789" s="216" t="s">
        <v>5342</v>
      </c>
      <c r="B789" s="46">
        <v>8</v>
      </c>
      <c r="C789" s="216" t="s">
        <v>5343</v>
      </c>
      <c r="D789" s="272" t="s">
        <v>170</v>
      </c>
      <c r="E789" s="217">
        <v>10</v>
      </c>
      <c r="F789" s="217">
        <v>5</v>
      </c>
      <c r="G789" s="217">
        <v>15</v>
      </c>
      <c r="H789" s="269">
        <v>44635</v>
      </c>
      <c r="I789" s="433">
        <v>60</v>
      </c>
      <c r="J789" s="217">
        <f t="shared" si="28"/>
        <v>15</v>
      </c>
      <c r="N789" s="216"/>
      <c r="R789" s="216"/>
      <c r="U789" s="216"/>
    </row>
    <row r="790" spans="1:21" hidden="1" outlineLevel="1" x14ac:dyDescent="0.35">
      <c r="A790" s="216" t="s">
        <v>5342</v>
      </c>
      <c r="B790" s="46">
        <v>9</v>
      </c>
      <c r="C790" s="216" t="s">
        <v>5343</v>
      </c>
      <c r="D790" s="272" t="s">
        <v>170</v>
      </c>
      <c r="E790" s="217">
        <v>7</v>
      </c>
      <c r="F790" s="217">
        <v>2</v>
      </c>
      <c r="G790" s="217">
        <v>9</v>
      </c>
      <c r="H790" s="269">
        <v>44635</v>
      </c>
      <c r="I790" s="433">
        <v>700</v>
      </c>
      <c r="J790" s="217">
        <f t="shared" si="28"/>
        <v>9</v>
      </c>
      <c r="N790" s="216"/>
      <c r="R790" s="216"/>
      <c r="U790" s="216"/>
    </row>
    <row r="791" spans="1:21" hidden="1" outlineLevel="1" x14ac:dyDescent="0.35">
      <c r="A791" s="216" t="s">
        <v>5342</v>
      </c>
      <c r="B791" s="46">
        <v>10</v>
      </c>
      <c r="C791" s="216" t="s">
        <v>5343</v>
      </c>
      <c r="D791" s="272" t="s">
        <v>170</v>
      </c>
      <c r="E791" s="217">
        <v>2</v>
      </c>
      <c r="F791" s="217">
        <v>2</v>
      </c>
      <c r="G791" s="217">
        <v>4</v>
      </c>
      <c r="H791" s="269">
        <v>44635</v>
      </c>
      <c r="I791" s="433">
        <v>100</v>
      </c>
      <c r="J791" s="217">
        <f t="shared" si="28"/>
        <v>4</v>
      </c>
      <c r="N791" s="216"/>
      <c r="R791" s="216"/>
      <c r="U791" s="216"/>
    </row>
    <row r="792" spans="1:21" hidden="1" outlineLevel="1" x14ac:dyDescent="0.35">
      <c r="A792" s="216" t="s">
        <v>5342</v>
      </c>
      <c r="B792" s="46">
        <v>13</v>
      </c>
      <c r="C792" s="216" t="s">
        <v>5343</v>
      </c>
      <c r="D792" s="272" t="s">
        <v>170</v>
      </c>
      <c r="E792" s="217">
        <v>12</v>
      </c>
      <c r="F792" s="217">
        <v>5</v>
      </c>
      <c r="G792" s="217">
        <v>17</v>
      </c>
      <c r="H792" s="269">
        <v>44635</v>
      </c>
      <c r="I792" s="433">
        <v>800</v>
      </c>
      <c r="J792" s="217">
        <f t="shared" si="28"/>
        <v>17</v>
      </c>
      <c r="N792" s="216"/>
      <c r="R792" s="216"/>
      <c r="U792" s="216"/>
    </row>
    <row r="793" spans="1:21" hidden="1" outlineLevel="1" x14ac:dyDescent="0.35">
      <c r="A793" s="216" t="s">
        <v>5342</v>
      </c>
      <c r="B793" s="46">
        <v>11</v>
      </c>
      <c r="C793" s="216" t="s">
        <v>5343</v>
      </c>
      <c r="D793" s="272" t="s">
        <v>170</v>
      </c>
      <c r="E793" s="217">
        <v>9</v>
      </c>
      <c r="F793" s="217">
        <v>2</v>
      </c>
      <c r="G793" s="217">
        <v>11</v>
      </c>
      <c r="H793" s="269">
        <v>44635</v>
      </c>
      <c r="I793" s="433">
        <v>600</v>
      </c>
      <c r="J793" s="217">
        <f t="shared" si="28"/>
        <v>11</v>
      </c>
      <c r="N793" s="216"/>
      <c r="R793" s="216"/>
      <c r="U793" s="216"/>
    </row>
    <row r="794" spans="1:21" hidden="1" outlineLevel="1" x14ac:dyDescent="0.35">
      <c r="A794" s="216" t="s">
        <v>5342</v>
      </c>
      <c r="B794" s="46">
        <v>12</v>
      </c>
      <c r="C794" s="216" t="s">
        <v>5343</v>
      </c>
      <c r="D794" s="272" t="s">
        <v>170</v>
      </c>
      <c r="E794" s="217">
        <v>6</v>
      </c>
      <c r="F794" s="217">
        <v>2</v>
      </c>
      <c r="G794" s="217">
        <v>8</v>
      </c>
      <c r="H794" s="269">
        <v>44635</v>
      </c>
      <c r="I794" s="433">
        <v>600</v>
      </c>
      <c r="J794" s="217">
        <f t="shared" si="28"/>
        <v>8</v>
      </c>
      <c r="N794" s="216"/>
      <c r="R794" s="216"/>
      <c r="U794" s="216"/>
    </row>
    <row r="795" spans="1:21" hidden="1" outlineLevel="1" x14ac:dyDescent="0.35">
      <c r="A795" s="216" t="s">
        <v>5342</v>
      </c>
      <c r="B795" s="46">
        <v>39</v>
      </c>
      <c r="C795" s="216" t="s">
        <v>5343</v>
      </c>
      <c r="D795" s="272" t="s">
        <v>170</v>
      </c>
      <c r="E795" s="217">
        <v>2</v>
      </c>
      <c r="F795" s="217">
        <v>3</v>
      </c>
      <c r="G795" s="217">
        <v>5</v>
      </c>
      <c r="H795" s="269">
        <v>44635</v>
      </c>
      <c r="I795" s="433">
        <v>100</v>
      </c>
      <c r="J795" s="217">
        <f t="shared" si="28"/>
        <v>5</v>
      </c>
      <c r="N795" s="216"/>
      <c r="R795" s="216"/>
      <c r="U795" s="216"/>
    </row>
    <row r="796" spans="1:21" hidden="1" outlineLevel="1" x14ac:dyDescent="0.35">
      <c r="A796" s="216" t="s">
        <v>5342</v>
      </c>
      <c r="B796" s="46">
        <v>14</v>
      </c>
      <c r="C796" s="216" t="s">
        <v>5343</v>
      </c>
      <c r="D796" s="272" t="s">
        <v>170</v>
      </c>
      <c r="E796" s="217">
        <v>2</v>
      </c>
      <c r="F796" s="217">
        <v>2</v>
      </c>
      <c r="G796" s="217">
        <v>4</v>
      </c>
      <c r="H796" s="269">
        <v>44635</v>
      </c>
      <c r="I796" s="433">
        <v>200</v>
      </c>
      <c r="J796" s="217">
        <f t="shared" si="28"/>
        <v>4</v>
      </c>
      <c r="N796" s="216"/>
      <c r="R796" s="216"/>
      <c r="U796" s="216"/>
    </row>
    <row r="797" spans="1:21" hidden="1" outlineLevel="1" x14ac:dyDescent="0.35">
      <c r="A797" s="216" t="s">
        <v>5342</v>
      </c>
      <c r="B797" s="46">
        <v>26</v>
      </c>
      <c r="C797" s="216" t="s">
        <v>5343</v>
      </c>
      <c r="D797" s="272" t="s">
        <v>170</v>
      </c>
      <c r="E797" s="217">
        <v>11</v>
      </c>
      <c r="F797" s="217">
        <v>2</v>
      </c>
      <c r="G797" s="217">
        <v>13</v>
      </c>
      <c r="H797" s="269">
        <v>44635</v>
      </c>
      <c r="I797" s="433">
        <v>500</v>
      </c>
      <c r="J797" s="217">
        <f t="shared" si="28"/>
        <v>13</v>
      </c>
      <c r="N797" s="216"/>
      <c r="R797" s="216"/>
      <c r="U797" s="216"/>
    </row>
    <row r="798" spans="1:21" hidden="1" outlineLevel="1" x14ac:dyDescent="0.35">
      <c r="A798" s="216" t="s">
        <v>5342</v>
      </c>
      <c r="B798" s="46">
        <v>16</v>
      </c>
      <c r="C798" s="216" t="s">
        <v>5343</v>
      </c>
      <c r="D798" s="272" t="s">
        <v>170</v>
      </c>
      <c r="E798" s="217">
        <v>4</v>
      </c>
      <c r="F798" s="217">
        <v>3</v>
      </c>
      <c r="G798" s="217">
        <v>7</v>
      </c>
      <c r="H798" s="269">
        <v>44635</v>
      </c>
      <c r="I798" s="433">
        <v>500</v>
      </c>
      <c r="J798" s="217">
        <f t="shared" si="28"/>
        <v>7</v>
      </c>
      <c r="N798" s="216"/>
      <c r="R798" s="216"/>
      <c r="U798" s="216"/>
    </row>
    <row r="799" spans="1:21" hidden="1" outlineLevel="1" x14ac:dyDescent="0.35">
      <c r="A799" s="216" t="s">
        <v>5342</v>
      </c>
      <c r="B799" s="46">
        <v>24</v>
      </c>
      <c r="C799" s="216" t="s">
        <v>5343</v>
      </c>
      <c r="D799" s="272" t="s">
        <v>170</v>
      </c>
      <c r="E799" s="217">
        <v>12</v>
      </c>
      <c r="F799" s="217">
        <v>4</v>
      </c>
      <c r="G799" s="217">
        <v>16</v>
      </c>
      <c r="H799" s="269">
        <v>44635</v>
      </c>
      <c r="I799" s="433">
        <v>200</v>
      </c>
      <c r="J799" s="217">
        <f t="shared" si="28"/>
        <v>16</v>
      </c>
      <c r="N799" s="216"/>
      <c r="R799" s="216"/>
      <c r="U799" s="216"/>
    </row>
    <row r="800" spans="1:21" hidden="1" outlineLevel="1" x14ac:dyDescent="0.35">
      <c r="A800" s="216" t="s">
        <v>5342</v>
      </c>
      <c r="B800" s="46">
        <v>17</v>
      </c>
      <c r="C800" s="216" t="s">
        <v>5343</v>
      </c>
      <c r="D800" s="272" t="s">
        <v>170</v>
      </c>
      <c r="E800" s="217">
        <v>3</v>
      </c>
      <c r="F800" s="217">
        <v>2</v>
      </c>
      <c r="G800" s="217">
        <v>5</v>
      </c>
      <c r="H800" s="269">
        <v>44635</v>
      </c>
      <c r="I800" s="433">
        <v>500</v>
      </c>
      <c r="J800" s="217">
        <f t="shared" si="28"/>
        <v>5</v>
      </c>
      <c r="N800" s="216"/>
      <c r="R800" s="216"/>
      <c r="U800" s="216"/>
    </row>
    <row r="801" spans="1:21" hidden="1" outlineLevel="1" x14ac:dyDescent="0.35">
      <c r="A801" s="216" t="s">
        <v>5342</v>
      </c>
      <c r="B801" s="46">
        <v>28</v>
      </c>
      <c r="C801" s="216" t="s">
        <v>5343</v>
      </c>
      <c r="D801" s="272" t="s">
        <v>170</v>
      </c>
      <c r="E801" s="217">
        <v>14</v>
      </c>
      <c r="F801" s="217">
        <v>4</v>
      </c>
      <c r="G801" s="217">
        <v>18</v>
      </c>
      <c r="H801" s="269">
        <v>44635</v>
      </c>
      <c r="I801" s="433">
        <v>500</v>
      </c>
      <c r="J801" s="217">
        <f t="shared" si="28"/>
        <v>18</v>
      </c>
      <c r="N801" s="216"/>
      <c r="R801" s="216"/>
      <c r="U801" s="216"/>
    </row>
    <row r="802" spans="1:21" hidden="1" outlineLevel="1" x14ac:dyDescent="0.35">
      <c r="A802" s="216" t="s">
        <v>5342</v>
      </c>
      <c r="B802" s="46">
        <v>18</v>
      </c>
      <c r="C802" s="216" t="s">
        <v>5343</v>
      </c>
      <c r="D802" s="272" t="s">
        <v>170</v>
      </c>
      <c r="E802" s="217">
        <v>7</v>
      </c>
      <c r="F802" s="217">
        <v>4</v>
      </c>
      <c r="G802" s="217">
        <v>11</v>
      </c>
      <c r="H802" s="269">
        <v>44635</v>
      </c>
      <c r="I802" s="433">
        <v>700</v>
      </c>
      <c r="J802" s="217">
        <f t="shared" si="28"/>
        <v>11</v>
      </c>
      <c r="N802" s="216"/>
      <c r="R802" s="216"/>
      <c r="U802" s="216"/>
    </row>
    <row r="803" spans="1:21" hidden="1" outlineLevel="1" x14ac:dyDescent="0.35">
      <c r="A803" s="216" t="s">
        <v>5342</v>
      </c>
      <c r="B803" s="46">
        <v>19</v>
      </c>
      <c r="C803" s="216" t="s">
        <v>5343</v>
      </c>
      <c r="D803" s="272" t="s">
        <v>170</v>
      </c>
      <c r="E803" s="217">
        <v>11</v>
      </c>
      <c r="F803" s="217">
        <v>2</v>
      </c>
      <c r="G803" s="217">
        <v>13</v>
      </c>
      <c r="H803" s="269">
        <v>44635</v>
      </c>
      <c r="I803" s="433">
        <v>700</v>
      </c>
      <c r="J803" s="217">
        <f t="shared" si="28"/>
        <v>13</v>
      </c>
      <c r="N803" s="216"/>
      <c r="R803" s="216"/>
      <c r="U803" s="216"/>
    </row>
    <row r="804" spans="1:21" hidden="1" outlineLevel="1" x14ac:dyDescent="0.35">
      <c r="A804" s="216" t="s">
        <v>5342</v>
      </c>
      <c r="B804" s="46">
        <v>22</v>
      </c>
      <c r="C804" s="216" t="s">
        <v>5343</v>
      </c>
      <c r="D804" s="272" t="s">
        <v>170</v>
      </c>
      <c r="E804" s="217">
        <v>2</v>
      </c>
      <c r="F804" s="217">
        <v>4</v>
      </c>
      <c r="G804" s="217">
        <v>6</v>
      </c>
      <c r="H804" s="269">
        <v>44635</v>
      </c>
      <c r="I804" s="433">
        <v>800</v>
      </c>
      <c r="J804" s="217">
        <f t="shared" si="28"/>
        <v>6</v>
      </c>
      <c r="N804" s="216"/>
      <c r="R804" s="216"/>
      <c r="U804" s="216"/>
    </row>
    <row r="805" spans="1:21" hidden="1" outlineLevel="1" x14ac:dyDescent="0.35">
      <c r="A805" s="216" t="s">
        <v>5342</v>
      </c>
      <c r="B805" s="46">
        <v>23</v>
      </c>
      <c r="C805" s="216" t="s">
        <v>5343</v>
      </c>
      <c r="D805" s="272" t="s">
        <v>170</v>
      </c>
      <c r="E805" s="217">
        <v>3</v>
      </c>
      <c r="F805" s="217">
        <v>2</v>
      </c>
      <c r="G805" s="217">
        <v>5</v>
      </c>
      <c r="H805" s="269">
        <v>44635</v>
      </c>
      <c r="I805" s="433">
        <v>800</v>
      </c>
      <c r="J805" s="217">
        <f t="shared" si="28"/>
        <v>5</v>
      </c>
      <c r="N805" s="216"/>
      <c r="R805" s="216"/>
      <c r="U805" s="216"/>
    </row>
    <row r="806" spans="1:21" hidden="1" outlineLevel="1" x14ac:dyDescent="0.35">
      <c r="A806" s="216" t="s">
        <v>5342</v>
      </c>
      <c r="B806" s="46">
        <v>27</v>
      </c>
      <c r="C806" s="216" t="s">
        <v>5343</v>
      </c>
      <c r="D806" s="272" t="s">
        <v>170</v>
      </c>
      <c r="E806" s="217">
        <v>8</v>
      </c>
      <c r="F806" s="217">
        <v>2</v>
      </c>
      <c r="G806" s="217">
        <v>10</v>
      </c>
      <c r="H806" s="269">
        <v>44635</v>
      </c>
      <c r="I806" s="433">
        <v>150</v>
      </c>
      <c r="J806" s="217">
        <f t="shared" si="28"/>
        <v>10</v>
      </c>
      <c r="N806" s="216"/>
      <c r="R806" s="216"/>
      <c r="U806" s="216"/>
    </row>
    <row r="807" spans="1:21" hidden="1" outlineLevel="1" x14ac:dyDescent="0.35">
      <c r="A807" s="216" t="s">
        <v>5342</v>
      </c>
      <c r="B807" s="46">
        <v>29</v>
      </c>
      <c r="C807" s="216" t="s">
        <v>5343</v>
      </c>
      <c r="D807" s="272" t="s">
        <v>170</v>
      </c>
      <c r="E807" s="217">
        <v>1</v>
      </c>
      <c r="F807" s="217">
        <v>2</v>
      </c>
      <c r="G807" s="217">
        <v>3</v>
      </c>
      <c r="H807" s="269">
        <v>44635</v>
      </c>
      <c r="I807" s="433">
        <v>500</v>
      </c>
      <c r="J807" s="217">
        <f t="shared" si="28"/>
        <v>3</v>
      </c>
      <c r="N807" s="216"/>
      <c r="R807" s="216"/>
      <c r="U807" s="216"/>
    </row>
    <row r="808" spans="1:21" hidden="1" outlineLevel="1" x14ac:dyDescent="0.35">
      <c r="A808" s="216" t="s">
        <v>5342</v>
      </c>
      <c r="B808" s="46">
        <v>40</v>
      </c>
      <c r="C808" s="216" t="s">
        <v>5343</v>
      </c>
      <c r="D808" s="272" t="s">
        <v>170</v>
      </c>
      <c r="E808" s="217">
        <v>10</v>
      </c>
      <c r="F808" s="217">
        <v>2</v>
      </c>
      <c r="G808" s="217">
        <v>12</v>
      </c>
      <c r="H808" s="269">
        <v>44635</v>
      </c>
      <c r="I808" s="433">
        <v>780</v>
      </c>
      <c r="J808" s="217">
        <f t="shared" si="28"/>
        <v>12</v>
      </c>
      <c r="N808" s="216"/>
      <c r="R808" s="216"/>
      <c r="U808" s="216"/>
    </row>
    <row r="809" spans="1:21" hidden="1" outlineLevel="1" x14ac:dyDescent="0.35">
      <c r="A809" s="216" t="s">
        <v>5342</v>
      </c>
      <c r="B809" s="46">
        <v>30</v>
      </c>
      <c r="C809" s="216" t="s">
        <v>5343</v>
      </c>
      <c r="D809" s="272" t="s">
        <v>170</v>
      </c>
      <c r="E809" s="217">
        <v>12</v>
      </c>
      <c r="F809" s="217">
        <v>2</v>
      </c>
      <c r="G809" s="217">
        <v>14</v>
      </c>
      <c r="H809" s="269">
        <v>44635</v>
      </c>
      <c r="I809" s="433">
        <v>150</v>
      </c>
      <c r="J809" s="217">
        <f t="shared" si="28"/>
        <v>14</v>
      </c>
      <c r="N809" s="216"/>
      <c r="R809" s="216"/>
      <c r="U809" s="216"/>
    </row>
    <row r="810" spans="1:21" hidden="1" outlineLevel="1" x14ac:dyDescent="0.35">
      <c r="A810" s="216" t="s">
        <v>5342</v>
      </c>
      <c r="B810" s="46">
        <v>31</v>
      </c>
      <c r="C810" s="216" t="s">
        <v>5343</v>
      </c>
      <c r="D810" s="272" t="s">
        <v>170</v>
      </c>
      <c r="E810" s="217">
        <v>5</v>
      </c>
      <c r="F810" s="217">
        <v>5</v>
      </c>
      <c r="G810" s="217">
        <v>10</v>
      </c>
      <c r="H810" s="269">
        <v>44635</v>
      </c>
      <c r="I810" s="433">
        <v>200</v>
      </c>
      <c r="J810" s="217">
        <f t="shared" si="28"/>
        <v>10</v>
      </c>
      <c r="N810" s="216"/>
      <c r="R810" s="216"/>
      <c r="U810" s="216"/>
    </row>
    <row r="811" spans="1:21" hidden="1" outlineLevel="1" x14ac:dyDescent="0.35">
      <c r="A811" s="216" t="s">
        <v>5342</v>
      </c>
      <c r="B811" s="46">
        <v>33</v>
      </c>
      <c r="C811" s="216" t="s">
        <v>5343</v>
      </c>
      <c r="D811" s="272" t="s">
        <v>170</v>
      </c>
      <c r="E811" s="217">
        <v>6</v>
      </c>
      <c r="F811" s="217">
        <v>2</v>
      </c>
      <c r="G811" s="217">
        <v>8</v>
      </c>
      <c r="H811" s="269">
        <v>44635</v>
      </c>
      <c r="I811" s="433">
        <v>70</v>
      </c>
      <c r="J811" s="217">
        <f t="shared" si="28"/>
        <v>8</v>
      </c>
      <c r="N811" s="216"/>
      <c r="R811" s="216"/>
      <c r="U811" s="216"/>
    </row>
    <row r="812" spans="1:21" hidden="1" outlineLevel="1" x14ac:dyDescent="0.35">
      <c r="A812" s="216" t="s">
        <v>5342</v>
      </c>
      <c r="B812" s="46">
        <v>32</v>
      </c>
      <c r="C812" s="216" t="s">
        <v>5343</v>
      </c>
      <c r="D812" s="272" t="s">
        <v>170</v>
      </c>
      <c r="E812" s="217">
        <v>6</v>
      </c>
      <c r="F812" s="217">
        <v>2</v>
      </c>
      <c r="G812" s="217">
        <v>8</v>
      </c>
      <c r="H812" s="269">
        <v>44635</v>
      </c>
      <c r="I812" s="433">
        <v>100</v>
      </c>
      <c r="J812" s="217">
        <f t="shared" si="28"/>
        <v>8</v>
      </c>
      <c r="N812" s="216"/>
      <c r="R812" s="216"/>
      <c r="U812" s="216"/>
    </row>
    <row r="813" spans="1:21" hidden="1" outlineLevel="1" x14ac:dyDescent="0.35">
      <c r="A813" s="216" t="s">
        <v>5342</v>
      </c>
      <c r="B813" s="46">
        <v>34</v>
      </c>
      <c r="C813" s="216" t="s">
        <v>5343</v>
      </c>
      <c r="D813" s="272" t="s">
        <v>170</v>
      </c>
      <c r="E813" s="217">
        <v>4</v>
      </c>
      <c r="F813" s="217">
        <v>2</v>
      </c>
      <c r="G813" s="217">
        <v>6</v>
      </c>
      <c r="H813" s="269">
        <v>44635</v>
      </c>
      <c r="I813" s="433">
        <v>800</v>
      </c>
      <c r="J813" s="217">
        <f t="shared" si="28"/>
        <v>6</v>
      </c>
      <c r="N813" s="216"/>
      <c r="R813" s="216"/>
      <c r="U813" s="216"/>
    </row>
    <row r="814" spans="1:21" hidden="1" outlineLevel="1" x14ac:dyDescent="0.35">
      <c r="A814" s="216" t="s">
        <v>5342</v>
      </c>
      <c r="B814" s="46">
        <v>35</v>
      </c>
      <c r="C814" s="216" t="s">
        <v>5343</v>
      </c>
      <c r="D814" s="272" t="s">
        <v>170</v>
      </c>
      <c r="E814" s="217">
        <v>6</v>
      </c>
      <c r="F814" s="217">
        <v>2</v>
      </c>
      <c r="G814" s="217">
        <v>8</v>
      </c>
      <c r="H814" s="269">
        <v>44635</v>
      </c>
      <c r="I814" s="433">
        <v>800</v>
      </c>
      <c r="J814" s="217">
        <f t="shared" si="28"/>
        <v>8</v>
      </c>
      <c r="N814" s="216"/>
      <c r="R814" s="216"/>
      <c r="U814" s="216"/>
    </row>
    <row r="815" spans="1:21" hidden="1" outlineLevel="1" x14ac:dyDescent="0.35">
      <c r="A815" s="216" t="s">
        <v>5342</v>
      </c>
      <c r="B815" s="46">
        <v>36</v>
      </c>
      <c r="C815" s="216" t="s">
        <v>5343</v>
      </c>
      <c r="D815" s="272" t="s">
        <v>170</v>
      </c>
      <c r="E815" s="217">
        <v>4</v>
      </c>
      <c r="F815" s="217">
        <v>2</v>
      </c>
      <c r="G815" s="217">
        <v>6</v>
      </c>
      <c r="H815" s="269">
        <v>44635</v>
      </c>
      <c r="I815" s="433">
        <v>600</v>
      </c>
      <c r="J815" s="217">
        <f t="shared" si="28"/>
        <v>6</v>
      </c>
      <c r="N815" s="216"/>
      <c r="R815" s="216"/>
      <c r="U815" s="216"/>
    </row>
    <row r="816" spans="1:21" hidden="1" outlineLevel="1" x14ac:dyDescent="0.35">
      <c r="A816" s="216" t="s">
        <v>5342</v>
      </c>
      <c r="B816" s="46">
        <v>37</v>
      </c>
      <c r="C816" s="216" t="s">
        <v>5343</v>
      </c>
      <c r="D816" s="272" t="s">
        <v>170</v>
      </c>
      <c r="E816" s="217">
        <v>5</v>
      </c>
      <c r="F816" s="217">
        <v>2</v>
      </c>
      <c r="G816" s="217">
        <v>7</v>
      </c>
      <c r="H816" s="269">
        <v>44635</v>
      </c>
      <c r="I816" s="433">
        <v>700</v>
      </c>
      <c r="J816" s="217">
        <f t="shared" si="28"/>
        <v>7</v>
      </c>
      <c r="N816" s="216"/>
      <c r="R816" s="216"/>
      <c r="U816" s="216"/>
    </row>
    <row r="817" spans="1:21" hidden="1" outlineLevel="1" x14ac:dyDescent="0.35">
      <c r="A817" s="216" t="s">
        <v>5342</v>
      </c>
      <c r="B817" s="46">
        <v>38</v>
      </c>
      <c r="C817" s="216" t="s">
        <v>5343</v>
      </c>
      <c r="D817" s="272" t="s">
        <v>170</v>
      </c>
      <c r="E817" s="217">
        <v>6</v>
      </c>
      <c r="F817" s="217">
        <v>3</v>
      </c>
      <c r="G817" s="217">
        <v>9</v>
      </c>
      <c r="H817" s="269">
        <v>44635</v>
      </c>
      <c r="I817" s="433">
        <v>250</v>
      </c>
      <c r="J817" s="217">
        <f t="shared" si="28"/>
        <v>9</v>
      </c>
      <c r="N817" s="216"/>
      <c r="R817" s="216"/>
      <c r="U817" s="216"/>
    </row>
    <row r="818" spans="1:21" hidden="1" outlineLevel="1" x14ac:dyDescent="0.35">
      <c r="A818" s="216" t="s">
        <v>5342</v>
      </c>
      <c r="B818" s="46">
        <v>43</v>
      </c>
      <c r="C818" s="216" t="s">
        <v>5343</v>
      </c>
      <c r="D818" s="272" t="s">
        <v>170</v>
      </c>
      <c r="E818" s="217">
        <v>3</v>
      </c>
      <c r="F818" s="217">
        <v>3</v>
      </c>
      <c r="G818" s="217">
        <v>6</v>
      </c>
      <c r="H818" s="269">
        <v>44635</v>
      </c>
      <c r="I818" s="433">
        <v>100</v>
      </c>
      <c r="J818" s="217">
        <f t="shared" si="28"/>
        <v>6</v>
      </c>
      <c r="N818" s="216"/>
      <c r="R818" s="216"/>
      <c r="U818" s="216"/>
    </row>
    <row r="819" spans="1:21" hidden="1" outlineLevel="1" x14ac:dyDescent="0.35">
      <c r="A819" s="216" t="s">
        <v>5342</v>
      </c>
      <c r="B819" s="46">
        <v>41</v>
      </c>
      <c r="C819" s="216" t="s">
        <v>5343</v>
      </c>
      <c r="D819" s="272" t="s">
        <v>170</v>
      </c>
      <c r="E819" s="217">
        <v>2</v>
      </c>
      <c r="F819" s="217">
        <v>2</v>
      </c>
      <c r="G819" s="217">
        <v>4</v>
      </c>
      <c r="H819" s="269">
        <v>44635</v>
      </c>
      <c r="I819" s="433">
        <v>480</v>
      </c>
      <c r="J819" s="217">
        <f t="shared" si="28"/>
        <v>4</v>
      </c>
      <c r="N819" s="216"/>
      <c r="R819" s="216"/>
      <c r="U819" s="216"/>
    </row>
    <row r="820" spans="1:21" hidden="1" outlineLevel="1" x14ac:dyDescent="0.35">
      <c r="A820" s="216" t="s">
        <v>5342</v>
      </c>
      <c r="B820" s="46">
        <v>42</v>
      </c>
      <c r="C820" s="216" t="s">
        <v>5343</v>
      </c>
      <c r="D820" s="272" t="s">
        <v>170</v>
      </c>
      <c r="E820" s="217">
        <v>7</v>
      </c>
      <c r="F820" s="217">
        <v>2</v>
      </c>
      <c r="G820" s="217">
        <v>9</v>
      </c>
      <c r="H820" s="269">
        <v>44635</v>
      </c>
      <c r="I820" s="433">
        <v>680</v>
      </c>
      <c r="J820" s="217">
        <f t="shared" si="28"/>
        <v>9</v>
      </c>
      <c r="N820" s="216"/>
      <c r="R820" s="216"/>
      <c r="U820" s="216"/>
    </row>
    <row r="821" spans="1:21" hidden="1" outlineLevel="1" x14ac:dyDescent="0.35">
      <c r="A821" s="216" t="s">
        <v>5342</v>
      </c>
      <c r="B821" s="46">
        <v>44</v>
      </c>
      <c r="C821" s="216" t="s">
        <v>5343</v>
      </c>
      <c r="D821" s="272" t="s">
        <v>170</v>
      </c>
      <c r="E821" s="217">
        <v>11</v>
      </c>
      <c r="F821" s="217">
        <v>2</v>
      </c>
      <c r="G821" s="217">
        <v>13</v>
      </c>
      <c r="H821" s="269">
        <v>44635</v>
      </c>
      <c r="I821" s="433">
        <v>100</v>
      </c>
      <c r="J821" s="217">
        <f t="shared" si="28"/>
        <v>13</v>
      </c>
      <c r="N821" s="216"/>
      <c r="R821" s="216"/>
      <c r="U821" s="216"/>
    </row>
    <row r="822" spans="1:21" hidden="1" outlineLevel="1" x14ac:dyDescent="0.35">
      <c r="A822" s="216" t="s">
        <v>5342</v>
      </c>
      <c r="B822" s="46">
        <v>45</v>
      </c>
      <c r="C822" s="216" t="s">
        <v>5343</v>
      </c>
      <c r="D822" s="272" t="s">
        <v>170</v>
      </c>
      <c r="E822" s="217">
        <v>2</v>
      </c>
      <c r="F822" s="217">
        <v>2</v>
      </c>
      <c r="G822" s="217">
        <v>4</v>
      </c>
      <c r="H822" s="269">
        <v>44635</v>
      </c>
      <c r="I822" s="433">
        <v>600</v>
      </c>
      <c r="J822" s="217">
        <f t="shared" si="28"/>
        <v>4</v>
      </c>
      <c r="N822" s="216"/>
      <c r="R822" s="216"/>
      <c r="U822" s="216"/>
    </row>
    <row r="823" spans="1:21" hidden="1" outlineLevel="1" x14ac:dyDescent="0.35">
      <c r="A823" s="216" t="s">
        <v>5342</v>
      </c>
      <c r="B823" s="46">
        <v>46</v>
      </c>
      <c r="C823" s="216" t="s">
        <v>5343</v>
      </c>
      <c r="D823" s="272" t="s">
        <v>170</v>
      </c>
      <c r="E823" s="217">
        <v>3</v>
      </c>
      <c r="F823" s="217">
        <v>4</v>
      </c>
      <c r="G823" s="217">
        <v>7</v>
      </c>
      <c r="H823" s="269">
        <v>44635</v>
      </c>
      <c r="I823" s="433">
        <v>600</v>
      </c>
      <c r="J823" s="217">
        <f t="shared" si="28"/>
        <v>7</v>
      </c>
      <c r="N823" s="216"/>
      <c r="R823" s="216"/>
      <c r="U823" s="216"/>
    </row>
    <row r="824" spans="1:21" hidden="1" outlineLevel="1" x14ac:dyDescent="0.35">
      <c r="A824" s="216" t="s">
        <v>5342</v>
      </c>
      <c r="B824" s="46">
        <v>47</v>
      </c>
      <c r="C824" s="216" t="s">
        <v>5343</v>
      </c>
      <c r="D824" s="272" t="s">
        <v>170</v>
      </c>
      <c r="E824" s="217">
        <v>4</v>
      </c>
      <c r="F824" s="217">
        <v>2</v>
      </c>
      <c r="G824" s="217">
        <v>6</v>
      </c>
      <c r="H824" s="269">
        <v>44635</v>
      </c>
      <c r="I824" s="433">
        <v>200</v>
      </c>
      <c r="J824" s="217">
        <f t="shared" si="28"/>
        <v>6</v>
      </c>
      <c r="N824" s="216"/>
      <c r="R824" s="216"/>
      <c r="U824" s="216"/>
    </row>
    <row r="825" spans="1:21" ht="15" hidden="1" outlineLevel="1" thickBot="1" x14ac:dyDescent="0.4">
      <c r="A825" s="216" t="s">
        <v>5342</v>
      </c>
      <c r="B825" s="46">
        <v>48</v>
      </c>
      <c r="C825" s="216" t="s">
        <v>5343</v>
      </c>
      <c r="D825" s="272" t="s">
        <v>170</v>
      </c>
      <c r="E825" s="217">
        <v>5</v>
      </c>
      <c r="F825" s="217">
        <v>2</v>
      </c>
      <c r="G825" s="217">
        <v>7</v>
      </c>
      <c r="H825" s="269">
        <v>44635</v>
      </c>
      <c r="I825" s="433">
        <v>100</v>
      </c>
      <c r="J825" s="217">
        <f t="shared" si="28"/>
        <v>7</v>
      </c>
      <c r="N825" s="216"/>
      <c r="R825" s="216"/>
      <c r="U825" s="216"/>
    </row>
    <row r="826" spans="1:21" ht="15" collapsed="1" thickBot="1" x14ac:dyDescent="0.4">
      <c r="A826" s="415" t="s">
        <v>5342</v>
      </c>
      <c r="B826" s="416"/>
      <c r="C826" s="417" t="s">
        <v>5343</v>
      </c>
      <c r="D826" s="418">
        <f>COUNTA(D778:D825)</f>
        <v>48</v>
      </c>
      <c r="E826" s="418">
        <f>SUM(E778:E825)</f>
        <v>278</v>
      </c>
      <c r="F826" s="418">
        <f t="shared" ref="F826:G826" si="29">SUM(F778:F825)</f>
        <v>143</v>
      </c>
      <c r="G826" s="418">
        <f t="shared" si="29"/>
        <v>421</v>
      </c>
      <c r="H826" s="422">
        <v>44635</v>
      </c>
      <c r="I826" s="421">
        <f>AVERAGE(I778:I825)</f>
        <v>397.70833333333331</v>
      </c>
      <c r="J826" s="418">
        <f t="shared" ref="J826" si="30">SUM(J778:J825)</f>
        <v>421</v>
      </c>
      <c r="N826" s="216"/>
      <c r="R826" s="216"/>
      <c r="U826" s="216"/>
    </row>
    <row r="827" spans="1:21" hidden="1" outlineLevel="1" x14ac:dyDescent="0.35">
      <c r="A827" s="216" t="s">
        <v>5344</v>
      </c>
      <c r="B827" s="46">
        <v>1</v>
      </c>
      <c r="C827" s="216" t="s">
        <v>5345</v>
      </c>
      <c r="D827" s="272" t="s">
        <v>170</v>
      </c>
      <c r="E827" s="217">
        <v>7</v>
      </c>
      <c r="F827" s="217">
        <v>4</v>
      </c>
      <c r="G827" s="217">
        <v>11</v>
      </c>
      <c r="H827" s="269">
        <v>44635</v>
      </c>
      <c r="I827" s="433">
        <v>300</v>
      </c>
      <c r="J827" s="217">
        <f t="shared" si="28"/>
        <v>11</v>
      </c>
      <c r="N827" s="216"/>
      <c r="R827" s="216"/>
      <c r="U827" s="216"/>
    </row>
    <row r="828" spans="1:21" hidden="1" outlineLevel="1" x14ac:dyDescent="0.35">
      <c r="A828" s="216" t="s">
        <v>5344</v>
      </c>
      <c r="B828" s="46">
        <v>2</v>
      </c>
      <c r="C828" s="216" t="s">
        <v>5345</v>
      </c>
      <c r="D828" s="272" t="s">
        <v>170</v>
      </c>
      <c r="E828" s="217">
        <v>3</v>
      </c>
      <c r="F828" s="217">
        <v>3</v>
      </c>
      <c r="G828" s="217">
        <v>6</v>
      </c>
      <c r="H828" s="269">
        <v>44635</v>
      </c>
      <c r="I828" s="433">
        <v>150</v>
      </c>
      <c r="J828" s="217">
        <f t="shared" si="28"/>
        <v>6</v>
      </c>
      <c r="N828" s="216"/>
      <c r="R828" s="216"/>
      <c r="U828" s="216"/>
    </row>
    <row r="829" spans="1:21" hidden="1" outlineLevel="1" x14ac:dyDescent="0.35">
      <c r="A829" s="216" t="s">
        <v>5344</v>
      </c>
      <c r="B829" s="46">
        <v>3</v>
      </c>
      <c r="C829" s="216" t="s">
        <v>5345</v>
      </c>
      <c r="D829" s="272" t="s">
        <v>170</v>
      </c>
      <c r="E829" s="217">
        <v>8</v>
      </c>
      <c r="F829" s="217">
        <v>4</v>
      </c>
      <c r="G829" s="217">
        <v>12</v>
      </c>
      <c r="H829" s="269">
        <v>44635</v>
      </c>
      <c r="I829" s="433">
        <v>500</v>
      </c>
      <c r="J829" s="217">
        <f t="shared" si="28"/>
        <v>12</v>
      </c>
      <c r="N829" s="216"/>
      <c r="R829" s="216"/>
      <c r="U829" s="216"/>
    </row>
    <row r="830" spans="1:21" hidden="1" outlineLevel="1" x14ac:dyDescent="0.35">
      <c r="A830" s="216" t="s">
        <v>5344</v>
      </c>
      <c r="B830" s="46">
        <v>4</v>
      </c>
      <c r="C830" s="216" t="s">
        <v>5345</v>
      </c>
      <c r="D830" s="272" t="s">
        <v>170</v>
      </c>
      <c r="E830" s="217">
        <v>3</v>
      </c>
      <c r="F830" s="217">
        <v>3</v>
      </c>
      <c r="G830" s="217">
        <v>6</v>
      </c>
      <c r="H830" s="269">
        <v>44635</v>
      </c>
      <c r="I830" s="433">
        <v>300</v>
      </c>
      <c r="J830" s="217">
        <f t="shared" si="28"/>
        <v>6</v>
      </c>
      <c r="N830" s="216"/>
      <c r="R830" s="216"/>
      <c r="U830" s="216"/>
    </row>
    <row r="831" spans="1:21" hidden="1" outlineLevel="1" x14ac:dyDescent="0.35">
      <c r="A831" s="216" t="s">
        <v>5344</v>
      </c>
      <c r="B831" s="46">
        <v>5</v>
      </c>
      <c r="C831" s="216" t="s">
        <v>5345</v>
      </c>
      <c r="D831" s="272" t="s">
        <v>170</v>
      </c>
      <c r="E831" s="217">
        <v>4</v>
      </c>
      <c r="F831" s="217">
        <v>3</v>
      </c>
      <c r="G831" s="217">
        <v>7</v>
      </c>
      <c r="H831" s="269">
        <v>44635</v>
      </c>
      <c r="I831" s="433">
        <v>250</v>
      </c>
      <c r="J831" s="217">
        <f t="shared" si="28"/>
        <v>7</v>
      </c>
      <c r="N831" s="216"/>
      <c r="R831" s="216"/>
      <c r="U831" s="216"/>
    </row>
    <row r="832" spans="1:21" hidden="1" outlineLevel="1" x14ac:dyDescent="0.35">
      <c r="A832" s="216" t="s">
        <v>5344</v>
      </c>
      <c r="B832" s="46">
        <v>6</v>
      </c>
      <c r="C832" s="216" t="s">
        <v>5345</v>
      </c>
      <c r="D832" s="272" t="s">
        <v>170</v>
      </c>
      <c r="E832" s="217">
        <v>2</v>
      </c>
      <c r="F832" s="217">
        <v>2</v>
      </c>
      <c r="G832" s="217">
        <v>4</v>
      </c>
      <c r="H832" s="269">
        <v>44635</v>
      </c>
      <c r="I832" s="433">
        <v>250</v>
      </c>
      <c r="J832" s="217">
        <f t="shared" si="28"/>
        <v>4</v>
      </c>
      <c r="N832" s="216"/>
      <c r="R832" s="216"/>
      <c r="U832" s="216"/>
    </row>
    <row r="833" spans="1:21" hidden="1" outlineLevel="1" x14ac:dyDescent="0.35">
      <c r="A833" s="216" t="s">
        <v>5344</v>
      </c>
      <c r="B833" s="46">
        <v>7</v>
      </c>
      <c r="C833" s="216" t="s">
        <v>5345</v>
      </c>
      <c r="D833" s="272" t="s">
        <v>170</v>
      </c>
      <c r="E833" s="217">
        <v>2</v>
      </c>
      <c r="F833" s="217">
        <v>3</v>
      </c>
      <c r="G833" s="217">
        <v>5</v>
      </c>
      <c r="H833" s="269">
        <v>44635</v>
      </c>
      <c r="I833" s="433">
        <v>300</v>
      </c>
      <c r="J833" s="217">
        <f t="shared" si="28"/>
        <v>5</v>
      </c>
      <c r="N833" s="216"/>
      <c r="R833" s="216"/>
      <c r="U833" s="216"/>
    </row>
    <row r="834" spans="1:21" hidden="1" outlineLevel="1" x14ac:dyDescent="0.35">
      <c r="A834" s="216" t="s">
        <v>5344</v>
      </c>
      <c r="B834" s="46">
        <v>8</v>
      </c>
      <c r="C834" s="216" t="s">
        <v>5345</v>
      </c>
      <c r="D834" s="272" t="s">
        <v>170</v>
      </c>
      <c r="E834" s="217">
        <v>9</v>
      </c>
      <c r="F834" s="217">
        <v>2</v>
      </c>
      <c r="G834" s="217">
        <v>11</v>
      </c>
      <c r="H834" s="269">
        <v>44635</v>
      </c>
      <c r="I834" s="433">
        <v>100</v>
      </c>
      <c r="J834" s="217">
        <f t="shared" si="28"/>
        <v>11</v>
      </c>
      <c r="N834" s="216"/>
      <c r="R834" s="216"/>
      <c r="U834" s="216"/>
    </row>
    <row r="835" spans="1:21" hidden="1" outlineLevel="1" x14ac:dyDescent="0.35">
      <c r="A835" s="216" t="s">
        <v>5344</v>
      </c>
      <c r="B835" s="46">
        <v>9</v>
      </c>
      <c r="C835" s="216" t="s">
        <v>5345</v>
      </c>
      <c r="D835" s="272" t="s">
        <v>170</v>
      </c>
      <c r="E835" s="217">
        <v>2</v>
      </c>
      <c r="F835" s="217">
        <v>2</v>
      </c>
      <c r="G835" s="217">
        <v>4</v>
      </c>
      <c r="H835" s="269">
        <v>44635</v>
      </c>
      <c r="I835" s="433">
        <v>400</v>
      </c>
      <c r="J835" s="217">
        <f t="shared" ref="J835:J898" si="31">IF(I835&gt;$Q$1,,G835)</f>
        <v>4</v>
      </c>
      <c r="N835" s="216"/>
      <c r="R835" s="216"/>
      <c r="U835" s="216"/>
    </row>
    <row r="836" spans="1:21" hidden="1" outlineLevel="1" x14ac:dyDescent="0.35">
      <c r="A836" s="216" t="s">
        <v>5344</v>
      </c>
      <c r="B836" s="46">
        <v>10</v>
      </c>
      <c r="C836" s="216" t="s">
        <v>5345</v>
      </c>
      <c r="D836" s="272" t="s">
        <v>170</v>
      </c>
      <c r="E836" s="217">
        <v>6</v>
      </c>
      <c r="F836" s="217">
        <v>3</v>
      </c>
      <c r="G836" s="217">
        <v>9</v>
      </c>
      <c r="H836" s="269">
        <v>44635</v>
      </c>
      <c r="I836" s="433">
        <v>900</v>
      </c>
      <c r="J836" s="217">
        <f t="shared" si="31"/>
        <v>9</v>
      </c>
      <c r="N836" s="216"/>
      <c r="R836" s="216"/>
      <c r="U836" s="216"/>
    </row>
    <row r="837" spans="1:21" hidden="1" outlineLevel="1" x14ac:dyDescent="0.35">
      <c r="A837" s="216" t="s">
        <v>5344</v>
      </c>
      <c r="B837" s="46">
        <v>11</v>
      </c>
      <c r="C837" s="216" t="s">
        <v>5345</v>
      </c>
      <c r="D837" s="272" t="s">
        <v>170</v>
      </c>
      <c r="E837" s="217">
        <v>2</v>
      </c>
      <c r="F837" s="217">
        <v>2</v>
      </c>
      <c r="G837" s="217">
        <v>4</v>
      </c>
      <c r="H837" s="269">
        <v>44635</v>
      </c>
      <c r="I837" s="433">
        <v>350</v>
      </c>
      <c r="J837" s="217">
        <f t="shared" si="31"/>
        <v>4</v>
      </c>
      <c r="N837" s="216"/>
      <c r="R837" s="216"/>
      <c r="U837" s="216"/>
    </row>
    <row r="838" spans="1:21" hidden="1" outlineLevel="1" x14ac:dyDescent="0.35">
      <c r="A838" s="216" t="s">
        <v>5344</v>
      </c>
      <c r="B838" s="46">
        <v>12</v>
      </c>
      <c r="C838" s="216" t="s">
        <v>5345</v>
      </c>
      <c r="D838" s="272" t="s">
        <v>170</v>
      </c>
      <c r="E838" s="217">
        <v>4</v>
      </c>
      <c r="F838" s="217">
        <v>2</v>
      </c>
      <c r="G838" s="217">
        <v>6</v>
      </c>
      <c r="H838" s="269">
        <v>44635</v>
      </c>
      <c r="I838" s="433">
        <v>360</v>
      </c>
      <c r="J838" s="217">
        <f t="shared" si="31"/>
        <v>6</v>
      </c>
      <c r="N838" s="216"/>
      <c r="R838" s="216"/>
      <c r="U838" s="216"/>
    </row>
    <row r="839" spans="1:21" hidden="1" outlineLevel="1" x14ac:dyDescent="0.35">
      <c r="A839" s="216" t="s">
        <v>5344</v>
      </c>
      <c r="B839" s="46">
        <v>13</v>
      </c>
      <c r="C839" s="216" t="s">
        <v>5345</v>
      </c>
      <c r="D839" s="272" t="s">
        <v>170</v>
      </c>
      <c r="E839" s="217">
        <v>4</v>
      </c>
      <c r="F839" s="217">
        <v>4</v>
      </c>
      <c r="G839" s="217">
        <v>8</v>
      </c>
      <c r="H839" s="269">
        <v>44635</v>
      </c>
      <c r="I839" s="433">
        <v>150</v>
      </c>
      <c r="J839" s="217">
        <f t="shared" si="31"/>
        <v>8</v>
      </c>
      <c r="N839" s="216"/>
      <c r="R839" s="216"/>
      <c r="U839" s="216"/>
    </row>
    <row r="840" spans="1:21" hidden="1" outlineLevel="1" x14ac:dyDescent="0.35">
      <c r="A840" s="216" t="s">
        <v>5344</v>
      </c>
      <c r="B840" s="46">
        <v>14</v>
      </c>
      <c r="C840" s="216" t="s">
        <v>5345</v>
      </c>
      <c r="D840" s="272" t="s">
        <v>170</v>
      </c>
      <c r="E840" s="217">
        <v>2</v>
      </c>
      <c r="F840" s="217">
        <v>3</v>
      </c>
      <c r="G840" s="217">
        <v>5</v>
      </c>
      <c r="H840" s="269">
        <v>44635</v>
      </c>
      <c r="I840" s="433">
        <v>400</v>
      </c>
      <c r="J840" s="217">
        <f t="shared" si="31"/>
        <v>5</v>
      </c>
      <c r="N840" s="216"/>
      <c r="R840" s="216"/>
      <c r="U840" s="216"/>
    </row>
    <row r="841" spans="1:21" hidden="1" outlineLevel="1" x14ac:dyDescent="0.35">
      <c r="A841" s="216" t="s">
        <v>5344</v>
      </c>
      <c r="B841" s="46">
        <v>15</v>
      </c>
      <c r="C841" s="216" t="s">
        <v>5345</v>
      </c>
      <c r="D841" s="272" t="s">
        <v>170</v>
      </c>
      <c r="E841" s="217">
        <v>8</v>
      </c>
      <c r="F841" s="217">
        <v>7</v>
      </c>
      <c r="G841" s="217">
        <v>15</v>
      </c>
      <c r="H841" s="269">
        <v>44635</v>
      </c>
      <c r="I841" s="433">
        <v>700</v>
      </c>
      <c r="J841" s="217">
        <f t="shared" si="31"/>
        <v>15</v>
      </c>
      <c r="N841" s="216"/>
      <c r="R841" s="216"/>
      <c r="U841" s="216"/>
    </row>
    <row r="842" spans="1:21" hidden="1" outlineLevel="1" x14ac:dyDescent="0.35">
      <c r="A842" s="216" t="s">
        <v>5344</v>
      </c>
      <c r="B842" s="46">
        <v>16</v>
      </c>
      <c r="C842" s="216" t="s">
        <v>5345</v>
      </c>
      <c r="D842" s="272" t="s">
        <v>170</v>
      </c>
      <c r="E842" s="217">
        <v>5</v>
      </c>
      <c r="F842" s="217">
        <v>3</v>
      </c>
      <c r="G842" s="217">
        <v>8</v>
      </c>
      <c r="H842" s="269">
        <v>44635</v>
      </c>
      <c r="I842" s="433">
        <v>350</v>
      </c>
      <c r="J842" s="217">
        <f t="shared" si="31"/>
        <v>8</v>
      </c>
      <c r="N842" s="216"/>
      <c r="R842" s="216"/>
      <c r="U842" s="216"/>
    </row>
    <row r="843" spans="1:21" hidden="1" outlineLevel="1" x14ac:dyDescent="0.35">
      <c r="A843" s="216" t="s">
        <v>5344</v>
      </c>
      <c r="B843" s="46">
        <v>17</v>
      </c>
      <c r="C843" s="216" t="s">
        <v>5345</v>
      </c>
      <c r="D843" s="272" t="s">
        <v>170</v>
      </c>
      <c r="E843" s="217">
        <v>2</v>
      </c>
      <c r="F843" s="217">
        <v>5</v>
      </c>
      <c r="G843" s="217">
        <v>7</v>
      </c>
      <c r="H843" s="269">
        <v>44635</v>
      </c>
      <c r="I843" s="433">
        <v>340</v>
      </c>
      <c r="J843" s="217">
        <f t="shared" si="31"/>
        <v>7</v>
      </c>
      <c r="N843" s="216"/>
      <c r="R843" s="216"/>
      <c r="U843" s="216"/>
    </row>
    <row r="844" spans="1:21" hidden="1" outlineLevel="1" x14ac:dyDescent="0.35">
      <c r="A844" s="216" t="s">
        <v>5344</v>
      </c>
      <c r="B844" s="46">
        <v>18</v>
      </c>
      <c r="C844" s="216" t="s">
        <v>5345</v>
      </c>
      <c r="D844" s="272" t="s">
        <v>170</v>
      </c>
      <c r="E844" s="217">
        <v>8</v>
      </c>
      <c r="F844" s="217">
        <v>3</v>
      </c>
      <c r="G844" s="217">
        <v>11</v>
      </c>
      <c r="H844" s="269">
        <v>44635</v>
      </c>
      <c r="I844" s="433">
        <v>600</v>
      </c>
      <c r="J844" s="217">
        <f t="shared" si="31"/>
        <v>11</v>
      </c>
      <c r="N844" s="216"/>
      <c r="R844" s="216"/>
      <c r="U844" s="216"/>
    </row>
    <row r="845" spans="1:21" hidden="1" outlineLevel="1" x14ac:dyDescent="0.35">
      <c r="A845" s="216" t="s">
        <v>5344</v>
      </c>
      <c r="B845" s="46">
        <v>19</v>
      </c>
      <c r="C845" s="216" t="s">
        <v>5345</v>
      </c>
      <c r="D845" s="272" t="s">
        <v>170</v>
      </c>
      <c r="E845" s="217">
        <v>6</v>
      </c>
      <c r="F845" s="217">
        <v>4</v>
      </c>
      <c r="G845" s="217">
        <v>10</v>
      </c>
      <c r="H845" s="269">
        <v>44635</v>
      </c>
      <c r="I845" s="433">
        <v>450</v>
      </c>
      <c r="J845" s="217">
        <f t="shared" si="31"/>
        <v>10</v>
      </c>
      <c r="N845" s="216"/>
      <c r="R845" s="216"/>
      <c r="U845" s="216"/>
    </row>
    <row r="846" spans="1:21" hidden="1" outlineLevel="1" x14ac:dyDescent="0.35">
      <c r="A846" s="216" t="s">
        <v>5344</v>
      </c>
      <c r="B846" s="46">
        <v>20</v>
      </c>
      <c r="C846" s="216" t="s">
        <v>5345</v>
      </c>
      <c r="D846" s="272" t="s">
        <v>170</v>
      </c>
      <c r="E846" s="217">
        <v>9</v>
      </c>
      <c r="F846" s="217">
        <v>2</v>
      </c>
      <c r="G846" s="217">
        <v>11</v>
      </c>
      <c r="H846" s="269">
        <v>44635</v>
      </c>
      <c r="I846" s="433">
        <v>400</v>
      </c>
      <c r="J846" s="217">
        <f t="shared" si="31"/>
        <v>11</v>
      </c>
      <c r="N846" s="216"/>
      <c r="R846" s="216"/>
      <c r="U846" s="216"/>
    </row>
    <row r="847" spans="1:21" hidden="1" outlineLevel="1" x14ac:dyDescent="0.35">
      <c r="A847" s="216" t="s">
        <v>5344</v>
      </c>
      <c r="B847" s="46">
        <v>21</v>
      </c>
      <c r="C847" s="216" t="s">
        <v>5345</v>
      </c>
      <c r="D847" s="272" t="s">
        <v>170</v>
      </c>
      <c r="E847" s="217">
        <v>3</v>
      </c>
      <c r="F847" s="217">
        <v>2</v>
      </c>
      <c r="G847" s="217">
        <v>5</v>
      </c>
      <c r="H847" s="269">
        <v>44635</v>
      </c>
      <c r="I847" s="433">
        <v>320</v>
      </c>
      <c r="J847" s="217">
        <f t="shared" si="31"/>
        <v>5</v>
      </c>
      <c r="N847" s="216"/>
      <c r="R847" s="216"/>
      <c r="U847" s="216"/>
    </row>
    <row r="848" spans="1:21" hidden="1" outlineLevel="1" x14ac:dyDescent="0.35">
      <c r="A848" s="216" t="s">
        <v>5344</v>
      </c>
      <c r="B848" s="46">
        <v>22</v>
      </c>
      <c r="C848" s="216" t="s">
        <v>5345</v>
      </c>
      <c r="D848" s="272" t="s">
        <v>170</v>
      </c>
      <c r="E848" s="217">
        <v>1</v>
      </c>
      <c r="F848" s="217">
        <v>4</v>
      </c>
      <c r="G848" s="217">
        <v>5</v>
      </c>
      <c r="H848" s="269">
        <v>44635</v>
      </c>
      <c r="I848" s="433">
        <v>320</v>
      </c>
      <c r="J848" s="217">
        <f t="shared" si="31"/>
        <v>5</v>
      </c>
      <c r="N848" s="216"/>
      <c r="R848" s="216"/>
      <c r="U848" s="216"/>
    </row>
    <row r="849" spans="1:21" hidden="1" outlineLevel="1" x14ac:dyDescent="0.35">
      <c r="A849" s="216" t="s">
        <v>5344</v>
      </c>
      <c r="B849" s="46">
        <v>23</v>
      </c>
      <c r="C849" s="216" t="s">
        <v>5345</v>
      </c>
      <c r="D849" s="272" t="s">
        <v>170</v>
      </c>
      <c r="E849" s="217">
        <v>11</v>
      </c>
      <c r="F849" s="217">
        <v>4</v>
      </c>
      <c r="G849" s="217">
        <v>15</v>
      </c>
      <c r="H849" s="269">
        <v>44635</v>
      </c>
      <c r="I849" s="433">
        <v>350</v>
      </c>
      <c r="J849" s="217">
        <f t="shared" si="31"/>
        <v>15</v>
      </c>
      <c r="N849" s="216"/>
      <c r="R849" s="216"/>
      <c r="U849" s="216"/>
    </row>
    <row r="850" spans="1:21" hidden="1" outlineLevel="1" x14ac:dyDescent="0.35">
      <c r="A850" s="216" t="s">
        <v>5344</v>
      </c>
      <c r="B850" s="46">
        <v>24</v>
      </c>
      <c r="C850" s="216" t="s">
        <v>5345</v>
      </c>
      <c r="D850" s="272" t="s">
        <v>170</v>
      </c>
      <c r="E850" s="217">
        <v>1</v>
      </c>
      <c r="F850" s="217">
        <v>2</v>
      </c>
      <c r="G850" s="217">
        <v>3</v>
      </c>
      <c r="H850" s="269">
        <v>44635</v>
      </c>
      <c r="I850" s="433">
        <v>350</v>
      </c>
      <c r="J850" s="217">
        <f t="shared" si="31"/>
        <v>3</v>
      </c>
      <c r="N850" s="216"/>
      <c r="R850" s="216"/>
      <c r="U850" s="216"/>
    </row>
    <row r="851" spans="1:21" hidden="1" outlineLevel="1" x14ac:dyDescent="0.35">
      <c r="A851" s="216" t="s">
        <v>5344</v>
      </c>
      <c r="B851" s="46">
        <v>25</v>
      </c>
      <c r="C851" s="216" t="s">
        <v>5345</v>
      </c>
      <c r="D851" s="272" t="s">
        <v>170</v>
      </c>
      <c r="E851" s="217">
        <v>7</v>
      </c>
      <c r="F851" s="217">
        <v>3</v>
      </c>
      <c r="G851" s="217">
        <v>10</v>
      </c>
      <c r="H851" s="269">
        <v>44635</v>
      </c>
      <c r="I851" s="433">
        <v>350</v>
      </c>
      <c r="J851" s="217">
        <f t="shared" si="31"/>
        <v>10</v>
      </c>
      <c r="N851" s="216"/>
      <c r="R851" s="216"/>
      <c r="U851" s="216"/>
    </row>
    <row r="852" spans="1:21" hidden="1" outlineLevel="1" x14ac:dyDescent="0.35">
      <c r="A852" s="216" t="s">
        <v>5344</v>
      </c>
      <c r="B852" s="46">
        <v>26</v>
      </c>
      <c r="C852" s="216" t="s">
        <v>5345</v>
      </c>
      <c r="D852" s="272" t="s">
        <v>170</v>
      </c>
      <c r="E852" s="217">
        <v>1</v>
      </c>
      <c r="F852" s="217">
        <v>3</v>
      </c>
      <c r="G852" s="217">
        <v>4</v>
      </c>
      <c r="H852" s="269">
        <v>44635</v>
      </c>
      <c r="I852" s="433">
        <v>400</v>
      </c>
      <c r="J852" s="217">
        <f t="shared" si="31"/>
        <v>4</v>
      </c>
      <c r="N852" s="216"/>
      <c r="R852" s="216"/>
      <c r="U852" s="216"/>
    </row>
    <row r="853" spans="1:21" hidden="1" outlineLevel="1" x14ac:dyDescent="0.35">
      <c r="A853" s="216" t="s">
        <v>5344</v>
      </c>
      <c r="B853" s="46">
        <v>27</v>
      </c>
      <c r="C853" s="216" t="s">
        <v>5345</v>
      </c>
      <c r="D853" s="272" t="s">
        <v>170</v>
      </c>
      <c r="E853" s="217">
        <v>4</v>
      </c>
      <c r="F853" s="217">
        <v>2</v>
      </c>
      <c r="G853" s="217">
        <v>6</v>
      </c>
      <c r="H853" s="269">
        <v>44635</v>
      </c>
      <c r="I853" s="433">
        <v>850</v>
      </c>
      <c r="J853" s="217">
        <f t="shared" si="31"/>
        <v>6</v>
      </c>
      <c r="N853" s="216"/>
      <c r="R853" s="216"/>
      <c r="U853" s="216"/>
    </row>
    <row r="854" spans="1:21" hidden="1" outlineLevel="1" x14ac:dyDescent="0.35">
      <c r="A854" s="216" t="s">
        <v>5344</v>
      </c>
      <c r="B854" s="46">
        <v>28</v>
      </c>
      <c r="C854" s="216" t="s">
        <v>5345</v>
      </c>
      <c r="D854" s="272" t="s">
        <v>170</v>
      </c>
      <c r="E854" s="217">
        <v>5</v>
      </c>
      <c r="F854" s="217">
        <v>4</v>
      </c>
      <c r="G854" s="217">
        <v>9</v>
      </c>
      <c r="H854" s="269">
        <v>44635</v>
      </c>
      <c r="I854" s="433">
        <v>350</v>
      </c>
      <c r="J854" s="217">
        <f t="shared" si="31"/>
        <v>9</v>
      </c>
      <c r="N854" s="216"/>
      <c r="R854" s="216"/>
      <c r="U854" s="216"/>
    </row>
    <row r="855" spans="1:21" hidden="1" outlineLevel="1" x14ac:dyDescent="0.35">
      <c r="A855" s="216" t="s">
        <v>5344</v>
      </c>
      <c r="B855" s="46">
        <v>41</v>
      </c>
      <c r="C855" s="216" t="s">
        <v>5345</v>
      </c>
      <c r="D855" s="272" t="s">
        <v>170</v>
      </c>
      <c r="E855" s="217">
        <v>9</v>
      </c>
      <c r="F855" s="217">
        <v>3</v>
      </c>
      <c r="G855" s="217">
        <v>12</v>
      </c>
      <c r="H855" s="269">
        <v>44635</v>
      </c>
      <c r="I855" s="433">
        <v>800</v>
      </c>
      <c r="J855" s="217">
        <f t="shared" si="31"/>
        <v>12</v>
      </c>
      <c r="N855" s="216"/>
      <c r="R855" s="216"/>
      <c r="U855" s="216"/>
    </row>
    <row r="856" spans="1:21" hidden="1" outlineLevel="1" x14ac:dyDescent="0.35">
      <c r="A856" s="216" t="s">
        <v>5344</v>
      </c>
      <c r="B856" s="46">
        <v>29</v>
      </c>
      <c r="C856" s="216" t="s">
        <v>5345</v>
      </c>
      <c r="D856" s="272" t="s">
        <v>170</v>
      </c>
      <c r="E856" s="217">
        <v>8</v>
      </c>
      <c r="F856" s="217">
        <v>4</v>
      </c>
      <c r="G856" s="217">
        <v>12</v>
      </c>
      <c r="H856" s="269">
        <v>44635</v>
      </c>
      <c r="I856" s="433">
        <v>350</v>
      </c>
      <c r="J856" s="217">
        <f t="shared" si="31"/>
        <v>12</v>
      </c>
      <c r="N856" s="216"/>
      <c r="R856" s="216"/>
      <c r="U856" s="216"/>
    </row>
    <row r="857" spans="1:21" hidden="1" outlineLevel="1" x14ac:dyDescent="0.35">
      <c r="A857" s="216" t="s">
        <v>5344</v>
      </c>
      <c r="B857" s="46">
        <v>30</v>
      </c>
      <c r="C857" s="216" t="s">
        <v>5345</v>
      </c>
      <c r="D857" s="272" t="s">
        <v>170</v>
      </c>
      <c r="E857" s="217">
        <v>1</v>
      </c>
      <c r="F857" s="217">
        <v>4</v>
      </c>
      <c r="G857" s="217">
        <v>5</v>
      </c>
      <c r="H857" s="269">
        <v>44635</v>
      </c>
      <c r="I857" s="433">
        <v>850</v>
      </c>
      <c r="J857" s="217">
        <f t="shared" si="31"/>
        <v>5</v>
      </c>
      <c r="N857" s="216"/>
      <c r="R857" s="216"/>
      <c r="U857" s="216"/>
    </row>
    <row r="858" spans="1:21" hidden="1" outlineLevel="1" x14ac:dyDescent="0.35">
      <c r="A858" s="216" t="s">
        <v>5344</v>
      </c>
      <c r="B858" s="46">
        <v>31</v>
      </c>
      <c r="C858" s="216" t="s">
        <v>5345</v>
      </c>
      <c r="D858" s="272" t="s">
        <v>170</v>
      </c>
      <c r="E858" s="217">
        <v>1</v>
      </c>
      <c r="F858" s="217">
        <v>2</v>
      </c>
      <c r="G858" s="217">
        <v>3</v>
      </c>
      <c r="H858" s="269">
        <v>44635</v>
      </c>
      <c r="I858" s="433">
        <v>850</v>
      </c>
      <c r="J858" s="217">
        <f t="shared" si="31"/>
        <v>3</v>
      </c>
      <c r="N858" s="216"/>
      <c r="R858" s="216"/>
      <c r="U858" s="216"/>
    </row>
    <row r="859" spans="1:21" hidden="1" outlineLevel="1" x14ac:dyDescent="0.35">
      <c r="A859" s="216" t="s">
        <v>5344</v>
      </c>
      <c r="B859" s="46">
        <v>32</v>
      </c>
      <c r="C859" s="216" t="s">
        <v>5345</v>
      </c>
      <c r="D859" s="272" t="s">
        <v>170</v>
      </c>
      <c r="E859" s="217">
        <v>5</v>
      </c>
      <c r="F859" s="217">
        <v>2</v>
      </c>
      <c r="G859" s="217">
        <v>7</v>
      </c>
      <c r="H859" s="269">
        <v>44635</v>
      </c>
      <c r="I859" s="433">
        <v>700</v>
      </c>
      <c r="J859" s="217">
        <f t="shared" si="31"/>
        <v>7</v>
      </c>
      <c r="N859" s="216"/>
      <c r="R859" s="216"/>
      <c r="U859" s="216"/>
    </row>
    <row r="860" spans="1:21" hidden="1" outlineLevel="1" x14ac:dyDescent="0.35">
      <c r="A860" s="216" t="s">
        <v>5344</v>
      </c>
      <c r="B860" s="46">
        <v>33</v>
      </c>
      <c r="C860" s="216" t="s">
        <v>5345</v>
      </c>
      <c r="D860" s="272" t="s">
        <v>170</v>
      </c>
      <c r="E860" s="217">
        <v>9</v>
      </c>
      <c r="F860" s="217">
        <v>5</v>
      </c>
      <c r="G860" s="217">
        <v>14</v>
      </c>
      <c r="H860" s="269">
        <v>44635</v>
      </c>
      <c r="I860" s="433">
        <v>450</v>
      </c>
      <c r="J860" s="217">
        <f t="shared" si="31"/>
        <v>14</v>
      </c>
      <c r="N860" s="216"/>
      <c r="R860" s="216"/>
      <c r="U860" s="216"/>
    </row>
    <row r="861" spans="1:21" hidden="1" outlineLevel="1" x14ac:dyDescent="0.35">
      <c r="A861" s="216" t="s">
        <v>5344</v>
      </c>
      <c r="B861" s="46">
        <v>34</v>
      </c>
      <c r="C861" s="216" t="s">
        <v>5345</v>
      </c>
      <c r="D861" s="272" t="s">
        <v>170</v>
      </c>
      <c r="E861" s="217">
        <v>2</v>
      </c>
      <c r="F861" s="217">
        <v>2</v>
      </c>
      <c r="G861" s="217">
        <v>4</v>
      </c>
      <c r="H861" s="269">
        <v>44635</v>
      </c>
      <c r="I861" s="433">
        <v>360</v>
      </c>
      <c r="J861" s="217">
        <f t="shared" si="31"/>
        <v>4</v>
      </c>
      <c r="N861" s="216"/>
      <c r="R861" s="216"/>
      <c r="U861" s="216"/>
    </row>
    <row r="862" spans="1:21" hidden="1" outlineLevel="1" x14ac:dyDescent="0.35">
      <c r="A862" s="216" t="s">
        <v>5344</v>
      </c>
      <c r="B862" s="46">
        <v>35</v>
      </c>
      <c r="C862" s="216" t="s">
        <v>5345</v>
      </c>
      <c r="D862" s="272" t="s">
        <v>170</v>
      </c>
      <c r="E862" s="217">
        <v>11</v>
      </c>
      <c r="F862" s="217">
        <v>4</v>
      </c>
      <c r="G862" s="217">
        <v>15</v>
      </c>
      <c r="H862" s="269">
        <v>44635</v>
      </c>
      <c r="I862" s="433">
        <v>340</v>
      </c>
      <c r="J862" s="217">
        <f t="shared" si="31"/>
        <v>15</v>
      </c>
      <c r="N862" s="216"/>
      <c r="R862" s="216"/>
      <c r="U862" s="216"/>
    </row>
    <row r="863" spans="1:21" hidden="1" outlineLevel="1" x14ac:dyDescent="0.35">
      <c r="A863" s="216" t="s">
        <v>5344</v>
      </c>
      <c r="B863" s="46">
        <v>36</v>
      </c>
      <c r="C863" s="216" t="s">
        <v>5345</v>
      </c>
      <c r="D863" s="272" t="s">
        <v>170</v>
      </c>
      <c r="E863" s="217">
        <v>1</v>
      </c>
      <c r="F863" s="217">
        <v>2</v>
      </c>
      <c r="G863" s="217">
        <v>3</v>
      </c>
      <c r="H863" s="269">
        <v>44635</v>
      </c>
      <c r="I863" s="433">
        <v>300</v>
      </c>
      <c r="J863" s="217">
        <f t="shared" si="31"/>
        <v>3</v>
      </c>
      <c r="N863" s="216"/>
      <c r="R863" s="216"/>
      <c r="U863" s="216"/>
    </row>
    <row r="864" spans="1:21" hidden="1" outlineLevel="1" x14ac:dyDescent="0.35">
      <c r="A864" s="216" t="s">
        <v>5344</v>
      </c>
      <c r="B864" s="46">
        <v>37</v>
      </c>
      <c r="C864" s="216" t="s">
        <v>5345</v>
      </c>
      <c r="D864" s="272" t="s">
        <v>170</v>
      </c>
      <c r="E864" s="217">
        <v>4</v>
      </c>
      <c r="F864" s="217">
        <v>2</v>
      </c>
      <c r="G864" s="217">
        <v>6</v>
      </c>
      <c r="H864" s="269">
        <v>44635</v>
      </c>
      <c r="I864" s="433">
        <v>800</v>
      </c>
      <c r="J864" s="217">
        <f t="shared" si="31"/>
        <v>6</v>
      </c>
      <c r="N864" s="216"/>
      <c r="R864" s="216"/>
      <c r="U864" s="216"/>
    </row>
    <row r="865" spans="1:21" hidden="1" outlineLevel="1" x14ac:dyDescent="0.35">
      <c r="A865" s="216" t="s">
        <v>5344</v>
      </c>
      <c r="B865" s="46">
        <v>38</v>
      </c>
      <c r="C865" s="216" t="s">
        <v>5345</v>
      </c>
      <c r="D865" s="272" t="s">
        <v>170</v>
      </c>
      <c r="E865" s="217">
        <v>1</v>
      </c>
      <c r="F865" s="217">
        <v>2</v>
      </c>
      <c r="G865" s="217">
        <v>3</v>
      </c>
      <c r="H865" s="269">
        <v>44635</v>
      </c>
      <c r="I865" s="433">
        <v>340</v>
      </c>
      <c r="J865" s="217">
        <f t="shared" si="31"/>
        <v>3</v>
      </c>
      <c r="N865" s="216"/>
      <c r="R865" s="216"/>
      <c r="U865" s="216"/>
    </row>
    <row r="866" spans="1:21" hidden="1" outlineLevel="1" x14ac:dyDescent="0.35">
      <c r="A866" s="216" t="s">
        <v>5344</v>
      </c>
      <c r="B866" s="46">
        <v>39</v>
      </c>
      <c r="C866" s="216" t="s">
        <v>5345</v>
      </c>
      <c r="D866" s="272" t="s">
        <v>170</v>
      </c>
      <c r="E866" s="217">
        <v>1</v>
      </c>
      <c r="F866" s="217">
        <v>2</v>
      </c>
      <c r="G866" s="217">
        <v>3</v>
      </c>
      <c r="H866" s="269">
        <v>44635</v>
      </c>
      <c r="I866" s="433">
        <v>750</v>
      </c>
      <c r="J866" s="217">
        <f t="shared" si="31"/>
        <v>3</v>
      </c>
      <c r="N866" s="216"/>
      <c r="R866" s="216"/>
      <c r="U866" s="216"/>
    </row>
    <row r="867" spans="1:21" hidden="1" outlineLevel="1" x14ac:dyDescent="0.35">
      <c r="A867" s="216" t="s">
        <v>5344</v>
      </c>
      <c r="B867" s="46">
        <v>40</v>
      </c>
      <c r="C867" s="216" t="s">
        <v>5345</v>
      </c>
      <c r="D867" s="272" t="s">
        <v>170</v>
      </c>
      <c r="E867" s="217">
        <v>7</v>
      </c>
      <c r="F867" s="217">
        <v>2</v>
      </c>
      <c r="G867" s="217">
        <v>9</v>
      </c>
      <c r="H867" s="269">
        <v>44635</v>
      </c>
      <c r="I867" s="433">
        <v>750</v>
      </c>
      <c r="J867" s="217">
        <f t="shared" si="31"/>
        <v>9</v>
      </c>
      <c r="N867" s="216"/>
      <c r="R867" s="216"/>
      <c r="U867" s="216"/>
    </row>
    <row r="868" spans="1:21" hidden="1" outlineLevel="1" x14ac:dyDescent="0.35">
      <c r="A868" s="216" t="s">
        <v>5344</v>
      </c>
      <c r="B868" s="46">
        <v>44</v>
      </c>
      <c r="C868" s="216" t="s">
        <v>5345</v>
      </c>
      <c r="D868" s="272" t="s">
        <v>170</v>
      </c>
      <c r="E868" s="217">
        <v>8</v>
      </c>
      <c r="F868" s="217">
        <v>2</v>
      </c>
      <c r="G868" s="217">
        <v>10</v>
      </c>
      <c r="H868" s="269">
        <v>44635</v>
      </c>
      <c r="I868" s="433">
        <v>200</v>
      </c>
      <c r="J868" s="217">
        <f t="shared" si="31"/>
        <v>10</v>
      </c>
      <c r="N868" s="216"/>
      <c r="R868" s="216"/>
      <c r="U868" s="216"/>
    </row>
    <row r="869" spans="1:21" hidden="1" outlineLevel="1" x14ac:dyDescent="0.35">
      <c r="A869" s="216" t="s">
        <v>5344</v>
      </c>
      <c r="B869" s="46">
        <v>42</v>
      </c>
      <c r="C869" s="216" t="s">
        <v>5345</v>
      </c>
      <c r="D869" s="272" t="s">
        <v>170</v>
      </c>
      <c r="E869" s="217">
        <v>3</v>
      </c>
      <c r="F869" s="217">
        <v>2</v>
      </c>
      <c r="G869" s="217">
        <v>5</v>
      </c>
      <c r="H869" s="269">
        <v>44635</v>
      </c>
      <c r="I869" s="433">
        <v>370</v>
      </c>
      <c r="J869" s="217">
        <f t="shared" si="31"/>
        <v>5</v>
      </c>
      <c r="N869" s="216"/>
      <c r="R869" s="216"/>
      <c r="U869" s="216"/>
    </row>
    <row r="870" spans="1:21" hidden="1" outlineLevel="1" x14ac:dyDescent="0.35">
      <c r="A870" s="216" t="s">
        <v>5344</v>
      </c>
      <c r="B870" s="46">
        <v>43</v>
      </c>
      <c r="C870" s="216" t="s">
        <v>5345</v>
      </c>
      <c r="D870" s="272" t="s">
        <v>170</v>
      </c>
      <c r="E870" s="217">
        <v>3</v>
      </c>
      <c r="F870" s="217">
        <v>3</v>
      </c>
      <c r="G870" s="217">
        <v>6</v>
      </c>
      <c r="H870" s="269">
        <v>44635</v>
      </c>
      <c r="I870" s="433">
        <v>360</v>
      </c>
      <c r="J870" s="217">
        <f t="shared" si="31"/>
        <v>6</v>
      </c>
      <c r="N870" s="216"/>
      <c r="R870" s="216"/>
      <c r="U870" s="216"/>
    </row>
    <row r="871" spans="1:21" hidden="1" outlineLevel="1" x14ac:dyDescent="0.35">
      <c r="A871" s="216" t="s">
        <v>5344</v>
      </c>
      <c r="B871" s="46">
        <v>45</v>
      </c>
      <c r="C871" s="216" t="s">
        <v>5345</v>
      </c>
      <c r="D871" s="272" t="s">
        <v>170</v>
      </c>
      <c r="E871" s="217">
        <v>10</v>
      </c>
      <c r="F871" s="217">
        <v>2</v>
      </c>
      <c r="G871" s="217">
        <v>12</v>
      </c>
      <c r="H871" s="269">
        <v>44635</v>
      </c>
      <c r="I871" s="433">
        <v>800</v>
      </c>
      <c r="J871" s="217">
        <f t="shared" si="31"/>
        <v>12</v>
      </c>
      <c r="N871" s="216"/>
      <c r="R871" s="216"/>
      <c r="U871" s="216"/>
    </row>
    <row r="872" spans="1:21" ht="15" hidden="1" outlineLevel="1" thickBot="1" x14ac:dyDescent="0.4">
      <c r="A872" s="216" t="s">
        <v>5344</v>
      </c>
      <c r="B872" s="46">
        <v>46</v>
      </c>
      <c r="C872" s="216" t="s">
        <v>5345</v>
      </c>
      <c r="D872" s="272" t="s">
        <v>170</v>
      </c>
      <c r="E872" s="217">
        <v>8</v>
      </c>
      <c r="F872" s="217">
        <v>2</v>
      </c>
      <c r="G872" s="217">
        <v>10</v>
      </c>
      <c r="H872" s="269">
        <v>44635</v>
      </c>
      <c r="I872" s="433">
        <v>350</v>
      </c>
      <c r="J872" s="217">
        <f t="shared" si="31"/>
        <v>10</v>
      </c>
      <c r="N872" s="216"/>
      <c r="R872" s="216"/>
      <c r="U872" s="216"/>
    </row>
    <row r="873" spans="1:21" ht="15" collapsed="1" thickBot="1" x14ac:dyDescent="0.4">
      <c r="A873" s="415" t="s">
        <v>5344</v>
      </c>
      <c r="B873" s="416"/>
      <c r="C873" s="423" t="s">
        <v>5345</v>
      </c>
      <c r="D873" s="418">
        <f>COUNTA(D827:D872)</f>
        <v>46</v>
      </c>
      <c r="E873" s="418">
        <f>SUM(E827:E872)</f>
        <v>221</v>
      </c>
      <c r="F873" s="418">
        <f t="shared" ref="F873:G873" si="32">SUM(F827:F872)</f>
        <v>135</v>
      </c>
      <c r="G873" s="418">
        <f t="shared" si="32"/>
        <v>356</v>
      </c>
      <c r="H873" s="422">
        <v>44635</v>
      </c>
      <c r="I873" s="421">
        <f>AVERAGE(I827:I872)</f>
        <v>446.95652173913044</v>
      </c>
      <c r="J873" s="418">
        <f t="shared" ref="J873" si="33">SUM(J827:J872)</f>
        <v>356</v>
      </c>
      <c r="N873" s="216"/>
      <c r="R873" s="216"/>
      <c r="U873" s="216"/>
    </row>
    <row r="874" spans="1:21" hidden="1" outlineLevel="1" x14ac:dyDescent="0.35">
      <c r="A874" s="216" t="s">
        <v>5346</v>
      </c>
      <c r="B874" s="46">
        <v>1</v>
      </c>
      <c r="C874" s="216" t="s">
        <v>5347</v>
      </c>
      <c r="D874" s="272" t="s">
        <v>170</v>
      </c>
      <c r="E874" s="217">
        <v>3</v>
      </c>
      <c r="F874" s="217">
        <v>5</v>
      </c>
      <c r="G874" s="217">
        <v>8</v>
      </c>
      <c r="H874" s="269">
        <v>44636</v>
      </c>
      <c r="I874" s="433">
        <v>750</v>
      </c>
      <c r="J874" s="217">
        <f t="shared" si="31"/>
        <v>8</v>
      </c>
      <c r="N874" s="216"/>
      <c r="R874" s="216"/>
      <c r="U874" s="216"/>
    </row>
    <row r="875" spans="1:21" hidden="1" outlineLevel="1" x14ac:dyDescent="0.35">
      <c r="A875" s="216" t="s">
        <v>5346</v>
      </c>
      <c r="B875" s="46">
        <v>2</v>
      </c>
      <c r="C875" s="216" t="s">
        <v>5347</v>
      </c>
      <c r="D875" s="272" t="s">
        <v>170</v>
      </c>
      <c r="E875" s="217">
        <v>8</v>
      </c>
      <c r="F875" s="217">
        <v>2</v>
      </c>
      <c r="G875" s="217">
        <v>10</v>
      </c>
      <c r="H875" s="269">
        <v>44636</v>
      </c>
      <c r="I875" s="433">
        <v>400</v>
      </c>
      <c r="J875" s="217">
        <f t="shared" si="31"/>
        <v>10</v>
      </c>
      <c r="N875" s="216"/>
      <c r="R875" s="216"/>
      <c r="U875" s="216"/>
    </row>
    <row r="876" spans="1:21" hidden="1" outlineLevel="1" x14ac:dyDescent="0.35">
      <c r="A876" s="216" t="s">
        <v>5346</v>
      </c>
      <c r="B876" s="46">
        <v>3</v>
      </c>
      <c r="C876" s="216" t="s">
        <v>5347</v>
      </c>
      <c r="D876" s="272" t="s">
        <v>170</v>
      </c>
      <c r="E876" s="217">
        <v>3</v>
      </c>
      <c r="F876" s="217">
        <v>5</v>
      </c>
      <c r="G876" s="217">
        <v>8</v>
      </c>
      <c r="H876" s="269">
        <v>44636</v>
      </c>
      <c r="I876" s="433">
        <v>505</v>
      </c>
      <c r="J876" s="217">
        <f t="shared" si="31"/>
        <v>8</v>
      </c>
      <c r="N876" s="216"/>
      <c r="R876" s="216"/>
      <c r="U876" s="216"/>
    </row>
    <row r="877" spans="1:21" hidden="1" outlineLevel="1" x14ac:dyDescent="0.35">
      <c r="A877" s="216" t="s">
        <v>5346</v>
      </c>
      <c r="B877" s="46">
        <v>4</v>
      </c>
      <c r="C877" s="216" t="s">
        <v>5347</v>
      </c>
      <c r="D877" s="272" t="s">
        <v>170</v>
      </c>
      <c r="E877" s="217">
        <v>18</v>
      </c>
      <c r="F877" s="217">
        <v>8</v>
      </c>
      <c r="G877" s="217">
        <v>26</v>
      </c>
      <c r="H877" s="269">
        <v>44636</v>
      </c>
      <c r="I877" s="433">
        <v>130</v>
      </c>
      <c r="J877" s="217">
        <f t="shared" si="31"/>
        <v>26</v>
      </c>
      <c r="N877" s="216"/>
      <c r="R877" s="216"/>
      <c r="U877" s="216"/>
    </row>
    <row r="878" spans="1:21" hidden="1" outlineLevel="1" x14ac:dyDescent="0.35">
      <c r="A878" s="216" t="s">
        <v>5346</v>
      </c>
      <c r="B878" s="46">
        <v>5</v>
      </c>
      <c r="C878" s="216" t="s">
        <v>5347</v>
      </c>
      <c r="D878" s="272" t="s">
        <v>170</v>
      </c>
      <c r="E878" s="217">
        <v>2</v>
      </c>
      <c r="F878" s="217">
        <v>5</v>
      </c>
      <c r="G878" s="217">
        <v>7</v>
      </c>
      <c r="H878" s="269">
        <v>44636</v>
      </c>
      <c r="I878" s="433">
        <v>130</v>
      </c>
      <c r="J878" s="217">
        <f t="shared" si="31"/>
        <v>7</v>
      </c>
      <c r="N878" s="216"/>
      <c r="R878" s="216"/>
      <c r="U878" s="216"/>
    </row>
    <row r="879" spans="1:21" hidden="1" outlineLevel="1" x14ac:dyDescent="0.35">
      <c r="A879" s="216" t="s">
        <v>5346</v>
      </c>
      <c r="B879" s="46">
        <v>6</v>
      </c>
      <c r="C879" s="216" t="s">
        <v>5347</v>
      </c>
      <c r="D879" s="272" t="s">
        <v>170</v>
      </c>
      <c r="E879" s="217">
        <v>3</v>
      </c>
      <c r="F879" s="217">
        <v>2</v>
      </c>
      <c r="G879" s="217">
        <v>5</v>
      </c>
      <c r="H879" s="269">
        <v>44636</v>
      </c>
      <c r="I879" s="433">
        <v>120</v>
      </c>
      <c r="J879" s="217">
        <f t="shared" si="31"/>
        <v>5</v>
      </c>
      <c r="N879" s="216"/>
      <c r="R879" s="216"/>
      <c r="U879" s="216"/>
    </row>
    <row r="880" spans="1:21" hidden="1" outlineLevel="1" x14ac:dyDescent="0.35">
      <c r="A880" s="216" t="s">
        <v>5346</v>
      </c>
      <c r="B880" s="46">
        <v>7</v>
      </c>
      <c r="C880" s="216" t="s">
        <v>5347</v>
      </c>
      <c r="D880" s="272" t="s">
        <v>170</v>
      </c>
      <c r="E880" s="217">
        <v>0</v>
      </c>
      <c r="F880" s="217">
        <v>2</v>
      </c>
      <c r="G880" s="217">
        <v>2</v>
      </c>
      <c r="H880" s="269">
        <v>44636</v>
      </c>
      <c r="I880" s="433">
        <v>120</v>
      </c>
      <c r="J880" s="217">
        <f t="shared" si="31"/>
        <v>2</v>
      </c>
      <c r="N880" s="216"/>
      <c r="R880" s="216"/>
      <c r="U880" s="216"/>
    </row>
    <row r="881" spans="1:21" hidden="1" outlineLevel="1" x14ac:dyDescent="0.35">
      <c r="A881" s="216" t="s">
        <v>5346</v>
      </c>
      <c r="B881" s="46">
        <v>8</v>
      </c>
      <c r="C881" s="216" t="s">
        <v>5347</v>
      </c>
      <c r="D881" s="272" t="s">
        <v>170</v>
      </c>
      <c r="E881" s="217">
        <v>1</v>
      </c>
      <c r="F881" s="217">
        <v>4</v>
      </c>
      <c r="G881" s="217">
        <v>5</v>
      </c>
      <c r="H881" s="269">
        <v>44636</v>
      </c>
      <c r="I881" s="433">
        <v>150</v>
      </c>
      <c r="J881" s="217">
        <f t="shared" si="31"/>
        <v>5</v>
      </c>
      <c r="N881" s="216"/>
      <c r="R881" s="216"/>
      <c r="U881" s="216"/>
    </row>
    <row r="882" spans="1:21" hidden="1" outlineLevel="1" x14ac:dyDescent="0.35">
      <c r="A882" s="216" t="s">
        <v>5346</v>
      </c>
      <c r="B882" s="46">
        <v>9</v>
      </c>
      <c r="C882" s="216" t="s">
        <v>5347</v>
      </c>
      <c r="D882" s="272" t="s">
        <v>170</v>
      </c>
      <c r="E882" s="217">
        <v>1</v>
      </c>
      <c r="F882" s="217">
        <v>4</v>
      </c>
      <c r="G882" s="217">
        <v>5</v>
      </c>
      <c r="H882" s="269">
        <v>44636</v>
      </c>
      <c r="I882" s="433">
        <v>750</v>
      </c>
      <c r="J882" s="217">
        <f t="shared" si="31"/>
        <v>5</v>
      </c>
      <c r="N882" s="216"/>
      <c r="R882" s="216"/>
      <c r="U882" s="216"/>
    </row>
    <row r="883" spans="1:21" hidden="1" outlineLevel="1" x14ac:dyDescent="0.35">
      <c r="A883" s="216" t="s">
        <v>5346</v>
      </c>
      <c r="B883" s="46">
        <v>10</v>
      </c>
      <c r="C883" s="216" t="s">
        <v>5347</v>
      </c>
      <c r="D883" s="272" t="s">
        <v>170</v>
      </c>
      <c r="E883" s="217">
        <v>3</v>
      </c>
      <c r="F883" s="217">
        <v>3</v>
      </c>
      <c r="G883" s="217">
        <v>6</v>
      </c>
      <c r="H883" s="269">
        <v>44636</v>
      </c>
      <c r="I883" s="433">
        <v>400</v>
      </c>
      <c r="J883" s="217">
        <f t="shared" si="31"/>
        <v>6</v>
      </c>
      <c r="N883" s="216"/>
      <c r="R883" s="216"/>
      <c r="U883" s="216"/>
    </row>
    <row r="884" spans="1:21" hidden="1" outlineLevel="1" x14ac:dyDescent="0.35">
      <c r="A884" s="216" t="s">
        <v>5346</v>
      </c>
      <c r="B884" s="46">
        <v>11</v>
      </c>
      <c r="C884" s="216" t="s">
        <v>5347</v>
      </c>
      <c r="D884" s="272" t="s">
        <v>170</v>
      </c>
      <c r="E884" s="217">
        <v>9</v>
      </c>
      <c r="F884" s="217">
        <v>3</v>
      </c>
      <c r="G884" s="217">
        <v>12</v>
      </c>
      <c r="H884" s="269">
        <v>44636</v>
      </c>
      <c r="I884" s="433">
        <v>400</v>
      </c>
      <c r="J884" s="217">
        <f t="shared" si="31"/>
        <v>12</v>
      </c>
      <c r="N884" s="216"/>
      <c r="R884" s="216"/>
      <c r="U884" s="216"/>
    </row>
    <row r="885" spans="1:21" hidden="1" outlineLevel="1" x14ac:dyDescent="0.35">
      <c r="A885" s="216" t="s">
        <v>5346</v>
      </c>
      <c r="B885" s="46">
        <v>12</v>
      </c>
      <c r="C885" s="216" t="s">
        <v>5347</v>
      </c>
      <c r="D885" s="272" t="s">
        <v>170</v>
      </c>
      <c r="E885" s="217">
        <v>6</v>
      </c>
      <c r="F885" s="217">
        <v>7</v>
      </c>
      <c r="G885" s="217">
        <v>13</v>
      </c>
      <c r="H885" s="269">
        <v>44636</v>
      </c>
      <c r="I885" s="433">
        <v>100</v>
      </c>
      <c r="J885" s="217">
        <f t="shared" si="31"/>
        <v>13</v>
      </c>
      <c r="N885" s="216"/>
      <c r="R885" s="216"/>
      <c r="U885" s="216"/>
    </row>
    <row r="886" spans="1:21" hidden="1" outlineLevel="1" x14ac:dyDescent="0.35">
      <c r="A886" s="216" t="s">
        <v>5346</v>
      </c>
      <c r="B886" s="46">
        <v>13</v>
      </c>
      <c r="C886" s="216" t="s">
        <v>5347</v>
      </c>
      <c r="D886" s="272" t="s">
        <v>170</v>
      </c>
      <c r="E886" s="217">
        <v>3</v>
      </c>
      <c r="F886" s="217">
        <v>2</v>
      </c>
      <c r="G886" s="217">
        <v>5</v>
      </c>
      <c r="H886" s="269">
        <v>44636</v>
      </c>
      <c r="I886" s="433">
        <v>700</v>
      </c>
      <c r="J886" s="217">
        <f t="shared" si="31"/>
        <v>5</v>
      </c>
      <c r="N886" s="216"/>
      <c r="R886" s="216"/>
      <c r="U886" s="216"/>
    </row>
    <row r="887" spans="1:21" hidden="1" outlineLevel="1" x14ac:dyDescent="0.35">
      <c r="A887" s="216" t="s">
        <v>5346</v>
      </c>
      <c r="B887" s="46">
        <v>14</v>
      </c>
      <c r="C887" s="216" t="s">
        <v>5347</v>
      </c>
      <c r="D887" s="272" t="s">
        <v>170</v>
      </c>
      <c r="E887" s="217">
        <v>2</v>
      </c>
      <c r="F887" s="217">
        <v>5</v>
      </c>
      <c r="G887" s="217">
        <v>7</v>
      </c>
      <c r="H887" s="269">
        <v>44636</v>
      </c>
      <c r="I887" s="433">
        <v>100</v>
      </c>
      <c r="J887" s="217">
        <f t="shared" si="31"/>
        <v>7</v>
      </c>
      <c r="N887" s="216"/>
      <c r="R887" s="216"/>
      <c r="U887" s="216"/>
    </row>
    <row r="888" spans="1:21" hidden="1" outlineLevel="1" x14ac:dyDescent="0.35">
      <c r="A888" s="216" t="s">
        <v>5346</v>
      </c>
      <c r="B888" s="46">
        <v>15</v>
      </c>
      <c r="C888" s="216" t="s">
        <v>5347</v>
      </c>
      <c r="D888" s="272" t="s">
        <v>170</v>
      </c>
      <c r="E888" s="217">
        <v>8</v>
      </c>
      <c r="F888" s="217">
        <v>5</v>
      </c>
      <c r="G888" s="217">
        <v>13</v>
      </c>
      <c r="H888" s="269">
        <v>44636</v>
      </c>
      <c r="I888" s="433">
        <v>700</v>
      </c>
      <c r="J888" s="217">
        <f t="shared" si="31"/>
        <v>13</v>
      </c>
      <c r="N888" s="216"/>
      <c r="R888" s="216"/>
      <c r="U888" s="216"/>
    </row>
    <row r="889" spans="1:21" hidden="1" outlineLevel="1" x14ac:dyDescent="0.35">
      <c r="A889" s="216" t="s">
        <v>5346</v>
      </c>
      <c r="B889" s="46">
        <v>16</v>
      </c>
      <c r="C889" s="216" t="s">
        <v>5347</v>
      </c>
      <c r="D889" s="272" t="s">
        <v>170</v>
      </c>
      <c r="E889" s="217">
        <v>5</v>
      </c>
      <c r="F889" s="217">
        <v>3</v>
      </c>
      <c r="G889" s="217">
        <v>8</v>
      </c>
      <c r="H889" s="269">
        <v>44636</v>
      </c>
      <c r="I889" s="433">
        <v>100</v>
      </c>
      <c r="J889" s="217">
        <f t="shared" si="31"/>
        <v>8</v>
      </c>
      <c r="N889" s="216"/>
      <c r="R889" s="216"/>
      <c r="U889" s="216"/>
    </row>
    <row r="890" spans="1:21" hidden="1" outlineLevel="1" x14ac:dyDescent="0.35">
      <c r="A890" s="216" t="s">
        <v>5346</v>
      </c>
      <c r="B890" s="46">
        <v>17</v>
      </c>
      <c r="C890" s="216" t="s">
        <v>5347</v>
      </c>
      <c r="D890" s="272" t="s">
        <v>170</v>
      </c>
      <c r="E890" s="217">
        <v>3</v>
      </c>
      <c r="F890" s="217">
        <v>2</v>
      </c>
      <c r="G890" s="217">
        <v>5</v>
      </c>
      <c r="H890" s="269">
        <v>44636</v>
      </c>
      <c r="I890" s="433">
        <v>420</v>
      </c>
      <c r="J890" s="217">
        <f t="shared" si="31"/>
        <v>5</v>
      </c>
      <c r="N890" s="216"/>
      <c r="R890" s="216"/>
      <c r="U890" s="216"/>
    </row>
    <row r="891" spans="1:21" hidden="1" outlineLevel="1" x14ac:dyDescent="0.35">
      <c r="A891" s="216" t="s">
        <v>5346</v>
      </c>
      <c r="B891" s="46">
        <v>18</v>
      </c>
      <c r="C891" s="216" t="s">
        <v>5347</v>
      </c>
      <c r="D891" s="272" t="s">
        <v>170</v>
      </c>
      <c r="E891" s="217">
        <v>7</v>
      </c>
      <c r="F891" s="217">
        <v>3</v>
      </c>
      <c r="G891" s="217">
        <v>10</v>
      </c>
      <c r="H891" s="269">
        <v>44636</v>
      </c>
      <c r="I891" s="433">
        <v>120</v>
      </c>
      <c r="J891" s="217">
        <f t="shared" si="31"/>
        <v>10</v>
      </c>
      <c r="N891" s="216"/>
      <c r="R891" s="216"/>
      <c r="U891" s="216"/>
    </row>
    <row r="892" spans="1:21" hidden="1" outlineLevel="1" x14ac:dyDescent="0.35">
      <c r="A892" s="216" t="s">
        <v>5346</v>
      </c>
      <c r="B892" s="46">
        <v>19</v>
      </c>
      <c r="C892" s="216" t="s">
        <v>5347</v>
      </c>
      <c r="D892" s="272" t="s">
        <v>170</v>
      </c>
      <c r="E892" s="217">
        <v>1</v>
      </c>
      <c r="F892" s="217">
        <v>5</v>
      </c>
      <c r="G892" s="217">
        <v>6</v>
      </c>
      <c r="H892" s="269">
        <v>44636</v>
      </c>
      <c r="I892" s="433">
        <v>100</v>
      </c>
      <c r="J892" s="217">
        <f t="shared" si="31"/>
        <v>6</v>
      </c>
      <c r="N892" s="216"/>
      <c r="R892" s="216"/>
      <c r="U892" s="216"/>
    </row>
    <row r="893" spans="1:21" hidden="1" outlineLevel="1" x14ac:dyDescent="0.35">
      <c r="A893" s="216" t="s">
        <v>5346</v>
      </c>
      <c r="B893" s="46">
        <v>20</v>
      </c>
      <c r="C893" s="216" t="s">
        <v>5347</v>
      </c>
      <c r="D893" s="272" t="s">
        <v>170</v>
      </c>
      <c r="E893" s="217">
        <v>1</v>
      </c>
      <c r="F893" s="217">
        <v>3</v>
      </c>
      <c r="G893" s="217">
        <v>4</v>
      </c>
      <c r="H893" s="269">
        <v>44636</v>
      </c>
      <c r="I893" s="433">
        <v>100</v>
      </c>
      <c r="J893" s="217">
        <f t="shared" si="31"/>
        <v>4</v>
      </c>
      <c r="N893" s="216"/>
      <c r="R893" s="216"/>
      <c r="U893" s="216"/>
    </row>
    <row r="894" spans="1:21" hidden="1" outlineLevel="1" x14ac:dyDescent="0.35">
      <c r="A894" s="216" t="s">
        <v>5346</v>
      </c>
      <c r="B894" s="46">
        <v>21</v>
      </c>
      <c r="C894" s="216" t="s">
        <v>5347</v>
      </c>
      <c r="D894" s="272" t="s">
        <v>170</v>
      </c>
      <c r="E894" s="217">
        <v>6</v>
      </c>
      <c r="F894" s="217">
        <v>6</v>
      </c>
      <c r="G894" s="217">
        <v>12</v>
      </c>
      <c r="H894" s="269">
        <v>44636</v>
      </c>
      <c r="I894" s="433">
        <v>100</v>
      </c>
      <c r="J894" s="217">
        <f t="shared" si="31"/>
        <v>12</v>
      </c>
      <c r="N894" s="216"/>
      <c r="R894" s="216"/>
      <c r="U894" s="216"/>
    </row>
    <row r="895" spans="1:21" hidden="1" outlineLevel="1" x14ac:dyDescent="0.35">
      <c r="A895" s="216" t="s">
        <v>5346</v>
      </c>
      <c r="B895" s="46">
        <v>22</v>
      </c>
      <c r="C895" s="216" t="s">
        <v>5347</v>
      </c>
      <c r="D895" s="272" t="s">
        <v>170</v>
      </c>
      <c r="E895" s="217">
        <v>9</v>
      </c>
      <c r="F895" s="217">
        <v>6</v>
      </c>
      <c r="G895" s="217">
        <v>15</v>
      </c>
      <c r="H895" s="269">
        <v>44636</v>
      </c>
      <c r="I895" s="433">
        <v>100</v>
      </c>
      <c r="J895" s="217">
        <f t="shared" si="31"/>
        <v>15</v>
      </c>
      <c r="N895" s="216"/>
      <c r="R895" s="216"/>
      <c r="U895" s="216"/>
    </row>
    <row r="896" spans="1:21" hidden="1" outlineLevel="1" x14ac:dyDescent="0.35">
      <c r="A896" s="216" t="s">
        <v>5346</v>
      </c>
      <c r="B896" s="46">
        <v>23</v>
      </c>
      <c r="C896" s="216" t="s">
        <v>5347</v>
      </c>
      <c r="D896" s="272" t="s">
        <v>170</v>
      </c>
      <c r="E896" s="217">
        <v>10</v>
      </c>
      <c r="F896" s="217">
        <v>4</v>
      </c>
      <c r="G896" s="217">
        <v>14</v>
      </c>
      <c r="H896" s="269">
        <v>44636</v>
      </c>
      <c r="I896" s="433">
        <v>150</v>
      </c>
      <c r="J896" s="217">
        <f t="shared" si="31"/>
        <v>14</v>
      </c>
      <c r="N896" s="216"/>
      <c r="R896" s="216"/>
      <c r="U896" s="216"/>
    </row>
    <row r="897" spans="1:21" hidden="1" outlineLevel="1" x14ac:dyDescent="0.35">
      <c r="A897" s="216" t="s">
        <v>5346</v>
      </c>
      <c r="B897" s="46">
        <v>24</v>
      </c>
      <c r="C897" s="216" t="s">
        <v>5347</v>
      </c>
      <c r="D897" s="272" t="s">
        <v>170</v>
      </c>
      <c r="E897" s="217">
        <v>3</v>
      </c>
      <c r="F897" s="217">
        <v>3</v>
      </c>
      <c r="G897" s="217">
        <v>6</v>
      </c>
      <c r="H897" s="269">
        <v>44636</v>
      </c>
      <c r="I897" s="433">
        <v>550</v>
      </c>
      <c r="J897" s="217">
        <f t="shared" si="31"/>
        <v>6</v>
      </c>
      <c r="N897" s="216"/>
      <c r="R897" s="216"/>
      <c r="U897" s="216"/>
    </row>
    <row r="898" spans="1:21" hidden="1" outlineLevel="1" x14ac:dyDescent="0.35">
      <c r="A898" s="216" t="s">
        <v>5346</v>
      </c>
      <c r="B898" s="46">
        <v>25</v>
      </c>
      <c r="C898" s="216" t="s">
        <v>5347</v>
      </c>
      <c r="D898" s="272" t="s">
        <v>170</v>
      </c>
      <c r="E898" s="217">
        <v>10</v>
      </c>
      <c r="F898" s="217">
        <v>3</v>
      </c>
      <c r="G898" s="217">
        <v>13</v>
      </c>
      <c r="H898" s="269">
        <v>44636</v>
      </c>
      <c r="I898" s="433">
        <v>120</v>
      </c>
      <c r="J898" s="217">
        <f t="shared" si="31"/>
        <v>13</v>
      </c>
      <c r="N898" s="216"/>
      <c r="R898" s="216"/>
      <c r="U898" s="216"/>
    </row>
    <row r="899" spans="1:21" hidden="1" outlineLevel="1" x14ac:dyDescent="0.35">
      <c r="A899" s="216" t="s">
        <v>5346</v>
      </c>
      <c r="B899" s="46">
        <v>26</v>
      </c>
      <c r="C899" s="216" t="s">
        <v>5347</v>
      </c>
      <c r="D899" s="272" t="s">
        <v>170</v>
      </c>
      <c r="E899" s="217">
        <v>4</v>
      </c>
      <c r="F899" s="217">
        <v>6</v>
      </c>
      <c r="G899" s="217">
        <v>10</v>
      </c>
      <c r="H899" s="269">
        <v>44636</v>
      </c>
      <c r="I899" s="433">
        <v>430</v>
      </c>
      <c r="J899" s="217">
        <f t="shared" ref="J899:J962" si="34">IF(I899&gt;$Q$1,,G899)</f>
        <v>10</v>
      </c>
      <c r="N899" s="216"/>
      <c r="R899" s="216"/>
      <c r="U899" s="216"/>
    </row>
    <row r="900" spans="1:21" hidden="1" outlineLevel="1" x14ac:dyDescent="0.35">
      <c r="A900" s="216" t="s">
        <v>5346</v>
      </c>
      <c r="B900" s="46">
        <v>27</v>
      </c>
      <c r="C900" s="216" t="s">
        <v>5347</v>
      </c>
      <c r="D900" s="272" t="s">
        <v>170</v>
      </c>
      <c r="E900" s="217">
        <v>5</v>
      </c>
      <c r="F900" s="217">
        <v>2</v>
      </c>
      <c r="G900" s="217">
        <v>7</v>
      </c>
      <c r="H900" s="269">
        <v>44636</v>
      </c>
      <c r="I900" s="433">
        <v>130</v>
      </c>
      <c r="J900" s="217">
        <f t="shared" si="34"/>
        <v>7</v>
      </c>
      <c r="N900" s="216"/>
      <c r="R900" s="216"/>
      <c r="U900" s="216"/>
    </row>
    <row r="901" spans="1:21" hidden="1" outlineLevel="1" x14ac:dyDescent="0.35">
      <c r="A901" s="216" t="s">
        <v>5346</v>
      </c>
      <c r="B901" s="46">
        <v>28</v>
      </c>
      <c r="C901" s="216" t="s">
        <v>5347</v>
      </c>
      <c r="D901" s="272" t="s">
        <v>170</v>
      </c>
      <c r="E901" s="217">
        <v>9</v>
      </c>
      <c r="F901" s="217">
        <v>6</v>
      </c>
      <c r="G901" s="217">
        <v>15</v>
      </c>
      <c r="H901" s="269">
        <v>44636</v>
      </c>
      <c r="I901" s="433">
        <v>700</v>
      </c>
      <c r="J901" s="217">
        <f t="shared" si="34"/>
        <v>15</v>
      </c>
      <c r="N901" s="216"/>
      <c r="R901" s="216"/>
      <c r="U901" s="216"/>
    </row>
    <row r="902" spans="1:21" hidden="1" outlineLevel="1" x14ac:dyDescent="0.35">
      <c r="A902" s="216" t="s">
        <v>5346</v>
      </c>
      <c r="B902" s="46">
        <v>29</v>
      </c>
      <c r="C902" s="216" t="s">
        <v>5347</v>
      </c>
      <c r="D902" s="272" t="s">
        <v>170</v>
      </c>
      <c r="E902" s="217">
        <v>4</v>
      </c>
      <c r="F902" s="217">
        <v>2</v>
      </c>
      <c r="G902" s="217">
        <v>6</v>
      </c>
      <c r="H902" s="269">
        <v>44636</v>
      </c>
      <c r="I902" s="433">
        <v>300</v>
      </c>
      <c r="J902" s="217">
        <f t="shared" si="34"/>
        <v>6</v>
      </c>
      <c r="N902" s="216"/>
      <c r="R902" s="216"/>
      <c r="U902" s="216"/>
    </row>
    <row r="903" spans="1:21" hidden="1" outlineLevel="1" x14ac:dyDescent="0.35">
      <c r="A903" s="216" t="s">
        <v>5346</v>
      </c>
      <c r="B903" s="46">
        <v>30</v>
      </c>
      <c r="C903" s="216" t="s">
        <v>5347</v>
      </c>
      <c r="D903" s="272" t="s">
        <v>170</v>
      </c>
      <c r="E903" s="217">
        <v>14</v>
      </c>
      <c r="F903" s="217">
        <v>3</v>
      </c>
      <c r="G903" s="217">
        <v>17</v>
      </c>
      <c r="H903" s="269">
        <v>44636</v>
      </c>
      <c r="I903" s="433">
        <v>120</v>
      </c>
      <c r="J903" s="217">
        <f t="shared" si="34"/>
        <v>17</v>
      </c>
      <c r="N903" s="216"/>
      <c r="R903" s="216"/>
      <c r="U903" s="216"/>
    </row>
    <row r="904" spans="1:21" hidden="1" outlineLevel="1" x14ac:dyDescent="0.35">
      <c r="A904" s="216" t="s">
        <v>5346</v>
      </c>
      <c r="B904" s="46">
        <v>31</v>
      </c>
      <c r="C904" s="216" t="s">
        <v>5347</v>
      </c>
      <c r="D904" s="272" t="s">
        <v>170</v>
      </c>
      <c r="E904" s="217">
        <v>6</v>
      </c>
      <c r="F904" s="217">
        <v>4</v>
      </c>
      <c r="G904" s="217">
        <v>10</v>
      </c>
      <c r="H904" s="269">
        <v>44636</v>
      </c>
      <c r="I904" s="433">
        <v>720</v>
      </c>
      <c r="J904" s="217">
        <f t="shared" si="34"/>
        <v>10</v>
      </c>
      <c r="N904" s="216"/>
      <c r="R904" s="216"/>
      <c r="U904" s="216"/>
    </row>
    <row r="905" spans="1:21" hidden="1" outlineLevel="1" x14ac:dyDescent="0.35">
      <c r="A905" s="216" t="s">
        <v>5346</v>
      </c>
      <c r="B905" s="46">
        <v>32</v>
      </c>
      <c r="C905" s="216" t="s">
        <v>5347</v>
      </c>
      <c r="D905" s="272" t="s">
        <v>170</v>
      </c>
      <c r="E905" s="217">
        <v>9</v>
      </c>
      <c r="F905" s="217">
        <v>5</v>
      </c>
      <c r="G905" s="217">
        <v>14</v>
      </c>
      <c r="H905" s="269">
        <v>44636</v>
      </c>
      <c r="I905" s="433">
        <v>430</v>
      </c>
      <c r="J905" s="217">
        <f t="shared" si="34"/>
        <v>14</v>
      </c>
      <c r="N905" s="216"/>
      <c r="R905" s="216"/>
      <c r="U905" s="216"/>
    </row>
    <row r="906" spans="1:21" hidden="1" outlineLevel="1" x14ac:dyDescent="0.35">
      <c r="A906" s="216" t="s">
        <v>5346</v>
      </c>
      <c r="B906" s="46">
        <v>33</v>
      </c>
      <c r="C906" s="216" t="s">
        <v>5347</v>
      </c>
      <c r="D906" s="272" t="s">
        <v>170</v>
      </c>
      <c r="E906" s="217">
        <v>10</v>
      </c>
      <c r="F906" s="217">
        <v>7</v>
      </c>
      <c r="G906" s="217">
        <v>17</v>
      </c>
      <c r="H906" s="269">
        <v>44636</v>
      </c>
      <c r="I906" s="433">
        <v>350</v>
      </c>
      <c r="J906" s="217">
        <f t="shared" si="34"/>
        <v>17</v>
      </c>
      <c r="N906" s="216"/>
      <c r="R906" s="216"/>
      <c r="U906" s="216"/>
    </row>
    <row r="907" spans="1:21" hidden="1" outlineLevel="1" x14ac:dyDescent="0.35">
      <c r="A907" s="216" t="s">
        <v>5346</v>
      </c>
      <c r="B907" s="46">
        <v>34</v>
      </c>
      <c r="C907" s="216" t="s">
        <v>5347</v>
      </c>
      <c r="D907" s="272" t="s">
        <v>170</v>
      </c>
      <c r="E907" s="217">
        <v>7</v>
      </c>
      <c r="F907" s="217">
        <v>2</v>
      </c>
      <c r="G907" s="217">
        <v>9</v>
      </c>
      <c r="H907" s="269">
        <v>44636</v>
      </c>
      <c r="I907" s="433">
        <v>750</v>
      </c>
      <c r="J907" s="217">
        <f t="shared" si="34"/>
        <v>9</v>
      </c>
      <c r="N907" s="216"/>
      <c r="R907" s="216"/>
      <c r="U907" s="216"/>
    </row>
    <row r="908" spans="1:21" hidden="1" outlineLevel="1" x14ac:dyDescent="0.35">
      <c r="A908" s="216" t="s">
        <v>5346</v>
      </c>
      <c r="B908" s="46">
        <v>35</v>
      </c>
      <c r="C908" s="216" t="s">
        <v>5347</v>
      </c>
      <c r="D908" s="272" t="s">
        <v>170</v>
      </c>
      <c r="E908" s="217">
        <v>11</v>
      </c>
      <c r="F908" s="217">
        <v>5</v>
      </c>
      <c r="G908" s="217">
        <v>16</v>
      </c>
      <c r="H908" s="269">
        <v>44636</v>
      </c>
      <c r="I908" s="433">
        <v>440</v>
      </c>
      <c r="J908" s="217">
        <f t="shared" si="34"/>
        <v>16</v>
      </c>
      <c r="N908" s="216"/>
      <c r="R908" s="216"/>
      <c r="U908" s="216"/>
    </row>
    <row r="909" spans="1:21" hidden="1" outlineLevel="1" x14ac:dyDescent="0.35">
      <c r="A909" s="216" t="s">
        <v>5346</v>
      </c>
      <c r="B909" s="46">
        <v>36</v>
      </c>
      <c r="C909" s="216" t="s">
        <v>5347</v>
      </c>
      <c r="D909" s="272" t="s">
        <v>170</v>
      </c>
      <c r="E909" s="217">
        <v>5</v>
      </c>
      <c r="F909" s="217">
        <v>2</v>
      </c>
      <c r="G909" s="217">
        <v>7</v>
      </c>
      <c r="H909" s="269">
        <v>44636</v>
      </c>
      <c r="I909" s="433">
        <v>200</v>
      </c>
      <c r="J909" s="217">
        <f t="shared" si="34"/>
        <v>7</v>
      </c>
      <c r="N909" s="216"/>
      <c r="R909" s="216"/>
      <c r="U909" s="216"/>
    </row>
    <row r="910" spans="1:21" hidden="1" outlineLevel="1" x14ac:dyDescent="0.35">
      <c r="A910" s="216" t="s">
        <v>5346</v>
      </c>
      <c r="B910" s="46">
        <v>37</v>
      </c>
      <c r="C910" s="216" t="s">
        <v>5347</v>
      </c>
      <c r="D910" s="272" t="s">
        <v>170</v>
      </c>
      <c r="E910" s="217">
        <v>10</v>
      </c>
      <c r="F910" s="217">
        <v>3</v>
      </c>
      <c r="G910" s="217">
        <v>13</v>
      </c>
      <c r="H910" s="269">
        <v>44636</v>
      </c>
      <c r="I910" s="433">
        <v>200</v>
      </c>
      <c r="J910" s="217">
        <f t="shared" si="34"/>
        <v>13</v>
      </c>
      <c r="N910" s="216"/>
      <c r="R910" s="216"/>
      <c r="U910" s="216"/>
    </row>
    <row r="911" spans="1:21" hidden="1" outlineLevel="1" x14ac:dyDescent="0.35">
      <c r="A911" s="216" t="s">
        <v>5346</v>
      </c>
      <c r="B911" s="46">
        <v>41</v>
      </c>
      <c r="C911" s="216" t="s">
        <v>5347</v>
      </c>
      <c r="D911" s="272" t="s">
        <v>170</v>
      </c>
      <c r="E911" s="217">
        <v>3</v>
      </c>
      <c r="F911" s="217">
        <v>3</v>
      </c>
      <c r="G911" s="217">
        <v>6</v>
      </c>
      <c r="H911" s="269">
        <v>44636</v>
      </c>
      <c r="I911" s="433">
        <v>200</v>
      </c>
      <c r="J911" s="217">
        <f t="shared" si="34"/>
        <v>6</v>
      </c>
      <c r="N911" s="216"/>
      <c r="R911" s="216"/>
      <c r="U911" s="216"/>
    </row>
    <row r="912" spans="1:21" hidden="1" outlineLevel="1" x14ac:dyDescent="0.35">
      <c r="A912" s="216" t="s">
        <v>5346</v>
      </c>
      <c r="B912" s="46">
        <v>38</v>
      </c>
      <c r="C912" s="216" t="s">
        <v>5347</v>
      </c>
      <c r="D912" s="272" t="s">
        <v>170</v>
      </c>
      <c r="E912" s="217">
        <v>6</v>
      </c>
      <c r="F912" s="217">
        <v>2</v>
      </c>
      <c r="G912" s="217">
        <v>8</v>
      </c>
      <c r="H912" s="269">
        <v>44636</v>
      </c>
      <c r="I912" s="433">
        <v>600</v>
      </c>
      <c r="J912" s="217">
        <f t="shared" si="34"/>
        <v>8</v>
      </c>
      <c r="N912" s="216"/>
      <c r="R912" s="216"/>
      <c r="U912" s="216"/>
    </row>
    <row r="913" spans="1:21" hidden="1" outlineLevel="1" x14ac:dyDescent="0.35">
      <c r="A913" s="216" t="s">
        <v>5346</v>
      </c>
      <c r="B913" s="46">
        <v>39</v>
      </c>
      <c r="C913" s="216" t="s">
        <v>5347</v>
      </c>
      <c r="D913" s="272" t="s">
        <v>170</v>
      </c>
      <c r="E913" s="217">
        <v>4</v>
      </c>
      <c r="F913" s="217">
        <v>4</v>
      </c>
      <c r="G913" s="217">
        <v>8</v>
      </c>
      <c r="H913" s="269">
        <v>44636</v>
      </c>
      <c r="I913" s="433">
        <v>200</v>
      </c>
      <c r="J913" s="217">
        <f t="shared" si="34"/>
        <v>8</v>
      </c>
      <c r="N913" s="216"/>
      <c r="R913" s="216"/>
      <c r="U913" s="216"/>
    </row>
    <row r="914" spans="1:21" ht="15" hidden="1" outlineLevel="1" thickBot="1" x14ac:dyDescent="0.4">
      <c r="A914" s="216" t="s">
        <v>5346</v>
      </c>
      <c r="B914" s="46">
        <v>40</v>
      </c>
      <c r="C914" s="216" t="s">
        <v>5347</v>
      </c>
      <c r="D914" s="272" t="s">
        <v>170</v>
      </c>
      <c r="E914" s="217">
        <v>11</v>
      </c>
      <c r="F914" s="217">
        <v>5</v>
      </c>
      <c r="G914" s="217">
        <v>16</v>
      </c>
      <c r="H914" s="269">
        <v>44636</v>
      </c>
      <c r="I914" s="433">
        <v>700</v>
      </c>
      <c r="J914" s="217">
        <f t="shared" si="34"/>
        <v>16</v>
      </c>
      <c r="N914" s="216"/>
      <c r="R914" s="216"/>
      <c r="U914" s="216"/>
    </row>
    <row r="915" spans="1:21" ht="15" collapsed="1" thickBot="1" x14ac:dyDescent="0.4">
      <c r="A915" s="415" t="s">
        <v>5346</v>
      </c>
      <c r="B915" s="416"/>
      <c r="C915" s="417" t="s">
        <v>5347</v>
      </c>
      <c r="D915" s="418">
        <f>COUNTA(D874:D914)</f>
        <v>41</v>
      </c>
      <c r="E915" s="418">
        <f>SUM(E874:E914)</f>
        <v>243</v>
      </c>
      <c r="F915" s="418">
        <f t="shared" ref="F915:G915" si="35">SUM(F874:F914)</f>
        <v>161</v>
      </c>
      <c r="G915" s="418">
        <f t="shared" si="35"/>
        <v>404</v>
      </c>
      <c r="H915" s="422">
        <v>44636</v>
      </c>
      <c r="I915" s="421">
        <f>AVERAGE(I874:I914)</f>
        <v>336.21951219512198</v>
      </c>
      <c r="J915" s="418">
        <f t="shared" ref="J915" si="36">SUM(J874:J914)</f>
        <v>404</v>
      </c>
      <c r="N915" s="216"/>
      <c r="R915" s="216"/>
      <c r="U915" s="216"/>
    </row>
    <row r="916" spans="1:21" hidden="1" outlineLevel="1" x14ac:dyDescent="0.35">
      <c r="A916" s="216" t="s">
        <v>5348</v>
      </c>
      <c r="B916" s="46">
        <v>30</v>
      </c>
      <c r="C916" s="216" t="s">
        <v>5349</v>
      </c>
      <c r="D916" s="272" t="s">
        <v>170</v>
      </c>
      <c r="E916" s="217">
        <v>4</v>
      </c>
      <c r="F916" s="217">
        <v>3</v>
      </c>
      <c r="G916" s="217">
        <v>7</v>
      </c>
      <c r="H916" s="269">
        <v>44637</v>
      </c>
      <c r="I916" s="433">
        <v>428</v>
      </c>
      <c r="J916" s="217">
        <f t="shared" si="34"/>
        <v>7</v>
      </c>
      <c r="N916" s="216"/>
      <c r="R916" s="216"/>
      <c r="U916" s="216"/>
    </row>
    <row r="917" spans="1:21" hidden="1" outlineLevel="1" x14ac:dyDescent="0.35">
      <c r="A917" s="216" t="s">
        <v>5348</v>
      </c>
      <c r="B917" s="46">
        <v>1</v>
      </c>
      <c r="C917" s="216" t="s">
        <v>5349</v>
      </c>
      <c r="D917" s="272" t="s">
        <v>170</v>
      </c>
      <c r="E917" s="217">
        <v>3</v>
      </c>
      <c r="F917" s="217">
        <v>5</v>
      </c>
      <c r="G917" s="217">
        <v>8</v>
      </c>
      <c r="H917" s="269">
        <v>44637</v>
      </c>
      <c r="I917" s="433">
        <v>223</v>
      </c>
      <c r="J917" s="217">
        <f t="shared" si="34"/>
        <v>8</v>
      </c>
      <c r="N917" s="216"/>
      <c r="R917" s="216"/>
      <c r="U917" s="216"/>
    </row>
    <row r="918" spans="1:21" hidden="1" outlineLevel="1" x14ac:dyDescent="0.35">
      <c r="A918" s="216" t="s">
        <v>5348</v>
      </c>
      <c r="B918" s="46">
        <v>2</v>
      </c>
      <c r="C918" s="216" t="s">
        <v>5349</v>
      </c>
      <c r="D918" s="272" t="s">
        <v>170</v>
      </c>
      <c r="E918" s="217">
        <v>3</v>
      </c>
      <c r="F918" s="217">
        <v>3</v>
      </c>
      <c r="G918" s="217">
        <v>6</v>
      </c>
      <c r="H918" s="269">
        <v>44637</v>
      </c>
      <c r="I918" s="433">
        <v>315</v>
      </c>
      <c r="J918" s="217">
        <f t="shared" si="34"/>
        <v>6</v>
      </c>
      <c r="N918" s="216"/>
      <c r="R918" s="216"/>
      <c r="U918" s="216"/>
    </row>
    <row r="919" spans="1:21" hidden="1" outlineLevel="1" x14ac:dyDescent="0.35">
      <c r="A919" s="216" t="s">
        <v>5348</v>
      </c>
      <c r="B919" s="46">
        <v>3</v>
      </c>
      <c r="C919" s="216" t="s">
        <v>5349</v>
      </c>
      <c r="D919" s="272" t="s">
        <v>170</v>
      </c>
      <c r="E919" s="217">
        <v>2</v>
      </c>
      <c r="F919" s="217">
        <v>2</v>
      </c>
      <c r="G919" s="217">
        <v>4</v>
      </c>
      <c r="H919" s="269">
        <v>44637</v>
      </c>
      <c r="I919" s="433">
        <v>216</v>
      </c>
      <c r="J919" s="217">
        <f t="shared" si="34"/>
        <v>4</v>
      </c>
      <c r="N919" s="216"/>
      <c r="R919" s="216"/>
      <c r="U919" s="216"/>
    </row>
    <row r="920" spans="1:21" hidden="1" outlineLevel="1" x14ac:dyDescent="0.35">
      <c r="A920" s="216" t="s">
        <v>5348</v>
      </c>
      <c r="B920" s="46">
        <v>60</v>
      </c>
      <c r="C920" s="216" t="s">
        <v>5349</v>
      </c>
      <c r="D920" s="272" t="s">
        <v>170</v>
      </c>
      <c r="E920" s="217">
        <v>2</v>
      </c>
      <c r="F920" s="217">
        <v>3</v>
      </c>
      <c r="G920" s="217">
        <v>5</v>
      </c>
      <c r="H920" s="269">
        <v>44637</v>
      </c>
      <c r="I920" s="433">
        <v>151</v>
      </c>
      <c r="J920" s="217">
        <f t="shared" si="34"/>
        <v>5</v>
      </c>
      <c r="N920" s="216"/>
      <c r="R920" s="216"/>
      <c r="U920" s="216"/>
    </row>
    <row r="921" spans="1:21" hidden="1" outlineLevel="1" x14ac:dyDescent="0.35">
      <c r="A921" s="216" t="s">
        <v>5348</v>
      </c>
      <c r="B921" s="46">
        <v>4</v>
      </c>
      <c r="C921" s="216" t="s">
        <v>5349</v>
      </c>
      <c r="D921" s="272" t="s">
        <v>170</v>
      </c>
      <c r="E921" s="217">
        <v>1</v>
      </c>
      <c r="F921" s="217">
        <v>5</v>
      </c>
      <c r="G921" s="217">
        <v>6</v>
      </c>
      <c r="H921" s="269">
        <v>44637</v>
      </c>
      <c r="I921" s="433">
        <v>181</v>
      </c>
      <c r="J921" s="217">
        <f t="shared" si="34"/>
        <v>6</v>
      </c>
      <c r="N921" s="216"/>
      <c r="R921" s="216"/>
      <c r="U921" s="216"/>
    </row>
    <row r="922" spans="1:21" hidden="1" outlineLevel="1" x14ac:dyDescent="0.35">
      <c r="A922" s="216" t="s">
        <v>5348</v>
      </c>
      <c r="B922" s="46">
        <v>5</v>
      </c>
      <c r="C922" s="216" t="s">
        <v>5349</v>
      </c>
      <c r="D922" s="272" t="s">
        <v>170</v>
      </c>
      <c r="E922" s="217">
        <v>4</v>
      </c>
      <c r="F922" s="217">
        <v>3</v>
      </c>
      <c r="G922" s="217">
        <v>7</v>
      </c>
      <c r="H922" s="269">
        <v>44637</v>
      </c>
      <c r="I922" s="433">
        <v>414</v>
      </c>
      <c r="J922" s="217">
        <f t="shared" si="34"/>
        <v>7</v>
      </c>
      <c r="N922" s="216"/>
      <c r="R922" s="216"/>
      <c r="U922" s="216"/>
    </row>
    <row r="923" spans="1:21" hidden="1" outlineLevel="1" x14ac:dyDescent="0.35">
      <c r="A923" s="216" t="s">
        <v>5348</v>
      </c>
      <c r="B923" s="46">
        <v>42</v>
      </c>
      <c r="C923" s="216" t="s">
        <v>5349</v>
      </c>
      <c r="D923" s="272" t="s">
        <v>170</v>
      </c>
      <c r="E923" s="217">
        <v>0</v>
      </c>
      <c r="F923" s="217">
        <v>2</v>
      </c>
      <c r="G923" s="217">
        <v>2</v>
      </c>
      <c r="H923" s="269">
        <v>44637</v>
      </c>
      <c r="I923" s="433">
        <v>170</v>
      </c>
      <c r="J923" s="217">
        <f t="shared" si="34"/>
        <v>2</v>
      </c>
      <c r="N923" s="216"/>
      <c r="R923" s="216"/>
      <c r="U923" s="216"/>
    </row>
    <row r="924" spans="1:21" hidden="1" outlineLevel="1" x14ac:dyDescent="0.35">
      <c r="A924" s="216" t="s">
        <v>5348</v>
      </c>
      <c r="B924" s="46">
        <v>6</v>
      </c>
      <c r="C924" s="216" t="s">
        <v>5349</v>
      </c>
      <c r="D924" s="272" t="s">
        <v>170</v>
      </c>
      <c r="E924" s="217">
        <v>6</v>
      </c>
      <c r="F924" s="217">
        <v>5</v>
      </c>
      <c r="G924" s="217">
        <v>11</v>
      </c>
      <c r="H924" s="269">
        <v>44637</v>
      </c>
      <c r="I924" s="433">
        <v>621</v>
      </c>
      <c r="J924" s="217">
        <f t="shared" si="34"/>
        <v>11</v>
      </c>
      <c r="N924" s="216"/>
      <c r="R924" s="216"/>
      <c r="U924" s="216"/>
    </row>
    <row r="925" spans="1:21" hidden="1" outlineLevel="1" x14ac:dyDescent="0.35">
      <c r="A925" s="216" t="s">
        <v>5348</v>
      </c>
      <c r="B925" s="46">
        <v>26</v>
      </c>
      <c r="C925" s="216" t="s">
        <v>5349</v>
      </c>
      <c r="D925" s="272" t="s">
        <v>170</v>
      </c>
      <c r="E925" s="217">
        <v>6</v>
      </c>
      <c r="F925" s="217">
        <v>4</v>
      </c>
      <c r="G925" s="217">
        <v>10</v>
      </c>
      <c r="H925" s="269">
        <v>44637</v>
      </c>
      <c r="I925" s="433">
        <v>622</v>
      </c>
      <c r="J925" s="217">
        <f t="shared" si="34"/>
        <v>10</v>
      </c>
      <c r="N925" s="216"/>
      <c r="R925" s="216"/>
      <c r="U925" s="216"/>
    </row>
    <row r="926" spans="1:21" hidden="1" outlineLevel="1" x14ac:dyDescent="0.35">
      <c r="A926" s="216" t="s">
        <v>5348</v>
      </c>
      <c r="B926" s="46">
        <v>7</v>
      </c>
      <c r="C926" s="216" t="s">
        <v>5349</v>
      </c>
      <c r="D926" s="272" t="s">
        <v>170</v>
      </c>
      <c r="E926" s="217">
        <v>6</v>
      </c>
      <c r="F926" s="217">
        <v>4</v>
      </c>
      <c r="G926" s="217">
        <v>10</v>
      </c>
      <c r="H926" s="269">
        <v>44637</v>
      </c>
      <c r="I926" s="433">
        <v>226</v>
      </c>
      <c r="J926" s="217">
        <f t="shared" si="34"/>
        <v>10</v>
      </c>
      <c r="N926" s="216"/>
      <c r="R926" s="216"/>
      <c r="U926" s="216"/>
    </row>
    <row r="927" spans="1:21" hidden="1" outlineLevel="1" x14ac:dyDescent="0.35">
      <c r="A927" s="216" t="s">
        <v>5348</v>
      </c>
      <c r="B927" s="46">
        <v>8</v>
      </c>
      <c r="C927" s="216" t="s">
        <v>5349</v>
      </c>
      <c r="D927" s="272" t="s">
        <v>170</v>
      </c>
      <c r="E927" s="217">
        <v>7</v>
      </c>
      <c r="F927" s="217">
        <v>2</v>
      </c>
      <c r="G927" s="217">
        <v>9</v>
      </c>
      <c r="H927" s="269">
        <v>44637</v>
      </c>
      <c r="I927" s="433">
        <v>711</v>
      </c>
      <c r="J927" s="217">
        <f t="shared" si="34"/>
        <v>9</v>
      </c>
      <c r="N927" s="216"/>
      <c r="R927" s="216"/>
      <c r="U927" s="216"/>
    </row>
    <row r="928" spans="1:21" hidden="1" outlineLevel="1" x14ac:dyDescent="0.35">
      <c r="A928" s="216" t="s">
        <v>5348</v>
      </c>
      <c r="B928" s="46">
        <v>9</v>
      </c>
      <c r="C928" s="216" t="s">
        <v>5349</v>
      </c>
      <c r="D928" s="272" t="s">
        <v>170</v>
      </c>
      <c r="E928" s="217">
        <v>2</v>
      </c>
      <c r="F928" s="217">
        <v>2</v>
      </c>
      <c r="G928" s="217">
        <v>4</v>
      </c>
      <c r="H928" s="269">
        <v>44637</v>
      </c>
      <c r="I928" s="433">
        <v>270</v>
      </c>
      <c r="J928" s="217">
        <f t="shared" si="34"/>
        <v>4</v>
      </c>
      <c r="N928" s="216"/>
      <c r="R928" s="216"/>
      <c r="U928" s="216"/>
    </row>
    <row r="929" spans="1:21" hidden="1" outlineLevel="1" x14ac:dyDescent="0.35">
      <c r="A929" s="216" t="s">
        <v>5348</v>
      </c>
      <c r="B929" s="46">
        <v>36</v>
      </c>
      <c r="C929" s="216" t="s">
        <v>5349</v>
      </c>
      <c r="D929" s="272" t="s">
        <v>170</v>
      </c>
      <c r="E929" s="217">
        <v>6</v>
      </c>
      <c r="F929" s="217">
        <v>8</v>
      </c>
      <c r="G929" s="217">
        <v>14</v>
      </c>
      <c r="H929" s="269">
        <v>44637</v>
      </c>
      <c r="I929" s="433">
        <v>361</v>
      </c>
      <c r="J929" s="217">
        <f t="shared" si="34"/>
        <v>14</v>
      </c>
      <c r="N929" s="216"/>
      <c r="R929" s="216"/>
      <c r="U929" s="216"/>
    </row>
    <row r="930" spans="1:21" hidden="1" outlineLevel="1" x14ac:dyDescent="0.35">
      <c r="A930" s="216" t="s">
        <v>5348</v>
      </c>
      <c r="B930" s="46">
        <v>10</v>
      </c>
      <c r="C930" s="216" t="s">
        <v>5349</v>
      </c>
      <c r="D930" s="272" t="s">
        <v>170</v>
      </c>
      <c r="E930" s="217">
        <v>3</v>
      </c>
      <c r="F930" s="217">
        <v>2</v>
      </c>
      <c r="G930" s="217">
        <v>5</v>
      </c>
      <c r="H930" s="269">
        <v>44637</v>
      </c>
      <c r="I930" s="433">
        <v>314</v>
      </c>
      <c r="J930" s="217">
        <f t="shared" si="34"/>
        <v>5</v>
      </c>
      <c r="N930" s="216"/>
      <c r="R930" s="216"/>
      <c r="U930" s="216"/>
    </row>
    <row r="931" spans="1:21" hidden="1" outlineLevel="1" x14ac:dyDescent="0.35">
      <c r="A931" s="216" t="s">
        <v>5348</v>
      </c>
      <c r="B931" s="46">
        <v>11</v>
      </c>
      <c r="C931" s="216" t="s">
        <v>5349</v>
      </c>
      <c r="D931" s="272" t="s">
        <v>170</v>
      </c>
      <c r="E931" s="217">
        <v>7</v>
      </c>
      <c r="F931" s="217">
        <v>3</v>
      </c>
      <c r="G931" s="217">
        <v>10</v>
      </c>
      <c r="H931" s="269">
        <v>44637</v>
      </c>
      <c r="I931" s="433">
        <v>702</v>
      </c>
      <c r="J931" s="217">
        <f t="shared" si="34"/>
        <v>10</v>
      </c>
      <c r="N931" s="216"/>
      <c r="R931" s="216"/>
      <c r="U931" s="216"/>
    </row>
    <row r="932" spans="1:21" hidden="1" outlineLevel="1" x14ac:dyDescent="0.35">
      <c r="A932" s="216" t="s">
        <v>5348</v>
      </c>
      <c r="B932" s="46">
        <v>12</v>
      </c>
      <c r="C932" s="216" t="s">
        <v>5349</v>
      </c>
      <c r="D932" s="272" t="s">
        <v>170</v>
      </c>
      <c r="E932" s="217">
        <v>1</v>
      </c>
      <c r="F932" s="217">
        <v>4</v>
      </c>
      <c r="G932" s="217">
        <v>5</v>
      </c>
      <c r="H932" s="269">
        <v>44637</v>
      </c>
      <c r="I932" s="433">
        <v>163</v>
      </c>
      <c r="J932" s="217">
        <f t="shared" si="34"/>
        <v>5</v>
      </c>
      <c r="N932" s="216"/>
      <c r="R932" s="216"/>
      <c r="U932" s="216"/>
    </row>
    <row r="933" spans="1:21" hidden="1" outlineLevel="1" x14ac:dyDescent="0.35">
      <c r="A933" s="216" t="s">
        <v>5348</v>
      </c>
      <c r="B933" s="46">
        <v>13</v>
      </c>
      <c r="C933" s="216" t="s">
        <v>5349</v>
      </c>
      <c r="D933" s="272" t="s">
        <v>170</v>
      </c>
      <c r="E933" s="217">
        <v>2</v>
      </c>
      <c r="F933" s="217">
        <v>6</v>
      </c>
      <c r="G933" s="217">
        <v>8</v>
      </c>
      <c r="H933" s="269">
        <v>44637</v>
      </c>
      <c r="I933" s="433">
        <v>233</v>
      </c>
      <c r="J933" s="217">
        <f t="shared" si="34"/>
        <v>8</v>
      </c>
      <c r="N933" s="216"/>
      <c r="R933" s="216"/>
      <c r="U933" s="216"/>
    </row>
    <row r="934" spans="1:21" hidden="1" outlineLevel="1" x14ac:dyDescent="0.35">
      <c r="A934" s="216" t="s">
        <v>5348</v>
      </c>
      <c r="B934" s="46">
        <v>14</v>
      </c>
      <c r="C934" s="216" t="s">
        <v>5349</v>
      </c>
      <c r="D934" s="272" t="s">
        <v>170</v>
      </c>
      <c r="E934" s="217">
        <v>5</v>
      </c>
      <c r="F934" s="217">
        <v>4</v>
      </c>
      <c r="G934" s="217">
        <v>9</v>
      </c>
      <c r="H934" s="269">
        <v>44637</v>
      </c>
      <c r="I934" s="433">
        <v>520</v>
      </c>
      <c r="J934" s="217">
        <f t="shared" si="34"/>
        <v>9</v>
      </c>
      <c r="N934" s="216"/>
      <c r="R934" s="216"/>
      <c r="U934" s="216"/>
    </row>
    <row r="935" spans="1:21" hidden="1" outlineLevel="1" x14ac:dyDescent="0.35">
      <c r="A935" s="216" t="s">
        <v>5348</v>
      </c>
      <c r="B935" s="46">
        <v>15</v>
      </c>
      <c r="C935" s="216" t="s">
        <v>5349</v>
      </c>
      <c r="D935" s="272" t="s">
        <v>170</v>
      </c>
      <c r="E935" s="217">
        <v>4</v>
      </c>
      <c r="F935" s="217">
        <v>5</v>
      </c>
      <c r="G935" s="217">
        <v>9</v>
      </c>
      <c r="H935" s="269">
        <v>44637</v>
      </c>
      <c r="I935" s="433">
        <v>425</v>
      </c>
      <c r="J935" s="217">
        <f t="shared" si="34"/>
        <v>9</v>
      </c>
      <c r="N935" s="216"/>
      <c r="R935" s="216"/>
      <c r="U935" s="216"/>
    </row>
    <row r="936" spans="1:21" hidden="1" outlineLevel="1" x14ac:dyDescent="0.35">
      <c r="A936" s="216" t="s">
        <v>5348</v>
      </c>
      <c r="B936" s="46">
        <v>22</v>
      </c>
      <c r="C936" s="216" t="s">
        <v>5349</v>
      </c>
      <c r="D936" s="272" t="s">
        <v>170</v>
      </c>
      <c r="E936" s="217">
        <v>2</v>
      </c>
      <c r="F936" s="217">
        <v>4</v>
      </c>
      <c r="G936" s="217">
        <v>6</v>
      </c>
      <c r="H936" s="269">
        <v>44637</v>
      </c>
      <c r="I936" s="433">
        <v>211</v>
      </c>
      <c r="J936" s="217">
        <f t="shared" si="34"/>
        <v>6</v>
      </c>
      <c r="N936" s="216"/>
      <c r="R936" s="216"/>
      <c r="U936" s="216"/>
    </row>
    <row r="937" spans="1:21" hidden="1" outlineLevel="1" x14ac:dyDescent="0.35">
      <c r="A937" s="216" t="s">
        <v>5348</v>
      </c>
      <c r="B937" s="46">
        <v>16</v>
      </c>
      <c r="C937" s="216" t="s">
        <v>5349</v>
      </c>
      <c r="D937" s="272" t="s">
        <v>170</v>
      </c>
      <c r="E937" s="217">
        <v>5</v>
      </c>
      <c r="F937" s="217">
        <v>5</v>
      </c>
      <c r="G937" s="217">
        <v>10</v>
      </c>
      <c r="H937" s="269">
        <v>44637</v>
      </c>
      <c r="I937" s="433">
        <v>352</v>
      </c>
      <c r="J937" s="217">
        <f t="shared" si="34"/>
        <v>10</v>
      </c>
      <c r="N937" s="216"/>
      <c r="R937" s="216"/>
      <c r="U937" s="216"/>
    </row>
    <row r="938" spans="1:21" hidden="1" outlineLevel="1" x14ac:dyDescent="0.35">
      <c r="A938" s="216" t="s">
        <v>5348</v>
      </c>
      <c r="B938" s="46">
        <v>18</v>
      </c>
      <c r="C938" s="216" t="s">
        <v>5349</v>
      </c>
      <c r="D938" s="272" t="s">
        <v>170</v>
      </c>
      <c r="E938" s="217">
        <v>8</v>
      </c>
      <c r="F938" s="217">
        <v>5</v>
      </c>
      <c r="G938" s="217">
        <v>13</v>
      </c>
      <c r="H938" s="269">
        <v>44637</v>
      </c>
      <c r="I938" s="433">
        <v>823</v>
      </c>
      <c r="J938" s="217">
        <f t="shared" si="34"/>
        <v>13</v>
      </c>
      <c r="N938" s="216"/>
      <c r="R938" s="216"/>
      <c r="U938" s="216"/>
    </row>
    <row r="939" spans="1:21" hidden="1" outlineLevel="1" x14ac:dyDescent="0.35">
      <c r="A939" s="216" t="s">
        <v>5348</v>
      </c>
      <c r="B939" s="46">
        <v>17</v>
      </c>
      <c r="C939" s="216" t="s">
        <v>5349</v>
      </c>
      <c r="D939" s="272" t="s">
        <v>170</v>
      </c>
      <c r="E939" s="217">
        <v>5</v>
      </c>
      <c r="F939" s="217">
        <v>3</v>
      </c>
      <c r="G939" s="217">
        <v>8</v>
      </c>
      <c r="H939" s="269">
        <v>44637</v>
      </c>
      <c r="I939" s="433">
        <v>512</v>
      </c>
      <c r="J939" s="217">
        <f t="shared" si="34"/>
        <v>8</v>
      </c>
      <c r="N939" s="216"/>
      <c r="R939" s="216"/>
      <c r="U939" s="216"/>
    </row>
    <row r="940" spans="1:21" hidden="1" outlineLevel="1" x14ac:dyDescent="0.35">
      <c r="A940" s="216" t="s">
        <v>5348</v>
      </c>
      <c r="B940" s="46">
        <v>54</v>
      </c>
      <c r="C940" s="216" t="s">
        <v>5349</v>
      </c>
      <c r="D940" s="272" t="s">
        <v>170</v>
      </c>
      <c r="E940" s="217">
        <v>2</v>
      </c>
      <c r="F940" s="217">
        <v>5</v>
      </c>
      <c r="G940" s="217">
        <v>7</v>
      </c>
      <c r="H940" s="269">
        <v>44637</v>
      </c>
      <c r="I940" s="433">
        <v>232</v>
      </c>
      <c r="J940" s="217">
        <f t="shared" si="34"/>
        <v>7</v>
      </c>
      <c r="N940" s="216"/>
      <c r="R940" s="216"/>
      <c r="U940" s="216"/>
    </row>
    <row r="941" spans="1:21" hidden="1" outlineLevel="1" x14ac:dyDescent="0.35">
      <c r="A941" s="216" t="s">
        <v>5348</v>
      </c>
      <c r="B941" s="46">
        <v>41</v>
      </c>
      <c r="C941" s="216" t="s">
        <v>5349</v>
      </c>
      <c r="D941" s="272" t="s">
        <v>170</v>
      </c>
      <c r="E941" s="217">
        <v>4</v>
      </c>
      <c r="F941" s="217">
        <v>4</v>
      </c>
      <c r="G941" s="217">
        <v>8</v>
      </c>
      <c r="H941" s="269">
        <v>44637</v>
      </c>
      <c r="I941" s="433">
        <v>242</v>
      </c>
      <c r="J941" s="217">
        <f t="shared" si="34"/>
        <v>8</v>
      </c>
      <c r="N941" s="216"/>
      <c r="R941" s="216"/>
      <c r="U941" s="216"/>
    </row>
    <row r="942" spans="1:21" hidden="1" outlineLevel="1" x14ac:dyDescent="0.35">
      <c r="A942" s="216" t="s">
        <v>5348</v>
      </c>
      <c r="B942" s="46">
        <v>19</v>
      </c>
      <c r="C942" s="216" t="s">
        <v>5349</v>
      </c>
      <c r="D942" s="272" t="s">
        <v>170</v>
      </c>
      <c r="E942" s="217">
        <v>1</v>
      </c>
      <c r="F942" s="217">
        <v>4</v>
      </c>
      <c r="G942" s="217">
        <v>5</v>
      </c>
      <c r="H942" s="269">
        <v>44637</v>
      </c>
      <c r="I942" s="433">
        <v>150</v>
      </c>
      <c r="J942" s="217">
        <f t="shared" si="34"/>
        <v>5</v>
      </c>
      <c r="N942" s="216"/>
      <c r="R942" s="216"/>
      <c r="U942" s="216"/>
    </row>
    <row r="943" spans="1:21" hidden="1" outlineLevel="1" x14ac:dyDescent="0.35">
      <c r="A943" s="216" t="s">
        <v>5348</v>
      </c>
      <c r="B943" s="46">
        <v>64</v>
      </c>
      <c r="C943" s="216" t="s">
        <v>5349</v>
      </c>
      <c r="D943" s="272" t="s">
        <v>170</v>
      </c>
      <c r="E943" s="217">
        <v>6</v>
      </c>
      <c r="F943" s="217">
        <v>3</v>
      </c>
      <c r="G943" s="217">
        <v>9</v>
      </c>
      <c r="H943" s="269">
        <v>44637</v>
      </c>
      <c r="I943" s="433">
        <v>621</v>
      </c>
      <c r="J943" s="217">
        <f t="shared" si="34"/>
        <v>9</v>
      </c>
      <c r="N943" s="216"/>
      <c r="R943" s="216"/>
      <c r="U943" s="216"/>
    </row>
    <row r="944" spans="1:21" hidden="1" outlineLevel="1" x14ac:dyDescent="0.35">
      <c r="A944" s="216" t="s">
        <v>5348</v>
      </c>
      <c r="B944" s="46">
        <v>20</v>
      </c>
      <c r="C944" s="216" t="s">
        <v>5349</v>
      </c>
      <c r="D944" s="272" t="s">
        <v>170</v>
      </c>
      <c r="E944" s="217">
        <v>3</v>
      </c>
      <c r="F944" s="217">
        <v>4</v>
      </c>
      <c r="G944" s="217">
        <v>7</v>
      </c>
      <c r="H944" s="269">
        <v>44637</v>
      </c>
      <c r="I944" s="433">
        <v>322</v>
      </c>
      <c r="J944" s="217">
        <f t="shared" si="34"/>
        <v>7</v>
      </c>
      <c r="N944" s="216"/>
      <c r="R944" s="216"/>
      <c r="U944" s="216"/>
    </row>
    <row r="945" spans="1:21" hidden="1" outlineLevel="1" x14ac:dyDescent="0.35">
      <c r="A945" s="216" t="s">
        <v>5348</v>
      </c>
      <c r="B945" s="46">
        <v>33</v>
      </c>
      <c r="C945" s="216" t="s">
        <v>5349</v>
      </c>
      <c r="D945" s="272" t="s">
        <v>170</v>
      </c>
      <c r="E945" s="217">
        <v>2</v>
      </c>
      <c r="F945" s="217">
        <v>5</v>
      </c>
      <c r="G945" s="217">
        <v>7</v>
      </c>
      <c r="H945" s="269">
        <v>44637</v>
      </c>
      <c r="I945" s="433">
        <v>232</v>
      </c>
      <c r="J945" s="217">
        <f t="shared" si="34"/>
        <v>7</v>
      </c>
      <c r="N945" s="216"/>
      <c r="R945" s="216"/>
      <c r="U945" s="216"/>
    </row>
    <row r="946" spans="1:21" hidden="1" outlineLevel="1" x14ac:dyDescent="0.35">
      <c r="A946" s="216" t="s">
        <v>5348</v>
      </c>
      <c r="B946" s="46">
        <v>21</v>
      </c>
      <c r="C946" s="216" t="s">
        <v>5349</v>
      </c>
      <c r="D946" s="272" t="s">
        <v>170</v>
      </c>
      <c r="E946" s="217">
        <v>6</v>
      </c>
      <c r="F946" s="217">
        <v>5</v>
      </c>
      <c r="G946" s="217">
        <v>11</v>
      </c>
      <c r="H946" s="269">
        <v>44637</v>
      </c>
      <c r="I946" s="433">
        <v>633</v>
      </c>
      <c r="J946" s="217">
        <f t="shared" si="34"/>
        <v>11</v>
      </c>
      <c r="N946" s="216"/>
      <c r="R946" s="216"/>
      <c r="U946" s="216"/>
    </row>
    <row r="947" spans="1:21" hidden="1" outlineLevel="1" x14ac:dyDescent="0.35">
      <c r="A947" s="216" t="s">
        <v>5348</v>
      </c>
      <c r="B947" s="46">
        <v>23</v>
      </c>
      <c r="C947" s="216" t="s">
        <v>5349</v>
      </c>
      <c r="D947" s="272" t="s">
        <v>170</v>
      </c>
      <c r="E947" s="217">
        <v>6</v>
      </c>
      <c r="F947" s="217">
        <v>3</v>
      </c>
      <c r="G947" s="217">
        <v>9</v>
      </c>
      <c r="H947" s="269">
        <v>44637</v>
      </c>
      <c r="I947" s="433">
        <v>161</v>
      </c>
      <c r="J947" s="217">
        <f t="shared" si="34"/>
        <v>9</v>
      </c>
      <c r="N947" s="216"/>
      <c r="R947" s="216"/>
      <c r="U947" s="216"/>
    </row>
    <row r="948" spans="1:21" hidden="1" outlineLevel="1" x14ac:dyDescent="0.35">
      <c r="A948" s="216" t="s">
        <v>5348</v>
      </c>
      <c r="B948" s="46">
        <v>37</v>
      </c>
      <c r="C948" s="216" t="s">
        <v>5349</v>
      </c>
      <c r="D948" s="272" t="s">
        <v>170</v>
      </c>
      <c r="E948" s="217">
        <v>2</v>
      </c>
      <c r="F948" s="217">
        <v>2</v>
      </c>
      <c r="G948" s="217">
        <v>4</v>
      </c>
      <c r="H948" s="269">
        <v>44637</v>
      </c>
      <c r="I948" s="433">
        <v>217</v>
      </c>
      <c r="J948" s="217">
        <f t="shared" si="34"/>
        <v>4</v>
      </c>
      <c r="N948" s="216"/>
      <c r="R948" s="216"/>
      <c r="U948" s="216"/>
    </row>
    <row r="949" spans="1:21" hidden="1" outlineLevel="1" x14ac:dyDescent="0.35">
      <c r="A949" s="216" t="s">
        <v>5348</v>
      </c>
      <c r="B949" s="46">
        <v>65</v>
      </c>
      <c r="C949" s="216" t="s">
        <v>5349</v>
      </c>
      <c r="D949" s="272" t="s">
        <v>170</v>
      </c>
      <c r="E949" s="217">
        <v>3</v>
      </c>
      <c r="F949" s="217">
        <v>3</v>
      </c>
      <c r="G949" s="217">
        <v>6</v>
      </c>
      <c r="H949" s="269">
        <v>44637</v>
      </c>
      <c r="I949" s="433">
        <v>213</v>
      </c>
      <c r="J949" s="217">
        <f t="shared" si="34"/>
        <v>6</v>
      </c>
      <c r="N949" s="216"/>
      <c r="R949" s="216"/>
      <c r="U949" s="216"/>
    </row>
    <row r="950" spans="1:21" hidden="1" outlineLevel="1" x14ac:dyDescent="0.35">
      <c r="A950" s="216" t="s">
        <v>5348</v>
      </c>
      <c r="B950" s="46">
        <v>43</v>
      </c>
      <c r="C950" s="216" t="s">
        <v>5349</v>
      </c>
      <c r="D950" s="272" t="s">
        <v>170</v>
      </c>
      <c r="E950" s="217">
        <v>4</v>
      </c>
      <c r="F950" s="217">
        <v>4</v>
      </c>
      <c r="G950" s="217">
        <v>8</v>
      </c>
      <c r="H950" s="269">
        <v>44637</v>
      </c>
      <c r="I950" s="433">
        <v>421</v>
      </c>
      <c r="J950" s="217">
        <f t="shared" si="34"/>
        <v>8</v>
      </c>
      <c r="N950" s="216"/>
      <c r="R950" s="216"/>
      <c r="U950" s="216"/>
    </row>
    <row r="951" spans="1:21" hidden="1" outlineLevel="1" x14ac:dyDescent="0.35">
      <c r="A951" s="216" t="s">
        <v>5348</v>
      </c>
      <c r="B951" s="46">
        <v>24</v>
      </c>
      <c r="C951" s="216" t="s">
        <v>5349</v>
      </c>
      <c r="D951" s="272" t="s">
        <v>170</v>
      </c>
      <c r="E951" s="217">
        <v>3</v>
      </c>
      <c r="F951" s="217">
        <v>6</v>
      </c>
      <c r="G951" s="217">
        <v>9</v>
      </c>
      <c r="H951" s="269">
        <v>44637</v>
      </c>
      <c r="I951" s="433">
        <v>335</v>
      </c>
      <c r="J951" s="217">
        <f t="shared" si="34"/>
        <v>9</v>
      </c>
      <c r="N951" s="216"/>
      <c r="R951" s="216"/>
      <c r="U951" s="216"/>
    </row>
    <row r="952" spans="1:21" hidden="1" outlineLevel="1" x14ac:dyDescent="0.35">
      <c r="A952" s="216" t="s">
        <v>5348</v>
      </c>
      <c r="B952" s="46">
        <v>29</v>
      </c>
      <c r="C952" s="216" t="s">
        <v>5349</v>
      </c>
      <c r="D952" s="272" t="s">
        <v>170</v>
      </c>
      <c r="E952" s="217">
        <v>6</v>
      </c>
      <c r="F952" s="217">
        <v>3</v>
      </c>
      <c r="G952" s="217">
        <v>9</v>
      </c>
      <c r="H952" s="269">
        <v>44637</v>
      </c>
      <c r="I952" s="433">
        <v>162</v>
      </c>
      <c r="J952" s="217">
        <f t="shared" si="34"/>
        <v>9</v>
      </c>
      <c r="N952" s="216"/>
      <c r="R952" s="216"/>
      <c r="U952" s="216"/>
    </row>
    <row r="953" spans="1:21" hidden="1" outlineLevel="1" x14ac:dyDescent="0.35">
      <c r="A953" s="216" t="s">
        <v>5348</v>
      </c>
      <c r="B953" s="46">
        <v>25</v>
      </c>
      <c r="C953" s="216" t="s">
        <v>5349</v>
      </c>
      <c r="D953" s="272" t="s">
        <v>170</v>
      </c>
      <c r="E953" s="217">
        <v>4</v>
      </c>
      <c r="F953" s="217">
        <v>4</v>
      </c>
      <c r="G953" s="217">
        <v>8</v>
      </c>
      <c r="H953" s="269">
        <v>44637</v>
      </c>
      <c r="I953" s="433">
        <v>405</v>
      </c>
      <c r="J953" s="217">
        <f t="shared" si="34"/>
        <v>8</v>
      </c>
      <c r="N953" s="216"/>
      <c r="R953" s="216"/>
      <c r="U953" s="216"/>
    </row>
    <row r="954" spans="1:21" hidden="1" outlineLevel="1" x14ac:dyDescent="0.35">
      <c r="A954" s="216" t="s">
        <v>5348</v>
      </c>
      <c r="B954" s="46">
        <v>27</v>
      </c>
      <c r="C954" s="216" t="s">
        <v>5349</v>
      </c>
      <c r="D954" s="272" t="s">
        <v>170</v>
      </c>
      <c r="E954" s="217">
        <v>4</v>
      </c>
      <c r="F954" s="217">
        <v>3</v>
      </c>
      <c r="G954" s="217">
        <v>7</v>
      </c>
      <c r="H954" s="269">
        <v>44637</v>
      </c>
      <c r="I954" s="433">
        <v>412</v>
      </c>
      <c r="J954" s="217">
        <f t="shared" si="34"/>
        <v>7</v>
      </c>
      <c r="N954" s="216"/>
      <c r="R954" s="216"/>
      <c r="U954" s="216"/>
    </row>
    <row r="955" spans="1:21" hidden="1" outlineLevel="1" x14ac:dyDescent="0.35">
      <c r="A955" s="216" t="s">
        <v>5348</v>
      </c>
      <c r="B955" s="46">
        <v>28</v>
      </c>
      <c r="C955" s="216" t="s">
        <v>5349</v>
      </c>
      <c r="D955" s="272" t="s">
        <v>170</v>
      </c>
      <c r="E955" s="217">
        <v>2</v>
      </c>
      <c r="F955" s="217">
        <v>4</v>
      </c>
      <c r="G955" s="217">
        <v>6</v>
      </c>
      <c r="H955" s="269">
        <v>44637</v>
      </c>
      <c r="I955" s="433">
        <v>231</v>
      </c>
      <c r="J955" s="217">
        <f t="shared" si="34"/>
        <v>6</v>
      </c>
      <c r="N955" s="216"/>
      <c r="R955" s="216"/>
      <c r="U955" s="216"/>
    </row>
    <row r="956" spans="1:21" hidden="1" outlineLevel="1" x14ac:dyDescent="0.35">
      <c r="A956" s="216" t="s">
        <v>5348</v>
      </c>
      <c r="B956" s="46">
        <v>53</v>
      </c>
      <c r="C956" s="216" t="s">
        <v>5349</v>
      </c>
      <c r="D956" s="272" t="s">
        <v>170</v>
      </c>
      <c r="E956" s="217">
        <v>3</v>
      </c>
      <c r="F956" s="217">
        <v>2</v>
      </c>
      <c r="G956" s="217">
        <v>5</v>
      </c>
      <c r="H956" s="269">
        <v>44637</v>
      </c>
      <c r="I956" s="433">
        <v>312</v>
      </c>
      <c r="J956" s="217">
        <f t="shared" si="34"/>
        <v>5</v>
      </c>
      <c r="N956" s="216"/>
      <c r="R956" s="216"/>
      <c r="U956" s="216"/>
    </row>
    <row r="957" spans="1:21" hidden="1" outlineLevel="1" x14ac:dyDescent="0.35">
      <c r="A957" s="216" t="s">
        <v>5348</v>
      </c>
      <c r="B957" s="46">
        <v>31</v>
      </c>
      <c r="C957" s="216" t="s">
        <v>5349</v>
      </c>
      <c r="D957" s="272" t="s">
        <v>170</v>
      </c>
      <c r="E957" s="217">
        <v>3</v>
      </c>
      <c r="F957" s="217">
        <v>5</v>
      </c>
      <c r="G957" s="217">
        <v>8</v>
      </c>
      <c r="H957" s="269">
        <v>44637</v>
      </c>
      <c r="I957" s="433">
        <v>237</v>
      </c>
      <c r="J957" s="217">
        <f t="shared" si="34"/>
        <v>8</v>
      </c>
      <c r="N957" s="216"/>
      <c r="R957" s="216"/>
      <c r="U957" s="216"/>
    </row>
    <row r="958" spans="1:21" hidden="1" outlineLevel="1" x14ac:dyDescent="0.35">
      <c r="A958" s="216" t="s">
        <v>5348</v>
      </c>
      <c r="B958" s="46">
        <v>32</v>
      </c>
      <c r="C958" s="216" t="s">
        <v>5349</v>
      </c>
      <c r="D958" s="272" t="s">
        <v>170</v>
      </c>
      <c r="E958" s="217">
        <v>4</v>
      </c>
      <c r="F958" s="217">
        <v>3</v>
      </c>
      <c r="G958" s="217">
        <v>7</v>
      </c>
      <c r="H958" s="269">
        <v>44637</v>
      </c>
      <c r="I958" s="433">
        <v>154</v>
      </c>
      <c r="J958" s="217">
        <f t="shared" si="34"/>
        <v>7</v>
      </c>
      <c r="N958" s="216"/>
      <c r="R958" s="216"/>
      <c r="U958" s="216"/>
    </row>
    <row r="959" spans="1:21" hidden="1" outlineLevel="1" x14ac:dyDescent="0.35">
      <c r="A959" s="216" t="s">
        <v>5348</v>
      </c>
      <c r="B959" s="46">
        <v>49</v>
      </c>
      <c r="C959" s="216" t="s">
        <v>5349</v>
      </c>
      <c r="D959" s="272" t="s">
        <v>170</v>
      </c>
      <c r="E959" s="217">
        <v>1</v>
      </c>
      <c r="F959" s="217">
        <v>2</v>
      </c>
      <c r="G959" s="217">
        <v>3</v>
      </c>
      <c r="H959" s="269">
        <v>44637</v>
      </c>
      <c r="I959" s="433">
        <v>162</v>
      </c>
      <c r="J959" s="217">
        <f t="shared" si="34"/>
        <v>3</v>
      </c>
      <c r="N959" s="216"/>
      <c r="R959" s="216"/>
      <c r="U959" s="216"/>
    </row>
    <row r="960" spans="1:21" hidden="1" outlineLevel="1" x14ac:dyDescent="0.35">
      <c r="A960" s="216" t="s">
        <v>5348</v>
      </c>
      <c r="B960" s="46">
        <v>34</v>
      </c>
      <c r="C960" s="216" t="s">
        <v>5349</v>
      </c>
      <c r="D960" s="272" t="s">
        <v>170</v>
      </c>
      <c r="E960" s="217">
        <v>6</v>
      </c>
      <c r="F960" s="217">
        <v>5</v>
      </c>
      <c r="G960" s="217">
        <v>11</v>
      </c>
      <c r="H960" s="269">
        <v>44637</v>
      </c>
      <c r="I960" s="433">
        <v>232</v>
      </c>
      <c r="J960" s="217">
        <f t="shared" si="34"/>
        <v>11</v>
      </c>
      <c r="N960" s="216"/>
      <c r="R960" s="216"/>
      <c r="U960" s="216"/>
    </row>
    <row r="961" spans="1:21" hidden="1" outlineLevel="1" x14ac:dyDescent="0.35">
      <c r="A961" s="216" t="s">
        <v>5348</v>
      </c>
      <c r="B961" s="46">
        <v>35</v>
      </c>
      <c r="C961" s="216" t="s">
        <v>5349</v>
      </c>
      <c r="D961" s="272" t="s">
        <v>170</v>
      </c>
      <c r="E961" s="217">
        <v>2</v>
      </c>
      <c r="F961" s="217">
        <v>5</v>
      </c>
      <c r="G961" s="217">
        <v>7</v>
      </c>
      <c r="H961" s="269">
        <v>44637</v>
      </c>
      <c r="I961" s="433">
        <v>232</v>
      </c>
      <c r="J961" s="217">
        <f t="shared" si="34"/>
        <v>7</v>
      </c>
      <c r="N961" s="216"/>
      <c r="R961" s="216"/>
      <c r="U961" s="216"/>
    </row>
    <row r="962" spans="1:21" hidden="1" outlineLevel="1" x14ac:dyDescent="0.35">
      <c r="A962" s="216" t="s">
        <v>5348</v>
      </c>
      <c r="B962" s="46">
        <v>38</v>
      </c>
      <c r="C962" s="216" t="s">
        <v>5349</v>
      </c>
      <c r="D962" s="272" t="s">
        <v>170</v>
      </c>
      <c r="E962" s="217">
        <v>4</v>
      </c>
      <c r="F962" s="217">
        <v>7</v>
      </c>
      <c r="G962" s="217">
        <v>11</v>
      </c>
      <c r="H962" s="269">
        <v>44637</v>
      </c>
      <c r="I962" s="433">
        <v>452</v>
      </c>
      <c r="J962" s="217">
        <f t="shared" si="34"/>
        <v>11</v>
      </c>
      <c r="N962" s="216"/>
      <c r="R962" s="216"/>
      <c r="U962" s="216"/>
    </row>
    <row r="963" spans="1:21" hidden="1" outlineLevel="1" x14ac:dyDescent="0.35">
      <c r="A963" s="216" t="s">
        <v>5348</v>
      </c>
      <c r="B963" s="46">
        <v>39</v>
      </c>
      <c r="C963" s="216" t="s">
        <v>5349</v>
      </c>
      <c r="D963" s="272" t="s">
        <v>170</v>
      </c>
      <c r="E963" s="217">
        <v>6</v>
      </c>
      <c r="F963" s="217">
        <v>4</v>
      </c>
      <c r="G963" s="217">
        <v>10</v>
      </c>
      <c r="H963" s="269">
        <v>44637</v>
      </c>
      <c r="I963" s="433">
        <v>622</v>
      </c>
      <c r="J963" s="217">
        <f t="shared" ref="J963:J1026" si="37">IF(I963&gt;$Q$1,,G963)</f>
        <v>10</v>
      </c>
      <c r="N963" s="216"/>
      <c r="R963" s="216"/>
      <c r="U963" s="216"/>
    </row>
    <row r="964" spans="1:21" hidden="1" outlineLevel="1" x14ac:dyDescent="0.35">
      <c r="A964" s="216" t="s">
        <v>5348</v>
      </c>
      <c r="B964" s="46">
        <v>40</v>
      </c>
      <c r="C964" s="216" t="s">
        <v>5349</v>
      </c>
      <c r="D964" s="272" t="s">
        <v>170</v>
      </c>
      <c r="E964" s="217">
        <v>6</v>
      </c>
      <c r="F964" s="217">
        <v>4</v>
      </c>
      <c r="G964" s="217">
        <v>10</v>
      </c>
      <c r="H964" s="269">
        <v>44637</v>
      </c>
      <c r="I964" s="433">
        <v>163</v>
      </c>
      <c r="J964" s="217">
        <f t="shared" si="37"/>
        <v>10</v>
      </c>
      <c r="N964" s="216"/>
      <c r="R964" s="216"/>
      <c r="U964" s="216"/>
    </row>
    <row r="965" spans="1:21" hidden="1" outlineLevel="1" x14ac:dyDescent="0.35">
      <c r="A965" s="216" t="s">
        <v>5348</v>
      </c>
      <c r="B965" s="46">
        <v>44</v>
      </c>
      <c r="C965" s="216" t="s">
        <v>5349</v>
      </c>
      <c r="D965" s="272" t="s">
        <v>170</v>
      </c>
      <c r="E965" s="217">
        <v>1</v>
      </c>
      <c r="F965" s="217">
        <v>8</v>
      </c>
      <c r="G965" s="217">
        <v>9</v>
      </c>
      <c r="H965" s="269">
        <v>44637</v>
      </c>
      <c r="I965" s="433">
        <v>162</v>
      </c>
      <c r="J965" s="217">
        <f t="shared" si="37"/>
        <v>9</v>
      </c>
      <c r="N965" s="216"/>
      <c r="R965" s="216"/>
      <c r="U965" s="216"/>
    </row>
    <row r="966" spans="1:21" hidden="1" outlineLevel="1" x14ac:dyDescent="0.35">
      <c r="A966" s="216" t="s">
        <v>5348</v>
      </c>
      <c r="B966" s="46">
        <v>45</v>
      </c>
      <c r="C966" s="216" t="s">
        <v>5349</v>
      </c>
      <c r="D966" s="272" t="s">
        <v>170</v>
      </c>
      <c r="E966" s="217">
        <v>4</v>
      </c>
      <c r="F966" s="217">
        <v>4</v>
      </c>
      <c r="G966" s="217">
        <v>8</v>
      </c>
      <c r="H966" s="269">
        <v>44637</v>
      </c>
      <c r="I966" s="433">
        <v>416</v>
      </c>
      <c r="J966" s="217">
        <f t="shared" si="37"/>
        <v>8</v>
      </c>
      <c r="N966" s="216"/>
      <c r="R966" s="216"/>
      <c r="U966" s="216"/>
    </row>
    <row r="967" spans="1:21" hidden="1" outlineLevel="1" x14ac:dyDescent="0.35">
      <c r="A967" s="216" t="s">
        <v>5348</v>
      </c>
      <c r="B967" s="46">
        <v>46</v>
      </c>
      <c r="C967" s="216" t="s">
        <v>5349</v>
      </c>
      <c r="D967" s="272" t="s">
        <v>170</v>
      </c>
      <c r="E967" s="217">
        <v>2</v>
      </c>
      <c r="F967" s="217">
        <v>2</v>
      </c>
      <c r="G967" s="217">
        <v>4</v>
      </c>
      <c r="H967" s="269">
        <v>44637</v>
      </c>
      <c r="I967" s="433">
        <v>151</v>
      </c>
      <c r="J967" s="217">
        <f t="shared" si="37"/>
        <v>4</v>
      </c>
      <c r="N967" s="216"/>
      <c r="R967" s="216"/>
      <c r="U967" s="216"/>
    </row>
    <row r="968" spans="1:21" hidden="1" outlineLevel="1" x14ac:dyDescent="0.35">
      <c r="A968" s="216" t="s">
        <v>5348</v>
      </c>
      <c r="B968" s="46">
        <v>47</v>
      </c>
      <c r="C968" s="216" t="s">
        <v>5349</v>
      </c>
      <c r="D968" s="272" t="s">
        <v>170</v>
      </c>
      <c r="E968" s="217">
        <v>3</v>
      </c>
      <c r="F968" s="217">
        <v>4</v>
      </c>
      <c r="G968" s="217">
        <v>7</v>
      </c>
      <c r="H968" s="269">
        <v>44637</v>
      </c>
      <c r="I968" s="433">
        <v>320</v>
      </c>
      <c r="J968" s="217">
        <f t="shared" si="37"/>
        <v>7</v>
      </c>
      <c r="N968" s="216"/>
      <c r="R968" s="216"/>
      <c r="U968" s="216"/>
    </row>
    <row r="969" spans="1:21" hidden="1" outlineLevel="1" x14ac:dyDescent="0.35">
      <c r="A969" s="216" t="s">
        <v>5348</v>
      </c>
      <c r="B969" s="46">
        <v>61</v>
      </c>
      <c r="C969" s="216" t="s">
        <v>5349</v>
      </c>
      <c r="D969" s="272" t="s">
        <v>170</v>
      </c>
      <c r="E969" s="217">
        <v>2</v>
      </c>
      <c r="F969" s="217">
        <v>4</v>
      </c>
      <c r="G969" s="217">
        <v>6</v>
      </c>
      <c r="H969" s="269">
        <v>44637</v>
      </c>
      <c r="I969" s="433">
        <v>231</v>
      </c>
      <c r="J969" s="217">
        <f t="shared" si="37"/>
        <v>6</v>
      </c>
      <c r="N969" s="216"/>
      <c r="R969" s="216"/>
      <c r="U969" s="216"/>
    </row>
    <row r="970" spans="1:21" hidden="1" outlineLevel="1" x14ac:dyDescent="0.35">
      <c r="A970" s="216" t="s">
        <v>5348</v>
      </c>
      <c r="B970" s="46">
        <v>48</v>
      </c>
      <c r="C970" s="216" t="s">
        <v>5349</v>
      </c>
      <c r="D970" s="272" t="s">
        <v>170</v>
      </c>
      <c r="E970" s="217">
        <v>0</v>
      </c>
      <c r="F970" s="217">
        <v>2</v>
      </c>
      <c r="G970" s="217">
        <v>2</v>
      </c>
      <c r="H970" s="269">
        <v>44637</v>
      </c>
      <c r="I970" s="433">
        <v>152</v>
      </c>
      <c r="J970" s="217">
        <f t="shared" si="37"/>
        <v>2</v>
      </c>
      <c r="N970" s="216"/>
      <c r="R970" s="216"/>
      <c r="U970" s="216"/>
    </row>
    <row r="971" spans="1:21" hidden="1" outlineLevel="1" x14ac:dyDescent="0.35">
      <c r="A971" s="216" t="s">
        <v>5348</v>
      </c>
      <c r="B971" s="46">
        <v>52</v>
      </c>
      <c r="C971" s="216" t="s">
        <v>5349</v>
      </c>
      <c r="D971" s="272" t="s">
        <v>170</v>
      </c>
      <c r="E971" s="217">
        <v>1</v>
      </c>
      <c r="F971" s="217">
        <v>6</v>
      </c>
      <c r="G971" s="217">
        <v>7</v>
      </c>
      <c r="H971" s="269">
        <v>44637</v>
      </c>
      <c r="I971" s="433">
        <v>380</v>
      </c>
      <c r="J971" s="217">
        <f t="shared" si="37"/>
        <v>7</v>
      </c>
      <c r="N971" s="216"/>
      <c r="R971" s="216"/>
      <c r="U971" s="216"/>
    </row>
    <row r="972" spans="1:21" hidden="1" outlineLevel="1" x14ac:dyDescent="0.35">
      <c r="A972" s="216" t="s">
        <v>5348</v>
      </c>
      <c r="B972" s="46">
        <v>50</v>
      </c>
      <c r="C972" s="216" t="s">
        <v>5349</v>
      </c>
      <c r="D972" s="272" t="s">
        <v>170</v>
      </c>
      <c r="E972" s="217">
        <v>3</v>
      </c>
      <c r="F972" s="217">
        <v>1</v>
      </c>
      <c r="G972" s="217">
        <v>4</v>
      </c>
      <c r="H972" s="269">
        <v>44637</v>
      </c>
      <c r="I972" s="433">
        <v>310</v>
      </c>
      <c r="J972" s="217">
        <f t="shared" si="37"/>
        <v>4</v>
      </c>
      <c r="N972" s="216"/>
      <c r="R972" s="216"/>
      <c r="U972" s="216"/>
    </row>
    <row r="973" spans="1:21" hidden="1" outlineLevel="1" x14ac:dyDescent="0.35">
      <c r="A973" s="216" t="s">
        <v>5348</v>
      </c>
      <c r="B973" s="46">
        <v>51</v>
      </c>
      <c r="C973" s="216" t="s">
        <v>5349</v>
      </c>
      <c r="D973" s="272" t="s">
        <v>170</v>
      </c>
      <c r="E973" s="217">
        <v>3</v>
      </c>
      <c r="F973" s="217">
        <v>5</v>
      </c>
      <c r="G973" s="217">
        <v>8</v>
      </c>
      <c r="H973" s="269">
        <v>44637</v>
      </c>
      <c r="I973" s="433">
        <v>150</v>
      </c>
      <c r="J973" s="217">
        <f t="shared" si="37"/>
        <v>8</v>
      </c>
      <c r="N973" s="216"/>
      <c r="R973" s="216"/>
      <c r="U973" s="216"/>
    </row>
    <row r="974" spans="1:21" hidden="1" outlineLevel="1" x14ac:dyDescent="0.35">
      <c r="A974" s="216" t="s">
        <v>5348</v>
      </c>
      <c r="B974" s="46">
        <v>55</v>
      </c>
      <c r="C974" s="216" t="s">
        <v>5349</v>
      </c>
      <c r="D974" s="272" t="s">
        <v>170</v>
      </c>
      <c r="E974" s="217">
        <v>2</v>
      </c>
      <c r="F974" s="217">
        <v>3</v>
      </c>
      <c r="G974" s="217">
        <v>5</v>
      </c>
      <c r="H974" s="269">
        <v>44637</v>
      </c>
      <c r="I974" s="433">
        <v>241</v>
      </c>
      <c r="J974" s="217">
        <f t="shared" si="37"/>
        <v>5</v>
      </c>
      <c r="N974" s="216"/>
      <c r="R974" s="216"/>
      <c r="U974" s="216"/>
    </row>
    <row r="975" spans="1:21" hidden="1" outlineLevel="1" x14ac:dyDescent="0.35">
      <c r="A975" s="216" t="s">
        <v>5348</v>
      </c>
      <c r="B975" s="46">
        <v>56</v>
      </c>
      <c r="C975" s="216" t="s">
        <v>5349</v>
      </c>
      <c r="D975" s="272" t="s">
        <v>170</v>
      </c>
      <c r="E975" s="217">
        <v>6</v>
      </c>
      <c r="F975" s="217">
        <v>5</v>
      </c>
      <c r="G975" s="217">
        <v>11</v>
      </c>
      <c r="H975" s="269">
        <v>44637</v>
      </c>
      <c r="I975" s="433">
        <v>623</v>
      </c>
      <c r="J975" s="217">
        <f t="shared" si="37"/>
        <v>11</v>
      </c>
      <c r="N975" s="216"/>
      <c r="R975" s="216"/>
      <c r="U975" s="216"/>
    </row>
    <row r="976" spans="1:21" hidden="1" outlineLevel="1" x14ac:dyDescent="0.35">
      <c r="A976" s="216" t="s">
        <v>5348</v>
      </c>
      <c r="B976" s="46">
        <v>57</v>
      </c>
      <c r="C976" s="216" t="s">
        <v>5349</v>
      </c>
      <c r="D976" s="272" t="s">
        <v>170</v>
      </c>
      <c r="E976" s="217">
        <v>6</v>
      </c>
      <c r="F976" s="217">
        <v>3</v>
      </c>
      <c r="G976" s="217">
        <v>9</v>
      </c>
      <c r="H976" s="269">
        <v>44637</v>
      </c>
      <c r="I976" s="433">
        <v>162</v>
      </c>
      <c r="J976" s="217">
        <f t="shared" si="37"/>
        <v>9</v>
      </c>
      <c r="N976" s="216"/>
      <c r="R976" s="216"/>
      <c r="U976" s="216"/>
    </row>
    <row r="977" spans="1:21" hidden="1" outlineLevel="1" x14ac:dyDescent="0.35">
      <c r="A977" s="216" t="s">
        <v>5348</v>
      </c>
      <c r="B977" s="46">
        <v>58</v>
      </c>
      <c r="C977" s="216" t="s">
        <v>5349</v>
      </c>
      <c r="D977" s="272" t="s">
        <v>170</v>
      </c>
      <c r="E977" s="217">
        <v>2</v>
      </c>
      <c r="F977" s="217">
        <v>3</v>
      </c>
      <c r="G977" s="217">
        <v>5</v>
      </c>
      <c r="H977" s="269">
        <v>44637</v>
      </c>
      <c r="I977" s="433">
        <v>212</v>
      </c>
      <c r="J977" s="217">
        <f t="shared" si="37"/>
        <v>5</v>
      </c>
      <c r="N977" s="216"/>
      <c r="R977" s="216"/>
      <c r="U977" s="216"/>
    </row>
    <row r="978" spans="1:21" hidden="1" outlineLevel="1" x14ac:dyDescent="0.35">
      <c r="A978" s="216" t="s">
        <v>5348</v>
      </c>
      <c r="B978" s="46">
        <v>59</v>
      </c>
      <c r="C978" s="216" t="s">
        <v>5349</v>
      </c>
      <c r="D978" s="272" t="s">
        <v>170</v>
      </c>
      <c r="E978" s="217">
        <v>5</v>
      </c>
      <c r="F978" s="217">
        <v>5</v>
      </c>
      <c r="G978" s="217">
        <v>10</v>
      </c>
      <c r="H978" s="269">
        <v>44637</v>
      </c>
      <c r="I978" s="433">
        <v>523</v>
      </c>
      <c r="J978" s="217">
        <f t="shared" si="37"/>
        <v>10</v>
      </c>
      <c r="N978" s="216"/>
      <c r="R978" s="216"/>
      <c r="U978" s="216"/>
    </row>
    <row r="979" spans="1:21" hidden="1" outlineLevel="1" x14ac:dyDescent="0.35">
      <c r="A979" s="216" t="s">
        <v>5348</v>
      </c>
      <c r="B979" s="46">
        <v>62</v>
      </c>
      <c r="C979" s="216" t="s">
        <v>5349</v>
      </c>
      <c r="D979" s="272" t="s">
        <v>170</v>
      </c>
      <c r="E979" s="217">
        <v>3</v>
      </c>
      <c r="F979" s="217">
        <v>4</v>
      </c>
      <c r="G979" s="217">
        <v>7</v>
      </c>
      <c r="H979" s="269">
        <v>44637</v>
      </c>
      <c r="I979" s="433">
        <v>322</v>
      </c>
      <c r="J979" s="217">
        <f t="shared" si="37"/>
        <v>7</v>
      </c>
      <c r="N979" s="216"/>
      <c r="R979" s="216"/>
      <c r="U979" s="216"/>
    </row>
    <row r="980" spans="1:21" ht="15" hidden="1" outlineLevel="1" thickBot="1" x14ac:dyDescent="0.4">
      <c r="A980" s="216" t="s">
        <v>5348</v>
      </c>
      <c r="B980" s="46">
        <v>63</v>
      </c>
      <c r="C980" s="216" t="s">
        <v>5349</v>
      </c>
      <c r="D980" s="272" t="s">
        <v>170</v>
      </c>
      <c r="E980" s="217">
        <v>5</v>
      </c>
      <c r="F980" s="217">
        <v>4</v>
      </c>
      <c r="G980" s="217">
        <v>9</v>
      </c>
      <c r="H980" s="269">
        <v>44637</v>
      </c>
      <c r="I980" s="433">
        <v>513</v>
      </c>
      <c r="J980" s="217">
        <f t="shared" si="37"/>
        <v>9</v>
      </c>
      <c r="N980" s="216"/>
      <c r="R980" s="216"/>
      <c r="U980" s="216"/>
    </row>
    <row r="981" spans="1:21" ht="15" collapsed="1" thickBot="1" x14ac:dyDescent="0.4">
      <c r="A981" s="415" t="s">
        <v>5348</v>
      </c>
      <c r="B981" s="416"/>
      <c r="C981" s="417" t="s">
        <v>5349</v>
      </c>
      <c r="D981" s="418">
        <f>COUNTA(D916:D980)</f>
        <v>65</v>
      </c>
      <c r="E981" s="418">
        <f>SUM(E916:E980)</f>
        <v>235</v>
      </c>
      <c r="F981" s="418">
        <f t="shared" ref="F981:G981" si="38">SUM(F916:F980)</f>
        <v>254</v>
      </c>
      <c r="G981" s="418">
        <f t="shared" si="38"/>
        <v>489</v>
      </c>
      <c r="H981" s="422">
        <v>44637</v>
      </c>
      <c r="I981" s="421">
        <f>AVERAGE(I916:I980)</f>
        <v>332.10769230769233</v>
      </c>
      <c r="J981" s="418">
        <f t="shared" ref="J981" si="39">SUM(J916:J980)</f>
        <v>489</v>
      </c>
      <c r="N981" s="216"/>
      <c r="R981" s="216"/>
      <c r="U981" s="216"/>
    </row>
    <row r="982" spans="1:21" hidden="1" outlineLevel="1" x14ac:dyDescent="0.35">
      <c r="A982" s="216" t="s">
        <v>5350</v>
      </c>
      <c r="B982" s="46">
        <v>1</v>
      </c>
      <c r="C982" s="216" t="s">
        <v>5351</v>
      </c>
      <c r="D982" s="272" t="s">
        <v>170</v>
      </c>
      <c r="E982" s="217">
        <v>1</v>
      </c>
      <c r="F982" s="217">
        <v>5</v>
      </c>
      <c r="G982" s="217">
        <v>6</v>
      </c>
      <c r="H982" s="269">
        <v>44637</v>
      </c>
      <c r="I982" s="433">
        <v>230</v>
      </c>
      <c r="J982" s="217">
        <f t="shared" si="37"/>
        <v>6</v>
      </c>
      <c r="N982" s="216"/>
      <c r="R982" s="216"/>
      <c r="U982" s="216"/>
    </row>
    <row r="983" spans="1:21" hidden="1" outlineLevel="1" x14ac:dyDescent="0.35">
      <c r="A983" s="216" t="s">
        <v>5350</v>
      </c>
      <c r="B983" s="46">
        <v>2</v>
      </c>
      <c r="C983" s="216" t="s">
        <v>5351</v>
      </c>
      <c r="D983" s="272" t="s">
        <v>170</v>
      </c>
      <c r="E983" s="217">
        <v>2</v>
      </c>
      <c r="F983" s="217">
        <v>5</v>
      </c>
      <c r="G983" s="217">
        <v>7</v>
      </c>
      <c r="H983" s="269">
        <v>44637</v>
      </c>
      <c r="I983" s="433">
        <v>400</v>
      </c>
      <c r="J983" s="217">
        <f t="shared" si="37"/>
        <v>7</v>
      </c>
      <c r="N983" s="216"/>
      <c r="R983" s="216"/>
      <c r="U983" s="216"/>
    </row>
    <row r="984" spans="1:21" hidden="1" outlineLevel="1" x14ac:dyDescent="0.35">
      <c r="A984" s="216" t="s">
        <v>5350</v>
      </c>
      <c r="B984" s="46">
        <v>3</v>
      </c>
      <c r="C984" s="216" t="s">
        <v>5351</v>
      </c>
      <c r="D984" s="272" t="s">
        <v>170</v>
      </c>
      <c r="E984" s="217">
        <v>4</v>
      </c>
      <c r="F984" s="217">
        <v>3</v>
      </c>
      <c r="G984" s="217">
        <v>7</v>
      </c>
      <c r="H984" s="269">
        <v>44637</v>
      </c>
      <c r="I984" s="433">
        <v>250</v>
      </c>
      <c r="J984" s="217">
        <f t="shared" si="37"/>
        <v>7</v>
      </c>
      <c r="N984" s="216"/>
      <c r="R984" s="216"/>
      <c r="U984" s="216"/>
    </row>
    <row r="985" spans="1:21" hidden="1" outlineLevel="1" x14ac:dyDescent="0.35">
      <c r="A985" s="216" t="s">
        <v>5350</v>
      </c>
      <c r="B985" s="46">
        <v>4</v>
      </c>
      <c r="C985" s="216" t="s">
        <v>5351</v>
      </c>
      <c r="D985" s="272" t="s">
        <v>170</v>
      </c>
      <c r="E985" s="217">
        <v>2</v>
      </c>
      <c r="F985" s="217">
        <v>5</v>
      </c>
      <c r="G985" s="217">
        <v>7</v>
      </c>
      <c r="H985" s="269">
        <v>44637</v>
      </c>
      <c r="I985" s="433">
        <v>350</v>
      </c>
      <c r="J985" s="217">
        <f t="shared" si="37"/>
        <v>7</v>
      </c>
      <c r="N985" s="216"/>
      <c r="R985" s="216"/>
      <c r="U985" s="216"/>
    </row>
    <row r="986" spans="1:21" hidden="1" outlineLevel="1" x14ac:dyDescent="0.35">
      <c r="A986" s="216" t="s">
        <v>5350</v>
      </c>
      <c r="B986" s="46">
        <v>5</v>
      </c>
      <c r="C986" s="216" t="s">
        <v>5351</v>
      </c>
      <c r="D986" s="272" t="s">
        <v>170</v>
      </c>
      <c r="E986" s="217">
        <v>4</v>
      </c>
      <c r="F986" s="217">
        <v>3</v>
      </c>
      <c r="G986" s="217">
        <v>7</v>
      </c>
      <c r="H986" s="269">
        <v>44637</v>
      </c>
      <c r="I986" s="433">
        <v>610</v>
      </c>
      <c r="J986" s="217">
        <f t="shared" si="37"/>
        <v>7</v>
      </c>
      <c r="N986" s="216"/>
      <c r="R986" s="216"/>
      <c r="U986" s="216"/>
    </row>
    <row r="987" spans="1:21" hidden="1" outlineLevel="1" x14ac:dyDescent="0.35">
      <c r="A987" s="216" t="s">
        <v>5350</v>
      </c>
      <c r="B987" s="46">
        <v>6</v>
      </c>
      <c r="C987" s="216" t="s">
        <v>5351</v>
      </c>
      <c r="D987" s="272" t="s">
        <v>170</v>
      </c>
      <c r="E987" s="217">
        <v>4</v>
      </c>
      <c r="F987" s="217">
        <v>5</v>
      </c>
      <c r="G987" s="217">
        <v>9</v>
      </c>
      <c r="H987" s="269">
        <v>44637</v>
      </c>
      <c r="I987" s="433">
        <v>350</v>
      </c>
      <c r="J987" s="217">
        <f t="shared" si="37"/>
        <v>9</v>
      </c>
      <c r="N987" s="216"/>
      <c r="R987" s="216"/>
      <c r="U987" s="216"/>
    </row>
    <row r="988" spans="1:21" hidden="1" outlineLevel="1" x14ac:dyDescent="0.35">
      <c r="A988" s="216" t="s">
        <v>5350</v>
      </c>
      <c r="B988" s="46">
        <v>7</v>
      </c>
      <c r="C988" s="216" t="s">
        <v>5351</v>
      </c>
      <c r="D988" s="272" t="s">
        <v>170</v>
      </c>
      <c r="E988" s="217">
        <v>6</v>
      </c>
      <c r="F988" s="217">
        <v>6</v>
      </c>
      <c r="G988" s="217">
        <v>12</v>
      </c>
      <c r="H988" s="269">
        <v>44637</v>
      </c>
      <c r="I988" s="433">
        <v>420</v>
      </c>
      <c r="J988" s="217">
        <f t="shared" si="37"/>
        <v>12</v>
      </c>
      <c r="N988" s="216"/>
      <c r="R988" s="216"/>
      <c r="U988" s="216"/>
    </row>
    <row r="989" spans="1:21" hidden="1" outlineLevel="1" x14ac:dyDescent="0.35">
      <c r="A989" s="216" t="s">
        <v>5350</v>
      </c>
      <c r="B989" s="46">
        <v>8</v>
      </c>
      <c r="C989" s="216" t="s">
        <v>5351</v>
      </c>
      <c r="D989" s="272" t="s">
        <v>170</v>
      </c>
      <c r="E989" s="217">
        <v>2</v>
      </c>
      <c r="F989" s="217">
        <v>2</v>
      </c>
      <c r="G989" s="217">
        <v>4</v>
      </c>
      <c r="H989" s="269">
        <v>44637</v>
      </c>
      <c r="I989" s="433">
        <v>300</v>
      </c>
      <c r="J989" s="217">
        <f t="shared" si="37"/>
        <v>4</v>
      </c>
      <c r="N989" s="216"/>
      <c r="R989" s="216"/>
      <c r="U989" s="216"/>
    </row>
    <row r="990" spans="1:21" hidden="1" outlineLevel="1" x14ac:dyDescent="0.35">
      <c r="A990" s="216" t="s">
        <v>5350</v>
      </c>
      <c r="B990" s="46">
        <v>9</v>
      </c>
      <c r="C990" s="216" t="s">
        <v>5351</v>
      </c>
      <c r="D990" s="272" t="s">
        <v>170</v>
      </c>
      <c r="E990" s="217">
        <v>7</v>
      </c>
      <c r="F990" s="217">
        <v>5</v>
      </c>
      <c r="G990" s="217">
        <v>12</v>
      </c>
      <c r="H990" s="269">
        <v>44637</v>
      </c>
      <c r="I990" s="433">
        <v>600</v>
      </c>
      <c r="J990" s="217">
        <f t="shared" si="37"/>
        <v>12</v>
      </c>
      <c r="N990" s="216"/>
      <c r="R990" s="216"/>
      <c r="U990" s="216"/>
    </row>
    <row r="991" spans="1:21" hidden="1" outlineLevel="1" x14ac:dyDescent="0.35">
      <c r="A991" s="216" t="s">
        <v>5350</v>
      </c>
      <c r="B991" s="46">
        <v>10</v>
      </c>
      <c r="C991" s="216" t="s">
        <v>5351</v>
      </c>
      <c r="D991" s="272" t="s">
        <v>170</v>
      </c>
      <c r="E991" s="217">
        <v>3</v>
      </c>
      <c r="F991" s="217">
        <v>6</v>
      </c>
      <c r="G991" s="217">
        <v>9</v>
      </c>
      <c r="H991" s="269">
        <v>44637</v>
      </c>
      <c r="I991" s="433">
        <v>350</v>
      </c>
      <c r="J991" s="217">
        <f t="shared" si="37"/>
        <v>9</v>
      </c>
      <c r="N991" s="216"/>
      <c r="R991" s="216"/>
      <c r="U991" s="216"/>
    </row>
    <row r="992" spans="1:21" hidden="1" outlineLevel="1" x14ac:dyDescent="0.35">
      <c r="A992" s="216" t="s">
        <v>5350</v>
      </c>
      <c r="B992" s="46">
        <v>11</v>
      </c>
      <c r="C992" s="216" t="s">
        <v>5351</v>
      </c>
      <c r="D992" s="272" t="s">
        <v>170</v>
      </c>
      <c r="E992" s="217">
        <v>8</v>
      </c>
      <c r="F992" s="217">
        <v>6</v>
      </c>
      <c r="G992" s="217">
        <v>14</v>
      </c>
      <c r="H992" s="269">
        <v>44637</v>
      </c>
      <c r="I992" s="433">
        <v>430</v>
      </c>
      <c r="J992" s="217">
        <f t="shared" si="37"/>
        <v>14</v>
      </c>
      <c r="N992" s="216"/>
      <c r="R992" s="216"/>
      <c r="U992" s="216"/>
    </row>
    <row r="993" spans="1:21" hidden="1" outlineLevel="1" x14ac:dyDescent="0.35">
      <c r="A993" s="216" t="s">
        <v>5350</v>
      </c>
      <c r="B993" s="46">
        <v>12</v>
      </c>
      <c r="C993" s="216" t="s">
        <v>5351</v>
      </c>
      <c r="D993" s="272" t="s">
        <v>170</v>
      </c>
      <c r="E993" s="217">
        <v>1</v>
      </c>
      <c r="F993" s="217">
        <v>3</v>
      </c>
      <c r="G993" s="217">
        <v>4</v>
      </c>
      <c r="H993" s="269">
        <v>44637</v>
      </c>
      <c r="I993" s="433">
        <v>200</v>
      </c>
      <c r="J993" s="217">
        <f t="shared" si="37"/>
        <v>4</v>
      </c>
      <c r="N993" s="216"/>
      <c r="R993" s="216"/>
      <c r="U993" s="216"/>
    </row>
    <row r="994" spans="1:21" hidden="1" outlineLevel="1" x14ac:dyDescent="0.35">
      <c r="A994" s="216" t="s">
        <v>5350</v>
      </c>
      <c r="B994" s="46">
        <v>13</v>
      </c>
      <c r="C994" s="216" t="s">
        <v>5351</v>
      </c>
      <c r="D994" s="272" t="s">
        <v>170</v>
      </c>
      <c r="E994" s="217">
        <v>9</v>
      </c>
      <c r="F994" s="217">
        <v>5</v>
      </c>
      <c r="G994" s="217">
        <v>14</v>
      </c>
      <c r="H994" s="269">
        <v>44637</v>
      </c>
      <c r="I994" s="433">
        <v>400</v>
      </c>
      <c r="J994" s="217">
        <f t="shared" si="37"/>
        <v>14</v>
      </c>
      <c r="N994" s="216"/>
      <c r="R994" s="216"/>
      <c r="U994" s="216"/>
    </row>
    <row r="995" spans="1:21" hidden="1" outlineLevel="1" x14ac:dyDescent="0.35">
      <c r="A995" s="216" t="s">
        <v>5350</v>
      </c>
      <c r="B995" s="46">
        <v>14</v>
      </c>
      <c r="C995" s="216" t="s">
        <v>5351</v>
      </c>
      <c r="D995" s="272" t="s">
        <v>170</v>
      </c>
      <c r="E995" s="217">
        <v>1</v>
      </c>
      <c r="F995" s="217">
        <v>5</v>
      </c>
      <c r="G995" s="217">
        <v>6</v>
      </c>
      <c r="H995" s="269">
        <v>44637</v>
      </c>
      <c r="I995" s="433">
        <v>110</v>
      </c>
      <c r="J995" s="217">
        <f t="shared" si="37"/>
        <v>6</v>
      </c>
      <c r="N995" s="216"/>
      <c r="R995" s="216"/>
      <c r="U995" s="216"/>
    </row>
    <row r="996" spans="1:21" hidden="1" outlineLevel="1" x14ac:dyDescent="0.35">
      <c r="A996" s="216" t="s">
        <v>5350</v>
      </c>
      <c r="B996" s="46">
        <v>15</v>
      </c>
      <c r="C996" s="216" t="s">
        <v>5351</v>
      </c>
      <c r="D996" s="272" t="s">
        <v>170</v>
      </c>
      <c r="E996" s="217">
        <v>7</v>
      </c>
      <c r="F996" s="217">
        <v>2</v>
      </c>
      <c r="G996" s="217">
        <v>9</v>
      </c>
      <c r="H996" s="269">
        <v>44637</v>
      </c>
      <c r="I996" s="433">
        <v>200</v>
      </c>
      <c r="J996" s="217">
        <f t="shared" si="37"/>
        <v>9</v>
      </c>
      <c r="N996" s="216"/>
      <c r="R996" s="216"/>
      <c r="U996" s="216"/>
    </row>
    <row r="997" spans="1:21" hidden="1" outlineLevel="1" x14ac:dyDescent="0.35">
      <c r="A997" s="216" t="s">
        <v>5350</v>
      </c>
      <c r="B997" s="46">
        <v>16</v>
      </c>
      <c r="C997" s="216" t="s">
        <v>5351</v>
      </c>
      <c r="D997" s="272" t="s">
        <v>170</v>
      </c>
      <c r="E997" s="217">
        <v>2</v>
      </c>
      <c r="F997" s="217">
        <v>5</v>
      </c>
      <c r="G997" s="217">
        <v>7</v>
      </c>
      <c r="H997" s="269">
        <v>44637</v>
      </c>
      <c r="I997" s="433">
        <v>330</v>
      </c>
      <c r="J997" s="217">
        <f t="shared" si="37"/>
        <v>7</v>
      </c>
      <c r="N997" s="216"/>
      <c r="R997" s="216"/>
      <c r="U997" s="216"/>
    </row>
    <row r="998" spans="1:21" hidden="1" outlineLevel="1" x14ac:dyDescent="0.35">
      <c r="A998" s="216" t="s">
        <v>5350</v>
      </c>
      <c r="B998" s="46">
        <v>17</v>
      </c>
      <c r="C998" s="216" t="s">
        <v>5351</v>
      </c>
      <c r="D998" s="272" t="s">
        <v>170</v>
      </c>
      <c r="E998" s="217">
        <v>9</v>
      </c>
      <c r="F998" s="217">
        <v>4</v>
      </c>
      <c r="G998" s="217">
        <v>13</v>
      </c>
      <c r="H998" s="269">
        <v>44637</v>
      </c>
      <c r="I998" s="433">
        <v>430</v>
      </c>
      <c r="J998" s="217">
        <f t="shared" si="37"/>
        <v>13</v>
      </c>
      <c r="N998" s="216"/>
      <c r="R998" s="216"/>
      <c r="U998" s="216"/>
    </row>
    <row r="999" spans="1:21" hidden="1" outlineLevel="1" x14ac:dyDescent="0.35">
      <c r="A999" s="216" t="s">
        <v>5350</v>
      </c>
      <c r="B999" s="46">
        <v>18</v>
      </c>
      <c r="C999" s="216" t="s">
        <v>5351</v>
      </c>
      <c r="D999" s="272" t="s">
        <v>170</v>
      </c>
      <c r="E999" s="217">
        <v>1</v>
      </c>
      <c r="F999" s="217">
        <v>2</v>
      </c>
      <c r="G999" s="217">
        <v>3</v>
      </c>
      <c r="H999" s="269">
        <v>44637</v>
      </c>
      <c r="I999" s="433">
        <v>360</v>
      </c>
      <c r="J999" s="217">
        <f t="shared" si="37"/>
        <v>3</v>
      </c>
      <c r="N999" s="216"/>
      <c r="R999" s="216"/>
      <c r="U999" s="216"/>
    </row>
    <row r="1000" spans="1:21" hidden="1" outlineLevel="1" x14ac:dyDescent="0.35">
      <c r="A1000" s="216" t="s">
        <v>5350</v>
      </c>
      <c r="B1000" s="46">
        <v>19</v>
      </c>
      <c r="C1000" s="216" t="s">
        <v>5351</v>
      </c>
      <c r="D1000" s="272" t="s">
        <v>170</v>
      </c>
      <c r="E1000" s="217">
        <v>6</v>
      </c>
      <c r="F1000" s="217">
        <v>4</v>
      </c>
      <c r="G1000" s="217">
        <v>10</v>
      </c>
      <c r="H1000" s="269">
        <v>44637</v>
      </c>
      <c r="I1000" s="433">
        <v>250</v>
      </c>
      <c r="J1000" s="217">
        <f t="shared" si="37"/>
        <v>10</v>
      </c>
      <c r="N1000" s="216"/>
      <c r="R1000" s="216"/>
      <c r="U1000" s="216"/>
    </row>
    <row r="1001" spans="1:21" hidden="1" outlineLevel="1" x14ac:dyDescent="0.35">
      <c r="A1001" s="216" t="s">
        <v>5350</v>
      </c>
      <c r="B1001" s="46">
        <v>20</v>
      </c>
      <c r="C1001" s="216" t="s">
        <v>5351</v>
      </c>
      <c r="D1001" s="272" t="s">
        <v>170</v>
      </c>
      <c r="E1001" s="217">
        <v>5</v>
      </c>
      <c r="F1001" s="217">
        <v>5</v>
      </c>
      <c r="G1001" s="217">
        <v>10</v>
      </c>
      <c r="H1001" s="269">
        <v>44637</v>
      </c>
      <c r="I1001" s="433">
        <v>500</v>
      </c>
      <c r="J1001" s="217">
        <f t="shared" si="37"/>
        <v>10</v>
      </c>
      <c r="N1001" s="216"/>
      <c r="R1001" s="216"/>
      <c r="U1001" s="216"/>
    </row>
    <row r="1002" spans="1:21" hidden="1" outlineLevel="1" x14ac:dyDescent="0.35">
      <c r="A1002" s="216" t="s">
        <v>5350</v>
      </c>
      <c r="B1002" s="46">
        <v>21</v>
      </c>
      <c r="C1002" s="216" t="s">
        <v>5351</v>
      </c>
      <c r="D1002" s="272" t="s">
        <v>170</v>
      </c>
      <c r="E1002" s="217">
        <v>4</v>
      </c>
      <c r="F1002" s="217">
        <v>5</v>
      </c>
      <c r="G1002" s="217">
        <v>9</v>
      </c>
      <c r="H1002" s="269">
        <v>44637</v>
      </c>
      <c r="I1002" s="433">
        <v>90</v>
      </c>
      <c r="J1002" s="217">
        <f t="shared" si="37"/>
        <v>9</v>
      </c>
      <c r="N1002" s="216"/>
      <c r="R1002" s="216"/>
      <c r="U1002" s="216"/>
    </row>
    <row r="1003" spans="1:21" hidden="1" outlineLevel="1" x14ac:dyDescent="0.35">
      <c r="A1003" s="216" t="s">
        <v>5350</v>
      </c>
      <c r="B1003" s="46">
        <v>22</v>
      </c>
      <c r="C1003" s="216" t="s">
        <v>5351</v>
      </c>
      <c r="D1003" s="272" t="s">
        <v>170</v>
      </c>
      <c r="E1003" s="217">
        <v>6</v>
      </c>
      <c r="F1003" s="217">
        <v>5</v>
      </c>
      <c r="G1003" s="217">
        <v>11</v>
      </c>
      <c r="H1003" s="269">
        <v>44637</v>
      </c>
      <c r="I1003" s="433">
        <v>700</v>
      </c>
      <c r="J1003" s="217">
        <f t="shared" si="37"/>
        <v>11</v>
      </c>
      <c r="N1003" s="216"/>
      <c r="R1003" s="216"/>
      <c r="U1003" s="216"/>
    </row>
    <row r="1004" spans="1:21" hidden="1" outlineLevel="1" x14ac:dyDescent="0.35">
      <c r="A1004" s="216" t="s">
        <v>5350</v>
      </c>
      <c r="B1004" s="46">
        <v>23</v>
      </c>
      <c r="C1004" s="216" t="s">
        <v>5351</v>
      </c>
      <c r="D1004" s="272" t="s">
        <v>170</v>
      </c>
      <c r="E1004" s="217">
        <v>6</v>
      </c>
      <c r="F1004" s="217">
        <v>3</v>
      </c>
      <c r="G1004" s="217">
        <v>9</v>
      </c>
      <c r="H1004" s="269">
        <v>44637</v>
      </c>
      <c r="I1004" s="433">
        <v>100</v>
      </c>
      <c r="J1004" s="217">
        <f t="shared" si="37"/>
        <v>9</v>
      </c>
      <c r="N1004" s="216"/>
      <c r="R1004" s="216"/>
      <c r="U1004" s="216"/>
    </row>
    <row r="1005" spans="1:21" hidden="1" outlineLevel="1" x14ac:dyDescent="0.35">
      <c r="A1005" s="216" t="s">
        <v>5350</v>
      </c>
      <c r="B1005" s="46">
        <v>24</v>
      </c>
      <c r="C1005" s="216" t="s">
        <v>5351</v>
      </c>
      <c r="D1005" s="272" t="s">
        <v>170</v>
      </c>
      <c r="E1005" s="217">
        <v>4</v>
      </c>
      <c r="F1005" s="217">
        <v>2</v>
      </c>
      <c r="G1005" s="217">
        <v>6</v>
      </c>
      <c r="H1005" s="269">
        <v>44637</v>
      </c>
      <c r="I1005" s="433">
        <v>350</v>
      </c>
      <c r="J1005" s="217">
        <f t="shared" si="37"/>
        <v>6</v>
      </c>
      <c r="N1005" s="216"/>
      <c r="R1005" s="216"/>
      <c r="U1005" s="216"/>
    </row>
    <row r="1006" spans="1:21" hidden="1" outlineLevel="1" x14ac:dyDescent="0.35">
      <c r="A1006" s="216" t="s">
        <v>5350</v>
      </c>
      <c r="B1006" s="46">
        <v>25</v>
      </c>
      <c r="C1006" s="216" t="s">
        <v>5351</v>
      </c>
      <c r="D1006" s="272" t="s">
        <v>170</v>
      </c>
      <c r="E1006" s="217">
        <v>3</v>
      </c>
      <c r="F1006" s="217">
        <v>2</v>
      </c>
      <c r="G1006" s="217">
        <v>5</v>
      </c>
      <c r="H1006" s="269">
        <v>44637</v>
      </c>
      <c r="I1006" s="433">
        <v>400</v>
      </c>
      <c r="J1006" s="217">
        <f t="shared" si="37"/>
        <v>5</v>
      </c>
      <c r="N1006" s="216"/>
      <c r="R1006" s="216"/>
      <c r="U1006" s="216"/>
    </row>
    <row r="1007" spans="1:21" hidden="1" outlineLevel="1" x14ac:dyDescent="0.35">
      <c r="A1007" s="216" t="s">
        <v>5350</v>
      </c>
      <c r="B1007" s="46">
        <v>26</v>
      </c>
      <c r="C1007" s="216" t="s">
        <v>5351</v>
      </c>
      <c r="D1007" s="272" t="s">
        <v>170</v>
      </c>
      <c r="E1007" s="217">
        <v>6</v>
      </c>
      <c r="F1007" s="217">
        <v>4</v>
      </c>
      <c r="G1007" s="217">
        <v>10</v>
      </c>
      <c r="H1007" s="269">
        <v>44637</v>
      </c>
      <c r="I1007" s="433">
        <v>250</v>
      </c>
      <c r="J1007" s="217">
        <f t="shared" si="37"/>
        <v>10</v>
      </c>
      <c r="N1007" s="216"/>
      <c r="R1007" s="216"/>
      <c r="U1007" s="216"/>
    </row>
    <row r="1008" spans="1:21" hidden="1" outlineLevel="1" x14ac:dyDescent="0.35">
      <c r="A1008" s="216" t="s">
        <v>5350</v>
      </c>
      <c r="B1008" s="46">
        <v>27</v>
      </c>
      <c r="C1008" s="216" t="s">
        <v>5351</v>
      </c>
      <c r="D1008" s="272" t="s">
        <v>170</v>
      </c>
      <c r="E1008" s="217">
        <v>6</v>
      </c>
      <c r="F1008" s="217">
        <v>4</v>
      </c>
      <c r="G1008" s="217">
        <v>10</v>
      </c>
      <c r="H1008" s="269">
        <v>44637</v>
      </c>
      <c r="I1008" s="433">
        <v>400</v>
      </c>
      <c r="J1008" s="217">
        <f t="shared" si="37"/>
        <v>10</v>
      </c>
      <c r="N1008" s="216"/>
      <c r="R1008" s="216"/>
      <c r="U1008" s="216"/>
    </row>
    <row r="1009" spans="1:21" hidden="1" outlineLevel="1" x14ac:dyDescent="0.35">
      <c r="A1009" s="216" t="s">
        <v>5350</v>
      </c>
      <c r="B1009" s="46">
        <v>28</v>
      </c>
      <c r="C1009" s="216" t="s">
        <v>5351</v>
      </c>
      <c r="D1009" s="272" t="s">
        <v>170</v>
      </c>
      <c r="E1009" s="217">
        <v>4</v>
      </c>
      <c r="F1009" s="217">
        <v>2</v>
      </c>
      <c r="G1009" s="217">
        <v>6</v>
      </c>
      <c r="H1009" s="269">
        <v>44637</v>
      </c>
      <c r="I1009" s="433">
        <v>350</v>
      </c>
      <c r="J1009" s="217">
        <f t="shared" si="37"/>
        <v>6</v>
      </c>
      <c r="N1009" s="216"/>
      <c r="R1009" s="216"/>
      <c r="U1009" s="216"/>
    </row>
    <row r="1010" spans="1:21" hidden="1" outlineLevel="1" x14ac:dyDescent="0.35">
      <c r="A1010" s="216" t="s">
        <v>5350</v>
      </c>
      <c r="B1010" s="46">
        <v>33</v>
      </c>
      <c r="C1010" s="216" t="s">
        <v>5351</v>
      </c>
      <c r="D1010" s="272" t="s">
        <v>170</v>
      </c>
      <c r="E1010" s="217">
        <v>4</v>
      </c>
      <c r="F1010" s="217">
        <v>4</v>
      </c>
      <c r="G1010" s="217">
        <v>8</v>
      </c>
      <c r="H1010" s="269">
        <v>44637</v>
      </c>
      <c r="I1010" s="433">
        <v>600</v>
      </c>
      <c r="J1010" s="217">
        <f t="shared" si="37"/>
        <v>8</v>
      </c>
      <c r="N1010" s="216"/>
      <c r="R1010" s="216"/>
      <c r="U1010" s="216"/>
    </row>
    <row r="1011" spans="1:21" hidden="1" outlineLevel="1" x14ac:dyDescent="0.35">
      <c r="A1011" s="216" t="s">
        <v>5350</v>
      </c>
      <c r="B1011" s="46">
        <v>29</v>
      </c>
      <c r="C1011" s="216" t="s">
        <v>5351</v>
      </c>
      <c r="D1011" s="272" t="s">
        <v>170</v>
      </c>
      <c r="E1011" s="217">
        <v>8</v>
      </c>
      <c r="F1011" s="217">
        <v>3</v>
      </c>
      <c r="G1011" s="217">
        <v>11</v>
      </c>
      <c r="H1011" s="269">
        <v>44637</v>
      </c>
      <c r="I1011" s="433">
        <v>600</v>
      </c>
      <c r="J1011" s="217">
        <f t="shared" si="37"/>
        <v>11</v>
      </c>
      <c r="N1011" s="216"/>
      <c r="R1011" s="216"/>
      <c r="U1011" s="216"/>
    </row>
    <row r="1012" spans="1:21" hidden="1" outlineLevel="1" x14ac:dyDescent="0.35">
      <c r="A1012" s="216" t="s">
        <v>5350</v>
      </c>
      <c r="B1012" s="46">
        <v>30</v>
      </c>
      <c r="C1012" s="216" t="s">
        <v>5351</v>
      </c>
      <c r="D1012" s="272" t="s">
        <v>170</v>
      </c>
      <c r="E1012" s="217">
        <v>2</v>
      </c>
      <c r="F1012" s="217">
        <v>2</v>
      </c>
      <c r="G1012" s="217">
        <v>4</v>
      </c>
      <c r="H1012" s="269">
        <v>44637</v>
      </c>
      <c r="I1012" s="433">
        <v>250</v>
      </c>
      <c r="J1012" s="217">
        <f t="shared" si="37"/>
        <v>4</v>
      </c>
      <c r="N1012" s="216"/>
      <c r="R1012" s="216"/>
      <c r="U1012" s="216"/>
    </row>
    <row r="1013" spans="1:21" hidden="1" outlineLevel="1" x14ac:dyDescent="0.35">
      <c r="A1013" s="216" t="s">
        <v>5350</v>
      </c>
      <c r="B1013" s="46">
        <v>31</v>
      </c>
      <c r="C1013" s="216" t="s">
        <v>5351</v>
      </c>
      <c r="D1013" s="272" t="s">
        <v>170</v>
      </c>
      <c r="E1013" s="217">
        <v>2</v>
      </c>
      <c r="F1013" s="217">
        <v>4</v>
      </c>
      <c r="G1013" s="217">
        <v>6</v>
      </c>
      <c r="H1013" s="269">
        <v>44637</v>
      </c>
      <c r="I1013" s="433">
        <v>400</v>
      </c>
      <c r="J1013" s="217">
        <f t="shared" si="37"/>
        <v>6</v>
      </c>
      <c r="N1013" s="216"/>
      <c r="R1013" s="216"/>
      <c r="U1013" s="216"/>
    </row>
    <row r="1014" spans="1:21" hidden="1" outlineLevel="1" x14ac:dyDescent="0.35">
      <c r="A1014" s="216" t="s">
        <v>5350</v>
      </c>
      <c r="B1014" s="46">
        <v>32</v>
      </c>
      <c r="C1014" s="216" t="s">
        <v>5351</v>
      </c>
      <c r="D1014" s="272" t="s">
        <v>170</v>
      </c>
      <c r="E1014" s="217">
        <v>8</v>
      </c>
      <c r="F1014" s="217">
        <v>4</v>
      </c>
      <c r="G1014" s="217">
        <v>12</v>
      </c>
      <c r="H1014" s="269">
        <v>44637</v>
      </c>
      <c r="I1014" s="433">
        <v>200</v>
      </c>
      <c r="J1014" s="217">
        <f t="shared" si="37"/>
        <v>12</v>
      </c>
      <c r="N1014" s="216"/>
      <c r="R1014" s="216"/>
      <c r="U1014" s="216"/>
    </row>
    <row r="1015" spans="1:21" hidden="1" outlineLevel="1" x14ac:dyDescent="0.35">
      <c r="A1015" s="216" t="s">
        <v>5350</v>
      </c>
      <c r="B1015" s="46">
        <v>34</v>
      </c>
      <c r="C1015" s="216" t="s">
        <v>5351</v>
      </c>
      <c r="D1015" s="272" t="s">
        <v>170</v>
      </c>
      <c r="E1015" s="217">
        <v>6</v>
      </c>
      <c r="F1015" s="217">
        <v>4</v>
      </c>
      <c r="G1015" s="217">
        <v>10</v>
      </c>
      <c r="H1015" s="269">
        <v>44637</v>
      </c>
      <c r="I1015" s="433">
        <v>800</v>
      </c>
      <c r="J1015" s="217">
        <f t="shared" si="37"/>
        <v>10</v>
      </c>
      <c r="N1015" s="216"/>
      <c r="R1015" s="216"/>
      <c r="U1015" s="216"/>
    </row>
    <row r="1016" spans="1:21" hidden="1" outlineLevel="1" x14ac:dyDescent="0.35">
      <c r="A1016" s="216" t="s">
        <v>5350</v>
      </c>
      <c r="B1016" s="46">
        <v>36</v>
      </c>
      <c r="C1016" s="216" t="s">
        <v>5351</v>
      </c>
      <c r="D1016" s="272" t="s">
        <v>170</v>
      </c>
      <c r="E1016" s="217">
        <v>1</v>
      </c>
      <c r="F1016" s="217">
        <v>4</v>
      </c>
      <c r="G1016" s="217">
        <v>5</v>
      </c>
      <c r="H1016" s="269">
        <v>44637</v>
      </c>
      <c r="I1016" s="433">
        <v>200</v>
      </c>
      <c r="J1016" s="217">
        <f t="shared" si="37"/>
        <v>5</v>
      </c>
      <c r="N1016" s="216"/>
      <c r="R1016" s="216"/>
      <c r="U1016" s="216"/>
    </row>
    <row r="1017" spans="1:21" hidden="1" outlineLevel="1" x14ac:dyDescent="0.35">
      <c r="A1017" s="216" t="s">
        <v>5350</v>
      </c>
      <c r="B1017" s="46">
        <v>41</v>
      </c>
      <c r="C1017" s="216" t="s">
        <v>5351</v>
      </c>
      <c r="D1017" s="272" t="s">
        <v>170</v>
      </c>
      <c r="E1017" s="217">
        <v>3</v>
      </c>
      <c r="F1017" s="217">
        <v>2</v>
      </c>
      <c r="G1017" s="217">
        <v>5</v>
      </c>
      <c r="H1017" s="269">
        <v>44637</v>
      </c>
      <c r="I1017" s="433">
        <v>900</v>
      </c>
      <c r="J1017" s="217">
        <f t="shared" si="37"/>
        <v>5</v>
      </c>
      <c r="N1017" s="216"/>
      <c r="R1017" s="216"/>
      <c r="U1017" s="216"/>
    </row>
    <row r="1018" spans="1:21" hidden="1" outlineLevel="1" x14ac:dyDescent="0.35">
      <c r="A1018" s="216" t="s">
        <v>5350</v>
      </c>
      <c r="B1018" s="46">
        <v>35</v>
      </c>
      <c r="C1018" s="216" t="s">
        <v>5351</v>
      </c>
      <c r="D1018" s="272" t="s">
        <v>170</v>
      </c>
      <c r="E1018" s="217">
        <v>2</v>
      </c>
      <c r="F1018" s="217">
        <v>3</v>
      </c>
      <c r="G1018" s="217">
        <v>5</v>
      </c>
      <c r="H1018" s="269">
        <v>44637</v>
      </c>
      <c r="I1018" s="433">
        <v>100</v>
      </c>
      <c r="J1018" s="217">
        <f t="shared" si="37"/>
        <v>5</v>
      </c>
      <c r="N1018" s="216"/>
      <c r="R1018" s="216"/>
      <c r="U1018" s="216"/>
    </row>
    <row r="1019" spans="1:21" hidden="1" outlineLevel="1" x14ac:dyDescent="0.35">
      <c r="A1019" s="216" t="s">
        <v>5350</v>
      </c>
      <c r="B1019" s="46">
        <v>37</v>
      </c>
      <c r="C1019" s="216" t="s">
        <v>5351</v>
      </c>
      <c r="D1019" s="272" t="s">
        <v>170</v>
      </c>
      <c r="E1019" s="217">
        <v>7</v>
      </c>
      <c r="F1019" s="217">
        <v>5</v>
      </c>
      <c r="G1019" s="217">
        <v>12</v>
      </c>
      <c r="H1019" s="269">
        <v>44637</v>
      </c>
      <c r="I1019" s="433">
        <v>180</v>
      </c>
      <c r="J1019" s="217">
        <f t="shared" si="37"/>
        <v>12</v>
      </c>
      <c r="N1019" s="216"/>
      <c r="R1019" s="216"/>
      <c r="U1019" s="216"/>
    </row>
    <row r="1020" spans="1:21" hidden="1" outlineLevel="1" x14ac:dyDescent="0.35">
      <c r="A1020" s="216" t="s">
        <v>5350</v>
      </c>
      <c r="B1020" s="46">
        <v>38</v>
      </c>
      <c r="C1020" s="216" t="s">
        <v>5351</v>
      </c>
      <c r="D1020" s="272" t="s">
        <v>170</v>
      </c>
      <c r="E1020" s="217">
        <v>3</v>
      </c>
      <c r="F1020" s="217">
        <v>2</v>
      </c>
      <c r="G1020" s="217">
        <v>5</v>
      </c>
      <c r="H1020" s="269">
        <v>44637</v>
      </c>
      <c r="I1020" s="433">
        <v>600</v>
      </c>
      <c r="J1020" s="217">
        <f t="shared" si="37"/>
        <v>5</v>
      </c>
      <c r="N1020" s="216"/>
      <c r="R1020" s="216"/>
      <c r="U1020" s="216"/>
    </row>
    <row r="1021" spans="1:21" hidden="1" outlineLevel="1" x14ac:dyDescent="0.35">
      <c r="A1021" s="216" t="s">
        <v>5350</v>
      </c>
      <c r="B1021" s="46">
        <v>39</v>
      </c>
      <c r="C1021" s="216" t="s">
        <v>5351</v>
      </c>
      <c r="D1021" s="272" t="s">
        <v>170</v>
      </c>
      <c r="E1021" s="217">
        <v>6</v>
      </c>
      <c r="F1021" s="217">
        <v>4</v>
      </c>
      <c r="G1021" s="217">
        <v>10</v>
      </c>
      <c r="H1021" s="269">
        <v>44637</v>
      </c>
      <c r="I1021" s="433">
        <v>500</v>
      </c>
      <c r="J1021" s="217">
        <f t="shared" si="37"/>
        <v>10</v>
      </c>
      <c r="N1021" s="216"/>
      <c r="R1021" s="216"/>
      <c r="U1021" s="216"/>
    </row>
    <row r="1022" spans="1:21" ht="15" hidden="1" outlineLevel="1" thickBot="1" x14ac:dyDescent="0.4">
      <c r="A1022" s="216" t="s">
        <v>5350</v>
      </c>
      <c r="B1022" s="46">
        <v>40</v>
      </c>
      <c r="C1022" s="216" t="s">
        <v>5351</v>
      </c>
      <c r="D1022" s="272" t="s">
        <v>170</v>
      </c>
      <c r="E1022" s="217">
        <v>4</v>
      </c>
      <c r="F1022" s="217">
        <v>4</v>
      </c>
      <c r="G1022" s="217">
        <v>8</v>
      </c>
      <c r="H1022" s="269">
        <v>44637</v>
      </c>
      <c r="I1022" s="433">
        <v>700</v>
      </c>
      <c r="J1022" s="217">
        <f t="shared" si="37"/>
        <v>8</v>
      </c>
      <c r="N1022" s="216"/>
      <c r="R1022" s="216"/>
      <c r="U1022" s="216"/>
    </row>
    <row r="1023" spans="1:21" ht="15" collapsed="1" thickBot="1" x14ac:dyDescent="0.4">
      <c r="A1023" s="415" t="s">
        <v>5350</v>
      </c>
      <c r="B1023" s="416"/>
      <c r="C1023" s="417" t="s">
        <v>5351</v>
      </c>
      <c r="D1023" s="418">
        <f>COUNTA(D982:D1022)</f>
        <v>41</v>
      </c>
      <c r="E1023" s="418">
        <f>SUM(E982:E1022)</f>
        <v>179</v>
      </c>
      <c r="F1023" s="418">
        <f t="shared" ref="F1023:G1023" si="40">SUM(F982:F1022)</f>
        <v>158</v>
      </c>
      <c r="G1023" s="418">
        <f t="shared" si="40"/>
        <v>337</v>
      </c>
      <c r="H1023" s="422">
        <v>44637</v>
      </c>
      <c r="I1023" s="421">
        <f>AVERAGE(I982:I1022)</f>
        <v>383.90243902439022</v>
      </c>
      <c r="J1023" s="418">
        <f t="shared" ref="J1023" si="41">SUM(J982:J1022)</f>
        <v>337</v>
      </c>
      <c r="N1023" s="216"/>
      <c r="R1023" s="216"/>
      <c r="U1023" s="216"/>
    </row>
    <row r="1024" spans="1:21" hidden="1" outlineLevel="1" x14ac:dyDescent="0.35">
      <c r="A1024" s="216" t="s">
        <v>5352</v>
      </c>
      <c r="B1024" s="46">
        <v>45</v>
      </c>
      <c r="C1024" s="216" t="s">
        <v>5353</v>
      </c>
      <c r="D1024" s="272" t="s">
        <v>170</v>
      </c>
      <c r="E1024" s="217">
        <v>3</v>
      </c>
      <c r="F1024" s="217">
        <v>2</v>
      </c>
      <c r="G1024" s="217">
        <v>5</v>
      </c>
      <c r="H1024" s="269">
        <v>44641</v>
      </c>
      <c r="I1024" s="433">
        <v>311</v>
      </c>
      <c r="J1024" s="217">
        <f t="shared" si="37"/>
        <v>5</v>
      </c>
      <c r="N1024" s="216"/>
      <c r="R1024" s="216"/>
      <c r="U1024" s="216"/>
    </row>
    <row r="1025" spans="1:21" hidden="1" outlineLevel="1" x14ac:dyDescent="0.35">
      <c r="A1025" s="216" t="s">
        <v>5352</v>
      </c>
      <c r="B1025" s="46">
        <v>1</v>
      </c>
      <c r="C1025" s="216" t="s">
        <v>5353</v>
      </c>
      <c r="D1025" s="272" t="s">
        <v>170</v>
      </c>
      <c r="E1025" s="217">
        <v>1</v>
      </c>
      <c r="F1025" s="217">
        <v>3</v>
      </c>
      <c r="G1025" s="217">
        <v>4</v>
      </c>
      <c r="H1025" s="269">
        <v>44641</v>
      </c>
      <c r="I1025" s="433">
        <v>217</v>
      </c>
      <c r="J1025" s="217">
        <f t="shared" si="37"/>
        <v>4</v>
      </c>
      <c r="N1025" s="216"/>
      <c r="R1025" s="216"/>
      <c r="U1025" s="216"/>
    </row>
    <row r="1026" spans="1:21" hidden="1" outlineLevel="1" x14ac:dyDescent="0.35">
      <c r="A1026" s="216" t="s">
        <v>5352</v>
      </c>
      <c r="B1026" s="46">
        <v>46</v>
      </c>
      <c r="C1026" s="216" t="s">
        <v>5353</v>
      </c>
      <c r="D1026" s="272" t="s">
        <v>170</v>
      </c>
      <c r="E1026" s="217">
        <v>1</v>
      </c>
      <c r="F1026" s="217">
        <v>4</v>
      </c>
      <c r="G1026" s="217">
        <v>5</v>
      </c>
      <c r="H1026" s="269">
        <v>44641</v>
      </c>
      <c r="I1026" s="433">
        <v>132</v>
      </c>
      <c r="J1026" s="217">
        <f t="shared" si="37"/>
        <v>5</v>
      </c>
      <c r="N1026" s="216"/>
      <c r="R1026" s="216"/>
      <c r="U1026" s="216"/>
    </row>
    <row r="1027" spans="1:21" hidden="1" outlineLevel="1" x14ac:dyDescent="0.35">
      <c r="A1027" s="216" t="s">
        <v>5352</v>
      </c>
      <c r="B1027" s="46">
        <v>2</v>
      </c>
      <c r="C1027" s="216" t="s">
        <v>5353</v>
      </c>
      <c r="D1027" s="272" t="s">
        <v>170</v>
      </c>
      <c r="E1027" s="217">
        <v>5</v>
      </c>
      <c r="F1027" s="217">
        <v>4</v>
      </c>
      <c r="G1027" s="217">
        <v>9</v>
      </c>
      <c r="H1027" s="269">
        <v>44641</v>
      </c>
      <c r="I1027" s="433">
        <v>513</v>
      </c>
      <c r="J1027" s="217">
        <f t="shared" ref="J1027:J1090" si="42">IF(I1027&gt;$Q$1,,G1027)</f>
        <v>9</v>
      </c>
      <c r="N1027" s="216"/>
      <c r="R1027" s="216"/>
      <c r="U1027" s="216"/>
    </row>
    <row r="1028" spans="1:21" hidden="1" outlineLevel="1" x14ac:dyDescent="0.35">
      <c r="A1028" s="216" t="s">
        <v>5352</v>
      </c>
      <c r="B1028" s="46">
        <v>3</v>
      </c>
      <c r="C1028" s="216" t="s">
        <v>5353</v>
      </c>
      <c r="D1028" s="272" t="s">
        <v>170</v>
      </c>
      <c r="E1028" s="217">
        <v>5</v>
      </c>
      <c r="F1028" s="217">
        <v>3</v>
      </c>
      <c r="G1028" s="217">
        <v>8</v>
      </c>
      <c r="H1028" s="269">
        <v>44641</v>
      </c>
      <c r="I1028" s="433">
        <v>251</v>
      </c>
      <c r="J1028" s="217">
        <f t="shared" si="42"/>
        <v>8</v>
      </c>
      <c r="N1028" s="216"/>
      <c r="R1028" s="216"/>
      <c r="U1028" s="216"/>
    </row>
    <row r="1029" spans="1:21" hidden="1" outlineLevel="1" x14ac:dyDescent="0.35">
      <c r="A1029" s="216" t="s">
        <v>5352</v>
      </c>
      <c r="B1029" s="46">
        <v>4</v>
      </c>
      <c r="C1029" s="216" t="s">
        <v>5353</v>
      </c>
      <c r="D1029" s="272" t="s">
        <v>170</v>
      </c>
      <c r="E1029" s="217">
        <v>3</v>
      </c>
      <c r="F1029" s="217">
        <v>4</v>
      </c>
      <c r="G1029" s="217">
        <v>7</v>
      </c>
      <c r="H1029" s="269">
        <v>44641</v>
      </c>
      <c r="I1029" s="433">
        <v>322</v>
      </c>
      <c r="J1029" s="217">
        <f t="shared" si="42"/>
        <v>7</v>
      </c>
      <c r="N1029" s="216"/>
      <c r="R1029" s="216"/>
      <c r="U1029" s="216"/>
    </row>
    <row r="1030" spans="1:21" hidden="1" outlineLevel="1" x14ac:dyDescent="0.35">
      <c r="A1030" s="216" t="s">
        <v>5352</v>
      </c>
      <c r="B1030" s="46">
        <v>43</v>
      </c>
      <c r="C1030" s="216" t="s">
        <v>5353</v>
      </c>
      <c r="D1030" s="272" t="s">
        <v>170</v>
      </c>
      <c r="E1030" s="217">
        <v>4</v>
      </c>
      <c r="F1030" s="217">
        <v>3</v>
      </c>
      <c r="G1030" s="217">
        <v>7</v>
      </c>
      <c r="H1030" s="269">
        <v>44641</v>
      </c>
      <c r="I1030" s="433">
        <v>412</v>
      </c>
      <c r="J1030" s="217">
        <f t="shared" si="42"/>
        <v>7</v>
      </c>
      <c r="N1030" s="216"/>
      <c r="R1030" s="216"/>
      <c r="U1030" s="216"/>
    </row>
    <row r="1031" spans="1:21" hidden="1" outlineLevel="1" x14ac:dyDescent="0.35">
      <c r="A1031" s="216" t="s">
        <v>5352</v>
      </c>
      <c r="B1031" s="46">
        <v>5</v>
      </c>
      <c r="C1031" s="216" t="s">
        <v>5353</v>
      </c>
      <c r="D1031" s="272" t="s">
        <v>170</v>
      </c>
      <c r="E1031" s="217">
        <v>2</v>
      </c>
      <c r="F1031" s="217">
        <v>3</v>
      </c>
      <c r="G1031" s="217">
        <v>5</v>
      </c>
      <c r="H1031" s="269">
        <v>44641</v>
      </c>
      <c r="I1031" s="433">
        <v>416</v>
      </c>
      <c r="J1031" s="217">
        <f t="shared" si="42"/>
        <v>5</v>
      </c>
      <c r="N1031" s="216"/>
      <c r="R1031" s="216"/>
      <c r="U1031" s="216"/>
    </row>
    <row r="1032" spans="1:21" hidden="1" outlineLevel="1" x14ac:dyDescent="0.35">
      <c r="A1032" s="216" t="s">
        <v>5352</v>
      </c>
      <c r="B1032" s="46">
        <v>6</v>
      </c>
      <c r="C1032" s="216" t="s">
        <v>5353</v>
      </c>
      <c r="D1032" s="272" t="s">
        <v>170</v>
      </c>
      <c r="E1032" s="217">
        <v>3</v>
      </c>
      <c r="F1032" s="217">
        <v>3</v>
      </c>
      <c r="G1032" s="217">
        <v>6</v>
      </c>
      <c r="H1032" s="269">
        <v>44641</v>
      </c>
      <c r="I1032" s="433">
        <v>232</v>
      </c>
      <c r="J1032" s="217">
        <f t="shared" si="42"/>
        <v>6</v>
      </c>
      <c r="N1032" s="216"/>
      <c r="R1032" s="216"/>
      <c r="U1032" s="216"/>
    </row>
    <row r="1033" spans="1:21" hidden="1" outlineLevel="1" x14ac:dyDescent="0.35">
      <c r="A1033" s="216" t="s">
        <v>5352</v>
      </c>
      <c r="B1033" s="46">
        <v>7</v>
      </c>
      <c r="C1033" s="216" t="s">
        <v>5353</v>
      </c>
      <c r="D1033" s="272" t="s">
        <v>170</v>
      </c>
      <c r="E1033" s="217">
        <v>2</v>
      </c>
      <c r="F1033" s="217">
        <v>5</v>
      </c>
      <c r="G1033" s="217">
        <v>7</v>
      </c>
      <c r="H1033" s="269">
        <v>44641</v>
      </c>
      <c r="I1033" s="433">
        <v>338</v>
      </c>
      <c r="J1033" s="217">
        <f t="shared" si="42"/>
        <v>7</v>
      </c>
      <c r="N1033" s="216"/>
      <c r="R1033" s="216"/>
      <c r="U1033" s="216"/>
    </row>
    <row r="1034" spans="1:21" hidden="1" outlineLevel="1" x14ac:dyDescent="0.35">
      <c r="A1034" s="216" t="s">
        <v>5352</v>
      </c>
      <c r="B1034" s="46">
        <v>44</v>
      </c>
      <c r="C1034" s="216" t="s">
        <v>5353</v>
      </c>
      <c r="D1034" s="272" t="s">
        <v>170</v>
      </c>
      <c r="E1034" s="217">
        <v>1</v>
      </c>
      <c r="F1034" s="217">
        <v>7</v>
      </c>
      <c r="G1034" s="217">
        <v>8</v>
      </c>
      <c r="H1034" s="269">
        <v>44641</v>
      </c>
      <c r="I1034" s="433">
        <v>143</v>
      </c>
      <c r="J1034" s="217">
        <f t="shared" si="42"/>
        <v>8</v>
      </c>
      <c r="N1034" s="216"/>
      <c r="R1034" s="216"/>
      <c r="U1034" s="216"/>
    </row>
    <row r="1035" spans="1:21" hidden="1" outlineLevel="1" x14ac:dyDescent="0.35">
      <c r="A1035" s="216" t="s">
        <v>5352</v>
      </c>
      <c r="B1035" s="46">
        <v>8</v>
      </c>
      <c r="C1035" s="216" t="s">
        <v>5353</v>
      </c>
      <c r="D1035" s="272" t="s">
        <v>170</v>
      </c>
      <c r="E1035" s="217">
        <v>4</v>
      </c>
      <c r="F1035" s="217">
        <v>3</v>
      </c>
      <c r="G1035" s="217">
        <v>7</v>
      </c>
      <c r="H1035" s="269">
        <v>44641</v>
      </c>
      <c r="I1035" s="433">
        <v>420</v>
      </c>
      <c r="J1035" s="217">
        <f t="shared" si="42"/>
        <v>7</v>
      </c>
      <c r="N1035" s="216"/>
      <c r="R1035" s="216"/>
      <c r="U1035" s="216"/>
    </row>
    <row r="1036" spans="1:21" hidden="1" outlineLevel="1" x14ac:dyDescent="0.35">
      <c r="A1036" s="216" t="s">
        <v>5352</v>
      </c>
      <c r="B1036" s="46">
        <v>57</v>
      </c>
      <c r="C1036" s="216" t="s">
        <v>5353</v>
      </c>
      <c r="D1036" s="272" t="s">
        <v>170</v>
      </c>
      <c r="E1036" s="217">
        <v>2</v>
      </c>
      <c r="F1036" s="217">
        <v>2</v>
      </c>
      <c r="G1036" s="217">
        <v>4</v>
      </c>
      <c r="H1036" s="269">
        <v>44641</v>
      </c>
      <c r="I1036" s="433">
        <v>215</v>
      </c>
      <c r="J1036" s="217">
        <f t="shared" si="42"/>
        <v>4</v>
      </c>
      <c r="N1036" s="216"/>
      <c r="R1036" s="216"/>
      <c r="U1036" s="216"/>
    </row>
    <row r="1037" spans="1:21" hidden="1" outlineLevel="1" x14ac:dyDescent="0.35">
      <c r="A1037" s="216" t="s">
        <v>5352</v>
      </c>
      <c r="B1037" s="46">
        <v>9</v>
      </c>
      <c r="C1037" s="216" t="s">
        <v>5353</v>
      </c>
      <c r="D1037" s="272" t="s">
        <v>170</v>
      </c>
      <c r="E1037" s="217">
        <v>2</v>
      </c>
      <c r="F1037" s="217">
        <v>5</v>
      </c>
      <c r="G1037" s="217">
        <v>7</v>
      </c>
      <c r="H1037" s="269">
        <v>44641</v>
      </c>
      <c r="I1037" s="433">
        <v>173</v>
      </c>
      <c r="J1037" s="217">
        <f t="shared" si="42"/>
        <v>7</v>
      </c>
      <c r="N1037" s="216"/>
      <c r="R1037" s="216"/>
      <c r="U1037" s="216"/>
    </row>
    <row r="1038" spans="1:21" hidden="1" outlineLevel="1" x14ac:dyDescent="0.35">
      <c r="A1038" s="216" t="s">
        <v>5352</v>
      </c>
      <c r="B1038" s="46">
        <v>10</v>
      </c>
      <c r="C1038" s="216" t="s">
        <v>5353</v>
      </c>
      <c r="D1038" s="272" t="s">
        <v>170</v>
      </c>
      <c r="E1038" s="217">
        <v>3</v>
      </c>
      <c r="F1038" s="217">
        <v>5</v>
      </c>
      <c r="G1038" s="217">
        <v>8</v>
      </c>
      <c r="H1038" s="269">
        <v>44641</v>
      </c>
      <c r="I1038" s="433">
        <v>632</v>
      </c>
      <c r="J1038" s="217">
        <f t="shared" si="42"/>
        <v>8</v>
      </c>
      <c r="N1038" s="216"/>
      <c r="R1038" s="216"/>
      <c r="U1038" s="216"/>
    </row>
    <row r="1039" spans="1:21" hidden="1" outlineLevel="1" x14ac:dyDescent="0.35">
      <c r="A1039" s="216" t="s">
        <v>5352</v>
      </c>
      <c r="B1039" s="46">
        <v>11</v>
      </c>
      <c r="C1039" s="216" t="s">
        <v>5353</v>
      </c>
      <c r="D1039" s="272" t="s">
        <v>170</v>
      </c>
      <c r="E1039" s="217">
        <v>5</v>
      </c>
      <c r="F1039" s="217">
        <v>5</v>
      </c>
      <c r="G1039" s="217">
        <v>10</v>
      </c>
      <c r="H1039" s="269">
        <v>44641</v>
      </c>
      <c r="I1039" s="433">
        <v>525</v>
      </c>
      <c r="J1039" s="217">
        <f t="shared" si="42"/>
        <v>10</v>
      </c>
      <c r="N1039" s="216"/>
      <c r="R1039" s="216"/>
      <c r="U1039" s="216"/>
    </row>
    <row r="1040" spans="1:21" hidden="1" outlineLevel="1" x14ac:dyDescent="0.35">
      <c r="A1040" s="216" t="s">
        <v>5352</v>
      </c>
      <c r="B1040" s="46">
        <v>58</v>
      </c>
      <c r="C1040" s="216" t="s">
        <v>5353</v>
      </c>
      <c r="D1040" s="272" t="s">
        <v>170</v>
      </c>
      <c r="E1040" s="217">
        <v>2</v>
      </c>
      <c r="F1040" s="217">
        <v>3</v>
      </c>
      <c r="G1040" s="217">
        <v>5</v>
      </c>
      <c r="H1040" s="269">
        <v>44641</v>
      </c>
      <c r="I1040" s="433">
        <v>212</v>
      </c>
      <c r="J1040" s="217">
        <f t="shared" si="42"/>
        <v>5</v>
      </c>
      <c r="N1040" s="216"/>
      <c r="R1040" s="216"/>
      <c r="U1040" s="216"/>
    </row>
    <row r="1041" spans="1:21" hidden="1" outlineLevel="1" x14ac:dyDescent="0.35">
      <c r="A1041" s="216" t="s">
        <v>5352</v>
      </c>
      <c r="B1041" s="46">
        <v>12</v>
      </c>
      <c r="C1041" s="216" t="s">
        <v>5353</v>
      </c>
      <c r="D1041" s="272" t="s">
        <v>170</v>
      </c>
      <c r="E1041" s="217">
        <v>2</v>
      </c>
      <c r="F1041" s="217">
        <v>5</v>
      </c>
      <c r="G1041" s="217">
        <v>7</v>
      </c>
      <c r="H1041" s="269">
        <v>44641</v>
      </c>
      <c r="I1041" s="433">
        <v>243</v>
      </c>
      <c r="J1041" s="217">
        <f t="shared" si="42"/>
        <v>7</v>
      </c>
      <c r="N1041" s="216"/>
      <c r="R1041" s="216"/>
      <c r="U1041" s="216"/>
    </row>
    <row r="1042" spans="1:21" hidden="1" outlineLevel="1" x14ac:dyDescent="0.35">
      <c r="A1042" s="216" t="s">
        <v>5352</v>
      </c>
      <c r="B1042" s="46">
        <v>13</v>
      </c>
      <c r="C1042" s="216" t="s">
        <v>5353</v>
      </c>
      <c r="D1042" s="272" t="s">
        <v>170</v>
      </c>
      <c r="E1042" s="217">
        <v>12</v>
      </c>
      <c r="F1042" s="217">
        <v>5</v>
      </c>
      <c r="G1042" s="217">
        <v>17</v>
      </c>
      <c r="H1042" s="269">
        <v>44641</v>
      </c>
      <c r="I1042" s="433">
        <v>300</v>
      </c>
      <c r="J1042" s="217">
        <f t="shared" si="42"/>
        <v>17</v>
      </c>
      <c r="N1042" s="216"/>
      <c r="R1042" s="216"/>
      <c r="U1042" s="216"/>
    </row>
    <row r="1043" spans="1:21" hidden="1" outlineLevel="1" x14ac:dyDescent="0.35">
      <c r="A1043" s="216" t="s">
        <v>5352</v>
      </c>
      <c r="B1043" s="46">
        <v>14</v>
      </c>
      <c r="C1043" s="216" t="s">
        <v>5353</v>
      </c>
      <c r="D1043" s="272" t="s">
        <v>170</v>
      </c>
      <c r="E1043" s="217">
        <v>2</v>
      </c>
      <c r="F1043" s="217">
        <v>3</v>
      </c>
      <c r="G1043" s="217">
        <v>5</v>
      </c>
      <c r="H1043" s="269">
        <v>44641</v>
      </c>
      <c r="I1043" s="433">
        <v>511</v>
      </c>
      <c r="J1043" s="217">
        <f t="shared" si="42"/>
        <v>5</v>
      </c>
      <c r="N1043" s="216"/>
      <c r="R1043" s="216"/>
      <c r="U1043" s="216"/>
    </row>
    <row r="1044" spans="1:21" hidden="1" outlineLevel="1" x14ac:dyDescent="0.35">
      <c r="A1044" s="216" t="s">
        <v>5352</v>
      </c>
      <c r="B1044" s="46">
        <v>15</v>
      </c>
      <c r="C1044" s="216" t="s">
        <v>5353</v>
      </c>
      <c r="D1044" s="272" t="s">
        <v>170</v>
      </c>
      <c r="E1044" s="217">
        <v>1</v>
      </c>
      <c r="F1044" s="217">
        <v>5</v>
      </c>
      <c r="G1044" s="217">
        <v>6</v>
      </c>
      <c r="H1044" s="269">
        <v>44641</v>
      </c>
      <c r="I1044" s="433">
        <v>455</v>
      </c>
      <c r="J1044" s="217">
        <f t="shared" si="42"/>
        <v>6</v>
      </c>
      <c r="N1044" s="216"/>
      <c r="R1044" s="216"/>
      <c r="U1044" s="216"/>
    </row>
    <row r="1045" spans="1:21" hidden="1" outlineLevel="1" x14ac:dyDescent="0.35">
      <c r="A1045" s="216" t="s">
        <v>5352</v>
      </c>
      <c r="B1045" s="46">
        <v>16</v>
      </c>
      <c r="C1045" s="216" t="s">
        <v>5353</v>
      </c>
      <c r="D1045" s="272" t="s">
        <v>170</v>
      </c>
      <c r="E1045" s="217">
        <v>3</v>
      </c>
      <c r="F1045" s="217">
        <v>4</v>
      </c>
      <c r="G1045" s="217">
        <v>7</v>
      </c>
      <c r="H1045" s="269">
        <v>44641</v>
      </c>
      <c r="I1045" s="433">
        <v>232</v>
      </c>
      <c r="J1045" s="217">
        <f t="shared" si="42"/>
        <v>7</v>
      </c>
      <c r="N1045" s="216"/>
      <c r="R1045" s="216"/>
      <c r="U1045" s="216"/>
    </row>
    <row r="1046" spans="1:21" hidden="1" outlineLevel="1" x14ac:dyDescent="0.35">
      <c r="A1046" s="216" t="s">
        <v>5352</v>
      </c>
      <c r="B1046" s="46">
        <v>17</v>
      </c>
      <c r="C1046" s="216" t="s">
        <v>5353</v>
      </c>
      <c r="D1046" s="272" t="s">
        <v>170</v>
      </c>
      <c r="E1046" s="217">
        <v>2</v>
      </c>
      <c r="F1046" s="217">
        <v>5</v>
      </c>
      <c r="G1046" s="217">
        <v>7</v>
      </c>
      <c r="H1046" s="269">
        <v>44641</v>
      </c>
      <c r="I1046" s="433">
        <v>223</v>
      </c>
      <c r="J1046" s="217">
        <f t="shared" si="42"/>
        <v>7</v>
      </c>
      <c r="N1046" s="216"/>
      <c r="R1046" s="216"/>
      <c r="U1046" s="216"/>
    </row>
    <row r="1047" spans="1:21" hidden="1" outlineLevel="1" x14ac:dyDescent="0.35">
      <c r="A1047" s="216" t="s">
        <v>5352</v>
      </c>
      <c r="B1047" s="46">
        <v>18</v>
      </c>
      <c r="C1047" s="216" t="s">
        <v>5353</v>
      </c>
      <c r="D1047" s="272" t="s">
        <v>170</v>
      </c>
      <c r="E1047" s="217">
        <v>1</v>
      </c>
      <c r="F1047" s="217">
        <v>5</v>
      </c>
      <c r="G1047" s="217">
        <v>6</v>
      </c>
      <c r="H1047" s="269">
        <v>44641</v>
      </c>
      <c r="I1047" s="433">
        <v>141</v>
      </c>
      <c r="J1047" s="217">
        <f t="shared" si="42"/>
        <v>6</v>
      </c>
      <c r="N1047" s="216"/>
      <c r="R1047" s="216"/>
      <c r="U1047" s="216"/>
    </row>
    <row r="1048" spans="1:21" hidden="1" outlineLevel="1" x14ac:dyDescent="0.35">
      <c r="A1048" s="216" t="s">
        <v>5352</v>
      </c>
      <c r="B1048" s="46">
        <v>19</v>
      </c>
      <c r="C1048" s="216" t="s">
        <v>5353</v>
      </c>
      <c r="D1048" s="272" t="s">
        <v>170</v>
      </c>
      <c r="E1048" s="217">
        <v>3</v>
      </c>
      <c r="F1048" s="217">
        <v>4</v>
      </c>
      <c r="G1048" s="217">
        <v>7</v>
      </c>
      <c r="H1048" s="269">
        <v>44641</v>
      </c>
      <c r="I1048" s="433">
        <v>322</v>
      </c>
      <c r="J1048" s="217">
        <f t="shared" si="42"/>
        <v>7</v>
      </c>
      <c r="N1048" s="216"/>
      <c r="R1048" s="216"/>
      <c r="U1048" s="216"/>
    </row>
    <row r="1049" spans="1:21" hidden="1" outlineLevel="1" x14ac:dyDescent="0.35">
      <c r="A1049" s="216" t="s">
        <v>5352</v>
      </c>
      <c r="B1049" s="46">
        <v>50</v>
      </c>
      <c r="C1049" s="216" t="s">
        <v>5353</v>
      </c>
      <c r="D1049" s="272" t="s">
        <v>170</v>
      </c>
      <c r="E1049" s="217">
        <v>3</v>
      </c>
      <c r="F1049" s="217">
        <v>4</v>
      </c>
      <c r="G1049" s="217">
        <v>7</v>
      </c>
      <c r="H1049" s="269">
        <v>44641</v>
      </c>
      <c r="I1049" s="433">
        <v>327</v>
      </c>
      <c r="J1049" s="217">
        <f t="shared" si="42"/>
        <v>7</v>
      </c>
      <c r="N1049" s="216"/>
      <c r="R1049" s="216"/>
      <c r="U1049" s="216"/>
    </row>
    <row r="1050" spans="1:21" hidden="1" outlineLevel="1" x14ac:dyDescent="0.35">
      <c r="A1050" s="216" t="s">
        <v>5352</v>
      </c>
      <c r="B1050" s="46">
        <v>20</v>
      </c>
      <c r="C1050" s="216" t="s">
        <v>5353</v>
      </c>
      <c r="D1050" s="272" t="s">
        <v>170</v>
      </c>
      <c r="E1050" s="217">
        <v>5</v>
      </c>
      <c r="F1050" s="217">
        <v>6</v>
      </c>
      <c r="G1050" s="217">
        <v>11</v>
      </c>
      <c r="H1050" s="269">
        <v>44641</v>
      </c>
      <c r="I1050" s="433">
        <v>533</v>
      </c>
      <c r="J1050" s="217">
        <f t="shared" si="42"/>
        <v>11</v>
      </c>
      <c r="N1050" s="216"/>
      <c r="R1050" s="216"/>
      <c r="U1050" s="216"/>
    </row>
    <row r="1051" spans="1:21" hidden="1" outlineLevel="1" x14ac:dyDescent="0.35">
      <c r="A1051" s="216" t="s">
        <v>5352</v>
      </c>
      <c r="B1051" s="46">
        <v>21</v>
      </c>
      <c r="C1051" s="216" t="s">
        <v>5353</v>
      </c>
      <c r="D1051" s="272" t="s">
        <v>170</v>
      </c>
      <c r="E1051" s="217">
        <v>2</v>
      </c>
      <c r="F1051" s="217">
        <v>3</v>
      </c>
      <c r="G1051" s="217">
        <v>5</v>
      </c>
      <c r="H1051" s="269">
        <v>44641</v>
      </c>
      <c r="I1051" s="433">
        <v>221</v>
      </c>
      <c r="J1051" s="217">
        <f t="shared" si="42"/>
        <v>5</v>
      </c>
      <c r="N1051" s="216"/>
      <c r="R1051" s="216"/>
      <c r="U1051" s="216"/>
    </row>
    <row r="1052" spans="1:21" hidden="1" outlineLevel="1" x14ac:dyDescent="0.35">
      <c r="A1052" s="216" t="s">
        <v>5352</v>
      </c>
      <c r="B1052" s="46">
        <v>22</v>
      </c>
      <c r="C1052" s="216" t="s">
        <v>5353</v>
      </c>
      <c r="D1052" s="272" t="s">
        <v>170</v>
      </c>
      <c r="E1052" s="217">
        <v>4</v>
      </c>
      <c r="F1052" s="217">
        <v>3</v>
      </c>
      <c r="G1052" s="217">
        <v>7</v>
      </c>
      <c r="H1052" s="269">
        <v>44641</v>
      </c>
      <c r="I1052" s="433">
        <v>412</v>
      </c>
      <c r="J1052" s="217">
        <f t="shared" si="42"/>
        <v>7</v>
      </c>
      <c r="N1052" s="216"/>
      <c r="R1052" s="216"/>
      <c r="U1052" s="216"/>
    </row>
    <row r="1053" spans="1:21" hidden="1" outlineLevel="1" x14ac:dyDescent="0.35">
      <c r="A1053" s="216" t="s">
        <v>5352</v>
      </c>
      <c r="B1053" s="46">
        <v>42</v>
      </c>
      <c r="C1053" s="216" t="s">
        <v>5353</v>
      </c>
      <c r="D1053" s="272" t="s">
        <v>170</v>
      </c>
      <c r="E1053" s="217">
        <v>5</v>
      </c>
      <c r="F1053" s="217">
        <v>4</v>
      </c>
      <c r="G1053" s="217">
        <v>9</v>
      </c>
      <c r="H1053" s="269">
        <v>44641</v>
      </c>
      <c r="I1053" s="433">
        <v>557</v>
      </c>
      <c r="J1053" s="217">
        <f t="shared" si="42"/>
        <v>9</v>
      </c>
      <c r="N1053" s="216"/>
      <c r="R1053" s="216"/>
      <c r="U1053" s="216"/>
    </row>
    <row r="1054" spans="1:21" hidden="1" outlineLevel="1" x14ac:dyDescent="0.35">
      <c r="A1054" s="216" t="s">
        <v>5352</v>
      </c>
      <c r="B1054" s="46">
        <v>23</v>
      </c>
      <c r="C1054" s="216" t="s">
        <v>5353</v>
      </c>
      <c r="D1054" s="272" t="s">
        <v>170</v>
      </c>
      <c r="E1054" s="217">
        <v>3</v>
      </c>
      <c r="F1054" s="217">
        <v>3</v>
      </c>
      <c r="G1054" s="217">
        <v>6</v>
      </c>
      <c r="H1054" s="269">
        <v>44641</v>
      </c>
      <c r="I1054" s="433">
        <v>213</v>
      </c>
      <c r="J1054" s="217">
        <f t="shared" si="42"/>
        <v>6</v>
      </c>
      <c r="N1054" s="216"/>
      <c r="R1054" s="216"/>
      <c r="U1054" s="216"/>
    </row>
    <row r="1055" spans="1:21" hidden="1" outlineLevel="1" x14ac:dyDescent="0.35">
      <c r="A1055" s="216" t="s">
        <v>5352</v>
      </c>
      <c r="B1055" s="46">
        <v>35</v>
      </c>
      <c r="C1055" s="216" t="s">
        <v>5353</v>
      </c>
      <c r="D1055" s="272" t="s">
        <v>170</v>
      </c>
      <c r="E1055" s="217">
        <v>4</v>
      </c>
      <c r="F1055" s="217">
        <v>4</v>
      </c>
      <c r="G1055" s="217">
        <v>8</v>
      </c>
      <c r="H1055" s="269">
        <v>44641</v>
      </c>
      <c r="I1055" s="433">
        <v>422</v>
      </c>
      <c r="J1055" s="217">
        <f t="shared" si="42"/>
        <v>8</v>
      </c>
      <c r="N1055" s="216"/>
      <c r="R1055" s="216"/>
      <c r="U1055" s="216"/>
    </row>
    <row r="1056" spans="1:21" hidden="1" outlineLevel="1" x14ac:dyDescent="0.35">
      <c r="A1056" s="216" t="s">
        <v>5352</v>
      </c>
      <c r="B1056" s="46">
        <v>24</v>
      </c>
      <c r="C1056" s="216" t="s">
        <v>5353</v>
      </c>
      <c r="D1056" s="272" t="s">
        <v>170</v>
      </c>
      <c r="E1056" s="217">
        <v>7</v>
      </c>
      <c r="F1056" s="217">
        <v>4</v>
      </c>
      <c r="G1056" s="217">
        <v>11</v>
      </c>
      <c r="H1056" s="269">
        <v>44641</v>
      </c>
      <c r="I1056" s="433">
        <v>715</v>
      </c>
      <c r="J1056" s="217">
        <f t="shared" si="42"/>
        <v>11</v>
      </c>
      <c r="N1056" s="216"/>
      <c r="R1056" s="216"/>
      <c r="U1056" s="216"/>
    </row>
    <row r="1057" spans="1:21" hidden="1" outlineLevel="1" x14ac:dyDescent="0.35">
      <c r="A1057" s="216" t="s">
        <v>5352</v>
      </c>
      <c r="B1057" s="46">
        <v>25</v>
      </c>
      <c r="C1057" s="216" t="s">
        <v>5353</v>
      </c>
      <c r="D1057" s="272" t="s">
        <v>170</v>
      </c>
      <c r="E1057" s="217">
        <v>2</v>
      </c>
      <c r="F1057" s="217">
        <v>3</v>
      </c>
      <c r="G1057" s="217">
        <v>5</v>
      </c>
      <c r="H1057" s="269">
        <v>44641</v>
      </c>
      <c r="I1057" s="433">
        <v>312</v>
      </c>
      <c r="J1057" s="217">
        <f t="shared" si="42"/>
        <v>5</v>
      </c>
      <c r="N1057" s="216"/>
      <c r="R1057" s="216"/>
      <c r="U1057" s="216"/>
    </row>
    <row r="1058" spans="1:21" hidden="1" outlineLevel="1" x14ac:dyDescent="0.35">
      <c r="A1058" s="216" t="s">
        <v>5352</v>
      </c>
      <c r="B1058" s="46">
        <v>53</v>
      </c>
      <c r="C1058" s="216" t="s">
        <v>5353</v>
      </c>
      <c r="D1058" s="272" t="s">
        <v>170</v>
      </c>
      <c r="E1058" s="217">
        <v>4</v>
      </c>
      <c r="F1058" s="217">
        <v>7</v>
      </c>
      <c r="G1058" s="217">
        <v>11</v>
      </c>
      <c r="H1058" s="269">
        <v>44641</v>
      </c>
      <c r="I1058" s="433">
        <v>164</v>
      </c>
      <c r="J1058" s="217">
        <f t="shared" si="42"/>
        <v>11</v>
      </c>
      <c r="N1058" s="216"/>
      <c r="R1058" s="216"/>
      <c r="U1058" s="216"/>
    </row>
    <row r="1059" spans="1:21" hidden="1" outlineLevel="1" x14ac:dyDescent="0.35">
      <c r="A1059" s="216" t="s">
        <v>5352</v>
      </c>
      <c r="B1059" s="46">
        <v>26</v>
      </c>
      <c r="C1059" s="216" t="s">
        <v>5353</v>
      </c>
      <c r="D1059" s="272" t="s">
        <v>170</v>
      </c>
      <c r="E1059" s="217">
        <v>3</v>
      </c>
      <c r="F1059" s="217">
        <v>3</v>
      </c>
      <c r="G1059" s="217">
        <v>6</v>
      </c>
      <c r="H1059" s="269">
        <v>44641</v>
      </c>
      <c r="I1059" s="433">
        <v>231</v>
      </c>
      <c r="J1059" s="217">
        <f t="shared" si="42"/>
        <v>6</v>
      </c>
      <c r="N1059" s="216"/>
      <c r="R1059" s="216"/>
      <c r="U1059" s="216"/>
    </row>
    <row r="1060" spans="1:21" hidden="1" outlineLevel="1" x14ac:dyDescent="0.35">
      <c r="A1060" s="216" t="s">
        <v>5352</v>
      </c>
      <c r="B1060" s="46">
        <v>59</v>
      </c>
      <c r="C1060" s="216" t="s">
        <v>5353</v>
      </c>
      <c r="D1060" s="272" t="s">
        <v>170</v>
      </c>
      <c r="E1060" s="217">
        <v>3</v>
      </c>
      <c r="F1060" s="217">
        <v>6</v>
      </c>
      <c r="G1060" s="217">
        <v>9</v>
      </c>
      <c r="H1060" s="269">
        <v>44641</v>
      </c>
      <c r="I1060" s="433">
        <v>340</v>
      </c>
      <c r="J1060" s="217">
        <f t="shared" si="42"/>
        <v>9</v>
      </c>
      <c r="N1060" s="216"/>
      <c r="R1060" s="216"/>
      <c r="U1060" s="216"/>
    </row>
    <row r="1061" spans="1:21" hidden="1" outlineLevel="1" x14ac:dyDescent="0.35">
      <c r="A1061" s="216" t="s">
        <v>5352</v>
      </c>
      <c r="B1061" s="46">
        <v>27</v>
      </c>
      <c r="C1061" s="216" t="s">
        <v>5353</v>
      </c>
      <c r="D1061" s="272" t="s">
        <v>170</v>
      </c>
      <c r="E1061" s="217">
        <v>3</v>
      </c>
      <c r="F1061" s="217">
        <v>3</v>
      </c>
      <c r="G1061" s="217">
        <v>6</v>
      </c>
      <c r="H1061" s="269">
        <v>44641</v>
      </c>
      <c r="I1061" s="433">
        <v>318</v>
      </c>
      <c r="J1061" s="217">
        <f t="shared" si="42"/>
        <v>6</v>
      </c>
      <c r="N1061" s="216"/>
      <c r="R1061" s="216"/>
      <c r="U1061" s="216"/>
    </row>
    <row r="1062" spans="1:21" hidden="1" outlineLevel="1" x14ac:dyDescent="0.35">
      <c r="A1062" s="216" t="s">
        <v>5352</v>
      </c>
      <c r="B1062" s="46">
        <v>28</v>
      </c>
      <c r="C1062" s="216" t="s">
        <v>5353</v>
      </c>
      <c r="D1062" s="272" t="s">
        <v>170</v>
      </c>
      <c r="E1062" s="217">
        <v>2</v>
      </c>
      <c r="F1062" s="217">
        <v>4</v>
      </c>
      <c r="G1062" s="217">
        <v>6</v>
      </c>
      <c r="H1062" s="269">
        <v>44641</v>
      </c>
      <c r="I1062" s="433">
        <v>213</v>
      </c>
      <c r="J1062" s="217">
        <f t="shared" si="42"/>
        <v>6</v>
      </c>
      <c r="N1062" s="216"/>
      <c r="R1062" s="216"/>
      <c r="U1062" s="216"/>
    </row>
    <row r="1063" spans="1:21" hidden="1" outlineLevel="1" x14ac:dyDescent="0.35">
      <c r="A1063" s="216" t="s">
        <v>5352</v>
      </c>
      <c r="B1063" s="46">
        <v>29</v>
      </c>
      <c r="C1063" s="216" t="s">
        <v>5353</v>
      </c>
      <c r="D1063" s="272" t="s">
        <v>170</v>
      </c>
      <c r="E1063" s="217">
        <v>5</v>
      </c>
      <c r="F1063" s="217">
        <v>4</v>
      </c>
      <c r="G1063" s="217">
        <v>9</v>
      </c>
      <c r="H1063" s="269">
        <v>44641</v>
      </c>
      <c r="I1063" s="433">
        <v>522</v>
      </c>
      <c r="J1063" s="217">
        <f t="shared" si="42"/>
        <v>9</v>
      </c>
      <c r="N1063" s="216"/>
      <c r="R1063" s="216"/>
      <c r="U1063" s="216"/>
    </row>
    <row r="1064" spans="1:21" hidden="1" outlineLevel="1" x14ac:dyDescent="0.35">
      <c r="A1064" s="216" t="s">
        <v>5352</v>
      </c>
      <c r="B1064" s="46">
        <v>30</v>
      </c>
      <c r="C1064" s="216" t="s">
        <v>5353</v>
      </c>
      <c r="D1064" s="272" t="s">
        <v>170</v>
      </c>
      <c r="E1064" s="217">
        <v>3</v>
      </c>
      <c r="F1064" s="217">
        <v>4</v>
      </c>
      <c r="G1064" s="217">
        <v>7</v>
      </c>
      <c r="H1064" s="269">
        <v>44641</v>
      </c>
      <c r="I1064" s="433">
        <v>223</v>
      </c>
      <c r="J1064" s="217">
        <f t="shared" si="42"/>
        <v>7</v>
      </c>
      <c r="N1064" s="216"/>
      <c r="R1064" s="216"/>
      <c r="U1064" s="216"/>
    </row>
    <row r="1065" spans="1:21" hidden="1" outlineLevel="1" x14ac:dyDescent="0.35">
      <c r="A1065" s="216" t="s">
        <v>5352</v>
      </c>
      <c r="B1065" s="46">
        <v>31</v>
      </c>
      <c r="C1065" s="216" t="s">
        <v>5353</v>
      </c>
      <c r="D1065" s="272" t="s">
        <v>170</v>
      </c>
      <c r="E1065" s="217">
        <v>3</v>
      </c>
      <c r="F1065" s="217">
        <v>4</v>
      </c>
      <c r="G1065" s="217">
        <v>7</v>
      </c>
      <c r="H1065" s="269">
        <v>44641</v>
      </c>
      <c r="I1065" s="433">
        <v>313</v>
      </c>
      <c r="J1065" s="217">
        <f t="shared" si="42"/>
        <v>7</v>
      </c>
      <c r="N1065" s="216"/>
      <c r="R1065" s="216"/>
      <c r="U1065" s="216"/>
    </row>
    <row r="1066" spans="1:21" hidden="1" outlineLevel="1" x14ac:dyDescent="0.35">
      <c r="A1066" s="216" t="s">
        <v>5352</v>
      </c>
      <c r="B1066" s="46">
        <v>32</v>
      </c>
      <c r="C1066" s="216" t="s">
        <v>5353</v>
      </c>
      <c r="D1066" s="272" t="s">
        <v>170</v>
      </c>
      <c r="E1066" s="217">
        <v>4</v>
      </c>
      <c r="F1066" s="217">
        <v>4</v>
      </c>
      <c r="G1066" s="217">
        <v>8</v>
      </c>
      <c r="H1066" s="269">
        <v>44641</v>
      </c>
      <c r="I1066" s="433">
        <v>425</v>
      </c>
      <c r="J1066" s="217">
        <f t="shared" si="42"/>
        <v>8</v>
      </c>
      <c r="N1066" s="216"/>
      <c r="R1066" s="216"/>
      <c r="U1066" s="216"/>
    </row>
    <row r="1067" spans="1:21" hidden="1" outlineLevel="1" x14ac:dyDescent="0.35">
      <c r="A1067" s="216" t="s">
        <v>5352</v>
      </c>
      <c r="B1067" s="46">
        <v>41</v>
      </c>
      <c r="C1067" s="216" t="s">
        <v>5353</v>
      </c>
      <c r="D1067" s="272" t="s">
        <v>170</v>
      </c>
      <c r="E1067" s="217">
        <v>2</v>
      </c>
      <c r="F1067" s="217">
        <v>4</v>
      </c>
      <c r="G1067" s="217">
        <v>6</v>
      </c>
      <c r="H1067" s="269">
        <v>44641</v>
      </c>
      <c r="I1067" s="433">
        <v>215</v>
      </c>
      <c r="J1067" s="217">
        <f t="shared" si="42"/>
        <v>6</v>
      </c>
      <c r="N1067" s="216"/>
      <c r="R1067" s="216"/>
      <c r="U1067" s="216"/>
    </row>
    <row r="1068" spans="1:21" hidden="1" outlineLevel="1" x14ac:dyDescent="0.35">
      <c r="A1068" s="216" t="s">
        <v>5352</v>
      </c>
      <c r="B1068" s="46">
        <v>33</v>
      </c>
      <c r="C1068" s="216" t="s">
        <v>5353</v>
      </c>
      <c r="D1068" s="272" t="s">
        <v>170</v>
      </c>
      <c r="E1068" s="217">
        <v>3</v>
      </c>
      <c r="F1068" s="217">
        <v>7</v>
      </c>
      <c r="G1068" s="217">
        <v>10</v>
      </c>
      <c r="H1068" s="269">
        <v>44641</v>
      </c>
      <c r="I1068" s="433">
        <v>334</v>
      </c>
      <c r="J1068" s="217">
        <f t="shared" si="42"/>
        <v>10</v>
      </c>
      <c r="N1068" s="216"/>
      <c r="R1068" s="216"/>
      <c r="U1068" s="216"/>
    </row>
    <row r="1069" spans="1:21" hidden="1" outlineLevel="1" x14ac:dyDescent="0.35">
      <c r="A1069" s="216" t="s">
        <v>5352</v>
      </c>
      <c r="B1069" s="46">
        <v>34</v>
      </c>
      <c r="C1069" s="216" t="s">
        <v>5353</v>
      </c>
      <c r="D1069" s="272" t="s">
        <v>170</v>
      </c>
      <c r="E1069" s="217">
        <v>3</v>
      </c>
      <c r="F1069" s="217">
        <v>5</v>
      </c>
      <c r="G1069" s="217">
        <v>8</v>
      </c>
      <c r="H1069" s="269">
        <v>44641</v>
      </c>
      <c r="I1069" s="433">
        <v>320</v>
      </c>
      <c r="J1069" s="217">
        <f t="shared" si="42"/>
        <v>8</v>
      </c>
      <c r="N1069" s="216"/>
      <c r="R1069" s="216"/>
      <c r="U1069" s="216"/>
    </row>
    <row r="1070" spans="1:21" hidden="1" outlineLevel="1" x14ac:dyDescent="0.35">
      <c r="A1070" s="216" t="s">
        <v>5352</v>
      </c>
      <c r="B1070" s="46">
        <v>36</v>
      </c>
      <c r="C1070" s="216" t="s">
        <v>5353</v>
      </c>
      <c r="D1070" s="272" t="s">
        <v>170</v>
      </c>
      <c r="E1070" s="217">
        <v>2</v>
      </c>
      <c r="F1070" s="217">
        <v>5</v>
      </c>
      <c r="G1070" s="217">
        <v>7</v>
      </c>
      <c r="H1070" s="269">
        <v>44641</v>
      </c>
      <c r="I1070" s="433">
        <v>230</v>
      </c>
      <c r="J1070" s="217">
        <f t="shared" si="42"/>
        <v>7</v>
      </c>
      <c r="N1070" s="216"/>
      <c r="R1070" s="216"/>
      <c r="U1070" s="216"/>
    </row>
    <row r="1071" spans="1:21" hidden="1" outlineLevel="1" x14ac:dyDescent="0.35">
      <c r="A1071" s="216" t="s">
        <v>5352</v>
      </c>
      <c r="B1071" s="46">
        <v>37</v>
      </c>
      <c r="C1071" s="216" t="s">
        <v>5353</v>
      </c>
      <c r="D1071" s="272" t="s">
        <v>170</v>
      </c>
      <c r="E1071" s="217">
        <v>2</v>
      </c>
      <c r="F1071" s="217">
        <v>6</v>
      </c>
      <c r="G1071" s="217">
        <v>8</v>
      </c>
      <c r="H1071" s="269">
        <v>44641</v>
      </c>
      <c r="I1071" s="433">
        <v>233</v>
      </c>
      <c r="J1071" s="217">
        <f t="shared" si="42"/>
        <v>8</v>
      </c>
      <c r="N1071" s="216"/>
      <c r="R1071" s="216"/>
      <c r="U1071" s="216"/>
    </row>
    <row r="1072" spans="1:21" hidden="1" outlineLevel="1" x14ac:dyDescent="0.35">
      <c r="A1072" s="216" t="s">
        <v>5352</v>
      </c>
      <c r="B1072" s="46">
        <v>38</v>
      </c>
      <c r="C1072" s="216" t="s">
        <v>5353</v>
      </c>
      <c r="D1072" s="272" t="s">
        <v>170</v>
      </c>
      <c r="E1072" s="217">
        <v>5</v>
      </c>
      <c r="F1072" s="217">
        <v>3</v>
      </c>
      <c r="G1072" s="217">
        <v>8</v>
      </c>
      <c r="H1072" s="269">
        <v>44641</v>
      </c>
      <c r="I1072" s="433">
        <v>512</v>
      </c>
      <c r="J1072" s="217">
        <f t="shared" si="42"/>
        <v>8</v>
      </c>
      <c r="N1072" s="216"/>
      <c r="R1072" s="216"/>
      <c r="U1072" s="216"/>
    </row>
    <row r="1073" spans="1:21" hidden="1" outlineLevel="1" x14ac:dyDescent="0.35">
      <c r="A1073" s="216" t="s">
        <v>5352</v>
      </c>
      <c r="B1073" s="46">
        <v>55</v>
      </c>
      <c r="C1073" s="216" t="s">
        <v>5353</v>
      </c>
      <c r="D1073" s="272" t="s">
        <v>170</v>
      </c>
      <c r="E1073" s="217">
        <v>5</v>
      </c>
      <c r="F1073" s="217">
        <v>2</v>
      </c>
      <c r="G1073" s="217">
        <v>7</v>
      </c>
      <c r="H1073" s="269">
        <v>44641</v>
      </c>
      <c r="I1073" s="433">
        <v>511</v>
      </c>
      <c r="J1073" s="217">
        <f t="shared" si="42"/>
        <v>7</v>
      </c>
      <c r="N1073" s="216"/>
      <c r="R1073" s="216"/>
      <c r="U1073" s="216"/>
    </row>
    <row r="1074" spans="1:21" hidden="1" outlineLevel="1" x14ac:dyDescent="0.35">
      <c r="A1074" s="216" t="s">
        <v>5352</v>
      </c>
      <c r="B1074" s="46">
        <v>39</v>
      </c>
      <c r="C1074" s="216" t="s">
        <v>5353</v>
      </c>
      <c r="D1074" s="272" t="s">
        <v>170</v>
      </c>
      <c r="E1074" s="217">
        <v>1</v>
      </c>
      <c r="F1074" s="217">
        <v>2</v>
      </c>
      <c r="G1074" s="217">
        <v>3</v>
      </c>
      <c r="H1074" s="269">
        <v>44641</v>
      </c>
      <c r="I1074" s="433">
        <v>119</v>
      </c>
      <c r="J1074" s="217">
        <f t="shared" si="42"/>
        <v>3</v>
      </c>
      <c r="N1074" s="216"/>
      <c r="R1074" s="216"/>
      <c r="U1074" s="216"/>
    </row>
    <row r="1075" spans="1:21" hidden="1" outlineLevel="1" x14ac:dyDescent="0.35">
      <c r="A1075" s="216" t="s">
        <v>5352</v>
      </c>
      <c r="B1075" s="46">
        <v>40</v>
      </c>
      <c r="C1075" s="216" t="s">
        <v>5353</v>
      </c>
      <c r="D1075" s="272" t="s">
        <v>170</v>
      </c>
      <c r="E1075" s="217">
        <v>3</v>
      </c>
      <c r="F1075" s="217">
        <v>4</v>
      </c>
      <c r="G1075" s="217">
        <v>7</v>
      </c>
      <c r="H1075" s="269">
        <v>44641</v>
      </c>
      <c r="I1075" s="433">
        <v>326</v>
      </c>
      <c r="J1075" s="217">
        <f t="shared" si="42"/>
        <v>7</v>
      </c>
      <c r="N1075" s="216"/>
      <c r="R1075" s="216"/>
      <c r="U1075" s="216"/>
    </row>
    <row r="1076" spans="1:21" hidden="1" outlineLevel="1" x14ac:dyDescent="0.35">
      <c r="A1076" s="216" t="s">
        <v>5352</v>
      </c>
      <c r="B1076" s="46">
        <v>47</v>
      </c>
      <c r="C1076" s="216" t="s">
        <v>5353</v>
      </c>
      <c r="D1076" s="272" t="s">
        <v>170</v>
      </c>
      <c r="E1076" s="217">
        <v>3</v>
      </c>
      <c r="F1076" s="217">
        <v>4</v>
      </c>
      <c r="G1076" s="217">
        <v>7</v>
      </c>
      <c r="H1076" s="269">
        <v>44641</v>
      </c>
      <c r="I1076" s="433">
        <v>220</v>
      </c>
      <c r="J1076" s="217">
        <f t="shared" si="42"/>
        <v>7</v>
      </c>
      <c r="N1076" s="216"/>
      <c r="R1076" s="216"/>
      <c r="U1076" s="216"/>
    </row>
    <row r="1077" spans="1:21" hidden="1" outlineLevel="1" x14ac:dyDescent="0.35">
      <c r="A1077" s="216" t="s">
        <v>5352</v>
      </c>
      <c r="B1077" s="46">
        <v>48</v>
      </c>
      <c r="C1077" s="216" t="s">
        <v>5353</v>
      </c>
      <c r="D1077" s="272" t="s">
        <v>170</v>
      </c>
      <c r="E1077" s="217">
        <v>7</v>
      </c>
      <c r="F1077" s="217">
        <v>6</v>
      </c>
      <c r="G1077" s="217">
        <v>13</v>
      </c>
      <c r="H1077" s="269">
        <v>44641</v>
      </c>
      <c r="I1077" s="433">
        <v>734</v>
      </c>
      <c r="J1077" s="217">
        <f t="shared" si="42"/>
        <v>13</v>
      </c>
      <c r="N1077" s="216"/>
      <c r="R1077" s="216"/>
      <c r="U1077" s="216"/>
    </row>
    <row r="1078" spans="1:21" hidden="1" outlineLevel="1" x14ac:dyDescent="0.35">
      <c r="A1078" s="216" t="s">
        <v>5352</v>
      </c>
      <c r="B1078" s="46">
        <v>49</v>
      </c>
      <c r="C1078" s="216" t="s">
        <v>5353</v>
      </c>
      <c r="D1078" s="272" t="s">
        <v>170</v>
      </c>
      <c r="E1078" s="217">
        <v>2</v>
      </c>
      <c r="F1078" s="217">
        <v>4</v>
      </c>
      <c r="G1078" s="217">
        <v>6</v>
      </c>
      <c r="H1078" s="269">
        <v>44641</v>
      </c>
      <c r="I1078" s="433">
        <v>281</v>
      </c>
      <c r="J1078" s="217">
        <f t="shared" si="42"/>
        <v>6</v>
      </c>
      <c r="N1078" s="216"/>
      <c r="R1078" s="216"/>
      <c r="U1078" s="216"/>
    </row>
    <row r="1079" spans="1:21" hidden="1" outlineLevel="1" x14ac:dyDescent="0.35">
      <c r="A1079" s="216" t="s">
        <v>5352</v>
      </c>
      <c r="B1079" s="46">
        <v>51</v>
      </c>
      <c r="C1079" s="216" t="s">
        <v>5353</v>
      </c>
      <c r="D1079" s="272" t="s">
        <v>170</v>
      </c>
      <c r="E1079" s="217">
        <v>5</v>
      </c>
      <c r="F1079" s="217">
        <v>4</v>
      </c>
      <c r="G1079" s="217">
        <v>9</v>
      </c>
      <c r="H1079" s="269">
        <v>44641</v>
      </c>
      <c r="I1079" s="433">
        <v>513</v>
      </c>
      <c r="J1079" s="217">
        <f t="shared" si="42"/>
        <v>9</v>
      </c>
      <c r="N1079" s="216"/>
      <c r="R1079" s="216"/>
      <c r="U1079" s="216"/>
    </row>
    <row r="1080" spans="1:21" hidden="1" outlineLevel="1" x14ac:dyDescent="0.35">
      <c r="A1080" s="216" t="s">
        <v>5352</v>
      </c>
      <c r="B1080" s="46">
        <v>52</v>
      </c>
      <c r="C1080" s="216" t="s">
        <v>5353</v>
      </c>
      <c r="D1080" s="272" t="s">
        <v>170</v>
      </c>
      <c r="E1080" s="217">
        <v>4</v>
      </c>
      <c r="F1080" s="217">
        <v>3</v>
      </c>
      <c r="G1080" s="217">
        <v>7</v>
      </c>
      <c r="H1080" s="269">
        <v>44641</v>
      </c>
      <c r="I1080" s="433">
        <v>412</v>
      </c>
      <c r="J1080" s="217">
        <f t="shared" si="42"/>
        <v>7</v>
      </c>
      <c r="N1080" s="216"/>
      <c r="R1080" s="216"/>
      <c r="U1080" s="216"/>
    </row>
    <row r="1081" spans="1:21" hidden="1" outlineLevel="1" x14ac:dyDescent="0.35">
      <c r="A1081" s="216" t="s">
        <v>5352</v>
      </c>
      <c r="B1081" s="46">
        <v>54</v>
      </c>
      <c r="C1081" s="216" t="s">
        <v>5353</v>
      </c>
      <c r="D1081" s="272" t="s">
        <v>170</v>
      </c>
      <c r="E1081" s="217">
        <v>4</v>
      </c>
      <c r="F1081" s="217">
        <v>6</v>
      </c>
      <c r="G1081" s="217">
        <v>10</v>
      </c>
      <c r="H1081" s="269">
        <v>44641</v>
      </c>
      <c r="I1081" s="433">
        <v>430</v>
      </c>
      <c r="J1081" s="217">
        <f t="shared" si="42"/>
        <v>10</v>
      </c>
      <c r="N1081" s="216"/>
      <c r="R1081" s="216"/>
      <c r="U1081" s="216"/>
    </row>
    <row r="1082" spans="1:21" ht="15" hidden="1" outlineLevel="1" thickBot="1" x14ac:dyDescent="0.4">
      <c r="A1082" s="216" t="s">
        <v>5352</v>
      </c>
      <c r="B1082" s="46">
        <v>56</v>
      </c>
      <c r="C1082" s="216" t="s">
        <v>5353</v>
      </c>
      <c r="D1082" s="272" t="s">
        <v>170</v>
      </c>
      <c r="E1082" s="217">
        <v>3</v>
      </c>
      <c r="F1082" s="217">
        <v>2</v>
      </c>
      <c r="G1082" s="217">
        <v>5</v>
      </c>
      <c r="H1082" s="269">
        <v>44641</v>
      </c>
      <c r="I1082" s="433">
        <v>228</v>
      </c>
      <c r="J1082" s="217">
        <f t="shared" si="42"/>
        <v>5</v>
      </c>
      <c r="N1082" s="216"/>
      <c r="R1082" s="216"/>
      <c r="U1082" s="216"/>
    </row>
    <row r="1083" spans="1:21" ht="15" collapsed="1" thickBot="1" x14ac:dyDescent="0.4">
      <c r="A1083" s="415" t="s">
        <v>5352</v>
      </c>
      <c r="B1083" s="416"/>
      <c r="C1083" s="417" t="s">
        <v>5353</v>
      </c>
      <c r="D1083" s="418">
        <f>COUNTA(D1024:D1082)</f>
        <v>59</v>
      </c>
      <c r="E1083" s="418">
        <f>SUM(E1024:E1082)</f>
        <v>193</v>
      </c>
      <c r="F1083" s="418">
        <f t="shared" ref="F1083:G1083" si="43">SUM(F1024:F1082)</f>
        <v>240</v>
      </c>
      <c r="G1083" s="418">
        <f t="shared" si="43"/>
        <v>433</v>
      </c>
      <c r="H1083" s="422">
        <v>44641</v>
      </c>
      <c r="I1083" s="421">
        <f>AVERAGE(I1024:I1082)</f>
        <v>338.47457627118644</v>
      </c>
      <c r="J1083" s="418">
        <f t="shared" ref="J1083" si="44">SUM(J1024:J1082)</f>
        <v>433</v>
      </c>
      <c r="N1083" s="216"/>
      <c r="R1083" s="216"/>
      <c r="U1083" s="216"/>
    </row>
    <row r="1084" spans="1:21" hidden="1" outlineLevel="1" x14ac:dyDescent="0.35">
      <c r="A1084" s="216" t="s">
        <v>5354</v>
      </c>
      <c r="B1084" s="46">
        <v>1</v>
      </c>
      <c r="C1084" s="216" t="s">
        <v>5355</v>
      </c>
      <c r="D1084" s="272" t="s">
        <v>170</v>
      </c>
      <c r="E1084" s="217">
        <v>5</v>
      </c>
      <c r="F1084" s="217">
        <v>2</v>
      </c>
      <c r="G1084" s="217">
        <v>7</v>
      </c>
      <c r="H1084" s="269">
        <v>44649</v>
      </c>
      <c r="I1084" s="433">
        <v>300</v>
      </c>
      <c r="J1084" s="217">
        <f t="shared" si="42"/>
        <v>7</v>
      </c>
      <c r="N1084" s="216"/>
      <c r="R1084" s="216"/>
      <c r="U1084" s="216"/>
    </row>
    <row r="1085" spans="1:21" hidden="1" outlineLevel="1" x14ac:dyDescent="0.35">
      <c r="A1085" s="216" t="s">
        <v>5354</v>
      </c>
      <c r="B1085" s="46">
        <v>2</v>
      </c>
      <c r="C1085" s="216" t="s">
        <v>5355</v>
      </c>
      <c r="D1085" s="272" t="s">
        <v>170</v>
      </c>
      <c r="E1085" s="217">
        <v>2</v>
      </c>
      <c r="F1085" s="217">
        <v>2</v>
      </c>
      <c r="G1085" s="217">
        <v>4</v>
      </c>
      <c r="H1085" s="269">
        <v>44649</v>
      </c>
      <c r="I1085" s="433">
        <v>300</v>
      </c>
      <c r="J1085" s="217">
        <f t="shared" si="42"/>
        <v>4</v>
      </c>
      <c r="N1085" s="216"/>
      <c r="R1085" s="216"/>
      <c r="U1085" s="216"/>
    </row>
    <row r="1086" spans="1:21" hidden="1" outlineLevel="1" x14ac:dyDescent="0.35">
      <c r="A1086" s="216" t="s">
        <v>5354</v>
      </c>
      <c r="B1086" s="46">
        <v>3</v>
      </c>
      <c r="C1086" s="216" t="s">
        <v>5355</v>
      </c>
      <c r="D1086" s="272" t="s">
        <v>170</v>
      </c>
      <c r="E1086" s="217">
        <v>4</v>
      </c>
      <c r="F1086" s="217">
        <v>2</v>
      </c>
      <c r="G1086" s="217">
        <v>6</v>
      </c>
      <c r="H1086" s="269">
        <v>44649</v>
      </c>
      <c r="I1086" s="433">
        <v>100</v>
      </c>
      <c r="J1086" s="217">
        <f t="shared" si="42"/>
        <v>6</v>
      </c>
      <c r="N1086" s="216"/>
      <c r="R1086" s="216"/>
      <c r="U1086" s="216"/>
    </row>
    <row r="1087" spans="1:21" hidden="1" outlineLevel="1" x14ac:dyDescent="0.35">
      <c r="A1087" s="216" t="s">
        <v>5354</v>
      </c>
      <c r="B1087" s="46">
        <v>4</v>
      </c>
      <c r="C1087" s="216" t="s">
        <v>5355</v>
      </c>
      <c r="D1087" s="272" t="s">
        <v>170</v>
      </c>
      <c r="E1087" s="217">
        <v>2</v>
      </c>
      <c r="F1087" s="217">
        <v>4</v>
      </c>
      <c r="G1087" s="217">
        <v>6</v>
      </c>
      <c r="H1087" s="269">
        <v>44649</v>
      </c>
      <c r="I1087" s="433">
        <v>100</v>
      </c>
      <c r="J1087" s="217">
        <f t="shared" si="42"/>
        <v>6</v>
      </c>
      <c r="N1087" s="216"/>
      <c r="R1087" s="216"/>
      <c r="U1087" s="216"/>
    </row>
    <row r="1088" spans="1:21" hidden="1" outlineLevel="1" x14ac:dyDescent="0.35">
      <c r="A1088" s="216" t="s">
        <v>5354</v>
      </c>
      <c r="B1088" s="46">
        <v>5</v>
      </c>
      <c r="C1088" s="216" t="s">
        <v>5355</v>
      </c>
      <c r="D1088" s="272" t="s">
        <v>170</v>
      </c>
      <c r="E1088" s="217">
        <v>4</v>
      </c>
      <c r="F1088" s="217">
        <v>2</v>
      </c>
      <c r="G1088" s="217">
        <v>6</v>
      </c>
      <c r="H1088" s="269">
        <v>44649</v>
      </c>
      <c r="I1088" s="433">
        <v>150</v>
      </c>
      <c r="J1088" s="217">
        <f t="shared" si="42"/>
        <v>6</v>
      </c>
      <c r="N1088" s="216"/>
      <c r="R1088" s="216"/>
      <c r="U1088" s="216"/>
    </row>
    <row r="1089" spans="1:21" hidden="1" outlineLevel="1" x14ac:dyDescent="0.35">
      <c r="A1089" s="216" t="s">
        <v>5354</v>
      </c>
      <c r="B1089" s="46">
        <v>8</v>
      </c>
      <c r="C1089" s="216" t="s">
        <v>5355</v>
      </c>
      <c r="D1089" s="272" t="s">
        <v>170</v>
      </c>
      <c r="E1089" s="217">
        <v>10</v>
      </c>
      <c r="F1089" s="217">
        <v>9</v>
      </c>
      <c r="G1089" s="217">
        <v>19</v>
      </c>
      <c r="H1089" s="269">
        <v>44649</v>
      </c>
      <c r="I1089" s="433">
        <v>200</v>
      </c>
      <c r="J1089" s="217">
        <f t="shared" si="42"/>
        <v>19</v>
      </c>
      <c r="N1089" s="216"/>
      <c r="R1089" s="216"/>
      <c r="U1089" s="216"/>
    </row>
    <row r="1090" spans="1:21" hidden="1" outlineLevel="1" x14ac:dyDescent="0.35">
      <c r="A1090" s="216" t="s">
        <v>5354</v>
      </c>
      <c r="B1090" s="46">
        <v>6</v>
      </c>
      <c r="C1090" s="216" t="s">
        <v>5355</v>
      </c>
      <c r="D1090" s="272" t="s">
        <v>170</v>
      </c>
      <c r="E1090" s="217">
        <v>5</v>
      </c>
      <c r="F1090" s="217">
        <v>2</v>
      </c>
      <c r="G1090" s="217">
        <v>7</v>
      </c>
      <c r="H1090" s="269">
        <v>44649</v>
      </c>
      <c r="I1090" s="433">
        <v>120</v>
      </c>
      <c r="J1090" s="217">
        <f t="shared" si="42"/>
        <v>7</v>
      </c>
      <c r="N1090" s="216"/>
      <c r="R1090" s="216"/>
      <c r="U1090" s="216"/>
    </row>
    <row r="1091" spans="1:21" hidden="1" outlineLevel="1" x14ac:dyDescent="0.35">
      <c r="A1091" s="216" t="s">
        <v>5354</v>
      </c>
      <c r="B1091" s="46">
        <v>7</v>
      </c>
      <c r="C1091" s="216" t="s">
        <v>5355</v>
      </c>
      <c r="D1091" s="272" t="s">
        <v>170</v>
      </c>
      <c r="E1091" s="217">
        <v>3</v>
      </c>
      <c r="F1091" s="217">
        <v>6</v>
      </c>
      <c r="G1091" s="217">
        <v>9</v>
      </c>
      <c r="H1091" s="269">
        <v>44649</v>
      </c>
      <c r="I1091" s="433">
        <v>140</v>
      </c>
      <c r="J1091" s="217">
        <f t="shared" ref="J1091:J1154" si="45">IF(I1091&gt;$Q$1,,G1091)</f>
        <v>9</v>
      </c>
      <c r="N1091" s="216"/>
      <c r="R1091" s="216"/>
      <c r="U1091" s="216"/>
    </row>
    <row r="1092" spans="1:21" hidden="1" outlineLevel="1" x14ac:dyDescent="0.35">
      <c r="A1092" s="216" t="s">
        <v>5354</v>
      </c>
      <c r="B1092" s="46">
        <v>9</v>
      </c>
      <c r="C1092" s="216" t="s">
        <v>5355</v>
      </c>
      <c r="D1092" s="272" t="s">
        <v>170</v>
      </c>
      <c r="E1092" s="217">
        <v>4</v>
      </c>
      <c r="F1092" s="217">
        <v>3</v>
      </c>
      <c r="G1092" s="217">
        <v>7</v>
      </c>
      <c r="H1092" s="269">
        <v>44649</v>
      </c>
      <c r="I1092" s="433">
        <v>900</v>
      </c>
      <c r="J1092" s="217">
        <f t="shared" si="45"/>
        <v>7</v>
      </c>
      <c r="N1092" s="216"/>
      <c r="R1092" s="216"/>
      <c r="U1092" s="216"/>
    </row>
    <row r="1093" spans="1:21" hidden="1" outlineLevel="1" x14ac:dyDescent="0.35">
      <c r="A1093" s="216" t="s">
        <v>5354</v>
      </c>
      <c r="B1093" s="46">
        <v>10</v>
      </c>
      <c r="C1093" s="216" t="s">
        <v>5355</v>
      </c>
      <c r="D1093" s="272" t="s">
        <v>170</v>
      </c>
      <c r="E1093" s="217">
        <v>5</v>
      </c>
      <c r="F1093" s="217">
        <v>4</v>
      </c>
      <c r="G1093" s="217">
        <v>9</v>
      </c>
      <c r="H1093" s="269">
        <v>44649</v>
      </c>
      <c r="I1093" s="433">
        <v>600</v>
      </c>
      <c r="J1093" s="217">
        <f t="shared" si="45"/>
        <v>9</v>
      </c>
      <c r="N1093" s="216"/>
      <c r="R1093" s="216"/>
      <c r="U1093" s="216"/>
    </row>
    <row r="1094" spans="1:21" hidden="1" outlineLevel="1" x14ac:dyDescent="0.35">
      <c r="A1094" s="216" t="s">
        <v>5354</v>
      </c>
      <c r="B1094" s="46">
        <v>11</v>
      </c>
      <c r="C1094" s="216" t="s">
        <v>5355</v>
      </c>
      <c r="D1094" s="272" t="s">
        <v>170</v>
      </c>
      <c r="E1094" s="217">
        <v>1</v>
      </c>
      <c r="F1094" s="217">
        <v>2</v>
      </c>
      <c r="G1094" s="217">
        <v>3</v>
      </c>
      <c r="H1094" s="269">
        <v>44649</v>
      </c>
      <c r="I1094" s="433">
        <v>980</v>
      </c>
      <c r="J1094" s="217">
        <f t="shared" si="45"/>
        <v>3</v>
      </c>
      <c r="N1094" s="216"/>
      <c r="R1094" s="216"/>
      <c r="U1094" s="216"/>
    </row>
    <row r="1095" spans="1:21" hidden="1" outlineLevel="1" x14ac:dyDescent="0.35">
      <c r="A1095" s="216" t="s">
        <v>5354</v>
      </c>
      <c r="B1095" s="46">
        <v>12</v>
      </c>
      <c r="C1095" s="216" t="s">
        <v>5355</v>
      </c>
      <c r="D1095" s="272" t="s">
        <v>170</v>
      </c>
      <c r="E1095" s="217">
        <v>4</v>
      </c>
      <c r="F1095" s="217">
        <v>3</v>
      </c>
      <c r="G1095" s="217">
        <v>7</v>
      </c>
      <c r="H1095" s="269">
        <v>44649</v>
      </c>
      <c r="I1095" s="433">
        <v>700</v>
      </c>
      <c r="J1095" s="217">
        <f t="shared" si="45"/>
        <v>7</v>
      </c>
      <c r="N1095" s="216"/>
      <c r="R1095" s="216"/>
      <c r="U1095" s="216"/>
    </row>
    <row r="1096" spans="1:21" hidden="1" outlineLevel="1" x14ac:dyDescent="0.35">
      <c r="A1096" s="216" t="s">
        <v>5354</v>
      </c>
      <c r="B1096" s="46">
        <v>13</v>
      </c>
      <c r="C1096" s="216" t="s">
        <v>5355</v>
      </c>
      <c r="D1096" s="272" t="s">
        <v>170</v>
      </c>
      <c r="E1096" s="217">
        <v>4</v>
      </c>
      <c r="F1096" s="217">
        <v>2</v>
      </c>
      <c r="G1096" s="217">
        <v>6</v>
      </c>
      <c r="H1096" s="269">
        <v>44649</v>
      </c>
      <c r="I1096" s="433">
        <v>950</v>
      </c>
      <c r="J1096" s="217">
        <f t="shared" si="45"/>
        <v>6</v>
      </c>
      <c r="N1096" s="216"/>
      <c r="R1096" s="216"/>
      <c r="U1096" s="216"/>
    </row>
    <row r="1097" spans="1:21" hidden="1" outlineLevel="1" x14ac:dyDescent="0.35">
      <c r="A1097" s="216" t="s">
        <v>5354</v>
      </c>
      <c r="B1097" s="46">
        <v>17</v>
      </c>
      <c r="C1097" s="216" t="s">
        <v>5355</v>
      </c>
      <c r="D1097" s="272" t="s">
        <v>170</v>
      </c>
      <c r="E1097" s="217">
        <v>7</v>
      </c>
      <c r="F1097" s="217">
        <v>3</v>
      </c>
      <c r="G1097" s="217">
        <v>10</v>
      </c>
      <c r="H1097" s="269">
        <v>44649</v>
      </c>
      <c r="I1097" s="433">
        <v>910</v>
      </c>
      <c r="J1097" s="217">
        <f t="shared" si="45"/>
        <v>10</v>
      </c>
      <c r="N1097" s="216"/>
      <c r="R1097" s="216"/>
      <c r="U1097" s="216"/>
    </row>
    <row r="1098" spans="1:21" hidden="1" outlineLevel="1" x14ac:dyDescent="0.35">
      <c r="A1098" s="216" t="s">
        <v>5354</v>
      </c>
      <c r="B1098" s="46">
        <v>14</v>
      </c>
      <c r="C1098" s="216" t="s">
        <v>5355</v>
      </c>
      <c r="D1098" s="272" t="s">
        <v>170</v>
      </c>
      <c r="E1098" s="217">
        <v>11</v>
      </c>
      <c r="F1098" s="217">
        <v>5</v>
      </c>
      <c r="G1098" s="217">
        <v>16</v>
      </c>
      <c r="H1098" s="269">
        <v>44649</v>
      </c>
      <c r="I1098" s="433">
        <v>720</v>
      </c>
      <c r="J1098" s="217">
        <f t="shared" si="45"/>
        <v>16</v>
      </c>
      <c r="N1098" s="216"/>
      <c r="R1098" s="216"/>
      <c r="U1098" s="216"/>
    </row>
    <row r="1099" spans="1:21" hidden="1" outlineLevel="1" x14ac:dyDescent="0.35">
      <c r="A1099" s="216" t="s">
        <v>5354</v>
      </c>
      <c r="B1099" s="46">
        <v>15</v>
      </c>
      <c r="C1099" s="216" t="s">
        <v>5355</v>
      </c>
      <c r="D1099" s="272" t="s">
        <v>170</v>
      </c>
      <c r="E1099" s="217">
        <v>2</v>
      </c>
      <c r="F1099" s="217">
        <v>3</v>
      </c>
      <c r="G1099" s="217">
        <v>5</v>
      </c>
      <c r="H1099" s="269">
        <v>44649</v>
      </c>
      <c r="I1099" s="433">
        <v>970</v>
      </c>
      <c r="J1099" s="217">
        <f t="shared" si="45"/>
        <v>5</v>
      </c>
      <c r="N1099" s="216"/>
      <c r="R1099" s="216"/>
      <c r="U1099" s="216"/>
    </row>
    <row r="1100" spans="1:21" hidden="1" outlineLevel="1" x14ac:dyDescent="0.35">
      <c r="A1100" s="216" t="s">
        <v>5354</v>
      </c>
      <c r="B1100" s="46">
        <v>16</v>
      </c>
      <c r="C1100" s="216" t="s">
        <v>5355</v>
      </c>
      <c r="D1100" s="272" t="s">
        <v>170</v>
      </c>
      <c r="E1100" s="217">
        <v>3</v>
      </c>
      <c r="F1100" s="217">
        <v>2</v>
      </c>
      <c r="G1100" s="217">
        <v>5</v>
      </c>
      <c r="H1100" s="269">
        <v>44649</v>
      </c>
      <c r="I1100" s="433">
        <v>980</v>
      </c>
      <c r="J1100" s="217">
        <f t="shared" si="45"/>
        <v>5</v>
      </c>
      <c r="N1100" s="216"/>
      <c r="R1100" s="216"/>
      <c r="U1100" s="216"/>
    </row>
    <row r="1101" spans="1:21" hidden="1" outlineLevel="1" x14ac:dyDescent="0.35">
      <c r="A1101" s="216" t="s">
        <v>5354</v>
      </c>
      <c r="B1101" s="46">
        <v>18</v>
      </c>
      <c r="C1101" s="216" t="s">
        <v>5355</v>
      </c>
      <c r="D1101" s="272" t="s">
        <v>170</v>
      </c>
      <c r="E1101" s="217">
        <v>5</v>
      </c>
      <c r="F1101" s="217">
        <v>4</v>
      </c>
      <c r="G1101" s="217">
        <v>9</v>
      </c>
      <c r="H1101" s="269">
        <v>44649</v>
      </c>
      <c r="I1101" s="433">
        <v>680</v>
      </c>
      <c r="J1101" s="217">
        <f t="shared" si="45"/>
        <v>9</v>
      </c>
      <c r="N1101" s="216"/>
      <c r="R1101" s="216"/>
      <c r="U1101" s="216"/>
    </row>
    <row r="1102" spans="1:21" hidden="1" outlineLevel="1" x14ac:dyDescent="0.35">
      <c r="A1102" s="216" t="s">
        <v>5354</v>
      </c>
      <c r="B1102" s="46">
        <v>19</v>
      </c>
      <c r="C1102" s="216" t="s">
        <v>5355</v>
      </c>
      <c r="D1102" s="272" t="s">
        <v>170</v>
      </c>
      <c r="E1102" s="217">
        <v>2</v>
      </c>
      <c r="F1102" s="217">
        <v>3</v>
      </c>
      <c r="G1102" s="217">
        <v>5</v>
      </c>
      <c r="H1102" s="269">
        <v>44649</v>
      </c>
      <c r="I1102" s="433">
        <v>950</v>
      </c>
      <c r="J1102" s="217">
        <f t="shared" si="45"/>
        <v>5</v>
      </c>
      <c r="N1102" s="216"/>
      <c r="R1102" s="216"/>
      <c r="U1102" s="216"/>
    </row>
    <row r="1103" spans="1:21" hidden="1" outlineLevel="1" x14ac:dyDescent="0.35">
      <c r="A1103" s="216" t="s">
        <v>5354</v>
      </c>
      <c r="B1103" s="46">
        <v>20</v>
      </c>
      <c r="C1103" s="216" t="s">
        <v>5355</v>
      </c>
      <c r="D1103" s="272" t="s">
        <v>170</v>
      </c>
      <c r="E1103" s="217">
        <v>6</v>
      </c>
      <c r="F1103" s="217">
        <v>3</v>
      </c>
      <c r="G1103" s="217">
        <v>9</v>
      </c>
      <c r="H1103" s="269">
        <v>44649</v>
      </c>
      <c r="I1103" s="433">
        <v>990</v>
      </c>
      <c r="J1103" s="217">
        <f t="shared" si="45"/>
        <v>9</v>
      </c>
      <c r="N1103" s="216"/>
      <c r="R1103" s="216"/>
      <c r="U1103" s="216"/>
    </row>
    <row r="1104" spans="1:21" hidden="1" outlineLevel="1" x14ac:dyDescent="0.35">
      <c r="A1104" s="216" t="s">
        <v>5354</v>
      </c>
      <c r="B1104" s="46">
        <v>21</v>
      </c>
      <c r="C1104" s="216" t="s">
        <v>5355</v>
      </c>
      <c r="D1104" s="272" t="s">
        <v>170</v>
      </c>
      <c r="E1104" s="217">
        <v>8</v>
      </c>
      <c r="F1104" s="217">
        <v>3</v>
      </c>
      <c r="G1104" s="217">
        <v>11</v>
      </c>
      <c r="H1104" s="269">
        <v>44649</v>
      </c>
      <c r="I1104" s="433">
        <v>680</v>
      </c>
      <c r="J1104" s="217">
        <f t="shared" si="45"/>
        <v>11</v>
      </c>
      <c r="N1104" s="216"/>
      <c r="R1104" s="216"/>
      <c r="U1104" s="216"/>
    </row>
    <row r="1105" spans="1:21" hidden="1" outlineLevel="1" x14ac:dyDescent="0.35">
      <c r="A1105" s="216" t="s">
        <v>5354</v>
      </c>
      <c r="B1105" s="46">
        <v>22</v>
      </c>
      <c r="C1105" s="216" t="s">
        <v>5355</v>
      </c>
      <c r="D1105" s="272" t="s">
        <v>170</v>
      </c>
      <c r="E1105" s="217">
        <v>4</v>
      </c>
      <c r="F1105" s="217">
        <v>2</v>
      </c>
      <c r="G1105" s="217">
        <v>6</v>
      </c>
      <c r="H1105" s="269">
        <v>44649</v>
      </c>
      <c r="I1105" s="433">
        <v>700</v>
      </c>
      <c r="J1105" s="217">
        <f t="shared" si="45"/>
        <v>6</v>
      </c>
      <c r="N1105" s="216"/>
      <c r="R1105" s="216"/>
      <c r="U1105" s="216"/>
    </row>
    <row r="1106" spans="1:21" hidden="1" outlineLevel="1" x14ac:dyDescent="0.35">
      <c r="A1106" s="216" t="s">
        <v>5354</v>
      </c>
      <c r="B1106" s="46">
        <v>23</v>
      </c>
      <c r="C1106" s="216" t="s">
        <v>5355</v>
      </c>
      <c r="D1106" s="272" t="s">
        <v>170</v>
      </c>
      <c r="E1106" s="217">
        <v>9</v>
      </c>
      <c r="F1106" s="217">
        <v>4</v>
      </c>
      <c r="G1106" s="217">
        <v>13</v>
      </c>
      <c r="H1106" s="269">
        <v>44649</v>
      </c>
      <c r="I1106" s="433">
        <v>850</v>
      </c>
      <c r="J1106" s="217">
        <f t="shared" si="45"/>
        <v>13</v>
      </c>
      <c r="N1106" s="216"/>
      <c r="R1106" s="216"/>
      <c r="U1106" s="216"/>
    </row>
    <row r="1107" spans="1:21" hidden="1" outlineLevel="1" x14ac:dyDescent="0.35">
      <c r="A1107" s="216" t="s">
        <v>5354</v>
      </c>
      <c r="B1107" s="46">
        <v>24</v>
      </c>
      <c r="C1107" s="216" t="s">
        <v>5355</v>
      </c>
      <c r="D1107" s="272" t="s">
        <v>170</v>
      </c>
      <c r="E1107" s="217">
        <v>11</v>
      </c>
      <c r="F1107" s="217">
        <v>6</v>
      </c>
      <c r="G1107" s="217">
        <v>17</v>
      </c>
      <c r="H1107" s="269">
        <v>44649</v>
      </c>
      <c r="I1107" s="433">
        <v>900</v>
      </c>
      <c r="J1107" s="217">
        <f t="shared" si="45"/>
        <v>17</v>
      </c>
      <c r="N1107" s="216"/>
      <c r="R1107" s="216"/>
      <c r="U1107" s="216"/>
    </row>
    <row r="1108" spans="1:21" hidden="1" outlineLevel="1" x14ac:dyDescent="0.35">
      <c r="A1108" s="216" t="s">
        <v>5354</v>
      </c>
      <c r="B1108" s="46">
        <v>25</v>
      </c>
      <c r="C1108" s="216" t="s">
        <v>5355</v>
      </c>
      <c r="D1108" s="272" t="s">
        <v>170</v>
      </c>
      <c r="E1108" s="217">
        <v>9</v>
      </c>
      <c r="F1108" s="217">
        <v>3</v>
      </c>
      <c r="G1108" s="217">
        <v>12</v>
      </c>
      <c r="H1108" s="269">
        <v>44649</v>
      </c>
      <c r="I1108" s="433">
        <v>950</v>
      </c>
      <c r="J1108" s="217">
        <f t="shared" si="45"/>
        <v>12</v>
      </c>
      <c r="N1108" s="216"/>
      <c r="R1108" s="216"/>
      <c r="U1108" s="216"/>
    </row>
    <row r="1109" spans="1:21" hidden="1" outlineLevel="1" x14ac:dyDescent="0.35">
      <c r="A1109" s="216" t="s">
        <v>5354</v>
      </c>
      <c r="B1109" s="46">
        <v>26</v>
      </c>
      <c r="C1109" s="216" t="s">
        <v>5355</v>
      </c>
      <c r="D1109" s="272" t="s">
        <v>170</v>
      </c>
      <c r="E1109" s="217">
        <v>7</v>
      </c>
      <c r="F1109" s="217">
        <v>3</v>
      </c>
      <c r="G1109" s="217">
        <v>10</v>
      </c>
      <c r="H1109" s="269">
        <v>44649</v>
      </c>
      <c r="I1109" s="433">
        <v>600</v>
      </c>
      <c r="J1109" s="217">
        <f t="shared" si="45"/>
        <v>10</v>
      </c>
      <c r="N1109" s="216"/>
      <c r="R1109" s="216"/>
      <c r="U1109" s="216"/>
    </row>
    <row r="1110" spans="1:21" hidden="1" outlineLevel="1" x14ac:dyDescent="0.35">
      <c r="A1110" s="216" t="s">
        <v>5354</v>
      </c>
      <c r="B1110" s="46">
        <v>27</v>
      </c>
      <c r="C1110" s="216" t="s">
        <v>5355</v>
      </c>
      <c r="D1110" s="272" t="s">
        <v>170</v>
      </c>
      <c r="E1110" s="217">
        <v>5</v>
      </c>
      <c r="F1110" s="217">
        <v>2</v>
      </c>
      <c r="G1110" s="217">
        <v>7</v>
      </c>
      <c r="H1110" s="269">
        <v>44649</v>
      </c>
      <c r="I1110" s="433">
        <v>800</v>
      </c>
      <c r="J1110" s="217">
        <f t="shared" si="45"/>
        <v>7</v>
      </c>
      <c r="N1110" s="216"/>
      <c r="R1110" s="216"/>
      <c r="U1110" s="216"/>
    </row>
    <row r="1111" spans="1:21" hidden="1" outlineLevel="1" x14ac:dyDescent="0.35">
      <c r="A1111" s="216" t="s">
        <v>5354</v>
      </c>
      <c r="B1111" s="46">
        <v>28</v>
      </c>
      <c r="C1111" s="216" t="s">
        <v>5355</v>
      </c>
      <c r="D1111" s="272" t="s">
        <v>170</v>
      </c>
      <c r="E1111" s="217">
        <v>9</v>
      </c>
      <c r="F1111" s="217">
        <v>3</v>
      </c>
      <c r="G1111" s="217">
        <v>12</v>
      </c>
      <c r="H1111" s="269">
        <v>44649</v>
      </c>
      <c r="I1111" s="433">
        <v>900</v>
      </c>
      <c r="J1111" s="217">
        <f t="shared" si="45"/>
        <v>12</v>
      </c>
      <c r="N1111" s="216"/>
      <c r="R1111" s="216"/>
      <c r="U1111" s="216"/>
    </row>
    <row r="1112" spans="1:21" hidden="1" outlineLevel="1" x14ac:dyDescent="0.35">
      <c r="A1112" s="216" t="s">
        <v>5354</v>
      </c>
      <c r="B1112" s="46">
        <v>29</v>
      </c>
      <c r="C1112" s="216" t="s">
        <v>5355</v>
      </c>
      <c r="D1112" s="272" t="s">
        <v>170</v>
      </c>
      <c r="E1112" s="217">
        <v>10</v>
      </c>
      <c r="F1112" s="217">
        <v>4</v>
      </c>
      <c r="G1112" s="217">
        <v>14</v>
      </c>
      <c r="H1112" s="269">
        <v>44649</v>
      </c>
      <c r="I1112" s="433">
        <v>500</v>
      </c>
      <c r="J1112" s="217">
        <f t="shared" si="45"/>
        <v>14</v>
      </c>
      <c r="N1112" s="216"/>
      <c r="R1112" s="216"/>
      <c r="U1112" s="216"/>
    </row>
    <row r="1113" spans="1:21" hidden="1" outlineLevel="1" x14ac:dyDescent="0.35">
      <c r="A1113" s="216" t="s">
        <v>5354</v>
      </c>
      <c r="B1113" s="46">
        <v>30</v>
      </c>
      <c r="C1113" s="216" t="s">
        <v>5355</v>
      </c>
      <c r="D1113" s="272" t="s">
        <v>170</v>
      </c>
      <c r="E1113" s="217">
        <v>11</v>
      </c>
      <c r="F1113" s="217">
        <v>4</v>
      </c>
      <c r="G1113" s="217">
        <v>15</v>
      </c>
      <c r="H1113" s="269">
        <v>44649</v>
      </c>
      <c r="I1113" s="433">
        <v>470</v>
      </c>
      <c r="J1113" s="217">
        <f t="shared" si="45"/>
        <v>15</v>
      </c>
      <c r="N1113" s="216"/>
      <c r="R1113" s="216"/>
      <c r="U1113" s="216"/>
    </row>
    <row r="1114" spans="1:21" hidden="1" outlineLevel="1" x14ac:dyDescent="0.35">
      <c r="A1114" s="216" t="s">
        <v>5354</v>
      </c>
      <c r="B1114" s="46">
        <v>31</v>
      </c>
      <c r="C1114" s="216" t="s">
        <v>5355</v>
      </c>
      <c r="D1114" s="272" t="s">
        <v>170</v>
      </c>
      <c r="E1114" s="217">
        <v>9</v>
      </c>
      <c r="F1114" s="217">
        <v>4</v>
      </c>
      <c r="G1114" s="217">
        <v>13</v>
      </c>
      <c r="H1114" s="269">
        <v>44649</v>
      </c>
      <c r="I1114" s="433">
        <v>490</v>
      </c>
      <c r="J1114" s="217">
        <f t="shared" si="45"/>
        <v>13</v>
      </c>
      <c r="N1114" s="216"/>
      <c r="R1114" s="216"/>
      <c r="U1114" s="216"/>
    </row>
    <row r="1115" spans="1:21" ht="15" hidden="1" outlineLevel="1" thickBot="1" x14ac:dyDescent="0.4">
      <c r="A1115" s="216" t="s">
        <v>5354</v>
      </c>
      <c r="B1115" s="46">
        <v>32</v>
      </c>
      <c r="C1115" s="216" t="s">
        <v>5355</v>
      </c>
      <c r="D1115" s="272" t="s">
        <v>170</v>
      </c>
      <c r="E1115" s="217">
        <v>10</v>
      </c>
      <c r="F1115" s="217">
        <v>5</v>
      </c>
      <c r="G1115" s="217">
        <v>15</v>
      </c>
      <c r="H1115" s="269">
        <v>44649</v>
      </c>
      <c r="I1115" s="433">
        <v>600</v>
      </c>
      <c r="J1115" s="217">
        <f t="shared" si="45"/>
        <v>15</v>
      </c>
      <c r="N1115" s="216"/>
      <c r="R1115" s="216"/>
      <c r="U1115" s="216"/>
    </row>
    <row r="1116" spans="1:21" ht="15" collapsed="1" thickBot="1" x14ac:dyDescent="0.4">
      <c r="A1116" s="415" t="s">
        <v>5354</v>
      </c>
      <c r="B1116" s="416"/>
      <c r="C1116" s="417" t="s">
        <v>5355</v>
      </c>
      <c r="D1116" s="418">
        <f>COUNTA(D1084:D1115)</f>
        <v>32</v>
      </c>
      <c r="E1116" s="418">
        <f>SUM(E1084:E1115)</f>
        <v>191</v>
      </c>
      <c r="F1116" s="418">
        <f t="shared" ref="F1116:G1116" si="46">SUM(F1084:F1115)</f>
        <v>109</v>
      </c>
      <c r="G1116" s="418">
        <f t="shared" si="46"/>
        <v>300</v>
      </c>
      <c r="H1116" s="422">
        <v>44649</v>
      </c>
      <c r="I1116" s="421">
        <f>AVERAGE(I1084:I1115)</f>
        <v>630.625</v>
      </c>
      <c r="J1116" s="418">
        <f t="shared" ref="J1116" si="47">SUM(J1084:J1115)</f>
        <v>300</v>
      </c>
      <c r="N1116" s="216"/>
      <c r="R1116" s="216"/>
      <c r="U1116" s="216"/>
    </row>
    <row r="1117" spans="1:21" hidden="1" outlineLevel="1" x14ac:dyDescent="0.35">
      <c r="A1117" s="216" t="s">
        <v>5356</v>
      </c>
      <c r="B1117" s="46">
        <v>64</v>
      </c>
      <c r="C1117" s="216" t="s">
        <v>5357</v>
      </c>
      <c r="D1117" s="272" t="s">
        <v>170</v>
      </c>
      <c r="E1117" s="217">
        <v>4</v>
      </c>
      <c r="F1117" s="217">
        <v>2</v>
      </c>
      <c r="G1117" s="217">
        <v>6</v>
      </c>
      <c r="H1117" s="269">
        <v>44649</v>
      </c>
      <c r="I1117" s="433">
        <v>400</v>
      </c>
      <c r="J1117" s="217">
        <f t="shared" si="45"/>
        <v>6</v>
      </c>
      <c r="N1117" s="216"/>
      <c r="R1117" s="216"/>
      <c r="U1117" s="216"/>
    </row>
    <row r="1118" spans="1:21" hidden="1" outlineLevel="1" x14ac:dyDescent="0.35">
      <c r="A1118" s="216" t="s">
        <v>5356</v>
      </c>
      <c r="B1118" s="46">
        <v>66</v>
      </c>
      <c r="C1118" s="216" t="s">
        <v>5357</v>
      </c>
      <c r="D1118" s="272" t="s">
        <v>170</v>
      </c>
      <c r="E1118" s="217">
        <v>2</v>
      </c>
      <c r="F1118" s="217">
        <v>1</v>
      </c>
      <c r="G1118" s="217">
        <v>3</v>
      </c>
      <c r="H1118" s="269">
        <v>44649</v>
      </c>
      <c r="I1118" s="433">
        <v>800</v>
      </c>
      <c r="J1118" s="217">
        <f t="shared" si="45"/>
        <v>3</v>
      </c>
      <c r="N1118" s="216"/>
      <c r="R1118" s="216"/>
      <c r="U1118" s="216"/>
    </row>
    <row r="1119" spans="1:21" hidden="1" outlineLevel="1" x14ac:dyDescent="0.35">
      <c r="A1119" s="216" t="s">
        <v>5356</v>
      </c>
      <c r="B1119" s="46">
        <v>11</v>
      </c>
      <c r="C1119" s="216" t="s">
        <v>5357</v>
      </c>
      <c r="D1119" s="272" t="s">
        <v>170</v>
      </c>
      <c r="E1119" s="217">
        <v>6</v>
      </c>
      <c r="F1119" s="217">
        <v>2</v>
      </c>
      <c r="G1119" s="217">
        <v>8</v>
      </c>
      <c r="H1119" s="269">
        <v>44649</v>
      </c>
      <c r="I1119" s="433">
        <v>200</v>
      </c>
      <c r="J1119" s="217">
        <f t="shared" si="45"/>
        <v>8</v>
      </c>
      <c r="N1119" s="216"/>
      <c r="R1119" s="216"/>
      <c r="U1119" s="216"/>
    </row>
    <row r="1120" spans="1:21" hidden="1" outlineLevel="1" x14ac:dyDescent="0.35">
      <c r="A1120" s="216" t="s">
        <v>5356</v>
      </c>
      <c r="B1120" s="46">
        <v>36</v>
      </c>
      <c r="C1120" s="216" t="s">
        <v>5357</v>
      </c>
      <c r="D1120" s="272" t="s">
        <v>170</v>
      </c>
      <c r="E1120" s="217">
        <v>5</v>
      </c>
      <c r="F1120" s="217">
        <v>2</v>
      </c>
      <c r="G1120" s="217">
        <v>7</v>
      </c>
      <c r="H1120" s="269">
        <v>44649</v>
      </c>
      <c r="I1120" s="433">
        <v>900</v>
      </c>
      <c r="J1120" s="217">
        <f t="shared" si="45"/>
        <v>7</v>
      </c>
      <c r="N1120" s="216"/>
      <c r="R1120" s="216"/>
      <c r="U1120" s="216"/>
    </row>
    <row r="1121" spans="1:21" hidden="1" outlineLevel="1" x14ac:dyDescent="0.35">
      <c r="A1121" s="216" t="s">
        <v>5356</v>
      </c>
      <c r="B1121" s="46">
        <v>1</v>
      </c>
      <c r="C1121" s="216" t="s">
        <v>5357</v>
      </c>
      <c r="D1121" s="272" t="s">
        <v>170</v>
      </c>
      <c r="E1121" s="217">
        <v>2</v>
      </c>
      <c r="F1121" s="217">
        <v>2</v>
      </c>
      <c r="G1121" s="217">
        <v>4</v>
      </c>
      <c r="H1121" s="269">
        <v>44649</v>
      </c>
      <c r="I1121" s="433">
        <v>200</v>
      </c>
      <c r="J1121" s="217">
        <f t="shared" si="45"/>
        <v>4</v>
      </c>
      <c r="N1121" s="216"/>
      <c r="R1121" s="216"/>
      <c r="U1121" s="216"/>
    </row>
    <row r="1122" spans="1:21" hidden="1" outlineLevel="1" x14ac:dyDescent="0.35">
      <c r="A1122" s="216" t="s">
        <v>5356</v>
      </c>
      <c r="B1122" s="46">
        <v>2</v>
      </c>
      <c r="C1122" s="216" t="s">
        <v>5357</v>
      </c>
      <c r="D1122" s="272" t="s">
        <v>170</v>
      </c>
      <c r="E1122" s="217">
        <v>4</v>
      </c>
      <c r="F1122" s="217">
        <v>2</v>
      </c>
      <c r="G1122" s="217">
        <v>6</v>
      </c>
      <c r="H1122" s="269">
        <v>44649</v>
      </c>
      <c r="I1122" s="433">
        <v>300</v>
      </c>
      <c r="J1122" s="217">
        <f t="shared" si="45"/>
        <v>6</v>
      </c>
      <c r="N1122" s="216"/>
      <c r="R1122" s="216"/>
      <c r="U1122" s="216"/>
    </row>
    <row r="1123" spans="1:21" hidden="1" outlineLevel="1" x14ac:dyDescent="0.35">
      <c r="A1123" s="216" t="s">
        <v>5356</v>
      </c>
      <c r="B1123" s="46">
        <v>3</v>
      </c>
      <c r="C1123" s="216" t="s">
        <v>5357</v>
      </c>
      <c r="D1123" s="272" t="s">
        <v>170</v>
      </c>
      <c r="E1123" s="217">
        <v>7</v>
      </c>
      <c r="F1123" s="217">
        <v>2</v>
      </c>
      <c r="G1123" s="217">
        <v>9</v>
      </c>
      <c r="H1123" s="269">
        <v>44649</v>
      </c>
      <c r="I1123" s="433">
        <v>500</v>
      </c>
      <c r="J1123" s="217">
        <f t="shared" si="45"/>
        <v>9</v>
      </c>
      <c r="N1123" s="216"/>
      <c r="R1123" s="216"/>
      <c r="U1123" s="216"/>
    </row>
    <row r="1124" spans="1:21" hidden="1" outlineLevel="1" x14ac:dyDescent="0.35">
      <c r="A1124" s="216" t="s">
        <v>5356</v>
      </c>
      <c r="B1124" s="46">
        <v>4</v>
      </c>
      <c r="C1124" s="216" t="s">
        <v>5357</v>
      </c>
      <c r="D1124" s="272" t="s">
        <v>170</v>
      </c>
      <c r="E1124" s="217">
        <v>7</v>
      </c>
      <c r="F1124" s="217">
        <v>2</v>
      </c>
      <c r="G1124" s="217">
        <v>9</v>
      </c>
      <c r="H1124" s="269">
        <v>44649</v>
      </c>
      <c r="I1124" s="433">
        <v>700</v>
      </c>
      <c r="J1124" s="217">
        <f t="shared" si="45"/>
        <v>9</v>
      </c>
      <c r="N1124" s="216"/>
      <c r="R1124" s="216"/>
      <c r="U1124" s="216"/>
    </row>
    <row r="1125" spans="1:21" hidden="1" outlineLevel="1" x14ac:dyDescent="0.35">
      <c r="A1125" s="216" t="s">
        <v>5356</v>
      </c>
      <c r="B1125" s="46">
        <v>5</v>
      </c>
      <c r="C1125" s="216" t="s">
        <v>5357</v>
      </c>
      <c r="D1125" s="272" t="s">
        <v>170</v>
      </c>
      <c r="E1125" s="217">
        <v>2</v>
      </c>
      <c r="F1125" s="217">
        <v>2</v>
      </c>
      <c r="G1125" s="217">
        <v>4</v>
      </c>
      <c r="H1125" s="269">
        <v>44649</v>
      </c>
      <c r="I1125" s="433">
        <v>900</v>
      </c>
      <c r="J1125" s="217">
        <f t="shared" si="45"/>
        <v>4</v>
      </c>
      <c r="N1125" s="216"/>
      <c r="R1125" s="216"/>
      <c r="U1125" s="216"/>
    </row>
    <row r="1126" spans="1:21" hidden="1" outlineLevel="1" x14ac:dyDescent="0.35">
      <c r="A1126" s="216" t="s">
        <v>5356</v>
      </c>
      <c r="B1126" s="46">
        <v>68</v>
      </c>
      <c r="C1126" s="216" t="s">
        <v>5357</v>
      </c>
      <c r="D1126" s="272" t="s">
        <v>170</v>
      </c>
      <c r="E1126" s="217">
        <v>5</v>
      </c>
      <c r="F1126" s="217">
        <v>2</v>
      </c>
      <c r="G1126" s="217">
        <v>7</v>
      </c>
      <c r="H1126" s="269">
        <v>44649</v>
      </c>
      <c r="I1126" s="433">
        <v>200</v>
      </c>
      <c r="J1126" s="217">
        <f t="shared" si="45"/>
        <v>7</v>
      </c>
      <c r="N1126" s="216"/>
      <c r="R1126" s="216"/>
      <c r="U1126" s="216"/>
    </row>
    <row r="1127" spans="1:21" hidden="1" outlineLevel="1" x14ac:dyDescent="0.35">
      <c r="A1127" s="216" t="s">
        <v>5356</v>
      </c>
      <c r="B1127" s="46">
        <v>6</v>
      </c>
      <c r="C1127" s="216" t="s">
        <v>5357</v>
      </c>
      <c r="D1127" s="272" t="s">
        <v>170</v>
      </c>
      <c r="E1127" s="217">
        <v>4</v>
      </c>
      <c r="F1127" s="217">
        <v>3</v>
      </c>
      <c r="G1127" s="217">
        <v>7</v>
      </c>
      <c r="H1127" s="269">
        <v>44649</v>
      </c>
      <c r="I1127" s="433">
        <v>200</v>
      </c>
      <c r="J1127" s="217">
        <f t="shared" si="45"/>
        <v>7</v>
      </c>
      <c r="N1127" s="216"/>
      <c r="R1127" s="216"/>
      <c r="U1127" s="216"/>
    </row>
    <row r="1128" spans="1:21" hidden="1" outlineLevel="1" x14ac:dyDescent="0.35">
      <c r="A1128" s="216" t="s">
        <v>5356</v>
      </c>
      <c r="B1128" s="46">
        <v>7</v>
      </c>
      <c r="C1128" s="216" t="s">
        <v>5357</v>
      </c>
      <c r="D1128" s="272" t="s">
        <v>170</v>
      </c>
      <c r="E1128" s="217">
        <v>4</v>
      </c>
      <c r="F1128" s="217">
        <v>2</v>
      </c>
      <c r="G1128" s="217">
        <v>6</v>
      </c>
      <c r="H1128" s="269">
        <v>44649</v>
      </c>
      <c r="I1128" s="433">
        <v>100</v>
      </c>
      <c r="J1128" s="217">
        <f t="shared" si="45"/>
        <v>6</v>
      </c>
      <c r="N1128" s="216"/>
      <c r="R1128" s="216"/>
      <c r="U1128" s="216"/>
    </row>
    <row r="1129" spans="1:21" hidden="1" outlineLevel="1" x14ac:dyDescent="0.35">
      <c r="A1129" s="216" t="s">
        <v>5356</v>
      </c>
      <c r="B1129" s="46">
        <v>8</v>
      </c>
      <c r="C1129" s="216" t="s">
        <v>5357</v>
      </c>
      <c r="D1129" s="272" t="s">
        <v>170</v>
      </c>
      <c r="E1129" s="217">
        <v>1</v>
      </c>
      <c r="F1129" s="217">
        <v>2</v>
      </c>
      <c r="G1129" s="217">
        <v>3</v>
      </c>
      <c r="H1129" s="269">
        <v>44649</v>
      </c>
      <c r="I1129" s="433">
        <v>100</v>
      </c>
      <c r="J1129" s="217">
        <f t="shared" si="45"/>
        <v>3</v>
      </c>
      <c r="N1129" s="216"/>
      <c r="R1129" s="216"/>
      <c r="U1129" s="216"/>
    </row>
    <row r="1130" spans="1:21" hidden="1" outlineLevel="1" x14ac:dyDescent="0.35">
      <c r="A1130" s="216" t="s">
        <v>5356</v>
      </c>
      <c r="B1130" s="46">
        <v>10</v>
      </c>
      <c r="C1130" s="216" t="s">
        <v>5357</v>
      </c>
      <c r="D1130" s="272" t="s">
        <v>170</v>
      </c>
      <c r="E1130" s="217">
        <v>1</v>
      </c>
      <c r="F1130" s="217">
        <v>2</v>
      </c>
      <c r="G1130" s="217">
        <v>3</v>
      </c>
      <c r="H1130" s="269">
        <v>44649</v>
      </c>
      <c r="I1130" s="433">
        <v>500</v>
      </c>
      <c r="J1130" s="217">
        <f t="shared" si="45"/>
        <v>3</v>
      </c>
      <c r="N1130" s="216"/>
      <c r="R1130" s="216"/>
      <c r="U1130" s="216"/>
    </row>
    <row r="1131" spans="1:21" hidden="1" outlineLevel="1" x14ac:dyDescent="0.35">
      <c r="A1131" s="216" t="s">
        <v>5356</v>
      </c>
      <c r="B1131" s="46">
        <v>32</v>
      </c>
      <c r="C1131" s="216" t="s">
        <v>5357</v>
      </c>
      <c r="D1131" s="272" t="s">
        <v>170</v>
      </c>
      <c r="E1131" s="217">
        <v>6</v>
      </c>
      <c r="F1131" s="217">
        <v>2</v>
      </c>
      <c r="G1131" s="217">
        <v>8</v>
      </c>
      <c r="H1131" s="269">
        <v>44649</v>
      </c>
      <c r="I1131" s="433">
        <v>600</v>
      </c>
      <c r="J1131" s="217">
        <f t="shared" si="45"/>
        <v>8</v>
      </c>
      <c r="N1131" s="216"/>
      <c r="R1131" s="216"/>
      <c r="U1131" s="216"/>
    </row>
    <row r="1132" spans="1:21" hidden="1" outlineLevel="1" x14ac:dyDescent="0.35">
      <c r="A1132" s="216" t="s">
        <v>5356</v>
      </c>
      <c r="B1132" s="46">
        <v>10</v>
      </c>
      <c r="C1132" s="216" t="s">
        <v>5357</v>
      </c>
      <c r="D1132" s="272" t="s">
        <v>170</v>
      </c>
      <c r="E1132" s="217">
        <v>1</v>
      </c>
      <c r="F1132" s="217">
        <v>1</v>
      </c>
      <c r="G1132" s="217">
        <v>2</v>
      </c>
      <c r="H1132" s="269">
        <v>44649</v>
      </c>
      <c r="I1132" s="433">
        <v>300</v>
      </c>
      <c r="J1132" s="217">
        <f t="shared" si="45"/>
        <v>2</v>
      </c>
      <c r="N1132" s="216"/>
      <c r="R1132" s="216"/>
      <c r="U1132" s="216"/>
    </row>
    <row r="1133" spans="1:21" hidden="1" outlineLevel="1" x14ac:dyDescent="0.35">
      <c r="A1133" s="216" t="s">
        <v>5356</v>
      </c>
      <c r="B1133" s="46">
        <v>22</v>
      </c>
      <c r="C1133" s="216" t="s">
        <v>5357</v>
      </c>
      <c r="D1133" s="272" t="s">
        <v>170</v>
      </c>
      <c r="E1133" s="217">
        <v>5</v>
      </c>
      <c r="F1133" s="217">
        <v>3</v>
      </c>
      <c r="G1133" s="217">
        <v>8</v>
      </c>
      <c r="H1133" s="269">
        <v>44649</v>
      </c>
      <c r="I1133" s="433">
        <v>200</v>
      </c>
      <c r="J1133" s="217">
        <f t="shared" si="45"/>
        <v>8</v>
      </c>
      <c r="N1133" s="216"/>
      <c r="R1133" s="216"/>
      <c r="U1133" s="216"/>
    </row>
    <row r="1134" spans="1:21" hidden="1" outlineLevel="1" x14ac:dyDescent="0.35">
      <c r="A1134" s="216" t="s">
        <v>5356</v>
      </c>
      <c r="B1134" s="46">
        <v>12</v>
      </c>
      <c r="C1134" s="216" t="s">
        <v>5357</v>
      </c>
      <c r="D1134" s="272" t="s">
        <v>170</v>
      </c>
      <c r="E1134" s="217">
        <v>3</v>
      </c>
      <c r="F1134" s="217">
        <v>3</v>
      </c>
      <c r="G1134" s="217">
        <v>6</v>
      </c>
      <c r="H1134" s="269">
        <v>44649</v>
      </c>
      <c r="I1134" s="433">
        <v>200</v>
      </c>
      <c r="J1134" s="217">
        <f t="shared" si="45"/>
        <v>6</v>
      </c>
      <c r="N1134" s="216"/>
      <c r="R1134" s="216"/>
      <c r="U1134" s="216"/>
    </row>
    <row r="1135" spans="1:21" hidden="1" outlineLevel="1" x14ac:dyDescent="0.35">
      <c r="A1135" s="216" t="s">
        <v>5356</v>
      </c>
      <c r="B1135" s="46">
        <v>13</v>
      </c>
      <c r="C1135" s="216" t="s">
        <v>5357</v>
      </c>
      <c r="D1135" s="272" t="s">
        <v>170</v>
      </c>
      <c r="E1135" s="217">
        <v>9</v>
      </c>
      <c r="F1135" s="217">
        <v>2</v>
      </c>
      <c r="G1135" s="217">
        <v>11</v>
      </c>
      <c r="H1135" s="269">
        <v>44649</v>
      </c>
      <c r="I1135" s="433">
        <v>400</v>
      </c>
      <c r="J1135" s="217">
        <f t="shared" si="45"/>
        <v>11</v>
      </c>
      <c r="N1135" s="216"/>
      <c r="R1135" s="216"/>
      <c r="U1135" s="216"/>
    </row>
    <row r="1136" spans="1:21" hidden="1" outlineLevel="1" x14ac:dyDescent="0.35">
      <c r="A1136" s="216" t="s">
        <v>5356</v>
      </c>
      <c r="B1136" s="46">
        <v>14</v>
      </c>
      <c r="C1136" s="216" t="s">
        <v>5357</v>
      </c>
      <c r="D1136" s="272" t="s">
        <v>170</v>
      </c>
      <c r="E1136" s="217">
        <v>7</v>
      </c>
      <c r="F1136" s="217">
        <v>2</v>
      </c>
      <c r="G1136" s="217">
        <v>9</v>
      </c>
      <c r="H1136" s="269">
        <v>44649</v>
      </c>
      <c r="I1136" s="433">
        <v>308</v>
      </c>
      <c r="J1136" s="217">
        <f t="shared" si="45"/>
        <v>9</v>
      </c>
      <c r="N1136" s="216"/>
      <c r="R1136" s="216"/>
      <c r="U1136" s="216"/>
    </row>
    <row r="1137" spans="1:21" hidden="1" outlineLevel="1" x14ac:dyDescent="0.35">
      <c r="A1137" s="216" t="s">
        <v>5356</v>
      </c>
      <c r="B1137" s="46">
        <v>15</v>
      </c>
      <c r="C1137" s="216" t="s">
        <v>5357</v>
      </c>
      <c r="D1137" s="272" t="s">
        <v>170</v>
      </c>
      <c r="E1137" s="217">
        <v>0</v>
      </c>
      <c r="F1137" s="217">
        <v>1</v>
      </c>
      <c r="G1137" s="217">
        <v>1</v>
      </c>
      <c r="H1137" s="269">
        <v>44649</v>
      </c>
      <c r="I1137" s="433">
        <v>300</v>
      </c>
      <c r="J1137" s="217">
        <f t="shared" si="45"/>
        <v>1</v>
      </c>
      <c r="N1137" s="216"/>
      <c r="R1137" s="216"/>
      <c r="U1137" s="216"/>
    </row>
    <row r="1138" spans="1:21" hidden="1" outlineLevel="1" x14ac:dyDescent="0.35">
      <c r="A1138" s="216" t="s">
        <v>5356</v>
      </c>
      <c r="B1138" s="46">
        <v>81</v>
      </c>
      <c r="C1138" s="216" t="s">
        <v>5357</v>
      </c>
      <c r="D1138" s="272" t="s">
        <v>170</v>
      </c>
      <c r="E1138" s="217">
        <v>6</v>
      </c>
      <c r="F1138" s="217">
        <v>2</v>
      </c>
      <c r="G1138" s="217">
        <v>8</v>
      </c>
      <c r="H1138" s="269">
        <v>44649</v>
      </c>
      <c r="I1138" s="433">
        <v>100</v>
      </c>
      <c r="J1138" s="217">
        <f t="shared" si="45"/>
        <v>8</v>
      </c>
      <c r="N1138" s="216"/>
      <c r="R1138" s="216"/>
      <c r="U1138" s="216"/>
    </row>
    <row r="1139" spans="1:21" hidden="1" outlineLevel="1" x14ac:dyDescent="0.35">
      <c r="A1139" s="216" t="s">
        <v>5356</v>
      </c>
      <c r="B1139" s="46">
        <v>16</v>
      </c>
      <c r="C1139" s="216" t="s">
        <v>5357</v>
      </c>
      <c r="D1139" s="272" t="s">
        <v>170</v>
      </c>
      <c r="E1139" s="217">
        <v>2</v>
      </c>
      <c r="F1139" s="217">
        <v>3</v>
      </c>
      <c r="G1139" s="217">
        <v>5</v>
      </c>
      <c r="H1139" s="269">
        <v>44649</v>
      </c>
      <c r="I1139" s="433">
        <v>600</v>
      </c>
      <c r="J1139" s="217">
        <f t="shared" si="45"/>
        <v>5</v>
      </c>
      <c r="N1139" s="216"/>
      <c r="R1139" s="216"/>
      <c r="U1139" s="216"/>
    </row>
    <row r="1140" spans="1:21" hidden="1" outlineLevel="1" x14ac:dyDescent="0.35">
      <c r="A1140" s="216" t="s">
        <v>5356</v>
      </c>
      <c r="B1140" s="46">
        <v>17</v>
      </c>
      <c r="C1140" s="216" t="s">
        <v>5357</v>
      </c>
      <c r="D1140" s="272" t="s">
        <v>170</v>
      </c>
      <c r="E1140" s="217">
        <v>2</v>
      </c>
      <c r="F1140" s="217">
        <v>1</v>
      </c>
      <c r="G1140" s="217">
        <v>3</v>
      </c>
      <c r="H1140" s="269">
        <v>44649</v>
      </c>
      <c r="I1140" s="433">
        <v>700</v>
      </c>
      <c r="J1140" s="217">
        <f t="shared" si="45"/>
        <v>3</v>
      </c>
      <c r="N1140" s="216"/>
      <c r="R1140" s="216"/>
      <c r="U1140" s="216"/>
    </row>
    <row r="1141" spans="1:21" hidden="1" outlineLevel="1" x14ac:dyDescent="0.35">
      <c r="A1141" s="216" t="s">
        <v>5356</v>
      </c>
      <c r="B1141" s="46">
        <v>18</v>
      </c>
      <c r="C1141" s="216" t="s">
        <v>5357</v>
      </c>
      <c r="D1141" s="272" t="s">
        <v>170</v>
      </c>
      <c r="E1141" s="217">
        <v>1</v>
      </c>
      <c r="F1141" s="217">
        <v>1</v>
      </c>
      <c r="G1141" s="217">
        <v>2</v>
      </c>
      <c r="H1141" s="269">
        <v>44649</v>
      </c>
      <c r="I1141" s="433">
        <v>200</v>
      </c>
      <c r="J1141" s="217">
        <f t="shared" si="45"/>
        <v>2</v>
      </c>
      <c r="N1141" s="216"/>
      <c r="R1141" s="216"/>
      <c r="U1141" s="216"/>
    </row>
    <row r="1142" spans="1:21" hidden="1" outlineLevel="1" x14ac:dyDescent="0.35">
      <c r="A1142" s="216" t="s">
        <v>5356</v>
      </c>
      <c r="B1142" s="46">
        <v>19</v>
      </c>
      <c r="C1142" s="216" t="s">
        <v>5357</v>
      </c>
      <c r="D1142" s="272" t="s">
        <v>170</v>
      </c>
      <c r="E1142" s="217">
        <v>2</v>
      </c>
      <c r="F1142" s="217">
        <v>2</v>
      </c>
      <c r="G1142" s="217">
        <v>4</v>
      </c>
      <c r="H1142" s="269">
        <v>44649</v>
      </c>
      <c r="I1142" s="433">
        <v>100</v>
      </c>
      <c r="J1142" s="217">
        <f t="shared" si="45"/>
        <v>4</v>
      </c>
      <c r="N1142" s="216"/>
      <c r="R1142" s="216"/>
      <c r="U1142" s="216"/>
    </row>
    <row r="1143" spans="1:21" hidden="1" outlineLevel="1" x14ac:dyDescent="0.35">
      <c r="A1143" s="216" t="s">
        <v>5356</v>
      </c>
      <c r="B1143" s="46">
        <v>20</v>
      </c>
      <c r="C1143" s="216" t="s">
        <v>5357</v>
      </c>
      <c r="D1143" s="272" t="s">
        <v>170</v>
      </c>
      <c r="E1143" s="217">
        <v>4</v>
      </c>
      <c r="F1143" s="217">
        <v>2</v>
      </c>
      <c r="G1143" s="217">
        <v>6</v>
      </c>
      <c r="H1143" s="269">
        <v>44649</v>
      </c>
      <c r="I1143" s="433">
        <v>100</v>
      </c>
      <c r="J1143" s="217">
        <f t="shared" si="45"/>
        <v>6</v>
      </c>
      <c r="N1143" s="216"/>
      <c r="R1143" s="216"/>
      <c r="U1143" s="216"/>
    </row>
    <row r="1144" spans="1:21" hidden="1" outlineLevel="1" x14ac:dyDescent="0.35">
      <c r="A1144" s="216" t="s">
        <v>5356</v>
      </c>
      <c r="B1144" s="46">
        <v>27</v>
      </c>
      <c r="C1144" s="216" t="s">
        <v>5357</v>
      </c>
      <c r="D1144" s="272" t="s">
        <v>170</v>
      </c>
      <c r="E1144" s="217">
        <v>4</v>
      </c>
      <c r="F1144" s="217">
        <v>3</v>
      </c>
      <c r="G1144" s="217">
        <v>7</v>
      </c>
      <c r="H1144" s="269">
        <v>44649</v>
      </c>
      <c r="I1144" s="433">
        <v>500</v>
      </c>
      <c r="J1144" s="217">
        <f t="shared" si="45"/>
        <v>7</v>
      </c>
      <c r="N1144" s="216"/>
      <c r="R1144" s="216"/>
      <c r="U1144" s="216"/>
    </row>
    <row r="1145" spans="1:21" hidden="1" outlineLevel="1" x14ac:dyDescent="0.35">
      <c r="A1145" s="216" t="s">
        <v>5356</v>
      </c>
      <c r="B1145" s="46">
        <v>21</v>
      </c>
      <c r="C1145" s="216" t="s">
        <v>5357</v>
      </c>
      <c r="D1145" s="272" t="s">
        <v>170</v>
      </c>
      <c r="E1145" s="217">
        <v>4</v>
      </c>
      <c r="F1145" s="217">
        <v>1</v>
      </c>
      <c r="G1145" s="217">
        <v>5</v>
      </c>
      <c r="H1145" s="269">
        <v>44649</v>
      </c>
      <c r="I1145" s="433">
        <v>400</v>
      </c>
      <c r="J1145" s="217">
        <f t="shared" si="45"/>
        <v>5</v>
      </c>
      <c r="N1145" s="216"/>
      <c r="R1145" s="216"/>
      <c r="U1145" s="216"/>
    </row>
    <row r="1146" spans="1:21" hidden="1" outlineLevel="1" x14ac:dyDescent="0.35">
      <c r="A1146" s="216" t="s">
        <v>5356</v>
      </c>
      <c r="B1146" s="46">
        <v>24</v>
      </c>
      <c r="C1146" s="216" t="s">
        <v>5357</v>
      </c>
      <c r="D1146" s="272" t="s">
        <v>170</v>
      </c>
      <c r="E1146" s="217">
        <v>3</v>
      </c>
      <c r="F1146" s="217">
        <v>2</v>
      </c>
      <c r="G1146" s="217">
        <v>5</v>
      </c>
      <c r="H1146" s="269">
        <v>44649</v>
      </c>
      <c r="I1146" s="433">
        <v>200</v>
      </c>
      <c r="J1146" s="217">
        <f t="shared" si="45"/>
        <v>5</v>
      </c>
      <c r="N1146" s="216"/>
      <c r="R1146" s="216"/>
      <c r="U1146" s="216"/>
    </row>
    <row r="1147" spans="1:21" hidden="1" outlineLevel="1" x14ac:dyDescent="0.35">
      <c r="A1147" s="216" t="s">
        <v>5356</v>
      </c>
      <c r="B1147" s="46">
        <v>25</v>
      </c>
      <c r="C1147" s="216" t="s">
        <v>5357</v>
      </c>
      <c r="D1147" s="272" t="s">
        <v>170</v>
      </c>
      <c r="E1147" s="217">
        <v>5</v>
      </c>
      <c r="F1147" s="217">
        <v>2</v>
      </c>
      <c r="G1147" s="217">
        <v>7</v>
      </c>
      <c r="H1147" s="269">
        <v>44649</v>
      </c>
      <c r="I1147" s="433">
        <v>700</v>
      </c>
      <c r="J1147" s="217">
        <f t="shared" si="45"/>
        <v>7</v>
      </c>
      <c r="N1147" s="216"/>
      <c r="R1147" s="216"/>
      <c r="U1147" s="216"/>
    </row>
    <row r="1148" spans="1:21" hidden="1" outlineLevel="1" x14ac:dyDescent="0.35">
      <c r="A1148" s="216" t="s">
        <v>5356</v>
      </c>
      <c r="B1148" s="46">
        <v>26</v>
      </c>
      <c r="C1148" s="216" t="s">
        <v>5357</v>
      </c>
      <c r="D1148" s="272" t="s">
        <v>170</v>
      </c>
      <c r="E1148" s="217">
        <v>4</v>
      </c>
      <c r="F1148" s="217">
        <v>6</v>
      </c>
      <c r="G1148" s="217">
        <v>10</v>
      </c>
      <c r="H1148" s="269">
        <v>44649</v>
      </c>
      <c r="I1148" s="433">
        <v>700</v>
      </c>
      <c r="J1148" s="217">
        <f t="shared" si="45"/>
        <v>10</v>
      </c>
      <c r="N1148" s="216"/>
      <c r="R1148" s="216"/>
      <c r="U1148" s="216"/>
    </row>
    <row r="1149" spans="1:21" hidden="1" outlineLevel="1" x14ac:dyDescent="0.35">
      <c r="A1149" s="216" t="s">
        <v>5356</v>
      </c>
      <c r="B1149" s="46">
        <v>28</v>
      </c>
      <c r="C1149" s="216" t="s">
        <v>5357</v>
      </c>
      <c r="D1149" s="272" t="s">
        <v>170</v>
      </c>
      <c r="E1149" s="217">
        <v>12</v>
      </c>
      <c r="F1149" s="217">
        <v>2</v>
      </c>
      <c r="G1149" s="217">
        <v>14</v>
      </c>
      <c r="H1149" s="269">
        <v>44649</v>
      </c>
      <c r="I1149" s="433">
        <v>300</v>
      </c>
      <c r="J1149" s="217">
        <f t="shared" si="45"/>
        <v>14</v>
      </c>
      <c r="N1149" s="216"/>
      <c r="R1149" s="216"/>
      <c r="U1149" s="216"/>
    </row>
    <row r="1150" spans="1:21" hidden="1" outlineLevel="1" x14ac:dyDescent="0.35">
      <c r="A1150" s="216" t="s">
        <v>5356</v>
      </c>
      <c r="B1150" s="46">
        <v>29</v>
      </c>
      <c r="C1150" s="216" t="s">
        <v>5357</v>
      </c>
      <c r="D1150" s="272" t="s">
        <v>170</v>
      </c>
      <c r="E1150" s="217">
        <v>7</v>
      </c>
      <c r="F1150" s="217">
        <v>2</v>
      </c>
      <c r="G1150" s="217">
        <v>9</v>
      </c>
      <c r="H1150" s="269">
        <v>44649</v>
      </c>
      <c r="I1150" s="433">
        <v>100</v>
      </c>
      <c r="J1150" s="217">
        <f t="shared" si="45"/>
        <v>9</v>
      </c>
      <c r="N1150" s="216"/>
      <c r="R1150" s="216"/>
      <c r="U1150" s="216"/>
    </row>
    <row r="1151" spans="1:21" hidden="1" outlineLevel="1" x14ac:dyDescent="0.35">
      <c r="A1151" s="216" t="s">
        <v>5356</v>
      </c>
      <c r="B1151" s="46">
        <v>30</v>
      </c>
      <c r="C1151" s="216" t="s">
        <v>5357</v>
      </c>
      <c r="D1151" s="272" t="s">
        <v>170</v>
      </c>
      <c r="E1151" s="217">
        <v>5</v>
      </c>
      <c r="F1151" s="217">
        <v>6</v>
      </c>
      <c r="G1151" s="217">
        <v>11</v>
      </c>
      <c r="H1151" s="269">
        <v>44649</v>
      </c>
      <c r="I1151" s="433">
        <v>200</v>
      </c>
      <c r="J1151" s="217">
        <f t="shared" si="45"/>
        <v>11</v>
      </c>
      <c r="N1151" s="216"/>
      <c r="R1151" s="216"/>
      <c r="U1151" s="216"/>
    </row>
    <row r="1152" spans="1:21" hidden="1" outlineLevel="1" x14ac:dyDescent="0.35">
      <c r="A1152" s="216" t="s">
        <v>5356</v>
      </c>
      <c r="B1152" s="46">
        <v>31</v>
      </c>
      <c r="C1152" s="216" t="s">
        <v>5357</v>
      </c>
      <c r="D1152" s="272" t="s">
        <v>170</v>
      </c>
      <c r="E1152" s="217">
        <v>5</v>
      </c>
      <c r="F1152" s="217">
        <v>2</v>
      </c>
      <c r="G1152" s="217">
        <v>7</v>
      </c>
      <c r="H1152" s="269">
        <v>44649</v>
      </c>
      <c r="I1152" s="433">
        <v>400</v>
      </c>
      <c r="J1152" s="217">
        <f t="shared" si="45"/>
        <v>7</v>
      </c>
      <c r="N1152" s="216"/>
      <c r="R1152" s="216"/>
      <c r="U1152" s="216"/>
    </row>
    <row r="1153" spans="1:21" hidden="1" outlineLevel="1" x14ac:dyDescent="0.35">
      <c r="A1153" s="216" t="s">
        <v>5356</v>
      </c>
      <c r="B1153" s="46">
        <v>61</v>
      </c>
      <c r="C1153" s="216" t="s">
        <v>5357</v>
      </c>
      <c r="D1153" s="272" t="s">
        <v>170</v>
      </c>
      <c r="E1153" s="217">
        <v>6</v>
      </c>
      <c r="F1153" s="217">
        <v>2</v>
      </c>
      <c r="G1153" s="217">
        <v>8</v>
      </c>
      <c r="H1153" s="269">
        <v>44649</v>
      </c>
      <c r="I1153" s="433">
        <v>300</v>
      </c>
      <c r="J1153" s="217">
        <f t="shared" si="45"/>
        <v>8</v>
      </c>
      <c r="N1153" s="216"/>
      <c r="R1153" s="216"/>
      <c r="U1153" s="216"/>
    </row>
    <row r="1154" spans="1:21" hidden="1" outlineLevel="1" x14ac:dyDescent="0.35">
      <c r="A1154" s="216" t="s">
        <v>5356</v>
      </c>
      <c r="B1154" s="46">
        <v>32</v>
      </c>
      <c r="C1154" s="216" t="s">
        <v>5357</v>
      </c>
      <c r="D1154" s="272" t="s">
        <v>170</v>
      </c>
      <c r="E1154" s="217">
        <v>5</v>
      </c>
      <c r="F1154" s="217">
        <v>2</v>
      </c>
      <c r="G1154" s="217">
        <v>7</v>
      </c>
      <c r="H1154" s="269">
        <v>44649</v>
      </c>
      <c r="I1154" s="433">
        <v>600</v>
      </c>
      <c r="J1154" s="217">
        <f t="shared" si="45"/>
        <v>7</v>
      </c>
      <c r="N1154" s="216"/>
      <c r="R1154" s="216"/>
      <c r="U1154" s="216"/>
    </row>
    <row r="1155" spans="1:21" hidden="1" outlineLevel="1" x14ac:dyDescent="0.35">
      <c r="A1155" s="216" t="s">
        <v>5356</v>
      </c>
      <c r="B1155" s="46">
        <v>33</v>
      </c>
      <c r="C1155" s="216" t="s">
        <v>5357</v>
      </c>
      <c r="D1155" s="272" t="s">
        <v>170</v>
      </c>
      <c r="E1155" s="217">
        <v>5</v>
      </c>
      <c r="F1155" s="217">
        <v>3</v>
      </c>
      <c r="G1155" s="217">
        <v>8</v>
      </c>
      <c r="H1155" s="269">
        <v>44649</v>
      </c>
      <c r="I1155" s="433">
        <v>800</v>
      </c>
      <c r="J1155" s="217">
        <f t="shared" ref="J1155:J1218" si="48">IF(I1155&gt;$Q$1,,G1155)</f>
        <v>8</v>
      </c>
      <c r="N1155" s="216"/>
      <c r="R1155" s="216"/>
      <c r="U1155" s="216"/>
    </row>
    <row r="1156" spans="1:21" hidden="1" outlineLevel="1" x14ac:dyDescent="0.35">
      <c r="A1156" s="216" t="s">
        <v>5356</v>
      </c>
      <c r="B1156" s="46">
        <v>34</v>
      </c>
      <c r="C1156" s="216" t="s">
        <v>5357</v>
      </c>
      <c r="D1156" s="272" t="s">
        <v>170</v>
      </c>
      <c r="E1156" s="217">
        <v>6</v>
      </c>
      <c r="F1156" s="217">
        <v>1</v>
      </c>
      <c r="G1156" s="217">
        <v>7</v>
      </c>
      <c r="H1156" s="269">
        <v>44649</v>
      </c>
      <c r="I1156" s="433">
        <v>300</v>
      </c>
      <c r="J1156" s="217">
        <f t="shared" si="48"/>
        <v>7</v>
      </c>
      <c r="N1156" s="216"/>
      <c r="R1156" s="216"/>
      <c r="U1156" s="216"/>
    </row>
    <row r="1157" spans="1:21" hidden="1" outlineLevel="1" x14ac:dyDescent="0.35">
      <c r="A1157" s="216" t="s">
        <v>5356</v>
      </c>
      <c r="B1157" s="46">
        <v>35</v>
      </c>
      <c r="C1157" s="216" t="s">
        <v>5357</v>
      </c>
      <c r="D1157" s="272" t="s">
        <v>170</v>
      </c>
      <c r="E1157" s="217">
        <v>2</v>
      </c>
      <c r="F1157" s="217">
        <v>2</v>
      </c>
      <c r="G1157" s="217">
        <v>4</v>
      </c>
      <c r="H1157" s="269">
        <v>44649</v>
      </c>
      <c r="I1157" s="433">
        <v>900</v>
      </c>
      <c r="J1157" s="217">
        <f t="shared" si="48"/>
        <v>4</v>
      </c>
      <c r="N1157" s="216"/>
      <c r="R1157" s="216"/>
      <c r="U1157" s="216"/>
    </row>
    <row r="1158" spans="1:21" hidden="1" outlineLevel="1" x14ac:dyDescent="0.35">
      <c r="A1158" s="216" t="s">
        <v>5356</v>
      </c>
      <c r="B1158" s="46">
        <v>77</v>
      </c>
      <c r="C1158" s="216" t="s">
        <v>5357</v>
      </c>
      <c r="D1158" s="272" t="s">
        <v>170</v>
      </c>
      <c r="E1158" s="217">
        <v>2</v>
      </c>
      <c r="F1158" s="217">
        <v>2</v>
      </c>
      <c r="G1158" s="217">
        <v>4</v>
      </c>
      <c r="H1158" s="269">
        <v>44649</v>
      </c>
      <c r="I1158" s="433">
        <v>100</v>
      </c>
      <c r="J1158" s="217">
        <f t="shared" si="48"/>
        <v>4</v>
      </c>
      <c r="N1158" s="216"/>
      <c r="R1158" s="216"/>
      <c r="U1158" s="216"/>
    </row>
    <row r="1159" spans="1:21" hidden="1" outlineLevel="1" x14ac:dyDescent="0.35">
      <c r="A1159" s="216" t="s">
        <v>5356</v>
      </c>
      <c r="B1159" s="46">
        <v>37</v>
      </c>
      <c r="C1159" s="216" t="s">
        <v>5357</v>
      </c>
      <c r="D1159" s="272" t="s">
        <v>170</v>
      </c>
      <c r="E1159" s="217">
        <v>0</v>
      </c>
      <c r="F1159" s="217">
        <v>1</v>
      </c>
      <c r="G1159" s="217">
        <v>1</v>
      </c>
      <c r="H1159" s="269">
        <v>44649</v>
      </c>
      <c r="I1159" s="433">
        <v>200</v>
      </c>
      <c r="J1159" s="217">
        <f t="shared" si="48"/>
        <v>1</v>
      </c>
      <c r="N1159" s="216"/>
      <c r="R1159" s="216"/>
      <c r="U1159" s="216"/>
    </row>
    <row r="1160" spans="1:21" hidden="1" outlineLevel="1" x14ac:dyDescent="0.35">
      <c r="A1160" s="216" t="s">
        <v>5356</v>
      </c>
      <c r="B1160" s="46">
        <v>38</v>
      </c>
      <c r="C1160" s="216" t="s">
        <v>5357</v>
      </c>
      <c r="D1160" s="272" t="s">
        <v>170</v>
      </c>
      <c r="E1160" s="217">
        <v>4</v>
      </c>
      <c r="F1160" s="217">
        <v>2</v>
      </c>
      <c r="G1160" s="217">
        <v>6</v>
      </c>
      <c r="H1160" s="269">
        <v>44649</v>
      </c>
      <c r="I1160" s="433">
        <v>200</v>
      </c>
      <c r="J1160" s="217">
        <f t="shared" si="48"/>
        <v>6</v>
      </c>
      <c r="N1160" s="216"/>
      <c r="R1160" s="216"/>
      <c r="U1160" s="216"/>
    </row>
    <row r="1161" spans="1:21" hidden="1" outlineLevel="1" x14ac:dyDescent="0.35">
      <c r="A1161" s="216" t="s">
        <v>5356</v>
      </c>
      <c r="B1161" s="46">
        <v>39</v>
      </c>
      <c r="C1161" s="216" t="s">
        <v>5357</v>
      </c>
      <c r="D1161" s="272" t="s">
        <v>170</v>
      </c>
      <c r="E1161" s="217">
        <v>4</v>
      </c>
      <c r="F1161" s="217">
        <v>2</v>
      </c>
      <c r="G1161" s="217">
        <v>6</v>
      </c>
      <c r="H1161" s="269">
        <v>44649</v>
      </c>
      <c r="I1161" s="433">
        <v>100</v>
      </c>
      <c r="J1161" s="217">
        <f t="shared" si="48"/>
        <v>6</v>
      </c>
      <c r="N1161" s="216"/>
      <c r="R1161" s="216"/>
      <c r="U1161" s="216"/>
    </row>
    <row r="1162" spans="1:21" hidden="1" outlineLevel="1" x14ac:dyDescent="0.35">
      <c r="A1162" s="216" t="s">
        <v>5356</v>
      </c>
      <c r="B1162" s="46">
        <v>40</v>
      </c>
      <c r="C1162" s="216" t="s">
        <v>5357</v>
      </c>
      <c r="D1162" s="272" t="s">
        <v>170</v>
      </c>
      <c r="E1162" s="217">
        <v>1</v>
      </c>
      <c r="F1162" s="217">
        <v>2</v>
      </c>
      <c r="G1162" s="217">
        <v>3</v>
      </c>
      <c r="H1162" s="269">
        <v>44649</v>
      </c>
      <c r="I1162" s="433">
        <v>300</v>
      </c>
      <c r="J1162" s="217">
        <f t="shared" si="48"/>
        <v>3</v>
      </c>
      <c r="N1162" s="216"/>
      <c r="R1162" s="216"/>
      <c r="U1162" s="216"/>
    </row>
    <row r="1163" spans="1:21" hidden="1" outlineLevel="1" x14ac:dyDescent="0.35">
      <c r="A1163" s="216" t="s">
        <v>5356</v>
      </c>
      <c r="B1163" s="46">
        <v>41</v>
      </c>
      <c r="C1163" s="216" t="s">
        <v>5357</v>
      </c>
      <c r="D1163" s="272" t="s">
        <v>170</v>
      </c>
      <c r="E1163" s="217">
        <v>3</v>
      </c>
      <c r="F1163" s="217">
        <v>2</v>
      </c>
      <c r="G1163" s="217">
        <v>5</v>
      </c>
      <c r="H1163" s="269">
        <v>44649</v>
      </c>
      <c r="I1163" s="433">
        <v>500</v>
      </c>
      <c r="J1163" s="217">
        <f t="shared" si="48"/>
        <v>5</v>
      </c>
      <c r="N1163" s="216"/>
      <c r="R1163" s="216"/>
      <c r="U1163" s="216"/>
    </row>
    <row r="1164" spans="1:21" hidden="1" outlineLevel="1" x14ac:dyDescent="0.35">
      <c r="A1164" s="216" t="s">
        <v>5356</v>
      </c>
      <c r="B1164" s="46">
        <v>42</v>
      </c>
      <c r="C1164" s="216" t="s">
        <v>5357</v>
      </c>
      <c r="D1164" s="272" t="s">
        <v>170</v>
      </c>
      <c r="E1164" s="217">
        <v>0</v>
      </c>
      <c r="F1164" s="217">
        <v>2</v>
      </c>
      <c r="G1164" s="217">
        <v>2</v>
      </c>
      <c r="H1164" s="269">
        <v>44649</v>
      </c>
      <c r="I1164" s="433">
        <v>700</v>
      </c>
      <c r="J1164" s="217">
        <f t="shared" si="48"/>
        <v>2</v>
      </c>
      <c r="N1164" s="216"/>
      <c r="R1164" s="216"/>
      <c r="U1164" s="216"/>
    </row>
    <row r="1165" spans="1:21" hidden="1" outlineLevel="1" x14ac:dyDescent="0.35">
      <c r="A1165" s="216" t="s">
        <v>5356</v>
      </c>
      <c r="B1165" s="46">
        <v>43</v>
      </c>
      <c r="C1165" s="216" t="s">
        <v>5357</v>
      </c>
      <c r="D1165" s="272" t="s">
        <v>170</v>
      </c>
      <c r="E1165" s="217">
        <v>1</v>
      </c>
      <c r="F1165" s="217">
        <v>2</v>
      </c>
      <c r="G1165" s="217">
        <v>3</v>
      </c>
      <c r="H1165" s="269">
        <v>44649</v>
      </c>
      <c r="I1165" s="433">
        <v>100</v>
      </c>
      <c r="J1165" s="217">
        <f t="shared" si="48"/>
        <v>3</v>
      </c>
      <c r="N1165" s="216"/>
      <c r="R1165" s="216"/>
      <c r="U1165" s="216"/>
    </row>
    <row r="1166" spans="1:21" hidden="1" outlineLevel="1" x14ac:dyDescent="0.35">
      <c r="A1166" s="216" t="s">
        <v>5356</v>
      </c>
      <c r="B1166" s="46">
        <v>44</v>
      </c>
      <c r="C1166" s="216" t="s">
        <v>5357</v>
      </c>
      <c r="D1166" s="272" t="s">
        <v>170</v>
      </c>
      <c r="E1166" s="217">
        <v>5</v>
      </c>
      <c r="F1166" s="217">
        <v>1</v>
      </c>
      <c r="G1166" s="217">
        <v>6</v>
      </c>
      <c r="H1166" s="269">
        <v>44649</v>
      </c>
      <c r="I1166" s="433">
        <v>100</v>
      </c>
      <c r="J1166" s="217">
        <f t="shared" si="48"/>
        <v>6</v>
      </c>
      <c r="N1166" s="216"/>
      <c r="R1166" s="216"/>
      <c r="U1166" s="216"/>
    </row>
    <row r="1167" spans="1:21" hidden="1" outlineLevel="1" x14ac:dyDescent="0.35">
      <c r="A1167" s="216" t="s">
        <v>5356</v>
      </c>
      <c r="B1167" s="46">
        <v>45</v>
      </c>
      <c r="C1167" s="216" t="s">
        <v>5357</v>
      </c>
      <c r="D1167" s="272" t="s">
        <v>170</v>
      </c>
      <c r="E1167" s="217">
        <v>4</v>
      </c>
      <c r="F1167" s="217">
        <v>2</v>
      </c>
      <c r="G1167" s="217">
        <v>6</v>
      </c>
      <c r="H1167" s="269">
        <v>44649</v>
      </c>
      <c r="I1167" s="433">
        <v>400</v>
      </c>
      <c r="J1167" s="217">
        <f t="shared" si="48"/>
        <v>6</v>
      </c>
      <c r="N1167" s="216"/>
      <c r="R1167" s="216"/>
      <c r="U1167" s="216"/>
    </row>
    <row r="1168" spans="1:21" hidden="1" outlineLevel="1" x14ac:dyDescent="0.35">
      <c r="A1168" s="216" t="s">
        <v>5356</v>
      </c>
      <c r="B1168" s="46">
        <v>46</v>
      </c>
      <c r="C1168" s="216" t="s">
        <v>5357</v>
      </c>
      <c r="D1168" s="272" t="s">
        <v>170</v>
      </c>
      <c r="E1168" s="217">
        <v>1</v>
      </c>
      <c r="F1168" s="217">
        <v>2</v>
      </c>
      <c r="G1168" s="217">
        <v>3</v>
      </c>
      <c r="H1168" s="269">
        <v>44649</v>
      </c>
      <c r="I1168" s="433">
        <v>400</v>
      </c>
      <c r="J1168" s="217">
        <f t="shared" si="48"/>
        <v>3</v>
      </c>
      <c r="N1168" s="216"/>
      <c r="R1168" s="216"/>
      <c r="U1168" s="216"/>
    </row>
    <row r="1169" spans="1:21" hidden="1" outlineLevel="1" x14ac:dyDescent="0.35">
      <c r="A1169" s="216" t="s">
        <v>5356</v>
      </c>
      <c r="B1169" s="46">
        <v>47</v>
      </c>
      <c r="C1169" s="216" t="s">
        <v>5357</v>
      </c>
      <c r="D1169" s="272" t="s">
        <v>170</v>
      </c>
      <c r="E1169" s="217">
        <v>1</v>
      </c>
      <c r="F1169" s="217">
        <v>2</v>
      </c>
      <c r="G1169" s="217">
        <v>3</v>
      </c>
      <c r="H1169" s="269">
        <v>44649</v>
      </c>
      <c r="I1169" s="433">
        <v>100</v>
      </c>
      <c r="J1169" s="217">
        <f t="shared" si="48"/>
        <v>3</v>
      </c>
      <c r="N1169" s="216"/>
      <c r="R1169" s="216"/>
      <c r="U1169" s="216"/>
    </row>
    <row r="1170" spans="1:21" hidden="1" outlineLevel="1" x14ac:dyDescent="0.35">
      <c r="A1170" s="216" t="s">
        <v>5356</v>
      </c>
      <c r="B1170" s="46">
        <v>48</v>
      </c>
      <c r="C1170" s="216" t="s">
        <v>5357</v>
      </c>
      <c r="D1170" s="272" t="s">
        <v>170</v>
      </c>
      <c r="E1170" s="217">
        <v>10</v>
      </c>
      <c r="F1170" s="217">
        <v>2</v>
      </c>
      <c r="G1170" s="217">
        <v>12</v>
      </c>
      <c r="H1170" s="269">
        <v>44649</v>
      </c>
      <c r="I1170" s="433">
        <v>100</v>
      </c>
      <c r="J1170" s="217">
        <f t="shared" si="48"/>
        <v>12</v>
      </c>
      <c r="N1170" s="216"/>
      <c r="R1170" s="216"/>
      <c r="U1170" s="216"/>
    </row>
    <row r="1171" spans="1:21" hidden="1" outlineLevel="1" x14ac:dyDescent="0.35">
      <c r="A1171" s="216" t="s">
        <v>5356</v>
      </c>
      <c r="B1171" s="46">
        <v>49</v>
      </c>
      <c r="C1171" s="216" t="s">
        <v>5357</v>
      </c>
      <c r="D1171" s="272" t="s">
        <v>170</v>
      </c>
      <c r="E1171" s="217">
        <v>4</v>
      </c>
      <c r="F1171" s="217">
        <v>2</v>
      </c>
      <c r="G1171" s="217">
        <v>6</v>
      </c>
      <c r="H1171" s="269">
        <v>44649</v>
      </c>
      <c r="I1171" s="433">
        <v>200</v>
      </c>
      <c r="J1171" s="217">
        <f t="shared" si="48"/>
        <v>6</v>
      </c>
      <c r="N1171" s="216"/>
      <c r="R1171" s="216"/>
      <c r="U1171" s="216"/>
    </row>
    <row r="1172" spans="1:21" hidden="1" outlineLevel="1" x14ac:dyDescent="0.35">
      <c r="A1172" s="216" t="s">
        <v>5356</v>
      </c>
      <c r="B1172" s="46">
        <v>50</v>
      </c>
      <c r="C1172" s="216" t="s">
        <v>5357</v>
      </c>
      <c r="D1172" s="272" t="s">
        <v>170</v>
      </c>
      <c r="E1172" s="217">
        <v>6</v>
      </c>
      <c r="F1172" s="217">
        <v>2</v>
      </c>
      <c r="G1172" s="217">
        <v>8</v>
      </c>
      <c r="H1172" s="269">
        <v>44649</v>
      </c>
      <c r="I1172" s="433">
        <v>300</v>
      </c>
      <c r="J1172" s="217">
        <f t="shared" si="48"/>
        <v>8</v>
      </c>
      <c r="N1172" s="216"/>
      <c r="R1172" s="216"/>
      <c r="U1172" s="216"/>
    </row>
    <row r="1173" spans="1:21" hidden="1" outlineLevel="1" x14ac:dyDescent="0.35">
      <c r="A1173" s="216" t="s">
        <v>5356</v>
      </c>
      <c r="B1173" s="46">
        <v>51</v>
      </c>
      <c r="C1173" s="216" t="s">
        <v>5357</v>
      </c>
      <c r="D1173" s="272" t="s">
        <v>170</v>
      </c>
      <c r="E1173" s="217">
        <v>3</v>
      </c>
      <c r="F1173" s="217">
        <v>2</v>
      </c>
      <c r="G1173" s="217">
        <v>5</v>
      </c>
      <c r="H1173" s="269">
        <v>44649</v>
      </c>
      <c r="I1173" s="433">
        <v>500</v>
      </c>
      <c r="J1173" s="217">
        <f t="shared" si="48"/>
        <v>5</v>
      </c>
      <c r="N1173" s="216"/>
      <c r="R1173" s="216"/>
      <c r="U1173" s="216"/>
    </row>
    <row r="1174" spans="1:21" hidden="1" outlineLevel="1" x14ac:dyDescent="0.35">
      <c r="A1174" s="216" t="s">
        <v>5356</v>
      </c>
      <c r="B1174" s="46">
        <v>52</v>
      </c>
      <c r="C1174" s="216" t="s">
        <v>5357</v>
      </c>
      <c r="D1174" s="272" t="s">
        <v>170</v>
      </c>
      <c r="E1174" s="217">
        <v>3</v>
      </c>
      <c r="F1174" s="217">
        <v>2</v>
      </c>
      <c r="G1174" s="217">
        <v>5</v>
      </c>
      <c r="H1174" s="269">
        <v>44649</v>
      </c>
      <c r="I1174" s="433">
        <v>200</v>
      </c>
      <c r="J1174" s="217">
        <f t="shared" si="48"/>
        <v>5</v>
      </c>
      <c r="N1174" s="216"/>
      <c r="R1174" s="216"/>
      <c r="U1174" s="216"/>
    </row>
    <row r="1175" spans="1:21" hidden="1" outlineLevel="1" x14ac:dyDescent="0.35">
      <c r="A1175" s="216" t="s">
        <v>5356</v>
      </c>
      <c r="B1175" s="46">
        <v>53</v>
      </c>
      <c r="C1175" s="216" t="s">
        <v>5357</v>
      </c>
      <c r="D1175" s="272" t="s">
        <v>170</v>
      </c>
      <c r="E1175" s="217">
        <v>1</v>
      </c>
      <c r="F1175" s="217">
        <v>2</v>
      </c>
      <c r="G1175" s="217">
        <v>3</v>
      </c>
      <c r="H1175" s="269">
        <v>44649</v>
      </c>
      <c r="I1175" s="433">
        <v>100</v>
      </c>
      <c r="J1175" s="217">
        <f t="shared" si="48"/>
        <v>3</v>
      </c>
      <c r="N1175" s="216"/>
      <c r="R1175" s="216"/>
      <c r="U1175" s="216"/>
    </row>
    <row r="1176" spans="1:21" hidden="1" outlineLevel="1" x14ac:dyDescent="0.35">
      <c r="A1176" s="216" t="s">
        <v>5356</v>
      </c>
      <c r="B1176" s="46">
        <v>54</v>
      </c>
      <c r="C1176" s="216" t="s">
        <v>5357</v>
      </c>
      <c r="D1176" s="272" t="s">
        <v>170</v>
      </c>
      <c r="E1176" s="217">
        <v>5</v>
      </c>
      <c r="F1176" s="217">
        <v>3</v>
      </c>
      <c r="G1176" s="217">
        <v>8</v>
      </c>
      <c r="H1176" s="269">
        <v>44649</v>
      </c>
      <c r="I1176" s="433">
        <v>500</v>
      </c>
      <c r="J1176" s="217">
        <f t="shared" si="48"/>
        <v>8</v>
      </c>
      <c r="N1176" s="216"/>
      <c r="R1176" s="216"/>
      <c r="U1176" s="216"/>
    </row>
    <row r="1177" spans="1:21" hidden="1" outlineLevel="1" x14ac:dyDescent="0.35">
      <c r="A1177" s="216" t="s">
        <v>5356</v>
      </c>
      <c r="B1177" s="46">
        <v>55</v>
      </c>
      <c r="C1177" s="216" t="s">
        <v>5357</v>
      </c>
      <c r="D1177" s="272" t="s">
        <v>170</v>
      </c>
      <c r="E1177" s="217">
        <v>5</v>
      </c>
      <c r="F1177" s="217">
        <v>2</v>
      </c>
      <c r="G1177" s="217">
        <v>7</v>
      </c>
      <c r="H1177" s="269">
        <v>44649</v>
      </c>
      <c r="I1177" s="433">
        <v>200</v>
      </c>
      <c r="J1177" s="217">
        <f t="shared" si="48"/>
        <v>7</v>
      </c>
      <c r="N1177" s="216"/>
      <c r="R1177" s="216"/>
      <c r="U1177" s="216"/>
    </row>
    <row r="1178" spans="1:21" hidden="1" outlineLevel="1" x14ac:dyDescent="0.35">
      <c r="A1178" s="216" t="s">
        <v>5356</v>
      </c>
      <c r="B1178" s="46">
        <v>56</v>
      </c>
      <c r="C1178" s="216" t="s">
        <v>5357</v>
      </c>
      <c r="D1178" s="272" t="s">
        <v>170</v>
      </c>
      <c r="E1178" s="217">
        <v>6</v>
      </c>
      <c r="F1178" s="217">
        <v>2</v>
      </c>
      <c r="G1178" s="217">
        <v>8</v>
      </c>
      <c r="H1178" s="269">
        <v>44649</v>
      </c>
      <c r="I1178" s="433">
        <v>700</v>
      </c>
      <c r="J1178" s="217">
        <f t="shared" si="48"/>
        <v>8</v>
      </c>
      <c r="N1178" s="216"/>
      <c r="R1178" s="216"/>
      <c r="U1178" s="216"/>
    </row>
    <row r="1179" spans="1:21" hidden="1" outlineLevel="1" x14ac:dyDescent="0.35">
      <c r="A1179" s="216" t="s">
        <v>5356</v>
      </c>
      <c r="B1179" s="46">
        <v>57</v>
      </c>
      <c r="C1179" s="216" t="s">
        <v>5357</v>
      </c>
      <c r="D1179" s="272" t="s">
        <v>170</v>
      </c>
      <c r="E1179" s="217">
        <v>0</v>
      </c>
      <c r="F1179" s="217">
        <v>1</v>
      </c>
      <c r="G1179" s="217">
        <v>1</v>
      </c>
      <c r="H1179" s="269">
        <v>44649</v>
      </c>
      <c r="I1179" s="433">
        <v>800</v>
      </c>
      <c r="J1179" s="217">
        <f t="shared" si="48"/>
        <v>1</v>
      </c>
      <c r="N1179" s="216"/>
      <c r="R1179" s="216"/>
      <c r="U1179" s="216"/>
    </row>
    <row r="1180" spans="1:21" hidden="1" outlineLevel="1" x14ac:dyDescent="0.35">
      <c r="A1180" s="216" t="s">
        <v>5356</v>
      </c>
      <c r="B1180" s="46">
        <v>58</v>
      </c>
      <c r="C1180" s="216" t="s">
        <v>5357</v>
      </c>
      <c r="D1180" s="272" t="s">
        <v>170</v>
      </c>
      <c r="E1180" s="217">
        <v>3</v>
      </c>
      <c r="F1180" s="217">
        <v>1</v>
      </c>
      <c r="G1180" s="217">
        <v>4</v>
      </c>
      <c r="H1180" s="269">
        <v>44649</v>
      </c>
      <c r="I1180" s="433">
        <v>60</v>
      </c>
      <c r="J1180" s="217">
        <f t="shared" si="48"/>
        <v>4</v>
      </c>
      <c r="N1180" s="216"/>
      <c r="R1180" s="216"/>
      <c r="U1180" s="216"/>
    </row>
    <row r="1181" spans="1:21" hidden="1" outlineLevel="1" x14ac:dyDescent="0.35">
      <c r="A1181" s="216" t="s">
        <v>5356</v>
      </c>
      <c r="B1181" s="46">
        <v>59</v>
      </c>
      <c r="C1181" s="216" t="s">
        <v>5357</v>
      </c>
      <c r="D1181" s="272" t="s">
        <v>170</v>
      </c>
      <c r="E1181" s="217">
        <v>1</v>
      </c>
      <c r="F1181" s="217">
        <v>1</v>
      </c>
      <c r="G1181" s="217">
        <v>2</v>
      </c>
      <c r="H1181" s="269">
        <v>44649</v>
      </c>
      <c r="I1181" s="433">
        <v>400</v>
      </c>
      <c r="J1181" s="217">
        <f t="shared" si="48"/>
        <v>2</v>
      </c>
      <c r="N1181" s="216"/>
      <c r="R1181" s="216"/>
      <c r="U1181" s="216"/>
    </row>
    <row r="1182" spans="1:21" hidden="1" outlineLevel="1" x14ac:dyDescent="0.35">
      <c r="A1182" s="216" t="s">
        <v>5356</v>
      </c>
      <c r="B1182" s="46">
        <v>60</v>
      </c>
      <c r="C1182" s="216" t="s">
        <v>5357</v>
      </c>
      <c r="D1182" s="272" t="s">
        <v>170</v>
      </c>
      <c r="E1182" s="217">
        <v>5</v>
      </c>
      <c r="F1182" s="217">
        <v>1</v>
      </c>
      <c r="G1182" s="217">
        <v>6</v>
      </c>
      <c r="H1182" s="269">
        <v>44649</v>
      </c>
      <c r="I1182" s="433">
        <v>900</v>
      </c>
      <c r="J1182" s="217">
        <f t="shared" si="48"/>
        <v>6</v>
      </c>
      <c r="N1182" s="216"/>
      <c r="R1182" s="216"/>
      <c r="U1182" s="216"/>
    </row>
    <row r="1183" spans="1:21" hidden="1" outlineLevel="1" x14ac:dyDescent="0.35">
      <c r="A1183" s="216" t="s">
        <v>5356</v>
      </c>
      <c r="B1183" s="46">
        <v>62</v>
      </c>
      <c r="C1183" s="216" t="s">
        <v>5357</v>
      </c>
      <c r="D1183" s="272" t="s">
        <v>170</v>
      </c>
      <c r="E1183" s="217">
        <v>2</v>
      </c>
      <c r="F1183" s="217">
        <v>1</v>
      </c>
      <c r="G1183" s="217">
        <v>3</v>
      </c>
      <c r="H1183" s="269">
        <v>44649</v>
      </c>
      <c r="I1183" s="433">
        <v>200</v>
      </c>
      <c r="J1183" s="217">
        <f t="shared" si="48"/>
        <v>3</v>
      </c>
      <c r="N1183" s="216"/>
      <c r="R1183" s="216"/>
      <c r="U1183" s="216"/>
    </row>
    <row r="1184" spans="1:21" hidden="1" outlineLevel="1" x14ac:dyDescent="0.35">
      <c r="A1184" s="216" t="s">
        <v>5356</v>
      </c>
      <c r="B1184" s="46">
        <v>63</v>
      </c>
      <c r="C1184" s="216" t="s">
        <v>5357</v>
      </c>
      <c r="D1184" s="272" t="s">
        <v>170</v>
      </c>
      <c r="E1184" s="217">
        <v>1</v>
      </c>
      <c r="F1184" s="217">
        <v>2</v>
      </c>
      <c r="G1184" s="217">
        <v>3</v>
      </c>
      <c r="H1184" s="269">
        <v>44649</v>
      </c>
      <c r="I1184" s="433">
        <v>700</v>
      </c>
      <c r="J1184" s="217">
        <f t="shared" si="48"/>
        <v>3</v>
      </c>
      <c r="N1184" s="216"/>
      <c r="R1184" s="216"/>
      <c r="U1184" s="216"/>
    </row>
    <row r="1185" spans="1:21" hidden="1" outlineLevel="1" x14ac:dyDescent="0.35">
      <c r="A1185" s="216" t="s">
        <v>5356</v>
      </c>
      <c r="B1185" s="46">
        <v>65</v>
      </c>
      <c r="C1185" s="216" t="s">
        <v>5357</v>
      </c>
      <c r="D1185" s="272" t="s">
        <v>170</v>
      </c>
      <c r="E1185" s="217">
        <v>6</v>
      </c>
      <c r="F1185" s="217">
        <v>2</v>
      </c>
      <c r="G1185" s="217">
        <v>8</v>
      </c>
      <c r="H1185" s="269">
        <v>44649</v>
      </c>
      <c r="I1185" s="433">
        <v>600</v>
      </c>
      <c r="J1185" s="217">
        <f t="shared" si="48"/>
        <v>8</v>
      </c>
      <c r="N1185" s="216"/>
      <c r="R1185" s="216"/>
      <c r="U1185" s="216"/>
    </row>
    <row r="1186" spans="1:21" hidden="1" outlineLevel="1" x14ac:dyDescent="0.35">
      <c r="A1186" s="216" t="s">
        <v>5356</v>
      </c>
      <c r="B1186" s="46">
        <v>67</v>
      </c>
      <c r="C1186" s="216" t="s">
        <v>5357</v>
      </c>
      <c r="D1186" s="272" t="s">
        <v>170</v>
      </c>
      <c r="E1186" s="217">
        <v>3</v>
      </c>
      <c r="F1186" s="217">
        <v>1</v>
      </c>
      <c r="G1186" s="217">
        <v>4</v>
      </c>
      <c r="H1186" s="269">
        <v>44649</v>
      </c>
      <c r="I1186" s="433">
        <v>500</v>
      </c>
      <c r="J1186" s="217">
        <f t="shared" si="48"/>
        <v>4</v>
      </c>
      <c r="N1186" s="216"/>
      <c r="R1186" s="216"/>
      <c r="U1186" s="216"/>
    </row>
    <row r="1187" spans="1:21" hidden="1" outlineLevel="1" x14ac:dyDescent="0.35">
      <c r="A1187" s="216" t="s">
        <v>5356</v>
      </c>
      <c r="B1187" s="46">
        <v>79</v>
      </c>
      <c r="C1187" s="216" t="s">
        <v>5357</v>
      </c>
      <c r="D1187" s="272" t="s">
        <v>170</v>
      </c>
      <c r="E1187" s="217">
        <v>0</v>
      </c>
      <c r="F1187" s="217">
        <v>2</v>
      </c>
      <c r="G1187" s="217">
        <v>2</v>
      </c>
      <c r="H1187" s="269">
        <v>44649</v>
      </c>
      <c r="I1187" s="433">
        <v>100</v>
      </c>
      <c r="J1187" s="217">
        <f t="shared" si="48"/>
        <v>2</v>
      </c>
      <c r="N1187" s="216"/>
      <c r="R1187" s="216"/>
      <c r="U1187" s="216"/>
    </row>
    <row r="1188" spans="1:21" hidden="1" outlineLevel="1" x14ac:dyDescent="0.35">
      <c r="A1188" s="216" t="s">
        <v>5356</v>
      </c>
      <c r="B1188" s="46">
        <v>69</v>
      </c>
      <c r="C1188" s="216" t="s">
        <v>5357</v>
      </c>
      <c r="D1188" s="272" t="s">
        <v>170</v>
      </c>
      <c r="E1188" s="217">
        <v>2</v>
      </c>
      <c r="F1188" s="217">
        <v>4</v>
      </c>
      <c r="G1188" s="217">
        <v>6</v>
      </c>
      <c r="H1188" s="269">
        <v>44649</v>
      </c>
      <c r="I1188" s="433">
        <v>300</v>
      </c>
      <c r="J1188" s="217">
        <f t="shared" si="48"/>
        <v>6</v>
      </c>
      <c r="N1188" s="216"/>
      <c r="R1188" s="216"/>
      <c r="U1188" s="216"/>
    </row>
    <row r="1189" spans="1:21" hidden="1" outlineLevel="1" x14ac:dyDescent="0.35">
      <c r="A1189" s="216" t="s">
        <v>5356</v>
      </c>
      <c r="B1189" s="46">
        <v>70</v>
      </c>
      <c r="C1189" s="216" t="s">
        <v>5357</v>
      </c>
      <c r="D1189" s="272" t="s">
        <v>170</v>
      </c>
      <c r="E1189" s="217">
        <v>2</v>
      </c>
      <c r="F1189" s="217">
        <v>2</v>
      </c>
      <c r="G1189" s="217">
        <v>4</v>
      </c>
      <c r="H1189" s="269">
        <v>44649</v>
      </c>
      <c r="I1189" s="433">
        <v>100</v>
      </c>
      <c r="J1189" s="217">
        <f t="shared" si="48"/>
        <v>4</v>
      </c>
      <c r="N1189" s="216"/>
      <c r="R1189" s="216"/>
      <c r="U1189" s="216"/>
    </row>
    <row r="1190" spans="1:21" hidden="1" outlineLevel="1" x14ac:dyDescent="0.35">
      <c r="A1190" s="216" t="s">
        <v>5356</v>
      </c>
      <c r="B1190" s="46">
        <v>71</v>
      </c>
      <c r="C1190" s="216" t="s">
        <v>5357</v>
      </c>
      <c r="D1190" s="272" t="s">
        <v>170</v>
      </c>
      <c r="E1190" s="217">
        <v>6</v>
      </c>
      <c r="F1190" s="217">
        <v>2</v>
      </c>
      <c r="G1190" s="217">
        <v>8</v>
      </c>
      <c r="H1190" s="269">
        <v>44649</v>
      </c>
      <c r="I1190" s="433">
        <v>300</v>
      </c>
      <c r="J1190" s="217">
        <f t="shared" si="48"/>
        <v>8</v>
      </c>
      <c r="N1190" s="216"/>
      <c r="R1190" s="216"/>
      <c r="U1190" s="216"/>
    </row>
    <row r="1191" spans="1:21" hidden="1" outlineLevel="1" x14ac:dyDescent="0.35">
      <c r="A1191" s="216" t="s">
        <v>5356</v>
      </c>
      <c r="B1191" s="46">
        <v>72</v>
      </c>
      <c r="C1191" s="216" t="s">
        <v>5357</v>
      </c>
      <c r="D1191" s="272" t="s">
        <v>170</v>
      </c>
      <c r="E1191" s="217">
        <v>4</v>
      </c>
      <c r="F1191" s="217">
        <v>2</v>
      </c>
      <c r="G1191" s="217">
        <v>6</v>
      </c>
      <c r="H1191" s="269">
        <v>44649</v>
      </c>
      <c r="I1191" s="433">
        <v>400</v>
      </c>
      <c r="J1191" s="217">
        <f t="shared" si="48"/>
        <v>6</v>
      </c>
      <c r="N1191" s="216"/>
      <c r="R1191" s="216"/>
      <c r="U1191" s="216"/>
    </row>
    <row r="1192" spans="1:21" hidden="1" outlineLevel="1" x14ac:dyDescent="0.35">
      <c r="A1192" s="216" t="s">
        <v>5356</v>
      </c>
      <c r="B1192" s="46">
        <v>73</v>
      </c>
      <c r="C1192" s="216" t="s">
        <v>5357</v>
      </c>
      <c r="D1192" s="272" t="s">
        <v>170</v>
      </c>
      <c r="E1192" s="217">
        <v>1</v>
      </c>
      <c r="F1192" s="217">
        <v>2</v>
      </c>
      <c r="G1192" s="217">
        <v>3</v>
      </c>
      <c r="H1192" s="269">
        <v>44649</v>
      </c>
      <c r="I1192" s="433">
        <v>700</v>
      </c>
      <c r="J1192" s="217">
        <f t="shared" si="48"/>
        <v>3</v>
      </c>
      <c r="N1192" s="216"/>
      <c r="R1192" s="216"/>
      <c r="U1192" s="216"/>
    </row>
    <row r="1193" spans="1:21" hidden="1" outlineLevel="1" x14ac:dyDescent="0.35">
      <c r="A1193" s="216" t="s">
        <v>5356</v>
      </c>
      <c r="B1193" s="46">
        <v>74</v>
      </c>
      <c r="C1193" s="216" t="s">
        <v>5357</v>
      </c>
      <c r="D1193" s="272" t="s">
        <v>170</v>
      </c>
      <c r="E1193" s="217">
        <v>6</v>
      </c>
      <c r="F1193" s="217">
        <v>2</v>
      </c>
      <c r="G1193" s="217">
        <v>8</v>
      </c>
      <c r="H1193" s="269">
        <v>44649</v>
      </c>
      <c r="I1193" s="433">
        <v>200</v>
      </c>
      <c r="J1193" s="217">
        <f t="shared" si="48"/>
        <v>8</v>
      </c>
      <c r="N1193" s="216"/>
      <c r="R1193" s="216"/>
      <c r="U1193" s="216"/>
    </row>
    <row r="1194" spans="1:21" hidden="1" outlineLevel="1" x14ac:dyDescent="0.35">
      <c r="A1194" s="216" t="s">
        <v>5356</v>
      </c>
      <c r="B1194" s="46">
        <v>75</v>
      </c>
      <c r="C1194" s="216" t="s">
        <v>5357</v>
      </c>
      <c r="D1194" s="272" t="s">
        <v>170</v>
      </c>
      <c r="E1194" s="217">
        <v>0</v>
      </c>
      <c r="F1194" s="217">
        <v>2</v>
      </c>
      <c r="G1194" s="217">
        <v>2</v>
      </c>
      <c r="H1194" s="269">
        <v>44649</v>
      </c>
      <c r="I1194" s="433">
        <v>500</v>
      </c>
      <c r="J1194" s="217">
        <f t="shared" si="48"/>
        <v>2</v>
      </c>
      <c r="N1194" s="216"/>
      <c r="R1194" s="216"/>
      <c r="U1194" s="216"/>
    </row>
    <row r="1195" spans="1:21" hidden="1" outlineLevel="1" x14ac:dyDescent="0.35">
      <c r="A1195" s="216" t="s">
        <v>5356</v>
      </c>
      <c r="B1195" s="46">
        <v>76</v>
      </c>
      <c r="C1195" s="216" t="s">
        <v>5357</v>
      </c>
      <c r="D1195" s="272" t="s">
        <v>170</v>
      </c>
      <c r="E1195" s="217">
        <v>2</v>
      </c>
      <c r="F1195" s="217">
        <v>1</v>
      </c>
      <c r="G1195" s="217">
        <v>3</v>
      </c>
      <c r="H1195" s="269">
        <v>44649</v>
      </c>
      <c r="I1195" s="433">
        <v>300</v>
      </c>
      <c r="J1195" s="217">
        <f t="shared" si="48"/>
        <v>3</v>
      </c>
      <c r="N1195" s="216"/>
      <c r="R1195" s="216"/>
      <c r="U1195" s="216"/>
    </row>
    <row r="1196" spans="1:21" hidden="1" outlineLevel="1" x14ac:dyDescent="0.35">
      <c r="A1196" s="216" t="s">
        <v>5356</v>
      </c>
      <c r="B1196" s="46">
        <v>78</v>
      </c>
      <c r="C1196" s="216" t="s">
        <v>5357</v>
      </c>
      <c r="D1196" s="272" t="s">
        <v>170</v>
      </c>
      <c r="E1196" s="217">
        <v>2</v>
      </c>
      <c r="F1196" s="217">
        <v>2</v>
      </c>
      <c r="G1196" s="217">
        <v>4</v>
      </c>
      <c r="H1196" s="269">
        <v>44649</v>
      </c>
      <c r="I1196" s="433">
        <v>400</v>
      </c>
      <c r="J1196" s="217">
        <f t="shared" si="48"/>
        <v>4</v>
      </c>
      <c r="N1196" s="216"/>
      <c r="R1196" s="216"/>
      <c r="U1196" s="216"/>
    </row>
    <row r="1197" spans="1:21" hidden="1" outlineLevel="1" x14ac:dyDescent="0.35">
      <c r="A1197" s="216" t="s">
        <v>5356</v>
      </c>
      <c r="B1197" s="46">
        <v>80</v>
      </c>
      <c r="C1197" s="216" t="s">
        <v>5357</v>
      </c>
      <c r="D1197" s="272" t="s">
        <v>170</v>
      </c>
      <c r="E1197" s="217">
        <v>0</v>
      </c>
      <c r="F1197" s="217">
        <v>2</v>
      </c>
      <c r="G1197" s="217">
        <v>2</v>
      </c>
      <c r="H1197" s="269">
        <v>44649</v>
      </c>
      <c r="I1197" s="433">
        <v>500</v>
      </c>
      <c r="J1197" s="217">
        <f t="shared" si="48"/>
        <v>2</v>
      </c>
      <c r="N1197" s="216"/>
      <c r="R1197" s="216"/>
      <c r="U1197" s="216"/>
    </row>
    <row r="1198" spans="1:21" hidden="1" outlineLevel="1" x14ac:dyDescent="0.35">
      <c r="A1198" s="216" t="s">
        <v>5356</v>
      </c>
      <c r="B1198" s="46">
        <v>82</v>
      </c>
      <c r="C1198" s="216" t="s">
        <v>5357</v>
      </c>
      <c r="D1198" s="272" t="s">
        <v>170</v>
      </c>
      <c r="E1198" s="217">
        <v>4</v>
      </c>
      <c r="F1198" s="217">
        <v>2</v>
      </c>
      <c r="G1198" s="217">
        <v>6</v>
      </c>
      <c r="H1198" s="269">
        <v>44649</v>
      </c>
      <c r="I1198" s="433">
        <v>200</v>
      </c>
      <c r="J1198" s="217">
        <f t="shared" si="48"/>
        <v>6</v>
      </c>
      <c r="N1198" s="216"/>
      <c r="R1198" s="216"/>
      <c r="U1198" s="216"/>
    </row>
    <row r="1199" spans="1:21" hidden="1" outlineLevel="1" x14ac:dyDescent="0.35">
      <c r="A1199" s="216" t="s">
        <v>5356</v>
      </c>
      <c r="B1199" s="46">
        <v>83</v>
      </c>
      <c r="C1199" s="216" t="s">
        <v>5357</v>
      </c>
      <c r="D1199" s="272" t="s">
        <v>170</v>
      </c>
      <c r="E1199" s="217">
        <v>6</v>
      </c>
      <c r="F1199" s="217">
        <v>2</v>
      </c>
      <c r="G1199" s="217">
        <v>8</v>
      </c>
      <c r="H1199" s="269">
        <v>44649</v>
      </c>
      <c r="I1199" s="433">
        <v>100</v>
      </c>
      <c r="J1199" s="217">
        <f t="shared" si="48"/>
        <v>8</v>
      </c>
      <c r="N1199" s="216"/>
      <c r="R1199" s="216"/>
      <c r="U1199" s="216"/>
    </row>
    <row r="1200" spans="1:21" hidden="1" outlineLevel="1" x14ac:dyDescent="0.35">
      <c r="A1200" s="216" t="s">
        <v>5356</v>
      </c>
      <c r="B1200" s="46">
        <v>84</v>
      </c>
      <c r="C1200" s="216" t="s">
        <v>5357</v>
      </c>
      <c r="D1200" s="272" t="s">
        <v>170</v>
      </c>
      <c r="E1200" s="217">
        <v>6</v>
      </c>
      <c r="F1200" s="217">
        <v>1</v>
      </c>
      <c r="G1200" s="217">
        <v>7</v>
      </c>
      <c r="H1200" s="269">
        <v>44649</v>
      </c>
      <c r="I1200" s="433">
        <v>308</v>
      </c>
      <c r="J1200" s="217">
        <f t="shared" si="48"/>
        <v>7</v>
      </c>
      <c r="N1200" s="216"/>
      <c r="R1200" s="216"/>
      <c r="U1200" s="216"/>
    </row>
    <row r="1201" spans="1:21" ht="15" hidden="1" outlineLevel="1" thickBot="1" x14ac:dyDescent="0.4">
      <c r="A1201" s="216" t="s">
        <v>5356</v>
      </c>
      <c r="B1201" s="46">
        <v>23</v>
      </c>
      <c r="C1201" s="216" t="s">
        <v>5357</v>
      </c>
      <c r="D1201" s="272" t="s">
        <v>170</v>
      </c>
      <c r="E1201" s="217">
        <v>3</v>
      </c>
      <c r="F1201" s="217">
        <v>2</v>
      </c>
      <c r="G1201" s="217">
        <v>5</v>
      </c>
      <c r="H1201" s="269">
        <v>44649</v>
      </c>
      <c r="I1201" s="433">
        <v>600</v>
      </c>
      <c r="J1201" s="217">
        <f t="shared" si="48"/>
        <v>5</v>
      </c>
      <c r="N1201" s="216"/>
      <c r="R1201" s="216"/>
      <c r="U1201" s="216"/>
    </row>
    <row r="1202" spans="1:21" ht="15" collapsed="1" thickBot="1" x14ac:dyDescent="0.4">
      <c r="A1202" s="415" t="s">
        <v>5356</v>
      </c>
      <c r="B1202" s="416"/>
      <c r="C1202" s="417" t="s">
        <v>5357</v>
      </c>
      <c r="D1202" s="418">
        <f>COUNTA(D1117:D1201)</f>
        <v>85</v>
      </c>
      <c r="E1202" s="418">
        <f>SUM(E1117:E1201)</f>
        <v>309</v>
      </c>
      <c r="F1202" s="418">
        <f t="shared" ref="F1202:G1202" si="49">SUM(F1117:F1201)</f>
        <v>170</v>
      </c>
      <c r="G1202" s="418">
        <f t="shared" si="49"/>
        <v>479</v>
      </c>
      <c r="H1202" s="422">
        <v>44649</v>
      </c>
      <c r="I1202" s="421">
        <f>AVERAGE(I1117:I1201)</f>
        <v>372.65882352941179</v>
      </c>
      <c r="J1202" s="418">
        <f t="shared" ref="J1202" si="50">SUM(J1117:J1201)</f>
        <v>479</v>
      </c>
      <c r="N1202" s="216"/>
      <c r="R1202" s="216"/>
      <c r="U1202" s="216"/>
    </row>
    <row r="1203" spans="1:21" hidden="1" outlineLevel="1" x14ac:dyDescent="0.35">
      <c r="A1203" s="216" t="s">
        <v>5358</v>
      </c>
      <c r="B1203" s="46">
        <v>2</v>
      </c>
      <c r="C1203" s="216" t="s">
        <v>5359</v>
      </c>
      <c r="D1203" s="272" t="s">
        <v>170</v>
      </c>
      <c r="E1203" s="217">
        <v>2</v>
      </c>
      <c r="F1203" s="217">
        <v>6</v>
      </c>
      <c r="G1203" s="217">
        <v>8</v>
      </c>
      <c r="H1203" s="269">
        <v>44649</v>
      </c>
      <c r="I1203" s="433">
        <v>200</v>
      </c>
      <c r="J1203" s="217">
        <f t="shared" si="48"/>
        <v>8</v>
      </c>
      <c r="N1203" s="216"/>
      <c r="R1203" s="216"/>
      <c r="U1203" s="216"/>
    </row>
    <row r="1204" spans="1:21" hidden="1" outlineLevel="1" x14ac:dyDescent="0.35">
      <c r="A1204" s="216" t="s">
        <v>5358</v>
      </c>
      <c r="B1204" s="46">
        <v>24</v>
      </c>
      <c r="C1204" s="216" t="s">
        <v>5359</v>
      </c>
      <c r="D1204" s="272" t="s">
        <v>170</v>
      </c>
      <c r="E1204" s="217">
        <v>9</v>
      </c>
      <c r="F1204" s="217">
        <v>8</v>
      </c>
      <c r="G1204" s="217">
        <v>17</v>
      </c>
      <c r="H1204" s="269">
        <v>44649</v>
      </c>
      <c r="I1204" s="433">
        <v>700</v>
      </c>
      <c r="J1204" s="217">
        <f t="shared" si="48"/>
        <v>17</v>
      </c>
      <c r="N1204" s="216"/>
      <c r="R1204" s="216"/>
      <c r="U1204" s="216"/>
    </row>
    <row r="1205" spans="1:21" hidden="1" outlineLevel="1" x14ac:dyDescent="0.35">
      <c r="A1205" s="216" t="s">
        <v>5358</v>
      </c>
      <c r="B1205" s="46">
        <v>1</v>
      </c>
      <c r="C1205" s="216" t="s">
        <v>5359</v>
      </c>
      <c r="D1205" s="272" t="s">
        <v>170</v>
      </c>
      <c r="E1205" s="217">
        <v>8</v>
      </c>
      <c r="F1205" s="217">
        <v>5</v>
      </c>
      <c r="G1205" s="217">
        <v>13</v>
      </c>
      <c r="H1205" s="269">
        <v>44649</v>
      </c>
      <c r="I1205" s="433">
        <v>60</v>
      </c>
      <c r="J1205" s="217">
        <f t="shared" si="48"/>
        <v>13</v>
      </c>
      <c r="N1205" s="216"/>
      <c r="R1205" s="216"/>
      <c r="U1205" s="216"/>
    </row>
    <row r="1206" spans="1:21" hidden="1" outlineLevel="1" x14ac:dyDescent="0.35">
      <c r="A1206" s="216" t="s">
        <v>5358</v>
      </c>
      <c r="B1206" s="46">
        <v>13</v>
      </c>
      <c r="C1206" s="216" t="s">
        <v>5359</v>
      </c>
      <c r="D1206" s="272" t="s">
        <v>170</v>
      </c>
      <c r="E1206" s="217">
        <v>8</v>
      </c>
      <c r="F1206" s="217">
        <v>4</v>
      </c>
      <c r="G1206" s="217">
        <v>12</v>
      </c>
      <c r="H1206" s="269">
        <v>44649</v>
      </c>
      <c r="I1206" s="433">
        <v>70</v>
      </c>
      <c r="J1206" s="217">
        <f t="shared" si="48"/>
        <v>12</v>
      </c>
      <c r="N1206" s="216"/>
      <c r="R1206" s="216"/>
      <c r="U1206" s="216"/>
    </row>
    <row r="1207" spans="1:21" hidden="1" outlineLevel="1" x14ac:dyDescent="0.35">
      <c r="A1207" s="216" t="s">
        <v>5358</v>
      </c>
      <c r="B1207" s="46">
        <v>3</v>
      </c>
      <c r="C1207" s="216" t="s">
        <v>5359</v>
      </c>
      <c r="D1207" s="272" t="s">
        <v>170</v>
      </c>
      <c r="E1207" s="217">
        <v>2</v>
      </c>
      <c r="F1207" s="217">
        <v>4</v>
      </c>
      <c r="G1207" s="217">
        <v>6</v>
      </c>
      <c r="H1207" s="269">
        <v>44649</v>
      </c>
      <c r="I1207" s="433">
        <v>900</v>
      </c>
      <c r="J1207" s="217">
        <f t="shared" si="48"/>
        <v>6</v>
      </c>
      <c r="N1207" s="216"/>
      <c r="R1207" s="216"/>
      <c r="U1207" s="216"/>
    </row>
    <row r="1208" spans="1:21" hidden="1" outlineLevel="1" x14ac:dyDescent="0.35">
      <c r="A1208" s="216" t="s">
        <v>5358</v>
      </c>
      <c r="B1208" s="46">
        <v>4</v>
      </c>
      <c r="C1208" s="216" t="s">
        <v>5359</v>
      </c>
      <c r="D1208" s="272" t="s">
        <v>170</v>
      </c>
      <c r="E1208" s="217">
        <v>9</v>
      </c>
      <c r="F1208" s="217">
        <v>3</v>
      </c>
      <c r="G1208" s="217">
        <v>12</v>
      </c>
      <c r="H1208" s="269">
        <v>44649</v>
      </c>
      <c r="I1208" s="433">
        <v>100</v>
      </c>
      <c r="J1208" s="217">
        <f t="shared" si="48"/>
        <v>12</v>
      </c>
      <c r="N1208" s="216"/>
      <c r="R1208" s="216"/>
      <c r="U1208" s="216"/>
    </row>
    <row r="1209" spans="1:21" hidden="1" outlineLevel="1" x14ac:dyDescent="0.35">
      <c r="A1209" s="216" t="s">
        <v>5358</v>
      </c>
      <c r="B1209" s="46">
        <v>5</v>
      </c>
      <c r="C1209" s="216" t="s">
        <v>5359</v>
      </c>
      <c r="D1209" s="272" t="s">
        <v>170</v>
      </c>
      <c r="E1209" s="217">
        <v>8</v>
      </c>
      <c r="F1209" s="217">
        <v>5</v>
      </c>
      <c r="G1209" s="217">
        <v>13</v>
      </c>
      <c r="H1209" s="269">
        <v>44649</v>
      </c>
      <c r="I1209" s="433">
        <v>700</v>
      </c>
      <c r="J1209" s="217">
        <f t="shared" si="48"/>
        <v>13</v>
      </c>
      <c r="N1209" s="216"/>
      <c r="R1209" s="216"/>
      <c r="U1209" s="216"/>
    </row>
    <row r="1210" spans="1:21" hidden="1" outlineLevel="1" x14ac:dyDescent="0.35">
      <c r="A1210" s="216" t="s">
        <v>5358</v>
      </c>
      <c r="B1210" s="46">
        <v>6</v>
      </c>
      <c r="C1210" s="216" t="s">
        <v>5359</v>
      </c>
      <c r="D1210" s="272" t="s">
        <v>170</v>
      </c>
      <c r="E1210" s="217">
        <v>7</v>
      </c>
      <c r="F1210" s="217">
        <v>2</v>
      </c>
      <c r="G1210" s="217">
        <v>9</v>
      </c>
      <c r="H1210" s="269">
        <v>44649</v>
      </c>
      <c r="I1210" s="433">
        <v>350</v>
      </c>
      <c r="J1210" s="217">
        <f t="shared" si="48"/>
        <v>9</v>
      </c>
      <c r="N1210" s="216"/>
      <c r="R1210" s="216"/>
      <c r="U1210" s="216"/>
    </row>
    <row r="1211" spans="1:21" hidden="1" outlineLevel="1" x14ac:dyDescent="0.35">
      <c r="A1211" s="216" t="s">
        <v>5358</v>
      </c>
      <c r="B1211" s="46">
        <v>7</v>
      </c>
      <c r="C1211" s="216" t="s">
        <v>5359</v>
      </c>
      <c r="D1211" s="272" t="s">
        <v>170</v>
      </c>
      <c r="E1211" s="217">
        <v>12</v>
      </c>
      <c r="F1211" s="217">
        <v>3</v>
      </c>
      <c r="G1211" s="217">
        <v>15</v>
      </c>
      <c r="H1211" s="269">
        <v>44649</v>
      </c>
      <c r="I1211" s="433">
        <v>500</v>
      </c>
      <c r="J1211" s="217">
        <f t="shared" si="48"/>
        <v>15</v>
      </c>
      <c r="N1211" s="216"/>
      <c r="R1211" s="216"/>
      <c r="U1211" s="216"/>
    </row>
    <row r="1212" spans="1:21" hidden="1" outlineLevel="1" x14ac:dyDescent="0.35">
      <c r="A1212" s="216" t="s">
        <v>5358</v>
      </c>
      <c r="B1212" s="46">
        <v>8</v>
      </c>
      <c r="C1212" s="216" t="s">
        <v>5359</v>
      </c>
      <c r="D1212" s="272" t="s">
        <v>170</v>
      </c>
      <c r="E1212" s="217">
        <v>8</v>
      </c>
      <c r="F1212" s="217">
        <v>2</v>
      </c>
      <c r="G1212" s="217">
        <v>10</v>
      </c>
      <c r="H1212" s="269">
        <v>44649</v>
      </c>
      <c r="I1212" s="433">
        <v>400</v>
      </c>
      <c r="J1212" s="217">
        <f t="shared" si="48"/>
        <v>10</v>
      </c>
      <c r="N1212" s="216"/>
      <c r="R1212" s="216"/>
      <c r="U1212" s="216"/>
    </row>
    <row r="1213" spans="1:21" hidden="1" outlineLevel="1" x14ac:dyDescent="0.35">
      <c r="A1213" s="216" t="s">
        <v>5358</v>
      </c>
      <c r="B1213" s="46">
        <v>9</v>
      </c>
      <c r="C1213" s="216" t="s">
        <v>5359</v>
      </c>
      <c r="D1213" s="272" t="s">
        <v>170</v>
      </c>
      <c r="E1213" s="217">
        <v>7</v>
      </c>
      <c r="F1213" s="217">
        <v>6</v>
      </c>
      <c r="G1213" s="217">
        <v>13</v>
      </c>
      <c r="H1213" s="269">
        <v>44649</v>
      </c>
      <c r="I1213" s="433">
        <v>800</v>
      </c>
      <c r="J1213" s="217">
        <f t="shared" si="48"/>
        <v>13</v>
      </c>
      <c r="N1213" s="216"/>
      <c r="R1213" s="216"/>
      <c r="U1213" s="216"/>
    </row>
    <row r="1214" spans="1:21" hidden="1" outlineLevel="1" x14ac:dyDescent="0.35">
      <c r="A1214" s="216" t="s">
        <v>5358</v>
      </c>
      <c r="B1214" s="46">
        <v>10</v>
      </c>
      <c r="C1214" s="216" t="s">
        <v>5359</v>
      </c>
      <c r="D1214" s="272" t="s">
        <v>170</v>
      </c>
      <c r="E1214" s="217">
        <v>4</v>
      </c>
      <c r="F1214" s="217">
        <v>2</v>
      </c>
      <c r="G1214" s="217">
        <v>6</v>
      </c>
      <c r="H1214" s="269">
        <v>44649</v>
      </c>
      <c r="I1214" s="433">
        <v>600</v>
      </c>
      <c r="J1214" s="217">
        <f t="shared" si="48"/>
        <v>6</v>
      </c>
      <c r="N1214" s="216"/>
      <c r="R1214" s="216"/>
      <c r="U1214" s="216"/>
    </row>
    <row r="1215" spans="1:21" hidden="1" outlineLevel="1" x14ac:dyDescent="0.35">
      <c r="A1215" s="216" t="s">
        <v>5358</v>
      </c>
      <c r="B1215" s="46">
        <v>11</v>
      </c>
      <c r="C1215" s="216" t="s">
        <v>5359</v>
      </c>
      <c r="D1215" s="272" t="s">
        <v>170</v>
      </c>
      <c r="E1215" s="217">
        <v>12</v>
      </c>
      <c r="F1215" s="217">
        <v>6</v>
      </c>
      <c r="G1215" s="217">
        <v>18</v>
      </c>
      <c r="H1215" s="269">
        <v>44649</v>
      </c>
      <c r="I1215" s="433">
        <v>120</v>
      </c>
      <c r="J1215" s="217">
        <f t="shared" si="48"/>
        <v>18</v>
      </c>
      <c r="N1215" s="216"/>
      <c r="R1215" s="216"/>
      <c r="U1215" s="216"/>
    </row>
    <row r="1216" spans="1:21" hidden="1" outlineLevel="1" x14ac:dyDescent="0.35">
      <c r="A1216" s="216" t="s">
        <v>5358</v>
      </c>
      <c r="B1216" s="46">
        <v>14</v>
      </c>
      <c r="C1216" s="216" t="s">
        <v>5359</v>
      </c>
      <c r="D1216" s="272" t="s">
        <v>170</v>
      </c>
      <c r="E1216" s="217">
        <v>10</v>
      </c>
      <c r="F1216" s="217">
        <v>5</v>
      </c>
      <c r="G1216" s="217">
        <v>15</v>
      </c>
      <c r="H1216" s="269">
        <v>44649</v>
      </c>
      <c r="I1216" s="433">
        <v>300</v>
      </c>
      <c r="J1216" s="217">
        <f t="shared" si="48"/>
        <v>15</v>
      </c>
      <c r="N1216" s="216"/>
      <c r="R1216" s="216"/>
      <c r="U1216" s="216"/>
    </row>
    <row r="1217" spans="1:21" hidden="1" outlineLevel="1" x14ac:dyDescent="0.35">
      <c r="A1217" s="216" t="s">
        <v>5358</v>
      </c>
      <c r="B1217" s="46">
        <v>12</v>
      </c>
      <c r="C1217" s="216" t="s">
        <v>5359</v>
      </c>
      <c r="D1217" s="272" t="s">
        <v>170</v>
      </c>
      <c r="E1217" s="217">
        <v>8</v>
      </c>
      <c r="F1217" s="217">
        <v>2</v>
      </c>
      <c r="G1217" s="217">
        <v>10</v>
      </c>
      <c r="H1217" s="269">
        <v>44649</v>
      </c>
      <c r="I1217" s="433">
        <v>900</v>
      </c>
      <c r="J1217" s="217">
        <f t="shared" si="48"/>
        <v>10</v>
      </c>
      <c r="N1217" s="216"/>
      <c r="R1217" s="216"/>
      <c r="U1217" s="216"/>
    </row>
    <row r="1218" spans="1:21" hidden="1" outlineLevel="1" x14ac:dyDescent="0.35">
      <c r="A1218" s="216" t="s">
        <v>5358</v>
      </c>
      <c r="B1218" s="46">
        <v>15</v>
      </c>
      <c r="C1218" s="216" t="s">
        <v>5359</v>
      </c>
      <c r="D1218" s="272" t="s">
        <v>170</v>
      </c>
      <c r="E1218" s="217">
        <v>4</v>
      </c>
      <c r="F1218" s="217">
        <v>5</v>
      </c>
      <c r="G1218" s="217">
        <v>9</v>
      </c>
      <c r="H1218" s="269">
        <v>44649</v>
      </c>
      <c r="I1218" s="433">
        <v>100</v>
      </c>
      <c r="J1218" s="217">
        <f t="shared" si="48"/>
        <v>9</v>
      </c>
      <c r="N1218" s="216"/>
      <c r="R1218" s="216"/>
      <c r="U1218" s="216"/>
    </row>
    <row r="1219" spans="1:21" hidden="1" outlineLevel="1" x14ac:dyDescent="0.35">
      <c r="A1219" s="216" t="s">
        <v>5358</v>
      </c>
      <c r="B1219" s="46">
        <v>22</v>
      </c>
      <c r="C1219" s="216" t="s">
        <v>5359</v>
      </c>
      <c r="D1219" s="272" t="s">
        <v>170</v>
      </c>
      <c r="E1219" s="217">
        <v>13</v>
      </c>
      <c r="F1219" s="217">
        <v>4</v>
      </c>
      <c r="G1219" s="217">
        <v>17</v>
      </c>
      <c r="H1219" s="269">
        <v>44649</v>
      </c>
      <c r="I1219" s="433">
        <v>500</v>
      </c>
      <c r="J1219" s="217">
        <f t="shared" ref="J1219:J1282" si="51">IF(I1219&gt;$Q$1,,G1219)</f>
        <v>17</v>
      </c>
      <c r="N1219" s="216"/>
      <c r="R1219" s="216"/>
      <c r="U1219" s="216"/>
    </row>
    <row r="1220" spans="1:21" hidden="1" outlineLevel="1" x14ac:dyDescent="0.35">
      <c r="A1220" s="216" t="s">
        <v>5358</v>
      </c>
      <c r="B1220" s="46">
        <v>16</v>
      </c>
      <c r="C1220" s="216" t="s">
        <v>5359</v>
      </c>
      <c r="D1220" s="272" t="s">
        <v>170</v>
      </c>
      <c r="E1220" s="217">
        <v>8</v>
      </c>
      <c r="F1220" s="217">
        <v>2</v>
      </c>
      <c r="G1220" s="217">
        <v>10</v>
      </c>
      <c r="H1220" s="269">
        <v>44649</v>
      </c>
      <c r="I1220" s="433">
        <v>900</v>
      </c>
      <c r="J1220" s="217">
        <f t="shared" si="51"/>
        <v>10</v>
      </c>
      <c r="N1220" s="216"/>
      <c r="R1220" s="216"/>
      <c r="U1220" s="216"/>
    </row>
    <row r="1221" spans="1:21" hidden="1" outlineLevel="1" x14ac:dyDescent="0.35">
      <c r="A1221" s="216" t="s">
        <v>5358</v>
      </c>
      <c r="B1221" s="46">
        <v>17</v>
      </c>
      <c r="C1221" s="216" t="s">
        <v>5359</v>
      </c>
      <c r="D1221" s="272" t="s">
        <v>170</v>
      </c>
      <c r="E1221" s="217">
        <v>11</v>
      </c>
      <c r="F1221" s="217">
        <v>2</v>
      </c>
      <c r="G1221" s="217">
        <v>13</v>
      </c>
      <c r="H1221" s="269">
        <v>44649</v>
      </c>
      <c r="I1221" s="433">
        <v>130</v>
      </c>
      <c r="J1221" s="217">
        <f t="shared" si="51"/>
        <v>13</v>
      </c>
      <c r="N1221" s="216"/>
      <c r="R1221" s="216"/>
      <c r="U1221" s="216"/>
    </row>
    <row r="1222" spans="1:21" hidden="1" outlineLevel="1" x14ac:dyDescent="0.35">
      <c r="A1222" s="216" t="s">
        <v>5358</v>
      </c>
      <c r="B1222" s="46">
        <v>18</v>
      </c>
      <c r="C1222" s="216" t="s">
        <v>5359</v>
      </c>
      <c r="D1222" s="272" t="s">
        <v>170</v>
      </c>
      <c r="E1222" s="217">
        <v>3</v>
      </c>
      <c r="F1222" s="217">
        <v>2</v>
      </c>
      <c r="G1222" s="217">
        <v>5</v>
      </c>
      <c r="H1222" s="269">
        <v>44649</v>
      </c>
      <c r="I1222" s="433">
        <v>100</v>
      </c>
      <c r="J1222" s="217">
        <f t="shared" si="51"/>
        <v>5</v>
      </c>
      <c r="N1222" s="216"/>
      <c r="R1222" s="216"/>
      <c r="U1222" s="216"/>
    </row>
    <row r="1223" spans="1:21" hidden="1" outlineLevel="1" x14ac:dyDescent="0.35">
      <c r="A1223" s="216" t="s">
        <v>5358</v>
      </c>
      <c r="B1223" s="46">
        <v>25</v>
      </c>
      <c r="C1223" s="216" t="s">
        <v>5359</v>
      </c>
      <c r="D1223" s="272" t="s">
        <v>170</v>
      </c>
      <c r="E1223" s="217">
        <v>7</v>
      </c>
      <c r="F1223" s="217">
        <v>5</v>
      </c>
      <c r="G1223" s="217">
        <v>12</v>
      </c>
      <c r="H1223" s="269">
        <v>44649</v>
      </c>
      <c r="I1223" s="433">
        <v>200</v>
      </c>
      <c r="J1223" s="217">
        <f t="shared" si="51"/>
        <v>12</v>
      </c>
      <c r="N1223" s="216"/>
      <c r="R1223" s="216"/>
      <c r="U1223" s="216"/>
    </row>
    <row r="1224" spans="1:21" hidden="1" outlineLevel="1" x14ac:dyDescent="0.35">
      <c r="A1224" s="216" t="s">
        <v>5358</v>
      </c>
      <c r="B1224" s="46">
        <v>19</v>
      </c>
      <c r="C1224" s="216" t="s">
        <v>5359</v>
      </c>
      <c r="D1224" s="272" t="s">
        <v>170</v>
      </c>
      <c r="E1224" s="217">
        <v>4</v>
      </c>
      <c r="F1224" s="217">
        <v>3</v>
      </c>
      <c r="G1224" s="217">
        <v>7</v>
      </c>
      <c r="H1224" s="269">
        <v>44649</v>
      </c>
      <c r="I1224" s="433">
        <v>800</v>
      </c>
      <c r="J1224" s="217">
        <f t="shared" si="51"/>
        <v>7</v>
      </c>
      <c r="N1224" s="216"/>
      <c r="R1224" s="216"/>
      <c r="U1224" s="216"/>
    </row>
    <row r="1225" spans="1:21" hidden="1" outlineLevel="1" x14ac:dyDescent="0.35">
      <c r="A1225" s="216" t="s">
        <v>5358</v>
      </c>
      <c r="B1225" s="46">
        <v>20</v>
      </c>
      <c r="C1225" s="216" t="s">
        <v>5359</v>
      </c>
      <c r="D1225" s="272" t="s">
        <v>170</v>
      </c>
      <c r="E1225" s="217">
        <v>13</v>
      </c>
      <c r="F1225" s="217">
        <v>6</v>
      </c>
      <c r="G1225" s="217">
        <v>19</v>
      </c>
      <c r="H1225" s="269">
        <v>44649</v>
      </c>
      <c r="I1225" s="433">
        <v>90</v>
      </c>
      <c r="J1225" s="217">
        <f t="shared" si="51"/>
        <v>19</v>
      </c>
      <c r="N1225" s="216"/>
      <c r="R1225" s="216"/>
      <c r="U1225" s="216"/>
    </row>
    <row r="1226" spans="1:21" hidden="1" outlineLevel="1" x14ac:dyDescent="0.35">
      <c r="A1226" s="216" t="s">
        <v>5358</v>
      </c>
      <c r="B1226" s="46">
        <v>21</v>
      </c>
      <c r="C1226" s="216" t="s">
        <v>5359</v>
      </c>
      <c r="D1226" s="272" t="s">
        <v>170</v>
      </c>
      <c r="E1226" s="217">
        <v>4</v>
      </c>
      <c r="F1226" s="217">
        <v>5</v>
      </c>
      <c r="G1226" s="217">
        <v>9</v>
      </c>
      <c r="H1226" s="269">
        <v>44649</v>
      </c>
      <c r="I1226" s="433">
        <v>600</v>
      </c>
      <c r="J1226" s="217">
        <f t="shared" si="51"/>
        <v>9</v>
      </c>
      <c r="N1226" s="216"/>
      <c r="R1226" s="216"/>
      <c r="U1226" s="216"/>
    </row>
    <row r="1227" spans="1:21" hidden="1" outlineLevel="1" x14ac:dyDescent="0.35">
      <c r="A1227" s="216" t="s">
        <v>5358</v>
      </c>
      <c r="B1227" s="46">
        <v>23</v>
      </c>
      <c r="C1227" s="216" t="s">
        <v>5359</v>
      </c>
      <c r="D1227" s="272" t="s">
        <v>170</v>
      </c>
      <c r="E1227" s="217">
        <v>4</v>
      </c>
      <c r="F1227" s="217">
        <v>5</v>
      </c>
      <c r="G1227" s="217">
        <v>9</v>
      </c>
      <c r="H1227" s="269">
        <v>44649</v>
      </c>
      <c r="I1227" s="433">
        <v>50</v>
      </c>
      <c r="J1227" s="217">
        <f t="shared" si="51"/>
        <v>9</v>
      </c>
      <c r="N1227" s="216"/>
      <c r="R1227" s="216"/>
      <c r="U1227" s="216"/>
    </row>
    <row r="1228" spans="1:21" hidden="1" outlineLevel="1" x14ac:dyDescent="0.35">
      <c r="A1228" s="216" t="s">
        <v>5358</v>
      </c>
      <c r="B1228" s="46">
        <v>28</v>
      </c>
      <c r="C1228" s="216" t="s">
        <v>5359</v>
      </c>
      <c r="D1228" s="272" t="s">
        <v>170</v>
      </c>
      <c r="E1228" s="217">
        <v>14</v>
      </c>
      <c r="F1228" s="217">
        <v>5</v>
      </c>
      <c r="G1228" s="217">
        <v>19</v>
      </c>
      <c r="H1228" s="269">
        <v>44649</v>
      </c>
      <c r="I1228" s="433">
        <v>80</v>
      </c>
      <c r="J1228" s="217">
        <f t="shared" si="51"/>
        <v>19</v>
      </c>
      <c r="N1228" s="216"/>
      <c r="R1228" s="216"/>
      <c r="U1228" s="216"/>
    </row>
    <row r="1229" spans="1:21" hidden="1" outlineLevel="1" x14ac:dyDescent="0.35">
      <c r="A1229" s="216" t="s">
        <v>5358</v>
      </c>
      <c r="B1229" s="46">
        <v>26</v>
      </c>
      <c r="C1229" s="216" t="s">
        <v>5359</v>
      </c>
      <c r="D1229" s="272" t="s">
        <v>170</v>
      </c>
      <c r="E1229" s="217">
        <v>4</v>
      </c>
      <c r="F1229" s="217">
        <v>4</v>
      </c>
      <c r="G1229" s="217">
        <v>8</v>
      </c>
      <c r="H1229" s="269">
        <v>44649</v>
      </c>
      <c r="I1229" s="433">
        <v>90</v>
      </c>
      <c r="J1229" s="217">
        <f t="shared" si="51"/>
        <v>8</v>
      </c>
      <c r="N1229" s="216"/>
      <c r="R1229" s="216"/>
      <c r="U1229" s="216"/>
    </row>
    <row r="1230" spans="1:21" hidden="1" outlineLevel="1" x14ac:dyDescent="0.35">
      <c r="A1230" s="216" t="s">
        <v>5358</v>
      </c>
      <c r="B1230" s="46">
        <v>27</v>
      </c>
      <c r="C1230" s="216" t="s">
        <v>5359</v>
      </c>
      <c r="D1230" s="272" t="s">
        <v>170</v>
      </c>
      <c r="E1230" s="217">
        <v>12</v>
      </c>
      <c r="F1230" s="217">
        <v>5</v>
      </c>
      <c r="G1230" s="217">
        <v>17</v>
      </c>
      <c r="H1230" s="269">
        <v>44649</v>
      </c>
      <c r="I1230" s="433">
        <v>120</v>
      </c>
      <c r="J1230" s="217">
        <f t="shared" si="51"/>
        <v>17</v>
      </c>
      <c r="N1230" s="216"/>
      <c r="R1230" s="216"/>
      <c r="U1230" s="216"/>
    </row>
    <row r="1231" spans="1:21" hidden="1" outlineLevel="1" x14ac:dyDescent="0.35">
      <c r="A1231" s="216" t="s">
        <v>5358</v>
      </c>
      <c r="B1231" s="46">
        <v>29</v>
      </c>
      <c r="C1231" s="216" t="s">
        <v>5359</v>
      </c>
      <c r="D1231" s="272" t="s">
        <v>170</v>
      </c>
      <c r="E1231" s="217">
        <v>4</v>
      </c>
      <c r="F1231" s="217">
        <v>4</v>
      </c>
      <c r="G1231" s="217">
        <v>8</v>
      </c>
      <c r="H1231" s="269">
        <v>44649</v>
      </c>
      <c r="I1231" s="433">
        <v>400</v>
      </c>
      <c r="J1231" s="217">
        <f t="shared" si="51"/>
        <v>8</v>
      </c>
      <c r="N1231" s="216"/>
      <c r="R1231" s="216"/>
      <c r="U1231" s="216"/>
    </row>
    <row r="1232" spans="1:21" hidden="1" outlineLevel="1" x14ac:dyDescent="0.35">
      <c r="A1232" s="216" t="s">
        <v>5358</v>
      </c>
      <c r="B1232" s="46">
        <v>30</v>
      </c>
      <c r="C1232" s="216" t="s">
        <v>5359</v>
      </c>
      <c r="D1232" s="272" t="s">
        <v>170</v>
      </c>
      <c r="E1232" s="217">
        <v>12</v>
      </c>
      <c r="F1232" s="217">
        <v>5</v>
      </c>
      <c r="G1232" s="217">
        <v>17</v>
      </c>
      <c r="H1232" s="269">
        <v>44649</v>
      </c>
      <c r="I1232" s="433">
        <v>150</v>
      </c>
      <c r="J1232" s="217">
        <f t="shared" si="51"/>
        <v>17</v>
      </c>
      <c r="N1232" s="216"/>
      <c r="R1232" s="216"/>
      <c r="U1232" s="216"/>
    </row>
    <row r="1233" spans="1:21" hidden="1" outlineLevel="1" x14ac:dyDescent="0.35">
      <c r="A1233" s="216" t="s">
        <v>5358</v>
      </c>
      <c r="B1233" s="46">
        <v>31</v>
      </c>
      <c r="C1233" s="216" t="s">
        <v>5359</v>
      </c>
      <c r="D1233" s="272" t="s">
        <v>170</v>
      </c>
      <c r="E1233" s="217">
        <v>6</v>
      </c>
      <c r="F1233" s="217">
        <v>7</v>
      </c>
      <c r="G1233" s="217">
        <v>13</v>
      </c>
      <c r="H1233" s="269">
        <v>44649</v>
      </c>
      <c r="I1233" s="433">
        <v>160</v>
      </c>
      <c r="J1233" s="217">
        <f t="shared" si="51"/>
        <v>13</v>
      </c>
      <c r="N1233" s="216"/>
      <c r="R1233" s="216"/>
      <c r="U1233" s="216"/>
    </row>
    <row r="1234" spans="1:21" hidden="1" outlineLevel="1" x14ac:dyDescent="0.35">
      <c r="A1234" s="216" t="s">
        <v>5358</v>
      </c>
      <c r="B1234" s="46">
        <v>32</v>
      </c>
      <c r="C1234" s="216" t="s">
        <v>5359</v>
      </c>
      <c r="D1234" s="272" t="s">
        <v>170</v>
      </c>
      <c r="E1234" s="217">
        <v>7</v>
      </c>
      <c r="F1234" s="217">
        <v>5</v>
      </c>
      <c r="G1234" s="217">
        <v>12</v>
      </c>
      <c r="H1234" s="269">
        <v>44649</v>
      </c>
      <c r="I1234" s="433">
        <v>70</v>
      </c>
      <c r="J1234" s="217">
        <f t="shared" si="51"/>
        <v>12</v>
      </c>
      <c r="N1234" s="216"/>
      <c r="R1234" s="216"/>
      <c r="U1234" s="216"/>
    </row>
    <row r="1235" spans="1:21" hidden="1" outlineLevel="1" x14ac:dyDescent="0.35">
      <c r="A1235" s="216" t="s">
        <v>5358</v>
      </c>
      <c r="B1235" s="46">
        <v>33</v>
      </c>
      <c r="C1235" s="216" t="s">
        <v>5359</v>
      </c>
      <c r="D1235" s="272" t="s">
        <v>170</v>
      </c>
      <c r="E1235" s="217">
        <v>2</v>
      </c>
      <c r="F1235" s="217">
        <v>2</v>
      </c>
      <c r="G1235" s="217">
        <v>4</v>
      </c>
      <c r="H1235" s="269">
        <v>44649</v>
      </c>
      <c r="I1235" s="433">
        <v>600</v>
      </c>
      <c r="J1235" s="217">
        <f t="shared" si="51"/>
        <v>4</v>
      </c>
      <c r="N1235" s="216"/>
      <c r="R1235" s="216"/>
      <c r="U1235" s="216"/>
    </row>
    <row r="1236" spans="1:21" hidden="1" outlineLevel="1" x14ac:dyDescent="0.35">
      <c r="A1236" s="216" t="s">
        <v>5358</v>
      </c>
      <c r="B1236" s="46">
        <v>34</v>
      </c>
      <c r="C1236" s="216" t="s">
        <v>5359</v>
      </c>
      <c r="D1236" s="272" t="s">
        <v>170</v>
      </c>
      <c r="E1236" s="217">
        <v>7</v>
      </c>
      <c r="F1236" s="217">
        <v>7</v>
      </c>
      <c r="G1236" s="217">
        <v>14</v>
      </c>
      <c r="H1236" s="269">
        <v>44649</v>
      </c>
      <c r="I1236" s="433">
        <v>650</v>
      </c>
      <c r="J1236" s="217">
        <f t="shared" si="51"/>
        <v>14</v>
      </c>
      <c r="N1236" s="216"/>
      <c r="R1236" s="216"/>
      <c r="U1236" s="216"/>
    </row>
    <row r="1237" spans="1:21" hidden="1" outlineLevel="1" x14ac:dyDescent="0.35">
      <c r="A1237" s="216" t="s">
        <v>5358</v>
      </c>
      <c r="B1237" s="46">
        <v>35</v>
      </c>
      <c r="C1237" s="216" t="s">
        <v>5359</v>
      </c>
      <c r="D1237" s="272" t="s">
        <v>170</v>
      </c>
      <c r="E1237" s="217">
        <v>6</v>
      </c>
      <c r="F1237" s="217">
        <v>6</v>
      </c>
      <c r="G1237" s="217">
        <v>12</v>
      </c>
      <c r="H1237" s="269">
        <v>44649</v>
      </c>
      <c r="I1237" s="433">
        <v>100</v>
      </c>
      <c r="J1237" s="217">
        <f t="shared" si="51"/>
        <v>12</v>
      </c>
      <c r="N1237" s="216"/>
      <c r="R1237" s="216"/>
      <c r="U1237" s="216"/>
    </row>
    <row r="1238" spans="1:21" ht="15" hidden="1" outlineLevel="1" thickBot="1" x14ac:dyDescent="0.4">
      <c r="A1238" s="216" t="s">
        <v>5358</v>
      </c>
      <c r="B1238" s="46">
        <v>36</v>
      </c>
      <c r="C1238" s="216" t="s">
        <v>5359</v>
      </c>
      <c r="D1238" s="272" t="s">
        <v>170</v>
      </c>
      <c r="E1238" s="217">
        <v>13</v>
      </c>
      <c r="F1238" s="217">
        <v>4</v>
      </c>
      <c r="G1238" s="217">
        <v>17</v>
      </c>
      <c r="H1238" s="269">
        <v>44649</v>
      </c>
      <c r="I1238" s="433">
        <v>400</v>
      </c>
      <c r="J1238" s="217">
        <f t="shared" si="51"/>
        <v>17</v>
      </c>
      <c r="N1238" s="216"/>
      <c r="R1238" s="216"/>
      <c r="U1238" s="216"/>
    </row>
    <row r="1239" spans="1:21" ht="15" collapsed="1" thickBot="1" x14ac:dyDescent="0.4">
      <c r="A1239" s="415" t="s">
        <v>5358</v>
      </c>
      <c r="B1239" s="416"/>
      <c r="C1239" s="417" t="s">
        <v>5359</v>
      </c>
      <c r="D1239" s="418">
        <f>COUNTA(D1203:D1238)</f>
        <v>36</v>
      </c>
      <c r="E1239" s="418">
        <f>SUM(E1203:E1238)</f>
        <v>272</v>
      </c>
      <c r="F1239" s="418">
        <f t="shared" ref="F1239:G1239" si="52">SUM(F1203:F1238)</f>
        <v>156</v>
      </c>
      <c r="G1239" s="418">
        <f t="shared" si="52"/>
        <v>428</v>
      </c>
      <c r="H1239" s="422">
        <v>44649</v>
      </c>
      <c r="I1239" s="421">
        <f>AVERAGE(I1203:I1238)</f>
        <v>360.83333333333331</v>
      </c>
      <c r="J1239" s="418">
        <f t="shared" ref="J1239" si="53">SUM(J1203:J1238)</f>
        <v>428</v>
      </c>
      <c r="N1239" s="216"/>
      <c r="R1239" s="216"/>
      <c r="U1239" s="216"/>
    </row>
    <row r="1240" spans="1:21" hidden="1" outlineLevel="1" x14ac:dyDescent="0.35">
      <c r="A1240" s="216" t="s">
        <v>5360</v>
      </c>
      <c r="B1240" s="46">
        <v>8</v>
      </c>
      <c r="C1240" s="216" t="s">
        <v>5361</v>
      </c>
      <c r="D1240" s="272" t="s">
        <v>170</v>
      </c>
      <c r="E1240" s="217">
        <v>7</v>
      </c>
      <c r="F1240" s="217">
        <v>3</v>
      </c>
      <c r="G1240" s="217">
        <v>10</v>
      </c>
      <c r="H1240" s="269">
        <v>44650</v>
      </c>
      <c r="I1240" s="433">
        <v>100</v>
      </c>
      <c r="J1240" s="217">
        <f t="shared" si="51"/>
        <v>10</v>
      </c>
      <c r="N1240" s="216"/>
      <c r="R1240" s="216"/>
      <c r="U1240" s="216"/>
    </row>
    <row r="1241" spans="1:21" hidden="1" outlineLevel="1" x14ac:dyDescent="0.35">
      <c r="A1241" s="216" t="s">
        <v>5360</v>
      </c>
      <c r="B1241" s="46">
        <v>1</v>
      </c>
      <c r="C1241" s="216" t="s">
        <v>5361</v>
      </c>
      <c r="D1241" s="272" t="s">
        <v>170</v>
      </c>
      <c r="E1241" s="217">
        <v>4</v>
      </c>
      <c r="F1241" s="217">
        <v>2</v>
      </c>
      <c r="G1241" s="217">
        <v>6</v>
      </c>
      <c r="H1241" s="269">
        <v>44650</v>
      </c>
      <c r="I1241" s="433">
        <v>100</v>
      </c>
      <c r="J1241" s="217">
        <f t="shared" si="51"/>
        <v>6</v>
      </c>
      <c r="N1241" s="216"/>
      <c r="R1241" s="216"/>
      <c r="U1241" s="216"/>
    </row>
    <row r="1242" spans="1:21" hidden="1" outlineLevel="1" x14ac:dyDescent="0.35">
      <c r="A1242" s="216" t="s">
        <v>5360</v>
      </c>
      <c r="B1242" s="46">
        <v>2</v>
      </c>
      <c r="C1242" s="216" t="s">
        <v>5361</v>
      </c>
      <c r="D1242" s="272" t="s">
        <v>170</v>
      </c>
      <c r="E1242" s="217">
        <v>3</v>
      </c>
      <c r="F1242" s="217">
        <v>5</v>
      </c>
      <c r="G1242" s="217">
        <v>8</v>
      </c>
      <c r="H1242" s="269">
        <v>44650</v>
      </c>
      <c r="I1242" s="433">
        <v>200</v>
      </c>
      <c r="J1242" s="217">
        <f t="shared" si="51"/>
        <v>8</v>
      </c>
      <c r="N1242" s="216"/>
      <c r="R1242" s="216"/>
      <c r="U1242" s="216"/>
    </row>
    <row r="1243" spans="1:21" hidden="1" outlineLevel="1" x14ac:dyDescent="0.35">
      <c r="A1243" s="216" t="s">
        <v>5360</v>
      </c>
      <c r="B1243" s="46">
        <v>3</v>
      </c>
      <c r="C1243" s="216" t="s">
        <v>5361</v>
      </c>
      <c r="D1243" s="272" t="s">
        <v>170</v>
      </c>
      <c r="E1243" s="217">
        <v>2</v>
      </c>
      <c r="F1243" s="217">
        <v>5</v>
      </c>
      <c r="G1243" s="217">
        <v>7</v>
      </c>
      <c r="H1243" s="269">
        <v>44650</v>
      </c>
      <c r="I1243" s="433">
        <v>100</v>
      </c>
      <c r="J1243" s="217">
        <f t="shared" si="51"/>
        <v>7</v>
      </c>
      <c r="N1243" s="216"/>
      <c r="R1243" s="216"/>
      <c r="U1243" s="216"/>
    </row>
    <row r="1244" spans="1:21" hidden="1" outlineLevel="1" x14ac:dyDescent="0.35">
      <c r="A1244" s="216" t="s">
        <v>5360</v>
      </c>
      <c r="B1244" s="46">
        <v>31</v>
      </c>
      <c r="C1244" s="216" t="s">
        <v>5361</v>
      </c>
      <c r="D1244" s="272" t="s">
        <v>170</v>
      </c>
      <c r="E1244" s="217">
        <v>3</v>
      </c>
      <c r="F1244" s="217">
        <v>5</v>
      </c>
      <c r="G1244" s="217">
        <v>8</v>
      </c>
      <c r="H1244" s="269">
        <v>44650</v>
      </c>
      <c r="I1244" s="433">
        <v>178</v>
      </c>
      <c r="J1244" s="217">
        <f t="shared" si="51"/>
        <v>8</v>
      </c>
      <c r="N1244" s="216"/>
      <c r="R1244" s="216"/>
      <c r="U1244" s="216"/>
    </row>
    <row r="1245" spans="1:21" hidden="1" outlineLevel="1" x14ac:dyDescent="0.35">
      <c r="A1245" s="216" t="s">
        <v>5360</v>
      </c>
      <c r="B1245" s="46">
        <v>38</v>
      </c>
      <c r="C1245" s="216" t="s">
        <v>5361</v>
      </c>
      <c r="D1245" s="272" t="s">
        <v>170</v>
      </c>
      <c r="E1245" s="217">
        <v>4</v>
      </c>
      <c r="F1245" s="217">
        <v>3</v>
      </c>
      <c r="G1245" s="217">
        <v>7</v>
      </c>
      <c r="H1245" s="269">
        <v>44650</v>
      </c>
      <c r="I1245" s="433">
        <v>221</v>
      </c>
      <c r="J1245" s="217">
        <f t="shared" si="51"/>
        <v>7</v>
      </c>
      <c r="N1245" s="216"/>
      <c r="R1245" s="216"/>
      <c r="U1245" s="216"/>
    </row>
    <row r="1246" spans="1:21" hidden="1" outlineLevel="1" x14ac:dyDescent="0.35">
      <c r="A1246" s="216" t="s">
        <v>5360</v>
      </c>
      <c r="B1246" s="46">
        <v>4</v>
      </c>
      <c r="C1246" s="216" t="s">
        <v>5361</v>
      </c>
      <c r="D1246" s="272" t="s">
        <v>170</v>
      </c>
      <c r="E1246" s="217">
        <v>5</v>
      </c>
      <c r="F1246" s="217">
        <v>6</v>
      </c>
      <c r="G1246" s="217">
        <v>11</v>
      </c>
      <c r="H1246" s="269">
        <v>44650</v>
      </c>
      <c r="I1246" s="433">
        <v>100</v>
      </c>
      <c r="J1246" s="217">
        <f t="shared" si="51"/>
        <v>11</v>
      </c>
      <c r="N1246" s="216"/>
      <c r="R1246" s="216"/>
      <c r="U1246" s="216"/>
    </row>
    <row r="1247" spans="1:21" hidden="1" outlineLevel="1" x14ac:dyDescent="0.35">
      <c r="A1247" s="216" t="s">
        <v>5360</v>
      </c>
      <c r="B1247" s="46">
        <v>5</v>
      </c>
      <c r="C1247" s="216" t="s">
        <v>5361</v>
      </c>
      <c r="D1247" s="272" t="s">
        <v>170</v>
      </c>
      <c r="E1247" s="217">
        <v>4</v>
      </c>
      <c r="F1247" s="217">
        <v>6</v>
      </c>
      <c r="G1247" s="217">
        <v>10</v>
      </c>
      <c r="H1247" s="269">
        <v>44650</v>
      </c>
      <c r="I1247" s="433">
        <v>200</v>
      </c>
      <c r="J1247" s="217">
        <f t="shared" si="51"/>
        <v>10</v>
      </c>
      <c r="N1247" s="216"/>
      <c r="R1247" s="216"/>
      <c r="U1247" s="216"/>
    </row>
    <row r="1248" spans="1:21" hidden="1" outlineLevel="1" x14ac:dyDescent="0.35">
      <c r="A1248" s="216" t="s">
        <v>5360</v>
      </c>
      <c r="B1248" s="46">
        <v>6</v>
      </c>
      <c r="C1248" s="216" t="s">
        <v>5361</v>
      </c>
      <c r="D1248" s="272" t="s">
        <v>170</v>
      </c>
      <c r="E1248" s="217">
        <v>3</v>
      </c>
      <c r="F1248" s="217">
        <v>6</v>
      </c>
      <c r="G1248" s="217">
        <v>9</v>
      </c>
      <c r="H1248" s="269">
        <v>44650</v>
      </c>
      <c r="I1248" s="433">
        <v>100</v>
      </c>
      <c r="J1248" s="217">
        <f t="shared" si="51"/>
        <v>9</v>
      </c>
      <c r="N1248" s="216"/>
      <c r="R1248" s="216"/>
      <c r="U1248" s="216"/>
    </row>
    <row r="1249" spans="1:21" hidden="1" outlineLevel="1" x14ac:dyDescent="0.35">
      <c r="A1249" s="216" t="s">
        <v>5360</v>
      </c>
      <c r="B1249" s="46">
        <v>27</v>
      </c>
      <c r="C1249" s="216" t="s">
        <v>5361</v>
      </c>
      <c r="D1249" s="272" t="s">
        <v>170</v>
      </c>
      <c r="E1249" s="217">
        <v>3</v>
      </c>
      <c r="F1249" s="217">
        <v>5</v>
      </c>
      <c r="G1249" s="217">
        <v>8</v>
      </c>
      <c r="H1249" s="269">
        <v>44650</v>
      </c>
      <c r="I1249" s="433">
        <v>166</v>
      </c>
      <c r="J1249" s="217">
        <f t="shared" si="51"/>
        <v>8</v>
      </c>
      <c r="N1249" s="216"/>
      <c r="R1249" s="216"/>
      <c r="U1249" s="216"/>
    </row>
    <row r="1250" spans="1:21" hidden="1" outlineLevel="1" x14ac:dyDescent="0.35">
      <c r="A1250" s="216" t="s">
        <v>5360</v>
      </c>
      <c r="B1250" s="46">
        <v>7</v>
      </c>
      <c r="C1250" s="216" t="s">
        <v>5361</v>
      </c>
      <c r="D1250" s="272" t="s">
        <v>170</v>
      </c>
      <c r="E1250" s="217">
        <v>0</v>
      </c>
      <c r="F1250" s="217">
        <v>2</v>
      </c>
      <c r="G1250" s="217">
        <v>2</v>
      </c>
      <c r="H1250" s="269">
        <v>44650</v>
      </c>
      <c r="I1250" s="433">
        <v>200</v>
      </c>
      <c r="J1250" s="217">
        <f t="shared" si="51"/>
        <v>2</v>
      </c>
      <c r="N1250" s="216"/>
      <c r="R1250" s="216"/>
      <c r="U1250" s="216"/>
    </row>
    <row r="1251" spans="1:21" hidden="1" outlineLevel="1" x14ac:dyDescent="0.35">
      <c r="A1251" s="216" t="s">
        <v>5360</v>
      </c>
      <c r="B1251" s="46">
        <v>9</v>
      </c>
      <c r="C1251" s="216" t="s">
        <v>5361</v>
      </c>
      <c r="D1251" s="272" t="s">
        <v>170</v>
      </c>
      <c r="E1251" s="217">
        <v>5</v>
      </c>
      <c r="F1251" s="217">
        <v>6</v>
      </c>
      <c r="G1251" s="217">
        <v>11</v>
      </c>
      <c r="H1251" s="269">
        <v>44650</v>
      </c>
      <c r="I1251" s="433">
        <v>100</v>
      </c>
      <c r="J1251" s="217">
        <f t="shared" si="51"/>
        <v>11</v>
      </c>
      <c r="N1251" s="216"/>
      <c r="R1251" s="216"/>
      <c r="U1251" s="216"/>
    </row>
    <row r="1252" spans="1:21" hidden="1" outlineLevel="1" x14ac:dyDescent="0.35">
      <c r="A1252" s="216" t="s">
        <v>5360</v>
      </c>
      <c r="B1252" s="46">
        <v>10</v>
      </c>
      <c r="C1252" s="216" t="s">
        <v>5361</v>
      </c>
      <c r="D1252" s="272" t="s">
        <v>170</v>
      </c>
      <c r="E1252" s="217">
        <v>1</v>
      </c>
      <c r="F1252" s="217">
        <v>4</v>
      </c>
      <c r="G1252" s="217">
        <v>5</v>
      </c>
      <c r="H1252" s="269">
        <v>44650</v>
      </c>
      <c r="I1252" s="433">
        <v>400</v>
      </c>
      <c r="J1252" s="217">
        <f t="shared" si="51"/>
        <v>5</v>
      </c>
      <c r="N1252" s="216"/>
      <c r="R1252" s="216"/>
      <c r="U1252" s="216"/>
    </row>
    <row r="1253" spans="1:21" hidden="1" outlineLevel="1" x14ac:dyDescent="0.35">
      <c r="A1253" s="216" t="s">
        <v>5360</v>
      </c>
      <c r="B1253" s="46">
        <v>11</v>
      </c>
      <c r="C1253" s="216" t="s">
        <v>5361</v>
      </c>
      <c r="D1253" s="272" t="s">
        <v>170</v>
      </c>
      <c r="E1253" s="217">
        <v>5</v>
      </c>
      <c r="F1253" s="217">
        <v>2</v>
      </c>
      <c r="G1253" s="217">
        <v>7</v>
      </c>
      <c r="H1253" s="269">
        <v>44650</v>
      </c>
      <c r="I1253" s="433">
        <v>200</v>
      </c>
      <c r="J1253" s="217">
        <f t="shared" si="51"/>
        <v>7</v>
      </c>
      <c r="N1253" s="216"/>
      <c r="R1253" s="216"/>
      <c r="U1253" s="216"/>
    </row>
    <row r="1254" spans="1:21" hidden="1" outlineLevel="1" x14ac:dyDescent="0.35">
      <c r="A1254" s="216" t="s">
        <v>5360</v>
      </c>
      <c r="B1254" s="46">
        <v>12</v>
      </c>
      <c r="C1254" s="216" t="s">
        <v>5361</v>
      </c>
      <c r="D1254" s="272" t="s">
        <v>170</v>
      </c>
      <c r="E1254" s="217">
        <v>7</v>
      </c>
      <c r="F1254" s="217">
        <v>7</v>
      </c>
      <c r="G1254" s="217">
        <v>14</v>
      </c>
      <c r="H1254" s="269">
        <v>44650</v>
      </c>
      <c r="I1254" s="433">
        <v>200</v>
      </c>
      <c r="J1254" s="217">
        <f t="shared" si="51"/>
        <v>14</v>
      </c>
      <c r="N1254" s="216"/>
      <c r="R1254" s="216"/>
      <c r="U1254" s="216"/>
    </row>
    <row r="1255" spans="1:21" hidden="1" outlineLevel="1" x14ac:dyDescent="0.35">
      <c r="A1255" s="216" t="s">
        <v>5360</v>
      </c>
      <c r="B1255" s="46">
        <v>47</v>
      </c>
      <c r="C1255" s="216" t="s">
        <v>5361</v>
      </c>
      <c r="D1255" s="272" t="s">
        <v>170</v>
      </c>
      <c r="E1255" s="217">
        <v>1</v>
      </c>
      <c r="F1255" s="217">
        <v>2</v>
      </c>
      <c r="G1255" s="217">
        <v>3</v>
      </c>
      <c r="H1255" s="269">
        <v>44650</v>
      </c>
      <c r="I1255" s="433">
        <v>272</v>
      </c>
      <c r="J1255" s="217">
        <f t="shared" si="51"/>
        <v>3</v>
      </c>
      <c r="N1255" s="216"/>
      <c r="R1255" s="216"/>
      <c r="U1255" s="216"/>
    </row>
    <row r="1256" spans="1:21" hidden="1" outlineLevel="1" x14ac:dyDescent="0.35">
      <c r="A1256" s="216" t="s">
        <v>5360</v>
      </c>
      <c r="B1256" s="46">
        <v>13</v>
      </c>
      <c r="C1256" s="216" t="s">
        <v>5361</v>
      </c>
      <c r="D1256" s="272" t="s">
        <v>170</v>
      </c>
      <c r="E1256" s="217">
        <v>6</v>
      </c>
      <c r="F1256" s="217">
        <v>2</v>
      </c>
      <c r="G1256" s="217">
        <v>8</v>
      </c>
      <c r="H1256" s="269">
        <v>44650</v>
      </c>
      <c r="I1256" s="433">
        <v>100</v>
      </c>
      <c r="J1256" s="217">
        <f t="shared" si="51"/>
        <v>8</v>
      </c>
      <c r="N1256" s="216"/>
      <c r="R1256" s="216"/>
      <c r="U1256" s="216"/>
    </row>
    <row r="1257" spans="1:21" hidden="1" outlineLevel="1" x14ac:dyDescent="0.35">
      <c r="A1257" s="216" t="s">
        <v>5360</v>
      </c>
      <c r="B1257" s="46">
        <v>14</v>
      </c>
      <c r="C1257" s="216" t="s">
        <v>5361</v>
      </c>
      <c r="D1257" s="272" t="s">
        <v>170</v>
      </c>
      <c r="E1257" s="217">
        <v>2</v>
      </c>
      <c r="F1257" s="217">
        <v>11</v>
      </c>
      <c r="G1257" s="217">
        <v>13</v>
      </c>
      <c r="H1257" s="269">
        <v>44650</v>
      </c>
      <c r="I1257" s="433">
        <v>0</v>
      </c>
      <c r="J1257" s="217">
        <f t="shared" si="51"/>
        <v>13</v>
      </c>
      <c r="N1257" s="216"/>
      <c r="R1257" s="216"/>
      <c r="U1257" s="216"/>
    </row>
    <row r="1258" spans="1:21" hidden="1" outlineLevel="1" x14ac:dyDescent="0.35">
      <c r="A1258" s="216" t="s">
        <v>5360</v>
      </c>
      <c r="B1258" s="46">
        <v>15</v>
      </c>
      <c r="C1258" s="216" t="s">
        <v>5361</v>
      </c>
      <c r="D1258" s="272" t="s">
        <v>170</v>
      </c>
      <c r="E1258" s="217">
        <v>5</v>
      </c>
      <c r="F1258" s="217">
        <v>3</v>
      </c>
      <c r="G1258" s="217">
        <v>8</v>
      </c>
      <c r="H1258" s="269">
        <v>44650</v>
      </c>
      <c r="I1258" s="433">
        <v>200</v>
      </c>
      <c r="J1258" s="217">
        <f t="shared" si="51"/>
        <v>8</v>
      </c>
      <c r="N1258" s="216"/>
      <c r="R1258" s="216"/>
      <c r="U1258" s="216"/>
    </row>
    <row r="1259" spans="1:21" hidden="1" outlineLevel="1" x14ac:dyDescent="0.35">
      <c r="A1259" s="216" t="s">
        <v>5360</v>
      </c>
      <c r="B1259" s="46">
        <v>16</v>
      </c>
      <c r="C1259" s="216" t="s">
        <v>5361</v>
      </c>
      <c r="D1259" s="272" t="s">
        <v>170</v>
      </c>
      <c r="E1259" s="217">
        <v>3</v>
      </c>
      <c r="F1259" s="217">
        <v>4</v>
      </c>
      <c r="G1259" s="217">
        <v>7</v>
      </c>
      <c r="H1259" s="269">
        <v>44650</v>
      </c>
      <c r="I1259" s="433">
        <v>0</v>
      </c>
      <c r="J1259" s="217">
        <f t="shared" si="51"/>
        <v>7</v>
      </c>
      <c r="N1259" s="216"/>
      <c r="R1259" s="216"/>
      <c r="U1259" s="216"/>
    </row>
    <row r="1260" spans="1:21" hidden="1" outlineLevel="1" x14ac:dyDescent="0.35">
      <c r="A1260" s="216" t="s">
        <v>5360</v>
      </c>
      <c r="B1260" s="46">
        <v>17</v>
      </c>
      <c r="C1260" s="216" t="s">
        <v>5361</v>
      </c>
      <c r="D1260" s="272" t="s">
        <v>170</v>
      </c>
      <c r="E1260" s="217">
        <v>4</v>
      </c>
      <c r="F1260" s="217">
        <v>6</v>
      </c>
      <c r="G1260" s="217">
        <v>10</v>
      </c>
      <c r="H1260" s="269">
        <v>44650</v>
      </c>
      <c r="I1260" s="433">
        <v>0</v>
      </c>
      <c r="J1260" s="217">
        <f t="shared" si="51"/>
        <v>10</v>
      </c>
      <c r="N1260" s="216"/>
      <c r="R1260" s="216"/>
      <c r="U1260" s="216"/>
    </row>
    <row r="1261" spans="1:21" hidden="1" outlineLevel="1" x14ac:dyDescent="0.35">
      <c r="A1261" s="216" t="s">
        <v>5360</v>
      </c>
      <c r="B1261" s="46">
        <v>18</v>
      </c>
      <c r="C1261" s="216" t="s">
        <v>5361</v>
      </c>
      <c r="D1261" s="272" t="s">
        <v>170</v>
      </c>
      <c r="E1261" s="217">
        <v>1</v>
      </c>
      <c r="F1261" s="217">
        <v>3</v>
      </c>
      <c r="G1261" s="217">
        <v>4</v>
      </c>
      <c r="H1261" s="269">
        <v>44650</v>
      </c>
      <c r="I1261" s="433">
        <v>0</v>
      </c>
      <c r="J1261" s="217">
        <f t="shared" si="51"/>
        <v>4</v>
      </c>
      <c r="N1261" s="216"/>
      <c r="R1261" s="216"/>
      <c r="U1261" s="216"/>
    </row>
    <row r="1262" spans="1:21" hidden="1" outlineLevel="1" x14ac:dyDescent="0.35">
      <c r="A1262" s="216" t="s">
        <v>5360</v>
      </c>
      <c r="B1262" s="46">
        <v>19</v>
      </c>
      <c r="C1262" s="216" t="s">
        <v>5361</v>
      </c>
      <c r="D1262" s="272" t="s">
        <v>170</v>
      </c>
      <c r="E1262" s="217">
        <v>2</v>
      </c>
      <c r="F1262" s="217">
        <v>5</v>
      </c>
      <c r="G1262" s="217">
        <v>7</v>
      </c>
      <c r="H1262" s="269">
        <v>44650</v>
      </c>
      <c r="I1262" s="433">
        <v>0</v>
      </c>
      <c r="J1262" s="217">
        <f t="shared" si="51"/>
        <v>7</v>
      </c>
      <c r="N1262" s="216"/>
      <c r="R1262" s="216"/>
      <c r="U1262" s="216"/>
    </row>
    <row r="1263" spans="1:21" hidden="1" outlineLevel="1" x14ac:dyDescent="0.35">
      <c r="A1263" s="216" t="s">
        <v>5360</v>
      </c>
      <c r="B1263" s="46">
        <v>20</v>
      </c>
      <c r="C1263" s="216" t="s">
        <v>5361</v>
      </c>
      <c r="D1263" s="272" t="s">
        <v>170</v>
      </c>
      <c r="E1263" s="217">
        <v>3</v>
      </c>
      <c r="F1263" s="217">
        <v>6</v>
      </c>
      <c r="G1263" s="217">
        <v>9</v>
      </c>
      <c r="H1263" s="269">
        <v>44650</v>
      </c>
      <c r="I1263" s="433">
        <v>0</v>
      </c>
      <c r="J1263" s="217">
        <f t="shared" si="51"/>
        <v>9</v>
      </c>
      <c r="N1263" s="216"/>
      <c r="R1263" s="216"/>
      <c r="U1263" s="216"/>
    </row>
    <row r="1264" spans="1:21" hidden="1" outlineLevel="1" x14ac:dyDescent="0.35">
      <c r="A1264" s="216" t="s">
        <v>5360</v>
      </c>
      <c r="B1264" s="46">
        <v>21</v>
      </c>
      <c r="C1264" s="216" t="s">
        <v>5361</v>
      </c>
      <c r="D1264" s="272" t="s">
        <v>170</v>
      </c>
      <c r="E1264" s="217">
        <v>4</v>
      </c>
      <c r="F1264" s="217">
        <v>3</v>
      </c>
      <c r="G1264" s="217">
        <v>7</v>
      </c>
      <c r="H1264" s="269">
        <v>44650</v>
      </c>
      <c r="I1264" s="433">
        <v>200</v>
      </c>
      <c r="J1264" s="217">
        <f t="shared" si="51"/>
        <v>7</v>
      </c>
      <c r="N1264" s="216"/>
      <c r="R1264" s="216"/>
      <c r="U1264" s="216"/>
    </row>
    <row r="1265" spans="1:21" hidden="1" outlineLevel="1" x14ac:dyDescent="0.35">
      <c r="A1265" s="216" t="s">
        <v>5360</v>
      </c>
      <c r="B1265" s="46">
        <v>22</v>
      </c>
      <c r="C1265" s="216" t="s">
        <v>5361</v>
      </c>
      <c r="D1265" s="272" t="s">
        <v>170</v>
      </c>
      <c r="E1265" s="217">
        <v>0</v>
      </c>
      <c r="F1265" s="217">
        <v>1</v>
      </c>
      <c r="G1265" s="217">
        <v>1</v>
      </c>
      <c r="H1265" s="269">
        <v>44650</v>
      </c>
      <c r="I1265" s="433">
        <v>100</v>
      </c>
      <c r="J1265" s="217">
        <f t="shared" si="51"/>
        <v>1</v>
      </c>
      <c r="N1265" s="216"/>
      <c r="R1265" s="216"/>
      <c r="U1265" s="216"/>
    </row>
    <row r="1266" spans="1:21" hidden="1" outlineLevel="1" x14ac:dyDescent="0.35">
      <c r="A1266" s="216" t="s">
        <v>5360</v>
      </c>
      <c r="B1266" s="46">
        <v>28</v>
      </c>
      <c r="C1266" s="216" t="s">
        <v>5361</v>
      </c>
      <c r="D1266" s="272" t="s">
        <v>170</v>
      </c>
      <c r="E1266" s="217">
        <v>1</v>
      </c>
      <c r="F1266" s="217">
        <v>4</v>
      </c>
      <c r="G1266" s="217">
        <v>5</v>
      </c>
      <c r="H1266" s="269">
        <v>44650</v>
      </c>
      <c r="I1266" s="433">
        <v>323</v>
      </c>
      <c r="J1266" s="217">
        <f t="shared" si="51"/>
        <v>5</v>
      </c>
      <c r="N1266" s="216"/>
      <c r="R1266" s="216"/>
      <c r="U1266" s="216"/>
    </row>
    <row r="1267" spans="1:21" hidden="1" outlineLevel="1" x14ac:dyDescent="0.35">
      <c r="A1267" s="216" t="s">
        <v>5360</v>
      </c>
      <c r="B1267" s="46">
        <v>29</v>
      </c>
      <c r="C1267" s="216" t="s">
        <v>5361</v>
      </c>
      <c r="D1267" s="272" t="s">
        <v>170</v>
      </c>
      <c r="E1267" s="217">
        <v>2</v>
      </c>
      <c r="F1267" s="217">
        <v>4</v>
      </c>
      <c r="G1267" s="217">
        <v>6</v>
      </c>
      <c r="H1267" s="269">
        <v>44650</v>
      </c>
      <c r="I1267" s="433">
        <v>315</v>
      </c>
      <c r="J1267" s="217">
        <f t="shared" si="51"/>
        <v>6</v>
      </c>
      <c r="N1267" s="216"/>
      <c r="R1267" s="216"/>
      <c r="U1267" s="216"/>
    </row>
    <row r="1268" spans="1:21" hidden="1" outlineLevel="1" x14ac:dyDescent="0.35">
      <c r="A1268" s="216" t="s">
        <v>5360</v>
      </c>
      <c r="B1268" s="46">
        <v>23</v>
      </c>
      <c r="C1268" s="216" t="s">
        <v>5361</v>
      </c>
      <c r="D1268" s="272" t="s">
        <v>170</v>
      </c>
      <c r="E1268" s="217">
        <v>3</v>
      </c>
      <c r="F1268" s="217">
        <v>3</v>
      </c>
      <c r="G1268" s="217">
        <v>6</v>
      </c>
      <c r="H1268" s="269">
        <v>44650</v>
      </c>
      <c r="I1268" s="433">
        <v>155</v>
      </c>
      <c r="J1268" s="217">
        <f t="shared" si="51"/>
        <v>6</v>
      </c>
      <c r="N1268" s="216"/>
      <c r="R1268" s="216"/>
      <c r="U1268" s="216"/>
    </row>
    <row r="1269" spans="1:21" hidden="1" outlineLevel="1" x14ac:dyDescent="0.35">
      <c r="A1269" s="216" t="s">
        <v>5360</v>
      </c>
      <c r="B1269" s="46">
        <v>24</v>
      </c>
      <c r="C1269" s="216" t="s">
        <v>5361</v>
      </c>
      <c r="D1269" s="272" t="s">
        <v>170</v>
      </c>
      <c r="E1269" s="217">
        <v>2</v>
      </c>
      <c r="F1269" s="217">
        <v>5</v>
      </c>
      <c r="G1269" s="217">
        <v>7</v>
      </c>
      <c r="H1269" s="269">
        <v>44650</v>
      </c>
      <c r="I1269" s="433">
        <v>232</v>
      </c>
      <c r="J1269" s="217">
        <f t="shared" si="51"/>
        <v>7</v>
      </c>
      <c r="N1269" s="216"/>
      <c r="R1269" s="216"/>
      <c r="U1269" s="216"/>
    </row>
    <row r="1270" spans="1:21" hidden="1" outlineLevel="1" x14ac:dyDescent="0.35">
      <c r="A1270" s="216" t="s">
        <v>5360</v>
      </c>
      <c r="B1270" s="46">
        <v>25</v>
      </c>
      <c r="C1270" s="216" t="s">
        <v>5361</v>
      </c>
      <c r="D1270" s="272" t="s">
        <v>170</v>
      </c>
      <c r="E1270" s="217">
        <v>4</v>
      </c>
      <c r="F1270" s="217">
        <v>5</v>
      </c>
      <c r="G1270" s="217">
        <v>9</v>
      </c>
      <c r="H1270" s="269">
        <v>44650</v>
      </c>
      <c r="I1270" s="433">
        <v>431</v>
      </c>
      <c r="J1270" s="217">
        <f t="shared" si="51"/>
        <v>9</v>
      </c>
      <c r="N1270" s="216"/>
      <c r="R1270" s="216"/>
      <c r="U1270" s="216"/>
    </row>
    <row r="1271" spans="1:21" hidden="1" outlineLevel="1" x14ac:dyDescent="0.35">
      <c r="A1271" s="216" t="s">
        <v>5360</v>
      </c>
      <c r="B1271" s="46">
        <v>26</v>
      </c>
      <c r="C1271" s="216" t="s">
        <v>5361</v>
      </c>
      <c r="D1271" s="272" t="s">
        <v>170</v>
      </c>
      <c r="E1271" s="217">
        <v>2</v>
      </c>
      <c r="F1271" s="217">
        <v>3</v>
      </c>
      <c r="G1271" s="217">
        <v>5</v>
      </c>
      <c r="H1271" s="269">
        <v>44650</v>
      </c>
      <c r="I1271" s="433">
        <v>431</v>
      </c>
      <c r="J1271" s="217">
        <f t="shared" si="51"/>
        <v>5</v>
      </c>
      <c r="N1271" s="216"/>
      <c r="R1271" s="216"/>
      <c r="U1271" s="216"/>
    </row>
    <row r="1272" spans="1:21" hidden="1" outlineLevel="1" x14ac:dyDescent="0.35">
      <c r="A1272" s="216" t="s">
        <v>5360</v>
      </c>
      <c r="B1272" s="46">
        <v>30</v>
      </c>
      <c r="C1272" s="216" t="s">
        <v>5361</v>
      </c>
      <c r="D1272" s="272" t="s">
        <v>170</v>
      </c>
      <c r="E1272" s="217">
        <v>2</v>
      </c>
      <c r="F1272" s="217">
        <v>3</v>
      </c>
      <c r="G1272" s="217">
        <v>5</v>
      </c>
      <c r="H1272" s="269">
        <v>44650</v>
      </c>
      <c r="I1272" s="433">
        <v>222</v>
      </c>
      <c r="J1272" s="217">
        <f t="shared" si="51"/>
        <v>5</v>
      </c>
      <c r="N1272" s="216"/>
      <c r="R1272" s="216"/>
      <c r="U1272" s="216"/>
    </row>
    <row r="1273" spans="1:21" hidden="1" outlineLevel="1" x14ac:dyDescent="0.35">
      <c r="A1273" s="216" t="s">
        <v>5360</v>
      </c>
      <c r="B1273" s="46">
        <v>43</v>
      </c>
      <c r="C1273" s="216" t="s">
        <v>5361</v>
      </c>
      <c r="D1273" s="272" t="s">
        <v>170</v>
      </c>
      <c r="E1273" s="217">
        <v>3</v>
      </c>
      <c r="F1273" s="217">
        <v>3</v>
      </c>
      <c r="G1273" s="217">
        <v>6</v>
      </c>
      <c r="H1273" s="269">
        <v>44650</v>
      </c>
      <c r="I1273" s="433">
        <v>312</v>
      </c>
      <c r="J1273" s="217">
        <f t="shared" si="51"/>
        <v>6</v>
      </c>
      <c r="N1273" s="216"/>
      <c r="R1273" s="216"/>
      <c r="U1273" s="216"/>
    </row>
    <row r="1274" spans="1:21" hidden="1" outlineLevel="1" x14ac:dyDescent="0.35">
      <c r="A1274" s="216" t="s">
        <v>5360</v>
      </c>
      <c r="B1274" s="46">
        <v>32</v>
      </c>
      <c r="C1274" s="216" t="s">
        <v>5361</v>
      </c>
      <c r="D1274" s="272" t="s">
        <v>170</v>
      </c>
      <c r="E1274" s="217">
        <v>1</v>
      </c>
      <c r="F1274" s="217">
        <v>5</v>
      </c>
      <c r="G1274" s="217">
        <v>6</v>
      </c>
      <c r="H1274" s="269">
        <v>44650</v>
      </c>
      <c r="I1274" s="433">
        <v>151</v>
      </c>
      <c r="J1274" s="217">
        <f t="shared" si="51"/>
        <v>6</v>
      </c>
      <c r="N1274" s="216"/>
      <c r="R1274" s="216"/>
      <c r="U1274" s="216"/>
    </row>
    <row r="1275" spans="1:21" hidden="1" outlineLevel="1" x14ac:dyDescent="0.35">
      <c r="A1275" s="216" t="s">
        <v>5360</v>
      </c>
      <c r="B1275" s="46">
        <v>53</v>
      </c>
      <c r="C1275" s="216" t="s">
        <v>5361</v>
      </c>
      <c r="D1275" s="272" t="s">
        <v>170</v>
      </c>
      <c r="E1275" s="217">
        <v>2</v>
      </c>
      <c r="F1275" s="217">
        <v>4</v>
      </c>
      <c r="G1275" s="217">
        <v>6</v>
      </c>
      <c r="H1275" s="269">
        <v>44650</v>
      </c>
      <c r="I1275" s="433">
        <v>220</v>
      </c>
      <c r="J1275" s="217">
        <f t="shared" si="51"/>
        <v>6</v>
      </c>
      <c r="N1275" s="216"/>
      <c r="R1275" s="216"/>
      <c r="U1275" s="216"/>
    </row>
    <row r="1276" spans="1:21" hidden="1" outlineLevel="1" x14ac:dyDescent="0.35">
      <c r="A1276" s="216" t="s">
        <v>5360</v>
      </c>
      <c r="B1276" s="46">
        <v>33</v>
      </c>
      <c r="C1276" s="216" t="s">
        <v>5361</v>
      </c>
      <c r="D1276" s="272" t="s">
        <v>170</v>
      </c>
      <c r="E1276" s="217">
        <v>4</v>
      </c>
      <c r="F1276" s="217">
        <v>4</v>
      </c>
      <c r="G1276" s="217">
        <v>8</v>
      </c>
      <c r="H1276" s="269">
        <v>44650</v>
      </c>
      <c r="I1276" s="433">
        <v>432</v>
      </c>
      <c r="J1276" s="217">
        <f t="shared" si="51"/>
        <v>8</v>
      </c>
      <c r="N1276" s="216"/>
      <c r="R1276" s="216"/>
      <c r="U1276" s="216"/>
    </row>
    <row r="1277" spans="1:21" hidden="1" outlineLevel="1" x14ac:dyDescent="0.35">
      <c r="A1277" s="216" t="s">
        <v>5360</v>
      </c>
      <c r="B1277" s="46">
        <v>34</v>
      </c>
      <c r="C1277" s="216" t="s">
        <v>5361</v>
      </c>
      <c r="D1277" s="272" t="s">
        <v>170</v>
      </c>
      <c r="E1277" s="217">
        <v>3</v>
      </c>
      <c r="F1277" s="217">
        <v>4</v>
      </c>
      <c r="G1277" s="217">
        <v>7</v>
      </c>
      <c r="H1277" s="269">
        <v>44650</v>
      </c>
      <c r="I1277" s="433">
        <v>233</v>
      </c>
      <c r="J1277" s="217">
        <f t="shared" si="51"/>
        <v>7</v>
      </c>
      <c r="N1277" s="216"/>
      <c r="R1277" s="216"/>
      <c r="U1277" s="216"/>
    </row>
    <row r="1278" spans="1:21" hidden="1" outlineLevel="1" x14ac:dyDescent="0.35">
      <c r="A1278" s="216" t="s">
        <v>5360</v>
      </c>
      <c r="B1278" s="46">
        <v>35</v>
      </c>
      <c r="C1278" s="216" t="s">
        <v>5361</v>
      </c>
      <c r="D1278" s="272" t="s">
        <v>170</v>
      </c>
      <c r="E1278" s="217">
        <v>2</v>
      </c>
      <c r="F1278" s="217">
        <v>4</v>
      </c>
      <c r="G1278" s="217">
        <v>6</v>
      </c>
      <c r="H1278" s="269">
        <v>44650</v>
      </c>
      <c r="I1278" s="433">
        <v>207</v>
      </c>
      <c r="J1278" s="217">
        <f t="shared" si="51"/>
        <v>6</v>
      </c>
      <c r="N1278" s="216"/>
      <c r="R1278" s="216"/>
      <c r="U1278" s="216"/>
    </row>
    <row r="1279" spans="1:21" hidden="1" outlineLevel="1" x14ac:dyDescent="0.35">
      <c r="A1279" s="216" t="s">
        <v>5360</v>
      </c>
      <c r="B1279" s="46">
        <v>36</v>
      </c>
      <c r="C1279" s="216" t="s">
        <v>5361</v>
      </c>
      <c r="D1279" s="272" t="s">
        <v>170</v>
      </c>
      <c r="E1279" s="217">
        <v>1</v>
      </c>
      <c r="F1279" s="217">
        <v>6</v>
      </c>
      <c r="G1279" s="217">
        <v>7</v>
      </c>
      <c r="H1279" s="269">
        <v>44650</v>
      </c>
      <c r="I1279" s="433">
        <v>306</v>
      </c>
      <c r="J1279" s="217">
        <f t="shared" si="51"/>
        <v>7</v>
      </c>
      <c r="N1279" s="216"/>
      <c r="R1279" s="216"/>
      <c r="U1279" s="216"/>
    </row>
    <row r="1280" spans="1:21" hidden="1" outlineLevel="1" x14ac:dyDescent="0.35">
      <c r="A1280" s="216" t="s">
        <v>5360</v>
      </c>
      <c r="B1280" s="46">
        <v>37</v>
      </c>
      <c r="C1280" s="216" t="s">
        <v>5361</v>
      </c>
      <c r="D1280" s="272" t="s">
        <v>170</v>
      </c>
      <c r="E1280" s="217">
        <v>3</v>
      </c>
      <c r="F1280" s="217">
        <v>3</v>
      </c>
      <c r="G1280" s="217">
        <v>6</v>
      </c>
      <c r="H1280" s="269">
        <v>44650</v>
      </c>
      <c r="I1280" s="433">
        <v>432</v>
      </c>
      <c r="J1280" s="217">
        <f t="shared" si="51"/>
        <v>6</v>
      </c>
      <c r="N1280" s="216"/>
      <c r="R1280" s="216"/>
      <c r="U1280" s="216"/>
    </row>
    <row r="1281" spans="1:21" hidden="1" outlineLevel="1" x14ac:dyDescent="0.35">
      <c r="A1281" s="216" t="s">
        <v>5360</v>
      </c>
      <c r="B1281" s="46">
        <v>44</v>
      </c>
      <c r="C1281" s="216" t="s">
        <v>5361</v>
      </c>
      <c r="D1281" s="272" t="s">
        <v>170</v>
      </c>
      <c r="E1281" s="217">
        <v>2</v>
      </c>
      <c r="F1281" s="217">
        <v>3</v>
      </c>
      <c r="G1281" s="217">
        <v>5</v>
      </c>
      <c r="H1281" s="269">
        <v>44650</v>
      </c>
      <c r="I1281" s="433">
        <v>270</v>
      </c>
      <c r="J1281" s="217">
        <f t="shared" si="51"/>
        <v>5</v>
      </c>
      <c r="N1281" s="216"/>
      <c r="R1281" s="216"/>
      <c r="U1281" s="216"/>
    </row>
    <row r="1282" spans="1:21" hidden="1" outlineLevel="1" x14ac:dyDescent="0.35">
      <c r="A1282" s="216" t="s">
        <v>5360</v>
      </c>
      <c r="B1282" s="46">
        <v>39</v>
      </c>
      <c r="C1282" s="216" t="s">
        <v>5361</v>
      </c>
      <c r="D1282" s="272" t="s">
        <v>170</v>
      </c>
      <c r="E1282" s="217">
        <v>5</v>
      </c>
      <c r="F1282" s="217">
        <v>5</v>
      </c>
      <c r="G1282" s="217">
        <v>10</v>
      </c>
      <c r="H1282" s="269">
        <v>44650</v>
      </c>
      <c r="I1282" s="433">
        <v>532</v>
      </c>
      <c r="J1282" s="217">
        <f t="shared" si="51"/>
        <v>10</v>
      </c>
      <c r="N1282" s="216"/>
      <c r="R1282" s="216"/>
      <c r="U1282" s="216"/>
    </row>
    <row r="1283" spans="1:21" hidden="1" outlineLevel="1" x14ac:dyDescent="0.35">
      <c r="A1283" s="216" t="s">
        <v>5360</v>
      </c>
      <c r="B1283" s="46">
        <v>40</v>
      </c>
      <c r="C1283" s="216" t="s">
        <v>5361</v>
      </c>
      <c r="D1283" s="272" t="s">
        <v>170</v>
      </c>
      <c r="E1283" s="217">
        <v>1</v>
      </c>
      <c r="F1283" s="217">
        <v>5</v>
      </c>
      <c r="G1283" s="217">
        <v>6</v>
      </c>
      <c r="H1283" s="269">
        <v>44650</v>
      </c>
      <c r="I1283" s="433">
        <v>213</v>
      </c>
      <c r="J1283" s="217">
        <f t="shared" ref="J1283:J1292" si="54">IF(I1283&gt;$Q$1,,G1283)</f>
        <v>6</v>
      </c>
      <c r="N1283" s="216"/>
      <c r="R1283" s="216"/>
      <c r="U1283" s="216"/>
    </row>
    <row r="1284" spans="1:21" hidden="1" outlineLevel="1" x14ac:dyDescent="0.35">
      <c r="A1284" s="216" t="s">
        <v>5360</v>
      </c>
      <c r="B1284" s="46">
        <v>41</v>
      </c>
      <c r="C1284" s="216" t="s">
        <v>5361</v>
      </c>
      <c r="D1284" s="272" t="s">
        <v>170</v>
      </c>
      <c r="E1284" s="217">
        <v>2</v>
      </c>
      <c r="F1284" s="217">
        <v>5</v>
      </c>
      <c r="G1284" s="217">
        <v>7</v>
      </c>
      <c r="H1284" s="269">
        <v>44650</v>
      </c>
      <c r="I1284" s="433">
        <v>322</v>
      </c>
      <c r="J1284" s="217">
        <f t="shared" si="54"/>
        <v>7</v>
      </c>
      <c r="N1284" s="216"/>
      <c r="R1284" s="216"/>
      <c r="U1284" s="216"/>
    </row>
    <row r="1285" spans="1:21" hidden="1" outlineLevel="1" x14ac:dyDescent="0.35">
      <c r="A1285" s="216" t="s">
        <v>5360</v>
      </c>
      <c r="B1285" s="46">
        <v>42</v>
      </c>
      <c r="C1285" s="216" t="s">
        <v>5361</v>
      </c>
      <c r="D1285" s="272" t="s">
        <v>170</v>
      </c>
      <c r="E1285" s="217">
        <v>2</v>
      </c>
      <c r="F1285" s="217">
        <v>3</v>
      </c>
      <c r="G1285" s="217">
        <v>5</v>
      </c>
      <c r="H1285" s="269">
        <v>44650</v>
      </c>
      <c r="I1285" s="433">
        <v>220</v>
      </c>
      <c r="J1285" s="217">
        <f t="shared" si="54"/>
        <v>5</v>
      </c>
      <c r="N1285" s="216"/>
      <c r="R1285" s="216"/>
      <c r="U1285" s="216"/>
    </row>
    <row r="1286" spans="1:21" hidden="1" outlineLevel="1" x14ac:dyDescent="0.35">
      <c r="A1286" s="216" t="s">
        <v>5360</v>
      </c>
      <c r="B1286" s="46">
        <v>45</v>
      </c>
      <c r="C1286" s="216" t="s">
        <v>5361</v>
      </c>
      <c r="D1286" s="272" t="s">
        <v>170</v>
      </c>
      <c r="E1286" s="217">
        <v>3</v>
      </c>
      <c r="F1286" s="217">
        <v>5</v>
      </c>
      <c r="G1286" s="217">
        <v>8</v>
      </c>
      <c r="H1286" s="269">
        <v>44650</v>
      </c>
      <c r="I1286" s="433">
        <v>621</v>
      </c>
      <c r="J1286" s="217">
        <f t="shared" si="54"/>
        <v>8</v>
      </c>
      <c r="N1286" s="216"/>
      <c r="R1286" s="216"/>
      <c r="U1286" s="216"/>
    </row>
    <row r="1287" spans="1:21" hidden="1" outlineLevel="1" x14ac:dyDescent="0.35">
      <c r="A1287" s="216" t="s">
        <v>5360</v>
      </c>
      <c r="B1287" s="46">
        <v>46</v>
      </c>
      <c r="C1287" s="216" t="s">
        <v>5361</v>
      </c>
      <c r="D1287" s="272" t="s">
        <v>170</v>
      </c>
      <c r="E1287" s="217">
        <v>2</v>
      </c>
      <c r="F1287" s="217">
        <v>4</v>
      </c>
      <c r="G1287" s="217">
        <v>6</v>
      </c>
      <c r="H1287" s="269">
        <v>44650</v>
      </c>
      <c r="I1287" s="433">
        <v>188</v>
      </c>
      <c r="J1287" s="217">
        <f t="shared" si="54"/>
        <v>6</v>
      </c>
      <c r="N1287" s="216"/>
      <c r="R1287" s="216"/>
      <c r="U1287" s="216"/>
    </row>
    <row r="1288" spans="1:21" hidden="1" outlineLevel="1" x14ac:dyDescent="0.35">
      <c r="A1288" s="216" t="s">
        <v>5360</v>
      </c>
      <c r="B1288" s="46">
        <v>48</v>
      </c>
      <c r="C1288" s="216" t="s">
        <v>5361</v>
      </c>
      <c r="D1288" s="272" t="s">
        <v>170</v>
      </c>
      <c r="E1288" s="217">
        <v>2</v>
      </c>
      <c r="F1288" s="217">
        <v>4</v>
      </c>
      <c r="G1288" s="217">
        <v>6</v>
      </c>
      <c r="H1288" s="269">
        <v>44650</v>
      </c>
      <c r="I1288" s="433">
        <v>381</v>
      </c>
      <c r="J1288" s="217">
        <f t="shared" si="54"/>
        <v>6</v>
      </c>
      <c r="N1288" s="216"/>
      <c r="R1288" s="216"/>
      <c r="U1288" s="216"/>
    </row>
    <row r="1289" spans="1:21" hidden="1" outlineLevel="1" x14ac:dyDescent="0.35">
      <c r="A1289" s="216" t="s">
        <v>5360</v>
      </c>
      <c r="B1289" s="46">
        <v>49</v>
      </c>
      <c r="C1289" s="216" t="s">
        <v>5361</v>
      </c>
      <c r="D1289" s="272" t="s">
        <v>170</v>
      </c>
      <c r="E1289" s="217">
        <v>3</v>
      </c>
      <c r="F1289" s="217">
        <v>5</v>
      </c>
      <c r="G1289" s="217">
        <v>8</v>
      </c>
      <c r="H1289" s="269">
        <v>44650</v>
      </c>
      <c r="I1289" s="433">
        <v>217</v>
      </c>
      <c r="J1289" s="217">
        <f t="shared" si="54"/>
        <v>8</v>
      </c>
      <c r="N1289" s="216"/>
      <c r="R1289" s="216"/>
      <c r="U1289" s="216"/>
    </row>
    <row r="1290" spans="1:21" hidden="1" outlineLevel="1" x14ac:dyDescent="0.35">
      <c r="A1290" s="216" t="s">
        <v>5360</v>
      </c>
      <c r="B1290" s="46">
        <v>50</v>
      </c>
      <c r="C1290" s="216" t="s">
        <v>5361</v>
      </c>
      <c r="D1290" s="272" t="s">
        <v>170</v>
      </c>
      <c r="E1290" s="217">
        <v>1</v>
      </c>
      <c r="F1290" s="217">
        <v>5</v>
      </c>
      <c r="G1290" s="217">
        <v>6</v>
      </c>
      <c r="H1290" s="269">
        <v>44650</v>
      </c>
      <c r="I1290" s="433">
        <v>192</v>
      </c>
      <c r="J1290" s="217">
        <f t="shared" si="54"/>
        <v>6</v>
      </c>
      <c r="N1290" s="216"/>
      <c r="R1290" s="216"/>
      <c r="U1290" s="216"/>
    </row>
    <row r="1291" spans="1:21" hidden="1" outlineLevel="1" x14ac:dyDescent="0.35">
      <c r="A1291" s="216" t="s">
        <v>5360</v>
      </c>
      <c r="B1291" s="46">
        <v>51</v>
      </c>
      <c r="C1291" s="216" t="s">
        <v>5361</v>
      </c>
      <c r="D1291" s="272" t="s">
        <v>170</v>
      </c>
      <c r="E1291" s="217">
        <v>2</v>
      </c>
      <c r="F1291" s="217">
        <v>2</v>
      </c>
      <c r="G1291" s="217">
        <v>4</v>
      </c>
      <c r="H1291" s="269">
        <v>44650</v>
      </c>
      <c r="I1291" s="433">
        <v>211</v>
      </c>
      <c r="J1291" s="217">
        <f t="shared" si="54"/>
        <v>4</v>
      </c>
      <c r="N1291" s="216"/>
      <c r="R1291" s="216"/>
      <c r="U1291" s="216"/>
    </row>
    <row r="1292" spans="1:21" ht="15" hidden="1" outlineLevel="1" thickBot="1" x14ac:dyDescent="0.4">
      <c r="A1292" s="216" t="s">
        <v>5360</v>
      </c>
      <c r="B1292" s="46">
        <v>52</v>
      </c>
      <c r="C1292" s="216" t="s">
        <v>5361</v>
      </c>
      <c r="D1292" s="272" t="s">
        <v>170</v>
      </c>
      <c r="E1292" s="217">
        <v>3</v>
      </c>
      <c r="F1292" s="217">
        <v>4</v>
      </c>
      <c r="G1292" s="217">
        <v>7</v>
      </c>
      <c r="H1292" s="269">
        <v>44650</v>
      </c>
      <c r="I1292" s="433">
        <v>320</v>
      </c>
      <c r="J1292" s="217">
        <f t="shared" si="54"/>
        <v>7</v>
      </c>
      <c r="N1292" s="216"/>
      <c r="R1292" s="216"/>
      <c r="U1292" s="216"/>
    </row>
    <row r="1293" spans="1:21" ht="15" collapsed="1" thickBot="1" x14ac:dyDescent="0.4">
      <c r="A1293" s="415" t="s">
        <v>5360</v>
      </c>
      <c r="B1293" s="416"/>
      <c r="C1293" s="417" t="s">
        <v>5361</v>
      </c>
      <c r="D1293" s="418">
        <f>COUNTA(D1240:D1292)</f>
        <v>53</v>
      </c>
      <c r="E1293" s="418">
        <f>SUM(E1240:E1292)</f>
        <v>150</v>
      </c>
      <c r="F1293" s="418">
        <f t="shared" ref="F1293:G1293" si="55">SUM(F1240:F1292)</f>
        <v>223</v>
      </c>
      <c r="G1293" s="418">
        <f t="shared" si="55"/>
        <v>373</v>
      </c>
      <c r="H1293" s="422">
        <v>44650</v>
      </c>
      <c r="I1293" s="421">
        <f>AVERAGE(I1240:I1292)</f>
        <v>217.47169811320754</v>
      </c>
      <c r="J1293" s="418">
        <f t="shared" ref="J1293" si="56">SUM(J1240:J1292)</f>
        <v>373</v>
      </c>
      <c r="N1293" s="216"/>
      <c r="R1293" s="216"/>
      <c r="U1293" s="216"/>
    </row>
  </sheetData>
  <phoneticPr fontId="1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8B16-E93A-4D5B-98EF-43E7938B3703}">
  <sheetPr codeName="Sheet41"/>
  <dimension ref="A2:I20"/>
  <sheetViews>
    <sheetView workbookViewId="0"/>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0.36328125" bestFit="1" customWidth="1"/>
  </cols>
  <sheetData>
    <row r="2" spans="1:9" x14ac:dyDescent="0.35">
      <c r="A2" s="33" t="s">
        <v>648</v>
      </c>
      <c r="B2" s="33" t="s">
        <v>649</v>
      </c>
      <c r="C2" s="33" t="s">
        <v>650</v>
      </c>
      <c r="D2" s="59" t="s">
        <v>651</v>
      </c>
      <c r="E2" s="61"/>
    </row>
    <row r="3" spans="1:9" x14ac:dyDescent="0.35">
      <c r="A3" s="50" t="s">
        <v>652</v>
      </c>
      <c r="B3" s="51" t="s">
        <v>653</v>
      </c>
      <c r="C3" s="52">
        <f>C4*(1-C5)*(1-C6)</f>
        <v>6408.0235050000001</v>
      </c>
      <c r="D3" s="60" t="s">
        <v>654</v>
      </c>
      <c r="E3" s="61"/>
    </row>
    <row r="4" spans="1:9" x14ac:dyDescent="0.35">
      <c r="A4" s="53" t="s">
        <v>5</v>
      </c>
      <c r="B4" s="51" t="s">
        <v>655</v>
      </c>
      <c r="C4" s="54">
        <f>'GS7472-PTDs'!K29</f>
        <v>9937</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3528.9764949999999</v>
      </c>
    </row>
    <row r="8" spans="1:9" x14ac:dyDescent="0.35">
      <c r="A8" s="33" t="s">
        <v>663</v>
      </c>
      <c r="B8" s="33" t="s">
        <v>649</v>
      </c>
      <c r="C8" s="33" t="s">
        <v>664</v>
      </c>
      <c r="D8" s="33" t="s">
        <v>651</v>
      </c>
    </row>
    <row r="9" spans="1:9" x14ac:dyDescent="0.35">
      <c r="A9" s="164" t="s">
        <v>665</v>
      </c>
      <c r="B9" s="165" t="s">
        <v>666</v>
      </c>
      <c r="C9" s="370">
        <f>(C10-C11)/C10</f>
        <v>0.39237057220708449</v>
      </c>
      <c r="D9" s="165" t="s">
        <v>658</v>
      </c>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9365.5728149999995</v>
      </c>
      <c r="D14" s="165" t="s">
        <v>654</v>
      </c>
    </row>
    <row r="15" spans="1:9" x14ac:dyDescent="0.35">
      <c r="A15" s="164" t="s">
        <v>5</v>
      </c>
      <c r="B15" s="165" t="s">
        <v>677</v>
      </c>
      <c r="C15" s="189">
        <f>'GS7472-PTDs'!K29</f>
        <v>9937</v>
      </c>
      <c r="D15" s="165" t="s">
        <v>654</v>
      </c>
    </row>
    <row r="16" spans="1:9" ht="29" x14ac:dyDescent="0.35">
      <c r="A16" s="164" t="s">
        <v>124</v>
      </c>
      <c r="B16" s="51" t="s">
        <v>657</v>
      </c>
      <c r="C16" s="62">
        <v>7.9000000000000008E-3</v>
      </c>
      <c r="D16" s="165" t="s">
        <v>658</v>
      </c>
      <c r="E16" t="s">
        <v>659</v>
      </c>
    </row>
    <row r="17" spans="1:8" ht="16.5" x14ac:dyDescent="0.45">
      <c r="A17" s="164" t="s">
        <v>678</v>
      </c>
      <c r="B17" s="165" t="s">
        <v>679</v>
      </c>
      <c r="C17" s="116">
        <v>0.95</v>
      </c>
      <c r="D17" s="165" t="s">
        <v>658</v>
      </c>
      <c r="E17" t="s">
        <v>672</v>
      </c>
      <c r="G17" t="s">
        <v>662</v>
      </c>
      <c r="H17" s="121">
        <f>C15-C14</f>
        <v>571.42718500000046</v>
      </c>
    </row>
    <row r="19" spans="1:8" x14ac:dyDescent="0.35">
      <c r="A19" s="34" t="s">
        <v>680</v>
      </c>
      <c r="B19" s="33" t="s">
        <v>649</v>
      </c>
      <c r="C19" s="33"/>
      <c r="D19" s="33" t="s">
        <v>651</v>
      </c>
    </row>
    <row r="20" spans="1:8" x14ac:dyDescent="0.35">
      <c r="A20" s="164" t="s">
        <v>681</v>
      </c>
      <c r="B20" s="165" t="s">
        <v>682</v>
      </c>
      <c r="C20" s="35">
        <f>'GS7472-Summary'!E32</f>
        <v>4794.65801981396</v>
      </c>
      <c r="D20" s="165" t="s">
        <v>683</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3B58-781A-443E-AED7-959EDD7AE23A}">
  <sheetPr codeName="Sheet42"/>
  <dimension ref="B2:M32"/>
  <sheetViews>
    <sheetView workbookViewId="0"/>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8.81640625" style="5" customWidth="1"/>
    <col min="6" max="7" width="9.1796875" style="5"/>
    <col min="8" max="8" width="3.1796875" style="5" customWidth="1"/>
    <col min="9" max="9" width="9.54296875" style="5" customWidth="1"/>
    <col min="10" max="10" width="17.54296875" style="5" customWidth="1"/>
    <col min="11" max="11" width="12.1796875" style="5" customWidth="1"/>
    <col min="12" max="16384" width="9.1796875" style="5"/>
  </cols>
  <sheetData>
    <row r="2" spans="2:13" ht="18.75" customHeight="1" x14ac:dyDescent="0.45">
      <c r="B2" s="536" t="s">
        <v>5321</v>
      </c>
      <c r="C2" s="536"/>
      <c r="D2" s="536"/>
      <c r="E2" s="536"/>
      <c r="F2" s="6"/>
      <c r="G2" s="6"/>
      <c r="H2" s="6"/>
      <c r="I2" s="542" t="s">
        <v>5322</v>
      </c>
      <c r="J2" s="542"/>
      <c r="K2" s="542"/>
      <c r="L2" s="542"/>
      <c r="M2" s="542"/>
    </row>
    <row r="3" spans="2:13" ht="15" thickBot="1" x14ac:dyDescent="0.4">
      <c r="B3" s="6"/>
      <c r="C3" s="6"/>
      <c r="D3" s="6"/>
      <c r="E3" s="6"/>
      <c r="F3" s="6"/>
      <c r="G3" s="6"/>
      <c r="H3" s="6"/>
      <c r="I3" s="6"/>
      <c r="J3" s="6"/>
    </row>
    <row r="4" spans="2:13" ht="15" customHeight="1" x14ac:dyDescent="0.35">
      <c r="B4" s="537" t="s">
        <v>45</v>
      </c>
      <c r="C4" s="538"/>
      <c r="D4" s="538"/>
      <c r="E4" s="539"/>
      <c r="G4" s="6"/>
      <c r="H4" s="6"/>
      <c r="I4" s="540" t="s">
        <v>21</v>
      </c>
      <c r="J4" s="541"/>
      <c r="K4" s="541"/>
      <c r="L4" s="541"/>
      <c r="M4" s="541"/>
    </row>
    <row r="5" spans="2:13" x14ac:dyDescent="0.35">
      <c r="B5" s="533" t="s">
        <v>22</v>
      </c>
      <c r="C5" s="534"/>
      <c r="D5" s="534"/>
      <c r="E5" s="535"/>
      <c r="G5" s="6"/>
      <c r="H5" s="6"/>
      <c r="I5" s="1" t="s">
        <v>23</v>
      </c>
      <c r="J5" s="1" t="s">
        <v>24</v>
      </c>
      <c r="K5" s="1" t="s">
        <v>25</v>
      </c>
      <c r="L5" s="1" t="s">
        <v>736</v>
      </c>
      <c r="M5" s="1" t="s">
        <v>26</v>
      </c>
    </row>
    <row r="6" spans="2:13" x14ac:dyDescent="0.35">
      <c r="B6" s="7" t="s">
        <v>27</v>
      </c>
      <c r="C6" s="165" t="s">
        <v>28</v>
      </c>
      <c r="D6" s="165" t="s">
        <v>29</v>
      </c>
      <c r="E6" s="8">
        <f>'GS7473-ER Calcs'!J27</f>
        <v>1717.0236984326395</v>
      </c>
      <c r="G6" s="6"/>
      <c r="H6" s="6"/>
      <c r="I6" s="2">
        <v>2019</v>
      </c>
      <c r="J6" s="195">
        <v>841</v>
      </c>
      <c r="K6" s="194"/>
      <c r="L6" s="194"/>
      <c r="M6" s="195">
        <f>SUM(J6:L6)</f>
        <v>841</v>
      </c>
    </row>
    <row r="7" spans="2:13" x14ac:dyDescent="0.35">
      <c r="B7" s="7" t="s">
        <v>30</v>
      </c>
      <c r="C7" s="165" t="s">
        <v>31</v>
      </c>
      <c r="D7" s="165" t="s">
        <v>29</v>
      </c>
      <c r="E7" s="8">
        <f>'GS7473-ER Calcs'!J28</f>
        <v>0</v>
      </c>
      <c r="G7" s="6"/>
      <c r="H7" s="6"/>
      <c r="I7" s="2">
        <v>2020</v>
      </c>
      <c r="J7" s="195">
        <v>1592</v>
      </c>
      <c r="K7" s="45">
        <v>1343</v>
      </c>
      <c r="L7" s="194"/>
      <c r="M7" s="195">
        <f t="shared" ref="M7:M9" si="0">SUM(J7:L7)</f>
        <v>2935</v>
      </c>
    </row>
    <row r="8" spans="2:13" x14ac:dyDescent="0.35">
      <c r="B8" s="7" t="s">
        <v>32</v>
      </c>
      <c r="C8" s="165" t="s">
        <v>33</v>
      </c>
      <c r="D8" s="165" t="s">
        <v>34</v>
      </c>
      <c r="E8" s="117">
        <f>'GS7473-ER Calcs'!J29</f>
        <v>0.95</v>
      </c>
      <c r="G8" s="6"/>
      <c r="H8" s="6"/>
      <c r="I8" s="2">
        <v>2021</v>
      </c>
      <c r="J8" s="360"/>
      <c r="K8" s="45">
        <v>1320</v>
      </c>
      <c r="L8" s="361">
        <f>E14</f>
        <v>1398.0779613302846</v>
      </c>
      <c r="M8" s="364">
        <f t="shared" si="0"/>
        <v>2718.0779613302848</v>
      </c>
    </row>
    <row r="9" spans="2:13" x14ac:dyDescent="0.35">
      <c r="B9" s="7" t="s">
        <v>35</v>
      </c>
      <c r="C9" s="165" t="s">
        <v>36</v>
      </c>
      <c r="D9" s="165" t="s">
        <v>29</v>
      </c>
      <c r="E9" s="8">
        <f>'GS7473-ER Calcs'!J30</f>
        <v>0</v>
      </c>
      <c r="G9" s="6"/>
      <c r="H9" s="6"/>
      <c r="I9" s="2">
        <v>2022</v>
      </c>
      <c r="J9" s="193"/>
      <c r="K9" s="362"/>
      <c r="L9" s="45">
        <f>E26</f>
        <v>3144</v>
      </c>
      <c r="M9" s="364">
        <f t="shared" si="0"/>
        <v>3144</v>
      </c>
    </row>
    <row r="10" spans="2:13" x14ac:dyDescent="0.35">
      <c r="B10" s="7" t="s">
        <v>37</v>
      </c>
      <c r="C10" s="165" t="s">
        <v>38</v>
      </c>
      <c r="D10" s="165" t="s">
        <v>29</v>
      </c>
      <c r="E10" s="8">
        <f>'GS7473-ER Calcs'!J31</f>
        <v>1631.1725135110075</v>
      </c>
      <c r="G10" s="6"/>
      <c r="H10" s="6"/>
      <c r="I10" s="3" t="s">
        <v>20</v>
      </c>
      <c r="J10" s="3">
        <f>SUM(J6:J9)</f>
        <v>2433</v>
      </c>
      <c r="K10" s="3">
        <f t="shared" ref="K10:M10" si="1">SUM(K6:K9)</f>
        <v>2663</v>
      </c>
      <c r="L10" s="4">
        <f t="shared" si="1"/>
        <v>4542.0779613302848</v>
      </c>
      <c r="M10" s="4">
        <f t="shared" si="1"/>
        <v>9638.0779613302839</v>
      </c>
    </row>
    <row r="11" spans="2:13" x14ac:dyDescent="0.35">
      <c r="B11" s="533" t="s">
        <v>39</v>
      </c>
      <c r="C11" s="534"/>
      <c r="D11" s="534"/>
      <c r="E11" s="535"/>
      <c r="G11" s="6"/>
      <c r="H11" s="6"/>
      <c r="I11" s="6"/>
      <c r="J11" s="6"/>
    </row>
    <row r="12" spans="2:13" x14ac:dyDescent="0.35">
      <c r="B12" s="9" t="s">
        <v>40</v>
      </c>
      <c r="C12" s="165"/>
      <c r="D12" s="166"/>
      <c r="E12" s="10">
        <f>'GS7473-ER Calcs'!J34</f>
        <v>0.85709999999999997</v>
      </c>
      <c r="G12" s="6"/>
      <c r="H12" s="6"/>
      <c r="I12" s="6"/>
      <c r="J12" s="6"/>
    </row>
    <row r="13" spans="2:13" x14ac:dyDescent="0.35">
      <c r="B13" s="9" t="s">
        <v>41</v>
      </c>
      <c r="C13" s="165" t="s">
        <v>42</v>
      </c>
      <c r="D13" s="166" t="s">
        <v>43</v>
      </c>
      <c r="E13" s="10">
        <f>'GS7473-ER Calcs'!J35</f>
        <v>0.1429</v>
      </c>
      <c r="G13" s="6"/>
      <c r="H13" s="6"/>
      <c r="I13" s="6"/>
      <c r="J13" s="6"/>
    </row>
    <row r="14" spans="2:13" ht="15" thickBot="1" x14ac:dyDescent="0.4">
      <c r="B14" s="11" t="s">
        <v>37</v>
      </c>
      <c r="C14" s="12" t="s">
        <v>44</v>
      </c>
      <c r="D14" s="12" t="s">
        <v>29</v>
      </c>
      <c r="E14" s="13">
        <f>'GS7473-ER Calcs'!J36</f>
        <v>1398.0779613302846</v>
      </c>
      <c r="G14" s="6"/>
      <c r="H14" s="6"/>
      <c r="I14" s="6"/>
      <c r="J14" s="6"/>
    </row>
    <row r="15" spans="2:13" ht="15" thickBot="1" x14ac:dyDescent="0.4">
      <c r="B15" s="6"/>
      <c r="C15" s="6"/>
      <c r="D15" s="6"/>
      <c r="E15" s="6"/>
      <c r="G15" s="6"/>
      <c r="H15" s="6"/>
      <c r="I15" s="6"/>
      <c r="J15" s="6"/>
    </row>
    <row r="16" spans="2:13"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'GS7473-ER Calcs'!O27</f>
        <v>3861.3931200000002</v>
      </c>
      <c r="F18" s="6"/>
      <c r="G18" s="6"/>
      <c r="H18" s="6"/>
      <c r="I18" s="6"/>
      <c r="J18" s="6"/>
    </row>
    <row r="19" spans="2:10" x14ac:dyDescent="0.35">
      <c r="B19" s="7" t="s">
        <v>30</v>
      </c>
      <c r="C19" s="165" t="s">
        <v>31</v>
      </c>
      <c r="D19" s="165" t="s">
        <v>29</v>
      </c>
      <c r="E19" s="8">
        <f>'GS7473-ER Calcs'!O28</f>
        <v>0</v>
      </c>
      <c r="F19" s="6"/>
      <c r="G19" s="6"/>
      <c r="H19" s="6"/>
      <c r="I19" s="6"/>
      <c r="J19" s="6"/>
    </row>
    <row r="20" spans="2:10" x14ac:dyDescent="0.35">
      <c r="B20" s="7" t="s">
        <v>32</v>
      </c>
      <c r="C20" s="165" t="s">
        <v>33</v>
      </c>
      <c r="D20" s="165" t="s">
        <v>34</v>
      </c>
      <c r="E20" s="117">
        <f>'GS7473-ER Calcs'!O29</f>
        <v>0.95</v>
      </c>
      <c r="F20" s="6"/>
      <c r="G20" s="6"/>
      <c r="H20" s="6"/>
      <c r="I20" s="6"/>
      <c r="J20" s="6"/>
    </row>
    <row r="21" spans="2:10" x14ac:dyDescent="0.35">
      <c r="B21" s="7" t="s">
        <v>35</v>
      </c>
      <c r="C21" s="165" t="s">
        <v>36</v>
      </c>
      <c r="D21" s="165" t="s">
        <v>29</v>
      </c>
      <c r="E21" s="8">
        <f>'GS7473-ER Calcs'!O30</f>
        <v>0</v>
      </c>
      <c r="F21" s="6"/>
      <c r="G21" s="6"/>
      <c r="H21" s="6"/>
      <c r="I21" s="6"/>
      <c r="J21" s="6"/>
    </row>
    <row r="22" spans="2:10" x14ac:dyDescent="0.35">
      <c r="B22" s="7" t="s">
        <v>37</v>
      </c>
      <c r="C22" s="165" t="s">
        <v>38</v>
      </c>
      <c r="D22" s="165" t="s">
        <v>29</v>
      </c>
      <c r="E22" s="8">
        <f>'GS7473-ER Calcs'!O31</f>
        <v>3668.3234640000001</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'GS7473-ER Calcs'!O34</f>
        <v>0.85709999999999997</v>
      </c>
      <c r="F24" s="6"/>
      <c r="G24" s="6"/>
      <c r="H24" s="6"/>
      <c r="I24" s="6"/>
      <c r="J24" s="6"/>
    </row>
    <row r="25" spans="2:10" x14ac:dyDescent="0.35">
      <c r="B25" s="9" t="s">
        <v>41</v>
      </c>
      <c r="C25" s="165" t="s">
        <v>42</v>
      </c>
      <c r="D25" s="166" t="s">
        <v>43</v>
      </c>
      <c r="E25" s="10">
        <f>'GS7473-ER Calcs'!O35</f>
        <v>0.1429</v>
      </c>
      <c r="F25" s="6"/>
      <c r="G25" s="6"/>
      <c r="H25" s="6"/>
      <c r="I25" s="6"/>
      <c r="J25" s="6"/>
    </row>
    <row r="26" spans="2:10" ht="15" thickBot="1" x14ac:dyDescent="0.4">
      <c r="B26" s="11" t="s">
        <v>37</v>
      </c>
      <c r="C26" s="12" t="s">
        <v>38</v>
      </c>
      <c r="D26" s="12" t="s">
        <v>29</v>
      </c>
      <c r="E26" s="13">
        <f>'GS7473-ER Calcs'!O36</f>
        <v>3144</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14"/>
      <c r="J28" s="14"/>
    </row>
    <row r="29" spans="2:10" x14ac:dyDescent="0.35">
      <c r="B29" s="548" t="s">
        <v>22</v>
      </c>
      <c r="C29" s="549"/>
      <c r="D29" s="549"/>
      <c r="E29" s="550"/>
      <c r="F29" s="6"/>
      <c r="G29" s="6"/>
      <c r="H29" s="6"/>
      <c r="I29" s="6"/>
      <c r="J29" s="6"/>
    </row>
    <row r="30" spans="2:10" x14ac:dyDescent="0.35">
      <c r="B30" s="551">
        <v>2021</v>
      </c>
      <c r="C30" s="552"/>
      <c r="D30" s="553"/>
      <c r="E30" s="15">
        <f>E14</f>
        <v>1398.0779613302846</v>
      </c>
      <c r="F30" s="6"/>
      <c r="G30" s="6"/>
      <c r="H30" s="6"/>
      <c r="I30" s="6"/>
      <c r="J30" s="6"/>
    </row>
    <row r="31" spans="2:10" x14ac:dyDescent="0.35">
      <c r="B31" s="551">
        <v>2022</v>
      </c>
      <c r="C31" s="552"/>
      <c r="D31" s="553"/>
      <c r="E31" s="66">
        <f>E26</f>
        <v>3144</v>
      </c>
      <c r="F31" s="6"/>
      <c r="G31" s="6"/>
      <c r="H31" s="6"/>
      <c r="I31" s="6"/>
      <c r="J31" s="6"/>
    </row>
    <row r="32" spans="2:10" ht="15" thickBot="1" x14ac:dyDescent="0.4">
      <c r="B32" s="543" t="s">
        <v>5320</v>
      </c>
      <c r="C32" s="544"/>
      <c r="D32" s="356"/>
      <c r="E32" s="357">
        <f>SUM(E30:E31)</f>
        <v>4542.0779613302848</v>
      </c>
      <c r="F32" s="6"/>
      <c r="G32" s="6"/>
      <c r="H32" s="6"/>
      <c r="I32" s="6"/>
      <c r="J32" s="6"/>
    </row>
  </sheetData>
  <mergeCells count="14">
    <mergeCell ref="B11:E11"/>
    <mergeCell ref="B2:E2"/>
    <mergeCell ref="B4:E4"/>
    <mergeCell ref="B5:E5"/>
    <mergeCell ref="I2:M2"/>
    <mergeCell ref="I4:M4"/>
    <mergeCell ref="B32:C32"/>
    <mergeCell ref="B16:E16"/>
    <mergeCell ref="B17:E17"/>
    <mergeCell ref="B23:E23"/>
    <mergeCell ref="B28:E28"/>
    <mergeCell ref="B29:E29"/>
    <mergeCell ref="B30:D30"/>
    <mergeCell ref="B31:D31"/>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B0C65-7DDD-40A4-BFBA-071BC1106DAF}">
  <sheetPr codeName="Sheet43"/>
  <dimension ref="B1:R56"/>
  <sheetViews>
    <sheetView topLeftCell="E1" workbookViewId="0">
      <selection activeCell="O35" sqref="O35"/>
    </sheetView>
  </sheetViews>
  <sheetFormatPr defaultColWidth="9.1796875" defaultRowHeight="14.5" x14ac:dyDescent="0.35"/>
  <cols>
    <col min="1" max="1" width="9.1796875" style="5"/>
    <col min="2" max="2" width="29.81640625" style="5" bestFit="1" customWidth="1"/>
    <col min="3" max="3" width="19.81640625" style="5" customWidth="1"/>
    <col min="4" max="4" width="30.36328125" style="5" bestFit="1" customWidth="1"/>
    <col min="5" max="5" width="15.36328125" style="5" bestFit="1" customWidth="1"/>
    <col min="6" max="6" width="16.36328125" style="5" bestFit="1" customWidth="1"/>
    <col min="7" max="7" width="20.1796875" style="5" bestFit="1" customWidth="1"/>
    <col min="8" max="8" width="20.1796875" style="5" customWidth="1"/>
    <col min="9" max="9" width="18.453125" style="5" bestFit="1" customWidth="1"/>
    <col min="10" max="10" width="18.453125" style="5" customWidth="1"/>
    <col min="11" max="11" width="33" style="5" customWidth="1"/>
    <col min="12" max="12" width="18.26953125" style="5" bestFit="1" customWidth="1"/>
    <col min="13" max="13" width="17.1796875" style="5" customWidth="1"/>
    <col min="14" max="14" width="14.1796875" style="5" bestFit="1" customWidth="1"/>
    <col min="15" max="15" width="18.36328125" style="5" bestFit="1" customWidth="1"/>
    <col min="16" max="16" width="17" style="5" customWidth="1"/>
    <col min="17" max="17" width="8.54296875" style="5" bestFit="1" customWidth="1"/>
    <col min="18" max="18" width="10.1796875" style="5" bestFit="1" customWidth="1"/>
    <col min="19" max="16384" width="9.1796875" style="5"/>
  </cols>
  <sheetData>
    <row r="1" spans="2:18" ht="15" thickBot="1" x14ac:dyDescent="0.4">
      <c r="L1" s="555">
        <v>2021</v>
      </c>
      <c r="M1" s="562"/>
      <c r="N1" s="563"/>
      <c r="O1" s="555">
        <v>2022</v>
      </c>
      <c r="P1" s="562"/>
      <c r="Q1" s="563"/>
    </row>
    <row r="2" spans="2:18" x14ac:dyDescent="0.35">
      <c r="B2" s="25" t="s">
        <v>0</v>
      </c>
      <c r="C2" s="167" t="s">
        <v>46</v>
      </c>
      <c r="D2" s="167" t="s">
        <v>47</v>
      </c>
      <c r="E2" s="167" t="s">
        <v>48</v>
      </c>
      <c r="F2" s="167" t="s">
        <v>49</v>
      </c>
      <c r="G2" s="167" t="s">
        <v>50</v>
      </c>
      <c r="H2" s="167" t="s">
        <v>51</v>
      </c>
      <c r="I2" s="167" t="s">
        <v>52</v>
      </c>
      <c r="J2" s="26" t="s">
        <v>7</v>
      </c>
      <c r="K2" s="26" t="s">
        <v>5435</v>
      </c>
      <c r="L2" s="151" t="s">
        <v>5228</v>
      </c>
      <c r="M2" s="313" t="s">
        <v>5226</v>
      </c>
      <c r="N2" s="188" t="s">
        <v>54</v>
      </c>
      <c r="O2" s="151" t="s">
        <v>5228</v>
      </c>
      <c r="P2" s="281" t="s">
        <v>5226</v>
      </c>
      <c r="Q2" s="188" t="s">
        <v>54</v>
      </c>
      <c r="R2" s="151" t="s">
        <v>55</v>
      </c>
    </row>
    <row r="3" spans="2:18" ht="14.5" customHeight="1" x14ac:dyDescent="0.35">
      <c r="B3" s="561" t="s">
        <v>18</v>
      </c>
      <c r="C3" s="63" t="s">
        <v>4393</v>
      </c>
      <c r="D3" s="63" t="s">
        <v>4394</v>
      </c>
      <c r="E3" s="64">
        <v>-19.316279999999999</v>
      </c>
      <c r="F3" s="64">
        <v>33.62574</v>
      </c>
      <c r="G3" s="67">
        <v>43717</v>
      </c>
      <c r="H3" s="192">
        <f>SUM(L3:M3,O3:P3)</f>
        <v>4</v>
      </c>
      <c r="I3" s="63">
        <f>'GS7473-Household List'!D39</f>
        <v>37</v>
      </c>
      <c r="J3" s="328">
        <f>IF(K3&lt;300,K3,300)</f>
        <v>300</v>
      </c>
      <c r="K3" s="84">
        <f>'GS7473-Household List'!J39</f>
        <v>397</v>
      </c>
      <c r="L3" s="183">
        <f>'Maintenance and RCF'!P10</f>
        <v>4</v>
      </c>
      <c r="M3" s="183"/>
      <c r="N3" s="183">
        <f>IF(G3&lt;C$33,F$40*J3,(C$35-G3)*J3*E$40)</f>
        <v>52439.999999999993</v>
      </c>
      <c r="O3" s="183">
        <f>'Maintenance and RCF'!Q10</f>
        <v>0</v>
      </c>
      <c r="P3" s="183"/>
      <c r="Q3" s="36">
        <f>IF(G3&lt;=C$35,F$41*J3,(C$34-G3)*J3*E$41)</f>
        <v>51585</v>
      </c>
      <c r="R3" s="346">
        <f t="shared" ref="R3:R26" si="0">N3+Q3</f>
        <v>104025</v>
      </c>
    </row>
    <row r="4" spans="2:18" x14ac:dyDescent="0.35">
      <c r="B4" s="561"/>
      <c r="C4" s="63" t="s">
        <v>4395</v>
      </c>
      <c r="D4" s="63" t="s">
        <v>4396</v>
      </c>
      <c r="E4" s="64">
        <v>-18.941320000000001</v>
      </c>
      <c r="F4" s="64">
        <v>33.747489999999999</v>
      </c>
      <c r="G4" s="67">
        <v>43738</v>
      </c>
      <c r="H4" s="192">
        <f t="shared" ref="H4:H26" si="1">SUM(L4:M4,O4:P4)</f>
        <v>0</v>
      </c>
      <c r="I4" s="63">
        <f>'GS7473-Household List'!D102</f>
        <v>62</v>
      </c>
      <c r="J4" s="328">
        <f t="shared" ref="J4:J9" si="2">IF(K4&lt;300,K4,300)</f>
        <v>300</v>
      </c>
      <c r="K4" s="84">
        <f>'GS7473-Household List'!J102</f>
        <v>607</v>
      </c>
      <c r="L4" s="183"/>
      <c r="M4" s="183"/>
      <c r="N4" s="183">
        <f t="shared" ref="N4:N9" si="3">IF(G4&lt;C$33,F$40*J4,(C$35-G4)*J4*E$40)</f>
        <v>52439.999999999993</v>
      </c>
      <c r="O4" s="183"/>
      <c r="P4" s="183"/>
      <c r="Q4" s="36">
        <f t="shared" ref="Q4:Q26" si="4">IF(G4&lt;=C$35,F$41*J4,(C$34-G4)*J4*E$41)</f>
        <v>51585</v>
      </c>
      <c r="R4" s="346">
        <f t="shared" si="0"/>
        <v>104025</v>
      </c>
    </row>
    <row r="5" spans="2:18" x14ac:dyDescent="0.35">
      <c r="B5" s="561"/>
      <c r="C5" s="63" t="s">
        <v>4397</v>
      </c>
      <c r="D5" s="63" t="s">
        <v>4398</v>
      </c>
      <c r="E5" s="64">
        <v>-19.068960000000001</v>
      </c>
      <c r="F5" s="64">
        <v>33.582059999999998</v>
      </c>
      <c r="G5" s="68">
        <v>43725</v>
      </c>
      <c r="H5" s="192">
        <f t="shared" si="1"/>
        <v>0</v>
      </c>
      <c r="I5" s="63">
        <f>'GS7473-Household List'!D137</f>
        <v>34</v>
      </c>
      <c r="J5" s="328">
        <f t="shared" si="2"/>
        <v>264</v>
      </c>
      <c r="K5" s="84">
        <f>'GS7473-Household List'!J137</f>
        <v>264</v>
      </c>
      <c r="L5" s="183"/>
      <c r="M5" s="183"/>
      <c r="N5" s="183">
        <f t="shared" si="3"/>
        <v>46147.199999999997</v>
      </c>
      <c r="O5" s="183"/>
      <c r="P5" s="183"/>
      <c r="Q5" s="36">
        <f t="shared" si="4"/>
        <v>45394.799999999996</v>
      </c>
      <c r="R5" s="346">
        <f t="shared" si="0"/>
        <v>91542</v>
      </c>
    </row>
    <row r="6" spans="2:18" x14ac:dyDescent="0.35">
      <c r="B6" s="561"/>
      <c r="C6" s="63" t="s">
        <v>4399</v>
      </c>
      <c r="D6" s="63" t="s">
        <v>4400</v>
      </c>
      <c r="E6" s="64">
        <v>-19.205210000000001</v>
      </c>
      <c r="F6" s="64">
        <v>33.67286</v>
      </c>
      <c r="G6" s="67">
        <v>43731</v>
      </c>
      <c r="H6" s="192">
        <f t="shared" si="1"/>
        <v>0</v>
      </c>
      <c r="I6" s="63">
        <f>'GS7473-Household List'!D170</f>
        <v>32</v>
      </c>
      <c r="J6" s="328">
        <f t="shared" si="2"/>
        <v>300</v>
      </c>
      <c r="K6" s="84">
        <f>'GS7473-Household List'!J170</f>
        <v>375</v>
      </c>
      <c r="L6" s="183"/>
      <c r="M6" s="183"/>
      <c r="N6" s="183">
        <f t="shared" si="3"/>
        <v>52439.999999999993</v>
      </c>
      <c r="O6" s="183"/>
      <c r="P6" s="183"/>
      <c r="Q6" s="36">
        <f t="shared" si="4"/>
        <v>51585</v>
      </c>
      <c r="R6" s="346">
        <f t="shared" si="0"/>
        <v>104025</v>
      </c>
    </row>
    <row r="7" spans="2:18" x14ac:dyDescent="0.35">
      <c r="B7" s="561"/>
      <c r="C7" s="63" t="s">
        <v>4401</v>
      </c>
      <c r="D7" s="63" t="s">
        <v>4402</v>
      </c>
      <c r="E7" s="64">
        <v>-18.939910000000001</v>
      </c>
      <c r="F7" s="64">
        <v>33.775390000000002</v>
      </c>
      <c r="G7" s="67">
        <v>43743</v>
      </c>
      <c r="H7" s="192">
        <f t="shared" si="1"/>
        <v>0</v>
      </c>
      <c r="I7" s="63">
        <f>'GS7473-Household List'!D239</f>
        <v>68</v>
      </c>
      <c r="J7" s="328">
        <f t="shared" si="2"/>
        <v>300</v>
      </c>
      <c r="K7" s="84">
        <f>'GS7473-Household List'!J239</f>
        <v>738</v>
      </c>
      <c r="L7" s="183"/>
      <c r="M7" s="183"/>
      <c r="N7" s="183">
        <f t="shared" si="3"/>
        <v>52439.999999999993</v>
      </c>
      <c r="O7" s="183"/>
      <c r="P7" s="183"/>
      <c r="Q7" s="36">
        <f t="shared" si="4"/>
        <v>51585</v>
      </c>
      <c r="R7" s="346">
        <f t="shared" si="0"/>
        <v>104025</v>
      </c>
    </row>
    <row r="8" spans="2:18" x14ac:dyDescent="0.35">
      <c r="B8" s="561"/>
      <c r="C8" s="63" t="s">
        <v>4403</v>
      </c>
      <c r="D8" s="63" t="s">
        <v>4404</v>
      </c>
      <c r="E8" s="64">
        <v>-19.231200000000001</v>
      </c>
      <c r="F8" s="64">
        <v>33.623820000000002</v>
      </c>
      <c r="G8" s="67">
        <v>43749</v>
      </c>
      <c r="H8" s="192">
        <f t="shared" si="1"/>
        <v>0</v>
      </c>
      <c r="I8" s="63">
        <f>'GS7473-Household List'!D292</f>
        <v>52</v>
      </c>
      <c r="J8" s="328">
        <f t="shared" si="2"/>
        <v>300</v>
      </c>
      <c r="K8" s="84">
        <f>'GS7473-Household List'!J292</f>
        <v>552</v>
      </c>
      <c r="L8" s="183"/>
      <c r="M8" s="183"/>
      <c r="N8" s="183">
        <f t="shared" si="3"/>
        <v>52439.999999999993</v>
      </c>
      <c r="O8" s="183"/>
      <c r="P8" s="183"/>
      <c r="Q8" s="36">
        <f t="shared" si="4"/>
        <v>51585</v>
      </c>
      <c r="R8" s="346">
        <f t="shared" si="0"/>
        <v>104025</v>
      </c>
    </row>
    <row r="9" spans="2:18" x14ac:dyDescent="0.35">
      <c r="B9" s="561"/>
      <c r="C9" s="63" t="s">
        <v>4405</v>
      </c>
      <c r="D9" s="63" t="s">
        <v>4406</v>
      </c>
      <c r="E9" s="64">
        <v>-19.175149999999999</v>
      </c>
      <c r="F9" s="64">
        <v>33.610039999999998</v>
      </c>
      <c r="G9" s="67">
        <v>43731</v>
      </c>
      <c r="H9" s="192">
        <f t="shared" si="1"/>
        <v>0</v>
      </c>
      <c r="I9" s="63">
        <f>'GS7473-Household List'!D327</f>
        <v>34</v>
      </c>
      <c r="J9" s="328">
        <f t="shared" si="2"/>
        <v>236</v>
      </c>
      <c r="K9" s="84">
        <f>'GS7473-Household List'!J327</f>
        <v>236</v>
      </c>
      <c r="L9" s="183"/>
      <c r="M9" s="183"/>
      <c r="N9" s="183">
        <f t="shared" si="3"/>
        <v>41252.799999999996</v>
      </c>
      <c r="O9" s="183"/>
      <c r="P9" s="183"/>
      <c r="Q9" s="36">
        <f t="shared" si="4"/>
        <v>40580.199999999997</v>
      </c>
      <c r="R9" s="346">
        <f t="shared" si="0"/>
        <v>81833</v>
      </c>
    </row>
    <row r="10" spans="2:18" x14ac:dyDescent="0.35">
      <c r="B10" s="561"/>
      <c r="C10" s="199" t="s">
        <v>5362</v>
      </c>
      <c r="D10" s="414" t="s">
        <v>5363</v>
      </c>
      <c r="E10" s="200">
        <v>-19.91733</v>
      </c>
      <c r="F10" s="200">
        <v>33.592689999999997</v>
      </c>
      <c r="G10" s="201">
        <v>44650</v>
      </c>
      <c r="H10" s="192">
        <f t="shared" si="1"/>
        <v>0</v>
      </c>
      <c r="I10" s="200">
        <f>'GS7473-Household List'!D412</f>
        <v>84</v>
      </c>
      <c r="J10" s="412">
        <f t="shared" ref="J10:J26" si="5">IF(K10&lt;300,K10,300)</f>
        <v>300</v>
      </c>
      <c r="K10" s="200">
        <f>'GS7473-Household List'!J412</f>
        <v>541</v>
      </c>
      <c r="L10" s="183"/>
      <c r="M10" s="183"/>
      <c r="N10" s="183">
        <v>0</v>
      </c>
      <c r="O10" s="183"/>
      <c r="P10" s="183"/>
      <c r="Q10" s="36">
        <f t="shared" si="4"/>
        <v>26220</v>
      </c>
      <c r="R10" s="346">
        <f t="shared" si="0"/>
        <v>26220</v>
      </c>
    </row>
    <row r="11" spans="2:18" x14ac:dyDescent="0.35">
      <c r="B11" s="561"/>
      <c r="C11" s="199" t="s">
        <v>5364</v>
      </c>
      <c r="D11" s="414" t="s">
        <v>5365</v>
      </c>
      <c r="E11" s="200">
        <v>-19.935079999999999</v>
      </c>
      <c r="F11" s="200">
        <v>33.531550000000003</v>
      </c>
      <c r="G11" s="201">
        <v>44650</v>
      </c>
      <c r="H11" s="192">
        <f t="shared" si="1"/>
        <v>0</v>
      </c>
      <c r="I11" s="200">
        <f>'GS7473-Household List'!D466</f>
        <v>53</v>
      </c>
      <c r="J11" s="412">
        <f t="shared" si="5"/>
        <v>300</v>
      </c>
      <c r="K11" s="200">
        <f>'GS7473-Household List'!J466</f>
        <v>509</v>
      </c>
      <c r="L11" s="206"/>
      <c r="M11" s="206"/>
      <c r="N11" s="183">
        <v>0</v>
      </c>
      <c r="O11" s="206"/>
      <c r="P11" s="206"/>
      <c r="Q11" s="36">
        <f t="shared" si="4"/>
        <v>26220</v>
      </c>
      <c r="R11" s="346">
        <f t="shared" si="0"/>
        <v>26220</v>
      </c>
    </row>
    <row r="12" spans="2:18" x14ac:dyDescent="0.35">
      <c r="B12" s="561"/>
      <c r="C12" s="199" t="s">
        <v>5366</v>
      </c>
      <c r="D12" s="414" t="s">
        <v>5367</v>
      </c>
      <c r="E12" s="200">
        <v>-19.748640000000002</v>
      </c>
      <c r="F12" s="200">
        <v>33.82255</v>
      </c>
      <c r="G12" s="201">
        <v>44650</v>
      </c>
      <c r="H12" s="192">
        <f t="shared" si="1"/>
        <v>0</v>
      </c>
      <c r="I12" s="200">
        <f>'GS7473-Household List'!D506</f>
        <v>39</v>
      </c>
      <c r="J12" s="412">
        <f t="shared" si="5"/>
        <v>300</v>
      </c>
      <c r="K12" s="200">
        <f>'GS7473-Household List'!J506</f>
        <v>303</v>
      </c>
      <c r="L12" s="206"/>
      <c r="M12" s="206"/>
      <c r="N12" s="183">
        <v>0</v>
      </c>
      <c r="O12" s="206"/>
      <c r="P12" s="206"/>
      <c r="Q12" s="36">
        <f t="shared" si="4"/>
        <v>26220</v>
      </c>
      <c r="R12" s="346">
        <f t="shared" si="0"/>
        <v>26220</v>
      </c>
    </row>
    <row r="13" spans="2:18" x14ac:dyDescent="0.35">
      <c r="B13" s="561"/>
      <c r="C13" s="199" t="s">
        <v>5368</v>
      </c>
      <c r="D13" s="414" t="s">
        <v>5369</v>
      </c>
      <c r="E13" s="200">
        <v>-19.762879999999999</v>
      </c>
      <c r="F13" s="200">
        <v>33.80697</v>
      </c>
      <c r="G13" s="201">
        <v>44650</v>
      </c>
      <c r="H13" s="192">
        <f t="shared" si="1"/>
        <v>0</v>
      </c>
      <c r="I13" s="200">
        <f>'GS7473-Household List'!D560</f>
        <v>53</v>
      </c>
      <c r="J13" s="412">
        <f t="shared" si="5"/>
        <v>300</v>
      </c>
      <c r="K13" s="200">
        <f>'GS7473-Household List'!J560</f>
        <v>381</v>
      </c>
      <c r="L13" s="206"/>
      <c r="M13" s="206"/>
      <c r="N13" s="183">
        <v>0</v>
      </c>
      <c r="O13" s="206"/>
      <c r="P13" s="355"/>
      <c r="Q13" s="36">
        <f t="shared" si="4"/>
        <v>26220</v>
      </c>
      <c r="R13" s="346">
        <f t="shared" si="0"/>
        <v>26220</v>
      </c>
    </row>
    <row r="14" spans="2:18" x14ac:dyDescent="0.35">
      <c r="B14" s="561"/>
      <c r="C14" s="199" t="s">
        <v>5370</v>
      </c>
      <c r="D14" s="414" t="s">
        <v>5371</v>
      </c>
      <c r="E14" s="200">
        <v>-19.76144</v>
      </c>
      <c r="F14" s="200">
        <v>33.83229</v>
      </c>
      <c r="G14" s="201">
        <v>44650</v>
      </c>
      <c r="H14" s="192">
        <f t="shared" si="1"/>
        <v>0</v>
      </c>
      <c r="I14" s="200">
        <f>'GS7473-Household List'!D601</f>
        <v>40</v>
      </c>
      <c r="J14" s="412">
        <f t="shared" si="5"/>
        <v>300</v>
      </c>
      <c r="K14" s="200">
        <f>'GS7473-Household List'!J601</f>
        <v>342</v>
      </c>
      <c r="L14" s="206"/>
      <c r="M14" s="206"/>
      <c r="N14" s="183">
        <v>0</v>
      </c>
      <c r="O14" s="206"/>
      <c r="P14" s="206"/>
      <c r="Q14" s="36">
        <f t="shared" si="4"/>
        <v>26220</v>
      </c>
      <c r="R14" s="346">
        <f t="shared" si="0"/>
        <v>26220</v>
      </c>
    </row>
    <row r="15" spans="2:18" x14ac:dyDescent="0.35">
      <c r="B15" s="561"/>
      <c r="C15" s="199" t="s">
        <v>5372</v>
      </c>
      <c r="D15" s="414" t="s">
        <v>5373</v>
      </c>
      <c r="E15" s="200">
        <v>-19.918389999999999</v>
      </c>
      <c r="F15" s="200">
        <v>33.663580000000003</v>
      </c>
      <c r="G15" s="201">
        <v>44650</v>
      </c>
      <c r="H15" s="192">
        <f t="shared" si="1"/>
        <v>5</v>
      </c>
      <c r="I15" s="200">
        <f>'GS7473-Household List'!D686</f>
        <v>84</v>
      </c>
      <c r="J15" s="412">
        <f t="shared" si="5"/>
        <v>300</v>
      </c>
      <c r="K15" s="200">
        <f>'GS7473-Household List'!J686</f>
        <v>673</v>
      </c>
      <c r="L15" s="206"/>
      <c r="M15" s="206"/>
      <c r="N15" s="183">
        <v>0</v>
      </c>
      <c r="O15" s="206"/>
      <c r="P15" s="206">
        <f>'WQT FAILS'!W40</f>
        <v>5</v>
      </c>
      <c r="Q15" s="36">
        <f t="shared" si="4"/>
        <v>26220</v>
      </c>
      <c r="R15" s="346">
        <f t="shared" si="0"/>
        <v>26220</v>
      </c>
    </row>
    <row r="16" spans="2:18" x14ac:dyDescent="0.35">
      <c r="B16" s="561"/>
      <c r="C16" s="199" t="s">
        <v>5374</v>
      </c>
      <c r="D16" s="414" t="s">
        <v>5375</v>
      </c>
      <c r="E16" s="200">
        <v>-19.93993</v>
      </c>
      <c r="F16" s="200">
        <v>33.49136</v>
      </c>
      <c r="G16" s="201">
        <v>44650</v>
      </c>
      <c r="H16" s="192">
        <f t="shared" si="1"/>
        <v>0</v>
      </c>
      <c r="I16" s="200">
        <f>'GS7473-Household List'!D748</f>
        <v>61</v>
      </c>
      <c r="J16" s="412">
        <f t="shared" si="5"/>
        <v>300</v>
      </c>
      <c r="K16" s="200">
        <f>'GS7473-Household List'!J748</f>
        <v>499</v>
      </c>
      <c r="L16" s="206"/>
      <c r="M16" s="206"/>
      <c r="N16" s="183">
        <v>0</v>
      </c>
      <c r="O16" s="206"/>
      <c r="P16" s="206"/>
      <c r="Q16" s="36">
        <f t="shared" si="4"/>
        <v>26220</v>
      </c>
      <c r="R16" s="346">
        <f t="shared" si="0"/>
        <v>26220</v>
      </c>
    </row>
    <row r="17" spans="2:18" x14ac:dyDescent="0.35">
      <c r="B17" s="561"/>
      <c r="C17" s="199" t="s">
        <v>5376</v>
      </c>
      <c r="D17" s="414" t="s">
        <v>5377</v>
      </c>
      <c r="E17" s="200">
        <v>-19.938110000000002</v>
      </c>
      <c r="F17" s="200">
        <v>33.491160000000001</v>
      </c>
      <c r="G17" s="201">
        <v>44650</v>
      </c>
      <c r="H17" s="192">
        <f t="shared" si="1"/>
        <v>0</v>
      </c>
      <c r="I17" s="200">
        <f>'GS7473-Household List'!D810</f>
        <v>61</v>
      </c>
      <c r="J17" s="412">
        <f t="shared" si="5"/>
        <v>300</v>
      </c>
      <c r="K17" s="200">
        <f>'GS7473-Household List'!J810</f>
        <v>491</v>
      </c>
      <c r="L17" s="206"/>
      <c r="M17" s="206"/>
      <c r="N17" s="183">
        <v>0</v>
      </c>
      <c r="O17" s="206"/>
      <c r="P17" s="206"/>
      <c r="Q17" s="36">
        <f t="shared" si="4"/>
        <v>26220</v>
      </c>
      <c r="R17" s="346">
        <f t="shared" si="0"/>
        <v>26220</v>
      </c>
    </row>
    <row r="18" spans="2:18" x14ac:dyDescent="0.35">
      <c r="B18" s="561"/>
      <c r="C18" s="199" t="s">
        <v>5378</v>
      </c>
      <c r="D18" s="414" t="s">
        <v>5379</v>
      </c>
      <c r="E18" s="200">
        <v>-20.104569999999999</v>
      </c>
      <c r="F18" s="200">
        <v>33.299190000000003</v>
      </c>
      <c r="G18" s="201">
        <v>44651</v>
      </c>
      <c r="H18" s="192">
        <f t="shared" si="1"/>
        <v>0</v>
      </c>
      <c r="I18" s="200">
        <f>'GS7473-Household List'!D851</f>
        <v>40</v>
      </c>
      <c r="J18" s="412">
        <f t="shared" si="5"/>
        <v>300</v>
      </c>
      <c r="K18" s="200">
        <f>'GS7473-Household List'!J851</f>
        <v>308</v>
      </c>
      <c r="L18" s="206"/>
      <c r="M18" s="206"/>
      <c r="N18" s="183">
        <v>0</v>
      </c>
      <c r="O18" s="206"/>
      <c r="P18" s="206"/>
      <c r="Q18" s="36">
        <f t="shared" si="4"/>
        <v>25935</v>
      </c>
      <c r="R18" s="346">
        <f t="shared" si="0"/>
        <v>25935</v>
      </c>
    </row>
    <row r="19" spans="2:18" x14ac:dyDescent="0.35">
      <c r="B19" s="561"/>
      <c r="C19" s="199" t="s">
        <v>5380</v>
      </c>
      <c r="D19" s="414" t="s">
        <v>5381</v>
      </c>
      <c r="E19" s="200">
        <v>-19.88043</v>
      </c>
      <c r="F19" s="200">
        <v>33.47728</v>
      </c>
      <c r="G19" s="201">
        <v>44651</v>
      </c>
      <c r="H19" s="192">
        <f t="shared" si="1"/>
        <v>0</v>
      </c>
      <c r="I19" s="200">
        <f>'GS7473-Household List'!D919</f>
        <v>67</v>
      </c>
      <c r="J19" s="412">
        <f t="shared" si="5"/>
        <v>300</v>
      </c>
      <c r="K19" s="200">
        <f>'GS7473-Household List'!J919</f>
        <v>566</v>
      </c>
      <c r="L19" s="206"/>
      <c r="M19" s="206"/>
      <c r="N19" s="183">
        <v>0</v>
      </c>
      <c r="O19" s="206"/>
      <c r="P19" s="206"/>
      <c r="Q19" s="36">
        <f t="shared" si="4"/>
        <v>25935</v>
      </c>
      <c r="R19" s="346">
        <f t="shared" si="0"/>
        <v>25935</v>
      </c>
    </row>
    <row r="20" spans="2:18" x14ac:dyDescent="0.35">
      <c r="B20" s="561"/>
      <c r="C20" s="199" t="s">
        <v>5382</v>
      </c>
      <c r="D20" s="414" t="s">
        <v>5383</v>
      </c>
      <c r="E20" s="200">
        <v>-19.930679999999999</v>
      </c>
      <c r="F20" s="200">
        <v>33.734630000000003</v>
      </c>
      <c r="G20" s="201">
        <v>44651</v>
      </c>
      <c r="H20" s="192">
        <f t="shared" si="1"/>
        <v>0</v>
      </c>
      <c r="I20" s="200">
        <f>'GS7473-Household List'!D970</f>
        <v>50</v>
      </c>
      <c r="J20" s="412">
        <f t="shared" si="5"/>
        <v>300</v>
      </c>
      <c r="K20" s="200">
        <f>'GS7473-Household List'!J970</f>
        <v>528</v>
      </c>
      <c r="L20" s="206"/>
      <c r="M20" s="206"/>
      <c r="N20" s="183">
        <v>0</v>
      </c>
      <c r="O20" s="206"/>
      <c r="P20" s="206"/>
      <c r="Q20" s="36">
        <f t="shared" si="4"/>
        <v>25935</v>
      </c>
      <c r="R20" s="346">
        <f t="shared" si="0"/>
        <v>25935</v>
      </c>
    </row>
    <row r="21" spans="2:18" x14ac:dyDescent="0.35">
      <c r="B21" s="561"/>
      <c r="C21" s="199" t="s">
        <v>5384</v>
      </c>
      <c r="D21" s="414" t="s">
        <v>5385</v>
      </c>
      <c r="E21" s="200">
        <v>-19.96059</v>
      </c>
      <c r="F21" s="200">
        <v>33.488149999999997</v>
      </c>
      <c r="G21" s="201">
        <v>44651</v>
      </c>
      <c r="H21" s="192">
        <f t="shared" si="1"/>
        <v>0</v>
      </c>
      <c r="I21" s="200">
        <f>'GS7473-Household List'!D1055</f>
        <v>84</v>
      </c>
      <c r="J21" s="412">
        <f t="shared" si="5"/>
        <v>300</v>
      </c>
      <c r="K21" s="200">
        <f>'GS7473-Household List'!J1055</f>
        <v>505</v>
      </c>
      <c r="L21" s="206"/>
      <c r="M21" s="206"/>
      <c r="N21" s="183">
        <v>0</v>
      </c>
      <c r="O21" s="206"/>
      <c r="P21" s="206"/>
      <c r="Q21" s="36">
        <f t="shared" si="4"/>
        <v>25935</v>
      </c>
      <c r="R21" s="346">
        <f t="shared" si="0"/>
        <v>25935</v>
      </c>
    </row>
    <row r="22" spans="2:18" x14ac:dyDescent="0.35">
      <c r="B22" s="561"/>
      <c r="C22" s="199" t="s">
        <v>5386</v>
      </c>
      <c r="D22" s="414" t="s">
        <v>5387</v>
      </c>
      <c r="E22" s="200">
        <v>-19.964849999999998</v>
      </c>
      <c r="F22" s="200">
        <v>33.541319999999999</v>
      </c>
      <c r="G22" s="201">
        <v>44651</v>
      </c>
      <c r="H22" s="192">
        <f t="shared" si="1"/>
        <v>0</v>
      </c>
      <c r="I22" s="200">
        <f>'GS7473-Household List'!D1131</f>
        <v>75</v>
      </c>
      <c r="J22" s="412">
        <f t="shared" si="5"/>
        <v>300</v>
      </c>
      <c r="K22" s="200">
        <f>'GS7473-Household List'!J1131</f>
        <v>449</v>
      </c>
      <c r="L22" s="206"/>
      <c r="M22" s="206"/>
      <c r="N22" s="183">
        <v>0</v>
      </c>
      <c r="O22" s="206"/>
      <c r="P22" s="206"/>
      <c r="Q22" s="36">
        <f t="shared" si="4"/>
        <v>25935</v>
      </c>
      <c r="R22" s="346">
        <f t="shared" si="0"/>
        <v>25935</v>
      </c>
    </row>
    <row r="23" spans="2:18" x14ac:dyDescent="0.35">
      <c r="B23" s="561"/>
      <c r="C23" s="199" t="s">
        <v>5388</v>
      </c>
      <c r="D23" s="414" t="s">
        <v>5389</v>
      </c>
      <c r="E23" s="200">
        <v>-20.08605</v>
      </c>
      <c r="F23" s="200">
        <v>33.323909999999998</v>
      </c>
      <c r="G23" s="201">
        <v>44651</v>
      </c>
      <c r="H23" s="192">
        <f t="shared" si="1"/>
        <v>0</v>
      </c>
      <c r="I23" s="200">
        <f>'GS7473-Household List'!D1189</f>
        <v>57</v>
      </c>
      <c r="J23" s="412">
        <f t="shared" si="5"/>
        <v>300</v>
      </c>
      <c r="K23" s="200">
        <f>'GS7473-Household List'!J1189</f>
        <v>543</v>
      </c>
      <c r="L23" s="206"/>
      <c r="M23" s="206"/>
      <c r="N23" s="183">
        <v>0</v>
      </c>
      <c r="O23" s="206"/>
      <c r="P23" s="206"/>
      <c r="Q23" s="36">
        <f t="shared" si="4"/>
        <v>25935</v>
      </c>
      <c r="R23" s="346">
        <f t="shared" si="0"/>
        <v>25935</v>
      </c>
    </row>
    <row r="24" spans="2:18" x14ac:dyDescent="0.35">
      <c r="B24" s="561"/>
      <c r="C24" s="199" t="s">
        <v>5390</v>
      </c>
      <c r="D24" s="414" t="s">
        <v>5391</v>
      </c>
      <c r="E24" s="200">
        <v>-19.451419999999999</v>
      </c>
      <c r="F24" s="200">
        <v>33.004539999999999</v>
      </c>
      <c r="G24" s="201">
        <v>44652</v>
      </c>
      <c r="H24" s="192">
        <f t="shared" si="1"/>
        <v>0</v>
      </c>
      <c r="I24" s="200">
        <f>'GS7473-Household List'!D1255</f>
        <v>65</v>
      </c>
      <c r="J24" s="412">
        <f t="shared" si="5"/>
        <v>300</v>
      </c>
      <c r="K24" s="200">
        <f>'GS7473-Household List'!J1255</f>
        <v>533</v>
      </c>
      <c r="L24" s="206"/>
      <c r="M24" s="206"/>
      <c r="N24" s="183">
        <v>0</v>
      </c>
      <c r="O24" s="206"/>
      <c r="P24" s="206"/>
      <c r="Q24" s="36">
        <f t="shared" si="4"/>
        <v>25650</v>
      </c>
      <c r="R24" s="346">
        <f t="shared" si="0"/>
        <v>25650</v>
      </c>
    </row>
    <row r="25" spans="2:18" x14ac:dyDescent="0.35">
      <c r="B25" s="561"/>
      <c r="C25" s="199" t="s">
        <v>5392</v>
      </c>
      <c r="D25" s="414" t="s">
        <v>5393</v>
      </c>
      <c r="E25" s="200">
        <v>-20.052009999999999</v>
      </c>
      <c r="F25" s="200">
        <v>33.334040000000002</v>
      </c>
      <c r="G25" s="201">
        <v>44652</v>
      </c>
      <c r="H25" s="192">
        <f t="shared" si="1"/>
        <v>0</v>
      </c>
      <c r="I25" s="200">
        <f>'GS7473-Household List'!D1300</f>
        <v>44</v>
      </c>
      <c r="J25" s="412">
        <f t="shared" si="5"/>
        <v>300</v>
      </c>
      <c r="K25" s="200">
        <f>'GS7473-Household List'!J1300</f>
        <v>346</v>
      </c>
      <c r="L25" s="206"/>
      <c r="M25" s="206"/>
      <c r="N25" s="183">
        <v>0</v>
      </c>
      <c r="O25" s="206"/>
      <c r="P25" s="206"/>
      <c r="Q25" s="36">
        <f t="shared" si="4"/>
        <v>25650</v>
      </c>
      <c r="R25" s="346">
        <f t="shared" si="0"/>
        <v>25650</v>
      </c>
    </row>
    <row r="26" spans="2:18" x14ac:dyDescent="0.35">
      <c r="B26" s="561"/>
      <c r="C26" s="199" t="s">
        <v>5394</v>
      </c>
      <c r="D26" s="414" t="s">
        <v>5395</v>
      </c>
      <c r="E26" s="200">
        <v>-19.534050000000001</v>
      </c>
      <c r="F26" s="200">
        <v>33.102119999999999</v>
      </c>
      <c r="G26" s="201">
        <v>44652</v>
      </c>
      <c r="H26" s="192">
        <f t="shared" si="1"/>
        <v>0</v>
      </c>
      <c r="I26" s="200">
        <f>'GS7473-Household List'!D1354</f>
        <v>53</v>
      </c>
      <c r="J26" s="412">
        <f t="shared" si="5"/>
        <v>300</v>
      </c>
      <c r="K26" s="200">
        <f>'GS7473-Household List'!J1354</f>
        <v>356</v>
      </c>
      <c r="L26" s="206"/>
      <c r="M26" s="206"/>
      <c r="N26" s="183">
        <v>0</v>
      </c>
      <c r="O26" s="206"/>
      <c r="P26" s="206"/>
      <c r="Q26" s="36">
        <f t="shared" si="4"/>
        <v>25650</v>
      </c>
      <c r="R26" s="346">
        <f t="shared" si="0"/>
        <v>25650</v>
      </c>
    </row>
    <row r="27" spans="2:18" x14ac:dyDescent="0.35">
      <c r="B27" s="561"/>
      <c r="C27" s="199"/>
      <c r="D27" s="199"/>
      <c r="E27" s="200"/>
      <c r="F27" s="200"/>
      <c r="G27" s="201"/>
      <c r="H27" s="192"/>
      <c r="I27" s="343"/>
      <c r="J27" s="165"/>
      <c r="K27" s="200"/>
      <c r="L27" s="206"/>
      <c r="M27" s="206"/>
      <c r="N27" s="183"/>
      <c r="O27" s="206"/>
      <c r="P27" s="206"/>
      <c r="Q27" s="36"/>
      <c r="R27" s="346"/>
    </row>
    <row r="28" spans="2:18" x14ac:dyDescent="0.35">
      <c r="B28" s="561"/>
      <c r="C28" s="199"/>
      <c r="D28" s="199"/>
      <c r="E28" s="200"/>
      <c r="F28" s="200"/>
      <c r="G28" s="201"/>
      <c r="H28" s="192"/>
      <c r="I28" s="343"/>
      <c r="J28" s="165"/>
      <c r="K28" s="344"/>
      <c r="L28" s="206"/>
      <c r="M28" s="206"/>
      <c r="N28" s="183"/>
      <c r="O28" s="206"/>
      <c r="P28" s="206"/>
      <c r="Q28" s="36"/>
      <c r="R28" s="346"/>
    </row>
    <row r="29" spans="2:18" ht="15" customHeight="1" thickBot="1" x14ac:dyDescent="0.4">
      <c r="G29" s="28"/>
      <c r="H29" s="279">
        <f t="shared" ref="H29:P29" si="6">SUM(H3:H28)</f>
        <v>9</v>
      </c>
      <c r="I29" s="285">
        <f t="shared" si="6"/>
        <v>1329</v>
      </c>
      <c r="J29" s="342">
        <f>SUM(J3:J28)</f>
        <v>7100</v>
      </c>
      <c r="K29" s="285">
        <f>SUM(K3:K28)</f>
        <v>11042</v>
      </c>
      <c r="L29" s="279">
        <f t="shared" si="6"/>
        <v>4</v>
      </c>
      <c r="M29" s="279">
        <f t="shared" si="6"/>
        <v>0</v>
      </c>
      <c r="N29" s="279">
        <f>SUM(N3:N28)</f>
        <v>349599.99999999994</v>
      </c>
      <c r="O29" s="279">
        <f t="shared" si="6"/>
        <v>0</v>
      </c>
      <c r="P29" s="279">
        <f t="shared" si="6"/>
        <v>5</v>
      </c>
      <c r="Q29" s="330">
        <f>SUM(Q3:Q28)</f>
        <v>786220</v>
      </c>
      <c r="R29" s="347">
        <f>SUM(R3:R28)</f>
        <v>1135820</v>
      </c>
    </row>
    <row r="30" spans="2:18" ht="15" customHeight="1" x14ac:dyDescent="0.35"/>
    <row r="31" spans="2:18" x14ac:dyDescent="0.35">
      <c r="L31" s="383" t="s">
        <v>5323</v>
      </c>
      <c r="M31" s="383"/>
      <c r="N31" s="383"/>
      <c r="O31" s="383"/>
      <c r="P31" s="383"/>
      <c r="Q31" s="383"/>
      <c r="R31" s="383"/>
    </row>
    <row r="32" spans="2:18" ht="15" customHeight="1" thickBot="1" x14ac:dyDescent="0.4">
      <c r="B32" s="332" t="s">
        <v>736</v>
      </c>
      <c r="C32" s="32" t="s">
        <v>108</v>
      </c>
    </row>
    <row r="33" spans="2:13" x14ac:dyDescent="0.35">
      <c r="B33" s="18" t="s">
        <v>109</v>
      </c>
      <c r="C33" s="22">
        <v>44378</v>
      </c>
      <c r="D33" s="28"/>
    </row>
    <row r="34" spans="2:13" ht="15" thickBot="1" x14ac:dyDescent="0.4">
      <c r="B34" s="19" t="s">
        <v>110</v>
      </c>
      <c r="C34" s="23">
        <v>44742</v>
      </c>
      <c r="D34" s="29"/>
      <c r="J34" s="28"/>
    </row>
    <row r="35" spans="2:13" ht="15" customHeight="1" thickBot="1" x14ac:dyDescent="0.4">
      <c r="B35" s="19" t="s">
        <v>111</v>
      </c>
      <c r="C35" s="23">
        <v>44561</v>
      </c>
      <c r="D35" s="28"/>
    </row>
    <row r="36" spans="2:13" x14ac:dyDescent="0.35">
      <c r="C36" s="28"/>
    </row>
    <row r="38" spans="2:13" ht="15" thickBot="1" x14ac:dyDescent="0.4">
      <c r="B38" s="30" t="s">
        <v>112</v>
      </c>
      <c r="C38" s="32"/>
      <c r="D38" s="331"/>
      <c r="E38" s="331"/>
      <c r="F38" s="333"/>
    </row>
    <row r="39" spans="2:13" ht="15" thickBot="1" x14ac:dyDescent="0.4">
      <c r="B39" s="18" t="s">
        <v>737</v>
      </c>
      <c r="C39" s="31">
        <f>10000/365</f>
        <v>27.397260273972602</v>
      </c>
      <c r="D39" s="336" t="s">
        <v>114</v>
      </c>
      <c r="E39" s="325" t="s">
        <v>115</v>
      </c>
      <c r="F39" s="325" t="s">
        <v>116</v>
      </c>
      <c r="K39" s="49"/>
      <c r="L39" s="49"/>
      <c r="M39" s="49"/>
    </row>
    <row r="40" spans="2:13" ht="15" thickBot="1" x14ac:dyDescent="0.4">
      <c r="B40" s="40" t="s">
        <v>117</v>
      </c>
      <c r="C40" s="24">
        <f>(C35-C33)+1</f>
        <v>184</v>
      </c>
      <c r="D40" s="312">
        <f>SUM(L3:L9)/(C40*8)</f>
        <v>2.717391304347826E-3</v>
      </c>
      <c r="E40" s="182">
        <f>IF(D40&lt;5%,95%,100%-D40)</f>
        <v>0.95</v>
      </c>
      <c r="F40" s="190">
        <f>C40*E40</f>
        <v>174.79999999999998</v>
      </c>
      <c r="L40" s="49"/>
      <c r="M40" s="49"/>
    </row>
    <row r="41" spans="2:13" ht="15" customHeight="1" thickBot="1" x14ac:dyDescent="0.4">
      <c r="B41" s="41" t="s">
        <v>5314</v>
      </c>
      <c r="C41" s="44">
        <f>C34-C35</f>
        <v>181</v>
      </c>
      <c r="D41" s="335">
        <f>SUM(O3:O9)/(C41*8)</f>
        <v>0</v>
      </c>
      <c r="E41" s="182">
        <f>IF(D41&lt;5%,95%,100%-D41)</f>
        <v>0.95</v>
      </c>
      <c r="F41" s="190">
        <f>C41*E41</f>
        <v>171.95</v>
      </c>
      <c r="L41" s="49"/>
      <c r="M41" s="49"/>
    </row>
    <row r="42" spans="2:13" ht="15" thickBot="1" x14ac:dyDescent="0.4">
      <c r="B42" s="39" t="s">
        <v>5313</v>
      </c>
      <c r="C42" s="42">
        <f>SUM(C40:C41)</f>
        <v>365</v>
      </c>
      <c r="D42" s="180"/>
      <c r="E42" s="180"/>
      <c r="F42" s="180">
        <f>SUM(F40:F41)</f>
        <v>346.75</v>
      </c>
      <c r="L42" s="49"/>
      <c r="M42" s="49"/>
    </row>
    <row r="43" spans="2:13" ht="15" thickBot="1" x14ac:dyDescent="0.4">
      <c r="C43" s="49"/>
      <c r="L43" s="49"/>
      <c r="M43" s="49"/>
    </row>
    <row r="44" spans="2:13" ht="15" thickBot="1" x14ac:dyDescent="0.4">
      <c r="B44" s="39" t="s">
        <v>119</v>
      </c>
      <c r="C44" s="58">
        <f>J29*365</f>
        <v>2591500</v>
      </c>
      <c r="L44" s="49"/>
      <c r="M44" s="49"/>
    </row>
    <row r="45" spans="2:13" ht="15" thickBot="1" x14ac:dyDescent="0.4">
      <c r="B45" s="39" t="s">
        <v>120</v>
      </c>
      <c r="C45" s="102">
        <f>10000/C44</f>
        <v>3.8587690526721975E-3</v>
      </c>
      <c r="L45" s="49"/>
      <c r="M45" s="49"/>
    </row>
    <row r="46" spans="2:13" ht="15" thickBot="1" x14ac:dyDescent="0.4">
      <c r="L46" s="49"/>
      <c r="M46" s="49"/>
    </row>
    <row r="47" spans="2:13" ht="15" thickBot="1" x14ac:dyDescent="0.4">
      <c r="B47" s="39" t="s">
        <v>5316</v>
      </c>
      <c r="C47" s="115">
        <f>ROUNDDOWN(C45*C44,0)</f>
        <v>10000</v>
      </c>
      <c r="L47" s="49"/>
      <c r="M47" s="49"/>
    </row>
    <row r="48" spans="2:13" x14ac:dyDescent="0.35">
      <c r="L48" s="49"/>
      <c r="M48" s="49"/>
    </row>
    <row r="49" spans="12:13" ht="15" customHeight="1" x14ac:dyDescent="0.35">
      <c r="L49" s="49"/>
      <c r="M49" s="49"/>
    </row>
    <row r="56" spans="12:13" ht="15" customHeight="1" x14ac:dyDescent="0.35"/>
  </sheetData>
  <mergeCells count="3">
    <mergeCell ref="O1:Q1"/>
    <mergeCell ref="L1:N1"/>
    <mergeCell ref="B3:B28"/>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13912-6A59-4D0D-92E1-AD83496C7332}">
  <sheetPr codeName="Sheet44"/>
  <dimension ref="B2:P47"/>
  <sheetViews>
    <sheetView workbookViewId="0"/>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2.81640625" style="5" bestFit="1" customWidth="1"/>
    <col min="16" max="16" width="10.54296875" style="5" bestFit="1" customWidth="1"/>
    <col min="17" max="16384" width="9.1796875" style="5"/>
  </cols>
  <sheetData>
    <row r="2" spans="2:16" x14ac:dyDescent="0.35">
      <c r="B2" s="559" t="s">
        <v>121</v>
      </c>
      <c r="C2" s="559"/>
      <c r="D2" s="559"/>
      <c r="E2" s="559"/>
      <c r="G2" s="559" t="s">
        <v>45</v>
      </c>
      <c r="H2" s="559"/>
      <c r="I2" s="559"/>
      <c r="J2" s="559"/>
      <c r="L2" s="559" t="s">
        <v>5318</v>
      </c>
      <c r="M2" s="559"/>
      <c r="N2" s="559"/>
      <c r="O2" s="559"/>
    </row>
    <row r="4" spans="2:16" x14ac:dyDescent="0.35">
      <c r="B4" s="560" t="s">
        <v>122</v>
      </c>
      <c r="C4" s="560"/>
      <c r="D4" s="560"/>
      <c r="E4" s="560"/>
      <c r="G4" s="560" t="s">
        <v>122</v>
      </c>
      <c r="H4" s="560"/>
      <c r="I4" s="560"/>
      <c r="J4" s="560"/>
      <c r="L4" s="557" t="s">
        <v>122</v>
      </c>
      <c r="M4" s="534"/>
      <c r="N4" s="534"/>
      <c r="O4" s="558"/>
    </row>
    <row r="5" spans="2:16"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6" x14ac:dyDescent="0.35">
      <c r="B6" s="165" t="s">
        <v>125</v>
      </c>
      <c r="C6" s="165" t="s">
        <v>126</v>
      </c>
      <c r="D6" s="165"/>
      <c r="E6" s="17">
        <f>'GS7473-PTDs'!R29</f>
        <v>1135820</v>
      </c>
      <c r="G6" s="165" t="s">
        <v>125</v>
      </c>
      <c r="H6" s="165" t="s">
        <v>126</v>
      </c>
      <c r="I6" s="165"/>
      <c r="J6" s="17">
        <f>'GS7473-PTDs'!N29</f>
        <v>349599.99999999994</v>
      </c>
      <c r="L6" s="165" t="s">
        <v>125</v>
      </c>
      <c r="M6" s="165" t="s">
        <v>126</v>
      </c>
      <c r="N6" s="165"/>
      <c r="O6" s="17">
        <f>'GS7473-PTDs'!Q29</f>
        <v>786220</v>
      </c>
      <c r="P6" s="21"/>
    </row>
    <row r="7" spans="2:16"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6"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6"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6" x14ac:dyDescent="0.35">
      <c r="B10" s="165" t="s">
        <v>135</v>
      </c>
      <c r="C10" s="165" t="s">
        <v>136</v>
      </c>
      <c r="D10" s="165" t="s">
        <v>137</v>
      </c>
      <c r="E10" s="170">
        <f>ROUNDDOWN((1-E5)*E6*E7*(E8+E9),0)</f>
        <v>3380</v>
      </c>
      <c r="G10" s="165" t="s">
        <v>135</v>
      </c>
      <c r="H10" s="165" t="s">
        <v>136</v>
      </c>
      <c r="I10" s="165" t="s">
        <v>137</v>
      </c>
      <c r="J10" s="170">
        <f>(1-J5)*J6*J7*(J8+J9)</f>
        <v>1040.5144799999998</v>
      </c>
      <c r="L10" s="165" t="s">
        <v>135</v>
      </c>
      <c r="M10" s="165" t="s">
        <v>136</v>
      </c>
      <c r="N10" s="165" t="s">
        <v>137</v>
      </c>
      <c r="O10" s="170">
        <f>ROUNDDOWN((1-O5)*O6*O7*(O8+O9),0)</f>
        <v>2340</v>
      </c>
    </row>
    <row r="12" spans="2:16" x14ac:dyDescent="0.35">
      <c r="B12" s="560" t="s">
        <v>138</v>
      </c>
      <c r="C12" s="560"/>
      <c r="D12" s="560"/>
      <c r="E12" s="560"/>
      <c r="G12" s="560" t="s">
        <v>138</v>
      </c>
      <c r="H12" s="560"/>
      <c r="I12" s="560"/>
      <c r="J12" s="560"/>
      <c r="L12" s="557" t="s">
        <v>138</v>
      </c>
      <c r="M12" s="534"/>
      <c r="N12" s="534"/>
      <c r="O12" s="558"/>
    </row>
    <row r="13" spans="2:16"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6" x14ac:dyDescent="0.35">
      <c r="B14" s="165" t="s">
        <v>125</v>
      </c>
      <c r="C14" s="165" t="s">
        <v>126</v>
      </c>
      <c r="D14" s="165"/>
      <c r="E14" s="17">
        <f>E6</f>
        <v>1135820</v>
      </c>
      <c r="G14" s="165" t="s">
        <v>125</v>
      </c>
      <c r="H14" s="165" t="s">
        <v>126</v>
      </c>
      <c r="I14" s="165"/>
      <c r="J14" s="17">
        <f>J6</f>
        <v>349599.99999999994</v>
      </c>
      <c r="L14" s="165" t="s">
        <v>125</v>
      </c>
      <c r="M14" s="165" t="s">
        <v>126</v>
      </c>
      <c r="N14" s="165"/>
      <c r="O14" s="17">
        <f>O6</f>
        <v>786220</v>
      </c>
    </row>
    <row r="15" spans="2:16" x14ac:dyDescent="0.35">
      <c r="B15" s="165" t="s">
        <v>140</v>
      </c>
      <c r="C15" s="165" t="s">
        <v>141</v>
      </c>
      <c r="D15" s="165" t="s">
        <v>129</v>
      </c>
      <c r="E15" s="179">
        <f>E7</f>
        <v>4.0000000000000002E-4</v>
      </c>
      <c r="G15" s="165" t="s">
        <v>140</v>
      </c>
      <c r="H15" s="165" t="s">
        <v>141</v>
      </c>
      <c r="I15" s="165" t="s">
        <v>129</v>
      </c>
      <c r="J15" s="169">
        <f>J7</f>
        <v>4.0000000000000002E-4</v>
      </c>
      <c r="L15" s="165" t="s">
        <v>140</v>
      </c>
      <c r="M15" s="165" t="s">
        <v>141</v>
      </c>
      <c r="N15" s="165" t="s">
        <v>129</v>
      </c>
      <c r="O15" s="169">
        <f>O7</f>
        <v>4.0000000000000002E-4</v>
      </c>
    </row>
    <row r="16" spans="2:16"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ROUNDDOWN((1-J13)*J14*J15*(J16+J17),0)</f>
        <v>0</v>
      </c>
      <c r="L18" s="165" t="s">
        <v>145</v>
      </c>
      <c r="M18" s="165" t="s">
        <v>146</v>
      </c>
      <c r="N18" s="165" t="s">
        <v>137</v>
      </c>
      <c r="O18" s="170">
        <f>ROUNDDOWN((1-O13)*O14*O15*(O16+O17),0)</f>
        <v>0</v>
      </c>
    </row>
    <row r="20" spans="2:15" x14ac:dyDescent="0.35">
      <c r="B20" s="557" t="s">
        <v>147</v>
      </c>
      <c r="C20" s="534"/>
      <c r="D20" s="534"/>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47">
        <f>E21</f>
        <v>0.86</v>
      </c>
      <c r="L21" s="164" t="s">
        <v>148</v>
      </c>
      <c r="M21" s="165" t="s">
        <v>148</v>
      </c>
      <c r="N21" s="165" t="s">
        <v>149</v>
      </c>
      <c r="O21" s="47">
        <f>J21</f>
        <v>0.86</v>
      </c>
    </row>
    <row r="22" spans="2:15" x14ac:dyDescent="0.35">
      <c r="B22" s="165" t="s">
        <v>150</v>
      </c>
      <c r="C22" s="165" t="s">
        <v>151</v>
      </c>
      <c r="D22" s="165" t="s">
        <v>152</v>
      </c>
      <c r="E22" s="168">
        <v>112</v>
      </c>
      <c r="G22" s="165" t="s">
        <v>150</v>
      </c>
      <c r="H22" s="165" t="s">
        <v>151</v>
      </c>
      <c r="I22" s="165" t="s">
        <v>152</v>
      </c>
      <c r="J22" s="170">
        <f>E22</f>
        <v>112</v>
      </c>
      <c r="L22" s="165" t="s">
        <v>150</v>
      </c>
      <c r="M22" s="165" t="s">
        <v>151</v>
      </c>
      <c r="N22" s="165" t="s">
        <v>152</v>
      </c>
      <c r="O22" s="170">
        <f>J22</f>
        <v>112</v>
      </c>
    </row>
    <row r="23" spans="2:15" x14ac:dyDescent="0.35">
      <c r="B23" s="165" t="s">
        <v>153</v>
      </c>
      <c r="C23" s="165" t="s">
        <v>154</v>
      </c>
      <c r="D23" s="165" t="s">
        <v>155</v>
      </c>
      <c r="E23" s="179">
        <v>9.4600000000000009</v>
      </c>
      <c r="G23" s="165" t="s">
        <v>153</v>
      </c>
      <c r="H23" s="165" t="s">
        <v>154</v>
      </c>
      <c r="I23" s="165" t="s">
        <v>155</v>
      </c>
      <c r="J23" s="47">
        <v>9.4600000000000009</v>
      </c>
      <c r="L23" s="165" t="s">
        <v>153</v>
      </c>
      <c r="M23" s="165" t="s">
        <v>154</v>
      </c>
      <c r="N23" s="165" t="s">
        <v>155</v>
      </c>
      <c r="O23" s="47">
        <f>J23</f>
        <v>9.4600000000000009</v>
      </c>
    </row>
    <row r="24" spans="2:15" x14ac:dyDescent="0.35">
      <c r="B24" s="165" t="s">
        <v>156</v>
      </c>
      <c r="C24" s="165" t="s">
        <v>157</v>
      </c>
      <c r="D24" s="165" t="s">
        <v>158</v>
      </c>
      <c r="E24" s="168">
        <v>1.5599999999999999E-2</v>
      </c>
      <c r="G24" s="165" t="s">
        <v>156</v>
      </c>
      <c r="H24" s="165" t="s">
        <v>157</v>
      </c>
      <c r="I24" s="165" t="s">
        <v>158</v>
      </c>
      <c r="J24" s="179">
        <f>E24</f>
        <v>1.5599999999999999E-2</v>
      </c>
      <c r="L24" s="165" t="s">
        <v>156</v>
      </c>
      <c r="M24" s="165" t="s">
        <v>157</v>
      </c>
      <c r="N24" s="165" t="s">
        <v>158</v>
      </c>
      <c r="O24" s="103">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ROUNDDOWN(E10*((E22*E21)+E23)*E24,0)</f>
        <v>5577</v>
      </c>
      <c r="G27" s="165" t="s">
        <v>27</v>
      </c>
      <c r="H27" s="165" t="s">
        <v>28</v>
      </c>
      <c r="I27" s="165" t="s">
        <v>29</v>
      </c>
      <c r="J27" s="171">
        <f>J10*((J22*J21)+J23)*J24</f>
        <v>1717.0236984326395</v>
      </c>
      <c r="L27" s="165" t="s">
        <v>27</v>
      </c>
      <c r="M27" s="165" t="s">
        <v>28</v>
      </c>
      <c r="N27" s="165" t="s">
        <v>29</v>
      </c>
      <c r="O27" s="171">
        <f>O10*((O22*O21)+O23)*O24</f>
        <v>3861.3931200000002</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ROUNDDOWN(((E27-E28)*E29)-E30,0)</f>
        <v>5298</v>
      </c>
      <c r="G31" s="165" t="s">
        <v>121</v>
      </c>
      <c r="H31" s="165" t="s">
        <v>38</v>
      </c>
      <c r="I31" s="165" t="s">
        <v>29</v>
      </c>
      <c r="J31" s="170">
        <f>((J27-J28)*J29)-J30</f>
        <v>1631.1725135110075</v>
      </c>
      <c r="L31" s="165" t="s">
        <v>121</v>
      </c>
      <c r="M31" s="165" t="s">
        <v>38</v>
      </c>
      <c r="N31" s="165" t="s">
        <v>29</v>
      </c>
      <c r="O31" s="170">
        <f>((O27-O28)*O29)-O30</f>
        <v>3668.3234640000001</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J36+O36</f>
        <v>4542.0779613302848</v>
      </c>
      <c r="G36" s="175" t="s">
        <v>159</v>
      </c>
      <c r="H36" s="176" t="s">
        <v>38</v>
      </c>
      <c r="I36" s="177" t="s">
        <v>29</v>
      </c>
      <c r="J36" s="178">
        <f>J31*(1-J35)</f>
        <v>1398.0779613302846</v>
      </c>
      <c r="L36" s="175" t="s">
        <v>159</v>
      </c>
      <c r="M36" s="176" t="s">
        <v>38</v>
      </c>
      <c r="N36" s="177" t="s">
        <v>29</v>
      </c>
      <c r="O36" s="178">
        <f>ROUNDDOWN(O31*(1-O35),0)</f>
        <v>3144</v>
      </c>
    </row>
    <row r="38" spans="2:15" x14ac:dyDescent="0.35">
      <c r="B38" s="175" t="s">
        <v>160</v>
      </c>
      <c r="C38" s="176"/>
      <c r="D38" s="177" t="s">
        <v>29</v>
      </c>
      <c r="E38" s="178">
        <f>J38+O38</f>
        <v>4542.0779613302848</v>
      </c>
      <c r="G38" s="175" t="s">
        <v>160</v>
      </c>
      <c r="H38" s="176"/>
      <c r="I38" s="177" t="s">
        <v>29</v>
      </c>
      <c r="J38" s="178">
        <f>IF(J36&gt;'GS7473-PTDs'!C40*'GS7473-PTDs'!C39,'GS7473-PTDs'!C40*'GS7473-PTDs'!C39,J36)</f>
        <v>1398.0779613302846</v>
      </c>
      <c r="L38" s="175" t="s">
        <v>160</v>
      </c>
      <c r="M38" s="176"/>
      <c r="N38" s="177" t="s">
        <v>29</v>
      </c>
      <c r="O38" s="178">
        <f>IF(O36&gt;'GS7473-PTDs'!C41*'GS7473-PTDs'!C39,'GS7473-PTDs'!C41*'GS7473-PTDs'!C39,O36)</f>
        <v>3144</v>
      </c>
    </row>
    <row r="40" spans="2:15" x14ac:dyDescent="0.35">
      <c r="B40" t="s">
        <v>161</v>
      </c>
      <c r="E40" s="49"/>
      <c r="G40" t="s">
        <v>161</v>
      </c>
      <c r="L40" t="s">
        <v>161</v>
      </c>
    </row>
    <row r="42" spans="2:15" x14ac:dyDescent="0.35">
      <c r="G42" s="49"/>
      <c r="I42" s="49"/>
      <c r="O42" s="38"/>
    </row>
    <row r="43" spans="2:15" x14ac:dyDescent="0.35">
      <c r="G43" s="49"/>
    </row>
    <row r="44" spans="2:15" x14ac:dyDescent="0.35">
      <c r="G44" s="49"/>
    </row>
    <row r="46" spans="2:15" x14ac:dyDescent="0.35">
      <c r="G46" s="21"/>
      <c r="J46" s="49"/>
    </row>
    <row r="47" spans="2:15" x14ac:dyDescent="0.35">
      <c r="K47" s="21"/>
    </row>
  </sheetData>
  <mergeCells count="18">
    <mergeCell ref="B2:E2"/>
    <mergeCell ref="B4:E4"/>
    <mergeCell ref="B12:E12"/>
    <mergeCell ref="B20:E20"/>
    <mergeCell ref="B26:E26"/>
    <mergeCell ref="G2:J2"/>
    <mergeCell ref="L2:O2"/>
    <mergeCell ref="G4:J4"/>
    <mergeCell ref="G12:J12"/>
    <mergeCell ref="G20:J20"/>
    <mergeCell ref="L12:O12"/>
    <mergeCell ref="L20:O20"/>
    <mergeCell ref="L33:O33"/>
    <mergeCell ref="G26:J26"/>
    <mergeCell ref="B33:E33"/>
    <mergeCell ref="G33:J33"/>
    <mergeCell ref="L4:O4"/>
    <mergeCell ref="L26:O2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100F2-B254-49B5-AC35-B6644806124F}">
  <sheetPr codeName="Sheet45"/>
  <dimension ref="A1:U1354"/>
  <sheetViews>
    <sheetView workbookViewId="0"/>
  </sheetViews>
  <sheetFormatPr defaultColWidth="9.1796875" defaultRowHeight="14.5" outlineLevelRow="1" x14ac:dyDescent="0.35"/>
  <cols>
    <col min="1" max="1" width="14" style="46" customWidth="1"/>
    <col min="2" max="2" width="18.1796875" style="46" customWidth="1"/>
    <col min="3" max="3" width="30.08984375" style="46" bestFit="1" customWidth="1"/>
    <col min="4" max="4" width="23.1796875" style="46" customWidth="1"/>
    <col min="5" max="5" width="13" style="217" customWidth="1"/>
    <col min="6" max="7" width="13.453125" style="217" customWidth="1"/>
    <col min="8" max="8" width="15.81640625" style="217" customWidth="1"/>
    <col min="9" max="9" width="22.1796875" style="217" customWidth="1"/>
    <col min="10" max="10" width="11.6328125" style="217" customWidth="1"/>
    <col min="11" max="16384" width="9.1796875" style="46"/>
  </cols>
  <sheetData>
    <row r="1" spans="1:18" ht="31.5" thickBot="1" x14ac:dyDescent="0.4">
      <c r="A1" s="101" t="s">
        <v>46</v>
      </c>
      <c r="B1" s="101" t="s">
        <v>162</v>
      </c>
      <c r="C1" s="101" t="s">
        <v>47</v>
      </c>
      <c r="D1" s="101" t="s">
        <v>164</v>
      </c>
      <c r="E1" s="101" t="s">
        <v>738</v>
      </c>
      <c r="F1" s="101" t="s">
        <v>739</v>
      </c>
      <c r="G1" s="101" t="s">
        <v>740</v>
      </c>
      <c r="H1" s="101" t="s">
        <v>50</v>
      </c>
      <c r="I1" s="101" t="s">
        <v>168</v>
      </c>
      <c r="J1" s="101" t="s">
        <v>5433</v>
      </c>
      <c r="L1" s="365">
        <f>SUM(G39+G102+G137+G170+G239+G292+G327+G412+G466+G506+G560+G601+G686+G810+G851+G919+G970+G1055+G1131+G1189+G1255+G1300+G1354)</f>
        <v>10612</v>
      </c>
      <c r="M1" s="366" t="s">
        <v>5189</v>
      </c>
      <c r="N1" s="366"/>
      <c r="O1" s="367"/>
      <c r="Q1" s="365">
        <v>1000</v>
      </c>
      <c r="R1" s="367" t="s">
        <v>5431</v>
      </c>
    </row>
    <row r="2" spans="1:18" ht="15" hidden="1" outlineLevel="1" thickBot="1" x14ac:dyDescent="0.4">
      <c r="A2" s="72" t="s">
        <v>4393</v>
      </c>
      <c r="B2" s="75" t="s">
        <v>4407</v>
      </c>
      <c r="C2" s="96" t="s">
        <v>4394</v>
      </c>
      <c r="D2" s="72" t="s">
        <v>170</v>
      </c>
      <c r="E2" s="87">
        <v>7</v>
      </c>
      <c r="F2" s="87">
        <v>7</v>
      </c>
      <c r="G2" s="88">
        <f t="shared" ref="G2:G38" si="0">E2+F2</f>
        <v>14</v>
      </c>
      <c r="H2" s="67">
        <v>43717</v>
      </c>
      <c r="I2" s="89">
        <v>800</v>
      </c>
      <c r="J2" s="217">
        <f>IF(I2&gt;$Q$1,,G2)</f>
        <v>14</v>
      </c>
    </row>
    <row r="3" spans="1:18" ht="15" hidden="1" outlineLevel="1" thickBot="1" x14ac:dyDescent="0.4">
      <c r="A3" s="70" t="s">
        <v>4393</v>
      </c>
      <c r="B3" s="73" t="s">
        <v>4408</v>
      </c>
      <c r="C3" s="76" t="s">
        <v>4394</v>
      </c>
      <c r="D3" s="72" t="s">
        <v>170</v>
      </c>
      <c r="E3" s="83">
        <v>9</v>
      </c>
      <c r="F3" s="83">
        <v>9</v>
      </c>
      <c r="G3" s="84">
        <f t="shared" si="0"/>
        <v>18</v>
      </c>
      <c r="H3" s="67">
        <v>43717</v>
      </c>
      <c r="I3" s="90">
        <v>50</v>
      </c>
      <c r="J3" s="217">
        <f t="shared" ref="J3:J66" si="1">IF(I3&gt;$Q$1,,G3)</f>
        <v>18</v>
      </c>
    </row>
    <row r="4" spans="1:18" ht="15" hidden="1" outlineLevel="1" thickBot="1" x14ac:dyDescent="0.4">
      <c r="A4" s="70" t="s">
        <v>4393</v>
      </c>
      <c r="B4" s="73" t="s">
        <v>4409</v>
      </c>
      <c r="C4" s="76" t="s">
        <v>4394</v>
      </c>
      <c r="D4" s="72" t="s">
        <v>170</v>
      </c>
      <c r="E4" s="83">
        <v>7</v>
      </c>
      <c r="F4" s="83">
        <v>8</v>
      </c>
      <c r="G4" s="84">
        <f t="shared" si="0"/>
        <v>15</v>
      </c>
      <c r="H4" s="67">
        <v>43717</v>
      </c>
      <c r="I4" s="90">
        <v>500</v>
      </c>
      <c r="J4" s="217">
        <f t="shared" si="1"/>
        <v>15</v>
      </c>
    </row>
    <row r="5" spans="1:18" ht="15" hidden="1" outlineLevel="1" thickBot="1" x14ac:dyDescent="0.4">
      <c r="A5" s="70" t="s">
        <v>4393</v>
      </c>
      <c r="B5" s="73" t="s">
        <v>4410</v>
      </c>
      <c r="C5" s="76" t="s">
        <v>4394</v>
      </c>
      <c r="D5" s="72" t="s">
        <v>170</v>
      </c>
      <c r="E5" s="83">
        <v>3</v>
      </c>
      <c r="F5" s="83">
        <v>5</v>
      </c>
      <c r="G5" s="84">
        <f t="shared" si="0"/>
        <v>8</v>
      </c>
      <c r="H5" s="67">
        <v>43717</v>
      </c>
      <c r="I5" s="90">
        <v>150</v>
      </c>
      <c r="J5" s="217">
        <f t="shared" si="1"/>
        <v>8</v>
      </c>
    </row>
    <row r="6" spans="1:18" ht="15" hidden="1" outlineLevel="1" thickBot="1" x14ac:dyDescent="0.4">
      <c r="A6" s="70" t="s">
        <v>4393</v>
      </c>
      <c r="B6" s="73" t="s">
        <v>4411</v>
      </c>
      <c r="C6" s="76" t="s">
        <v>4394</v>
      </c>
      <c r="D6" s="72" t="s">
        <v>170</v>
      </c>
      <c r="E6" s="83">
        <v>8</v>
      </c>
      <c r="F6" s="83">
        <v>5</v>
      </c>
      <c r="G6" s="84">
        <f t="shared" si="0"/>
        <v>13</v>
      </c>
      <c r="H6" s="67">
        <v>43717</v>
      </c>
      <c r="I6" s="90">
        <v>500</v>
      </c>
      <c r="J6" s="217">
        <f t="shared" si="1"/>
        <v>13</v>
      </c>
    </row>
    <row r="7" spans="1:18" ht="15" hidden="1" outlineLevel="1" thickBot="1" x14ac:dyDescent="0.4">
      <c r="A7" s="70" t="s">
        <v>4393</v>
      </c>
      <c r="B7" s="73" t="s">
        <v>4412</v>
      </c>
      <c r="C7" s="76" t="s">
        <v>4394</v>
      </c>
      <c r="D7" s="72" t="s">
        <v>170</v>
      </c>
      <c r="E7" s="83">
        <v>3</v>
      </c>
      <c r="F7" s="83">
        <v>5</v>
      </c>
      <c r="G7" s="84">
        <f t="shared" si="0"/>
        <v>8</v>
      </c>
      <c r="H7" s="67">
        <v>43717</v>
      </c>
      <c r="I7" s="90">
        <v>500</v>
      </c>
      <c r="J7" s="217">
        <f t="shared" si="1"/>
        <v>8</v>
      </c>
    </row>
    <row r="8" spans="1:18" ht="15" hidden="1" outlineLevel="1" thickBot="1" x14ac:dyDescent="0.4">
      <c r="A8" s="70" t="s">
        <v>4393</v>
      </c>
      <c r="B8" s="73" t="s">
        <v>4413</v>
      </c>
      <c r="C8" s="76" t="s">
        <v>4394</v>
      </c>
      <c r="D8" s="72" t="s">
        <v>170</v>
      </c>
      <c r="E8" s="83">
        <v>8</v>
      </c>
      <c r="F8" s="83">
        <v>9</v>
      </c>
      <c r="G8" s="84">
        <f t="shared" si="0"/>
        <v>17</v>
      </c>
      <c r="H8" s="67">
        <v>43717</v>
      </c>
      <c r="I8" s="90">
        <v>150</v>
      </c>
      <c r="J8" s="217">
        <f t="shared" si="1"/>
        <v>17</v>
      </c>
    </row>
    <row r="9" spans="1:18" ht="15" hidden="1" outlineLevel="1" thickBot="1" x14ac:dyDescent="0.4">
      <c r="A9" s="70" t="s">
        <v>4393</v>
      </c>
      <c r="B9" s="73" t="s">
        <v>4414</v>
      </c>
      <c r="C9" s="76" t="s">
        <v>4394</v>
      </c>
      <c r="D9" s="72" t="s">
        <v>170</v>
      </c>
      <c r="E9" s="83">
        <v>4</v>
      </c>
      <c r="F9" s="83">
        <v>5</v>
      </c>
      <c r="G9" s="84">
        <f t="shared" si="0"/>
        <v>9</v>
      </c>
      <c r="H9" s="67">
        <v>43717</v>
      </c>
      <c r="I9" s="90">
        <v>100</v>
      </c>
      <c r="J9" s="217">
        <f t="shared" si="1"/>
        <v>9</v>
      </c>
    </row>
    <row r="10" spans="1:18" ht="15" hidden="1" outlineLevel="1" thickBot="1" x14ac:dyDescent="0.4">
      <c r="A10" s="70" t="s">
        <v>4393</v>
      </c>
      <c r="B10" s="73" t="s">
        <v>4415</v>
      </c>
      <c r="C10" s="76" t="s">
        <v>4394</v>
      </c>
      <c r="D10" s="72" t="s">
        <v>170</v>
      </c>
      <c r="E10" s="83">
        <v>3</v>
      </c>
      <c r="F10" s="83">
        <v>4</v>
      </c>
      <c r="G10" s="84">
        <f t="shared" si="0"/>
        <v>7</v>
      </c>
      <c r="H10" s="67">
        <v>43717</v>
      </c>
      <c r="I10" s="90">
        <v>200</v>
      </c>
      <c r="J10" s="217">
        <f t="shared" si="1"/>
        <v>7</v>
      </c>
    </row>
    <row r="11" spans="1:18" ht="15" hidden="1" outlineLevel="1" thickBot="1" x14ac:dyDescent="0.4">
      <c r="A11" s="70" t="s">
        <v>4393</v>
      </c>
      <c r="B11" s="73" t="s">
        <v>4416</v>
      </c>
      <c r="C11" s="76" t="s">
        <v>4394</v>
      </c>
      <c r="D11" s="72" t="s">
        <v>170</v>
      </c>
      <c r="E11" s="83">
        <v>4</v>
      </c>
      <c r="F11" s="83">
        <v>4</v>
      </c>
      <c r="G11" s="84">
        <f t="shared" si="0"/>
        <v>8</v>
      </c>
      <c r="H11" s="67">
        <v>43717</v>
      </c>
      <c r="I11" s="90">
        <v>800</v>
      </c>
      <c r="J11" s="217">
        <f t="shared" si="1"/>
        <v>8</v>
      </c>
    </row>
    <row r="12" spans="1:18" ht="15" hidden="1" outlineLevel="1" thickBot="1" x14ac:dyDescent="0.4">
      <c r="A12" s="70" t="s">
        <v>4393</v>
      </c>
      <c r="B12" s="73" t="s">
        <v>4417</v>
      </c>
      <c r="C12" s="76" t="s">
        <v>4394</v>
      </c>
      <c r="D12" s="72" t="s">
        <v>170</v>
      </c>
      <c r="E12" s="83">
        <v>5</v>
      </c>
      <c r="F12" s="83">
        <v>5</v>
      </c>
      <c r="G12" s="84">
        <f t="shared" si="0"/>
        <v>10</v>
      </c>
      <c r="H12" s="67">
        <v>43717</v>
      </c>
      <c r="I12" s="90">
        <v>400</v>
      </c>
      <c r="J12" s="217">
        <f t="shared" si="1"/>
        <v>10</v>
      </c>
    </row>
    <row r="13" spans="1:18" ht="15" hidden="1" outlineLevel="1" thickBot="1" x14ac:dyDescent="0.4">
      <c r="A13" s="70" t="s">
        <v>4393</v>
      </c>
      <c r="B13" s="73" t="s">
        <v>4418</v>
      </c>
      <c r="C13" s="76" t="s">
        <v>4394</v>
      </c>
      <c r="D13" s="72" t="s">
        <v>170</v>
      </c>
      <c r="E13" s="83">
        <v>2</v>
      </c>
      <c r="F13" s="83">
        <v>5</v>
      </c>
      <c r="G13" s="84">
        <f t="shared" si="0"/>
        <v>7</v>
      </c>
      <c r="H13" s="67">
        <v>43717</v>
      </c>
      <c r="I13" s="90">
        <v>800</v>
      </c>
      <c r="J13" s="217">
        <f t="shared" si="1"/>
        <v>7</v>
      </c>
    </row>
    <row r="14" spans="1:18" ht="15" hidden="1" outlineLevel="1" thickBot="1" x14ac:dyDescent="0.4">
      <c r="A14" s="70" t="s">
        <v>4393</v>
      </c>
      <c r="B14" s="73" t="s">
        <v>4419</v>
      </c>
      <c r="C14" s="76" t="s">
        <v>4394</v>
      </c>
      <c r="D14" s="72" t="s">
        <v>170</v>
      </c>
      <c r="E14" s="83">
        <v>5</v>
      </c>
      <c r="F14" s="83">
        <v>6</v>
      </c>
      <c r="G14" s="84">
        <f t="shared" si="0"/>
        <v>11</v>
      </c>
      <c r="H14" s="67">
        <v>43717</v>
      </c>
      <c r="I14" s="90">
        <v>800</v>
      </c>
      <c r="J14" s="217">
        <f t="shared" si="1"/>
        <v>11</v>
      </c>
    </row>
    <row r="15" spans="1:18" ht="15" hidden="1" outlineLevel="1" thickBot="1" x14ac:dyDescent="0.4">
      <c r="A15" s="70" t="s">
        <v>4393</v>
      </c>
      <c r="B15" s="73" t="s">
        <v>4420</v>
      </c>
      <c r="C15" s="76" t="s">
        <v>4394</v>
      </c>
      <c r="D15" s="72" t="s">
        <v>170</v>
      </c>
      <c r="E15" s="83">
        <v>14</v>
      </c>
      <c r="F15" s="83">
        <v>14</v>
      </c>
      <c r="G15" s="84">
        <f t="shared" si="0"/>
        <v>28</v>
      </c>
      <c r="H15" s="67">
        <v>43717</v>
      </c>
      <c r="I15" s="90">
        <v>500</v>
      </c>
      <c r="J15" s="217">
        <f t="shared" si="1"/>
        <v>28</v>
      </c>
    </row>
    <row r="16" spans="1:18" ht="15" hidden="1" outlineLevel="1" thickBot="1" x14ac:dyDescent="0.4">
      <c r="A16" s="70" t="s">
        <v>4393</v>
      </c>
      <c r="B16" s="73" t="s">
        <v>4421</v>
      </c>
      <c r="C16" s="76" t="s">
        <v>4394</v>
      </c>
      <c r="D16" s="72" t="s">
        <v>170</v>
      </c>
      <c r="E16" s="83">
        <v>3</v>
      </c>
      <c r="F16" s="83">
        <v>4</v>
      </c>
      <c r="G16" s="84">
        <f t="shared" si="0"/>
        <v>7</v>
      </c>
      <c r="H16" s="67">
        <v>43717</v>
      </c>
      <c r="I16" s="90">
        <v>200</v>
      </c>
      <c r="J16" s="217">
        <f t="shared" si="1"/>
        <v>7</v>
      </c>
    </row>
    <row r="17" spans="1:10" ht="15" hidden="1" outlineLevel="1" thickBot="1" x14ac:dyDescent="0.4">
      <c r="A17" s="70" t="s">
        <v>4393</v>
      </c>
      <c r="B17" s="73" t="s">
        <v>4422</v>
      </c>
      <c r="C17" s="76" t="s">
        <v>4394</v>
      </c>
      <c r="D17" s="72" t="s">
        <v>170</v>
      </c>
      <c r="E17" s="83">
        <v>2</v>
      </c>
      <c r="F17" s="83">
        <v>4</v>
      </c>
      <c r="G17" s="84">
        <f t="shared" si="0"/>
        <v>6</v>
      </c>
      <c r="H17" s="67">
        <v>43717</v>
      </c>
      <c r="I17" s="90">
        <v>800</v>
      </c>
      <c r="J17" s="217">
        <f t="shared" si="1"/>
        <v>6</v>
      </c>
    </row>
    <row r="18" spans="1:10" ht="15" hidden="1" outlineLevel="1" thickBot="1" x14ac:dyDescent="0.4">
      <c r="A18" s="70" t="s">
        <v>4393</v>
      </c>
      <c r="B18" s="73" t="s">
        <v>4423</v>
      </c>
      <c r="C18" s="76" t="s">
        <v>4394</v>
      </c>
      <c r="D18" s="72" t="s">
        <v>170</v>
      </c>
      <c r="E18" s="83">
        <v>5</v>
      </c>
      <c r="F18" s="83">
        <v>5</v>
      </c>
      <c r="G18" s="84">
        <f t="shared" si="0"/>
        <v>10</v>
      </c>
      <c r="H18" s="67">
        <v>43717</v>
      </c>
      <c r="I18" s="90">
        <v>100</v>
      </c>
      <c r="J18" s="217">
        <f t="shared" si="1"/>
        <v>10</v>
      </c>
    </row>
    <row r="19" spans="1:10" ht="15" hidden="1" outlineLevel="1" thickBot="1" x14ac:dyDescent="0.4">
      <c r="A19" s="70" t="s">
        <v>4393</v>
      </c>
      <c r="B19" s="73" t="s">
        <v>4424</v>
      </c>
      <c r="C19" s="76" t="s">
        <v>4394</v>
      </c>
      <c r="D19" s="72" t="s">
        <v>170</v>
      </c>
      <c r="E19" s="83">
        <v>3</v>
      </c>
      <c r="F19" s="83">
        <v>4</v>
      </c>
      <c r="G19" s="84">
        <f t="shared" si="0"/>
        <v>7</v>
      </c>
      <c r="H19" s="67">
        <v>43717</v>
      </c>
      <c r="I19" s="90">
        <v>200</v>
      </c>
      <c r="J19" s="217">
        <f t="shared" si="1"/>
        <v>7</v>
      </c>
    </row>
    <row r="20" spans="1:10" ht="15" hidden="1" outlineLevel="1" thickBot="1" x14ac:dyDescent="0.4">
      <c r="A20" s="70" t="s">
        <v>4393</v>
      </c>
      <c r="B20" s="73" t="s">
        <v>4425</v>
      </c>
      <c r="C20" s="76" t="s">
        <v>4394</v>
      </c>
      <c r="D20" s="72" t="s">
        <v>170</v>
      </c>
      <c r="E20" s="83">
        <v>3</v>
      </c>
      <c r="F20" s="83">
        <v>4</v>
      </c>
      <c r="G20" s="84">
        <f t="shared" si="0"/>
        <v>7</v>
      </c>
      <c r="H20" s="67">
        <v>43717</v>
      </c>
      <c r="I20" s="90">
        <v>800</v>
      </c>
      <c r="J20" s="217">
        <f t="shared" si="1"/>
        <v>7</v>
      </c>
    </row>
    <row r="21" spans="1:10" ht="15" hidden="1" outlineLevel="1" thickBot="1" x14ac:dyDescent="0.4">
      <c r="A21" s="70" t="s">
        <v>4393</v>
      </c>
      <c r="B21" s="73" t="s">
        <v>4426</v>
      </c>
      <c r="C21" s="76" t="s">
        <v>4394</v>
      </c>
      <c r="D21" s="72" t="s">
        <v>170</v>
      </c>
      <c r="E21" s="83">
        <v>4</v>
      </c>
      <c r="F21" s="83">
        <v>7</v>
      </c>
      <c r="G21" s="84">
        <f t="shared" si="0"/>
        <v>11</v>
      </c>
      <c r="H21" s="67">
        <v>43717</v>
      </c>
      <c r="I21" s="90">
        <v>800</v>
      </c>
      <c r="J21" s="217">
        <f t="shared" si="1"/>
        <v>11</v>
      </c>
    </row>
    <row r="22" spans="1:10" ht="15" hidden="1" outlineLevel="1" thickBot="1" x14ac:dyDescent="0.4">
      <c r="A22" s="70" t="s">
        <v>4393</v>
      </c>
      <c r="B22" s="73" t="s">
        <v>4427</v>
      </c>
      <c r="C22" s="76" t="s">
        <v>4394</v>
      </c>
      <c r="D22" s="72" t="s">
        <v>170</v>
      </c>
      <c r="E22" s="83">
        <v>5</v>
      </c>
      <c r="F22" s="83">
        <v>5</v>
      </c>
      <c r="G22" s="84">
        <f t="shared" si="0"/>
        <v>10</v>
      </c>
      <c r="H22" s="67">
        <v>43717</v>
      </c>
      <c r="I22" s="90">
        <v>800</v>
      </c>
      <c r="J22" s="217">
        <f t="shared" si="1"/>
        <v>10</v>
      </c>
    </row>
    <row r="23" spans="1:10" ht="15" hidden="1" outlineLevel="1" thickBot="1" x14ac:dyDescent="0.4">
      <c r="A23" s="70" t="s">
        <v>4393</v>
      </c>
      <c r="B23" s="73" t="s">
        <v>4428</v>
      </c>
      <c r="C23" s="76" t="s">
        <v>4394</v>
      </c>
      <c r="D23" s="72" t="s">
        <v>170</v>
      </c>
      <c r="E23" s="83">
        <v>10</v>
      </c>
      <c r="F23" s="83">
        <v>9</v>
      </c>
      <c r="G23" s="84">
        <f t="shared" si="0"/>
        <v>19</v>
      </c>
      <c r="H23" s="67">
        <v>43717</v>
      </c>
      <c r="I23" s="90">
        <v>800</v>
      </c>
      <c r="J23" s="217">
        <f t="shared" si="1"/>
        <v>19</v>
      </c>
    </row>
    <row r="24" spans="1:10" ht="15" hidden="1" outlineLevel="1" thickBot="1" x14ac:dyDescent="0.4">
      <c r="A24" s="70" t="s">
        <v>4393</v>
      </c>
      <c r="B24" s="73" t="s">
        <v>4429</v>
      </c>
      <c r="C24" s="76" t="s">
        <v>4394</v>
      </c>
      <c r="D24" s="72" t="s">
        <v>170</v>
      </c>
      <c r="E24" s="83">
        <v>1</v>
      </c>
      <c r="F24" s="83">
        <v>1</v>
      </c>
      <c r="G24" s="84">
        <f t="shared" si="0"/>
        <v>2</v>
      </c>
      <c r="H24" s="67">
        <v>43717</v>
      </c>
      <c r="I24" s="90">
        <v>600</v>
      </c>
      <c r="J24" s="217">
        <f t="shared" si="1"/>
        <v>2</v>
      </c>
    </row>
    <row r="25" spans="1:10" ht="15" hidden="1" outlineLevel="1" thickBot="1" x14ac:dyDescent="0.4">
      <c r="A25" s="70" t="s">
        <v>4393</v>
      </c>
      <c r="B25" s="73" t="s">
        <v>4430</v>
      </c>
      <c r="C25" s="76" t="s">
        <v>4394</v>
      </c>
      <c r="D25" s="72" t="s">
        <v>170</v>
      </c>
      <c r="E25" s="83">
        <v>4</v>
      </c>
      <c r="F25" s="83">
        <v>4</v>
      </c>
      <c r="G25" s="84">
        <f t="shared" si="0"/>
        <v>8</v>
      </c>
      <c r="H25" s="67">
        <v>43717</v>
      </c>
      <c r="I25" s="90">
        <v>500</v>
      </c>
      <c r="J25" s="217">
        <f t="shared" si="1"/>
        <v>8</v>
      </c>
    </row>
    <row r="26" spans="1:10" ht="15" hidden="1" outlineLevel="1" thickBot="1" x14ac:dyDescent="0.4">
      <c r="A26" s="70" t="s">
        <v>4393</v>
      </c>
      <c r="B26" s="73" t="s">
        <v>4431</v>
      </c>
      <c r="C26" s="76" t="s">
        <v>4394</v>
      </c>
      <c r="D26" s="72" t="s">
        <v>170</v>
      </c>
      <c r="E26" s="83">
        <v>6</v>
      </c>
      <c r="F26" s="83">
        <v>8</v>
      </c>
      <c r="G26" s="84">
        <f t="shared" si="0"/>
        <v>14</v>
      </c>
      <c r="H26" s="67">
        <v>43717</v>
      </c>
      <c r="I26" s="90">
        <v>800</v>
      </c>
      <c r="J26" s="217">
        <f t="shared" si="1"/>
        <v>14</v>
      </c>
    </row>
    <row r="27" spans="1:10" ht="15" hidden="1" outlineLevel="1" thickBot="1" x14ac:dyDescent="0.4">
      <c r="A27" s="70" t="s">
        <v>4393</v>
      </c>
      <c r="B27" s="73" t="s">
        <v>4432</v>
      </c>
      <c r="C27" s="76" t="s">
        <v>4394</v>
      </c>
      <c r="D27" s="72" t="s">
        <v>170</v>
      </c>
      <c r="E27" s="83">
        <v>6</v>
      </c>
      <c r="F27" s="83">
        <v>7</v>
      </c>
      <c r="G27" s="84">
        <f t="shared" si="0"/>
        <v>13</v>
      </c>
      <c r="H27" s="67">
        <v>43717</v>
      </c>
      <c r="I27" s="90">
        <v>800</v>
      </c>
      <c r="J27" s="217">
        <f t="shared" si="1"/>
        <v>13</v>
      </c>
    </row>
    <row r="28" spans="1:10" ht="15" hidden="1" outlineLevel="1" thickBot="1" x14ac:dyDescent="0.4">
      <c r="A28" s="70" t="s">
        <v>4393</v>
      </c>
      <c r="B28" s="73" t="s">
        <v>4433</v>
      </c>
      <c r="C28" s="76" t="s">
        <v>4394</v>
      </c>
      <c r="D28" s="72" t="s">
        <v>170</v>
      </c>
      <c r="E28" s="83">
        <v>3</v>
      </c>
      <c r="F28" s="83">
        <v>4</v>
      </c>
      <c r="G28" s="84">
        <f t="shared" si="0"/>
        <v>7</v>
      </c>
      <c r="H28" s="67">
        <v>43717</v>
      </c>
      <c r="I28" s="90">
        <v>800</v>
      </c>
      <c r="J28" s="217">
        <f t="shared" si="1"/>
        <v>7</v>
      </c>
    </row>
    <row r="29" spans="1:10" ht="15" hidden="1" outlineLevel="1" thickBot="1" x14ac:dyDescent="0.4">
      <c r="A29" s="70" t="s">
        <v>4393</v>
      </c>
      <c r="B29" s="73" t="s">
        <v>4434</v>
      </c>
      <c r="C29" s="76" t="s">
        <v>4394</v>
      </c>
      <c r="D29" s="72" t="s">
        <v>170</v>
      </c>
      <c r="E29" s="83">
        <v>6</v>
      </c>
      <c r="F29" s="83">
        <v>6</v>
      </c>
      <c r="G29" s="84">
        <f t="shared" si="0"/>
        <v>12</v>
      </c>
      <c r="H29" s="67">
        <v>43717</v>
      </c>
      <c r="I29" s="90">
        <v>50</v>
      </c>
      <c r="J29" s="217">
        <f t="shared" si="1"/>
        <v>12</v>
      </c>
    </row>
    <row r="30" spans="1:10" ht="15" hidden="1" outlineLevel="1" thickBot="1" x14ac:dyDescent="0.4">
      <c r="A30" s="70" t="s">
        <v>4393</v>
      </c>
      <c r="B30" s="73" t="s">
        <v>4435</v>
      </c>
      <c r="C30" s="76" t="s">
        <v>4394</v>
      </c>
      <c r="D30" s="72" t="s">
        <v>170</v>
      </c>
      <c r="E30" s="83">
        <v>3</v>
      </c>
      <c r="F30" s="83">
        <v>3</v>
      </c>
      <c r="G30" s="84">
        <f t="shared" si="0"/>
        <v>6</v>
      </c>
      <c r="H30" s="67">
        <v>43717</v>
      </c>
      <c r="I30" s="90">
        <v>800</v>
      </c>
      <c r="J30" s="217">
        <f t="shared" si="1"/>
        <v>6</v>
      </c>
    </row>
    <row r="31" spans="1:10" ht="15" hidden="1" outlineLevel="1" thickBot="1" x14ac:dyDescent="0.4">
      <c r="A31" s="70" t="s">
        <v>4393</v>
      </c>
      <c r="B31" s="73" t="s">
        <v>4436</v>
      </c>
      <c r="C31" s="76" t="s">
        <v>4394</v>
      </c>
      <c r="D31" s="72" t="s">
        <v>170</v>
      </c>
      <c r="E31" s="83">
        <v>7</v>
      </c>
      <c r="F31" s="83">
        <v>10</v>
      </c>
      <c r="G31" s="84">
        <f t="shared" si="0"/>
        <v>17</v>
      </c>
      <c r="H31" s="67">
        <v>43717</v>
      </c>
      <c r="I31" s="90">
        <v>500</v>
      </c>
      <c r="J31" s="217">
        <f t="shared" si="1"/>
        <v>17</v>
      </c>
    </row>
    <row r="32" spans="1:10" ht="15" hidden="1" outlineLevel="1" thickBot="1" x14ac:dyDescent="0.4">
      <c r="A32" s="70" t="s">
        <v>4393</v>
      </c>
      <c r="B32" s="73" t="s">
        <v>4437</v>
      </c>
      <c r="C32" s="76" t="s">
        <v>4394</v>
      </c>
      <c r="D32" s="72" t="s">
        <v>170</v>
      </c>
      <c r="E32" s="83">
        <v>3</v>
      </c>
      <c r="F32" s="83">
        <v>3</v>
      </c>
      <c r="G32" s="84">
        <f t="shared" si="0"/>
        <v>6</v>
      </c>
      <c r="H32" s="67">
        <v>43717</v>
      </c>
      <c r="I32" s="90">
        <v>700</v>
      </c>
      <c r="J32" s="217">
        <f t="shared" si="1"/>
        <v>6</v>
      </c>
    </row>
    <row r="33" spans="1:10" ht="15" hidden="1" outlineLevel="1" thickBot="1" x14ac:dyDescent="0.4">
      <c r="A33" s="70" t="s">
        <v>4393</v>
      </c>
      <c r="B33" s="73" t="s">
        <v>4438</v>
      </c>
      <c r="C33" s="76" t="s">
        <v>4394</v>
      </c>
      <c r="D33" s="72" t="s">
        <v>170</v>
      </c>
      <c r="E33" s="83">
        <v>8</v>
      </c>
      <c r="F33" s="83">
        <v>9</v>
      </c>
      <c r="G33" s="84">
        <f t="shared" si="0"/>
        <v>17</v>
      </c>
      <c r="H33" s="67">
        <v>43717</v>
      </c>
      <c r="I33" s="90">
        <v>100</v>
      </c>
      <c r="J33" s="217">
        <f t="shared" si="1"/>
        <v>17</v>
      </c>
    </row>
    <row r="34" spans="1:10" ht="15" hidden="1" outlineLevel="1" thickBot="1" x14ac:dyDescent="0.4">
      <c r="A34" s="70" t="s">
        <v>4393</v>
      </c>
      <c r="B34" s="73" t="s">
        <v>4439</v>
      </c>
      <c r="C34" s="76" t="s">
        <v>4394</v>
      </c>
      <c r="D34" s="72" t="s">
        <v>170</v>
      </c>
      <c r="E34" s="83">
        <v>0</v>
      </c>
      <c r="F34" s="83">
        <v>1</v>
      </c>
      <c r="G34" s="84">
        <f t="shared" si="0"/>
        <v>1</v>
      </c>
      <c r="H34" s="67">
        <v>43717</v>
      </c>
      <c r="I34" s="90">
        <v>800</v>
      </c>
      <c r="J34" s="217">
        <f t="shared" si="1"/>
        <v>1</v>
      </c>
    </row>
    <row r="35" spans="1:10" ht="15" hidden="1" outlineLevel="1" thickBot="1" x14ac:dyDescent="0.4">
      <c r="A35" s="70" t="s">
        <v>4393</v>
      </c>
      <c r="B35" s="73" t="s">
        <v>4440</v>
      </c>
      <c r="C35" s="76" t="s">
        <v>4394</v>
      </c>
      <c r="D35" s="72" t="s">
        <v>170</v>
      </c>
      <c r="E35" s="83">
        <v>7</v>
      </c>
      <c r="F35" s="83">
        <v>2</v>
      </c>
      <c r="G35" s="84">
        <f t="shared" si="0"/>
        <v>9</v>
      </c>
      <c r="H35" s="67">
        <v>43717</v>
      </c>
      <c r="I35" s="90">
        <v>700</v>
      </c>
      <c r="J35" s="217">
        <f t="shared" si="1"/>
        <v>9</v>
      </c>
    </row>
    <row r="36" spans="1:10" ht="15" hidden="1" outlineLevel="1" thickBot="1" x14ac:dyDescent="0.4">
      <c r="A36" s="70" t="s">
        <v>4393</v>
      </c>
      <c r="B36" s="73" t="s">
        <v>4441</v>
      </c>
      <c r="C36" s="76" t="s">
        <v>4394</v>
      </c>
      <c r="D36" s="72" t="s">
        <v>170</v>
      </c>
      <c r="E36" s="83">
        <v>2</v>
      </c>
      <c r="F36" s="83">
        <v>2</v>
      </c>
      <c r="G36" s="84">
        <f t="shared" si="0"/>
        <v>4</v>
      </c>
      <c r="H36" s="67">
        <v>43717</v>
      </c>
      <c r="I36" s="90">
        <v>600</v>
      </c>
      <c r="J36" s="217">
        <f t="shared" si="1"/>
        <v>4</v>
      </c>
    </row>
    <row r="37" spans="1:10" ht="15" hidden="1" outlineLevel="1" thickBot="1" x14ac:dyDescent="0.4">
      <c r="A37" s="70" t="s">
        <v>4393</v>
      </c>
      <c r="B37" s="73" t="s">
        <v>4442</v>
      </c>
      <c r="C37" s="76" t="s">
        <v>4394</v>
      </c>
      <c r="D37" s="72" t="s">
        <v>170</v>
      </c>
      <c r="E37" s="83">
        <v>6</v>
      </c>
      <c r="F37" s="83">
        <v>4</v>
      </c>
      <c r="G37" s="84">
        <f t="shared" si="0"/>
        <v>10</v>
      </c>
      <c r="H37" s="67">
        <v>43717</v>
      </c>
      <c r="I37" s="90">
        <v>500</v>
      </c>
      <c r="J37" s="217">
        <f t="shared" si="1"/>
        <v>10</v>
      </c>
    </row>
    <row r="38" spans="1:10" hidden="1" outlineLevel="1" x14ac:dyDescent="0.35">
      <c r="A38" s="70" t="s">
        <v>4393</v>
      </c>
      <c r="B38" s="73" t="s">
        <v>4443</v>
      </c>
      <c r="C38" s="76" t="s">
        <v>4394</v>
      </c>
      <c r="D38" s="72" t="s">
        <v>170</v>
      </c>
      <c r="E38" s="83">
        <v>10</v>
      </c>
      <c r="F38" s="83">
        <v>11</v>
      </c>
      <c r="G38" s="84">
        <f t="shared" si="0"/>
        <v>21</v>
      </c>
      <c r="H38" s="67">
        <v>43717</v>
      </c>
      <c r="I38" s="90">
        <v>800</v>
      </c>
      <c r="J38" s="217">
        <f t="shared" si="1"/>
        <v>21</v>
      </c>
    </row>
    <row r="39" spans="1:10" ht="15" collapsed="1" thickBot="1" x14ac:dyDescent="0.4">
      <c r="A39" s="71" t="s">
        <v>4393</v>
      </c>
      <c r="B39" s="74"/>
      <c r="C39" s="80" t="s">
        <v>4394</v>
      </c>
      <c r="D39" s="118">
        <f>COUNTA(D2:D38)</f>
        <v>37</v>
      </c>
      <c r="E39" s="81">
        <f>SUM(E2:E38)</f>
        <v>189</v>
      </c>
      <c r="F39" s="81">
        <f>SUM(F2:F38)</f>
        <v>208</v>
      </c>
      <c r="G39" s="81">
        <f>SUM(G2:G38)</f>
        <v>397</v>
      </c>
      <c r="H39" s="92">
        <v>43717</v>
      </c>
      <c r="I39" s="82">
        <f>AVERAGE(I2:I38)</f>
        <v>535.1351351351351</v>
      </c>
      <c r="J39" s="81">
        <f>SUM(J2:J38)</f>
        <v>397</v>
      </c>
    </row>
    <row r="40" spans="1:10" ht="15" hidden="1" outlineLevel="1" thickBot="1" x14ac:dyDescent="0.4">
      <c r="A40" s="72" t="s">
        <v>4395</v>
      </c>
      <c r="B40" s="141" t="s">
        <v>4444</v>
      </c>
      <c r="C40" s="140" t="s">
        <v>4396</v>
      </c>
      <c r="D40" s="72" t="s">
        <v>170</v>
      </c>
      <c r="E40" s="88">
        <v>5</v>
      </c>
      <c r="F40" s="98">
        <v>2</v>
      </c>
      <c r="G40" s="88">
        <f t="shared" ref="G40:G71" si="2">E40+F40</f>
        <v>7</v>
      </c>
      <c r="H40" s="67">
        <v>43738</v>
      </c>
      <c r="I40" s="91">
        <v>100</v>
      </c>
      <c r="J40" s="217">
        <f t="shared" si="1"/>
        <v>7</v>
      </c>
    </row>
    <row r="41" spans="1:10" ht="15" hidden="1" outlineLevel="1" thickBot="1" x14ac:dyDescent="0.4">
      <c r="A41" s="70" t="s">
        <v>4395</v>
      </c>
      <c r="B41" s="7" t="s">
        <v>4445</v>
      </c>
      <c r="C41" s="137" t="s">
        <v>4396</v>
      </c>
      <c r="D41" s="72" t="s">
        <v>170</v>
      </c>
      <c r="E41" s="84">
        <v>5</v>
      </c>
      <c r="F41" s="99">
        <v>2</v>
      </c>
      <c r="G41" s="84">
        <f t="shared" si="2"/>
        <v>7</v>
      </c>
      <c r="H41" s="67">
        <v>43738</v>
      </c>
      <c r="I41" s="90">
        <v>180</v>
      </c>
      <c r="J41" s="217">
        <f t="shared" si="1"/>
        <v>7</v>
      </c>
    </row>
    <row r="42" spans="1:10" ht="15" hidden="1" outlineLevel="1" thickBot="1" x14ac:dyDescent="0.4">
      <c r="A42" s="70" t="s">
        <v>4395</v>
      </c>
      <c r="B42" s="7" t="s">
        <v>4446</v>
      </c>
      <c r="C42" s="137" t="s">
        <v>4396</v>
      </c>
      <c r="D42" s="72" t="s">
        <v>170</v>
      </c>
      <c r="E42" s="84">
        <v>3</v>
      </c>
      <c r="F42" s="99">
        <v>2</v>
      </c>
      <c r="G42" s="84">
        <f t="shared" si="2"/>
        <v>5</v>
      </c>
      <c r="H42" s="67">
        <v>43738</v>
      </c>
      <c r="I42" s="90">
        <v>80</v>
      </c>
      <c r="J42" s="217">
        <f t="shared" si="1"/>
        <v>5</v>
      </c>
    </row>
    <row r="43" spans="1:10" ht="15" hidden="1" outlineLevel="1" thickBot="1" x14ac:dyDescent="0.4">
      <c r="A43" s="70" t="s">
        <v>4395</v>
      </c>
      <c r="B43" s="7" t="s">
        <v>4447</v>
      </c>
      <c r="C43" s="137" t="s">
        <v>4396</v>
      </c>
      <c r="D43" s="72" t="s">
        <v>170</v>
      </c>
      <c r="E43" s="84">
        <v>3</v>
      </c>
      <c r="F43" s="99">
        <v>2</v>
      </c>
      <c r="G43" s="84">
        <f t="shared" si="2"/>
        <v>5</v>
      </c>
      <c r="H43" s="67">
        <v>43738</v>
      </c>
      <c r="I43" s="90">
        <v>150</v>
      </c>
      <c r="J43" s="217">
        <f t="shared" si="1"/>
        <v>5</v>
      </c>
    </row>
    <row r="44" spans="1:10" ht="15" hidden="1" outlineLevel="1" thickBot="1" x14ac:dyDescent="0.4">
      <c r="A44" s="70" t="s">
        <v>4395</v>
      </c>
      <c r="B44" s="7" t="s">
        <v>4448</v>
      </c>
      <c r="C44" s="137" t="s">
        <v>4396</v>
      </c>
      <c r="D44" s="72" t="s">
        <v>170</v>
      </c>
      <c r="E44" s="84">
        <v>6</v>
      </c>
      <c r="F44" s="99">
        <v>5</v>
      </c>
      <c r="G44" s="84">
        <f t="shared" si="2"/>
        <v>11</v>
      </c>
      <c r="H44" s="67">
        <v>43738</v>
      </c>
      <c r="I44" s="90">
        <v>110</v>
      </c>
      <c r="J44" s="217">
        <f t="shared" si="1"/>
        <v>11</v>
      </c>
    </row>
    <row r="45" spans="1:10" ht="15" hidden="1" outlineLevel="1" thickBot="1" x14ac:dyDescent="0.4">
      <c r="A45" s="70" t="s">
        <v>4395</v>
      </c>
      <c r="B45" s="7" t="s">
        <v>4449</v>
      </c>
      <c r="C45" s="137" t="s">
        <v>4396</v>
      </c>
      <c r="D45" s="72" t="s">
        <v>170</v>
      </c>
      <c r="E45" s="84">
        <v>1</v>
      </c>
      <c r="F45" s="99">
        <v>2</v>
      </c>
      <c r="G45" s="84">
        <f t="shared" si="2"/>
        <v>3</v>
      </c>
      <c r="H45" s="67">
        <v>43738</v>
      </c>
      <c r="I45" s="90">
        <v>70</v>
      </c>
      <c r="J45" s="217">
        <f t="shared" si="1"/>
        <v>3</v>
      </c>
    </row>
    <row r="46" spans="1:10" ht="15" hidden="1" outlineLevel="1" thickBot="1" x14ac:dyDescent="0.4">
      <c r="A46" s="70" t="s">
        <v>4395</v>
      </c>
      <c r="B46" s="7" t="s">
        <v>4450</v>
      </c>
      <c r="C46" s="137" t="s">
        <v>4396</v>
      </c>
      <c r="D46" s="72" t="s">
        <v>170</v>
      </c>
      <c r="E46" s="84">
        <v>2</v>
      </c>
      <c r="F46" s="99">
        <v>5</v>
      </c>
      <c r="G46" s="84">
        <f t="shared" si="2"/>
        <v>7</v>
      </c>
      <c r="H46" s="67">
        <v>43738</v>
      </c>
      <c r="I46" s="90">
        <v>290</v>
      </c>
      <c r="J46" s="217">
        <f t="shared" si="1"/>
        <v>7</v>
      </c>
    </row>
    <row r="47" spans="1:10" ht="15" hidden="1" outlineLevel="1" thickBot="1" x14ac:dyDescent="0.4">
      <c r="A47" s="70" t="s">
        <v>4395</v>
      </c>
      <c r="B47" s="7" t="s">
        <v>4451</v>
      </c>
      <c r="C47" s="137" t="s">
        <v>4396</v>
      </c>
      <c r="D47" s="72" t="s">
        <v>170</v>
      </c>
      <c r="E47" s="84">
        <v>4</v>
      </c>
      <c r="F47" s="99">
        <v>2</v>
      </c>
      <c r="G47" s="84">
        <f t="shared" si="2"/>
        <v>6</v>
      </c>
      <c r="H47" s="67">
        <v>43738</v>
      </c>
      <c r="I47" s="90">
        <v>90</v>
      </c>
      <c r="J47" s="217">
        <f t="shared" si="1"/>
        <v>6</v>
      </c>
    </row>
    <row r="48" spans="1:10" ht="15" hidden="1" outlineLevel="1" thickBot="1" x14ac:dyDescent="0.4">
      <c r="A48" s="70" t="s">
        <v>4395</v>
      </c>
      <c r="B48" s="7" t="s">
        <v>4452</v>
      </c>
      <c r="C48" s="137" t="s">
        <v>4396</v>
      </c>
      <c r="D48" s="72" t="s">
        <v>170</v>
      </c>
      <c r="E48" s="84">
        <v>7</v>
      </c>
      <c r="F48" s="99">
        <v>2</v>
      </c>
      <c r="G48" s="84">
        <f t="shared" si="2"/>
        <v>9</v>
      </c>
      <c r="H48" s="67">
        <v>43738</v>
      </c>
      <c r="I48" s="90">
        <v>120</v>
      </c>
      <c r="J48" s="217">
        <f t="shared" si="1"/>
        <v>9</v>
      </c>
    </row>
    <row r="49" spans="1:10" ht="15" hidden="1" outlineLevel="1" thickBot="1" x14ac:dyDescent="0.4">
      <c r="A49" s="70" t="s">
        <v>4395</v>
      </c>
      <c r="B49" s="7" t="s">
        <v>4453</v>
      </c>
      <c r="C49" s="137" t="s">
        <v>4396</v>
      </c>
      <c r="D49" s="72" t="s">
        <v>170</v>
      </c>
      <c r="E49" s="84">
        <v>2</v>
      </c>
      <c r="F49" s="99">
        <v>2</v>
      </c>
      <c r="G49" s="84">
        <f t="shared" si="2"/>
        <v>4</v>
      </c>
      <c r="H49" s="67">
        <v>43738</v>
      </c>
      <c r="I49" s="90">
        <v>100</v>
      </c>
      <c r="J49" s="217">
        <f t="shared" si="1"/>
        <v>4</v>
      </c>
    </row>
    <row r="50" spans="1:10" ht="15" hidden="1" outlineLevel="1" thickBot="1" x14ac:dyDescent="0.4">
      <c r="A50" s="70" t="s">
        <v>4395</v>
      </c>
      <c r="B50" s="7" t="s">
        <v>4454</v>
      </c>
      <c r="C50" s="137" t="s">
        <v>4396</v>
      </c>
      <c r="D50" s="72" t="s">
        <v>170</v>
      </c>
      <c r="E50" s="84">
        <v>9</v>
      </c>
      <c r="F50" s="99">
        <v>7</v>
      </c>
      <c r="G50" s="84">
        <f t="shared" si="2"/>
        <v>16</v>
      </c>
      <c r="H50" s="67">
        <v>43738</v>
      </c>
      <c r="I50" s="90">
        <v>80</v>
      </c>
      <c r="J50" s="217">
        <f t="shared" si="1"/>
        <v>16</v>
      </c>
    </row>
    <row r="51" spans="1:10" ht="15" hidden="1" outlineLevel="1" thickBot="1" x14ac:dyDescent="0.4">
      <c r="A51" s="70" t="s">
        <v>4395</v>
      </c>
      <c r="B51" s="7" t="s">
        <v>4455</v>
      </c>
      <c r="C51" s="137" t="s">
        <v>4396</v>
      </c>
      <c r="D51" s="72" t="s">
        <v>170</v>
      </c>
      <c r="E51" s="84">
        <v>6</v>
      </c>
      <c r="F51" s="99">
        <v>2</v>
      </c>
      <c r="G51" s="84">
        <f t="shared" si="2"/>
        <v>8</v>
      </c>
      <c r="H51" s="67">
        <v>43738</v>
      </c>
      <c r="I51" s="90">
        <v>270</v>
      </c>
      <c r="J51" s="217">
        <f t="shared" si="1"/>
        <v>8</v>
      </c>
    </row>
    <row r="52" spans="1:10" ht="15" hidden="1" outlineLevel="1" thickBot="1" x14ac:dyDescent="0.4">
      <c r="A52" s="70" t="s">
        <v>4395</v>
      </c>
      <c r="B52" s="7" t="s">
        <v>4456</v>
      </c>
      <c r="C52" s="137" t="s">
        <v>4396</v>
      </c>
      <c r="D52" s="72" t="s">
        <v>170</v>
      </c>
      <c r="E52" s="84">
        <v>5</v>
      </c>
      <c r="F52" s="99">
        <v>5</v>
      </c>
      <c r="G52" s="84">
        <f t="shared" si="2"/>
        <v>10</v>
      </c>
      <c r="H52" s="67">
        <v>43738</v>
      </c>
      <c r="I52" s="90">
        <v>85</v>
      </c>
      <c r="J52" s="217">
        <f t="shared" si="1"/>
        <v>10</v>
      </c>
    </row>
    <row r="53" spans="1:10" ht="15" hidden="1" outlineLevel="1" thickBot="1" x14ac:dyDescent="0.4">
      <c r="A53" s="70" t="s">
        <v>4395</v>
      </c>
      <c r="B53" s="7" t="s">
        <v>4457</v>
      </c>
      <c r="C53" s="137" t="s">
        <v>4396</v>
      </c>
      <c r="D53" s="72" t="s">
        <v>170</v>
      </c>
      <c r="E53" s="84">
        <v>3</v>
      </c>
      <c r="F53" s="99">
        <v>2</v>
      </c>
      <c r="G53" s="84">
        <f t="shared" si="2"/>
        <v>5</v>
      </c>
      <c r="H53" s="67">
        <v>43738</v>
      </c>
      <c r="I53" s="90">
        <v>190</v>
      </c>
      <c r="J53" s="217">
        <f t="shared" si="1"/>
        <v>5</v>
      </c>
    </row>
    <row r="54" spans="1:10" ht="15" hidden="1" outlineLevel="1" thickBot="1" x14ac:dyDescent="0.4">
      <c r="A54" s="70" t="s">
        <v>4395</v>
      </c>
      <c r="B54" s="7" t="s">
        <v>4458</v>
      </c>
      <c r="C54" s="137" t="s">
        <v>4396</v>
      </c>
      <c r="D54" s="72" t="s">
        <v>170</v>
      </c>
      <c r="E54" s="84">
        <v>8</v>
      </c>
      <c r="F54" s="99">
        <v>4</v>
      </c>
      <c r="G54" s="84">
        <f t="shared" si="2"/>
        <v>12</v>
      </c>
      <c r="H54" s="67">
        <v>43738</v>
      </c>
      <c r="I54" s="90">
        <v>110</v>
      </c>
      <c r="J54" s="217">
        <f t="shared" si="1"/>
        <v>12</v>
      </c>
    </row>
    <row r="55" spans="1:10" ht="15" hidden="1" outlineLevel="1" thickBot="1" x14ac:dyDescent="0.4">
      <c r="A55" s="70" t="s">
        <v>4395</v>
      </c>
      <c r="B55" s="7" t="s">
        <v>4459</v>
      </c>
      <c r="C55" s="137" t="s">
        <v>4396</v>
      </c>
      <c r="D55" s="72" t="s">
        <v>170</v>
      </c>
      <c r="E55" s="84">
        <v>6</v>
      </c>
      <c r="F55" s="99">
        <v>3</v>
      </c>
      <c r="G55" s="84">
        <f t="shared" si="2"/>
        <v>9</v>
      </c>
      <c r="H55" s="67">
        <v>43738</v>
      </c>
      <c r="I55" s="90">
        <v>120</v>
      </c>
      <c r="J55" s="217">
        <f t="shared" si="1"/>
        <v>9</v>
      </c>
    </row>
    <row r="56" spans="1:10" ht="15" hidden="1" outlineLevel="1" thickBot="1" x14ac:dyDescent="0.4">
      <c r="A56" s="70" t="s">
        <v>4395</v>
      </c>
      <c r="B56" s="7" t="s">
        <v>4460</v>
      </c>
      <c r="C56" s="137" t="s">
        <v>4396</v>
      </c>
      <c r="D56" s="72" t="s">
        <v>170</v>
      </c>
      <c r="E56" s="84">
        <v>5</v>
      </c>
      <c r="F56" s="99">
        <v>6</v>
      </c>
      <c r="G56" s="84">
        <f t="shared" si="2"/>
        <v>11</v>
      </c>
      <c r="H56" s="67">
        <v>43738</v>
      </c>
      <c r="I56" s="90">
        <v>200</v>
      </c>
      <c r="J56" s="217">
        <f t="shared" si="1"/>
        <v>11</v>
      </c>
    </row>
    <row r="57" spans="1:10" ht="15" hidden="1" outlineLevel="1" thickBot="1" x14ac:dyDescent="0.4">
      <c r="A57" s="70" t="s">
        <v>4395</v>
      </c>
      <c r="B57" s="7" t="s">
        <v>4461</v>
      </c>
      <c r="C57" s="137" t="s">
        <v>4396</v>
      </c>
      <c r="D57" s="72" t="s">
        <v>170</v>
      </c>
      <c r="E57" s="84">
        <v>6</v>
      </c>
      <c r="F57" s="99">
        <v>4</v>
      </c>
      <c r="G57" s="84">
        <f t="shared" si="2"/>
        <v>10</v>
      </c>
      <c r="H57" s="67">
        <v>43738</v>
      </c>
      <c r="I57" s="90">
        <v>100</v>
      </c>
      <c r="J57" s="217">
        <f t="shared" si="1"/>
        <v>10</v>
      </c>
    </row>
    <row r="58" spans="1:10" ht="15" hidden="1" outlineLevel="1" thickBot="1" x14ac:dyDescent="0.4">
      <c r="A58" s="70" t="s">
        <v>4395</v>
      </c>
      <c r="B58" s="7" t="s">
        <v>4462</v>
      </c>
      <c r="C58" s="137" t="s">
        <v>4396</v>
      </c>
      <c r="D58" s="72" t="s">
        <v>170</v>
      </c>
      <c r="E58" s="84">
        <v>5</v>
      </c>
      <c r="F58" s="99">
        <v>2</v>
      </c>
      <c r="G58" s="84">
        <f t="shared" si="2"/>
        <v>7</v>
      </c>
      <c r="H58" s="67">
        <v>43738</v>
      </c>
      <c r="I58" s="90">
        <v>220</v>
      </c>
      <c r="J58" s="217">
        <f t="shared" si="1"/>
        <v>7</v>
      </c>
    </row>
    <row r="59" spans="1:10" ht="15" hidden="1" outlineLevel="1" thickBot="1" x14ac:dyDescent="0.4">
      <c r="A59" s="70" t="s">
        <v>4395</v>
      </c>
      <c r="B59" s="7" t="s">
        <v>4463</v>
      </c>
      <c r="C59" s="137" t="s">
        <v>4396</v>
      </c>
      <c r="D59" s="72" t="s">
        <v>170</v>
      </c>
      <c r="E59" s="84">
        <v>6</v>
      </c>
      <c r="F59" s="99">
        <v>5</v>
      </c>
      <c r="G59" s="84">
        <f t="shared" si="2"/>
        <v>11</v>
      </c>
      <c r="H59" s="67">
        <v>43738</v>
      </c>
      <c r="I59" s="90">
        <v>140</v>
      </c>
      <c r="J59" s="217">
        <f t="shared" si="1"/>
        <v>11</v>
      </c>
    </row>
    <row r="60" spans="1:10" ht="15" hidden="1" outlineLevel="1" thickBot="1" x14ac:dyDescent="0.4">
      <c r="A60" s="70" t="s">
        <v>4395</v>
      </c>
      <c r="B60" s="7" t="s">
        <v>4464</v>
      </c>
      <c r="C60" s="137" t="s">
        <v>4396</v>
      </c>
      <c r="D60" s="72" t="s">
        <v>170</v>
      </c>
      <c r="E60" s="84">
        <v>4</v>
      </c>
      <c r="F60" s="99">
        <v>5</v>
      </c>
      <c r="G60" s="84">
        <f t="shared" si="2"/>
        <v>9</v>
      </c>
      <c r="H60" s="67">
        <v>43738</v>
      </c>
      <c r="I60" s="90">
        <v>100</v>
      </c>
      <c r="J60" s="217">
        <f t="shared" si="1"/>
        <v>9</v>
      </c>
    </row>
    <row r="61" spans="1:10" ht="15" hidden="1" outlineLevel="1" thickBot="1" x14ac:dyDescent="0.4">
      <c r="A61" s="70" t="s">
        <v>4395</v>
      </c>
      <c r="B61" s="7" t="s">
        <v>4465</v>
      </c>
      <c r="C61" s="137" t="s">
        <v>4396</v>
      </c>
      <c r="D61" s="72" t="s">
        <v>170</v>
      </c>
      <c r="E61" s="84">
        <v>2</v>
      </c>
      <c r="F61" s="99">
        <v>3</v>
      </c>
      <c r="G61" s="84">
        <f t="shared" si="2"/>
        <v>5</v>
      </c>
      <c r="H61" s="67">
        <v>43738</v>
      </c>
      <c r="I61" s="90">
        <v>80</v>
      </c>
      <c r="J61" s="217">
        <f t="shared" si="1"/>
        <v>5</v>
      </c>
    </row>
    <row r="62" spans="1:10" ht="15" hidden="1" outlineLevel="1" thickBot="1" x14ac:dyDescent="0.4">
      <c r="A62" s="70" t="s">
        <v>4395</v>
      </c>
      <c r="B62" s="7" t="s">
        <v>4466</v>
      </c>
      <c r="C62" s="137" t="s">
        <v>4396</v>
      </c>
      <c r="D62" s="72" t="s">
        <v>170</v>
      </c>
      <c r="E62" s="84">
        <v>2</v>
      </c>
      <c r="F62" s="99">
        <v>3</v>
      </c>
      <c r="G62" s="84">
        <f t="shared" si="2"/>
        <v>5</v>
      </c>
      <c r="H62" s="67">
        <v>43738</v>
      </c>
      <c r="I62" s="90">
        <v>190</v>
      </c>
      <c r="J62" s="217">
        <f t="shared" si="1"/>
        <v>5</v>
      </c>
    </row>
    <row r="63" spans="1:10" ht="15" hidden="1" outlineLevel="1" thickBot="1" x14ac:dyDescent="0.4">
      <c r="A63" s="70" t="s">
        <v>4395</v>
      </c>
      <c r="B63" s="7" t="s">
        <v>4467</v>
      </c>
      <c r="C63" s="137" t="s">
        <v>4396</v>
      </c>
      <c r="D63" s="72" t="s">
        <v>170</v>
      </c>
      <c r="E63" s="84">
        <v>7</v>
      </c>
      <c r="F63" s="99">
        <v>8</v>
      </c>
      <c r="G63" s="84">
        <f t="shared" si="2"/>
        <v>15</v>
      </c>
      <c r="H63" s="67">
        <v>43738</v>
      </c>
      <c r="I63" s="90">
        <v>120</v>
      </c>
      <c r="J63" s="217">
        <f t="shared" si="1"/>
        <v>15</v>
      </c>
    </row>
    <row r="64" spans="1:10" ht="15" hidden="1" outlineLevel="1" thickBot="1" x14ac:dyDescent="0.4">
      <c r="A64" s="70" t="s">
        <v>4395</v>
      </c>
      <c r="B64" s="7" t="s">
        <v>4468</v>
      </c>
      <c r="C64" s="137" t="s">
        <v>4396</v>
      </c>
      <c r="D64" s="72" t="s">
        <v>170</v>
      </c>
      <c r="E64" s="84">
        <v>4</v>
      </c>
      <c r="F64" s="99">
        <v>10</v>
      </c>
      <c r="G64" s="84">
        <f t="shared" si="2"/>
        <v>14</v>
      </c>
      <c r="H64" s="67">
        <v>43738</v>
      </c>
      <c r="I64" s="90">
        <v>140</v>
      </c>
      <c r="J64" s="217">
        <f t="shared" si="1"/>
        <v>14</v>
      </c>
    </row>
    <row r="65" spans="1:10" ht="15" hidden="1" outlineLevel="1" thickBot="1" x14ac:dyDescent="0.4">
      <c r="A65" s="70" t="s">
        <v>4395</v>
      </c>
      <c r="B65" s="7" t="s">
        <v>4469</v>
      </c>
      <c r="C65" s="137" t="s">
        <v>4396</v>
      </c>
      <c r="D65" s="72" t="s">
        <v>170</v>
      </c>
      <c r="E65" s="84">
        <v>8</v>
      </c>
      <c r="F65" s="99">
        <v>8</v>
      </c>
      <c r="G65" s="84">
        <f t="shared" si="2"/>
        <v>16</v>
      </c>
      <c r="H65" s="67">
        <v>43738</v>
      </c>
      <c r="I65" s="90">
        <v>180</v>
      </c>
      <c r="J65" s="217">
        <f t="shared" si="1"/>
        <v>16</v>
      </c>
    </row>
    <row r="66" spans="1:10" ht="15" hidden="1" outlineLevel="1" thickBot="1" x14ac:dyDescent="0.4">
      <c r="A66" s="70" t="s">
        <v>4395</v>
      </c>
      <c r="B66" s="7" t="s">
        <v>4470</v>
      </c>
      <c r="C66" s="137" t="s">
        <v>4396</v>
      </c>
      <c r="D66" s="72" t="s">
        <v>170</v>
      </c>
      <c r="E66" s="84">
        <v>4</v>
      </c>
      <c r="F66" s="99">
        <v>5</v>
      </c>
      <c r="G66" s="84">
        <f t="shared" si="2"/>
        <v>9</v>
      </c>
      <c r="H66" s="67">
        <v>43738</v>
      </c>
      <c r="I66" s="90">
        <v>250</v>
      </c>
      <c r="J66" s="217">
        <f t="shared" si="1"/>
        <v>9</v>
      </c>
    </row>
    <row r="67" spans="1:10" ht="15" hidden="1" outlineLevel="1" thickBot="1" x14ac:dyDescent="0.4">
      <c r="A67" s="70" t="s">
        <v>4395</v>
      </c>
      <c r="B67" s="7" t="s">
        <v>4471</v>
      </c>
      <c r="C67" s="137" t="s">
        <v>4396</v>
      </c>
      <c r="D67" s="72" t="s">
        <v>170</v>
      </c>
      <c r="E67" s="84">
        <v>6</v>
      </c>
      <c r="F67" s="99">
        <v>7</v>
      </c>
      <c r="G67" s="84">
        <f t="shared" si="2"/>
        <v>13</v>
      </c>
      <c r="H67" s="67">
        <v>43738</v>
      </c>
      <c r="I67" s="90">
        <v>110</v>
      </c>
      <c r="J67" s="217">
        <f t="shared" ref="J67:J130" si="3">IF(I67&gt;$Q$1,,G67)</f>
        <v>13</v>
      </c>
    </row>
    <row r="68" spans="1:10" ht="15" hidden="1" outlineLevel="1" thickBot="1" x14ac:dyDescent="0.4">
      <c r="A68" s="70" t="s">
        <v>4395</v>
      </c>
      <c r="B68" s="7" t="s">
        <v>4472</v>
      </c>
      <c r="C68" s="137" t="s">
        <v>4396</v>
      </c>
      <c r="D68" s="72" t="s">
        <v>170</v>
      </c>
      <c r="E68" s="84">
        <v>12</v>
      </c>
      <c r="F68" s="99">
        <v>11</v>
      </c>
      <c r="G68" s="84">
        <f t="shared" si="2"/>
        <v>23</v>
      </c>
      <c r="H68" s="67">
        <v>43738</v>
      </c>
      <c r="I68" s="90">
        <v>130</v>
      </c>
      <c r="J68" s="217">
        <f t="shared" si="3"/>
        <v>23</v>
      </c>
    </row>
    <row r="69" spans="1:10" ht="15" hidden="1" outlineLevel="1" thickBot="1" x14ac:dyDescent="0.4">
      <c r="A69" s="70" t="s">
        <v>4395</v>
      </c>
      <c r="B69" s="7" t="s">
        <v>4473</v>
      </c>
      <c r="C69" s="137" t="s">
        <v>4396</v>
      </c>
      <c r="D69" s="72" t="s">
        <v>170</v>
      </c>
      <c r="E69" s="84">
        <v>2</v>
      </c>
      <c r="F69" s="99">
        <v>3</v>
      </c>
      <c r="G69" s="84">
        <f t="shared" si="2"/>
        <v>5</v>
      </c>
      <c r="H69" s="67">
        <v>43738</v>
      </c>
      <c r="I69" s="90">
        <v>95</v>
      </c>
      <c r="J69" s="217">
        <f t="shared" si="3"/>
        <v>5</v>
      </c>
    </row>
    <row r="70" spans="1:10" ht="15" hidden="1" outlineLevel="1" thickBot="1" x14ac:dyDescent="0.4">
      <c r="A70" s="70" t="s">
        <v>4395</v>
      </c>
      <c r="B70" s="7" t="s">
        <v>4474</v>
      </c>
      <c r="C70" s="137" t="s">
        <v>4396</v>
      </c>
      <c r="D70" s="72" t="s">
        <v>170</v>
      </c>
      <c r="E70" s="84">
        <v>2</v>
      </c>
      <c r="F70" s="99">
        <v>6</v>
      </c>
      <c r="G70" s="84">
        <f t="shared" si="2"/>
        <v>8</v>
      </c>
      <c r="H70" s="67">
        <v>43738</v>
      </c>
      <c r="I70" s="90">
        <v>160</v>
      </c>
      <c r="J70" s="217">
        <f t="shared" si="3"/>
        <v>8</v>
      </c>
    </row>
    <row r="71" spans="1:10" ht="15" hidden="1" outlineLevel="1" thickBot="1" x14ac:dyDescent="0.4">
      <c r="A71" s="70" t="s">
        <v>4395</v>
      </c>
      <c r="B71" s="7" t="s">
        <v>4475</v>
      </c>
      <c r="C71" s="137" t="s">
        <v>4396</v>
      </c>
      <c r="D71" s="72" t="s">
        <v>170</v>
      </c>
      <c r="E71" s="84">
        <v>7</v>
      </c>
      <c r="F71" s="99">
        <v>8</v>
      </c>
      <c r="G71" s="84">
        <f t="shared" si="2"/>
        <v>15</v>
      </c>
      <c r="H71" s="67">
        <v>43738</v>
      </c>
      <c r="I71" s="90">
        <v>205</v>
      </c>
      <c r="J71" s="217">
        <f t="shared" si="3"/>
        <v>15</v>
      </c>
    </row>
    <row r="72" spans="1:10" ht="15" hidden="1" outlineLevel="1" thickBot="1" x14ac:dyDescent="0.4">
      <c r="A72" s="70" t="s">
        <v>4395</v>
      </c>
      <c r="B72" s="7" t="s">
        <v>4476</v>
      </c>
      <c r="C72" s="137" t="s">
        <v>4396</v>
      </c>
      <c r="D72" s="72" t="s">
        <v>170</v>
      </c>
      <c r="E72" s="84">
        <v>8</v>
      </c>
      <c r="F72" s="99">
        <v>8</v>
      </c>
      <c r="G72" s="84">
        <f t="shared" ref="G72:G101" si="4">E72+F72</f>
        <v>16</v>
      </c>
      <c r="H72" s="67">
        <v>43738</v>
      </c>
      <c r="I72" s="90">
        <v>110</v>
      </c>
      <c r="J72" s="217">
        <f t="shared" si="3"/>
        <v>16</v>
      </c>
    </row>
    <row r="73" spans="1:10" ht="15" hidden="1" outlineLevel="1" thickBot="1" x14ac:dyDescent="0.4">
      <c r="A73" s="70" t="s">
        <v>4395</v>
      </c>
      <c r="B73" s="7" t="s">
        <v>4477</v>
      </c>
      <c r="C73" s="137" t="s">
        <v>4396</v>
      </c>
      <c r="D73" s="72" t="s">
        <v>170</v>
      </c>
      <c r="E73" s="84">
        <v>8</v>
      </c>
      <c r="F73" s="99">
        <v>5</v>
      </c>
      <c r="G73" s="84">
        <f t="shared" si="4"/>
        <v>13</v>
      </c>
      <c r="H73" s="67">
        <v>43738</v>
      </c>
      <c r="I73" s="90">
        <v>85</v>
      </c>
      <c r="J73" s="217">
        <f t="shared" si="3"/>
        <v>13</v>
      </c>
    </row>
    <row r="74" spans="1:10" ht="15" hidden="1" outlineLevel="1" thickBot="1" x14ac:dyDescent="0.4">
      <c r="A74" s="70" t="s">
        <v>4395</v>
      </c>
      <c r="B74" s="7" t="s">
        <v>4478</v>
      </c>
      <c r="C74" s="137" t="s">
        <v>4396</v>
      </c>
      <c r="D74" s="72" t="s">
        <v>170</v>
      </c>
      <c r="E74" s="84">
        <v>10</v>
      </c>
      <c r="F74" s="99">
        <v>9</v>
      </c>
      <c r="G74" s="84">
        <f t="shared" si="4"/>
        <v>19</v>
      </c>
      <c r="H74" s="67">
        <v>43738</v>
      </c>
      <c r="I74" s="90">
        <v>50</v>
      </c>
      <c r="J74" s="217">
        <f t="shared" si="3"/>
        <v>19</v>
      </c>
    </row>
    <row r="75" spans="1:10" ht="15" hidden="1" outlineLevel="1" thickBot="1" x14ac:dyDescent="0.4">
      <c r="A75" s="70" t="s">
        <v>4395</v>
      </c>
      <c r="B75" s="7" t="s">
        <v>4479</v>
      </c>
      <c r="C75" s="137" t="s">
        <v>4396</v>
      </c>
      <c r="D75" s="72" t="s">
        <v>170</v>
      </c>
      <c r="E75" s="84">
        <v>3</v>
      </c>
      <c r="F75" s="99">
        <v>4</v>
      </c>
      <c r="G75" s="84">
        <f t="shared" si="4"/>
        <v>7</v>
      </c>
      <c r="H75" s="67">
        <v>43738</v>
      </c>
      <c r="I75" s="90">
        <v>180</v>
      </c>
      <c r="J75" s="217">
        <f t="shared" si="3"/>
        <v>7</v>
      </c>
    </row>
    <row r="76" spans="1:10" ht="15" hidden="1" outlineLevel="1" thickBot="1" x14ac:dyDescent="0.4">
      <c r="A76" s="70" t="s">
        <v>4395</v>
      </c>
      <c r="B76" s="7" t="s">
        <v>4480</v>
      </c>
      <c r="C76" s="137" t="s">
        <v>4396</v>
      </c>
      <c r="D76" s="72" t="s">
        <v>170</v>
      </c>
      <c r="E76" s="84">
        <v>7</v>
      </c>
      <c r="F76" s="99">
        <v>4</v>
      </c>
      <c r="G76" s="84">
        <f t="shared" si="4"/>
        <v>11</v>
      </c>
      <c r="H76" s="67">
        <v>43738</v>
      </c>
      <c r="I76" s="90">
        <v>120</v>
      </c>
      <c r="J76" s="217">
        <f t="shared" si="3"/>
        <v>11</v>
      </c>
    </row>
    <row r="77" spans="1:10" ht="15" hidden="1" outlineLevel="1" thickBot="1" x14ac:dyDescent="0.4">
      <c r="A77" s="70" t="s">
        <v>4395</v>
      </c>
      <c r="B77" s="7" t="s">
        <v>4481</v>
      </c>
      <c r="C77" s="137" t="s">
        <v>4396</v>
      </c>
      <c r="D77" s="72" t="s">
        <v>170</v>
      </c>
      <c r="E77" s="84">
        <v>5</v>
      </c>
      <c r="F77" s="99">
        <v>2</v>
      </c>
      <c r="G77" s="84">
        <f t="shared" si="4"/>
        <v>7</v>
      </c>
      <c r="H77" s="67">
        <v>43738</v>
      </c>
      <c r="I77" s="90">
        <v>190</v>
      </c>
      <c r="J77" s="217">
        <f t="shared" si="3"/>
        <v>7</v>
      </c>
    </row>
    <row r="78" spans="1:10" ht="15" hidden="1" outlineLevel="1" thickBot="1" x14ac:dyDescent="0.4">
      <c r="A78" s="70" t="s">
        <v>4395</v>
      </c>
      <c r="B78" s="7" t="s">
        <v>4482</v>
      </c>
      <c r="C78" s="137" t="s">
        <v>4396</v>
      </c>
      <c r="D78" s="72" t="s">
        <v>170</v>
      </c>
      <c r="E78" s="84">
        <v>5</v>
      </c>
      <c r="F78" s="99">
        <v>4</v>
      </c>
      <c r="G78" s="84">
        <f t="shared" si="4"/>
        <v>9</v>
      </c>
      <c r="H78" s="67">
        <v>43738</v>
      </c>
      <c r="I78" s="90">
        <v>160</v>
      </c>
      <c r="J78" s="217">
        <f t="shared" si="3"/>
        <v>9</v>
      </c>
    </row>
    <row r="79" spans="1:10" ht="15" hidden="1" outlineLevel="1" thickBot="1" x14ac:dyDescent="0.4">
      <c r="A79" s="70" t="s">
        <v>4395</v>
      </c>
      <c r="B79" s="7" t="s">
        <v>4483</v>
      </c>
      <c r="C79" s="137" t="s">
        <v>4396</v>
      </c>
      <c r="D79" s="72" t="s">
        <v>170</v>
      </c>
      <c r="E79" s="84">
        <v>5</v>
      </c>
      <c r="F79" s="99">
        <v>6</v>
      </c>
      <c r="G79" s="84">
        <f t="shared" si="4"/>
        <v>11</v>
      </c>
      <c r="H79" s="67">
        <v>43738</v>
      </c>
      <c r="I79" s="90">
        <v>100</v>
      </c>
      <c r="J79" s="217">
        <f t="shared" si="3"/>
        <v>11</v>
      </c>
    </row>
    <row r="80" spans="1:10" ht="15" hidden="1" outlineLevel="1" thickBot="1" x14ac:dyDescent="0.4">
      <c r="A80" s="70" t="s">
        <v>4395</v>
      </c>
      <c r="B80" s="7" t="s">
        <v>4484</v>
      </c>
      <c r="C80" s="137" t="s">
        <v>4396</v>
      </c>
      <c r="D80" s="72" t="s">
        <v>170</v>
      </c>
      <c r="E80" s="84">
        <v>2</v>
      </c>
      <c r="F80" s="99">
        <v>3</v>
      </c>
      <c r="G80" s="84">
        <f t="shared" si="4"/>
        <v>5</v>
      </c>
      <c r="H80" s="67">
        <v>43738</v>
      </c>
      <c r="I80" s="90">
        <v>116</v>
      </c>
      <c r="J80" s="217">
        <f t="shared" si="3"/>
        <v>5</v>
      </c>
    </row>
    <row r="81" spans="1:10" ht="15" hidden="1" outlineLevel="1" thickBot="1" x14ac:dyDescent="0.4">
      <c r="A81" s="70" t="s">
        <v>4395</v>
      </c>
      <c r="B81" s="7" t="s">
        <v>4485</v>
      </c>
      <c r="C81" s="137" t="s">
        <v>4396</v>
      </c>
      <c r="D81" s="72" t="s">
        <v>170</v>
      </c>
      <c r="E81" s="84">
        <v>4</v>
      </c>
      <c r="F81" s="99">
        <v>4</v>
      </c>
      <c r="G81" s="84">
        <f t="shared" si="4"/>
        <v>8</v>
      </c>
      <c r="H81" s="67">
        <v>43738</v>
      </c>
      <c r="I81" s="90">
        <v>150</v>
      </c>
      <c r="J81" s="217">
        <f t="shared" si="3"/>
        <v>8</v>
      </c>
    </row>
    <row r="82" spans="1:10" ht="15" hidden="1" outlineLevel="1" thickBot="1" x14ac:dyDescent="0.4">
      <c r="A82" s="70" t="s">
        <v>4395</v>
      </c>
      <c r="B82" s="7" t="s">
        <v>4486</v>
      </c>
      <c r="C82" s="137" t="s">
        <v>4396</v>
      </c>
      <c r="D82" s="72" t="s">
        <v>170</v>
      </c>
      <c r="E82" s="84">
        <v>3</v>
      </c>
      <c r="F82" s="99">
        <v>9</v>
      </c>
      <c r="G82" s="84">
        <f t="shared" si="4"/>
        <v>12</v>
      </c>
      <c r="H82" s="67">
        <v>43738</v>
      </c>
      <c r="I82" s="90">
        <v>100</v>
      </c>
      <c r="J82" s="217">
        <f t="shared" si="3"/>
        <v>12</v>
      </c>
    </row>
    <row r="83" spans="1:10" ht="15" hidden="1" outlineLevel="1" thickBot="1" x14ac:dyDescent="0.4">
      <c r="A83" s="70" t="s">
        <v>4395</v>
      </c>
      <c r="B83" s="7" t="s">
        <v>4487</v>
      </c>
      <c r="C83" s="137" t="s">
        <v>4396</v>
      </c>
      <c r="D83" s="72" t="s">
        <v>170</v>
      </c>
      <c r="E83" s="84">
        <v>6</v>
      </c>
      <c r="F83" s="99">
        <v>7</v>
      </c>
      <c r="G83" s="84">
        <f t="shared" si="4"/>
        <v>13</v>
      </c>
      <c r="H83" s="67">
        <v>43738</v>
      </c>
      <c r="I83" s="90">
        <v>100</v>
      </c>
      <c r="J83" s="217">
        <f t="shared" si="3"/>
        <v>13</v>
      </c>
    </row>
    <row r="84" spans="1:10" ht="15" hidden="1" outlineLevel="1" thickBot="1" x14ac:dyDescent="0.4">
      <c r="A84" s="70" t="s">
        <v>4395</v>
      </c>
      <c r="B84" s="7" t="s">
        <v>4488</v>
      </c>
      <c r="C84" s="137" t="s">
        <v>4396</v>
      </c>
      <c r="D84" s="72" t="s">
        <v>170</v>
      </c>
      <c r="E84" s="84">
        <v>5</v>
      </c>
      <c r="F84" s="99">
        <v>4</v>
      </c>
      <c r="G84" s="84">
        <f t="shared" si="4"/>
        <v>9</v>
      </c>
      <c r="H84" s="67">
        <v>43738</v>
      </c>
      <c r="I84" s="90">
        <v>150</v>
      </c>
      <c r="J84" s="217">
        <f t="shared" si="3"/>
        <v>9</v>
      </c>
    </row>
    <row r="85" spans="1:10" ht="15" hidden="1" outlineLevel="1" thickBot="1" x14ac:dyDescent="0.4">
      <c r="A85" s="70" t="s">
        <v>4395</v>
      </c>
      <c r="B85" s="7" t="s">
        <v>4489</v>
      </c>
      <c r="C85" s="137" t="s">
        <v>4396</v>
      </c>
      <c r="D85" s="72" t="s">
        <v>170</v>
      </c>
      <c r="E85" s="84">
        <v>5</v>
      </c>
      <c r="F85" s="99">
        <v>7</v>
      </c>
      <c r="G85" s="84">
        <f t="shared" si="4"/>
        <v>12</v>
      </c>
      <c r="H85" s="67">
        <v>43738</v>
      </c>
      <c r="I85" s="90">
        <v>120</v>
      </c>
      <c r="J85" s="217">
        <f t="shared" si="3"/>
        <v>12</v>
      </c>
    </row>
    <row r="86" spans="1:10" ht="15" hidden="1" outlineLevel="1" thickBot="1" x14ac:dyDescent="0.4">
      <c r="A86" s="70" t="s">
        <v>4395</v>
      </c>
      <c r="B86" s="7" t="s">
        <v>4490</v>
      </c>
      <c r="C86" s="137" t="s">
        <v>4396</v>
      </c>
      <c r="D86" s="72" t="s">
        <v>170</v>
      </c>
      <c r="E86" s="84">
        <v>8</v>
      </c>
      <c r="F86" s="99">
        <v>7</v>
      </c>
      <c r="G86" s="84">
        <f t="shared" si="4"/>
        <v>15</v>
      </c>
      <c r="H86" s="67">
        <v>43738</v>
      </c>
      <c r="I86" s="90">
        <v>80</v>
      </c>
      <c r="J86" s="217">
        <f t="shared" si="3"/>
        <v>15</v>
      </c>
    </row>
    <row r="87" spans="1:10" ht="15" hidden="1" outlineLevel="1" thickBot="1" x14ac:dyDescent="0.4">
      <c r="A87" s="70" t="s">
        <v>4395</v>
      </c>
      <c r="B87" s="7" t="s">
        <v>4491</v>
      </c>
      <c r="C87" s="137" t="s">
        <v>4396</v>
      </c>
      <c r="D87" s="72" t="s">
        <v>170</v>
      </c>
      <c r="E87" s="84">
        <v>1</v>
      </c>
      <c r="F87" s="99">
        <v>2</v>
      </c>
      <c r="G87" s="84">
        <f t="shared" si="4"/>
        <v>3</v>
      </c>
      <c r="H87" s="67">
        <v>43738</v>
      </c>
      <c r="I87" s="90">
        <v>190</v>
      </c>
      <c r="J87" s="217">
        <f t="shared" si="3"/>
        <v>3</v>
      </c>
    </row>
    <row r="88" spans="1:10" ht="15" hidden="1" outlineLevel="1" thickBot="1" x14ac:dyDescent="0.4">
      <c r="A88" s="70" t="s">
        <v>4395</v>
      </c>
      <c r="B88" s="7" t="s">
        <v>4492</v>
      </c>
      <c r="C88" s="137" t="s">
        <v>4396</v>
      </c>
      <c r="D88" s="72" t="s">
        <v>170</v>
      </c>
      <c r="E88" s="84">
        <v>1</v>
      </c>
      <c r="F88" s="99">
        <v>2</v>
      </c>
      <c r="G88" s="84">
        <f t="shared" si="4"/>
        <v>3</v>
      </c>
      <c r="H88" s="67">
        <v>43738</v>
      </c>
      <c r="I88" s="90">
        <v>280</v>
      </c>
      <c r="J88" s="217">
        <f t="shared" si="3"/>
        <v>3</v>
      </c>
    </row>
    <row r="89" spans="1:10" ht="15" hidden="1" outlineLevel="1" thickBot="1" x14ac:dyDescent="0.4">
      <c r="A89" s="70" t="s">
        <v>4395</v>
      </c>
      <c r="B89" s="7" t="s">
        <v>4493</v>
      </c>
      <c r="C89" s="137" t="s">
        <v>4396</v>
      </c>
      <c r="D89" s="72" t="s">
        <v>170</v>
      </c>
      <c r="E89" s="84">
        <v>2</v>
      </c>
      <c r="F89" s="99">
        <v>3</v>
      </c>
      <c r="G89" s="84">
        <f t="shared" si="4"/>
        <v>5</v>
      </c>
      <c r="H89" s="67">
        <v>43738</v>
      </c>
      <c r="I89" s="90">
        <v>250</v>
      </c>
      <c r="J89" s="217">
        <f t="shared" si="3"/>
        <v>5</v>
      </c>
    </row>
    <row r="90" spans="1:10" ht="15" hidden="1" outlineLevel="1" thickBot="1" x14ac:dyDescent="0.4">
      <c r="A90" s="70" t="s">
        <v>4395</v>
      </c>
      <c r="B90" s="7" t="s">
        <v>4494</v>
      </c>
      <c r="C90" s="137" t="s">
        <v>4396</v>
      </c>
      <c r="D90" s="72" t="s">
        <v>170</v>
      </c>
      <c r="E90" s="84">
        <v>7</v>
      </c>
      <c r="F90" s="99">
        <v>5</v>
      </c>
      <c r="G90" s="84">
        <f t="shared" si="4"/>
        <v>12</v>
      </c>
      <c r="H90" s="67">
        <v>43738</v>
      </c>
      <c r="I90" s="90">
        <v>300</v>
      </c>
      <c r="J90" s="217">
        <f t="shared" si="3"/>
        <v>12</v>
      </c>
    </row>
    <row r="91" spans="1:10" ht="15" hidden="1" outlineLevel="1" thickBot="1" x14ac:dyDescent="0.4">
      <c r="A91" s="70" t="s">
        <v>4395</v>
      </c>
      <c r="B91" s="7" t="s">
        <v>4495</v>
      </c>
      <c r="C91" s="137" t="s">
        <v>4396</v>
      </c>
      <c r="D91" s="72" t="s">
        <v>170</v>
      </c>
      <c r="E91" s="84">
        <v>1</v>
      </c>
      <c r="F91" s="99">
        <v>4</v>
      </c>
      <c r="G91" s="84">
        <f t="shared" si="4"/>
        <v>5</v>
      </c>
      <c r="H91" s="67">
        <v>43738</v>
      </c>
      <c r="I91" s="90">
        <v>405</v>
      </c>
      <c r="J91" s="217">
        <f t="shared" si="3"/>
        <v>5</v>
      </c>
    </row>
    <row r="92" spans="1:10" ht="15" hidden="1" outlineLevel="1" thickBot="1" x14ac:dyDescent="0.4">
      <c r="A92" s="70" t="s">
        <v>4395</v>
      </c>
      <c r="B92" s="7" t="s">
        <v>4496</v>
      </c>
      <c r="C92" s="137" t="s">
        <v>4396</v>
      </c>
      <c r="D92" s="72" t="s">
        <v>170</v>
      </c>
      <c r="E92" s="84">
        <v>6</v>
      </c>
      <c r="F92" s="99">
        <v>8</v>
      </c>
      <c r="G92" s="84">
        <f t="shared" si="4"/>
        <v>14</v>
      </c>
      <c r="H92" s="67">
        <v>43738</v>
      </c>
      <c r="I92" s="90">
        <v>100</v>
      </c>
      <c r="J92" s="217">
        <f t="shared" si="3"/>
        <v>14</v>
      </c>
    </row>
    <row r="93" spans="1:10" ht="15" hidden="1" outlineLevel="1" thickBot="1" x14ac:dyDescent="0.4">
      <c r="A93" s="70" t="s">
        <v>4395</v>
      </c>
      <c r="B93" s="7" t="s">
        <v>4497</v>
      </c>
      <c r="C93" s="137" t="s">
        <v>4396</v>
      </c>
      <c r="D93" s="72" t="s">
        <v>170</v>
      </c>
      <c r="E93" s="84">
        <v>5</v>
      </c>
      <c r="F93" s="99">
        <v>7</v>
      </c>
      <c r="G93" s="84">
        <f t="shared" si="4"/>
        <v>12</v>
      </c>
      <c r="H93" s="67">
        <v>43738</v>
      </c>
      <c r="I93" s="90">
        <v>120</v>
      </c>
      <c r="J93" s="217">
        <f t="shared" si="3"/>
        <v>12</v>
      </c>
    </row>
    <row r="94" spans="1:10" ht="15" hidden="1" outlineLevel="1" thickBot="1" x14ac:dyDescent="0.4">
      <c r="A94" s="70" t="s">
        <v>4395</v>
      </c>
      <c r="B94" s="7" t="s">
        <v>4498</v>
      </c>
      <c r="C94" s="137" t="s">
        <v>4396</v>
      </c>
      <c r="D94" s="72" t="s">
        <v>170</v>
      </c>
      <c r="E94" s="84">
        <v>5</v>
      </c>
      <c r="F94" s="99">
        <v>8</v>
      </c>
      <c r="G94" s="84">
        <f t="shared" si="4"/>
        <v>13</v>
      </c>
      <c r="H94" s="67">
        <v>43738</v>
      </c>
      <c r="I94" s="90">
        <v>80</v>
      </c>
      <c r="J94" s="217">
        <f t="shared" si="3"/>
        <v>13</v>
      </c>
    </row>
    <row r="95" spans="1:10" ht="15" hidden="1" outlineLevel="1" thickBot="1" x14ac:dyDescent="0.4">
      <c r="A95" s="70" t="s">
        <v>4395</v>
      </c>
      <c r="B95" s="7" t="s">
        <v>4499</v>
      </c>
      <c r="C95" s="137" t="s">
        <v>4396</v>
      </c>
      <c r="D95" s="72" t="s">
        <v>170</v>
      </c>
      <c r="E95" s="84">
        <v>3</v>
      </c>
      <c r="F95" s="99">
        <v>7</v>
      </c>
      <c r="G95" s="84">
        <f t="shared" si="4"/>
        <v>10</v>
      </c>
      <c r="H95" s="67">
        <v>43738</v>
      </c>
      <c r="I95" s="90">
        <v>190</v>
      </c>
      <c r="J95" s="217">
        <f t="shared" si="3"/>
        <v>10</v>
      </c>
    </row>
    <row r="96" spans="1:10" ht="15" hidden="1" outlineLevel="1" thickBot="1" x14ac:dyDescent="0.4">
      <c r="A96" s="70" t="s">
        <v>4395</v>
      </c>
      <c r="B96" s="7" t="s">
        <v>4500</v>
      </c>
      <c r="C96" s="137" t="s">
        <v>4396</v>
      </c>
      <c r="D96" s="72" t="s">
        <v>170</v>
      </c>
      <c r="E96" s="84">
        <v>7</v>
      </c>
      <c r="F96" s="99">
        <v>6</v>
      </c>
      <c r="G96" s="84">
        <f t="shared" si="4"/>
        <v>13</v>
      </c>
      <c r="H96" s="67">
        <v>43738</v>
      </c>
      <c r="I96" s="90">
        <v>150</v>
      </c>
      <c r="J96" s="217">
        <f t="shared" si="3"/>
        <v>13</v>
      </c>
    </row>
    <row r="97" spans="1:10" ht="15" hidden="1" outlineLevel="1" thickBot="1" x14ac:dyDescent="0.4">
      <c r="A97" s="70" t="s">
        <v>4395</v>
      </c>
      <c r="B97" s="7" t="s">
        <v>4501</v>
      </c>
      <c r="C97" s="137" t="s">
        <v>4396</v>
      </c>
      <c r="D97" s="72" t="s">
        <v>170</v>
      </c>
      <c r="E97" s="84">
        <v>7</v>
      </c>
      <c r="F97" s="99">
        <v>5</v>
      </c>
      <c r="G97" s="84">
        <f t="shared" si="4"/>
        <v>12</v>
      </c>
      <c r="H97" s="67">
        <v>43738</v>
      </c>
      <c r="I97" s="90">
        <v>125</v>
      </c>
      <c r="J97" s="217">
        <f t="shared" si="3"/>
        <v>12</v>
      </c>
    </row>
    <row r="98" spans="1:10" ht="15" hidden="1" outlineLevel="1" thickBot="1" x14ac:dyDescent="0.4">
      <c r="A98" s="70" t="s">
        <v>4395</v>
      </c>
      <c r="B98" s="7" t="s">
        <v>4502</v>
      </c>
      <c r="C98" s="137" t="s">
        <v>4396</v>
      </c>
      <c r="D98" s="72" t="s">
        <v>170</v>
      </c>
      <c r="E98" s="84">
        <v>4</v>
      </c>
      <c r="F98" s="99">
        <v>6</v>
      </c>
      <c r="G98" s="84">
        <f t="shared" si="4"/>
        <v>10</v>
      </c>
      <c r="H98" s="67">
        <v>43738</v>
      </c>
      <c r="I98" s="90">
        <v>100</v>
      </c>
      <c r="J98" s="217">
        <f t="shared" si="3"/>
        <v>10</v>
      </c>
    </row>
    <row r="99" spans="1:10" ht="15" hidden="1" outlineLevel="1" thickBot="1" x14ac:dyDescent="0.4">
      <c r="A99" s="70" t="s">
        <v>4395</v>
      </c>
      <c r="B99" s="7" t="s">
        <v>4503</v>
      </c>
      <c r="C99" s="137" t="s">
        <v>4396</v>
      </c>
      <c r="D99" s="72" t="s">
        <v>170</v>
      </c>
      <c r="E99" s="84">
        <v>2</v>
      </c>
      <c r="F99" s="99">
        <v>10</v>
      </c>
      <c r="G99" s="84">
        <f t="shared" si="4"/>
        <v>12</v>
      </c>
      <c r="H99" s="67">
        <v>43738</v>
      </c>
      <c r="I99" s="90">
        <v>110</v>
      </c>
      <c r="J99" s="217">
        <f t="shared" si="3"/>
        <v>12</v>
      </c>
    </row>
    <row r="100" spans="1:10" ht="15" hidden="1" outlineLevel="1" thickBot="1" x14ac:dyDescent="0.4">
      <c r="A100" s="70" t="s">
        <v>4395</v>
      </c>
      <c r="B100" s="7" t="s">
        <v>4504</v>
      </c>
      <c r="C100" s="137" t="s">
        <v>4396</v>
      </c>
      <c r="D100" s="72" t="s">
        <v>170</v>
      </c>
      <c r="E100" s="84">
        <v>9</v>
      </c>
      <c r="F100" s="99">
        <v>1</v>
      </c>
      <c r="G100" s="84">
        <f t="shared" si="4"/>
        <v>10</v>
      </c>
      <c r="H100" s="67">
        <v>43738</v>
      </c>
      <c r="I100" s="90">
        <v>90</v>
      </c>
      <c r="J100" s="217">
        <f t="shared" si="3"/>
        <v>10</v>
      </c>
    </row>
    <row r="101" spans="1:10" hidden="1" outlineLevel="1" x14ac:dyDescent="0.35">
      <c r="A101" s="70" t="s">
        <v>4395</v>
      </c>
      <c r="B101" s="7" t="s">
        <v>4505</v>
      </c>
      <c r="C101" s="137" t="s">
        <v>4396</v>
      </c>
      <c r="D101" s="72" t="s">
        <v>170</v>
      </c>
      <c r="E101" s="84">
        <v>3</v>
      </c>
      <c r="F101" s="99">
        <v>3</v>
      </c>
      <c r="G101" s="84">
        <f t="shared" si="4"/>
        <v>6</v>
      </c>
      <c r="H101" s="67">
        <v>43738</v>
      </c>
      <c r="I101" s="90">
        <v>85</v>
      </c>
      <c r="J101" s="217">
        <f t="shared" si="3"/>
        <v>6</v>
      </c>
    </row>
    <row r="102" spans="1:10" ht="15" collapsed="1" thickBot="1" x14ac:dyDescent="0.4">
      <c r="A102" s="71" t="s">
        <v>4395</v>
      </c>
      <c r="B102" s="74"/>
      <c r="C102" s="139" t="s">
        <v>4396</v>
      </c>
      <c r="D102" s="118">
        <f>COUNTA(D40:D101)</f>
        <v>62</v>
      </c>
      <c r="E102" s="81">
        <f>SUM(E40:E101)</f>
        <v>304</v>
      </c>
      <c r="F102" s="81">
        <f>SUM(F40:F101)</f>
        <v>303</v>
      </c>
      <c r="G102" s="81">
        <f>SUM(G40:G101)</f>
        <v>607</v>
      </c>
      <c r="H102" s="92">
        <v>43738</v>
      </c>
      <c r="I102" s="82">
        <f>AVERAGE(I40:I101)</f>
        <v>144.37096774193549</v>
      </c>
      <c r="J102" s="81">
        <f>SUM(J40:J101)</f>
        <v>607</v>
      </c>
    </row>
    <row r="103" spans="1:10" ht="15" hidden="1" outlineLevel="1" thickBot="1" x14ac:dyDescent="0.4">
      <c r="A103" s="72" t="s">
        <v>4397</v>
      </c>
      <c r="B103" s="75" t="s">
        <v>4506</v>
      </c>
      <c r="C103" s="86" t="s">
        <v>4398</v>
      </c>
      <c r="D103" s="72" t="s">
        <v>170</v>
      </c>
      <c r="E103" s="87">
        <v>5</v>
      </c>
      <c r="F103" s="87">
        <v>2</v>
      </c>
      <c r="G103" s="88">
        <f t="shared" ref="G103:G136" si="5">E103+F103</f>
        <v>7</v>
      </c>
      <c r="H103" s="67">
        <v>43725</v>
      </c>
      <c r="I103" s="89">
        <v>500</v>
      </c>
      <c r="J103" s="217">
        <f t="shared" si="3"/>
        <v>7</v>
      </c>
    </row>
    <row r="104" spans="1:10" ht="15" hidden="1" outlineLevel="1" thickBot="1" x14ac:dyDescent="0.4">
      <c r="A104" s="70" t="s">
        <v>4397</v>
      </c>
      <c r="B104" s="73" t="s">
        <v>4507</v>
      </c>
      <c r="C104" s="79" t="s">
        <v>4398</v>
      </c>
      <c r="D104" s="72" t="s">
        <v>170</v>
      </c>
      <c r="E104" s="83">
        <v>2</v>
      </c>
      <c r="F104" s="83">
        <v>2</v>
      </c>
      <c r="G104" s="84">
        <f t="shared" si="5"/>
        <v>4</v>
      </c>
      <c r="H104" s="67">
        <v>43725</v>
      </c>
      <c r="I104" s="90">
        <v>100</v>
      </c>
      <c r="J104" s="217">
        <f t="shared" si="3"/>
        <v>4</v>
      </c>
    </row>
    <row r="105" spans="1:10" ht="15" hidden="1" outlineLevel="1" thickBot="1" x14ac:dyDescent="0.4">
      <c r="A105" s="70" t="s">
        <v>4397</v>
      </c>
      <c r="B105" s="73" t="s">
        <v>4508</v>
      </c>
      <c r="C105" s="79" t="s">
        <v>4398</v>
      </c>
      <c r="D105" s="72" t="s">
        <v>170</v>
      </c>
      <c r="E105" s="83">
        <v>3</v>
      </c>
      <c r="F105" s="83">
        <v>3</v>
      </c>
      <c r="G105" s="84">
        <f t="shared" si="5"/>
        <v>6</v>
      </c>
      <c r="H105" s="67">
        <v>43725</v>
      </c>
      <c r="I105" s="90">
        <v>150</v>
      </c>
      <c r="J105" s="217">
        <f t="shared" si="3"/>
        <v>6</v>
      </c>
    </row>
    <row r="106" spans="1:10" ht="15" hidden="1" outlineLevel="1" thickBot="1" x14ac:dyDescent="0.4">
      <c r="A106" s="70" t="s">
        <v>4397</v>
      </c>
      <c r="B106" s="73" t="s">
        <v>4509</v>
      </c>
      <c r="C106" s="79" t="s">
        <v>4398</v>
      </c>
      <c r="D106" s="72" t="s">
        <v>170</v>
      </c>
      <c r="E106" s="83">
        <v>4</v>
      </c>
      <c r="F106" s="83">
        <v>3</v>
      </c>
      <c r="G106" s="84">
        <f t="shared" si="5"/>
        <v>7</v>
      </c>
      <c r="H106" s="67">
        <v>43725</v>
      </c>
      <c r="I106" s="90">
        <v>120</v>
      </c>
      <c r="J106" s="217">
        <f t="shared" si="3"/>
        <v>7</v>
      </c>
    </row>
    <row r="107" spans="1:10" ht="15" hidden="1" outlineLevel="1" thickBot="1" x14ac:dyDescent="0.4">
      <c r="A107" s="70" t="s">
        <v>4397</v>
      </c>
      <c r="B107" s="73" t="s">
        <v>4510</v>
      </c>
      <c r="C107" s="79" t="s">
        <v>4398</v>
      </c>
      <c r="D107" s="72" t="s">
        <v>170</v>
      </c>
      <c r="E107" s="83">
        <v>6</v>
      </c>
      <c r="F107" s="83">
        <v>8</v>
      </c>
      <c r="G107" s="84">
        <f t="shared" si="5"/>
        <v>14</v>
      </c>
      <c r="H107" s="67">
        <v>43725</v>
      </c>
      <c r="I107" s="90">
        <v>1000</v>
      </c>
      <c r="J107" s="217">
        <f t="shared" si="3"/>
        <v>14</v>
      </c>
    </row>
    <row r="108" spans="1:10" ht="15" hidden="1" outlineLevel="1" thickBot="1" x14ac:dyDescent="0.4">
      <c r="A108" s="70" t="s">
        <v>4397</v>
      </c>
      <c r="B108" s="73" t="s">
        <v>4511</v>
      </c>
      <c r="C108" s="79" t="s">
        <v>4398</v>
      </c>
      <c r="D108" s="72" t="s">
        <v>170</v>
      </c>
      <c r="E108" s="83">
        <v>4</v>
      </c>
      <c r="F108" s="83">
        <v>6</v>
      </c>
      <c r="G108" s="84">
        <f t="shared" si="5"/>
        <v>10</v>
      </c>
      <c r="H108" s="67">
        <v>43725</v>
      </c>
      <c r="I108" s="90">
        <v>200</v>
      </c>
      <c r="J108" s="217">
        <f t="shared" si="3"/>
        <v>10</v>
      </c>
    </row>
    <row r="109" spans="1:10" ht="15" hidden="1" outlineLevel="1" thickBot="1" x14ac:dyDescent="0.4">
      <c r="A109" s="70" t="s">
        <v>4397</v>
      </c>
      <c r="B109" s="73" t="s">
        <v>4512</v>
      </c>
      <c r="C109" s="79" t="s">
        <v>4398</v>
      </c>
      <c r="D109" s="72" t="s">
        <v>170</v>
      </c>
      <c r="E109" s="83">
        <v>5</v>
      </c>
      <c r="F109" s="83">
        <v>7</v>
      </c>
      <c r="G109" s="84">
        <f t="shared" si="5"/>
        <v>12</v>
      </c>
      <c r="H109" s="67">
        <v>43725</v>
      </c>
      <c r="I109" s="90">
        <v>250</v>
      </c>
      <c r="J109" s="217">
        <f t="shared" si="3"/>
        <v>12</v>
      </c>
    </row>
    <row r="110" spans="1:10" ht="15" hidden="1" outlineLevel="1" thickBot="1" x14ac:dyDescent="0.4">
      <c r="A110" s="70" t="s">
        <v>4397</v>
      </c>
      <c r="B110" s="73" t="s">
        <v>4513</v>
      </c>
      <c r="C110" s="79" t="s">
        <v>4398</v>
      </c>
      <c r="D110" s="72" t="s">
        <v>170</v>
      </c>
      <c r="E110" s="83">
        <v>5</v>
      </c>
      <c r="F110" s="83">
        <v>7</v>
      </c>
      <c r="G110" s="84">
        <f t="shared" si="5"/>
        <v>12</v>
      </c>
      <c r="H110" s="67">
        <v>43725</v>
      </c>
      <c r="I110" s="90">
        <v>500</v>
      </c>
      <c r="J110" s="217">
        <f t="shared" si="3"/>
        <v>12</v>
      </c>
    </row>
    <row r="111" spans="1:10" ht="15" hidden="1" outlineLevel="1" thickBot="1" x14ac:dyDescent="0.4">
      <c r="A111" s="70" t="s">
        <v>4397</v>
      </c>
      <c r="B111" s="73" t="s">
        <v>4514</v>
      </c>
      <c r="C111" s="79" t="s">
        <v>4398</v>
      </c>
      <c r="D111" s="72" t="s">
        <v>170</v>
      </c>
      <c r="E111" s="83">
        <v>5</v>
      </c>
      <c r="F111" s="83">
        <v>7</v>
      </c>
      <c r="G111" s="84">
        <f t="shared" si="5"/>
        <v>12</v>
      </c>
      <c r="H111" s="67">
        <v>43725</v>
      </c>
      <c r="I111" s="90">
        <v>100</v>
      </c>
      <c r="J111" s="217">
        <f t="shared" si="3"/>
        <v>12</v>
      </c>
    </row>
    <row r="112" spans="1:10" ht="15" hidden="1" outlineLevel="1" thickBot="1" x14ac:dyDescent="0.4">
      <c r="A112" s="70" t="s">
        <v>4397</v>
      </c>
      <c r="B112" s="73" t="s">
        <v>4515</v>
      </c>
      <c r="C112" s="79" t="s">
        <v>4398</v>
      </c>
      <c r="D112" s="72" t="s">
        <v>170</v>
      </c>
      <c r="E112" s="83">
        <v>4</v>
      </c>
      <c r="F112" s="83">
        <v>6</v>
      </c>
      <c r="G112" s="84">
        <f t="shared" si="5"/>
        <v>10</v>
      </c>
      <c r="H112" s="67">
        <v>43725</v>
      </c>
      <c r="I112" s="90">
        <v>1000</v>
      </c>
      <c r="J112" s="217">
        <f t="shared" si="3"/>
        <v>10</v>
      </c>
    </row>
    <row r="113" spans="1:10" ht="15" hidden="1" outlineLevel="1" thickBot="1" x14ac:dyDescent="0.4">
      <c r="A113" s="70" t="s">
        <v>4397</v>
      </c>
      <c r="B113" s="73" t="s">
        <v>4516</v>
      </c>
      <c r="C113" s="79" t="s">
        <v>4398</v>
      </c>
      <c r="D113" s="72" t="s">
        <v>170</v>
      </c>
      <c r="E113" s="83">
        <v>2</v>
      </c>
      <c r="F113" s="83">
        <v>4</v>
      </c>
      <c r="G113" s="84">
        <f t="shared" si="5"/>
        <v>6</v>
      </c>
      <c r="H113" s="67">
        <v>43725</v>
      </c>
      <c r="I113" s="90">
        <v>60</v>
      </c>
      <c r="J113" s="217">
        <f t="shared" si="3"/>
        <v>6</v>
      </c>
    </row>
    <row r="114" spans="1:10" ht="15" hidden="1" outlineLevel="1" thickBot="1" x14ac:dyDescent="0.4">
      <c r="A114" s="70" t="s">
        <v>4397</v>
      </c>
      <c r="B114" s="73" t="s">
        <v>4517</v>
      </c>
      <c r="C114" s="79" t="s">
        <v>4398</v>
      </c>
      <c r="D114" s="72" t="s">
        <v>170</v>
      </c>
      <c r="E114" s="83">
        <v>0</v>
      </c>
      <c r="F114" s="83">
        <v>1</v>
      </c>
      <c r="G114" s="84">
        <f t="shared" si="5"/>
        <v>1</v>
      </c>
      <c r="H114" s="67">
        <v>43725</v>
      </c>
      <c r="I114" s="90">
        <v>80</v>
      </c>
      <c r="J114" s="217">
        <f t="shared" si="3"/>
        <v>1</v>
      </c>
    </row>
    <row r="115" spans="1:10" ht="15" hidden="1" outlineLevel="1" thickBot="1" x14ac:dyDescent="0.4">
      <c r="A115" s="70" t="s">
        <v>4397</v>
      </c>
      <c r="B115" s="73" t="s">
        <v>4518</v>
      </c>
      <c r="C115" s="79" t="s">
        <v>4398</v>
      </c>
      <c r="D115" s="72" t="s">
        <v>170</v>
      </c>
      <c r="E115" s="83">
        <v>0</v>
      </c>
      <c r="F115" s="83">
        <v>1</v>
      </c>
      <c r="G115" s="84">
        <f t="shared" si="5"/>
        <v>1</v>
      </c>
      <c r="H115" s="67">
        <v>43725</v>
      </c>
      <c r="I115" s="90">
        <v>50</v>
      </c>
      <c r="J115" s="217">
        <f t="shared" si="3"/>
        <v>1</v>
      </c>
    </row>
    <row r="116" spans="1:10" ht="15" hidden="1" outlineLevel="1" thickBot="1" x14ac:dyDescent="0.4">
      <c r="A116" s="70" t="s">
        <v>4397</v>
      </c>
      <c r="B116" s="73" t="s">
        <v>4519</v>
      </c>
      <c r="C116" s="79" t="s">
        <v>4398</v>
      </c>
      <c r="D116" s="72" t="s">
        <v>170</v>
      </c>
      <c r="E116" s="83">
        <v>1</v>
      </c>
      <c r="F116" s="83">
        <v>2</v>
      </c>
      <c r="G116" s="84">
        <f t="shared" si="5"/>
        <v>3</v>
      </c>
      <c r="H116" s="67">
        <v>43725</v>
      </c>
      <c r="I116" s="90">
        <v>80</v>
      </c>
      <c r="J116" s="217">
        <f t="shared" si="3"/>
        <v>3</v>
      </c>
    </row>
    <row r="117" spans="1:10" ht="15" hidden="1" outlineLevel="1" thickBot="1" x14ac:dyDescent="0.4">
      <c r="A117" s="70" t="s">
        <v>4397</v>
      </c>
      <c r="B117" s="73" t="s">
        <v>4520</v>
      </c>
      <c r="C117" s="79" t="s">
        <v>4398</v>
      </c>
      <c r="D117" s="72" t="s">
        <v>170</v>
      </c>
      <c r="E117" s="83">
        <v>2</v>
      </c>
      <c r="F117" s="83">
        <v>5</v>
      </c>
      <c r="G117" s="84">
        <f t="shared" si="5"/>
        <v>7</v>
      </c>
      <c r="H117" s="67">
        <v>43725</v>
      </c>
      <c r="I117" s="90">
        <v>30</v>
      </c>
      <c r="J117" s="217">
        <f t="shared" si="3"/>
        <v>7</v>
      </c>
    </row>
    <row r="118" spans="1:10" ht="15" hidden="1" outlineLevel="1" thickBot="1" x14ac:dyDescent="0.4">
      <c r="A118" s="70" t="s">
        <v>4397</v>
      </c>
      <c r="B118" s="73" t="s">
        <v>4521</v>
      </c>
      <c r="C118" s="79" t="s">
        <v>4398</v>
      </c>
      <c r="D118" s="72" t="s">
        <v>170</v>
      </c>
      <c r="E118" s="83">
        <v>3</v>
      </c>
      <c r="F118" s="83">
        <v>5</v>
      </c>
      <c r="G118" s="84">
        <f t="shared" si="5"/>
        <v>8</v>
      </c>
      <c r="H118" s="67">
        <v>43725</v>
      </c>
      <c r="I118" s="90">
        <v>500</v>
      </c>
      <c r="J118" s="217">
        <f t="shared" si="3"/>
        <v>8</v>
      </c>
    </row>
    <row r="119" spans="1:10" ht="15" hidden="1" outlineLevel="1" thickBot="1" x14ac:dyDescent="0.4">
      <c r="A119" s="70" t="s">
        <v>4397</v>
      </c>
      <c r="B119" s="73" t="s">
        <v>4522</v>
      </c>
      <c r="C119" s="79" t="s">
        <v>4398</v>
      </c>
      <c r="D119" s="72" t="s">
        <v>170</v>
      </c>
      <c r="E119" s="83">
        <v>3</v>
      </c>
      <c r="F119" s="83">
        <v>5</v>
      </c>
      <c r="G119" s="84">
        <f t="shared" si="5"/>
        <v>8</v>
      </c>
      <c r="H119" s="67">
        <v>43725</v>
      </c>
      <c r="I119" s="90">
        <v>400</v>
      </c>
      <c r="J119" s="217">
        <f t="shared" si="3"/>
        <v>8</v>
      </c>
    </row>
    <row r="120" spans="1:10" ht="15" hidden="1" outlineLevel="1" thickBot="1" x14ac:dyDescent="0.4">
      <c r="A120" s="70" t="s">
        <v>4397</v>
      </c>
      <c r="B120" s="73" t="s">
        <v>4523</v>
      </c>
      <c r="C120" s="79" t="s">
        <v>4398</v>
      </c>
      <c r="D120" s="72" t="s">
        <v>170</v>
      </c>
      <c r="E120" s="83">
        <v>4</v>
      </c>
      <c r="F120" s="83">
        <v>6</v>
      </c>
      <c r="G120" s="84">
        <f t="shared" si="5"/>
        <v>10</v>
      </c>
      <c r="H120" s="67">
        <v>43725</v>
      </c>
      <c r="I120" s="90">
        <v>800</v>
      </c>
      <c r="J120" s="217">
        <f t="shared" si="3"/>
        <v>10</v>
      </c>
    </row>
    <row r="121" spans="1:10" ht="15" hidden="1" outlineLevel="1" thickBot="1" x14ac:dyDescent="0.4">
      <c r="A121" s="70" t="s">
        <v>4397</v>
      </c>
      <c r="B121" s="73" t="s">
        <v>4524</v>
      </c>
      <c r="C121" s="79" t="s">
        <v>4398</v>
      </c>
      <c r="D121" s="72" t="s">
        <v>170</v>
      </c>
      <c r="E121" s="83">
        <v>2</v>
      </c>
      <c r="F121" s="83">
        <v>4</v>
      </c>
      <c r="G121" s="84">
        <f t="shared" si="5"/>
        <v>6</v>
      </c>
      <c r="H121" s="67">
        <v>43725</v>
      </c>
      <c r="I121" s="90">
        <v>200</v>
      </c>
      <c r="J121" s="217">
        <f t="shared" si="3"/>
        <v>6</v>
      </c>
    </row>
    <row r="122" spans="1:10" ht="15" hidden="1" outlineLevel="1" thickBot="1" x14ac:dyDescent="0.4">
      <c r="A122" s="70" t="s">
        <v>4397</v>
      </c>
      <c r="B122" s="73" t="s">
        <v>4525</v>
      </c>
      <c r="C122" s="79" t="s">
        <v>4398</v>
      </c>
      <c r="D122" s="72" t="s">
        <v>170</v>
      </c>
      <c r="E122" s="83">
        <v>7</v>
      </c>
      <c r="F122" s="83">
        <v>8</v>
      </c>
      <c r="G122" s="84">
        <f t="shared" si="5"/>
        <v>15</v>
      </c>
      <c r="H122" s="67">
        <v>43725</v>
      </c>
      <c r="I122" s="90">
        <v>100</v>
      </c>
      <c r="J122" s="217">
        <f t="shared" si="3"/>
        <v>15</v>
      </c>
    </row>
    <row r="123" spans="1:10" ht="15" hidden="1" outlineLevel="1" thickBot="1" x14ac:dyDescent="0.4">
      <c r="A123" s="70" t="s">
        <v>4397</v>
      </c>
      <c r="B123" s="73" t="s">
        <v>4526</v>
      </c>
      <c r="C123" s="79" t="s">
        <v>4398</v>
      </c>
      <c r="D123" s="72" t="s">
        <v>170</v>
      </c>
      <c r="E123" s="83">
        <v>2</v>
      </c>
      <c r="F123" s="83">
        <v>4</v>
      </c>
      <c r="G123" s="84">
        <f t="shared" si="5"/>
        <v>6</v>
      </c>
      <c r="H123" s="67">
        <v>43725</v>
      </c>
      <c r="I123" s="90">
        <v>150</v>
      </c>
      <c r="J123" s="217">
        <f t="shared" si="3"/>
        <v>6</v>
      </c>
    </row>
    <row r="124" spans="1:10" ht="15" hidden="1" outlineLevel="1" thickBot="1" x14ac:dyDescent="0.4">
      <c r="A124" s="70" t="s">
        <v>4397</v>
      </c>
      <c r="B124" s="73" t="s">
        <v>4527</v>
      </c>
      <c r="C124" s="79" t="s">
        <v>4398</v>
      </c>
      <c r="D124" s="72" t="s">
        <v>170</v>
      </c>
      <c r="E124" s="83">
        <v>4</v>
      </c>
      <c r="F124" s="83">
        <v>5</v>
      </c>
      <c r="G124" s="84">
        <f t="shared" si="5"/>
        <v>9</v>
      </c>
      <c r="H124" s="67">
        <v>43725</v>
      </c>
      <c r="I124" s="90">
        <v>250</v>
      </c>
      <c r="J124" s="217">
        <f t="shared" si="3"/>
        <v>9</v>
      </c>
    </row>
    <row r="125" spans="1:10" ht="15" hidden="1" outlineLevel="1" thickBot="1" x14ac:dyDescent="0.4">
      <c r="A125" s="70" t="s">
        <v>4397</v>
      </c>
      <c r="B125" s="73" t="s">
        <v>4528</v>
      </c>
      <c r="C125" s="79" t="s">
        <v>4398</v>
      </c>
      <c r="D125" s="72" t="s">
        <v>170</v>
      </c>
      <c r="E125" s="83">
        <v>3</v>
      </c>
      <c r="F125" s="83">
        <v>5</v>
      </c>
      <c r="G125" s="84">
        <f t="shared" si="5"/>
        <v>8</v>
      </c>
      <c r="H125" s="67">
        <v>43725</v>
      </c>
      <c r="I125" s="90">
        <v>50</v>
      </c>
      <c r="J125" s="217">
        <f t="shared" si="3"/>
        <v>8</v>
      </c>
    </row>
    <row r="126" spans="1:10" ht="15" hidden="1" outlineLevel="1" thickBot="1" x14ac:dyDescent="0.4">
      <c r="A126" s="70" t="s">
        <v>4397</v>
      </c>
      <c r="B126" s="73" t="s">
        <v>4529</v>
      </c>
      <c r="C126" s="79" t="s">
        <v>4398</v>
      </c>
      <c r="D126" s="72" t="s">
        <v>170</v>
      </c>
      <c r="E126" s="83">
        <v>6</v>
      </c>
      <c r="F126" s="83">
        <v>8</v>
      </c>
      <c r="G126" s="84">
        <f t="shared" si="5"/>
        <v>14</v>
      </c>
      <c r="H126" s="67">
        <v>43725</v>
      </c>
      <c r="I126" s="90">
        <v>200</v>
      </c>
      <c r="J126" s="217">
        <f t="shared" si="3"/>
        <v>14</v>
      </c>
    </row>
    <row r="127" spans="1:10" ht="15" hidden="1" outlineLevel="1" thickBot="1" x14ac:dyDescent="0.4">
      <c r="A127" s="70" t="s">
        <v>4397</v>
      </c>
      <c r="B127" s="73" t="s">
        <v>4530</v>
      </c>
      <c r="C127" s="79" t="s">
        <v>4398</v>
      </c>
      <c r="D127" s="72" t="s">
        <v>170</v>
      </c>
      <c r="E127" s="83">
        <v>5</v>
      </c>
      <c r="F127" s="83">
        <v>7</v>
      </c>
      <c r="G127" s="84">
        <f t="shared" si="5"/>
        <v>12</v>
      </c>
      <c r="H127" s="67">
        <v>43725</v>
      </c>
      <c r="I127" s="90">
        <v>50</v>
      </c>
      <c r="J127" s="217">
        <f t="shared" si="3"/>
        <v>12</v>
      </c>
    </row>
    <row r="128" spans="1:10" ht="15" hidden="1" outlineLevel="1" thickBot="1" x14ac:dyDescent="0.4">
      <c r="A128" s="70" t="s">
        <v>4397</v>
      </c>
      <c r="B128" s="73" t="s">
        <v>4531</v>
      </c>
      <c r="C128" s="79" t="s">
        <v>4398</v>
      </c>
      <c r="D128" s="72" t="s">
        <v>170</v>
      </c>
      <c r="E128" s="83">
        <v>0</v>
      </c>
      <c r="F128" s="83">
        <v>1</v>
      </c>
      <c r="G128" s="84">
        <f t="shared" si="5"/>
        <v>1</v>
      </c>
      <c r="H128" s="67">
        <v>43725</v>
      </c>
      <c r="I128" s="90">
        <v>70</v>
      </c>
      <c r="J128" s="217">
        <f t="shared" si="3"/>
        <v>1</v>
      </c>
    </row>
    <row r="129" spans="1:10" ht="15" hidden="1" outlineLevel="1" thickBot="1" x14ac:dyDescent="0.4">
      <c r="A129" s="70" t="s">
        <v>4397</v>
      </c>
      <c r="B129" s="73" t="s">
        <v>4532</v>
      </c>
      <c r="C129" s="79" t="s">
        <v>4398</v>
      </c>
      <c r="D129" s="72" t="s">
        <v>170</v>
      </c>
      <c r="E129" s="83">
        <v>1</v>
      </c>
      <c r="F129" s="83">
        <v>3</v>
      </c>
      <c r="G129" s="84">
        <f t="shared" si="5"/>
        <v>4</v>
      </c>
      <c r="H129" s="67">
        <v>43725</v>
      </c>
      <c r="I129" s="90">
        <v>300</v>
      </c>
      <c r="J129" s="217">
        <f t="shared" si="3"/>
        <v>4</v>
      </c>
    </row>
    <row r="130" spans="1:10" ht="15" hidden="1" outlineLevel="1" thickBot="1" x14ac:dyDescent="0.4">
      <c r="A130" s="70" t="s">
        <v>4397</v>
      </c>
      <c r="B130" s="73" t="s">
        <v>4533</v>
      </c>
      <c r="C130" s="79" t="s">
        <v>4398</v>
      </c>
      <c r="D130" s="72" t="s">
        <v>170</v>
      </c>
      <c r="E130" s="83">
        <v>0</v>
      </c>
      <c r="F130" s="83">
        <v>2</v>
      </c>
      <c r="G130" s="84">
        <f t="shared" si="5"/>
        <v>2</v>
      </c>
      <c r="H130" s="67">
        <v>43725</v>
      </c>
      <c r="I130" s="90">
        <v>120</v>
      </c>
      <c r="J130" s="217">
        <f t="shared" si="3"/>
        <v>2</v>
      </c>
    </row>
    <row r="131" spans="1:10" ht="15" hidden="1" outlineLevel="1" thickBot="1" x14ac:dyDescent="0.4">
      <c r="A131" s="70" t="s">
        <v>4397</v>
      </c>
      <c r="B131" s="73" t="s">
        <v>4534</v>
      </c>
      <c r="C131" s="79" t="s">
        <v>4398</v>
      </c>
      <c r="D131" s="72" t="s">
        <v>170</v>
      </c>
      <c r="E131" s="83">
        <v>3</v>
      </c>
      <c r="F131" s="83">
        <v>5</v>
      </c>
      <c r="G131" s="84">
        <f t="shared" si="5"/>
        <v>8</v>
      </c>
      <c r="H131" s="67">
        <v>43725</v>
      </c>
      <c r="I131" s="90">
        <v>50</v>
      </c>
      <c r="J131" s="217">
        <f t="shared" ref="J131:J194" si="6">IF(I131&gt;$Q$1,,G131)</f>
        <v>8</v>
      </c>
    </row>
    <row r="132" spans="1:10" ht="15" hidden="1" outlineLevel="1" thickBot="1" x14ac:dyDescent="0.4">
      <c r="A132" s="70" t="s">
        <v>4397</v>
      </c>
      <c r="B132" s="73" t="s">
        <v>4535</v>
      </c>
      <c r="C132" s="79" t="s">
        <v>4398</v>
      </c>
      <c r="D132" s="72" t="s">
        <v>170</v>
      </c>
      <c r="E132" s="83">
        <v>0</v>
      </c>
      <c r="F132" s="83">
        <v>1</v>
      </c>
      <c r="G132" s="84">
        <f t="shared" si="5"/>
        <v>1</v>
      </c>
      <c r="H132" s="67">
        <v>43725</v>
      </c>
      <c r="I132" s="90">
        <v>80</v>
      </c>
      <c r="J132" s="217">
        <f t="shared" si="6"/>
        <v>1</v>
      </c>
    </row>
    <row r="133" spans="1:10" ht="15" hidden="1" outlineLevel="1" thickBot="1" x14ac:dyDescent="0.4">
      <c r="A133" s="70" t="s">
        <v>4397</v>
      </c>
      <c r="B133" s="73" t="s">
        <v>4536</v>
      </c>
      <c r="C133" s="79" t="s">
        <v>4398</v>
      </c>
      <c r="D133" s="72" t="s">
        <v>170</v>
      </c>
      <c r="E133" s="83">
        <v>4</v>
      </c>
      <c r="F133" s="83">
        <v>7</v>
      </c>
      <c r="G133" s="84">
        <f t="shared" si="5"/>
        <v>11</v>
      </c>
      <c r="H133" s="67">
        <v>43725</v>
      </c>
      <c r="I133" s="90">
        <v>40</v>
      </c>
      <c r="J133" s="217">
        <f t="shared" si="6"/>
        <v>11</v>
      </c>
    </row>
    <row r="134" spans="1:10" ht="15" hidden="1" outlineLevel="1" thickBot="1" x14ac:dyDescent="0.4">
      <c r="A134" s="70" t="s">
        <v>4397</v>
      </c>
      <c r="B134" s="73" t="s">
        <v>4537</v>
      </c>
      <c r="C134" s="79" t="s">
        <v>4398</v>
      </c>
      <c r="D134" s="72" t="s">
        <v>170</v>
      </c>
      <c r="E134" s="83">
        <v>3</v>
      </c>
      <c r="F134" s="83">
        <v>5</v>
      </c>
      <c r="G134" s="84">
        <f t="shared" si="5"/>
        <v>8</v>
      </c>
      <c r="H134" s="67">
        <v>43725</v>
      </c>
      <c r="I134" s="90">
        <v>600</v>
      </c>
      <c r="J134" s="217">
        <f t="shared" si="6"/>
        <v>8</v>
      </c>
    </row>
    <row r="135" spans="1:10" ht="15" hidden="1" outlineLevel="1" thickBot="1" x14ac:dyDescent="0.4">
      <c r="A135" s="70" t="s">
        <v>4397</v>
      </c>
      <c r="B135" s="73" t="s">
        <v>4538</v>
      </c>
      <c r="C135" s="79" t="s">
        <v>4398</v>
      </c>
      <c r="D135" s="72" t="s">
        <v>170</v>
      </c>
      <c r="E135" s="83">
        <v>3</v>
      </c>
      <c r="F135" s="83">
        <v>4</v>
      </c>
      <c r="G135" s="84">
        <f t="shared" si="5"/>
        <v>7</v>
      </c>
      <c r="H135" s="67">
        <v>43725</v>
      </c>
      <c r="I135" s="90">
        <v>500</v>
      </c>
      <c r="J135" s="217">
        <f t="shared" si="6"/>
        <v>7</v>
      </c>
    </row>
    <row r="136" spans="1:10" hidden="1" outlineLevel="1" x14ac:dyDescent="0.35">
      <c r="A136" s="70" t="s">
        <v>4397</v>
      </c>
      <c r="B136" s="73" t="s">
        <v>4539</v>
      </c>
      <c r="C136" s="79" t="s">
        <v>4398</v>
      </c>
      <c r="D136" s="72" t="s">
        <v>170</v>
      </c>
      <c r="E136" s="83">
        <v>6</v>
      </c>
      <c r="F136" s="83">
        <v>8</v>
      </c>
      <c r="G136" s="84">
        <f t="shared" si="5"/>
        <v>14</v>
      </c>
      <c r="H136" s="67">
        <v>43725</v>
      </c>
      <c r="I136" s="90">
        <v>900</v>
      </c>
      <c r="J136" s="217">
        <f t="shared" si="6"/>
        <v>14</v>
      </c>
    </row>
    <row r="137" spans="1:10" ht="15" collapsed="1" thickBot="1" x14ac:dyDescent="0.4">
      <c r="A137" s="71" t="s">
        <v>4397</v>
      </c>
      <c r="B137" s="74"/>
      <c r="C137" s="80" t="s">
        <v>4398</v>
      </c>
      <c r="D137" s="118">
        <f>COUNTA(D103:D136)</f>
        <v>34</v>
      </c>
      <c r="E137" s="81">
        <f>SUM(E103:E136)</f>
        <v>107</v>
      </c>
      <c r="F137" s="81">
        <f>SUM(F103:F136)</f>
        <v>157</v>
      </c>
      <c r="G137" s="81">
        <f>SUM(G103:G136)</f>
        <v>264</v>
      </c>
      <c r="H137" s="92">
        <v>43725</v>
      </c>
      <c r="I137" s="82">
        <f>AVERAGE(I103:I136)</f>
        <v>281.76470588235293</v>
      </c>
      <c r="J137" s="81">
        <f>SUM(J103:J136)</f>
        <v>264</v>
      </c>
    </row>
    <row r="138" spans="1:10" ht="15" hidden="1" outlineLevel="1" thickBot="1" x14ac:dyDescent="0.4">
      <c r="A138" s="72" t="s">
        <v>4399</v>
      </c>
      <c r="B138" s="75" t="s">
        <v>4540</v>
      </c>
      <c r="C138" s="86" t="s">
        <v>4400</v>
      </c>
      <c r="D138" s="72" t="s">
        <v>170</v>
      </c>
      <c r="E138" s="87">
        <v>3</v>
      </c>
      <c r="F138" s="87">
        <v>5</v>
      </c>
      <c r="G138" s="88">
        <f t="shared" ref="G138:G169" si="7">E138+F138</f>
        <v>8</v>
      </c>
      <c r="H138" s="67">
        <v>43731</v>
      </c>
      <c r="I138" s="89">
        <v>800</v>
      </c>
      <c r="J138" s="217">
        <f t="shared" si="6"/>
        <v>8</v>
      </c>
    </row>
    <row r="139" spans="1:10" ht="15" hidden="1" outlineLevel="1" thickBot="1" x14ac:dyDescent="0.4">
      <c r="A139" s="70" t="s">
        <v>4399</v>
      </c>
      <c r="B139" s="73" t="s">
        <v>4541</v>
      </c>
      <c r="C139" s="79" t="s">
        <v>4400</v>
      </c>
      <c r="D139" s="72" t="s">
        <v>170</v>
      </c>
      <c r="E139" s="83">
        <v>5</v>
      </c>
      <c r="F139" s="83">
        <v>5</v>
      </c>
      <c r="G139" s="84">
        <f t="shared" si="7"/>
        <v>10</v>
      </c>
      <c r="H139" s="67">
        <v>43731</v>
      </c>
      <c r="I139" s="90">
        <v>400</v>
      </c>
      <c r="J139" s="217">
        <f t="shared" si="6"/>
        <v>10</v>
      </c>
    </row>
    <row r="140" spans="1:10" ht="15" hidden="1" outlineLevel="1" thickBot="1" x14ac:dyDescent="0.4">
      <c r="A140" s="70" t="s">
        <v>4399</v>
      </c>
      <c r="B140" s="73" t="s">
        <v>4542</v>
      </c>
      <c r="C140" s="79" t="s">
        <v>4400</v>
      </c>
      <c r="D140" s="72" t="s">
        <v>170</v>
      </c>
      <c r="E140" s="83">
        <v>6</v>
      </c>
      <c r="F140" s="83">
        <v>7</v>
      </c>
      <c r="G140" s="84">
        <f t="shared" si="7"/>
        <v>13</v>
      </c>
      <c r="H140" s="67">
        <v>43731</v>
      </c>
      <c r="I140" s="90">
        <v>300</v>
      </c>
      <c r="J140" s="217">
        <f t="shared" si="6"/>
        <v>13</v>
      </c>
    </row>
    <row r="141" spans="1:10" ht="15" hidden="1" outlineLevel="1" thickBot="1" x14ac:dyDescent="0.4">
      <c r="A141" s="70" t="s">
        <v>4399</v>
      </c>
      <c r="B141" s="73" t="s">
        <v>4543</v>
      </c>
      <c r="C141" s="79" t="s">
        <v>4400</v>
      </c>
      <c r="D141" s="72" t="s">
        <v>170</v>
      </c>
      <c r="E141" s="83">
        <v>5</v>
      </c>
      <c r="F141" s="83">
        <v>6</v>
      </c>
      <c r="G141" s="84">
        <f t="shared" si="7"/>
        <v>11</v>
      </c>
      <c r="H141" s="67">
        <v>43731</v>
      </c>
      <c r="I141" s="90">
        <v>600</v>
      </c>
      <c r="J141" s="217">
        <f t="shared" si="6"/>
        <v>11</v>
      </c>
    </row>
    <row r="142" spans="1:10" ht="15" hidden="1" outlineLevel="1" thickBot="1" x14ac:dyDescent="0.4">
      <c r="A142" s="70" t="s">
        <v>4399</v>
      </c>
      <c r="B142" s="73" t="s">
        <v>4544</v>
      </c>
      <c r="C142" s="79" t="s">
        <v>4400</v>
      </c>
      <c r="D142" s="72" t="s">
        <v>170</v>
      </c>
      <c r="E142" s="83">
        <v>6</v>
      </c>
      <c r="F142" s="83">
        <v>9</v>
      </c>
      <c r="G142" s="84">
        <f t="shared" si="7"/>
        <v>15</v>
      </c>
      <c r="H142" s="67">
        <v>43731</v>
      </c>
      <c r="I142" s="90">
        <v>550</v>
      </c>
      <c r="J142" s="217">
        <f t="shared" si="6"/>
        <v>15</v>
      </c>
    </row>
    <row r="143" spans="1:10" ht="15" hidden="1" outlineLevel="1" thickBot="1" x14ac:dyDescent="0.4">
      <c r="A143" s="70" t="s">
        <v>4399</v>
      </c>
      <c r="B143" s="73" t="s">
        <v>4545</v>
      </c>
      <c r="C143" s="79" t="s">
        <v>4400</v>
      </c>
      <c r="D143" s="72" t="s">
        <v>170</v>
      </c>
      <c r="E143" s="83">
        <v>5</v>
      </c>
      <c r="F143" s="83">
        <v>5</v>
      </c>
      <c r="G143" s="84">
        <f t="shared" si="7"/>
        <v>10</v>
      </c>
      <c r="H143" s="67">
        <v>43731</v>
      </c>
      <c r="I143" s="90">
        <v>750</v>
      </c>
      <c r="J143" s="217">
        <f t="shared" si="6"/>
        <v>10</v>
      </c>
    </row>
    <row r="144" spans="1:10" ht="15" hidden="1" outlineLevel="1" thickBot="1" x14ac:dyDescent="0.4">
      <c r="A144" s="70" t="s">
        <v>4399</v>
      </c>
      <c r="B144" s="73" t="s">
        <v>4546</v>
      </c>
      <c r="C144" s="79" t="s">
        <v>4400</v>
      </c>
      <c r="D144" s="72" t="s">
        <v>170</v>
      </c>
      <c r="E144" s="83">
        <v>17</v>
      </c>
      <c r="F144" s="83">
        <v>15</v>
      </c>
      <c r="G144" s="84">
        <f t="shared" si="7"/>
        <v>32</v>
      </c>
      <c r="H144" s="67">
        <v>43731</v>
      </c>
      <c r="I144" s="90">
        <v>500</v>
      </c>
      <c r="J144" s="217">
        <f t="shared" si="6"/>
        <v>32</v>
      </c>
    </row>
    <row r="145" spans="1:10" ht="15" hidden="1" outlineLevel="1" thickBot="1" x14ac:dyDescent="0.4">
      <c r="A145" s="70" t="s">
        <v>4399</v>
      </c>
      <c r="B145" s="73" t="s">
        <v>4547</v>
      </c>
      <c r="C145" s="79" t="s">
        <v>4400</v>
      </c>
      <c r="D145" s="72" t="s">
        <v>170</v>
      </c>
      <c r="E145" s="83">
        <v>9</v>
      </c>
      <c r="F145" s="83">
        <v>9</v>
      </c>
      <c r="G145" s="84">
        <f t="shared" si="7"/>
        <v>18</v>
      </c>
      <c r="H145" s="67">
        <v>43731</v>
      </c>
      <c r="I145" s="90">
        <v>550</v>
      </c>
      <c r="J145" s="217">
        <f t="shared" si="6"/>
        <v>18</v>
      </c>
    </row>
    <row r="146" spans="1:10" ht="15" hidden="1" outlineLevel="1" thickBot="1" x14ac:dyDescent="0.4">
      <c r="A146" s="70" t="s">
        <v>4399</v>
      </c>
      <c r="B146" s="73" t="s">
        <v>4548</v>
      </c>
      <c r="C146" s="79" t="s">
        <v>4400</v>
      </c>
      <c r="D146" s="72" t="s">
        <v>170</v>
      </c>
      <c r="E146" s="83">
        <v>5</v>
      </c>
      <c r="F146" s="83">
        <v>5</v>
      </c>
      <c r="G146" s="84">
        <f t="shared" si="7"/>
        <v>10</v>
      </c>
      <c r="H146" s="67">
        <v>43731</v>
      </c>
      <c r="I146" s="90">
        <v>600</v>
      </c>
      <c r="J146" s="217">
        <f t="shared" si="6"/>
        <v>10</v>
      </c>
    </row>
    <row r="147" spans="1:10" ht="15" hidden="1" outlineLevel="1" thickBot="1" x14ac:dyDescent="0.4">
      <c r="A147" s="70" t="s">
        <v>4399</v>
      </c>
      <c r="B147" s="73" t="s">
        <v>4549</v>
      </c>
      <c r="C147" s="79" t="s">
        <v>4400</v>
      </c>
      <c r="D147" s="72" t="s">
        <v>170</v>
      </c>
      <c r="E147" s="83">
        <v>19</v>
      </c>
      <c r="F147" s="83">
        <v>5</v>
      </c>
      <c r="G147" s="84">
        <f t="shared" si="7"/>
        <v>24</v>
      </c>
      <c r="H147" s="67">
        <v>43731</v>
      </c>
      <c r="I147" s="90">
        <v>1000</v>
      </c>
      <c r="J147" s="217">
        <f t="shared" si="6"/>
        <v>24</v>
      </c>
    </row>
    <row r="148" spans="1:10" ht="15" hidden="1" outlineLevel="1" thickBot="1" x14ac:dyDescent="0.4">
      <c r="A148" s="104" t="s">
        <v>4399</v>
      </c>
      <c r="B148" s="105" t="s">
        <v>4550</v>
      </c>
      <c r="C148" s="106" t="s">
        <v>4400</v>
      </c>
      <c r="D148" s="72" t="s">
        <v>170</v>
      </c>
      <c r="E148" s="108">
        <v>11</v>
      </c>
      <c r="F148" s="108">
        <v>14</v>
      </c>
      <c r="G148" s="95">
        <f t="shared" si="7"/>
        <v>25</v>
      </c>
      <c r="H148" s="94">
        <v>43731</v>
      </c>
      <c r="I148" s="109">
        <v>3000</v>
      </c>
      <c r="J148" s="217">
        <f t="shared" si="6"/>
        <v>0</v>
      </c>
    </row>
    <row r="149" spans="1:10" ht="15" hidden="1" outlineLevel="1" thickBot="1" x14ac:dyDescent="0.4">
      <c r="A149" s="104" t="s">
        <v>4399</v>
      </c>
      <c r="B149" s="105" t="s">
        <v>4551</v>
      </c>
      <c r="C149" s="106" t="s">
        <v>4400</v>
      </c>
      <c r="D149" s="72" t="s">
        <v>170</v>
      </c>
      <c r="E149" s="108">
        <v>18</v>
      </c>
      <c r="F149" s="108">
        <v>7</v>
      </c>
      <c r="G149" s="95">
        <f t="shared" si="7"/>
        <v>25</v>
      </c>
      <c r="H149" s="94">
        <v>43731</v>
      </c>
      <c r="I149" s="109">
        <v>1700</v>
      </c>
      <c r="J149" s="217">
        <f t="shared" si="6"/>
        <v>0</v>
      </c>
    </row>
    <row r="150" spans="1:10" ht="15" hidden="1" outlineLevel="1" thickBot="1" x14ac:dyDescent="0.4">
      <c r="A150" s="104" t="s">
        <v>4399</v>
      </c>
      <c r="B150" s="105" t="s">
        <v>4552</v>
      </c>
      <c r="C150" s="106" t="s">
        <v>4400</v>
      </c>
      <c r="D150" s="72" t="s">
        <v>170</v>
      </c>
      <c r="E150" s="108">
        <v>6</v>
      </c>
      <c r="F150" s="108">
        <v>8</v>
      </c>
      <c r="G150" s="95">
        <f t="shared" si="7"/>
        <v>14</v>
      </c>
      <c r="H150" s="94">
        <v>43731</v>
      </c>
      <c r="I150" s="109">
        <v>6000</v>
      </c>
      <c r="J150" s="217">
        <f t="shared" si="6"/>
        <v>0</v>
      </c>
    </row>
    <row r="151" spans="1:10" ht="15" hidden="1" outlineLevel="1" thickBot="1" x14ac:dyDescent="0.4">
      <c r="A151" s="104" t="s">
        <v>4399</v>
      </c>
      <c r="B151" s="105" t="s">
        <v>4553</v>
      </c>
      <c r="C151" s="106" t="s">
        <v>4400</v>
      </c>
      <c r="D151" s="72" t="s">
        <v>170</v>
      </c>
      <c r="E151" s="108">
        <v>2</v>
      </c>
      <c r="F151" s="108">
        <v>3</v>
      </c>
      <c r="G151" s="95">
        <f t="shared" si="7"/>
        <v>5</v>
      </c>
      <c r="H151" s="94">
        <v>43731</v>
      </c>
      <c r="I151" s="109">
        <v>6000</v>
      </c>
      <c r="J151" s="217">
        <f t="shared" si="6"/>
        <v>0</v>
      </c>
    </row>
    <row r="152" spans="1:10" ht="15" hidden="1" outlineLevel="1" thickBot="1" x14ac:dyDescent="0.4">
      <c r="A152" s="70" t="s">
        <v>4399</v>
      </c>
      <c r="B152" s="73" t="s">
        <v>4554</v>
      </c>
      <c r="C152" s="79" t="s">
        <v>4400</v>
      </c>
      <c r="D152" s="72" t="s">
        <v>170</v>
      </c>
      <c r="E152" s="83">
        <v>2</v>
      </c>
      <c r="F152" s="83">
        <v>2</v>
      </c>
      <c r="G152" s="84">
        <f t="shared" si="7"/>
        <v>4</v>
      </c>
      <c r="H152" s="67">
        <v>43731</v>
      </c>
      <c r="I152" s="90">
        <v>150</v>
      </c>
      <c r="J152" s="217">
        <f t="shared" si="6"/>
        <v>4</v>
      </c>
    </row>
    <row r="153" spans="1:10" ht="15" hidden="1" outlineLevel="1" thickBot="1" x14ac:dyDescent="0.4">
      <c r="A153" s="70" t="s">
        <v>4399</v>
      </c>
      <c r="B153" s="73" t="s">
        <v>4555</v>
      </c>
      <c r="C153" s="79" t="s">
        <v>4400</v>
      </c>
      <c r="D153" s="72" t="s">
        <v>170</v>
      </c>
      <c r="E153" s="83">
        <v>6</v>
      </c>
      <c r="F153" s="83">
        <v>7</v>
      </c>
      <c r="G153" s="84">
        <f t="shared" si="7"/>
        <v>13</v>
      </c>
      <c r="H153" s="67">
        <v>43731</v>
      </c>
      <c r="I153" s="90">
        <v>400</v>
      </c>
      <c r="J153" s="217">
        <f t="shared" si="6"/>
        <v>13</v>
      </c>
    </row>
    <row r="154" spans="1:10" ht="15" hidden="1" outlineLevel="1" thickBot="1" x14ac:dyDescent="0.4">
      <c r="A154" s="70" t="s">
        <v>4399</v>
      </c>
      <c r="B154" s="73" t="s">
        <v>4556</v>
      </c>
      <c r="C154" s="79" t="s">
        <v>4400</v>
      </c>
      <c r="D154" s="72" t="s">
        <v>170</v>
      </c>
      <c r="E154" s="83">
        <v>4</v>
      </c>
      <c r="F154" s="83">
        <v>11</v>
      </c>
      <c r="G154" s="84">
        <f t="shared" si="7"/>
        <v>15</v>
      </c>
      <c r="H154" s="67">
        <v>43731</v>
      </c>
      <c r="I154" s="90">
        <v>400</v>
      </c>
      <c r="J154" s="217">
        <f t="shared" si="6"/>
        <v>15</v>
      </c>
    </row>
    <row r="155" spans="1:10" ht="15" hidden="1" outlineLevel="1" thickBot="1" x14ac:dyDescent="0.4">
      <c r="A155" s="70" t="s">
        <v>4399</v>
      </c>
      <c r="B155" s="73" t="s">
        <v>4557</v>
      </c>
      <c r="C155" s="79" t="s">
        <v>4400</v>
      </c>
      <c r="D155" s="72" t="s">
        <v>170</v>
      </c>
      <c r="E155" s="83">
        <v>17</v>
      </c>
      <c r="F155" s="83">
        <v>19</v>
      </c>
      <c r="G155" s="84">
        <f t="shared" si="7"/>
        <v>36</v>
      </c>
      <c r="H155" s="67">
        <v>43731</v>
      </c>
      <c r="I155" s="90">
        <v>600</v>
      </c>
      <c r="J155" s="217">
        <f t="shared" si="6"/>
        <v>36</v>
      </c>
    </row>
    <row r="156" spans="1:10" ht="15" hidden="1" outlineLevel="1" thickBot="1" x14ac:dyDescent="0.4">
      <c r="A156" s="70" t="s">
        <v>4399</v>
      </c>
      <c r="B156" s="73" t="s">
        <v>4558</v>
      </c>
      <c r="C156" s="79" t="s">
        <v>4400</v>
      </c>
      <c r="D156" s="72" t="s">
        <v>170</v>
      </c>
      <c r="E156" s="83">
        <v>2</v>
      </c>
      <c r="F156" s="83">
        <v>3</v>
      </c>
      <c r="G156" s="84">
        <f t="shared" si="7"/>
        <v>5</v>
      </c>
      <c r="H156" s="67">
        <v>43731</v>
      </c>
      <c r="I156" s="90">
        <v>250</v>
      </c>
      <c r="J156" s="217">
        <f t="shared" si="6"/>
        <v>5</v>
      </c>
    </row>
    <row r="157" spans="1:10" ht="15" hidden="1" outlineLevel="1" thickBot="1" x14ac:dyDescent="0.4">
      <c r="A157" s="70" t="s">
        <v>4399</v>
      </c>
      <c r="B157" s="73" t="s">
        <v>4559</v>
      </c>
      <c r="C157" s="79" t="s">
        <v>4400</v>
      </c>
      <c r="D157" s="72" t="s">
        <v>170</v>
      </c>
      <c r="E157" s="83">
        <v>7</v>
      </c>
      <c r="F157" s="83">
        <v>9</v>
      </c>
      <c r="G157" s="84">
        <f t="shared" si="7"/>
        <v>16</v>
      </c>
      <c r="H157" s="67">
        <v>43731</v>
      </c>
      <c r="I157" s="90">
        <v>450</v>
      </c>
      <c r="J157" s="217">
        <f t="shared" si="6"/>
        <v>16</v>
      </c>
    </row>
    <row r="158" spans="1:10" ht="15" hidden="1" outlineLevel="1" thickBot="1" x14ac:dyDescent="0.4">
      <c r="A158" s="70" t="s">
        <v>4399</v>
      </c>
      <c r="B158" s="73" t="s">
        <v>4560</v>
      </c>
      <c r="C158" s="79" t="s">
        <v>4400</v>
      </c>
      <c r="D158" s="72" t="s">
        <v>170</v>
      </c>
      <c r="E158" s="83">
        <v>4</v>
      </c>
      <c r="F158" s="83">
        <v>8</v>
      </c>
      <c r="G158" s="84">
        <f t="shared" si="7"/>
        <v>12</v>
      </c>
      <c r="H158" s="67">
        <v>43731</v>
      </c>
      <c r="I158" s="90">
        <v>450</v>
      </c>
      <c r="J158" s="217">
        <f t="shared" si="6"/>
        <v>12</v>
      </c>
    </row>
    <row r="159" spans="1:10" ht="15" hidden="1" outlineLevel="1" thickBot="1" x14ac:dyDescent="0.4">
      <c r="A159" s="70" t="s">
        <v>4399</v>
      </c>
      <c r="B159" s="73" t="s">
        <v>4561</v>
      </c>
      <c r="C159" s="79" t="s">
        <v>4400</v>
      </c>
      <c r="D159" s="72" t="s">
        <v>170</v>
      </c>
      <c r="E159" s="83">
        <v>4</v>
      </c>
      <c r="F159" s="83">
        <v>3</v>
      </c>
      <c r="G159" s="84">
        <f t="shared" si="7"/>
        <v>7</v>
      </c>
      <c r="H159" s="67">
        <v>43731</v>
      </c>
      <c r="I159" s="90">
        <v>600</v>
      </c>
      <c r="J159" s="217">
        <f t="shared" si="6"/>
        <v>7</v>
      </c>
    </row>
    <row r="160" spans="1:10" ht="15" hidden="1" outlineLevel="1" thickBot="1" x14ac:dyDescent="0.4">
      <c r="A160" s="70" t="s">
        <v>4399</v>
      </c>
      <c r="B160" s="73" t="s">
        <v>4562</v>
      </c>
      <c r="C160" s="79" t="s">
        <v>4400</v>
      </c>
      <c r="D160" s="72" t="s">
        <v>170</v>
      </c>
      <c r="E160" s="83">
        <v>5</v>
      </c>
      <c r="F160" s="83">
        <v>5</v>
      </c>
      <c r="G160" s="84">
        <f t="shared" si="7"/>
        <v>10</v>
      </c>
      <c r="H160" s="67">
        <v>43731</v>
      </c>
      <c r="I160" s="90">
        <v>600</v>
      </c>
      <c r="J160" s="217">
        <f t="shared" si="6"/>
        <v>10</v>
      </c>
    </row>
    <row r="161" spans="1:10" ht="15" hidden="1" outlineLevel="1" thickBot="1" x14ac:dyDescent="0.4">
      <c r="A161" s="70" t="s">
        <v>4399</v>
      </c>
      <c r="B161" s="73" t="s">
        <v>4563</v>
      </c>
      <c r="C161" s="79" t="s">
        <v>4400</v>
      </c>
      <c r="D161" s="72" t="s">
        <v>170</v>
      </c>
      <c r="E161" s="83">
        <v>9</v>
      </c>
      <c r="F161" s="83">
        <v>2</v>
      </c>
      <c r="G161" s="84">
        <f t="shared" si="7"/>
        <v>11</v>
      </c>
      <c r="H161" s="67">
        <v>43731</v>
      </c>
      <c r="I161" s="90">
        <v>650</v>
      </c>
      <c r="J161" s="217">
        <f t="shared" si="6"/>
        <v>11</v>
      </c>
    </row>
    <row r="162" spans="1:10" ht="15" hidden="1" outlineLevel="1" thickBot="1" x14ac:dyDescent="0.4">
      <c r="A162" s="70" t="s">
        <v>4399</v>
      </c>
      <c r="B162" s="73" t="s">
        <v>4564</v>
      </c>
      <c r="C162" s="79" t="s">
        <v>4400</v>
      </c>
      <c r="D162" s="72" t="s">
        <v>170</v>
      </c>
      <c r="E162" s="83">
        <v>6</v>
      </c>
      <c r="F162" s="83">
        <v>5</v>
      </c>
      <c r="G162" s="84">
        <f t="shared" si="7"/>
        <v>11</v>
      </c>
      <c r="H162" s="67">
        <v>43731</v>
      </c>
      <c r="I162" s="90">
        <v>750</v>
      </c>
      <c r="J162" s="217">
        <f t="shared" si="6"/>
        <v>11</v>
      </c>
    </row>
    <row r="163" spans="1:10" ht="15" hidden="1" outlineLevel="1" thickBot="1" x14ac:dyDescent="0.4">
      <c r="A163" s="70" t="s">
        <v>4399</v>
      </c>
      <c r="B163" s="73" t="s">
        <v>4565</v>
      </c>
      <c r="C163" s="79" t="s">
        <v>4400</v>
      </c>
      <c r="D163" s="72" t="s">
        <v>170</v>
      </c>
      <c r="E163" s="83">
        <v>4</v>
      </c>
      <c r="F163" s="83">
        <v>4</v>
      </c>
      <c r="G163" s="84">
        <f t="shared" si="7"/>
        <v>8</v>
      </c>
      <c r="H163" s="67">
        <v>43731</v>
      </c>
      <c r="I163" s="90">
        <v>850</v>
      </c>
      <c r="J163" s="217">
        <f t="shared" si="6"/>
        <v>8</v>
      </c>
    </row>
    <row r="164" spans="1:10" ht="15" hidden="1" outlineLevel="1" thickBot="1" x14ac:dyDescent="0.4">
      <c r="A164" s="70" t="s">
        <v>4399</v>
      </c>
      <c r="B164" s="73" t="s">
        <v>4566</v>
      </c>
      <c r="C164" s="79" t="s">
        <v>4400</v>
      </c>
      <c r="D164" s="72" t="s">
        <v>170</v>
      </c>
      <c r="E164" s="83">
        <v>5</v>
      </c>
      <c r="F164" s="83">
        <v>11</v>
      </c>
      <c r="G164" s="84">
        <f t="shared" si="7"/>
        <v>16</v>
      </c>
      <c r="H164" s="67">
        <v>43731</v>
      </c>
      <c r="I164" s="90">
        <v>800</v>
      </c>
      <c r="J164" s="217">
        <f t="shared" si="6"/>
        <v>16</v>
      </c>
    </row>
    <row r="165" spans="1:10" ht="15" hidden="1" outlineLevel="1" thickBot="1" x14ac:dyDescent="0.4">
      <c r="A165" s="70" t="s">
        <v>4399</v>
      </c>
      <c r="B165" s="73" t="s">
        <v>4567</v>
      </c>
      <c r="C165" s="79" t="s">
        <v>4400</v>
      </c>
      <c r="D165" s="72" t="s">
        <v>170</v>
      </c>
      <c r="E165" s="83">
        <v>12</v>
      </c>
      <c r="F165" s="83">
        <v>12</v>
      </c>
      <c r="G165" s="84">
        <f t="shared" si="7"/>
        <v>24</v>
      </c>
      <c r="H165" s="67">
        <v>43731</v>
      </c>
      <c r="I165" s="90">
        <v>750</v>
      </c>
      <c r="J165" s="217">
        <f t="shared" si="6"/>
        <v>24</v>
      </c>
    </row>
    <row r="166" spans="1:10" ht="15" hidden="1" outlineLevel="1" thickBot="1" x14ac:dyDescent="0.4">
      <c r="A166" s="70" t="s">
        <v>4399</v>
      </c>
      <c r="B166" s="73" t="s">
        <v>4568</v>
      </c>
      <c r="C166" s="79" t="s">
        <v>4400</v>
      </c>
      <c r="D166" s="72" t="s">
        <v>170</v>
      </c>
      <c r="E166" s="83">
        <v>6</v>
      </c>
      <c r="F166" s="83">
        <v>7</v>
      </c>
      <c r="G166" s="84">
        <f t="shared" si="7"/>
        <v>13</v>
      </c>
      <c r="H166" s="67">
        <v>43731</v>
      </c>
      <c r="I166" s="90">
        <v>350</v>
      </c>
      <c r="J166" s="217">
        <f t="shared" si="6"/>
        <v>13</v>
      </c>
    </row>
    <row r="167" spans="1:10" ht="15" hidden="1" outlineLevel="1" thickBot="1" x14ac:dyDescent="0.4">
      <c r="A167" s="70" t="s">
        <v>4399</v>
      </c>
      <c r="B167" s="73" t="s">
        <v>4569</v>
      </c>
      <c r="C167" s="79" t="s">
        <v>4400</v>
      </c>
      <c r="D167" s="72" t="s">
        <v>170</v>
      </c>
      <c r="E167" s="83">
        <v>2</v>
      </c>
      <c r="F167" s="83">
        <v>5</v>
      </c>
      <c r="G167" s="84">
        <f t="shared" si="7"/>
        <v>7</v>
      </c>
      <c r="H167" s="67">
        <v>43731</v>
      </c>
      <c r="I167" s="90">
        <v>350</v>
      </c>
      <c r="J167" s="217">
        <f t="shared" si="6"/>
        <v>7</v>
      </c>
    </row>
    <row r="168" spans="1:10" ht="15" hidden="1" outlineLevel="1" thickBot="1" x14ac:dyDescent="0.4">
      <c r="A168" s="70" t="s">
        <v>4399</v>
      </c>
      <c r="B168" s="73" t="s">
        <v>4570</v>
      </c>
      <c r="C168" s="79" t="s">
        <v>4400</v>
      </c>
      <c r="D168" s="72" t="s">
        <v>170</v>
      </c>
      <c r="E168" s="83">
        <v>2</v>
      </c>
      <c r="F168" s="83">
        <v>6</v>
      </c>
      <c r="G168" s="84">
        <f t="shared" si="7"/>
        <v>8</v>
      </c>
      <c r="H168" s="67">
        <v>43731</v>
      </c>
      <c r="I168" s="90">
        <v>350</v>
      </c>
      <c r="J168" s="217">
        <f t="shared" si="6"/>
        <v>8</v>
      </c>
    </row>
    <row r="169" spans="1:10" hidden="1" outlineLevel="1" x14ac:dyDescent="0.35">
      <c r="A169" s="70" t="s">
        <v>4399</v>
      </c>
      <c r="B169" s="73" t="s">
        <v>4571</v>
      </c>
      <c r="C169" s="79" t="s">
        <v>4400</v>
      </c>
      <c r="D169" s="72" t="s">
        <v>170</v>
      </c>
      <c r="E169" s="83">
        <v>4</v>
      </c>
      <c r="F169" s="83">
        <v>4</v>
      </c>
      <c r="G169" s="84">
        <f t="shared" si="7"/>
        <v>8</v>
      </c>
      <c r="H169" s="67">
        <v>43731</v>
      </c>
      <c r="I169" s="90">
        <v>500</v>
      </c>
      <c r="J169" s="217">
        <f t="shared" si="6"/>
        <v>8</v>
      </c>
    </row>
    <row r="170" spans="1:10" ht="15" collapsed="1" thickBot="1" x14ac:dyDescent="0.4">
      <c r="A170" s="71" t="s">
        <v>4399</v>
      </c>
      <c r="B170" s="74"/>
      <c r="C170" s="80" t="s">
        <v>4400</v>
      </c>
      <c r="D170" s="118">
        <f>COUNTA(D138:D169)</f>
        <v>32</v>
      </c>
      <c r="E170" s="81">
        <f>SUM(E138:E169)</f>
        <v>218</v>
      </c>
      <c r="F170" s="81">
        <f>SUM(F138:F169)</f>
        <v>226</v>
      </c>
      <c r="G170" s="81">
        <f>SUM(G138:G169)</f>
        <v>444</v>
      </c>
      <c r="H170" s="92">
        <v>43731</v>
      </c>
      <c r="I170" s="160">
        <f>AVERAGE(I138:I169)</f>
        <v>1000</v>
      </c>
      <c r="J170" s="81">
        <f>SUM(J138:J169)</f>
        <v>375</v>
      </c>
    </row>
    <row r="171" spans="1:10" ht="15" hidden="1" outlineLevel="1" thickBot="1" x14ac:dyDescent="0.4">
      <c r="A171" s="72" t="s">
        <v>4401</v>
      </c>
      <c r="B171" s="75" t="s">
        <v>4572</v>
      </c>
      <c r="C171" s="86" t="s">
        <v>4402</v>
      </c>
      <c r="D171" s="72" t="s">
        <v>170</v>
      </c>
      <c r="E171" s="87">
        <v>5</v>
      </c>
      <c r="F171" s="87">
        <v>3</v>
      </c>
      <c r="G171" s="88">
        <f t="shared" ref="G171:G202" si="8">E171+F171</f>
        <v>8</v>
      </c>
      <c r="H171" s="67">
        <v>43743</v>
      </c>
      <c r="I171" s="89">
        <v>600</v>
      </c>
      <c r="J171" s="217">
        <f t="shared" si="6"/>
        <v>8</v>
      </c>
    </row>
    <row r="172" spans="1:10" ht="15" hidden="1" outlineLevel="1" thickBot="1" x14ac:dyDescent="0.4">
      <c r="A172" s="70" t="s">
        <v>4401</v>
      </c>
      <c r="B172" s="73" t="s">
        <v>4573</v>
      </c>
      <c r="C172" s="79" t="s">
        <v>4402</v>
      </c>
      <c r="D172" s="72" t="s">
        <v>170</v>
      </c>
      <c r="E172" s="83">
        <v>8</v>
      </c>
      <c r="F172" s="83">
        <v>5</v>
      </c>
      <c r="G172" s="84">
        <f t="shared" si="8"/>
        <v>13</v>
      </c>
      <c r="H172" s="67">
        <v>43743</v>
      </c>
      <c r="I172" s="90">
        <v>100</v>
      </c>
      <c r="J172" s="217">
        <f t="shared" si="6"/>
        <v>13</v>
      </c>
    </row>
    <row r="173" spans="1:10" ht="15" hidden="1" outlineLevel="1" thickBot="1" x14ac:dyDescent="0.4">
      <c r="A173" s="70" t="s">
        <v>4401</v>
      </c>
      <c r="B173" s="73" t="s">
        <v>4574</v>
      </c>
      <c r="C173" s="79" t="s">
        <v>4402</v>
      </c>
      <c r="D173" s="72" t="s">
        <v>170</v>
      </c>
      <c r="E173" s="83">
        <v>10</v>
      </c>
      <c r="F173" s="83">
        <v>9</v>
      </c>
      <c r="G173" s="84">
        <f t="shared" si="8"/>
        <v>19</v>
      </c>
      <c r="H173" s="67">
        <v>43743</v>
      </c>
      <c r="I173" s="90">
        <v>180</v>
      </c>
      <c r="J173" s="217">
        <f t="shared" si="6"/>
        <v>19</v>
      </c>
    </row>
    <row r="174" spans="1:10" ht="15" hidden="1" outlineLevel="1" thickBot="1" x14ac:dyDescent="0.4">
      <c r="A174" s="70" t="s">
        <v>4401</v>
      </c>
      <c r="B174" s="73" t="s">
        <v>4575</v>
      </c>
      <c r="C174" s="79" t="s">
        <v>4402</v>
      </c>
      <c r="D174" s="72" t="s">
        <v>170</v>
      </c>
      <c r="E174" s="83">
        <v>7</v>
      </c>
      <c r="F174" s="83">
        <v>3</v>
      </c>
      <c r="G174" s="84">
        <f t="shared" si="8"/>
        <v>10</v>
      </c>
      <c r="H174" s="67">
        <v>43743</v>
      </c>
      <c r="I174" s="90">
        <v>160</v>
      </c>
      <c r="J174" s="217">
        <f t="shared" si="6"/>
        <v>10</v>
      </c>
    </row>
    <row r="175" spans="1:10" ht="15" hidden="1" outlineLevel="1" thickBot="1" x14ac:dyDescent="0.4">
      <c r="A175" s="70" t="s">
        <v>4401</v>
      </c>
      <c r="B175" s="73" t="s">
        <v>4576</v>
      </c>
      <c r="C175" s="79" t="s">
        <v>4402</v>
      </c>
      <c r="D175" s="72" t="s">
        <v>170</v>
      </c>
      <c r="E175" s="83">
        <v>4</v>
      </c>
      <c r="F175" s="83">
        <v>7</v>
      </c>
      <c r="G175" s="84">
        <f t="shared" si="8"/>
        <v>11</v>
      </c>
      <c r="H175" s="67">
        <v>43743</v>
      </c>
      <c r="I175" s="90">
        <v>100</v>
      </c>
      <c r="J175" s="217">
        <f t="shared" si="6"/>
        <v>11</v>
      </c>
    </row>
    <row r="176" spans="1:10" ht="15" hidden="1" outlineLevel="1" thickBot="1" x14ac:dyDescent="0.4">
      <c r="A176" s="70" t="s">
        <v>4401</v>
      </c>
      <c r="B176" s="73" t="s">
        <v>4577</v>
      </c>
      <c r="C176" s="79" t="s">
        <v>4402</v>
      </c>
      <c r="D176" s="72" t="s">
        <v>170</v>
      </c>
      <c r="E176" s="83">
        <v>12</v>
      </c>
      <c r="F176" s="83">
        <v>3</v>
      </c>
      <c r="G176" s="84">
        <f t="shared" si="8"/>
        <v>15</v>
      </c>
      <c r="H176" s="67">
        <v>43743</v>
      </c>
      <c r="I176" s="90">
        <v>80</v>
      </c>
      <c r="J176" s="217">
        <f t="shared" si="6"/>
        <v>15</v>
      </c>
    </row>
    <row r="177" spans="1:10" ht="15" hidden="1" outlineLevel="1" thickBot="1" x14ac:dyDescent="0.4">
      <c r="A177" s="70" t="s">
        <v>4401</v>
      </c>
      <c r="B177" s="73" t="s">
        <v>4578</v>
      </c>
      <c r="C177" s="79" t="s">
        <v>4402</v>
      </c>
      <c r="D177" s="72" t="s">
        <v>170</v>
      </c>
      <c r="E177" s="83">
        <v>2</v>
      </c>
      <c r="F177" s="83">
        <v>6</v>
      </c>
      <c r="G177" s="84">
        <f t="shared" si="8"/>
        <v>8</v>
      </c>
      <c r="H177" s="67">
        <v>43743</v>
      </c>
      <c r="I177" s="90">
        <v>110</v>
      </c>
      <c r="J177" s="217">
        <f t="shared" si="6"/>
        <v>8</v>
      </c>
    </row>
    <row r="178" spans="1:10" ht="15" hidden="1" outlineLevel="1" thickBot="1" x14ac:dyDescent="0.4">
      <c r="A178" s="70" t="s">
        <v>4401</v>
      </c>
      <c r="B178" s="73" t="s">
        <v>4579</v>
      </c>
      <c r="C178" s="79" t="s">
        <v>4402</v>
      </c>
      <c r="D178" s="72" t="s">
        <v>170</v>
      </c>
      <c r="E178" s="83">
        <v>7</v>
      </c>
      <c r="F178" s="83">
        <v>4</v>
      </c>
      <c r="G178" s="84">
        <f t="shared" si="8"/>
        <v>11</v>
      </c>
      <c r="H178" s="67">
        <v>43743</v>
      </c>
      <c r="I178" s="90">
        <v>160</v>
      </c>
      <c r="J178" s="217">
        <f t="shared" si="6"/>
        <v>11</v>
      </c>
    </row>
    <row r="179" spans="1:10" ht="15" hidden="1" outlineLevel="1" thickBot="1" x14ac:dyDescent="0.4">
      <c r="A179" s="70" t="s">
        <v>4401</v>
      </c>
      <c r="B179" s="73" t="s">
        <v>4580</v>
      </c>
      <c r="C179" s="79" t="s">
        <v>4402</v>
      </c>
      <c r="D179" s="72" t="s">
        <v>170</v>
      </c>
      <c r="E179" s="83">
        <v>8</v>
      </c>
      <c r="F179" s="83">
        <v>4</v>
      </c>
      <c r="G179" s="84">
        <f t="shared" si="8"/>
        <v>12</v>
      </c>
      <c r="H179" s="67">
        <v>43743</v>
      </c>
      <c r="I179" s="90">
        <v>140</v>
      </c>
      <c r="J179" s="217">
        <f t="shared" si="6"/>
        <v>12</v>
      </c>
    </row>
    <row r="180" spans="1:10" ht="15" hidden="1" outlineLevel="1" thickBot="1" x14ac:dyDescent="0.4">
      <c r="A180" s="70" t="s">
        <v>4401</v>
      </c>
      <c r="B180" s="73" t="s">
        <v>4581</v>
      </c>
      <c r="C180" s="79" t="s">
        <v>4402</v>
      </c>
      <c r="D180" s="72" t="s">
        <v>170</v>
      </c>
      <c r="E180" s="83">
        <v>2</v>
      </c>
      <c r="F180" s="83">
        <v>4</v>
      </c>
      <c r="G180" s="84">
        <f t="shared" si="8"/>
        <v>6</v>
      </c>
      <c r="H180" s="67">
        <v>43743</v>
      </c>
      <c r="I180" s="90">
        <v>120</v>
      </c>
      <c r="J180" s="217">
        <f t="shared" si="6"/>
        <v>6</v>
      </c>
    </row>
    <row r="181" spans="1:10" ht="15" hidden="1" outlineLevel="1" thickBot="1" x14ac:dyDescent="0.4">
      <c r="A181" s="70" t="s">
        <v>4401</v>
      </c>
      <c r="B181" s="73" t="s">
        <v>4582</v>
      </c>
      <c r="C181" s="79" t="s">
        <v>4402</v>
      </c>
      <c r="D181" s="72" t="s">
        <v>170</v>
      </c>
      <c r="E181" s="83">
        <v>4</v>
      </c>
      <c r="F181" s="83">
        <v>5</v>
      </c>
      <c r="G181" s="84">
        <f t="shared" si="8"/>
        <v>9</v>
      </c>
      <c r="H181" s="67">
        <v>43743</v>
      </c>
      <c r="I181" s="90">
        <v>90</v>
      </c>
      <c r="J181" s="217">
        <f t="shared" si="6"/>
        <v>9</v>
      </c>
    </row>
    <row r="182" spans="1:10" ht="15" hidden="1" outlineLevel="1" thickBot="1" x14ac:dyDescent="0.4">
      <c r="A182" s="70" t="s">
        <v>4401</v>
      </c>
      <c r="B182" s="73" t="s">
        <v>4583</v>
      </c>
      <c r="C182" s="79" t="s">
        <v>4402</v>
      </c>
      <c r="D182" s="72" t="s">
        <v>170</v>
      </c>
      <c r="E182" s="83">
        <v>10</v>
      </c>
      <c r="F182" s="83">
        <v>4</v>
      </c>
      <c r="G182" s="84">
        <f t="shared" si="8"/>
        <v>14</v>
      </c>
      <c r="H182" s="67">
        <v>43743</v>
      </c>
      <c r="I182" s="90">
        <v>200</v>
      </c>
      <c r="J182" s="217">
        <f t="shared" si="6"/>
        <v>14</v>
      </c>
    </row>
    <row r="183" spans="1:10" ht="15" hidden="1" outlineLevel="1" thickBot="1" x14ac:dyDescent="0.4">
      <c r="A183" s="70" t="s">
        <v>4401</v>
      </c>
      <c r="B183" s="73" t="s">
        <v>4584</v>
      </c>
      <c r="C183" s="79" t="s">
        <v>4402</v>
      </c>
      <c r="D183" s="72" t="s">
        <v>170</v>
      </c>
      <c r="E183" s="83">
        <v>11</v>
      </c>
      <c r="F183" s="83">
        <v>6</v>
      </c>
      <c r="G183" s="84">
        <f t="shared" si="8"/>
        <v>17</v>
      </c>
      <c r="H183" s="67">
        <v>43743</v>
      </c>
      <c r="I183" s="90">
        <v>180</v>
      </c>
      <c r="J183" s="217">
        <f t="shared" si="6"/>
        <v>17</v>
      </c>
    </row>
    <row r="184" spans="1:10" ht="15" hidden="1" outlineLevel="1" thickBot="1" x14ac:dyDescent="0.4">
      <c r="A184" s="70" t="s">
        <v>4401</v>
      </c>
      <c r="B184" s="73" t="s">
        <v>4585</v>
      </c>
      <c r="C184" s="79" t="s">
        <v>4402</v>
      </c>
      <c r="D184" s="72" t="s">
        <v>170</v>
      </c>
      <c r="E184" s="83">
        <v>1</v>
      </c>
      <c r="F184" s="83">
        <v>4</v>
      </c>
      <c r="G184" s="84">
        <f t="shared" si="8"/>
        <v>5</v>
      </c>
      <c r="H184" s="67">
        <v>43743</v>
      </c>
      <c r="I184" s="90">
        <v>60</v>
      </c>
      <c r="J184" s="217">
        <f t="shared" si="6"/>
        <v>5</v>
      </c>
    </row>
    <row r="185" spans="1:10" ht="15" hidden="1" outlineLevel="1" thickBot="1" x14ac:dyDescent="0.4">
      <c r="A185" s="70" t="s">
        <v>4401</v>
      </c>
      <c r="B185" s="73" t="s">
        <v>4586</v>
      </c>
      <c r="C185" s="79" t="s">
        <v>4402</v>
      </c>
      <c r="D185" s="72" t="s">
        <v>170</v>
      </c>
      <c r="E185" s="83">
        <v>6</v>
      </c>
      <c r="F185" s="83">
        <v>4</v>
      </c>
      <c r="G185" s="84">
        <f t="shared" si="8"/>
        <v>10</v>
      </c>
      <c r="H185" s="67">
        <v>43743</v>
      </c>
      <c r="I185" s="90">
        <v>50</v>
      </c>
      <c r="J185" s="217">
        <f t="shared" si="6"/>
        <v>10</v>
      </c>
    </row>
    <row r="186" spans="1:10" ht="15" hidden="1" outlineLevel="1" thickBot="1" x14ac:dyDescent="0.4">
      <c r="A186" s="70" t="s">
        <v>4401</v>
      </c>
      <c r="B186" s="73" t="s">
        <v>4587</v>
      </c>
      <c r="C186" s="79" t="s">
        <v>4402</v>
      </c>
      <c r="D186" s="72" t="s">
        <v>170</v>
      </c>
      <c r="E186" s="83">
        <v>9</v>
      </c>
      <c r="F186" s="83">
        <v>6</v>
      </c>
      <c r="G186" s="84">
        <f t="shared" si="8"/>
        <v>15</v>
      </c>
      <c r="H186" s="67">
        <v>43743</v>
      </c>
      <c r="I186" s="90">
        <v>60</v>
      </c>
      <c r="J186" s="217">
        <f t="shared" si="6"/>
        <v>15</v>
      </c>
    </row>
    <row r="187" spans="1:10" ht="15" hidden="1" outlineLevel="1" thickBot="1" x14ac:dyDescent="0.4">
      <c r="A187" s="70" t="s">
        <v>4401</v>
      </c>
      <c r="B187" s="73" t="s">
        <v>4588</v>
      </c>
      <c r="C187" s="79" t="s">
        <v>4402</v>
      </c>
      <c r="D187" s="72" t="s">
        <v>170</v>
      </c>
      <c r="E187" s="83">
        <v>3</v>
      </c>
      <c r="F187" s="83">
        <v>4</v>
      </c>
      <c r="G187" s="84">
        <f t="shared" si="8"/>
        <v>7</v>
      </c>
      <c r="H187" s="67">
        <v>43743</v>
      </c>
      <c r="I187" s="90">
        <v>75</v>
      </c>
      <c r="J187" s="217">
        <f t="shared" si="6"/>
        <v>7</v>
      </c>
    </row>
    <row r="188" spans="1:10" ht="15" hidden="1" outlineLevel="1" thickBot="1" x14ac:dyDescent="0.4">
      <c r="A188" s="70" t="s">
        <v>4401</v>
      </c>
      <c r="B188" s="73" t="s">
        <v>4589</v>
      </c>
      <c r="C188" s="79" t="s">
        <v>4402</v>
      </c>
      <c r="D188" s="72" t="s">
        <v>170</v>
      </c>
      <c r="E188" s="83">
        <v>3</v>
      </c>
      <c r="F188" s="83">
        <v>6</v>
      </c>
      <c r="G188" s="84">
        <f t="shared" si="8"/>
        <v>9</v>
      </c>
      <c r="H188" s="67">
        <v>43743</v>
      </c>
      <c r="I188" s="90">
        <v>80</v>
      </c>
      <c r="J188" s="217">
        <f t="shared" si="6"/>
        <v>9</v>
      </c>
    </row>
    <row r="189" spans="1:10" ht="15" hidden="1" outlineLevel="1" thickBot="1" x14ac:dyDescent="0.4">
      <c r="A189" s="70" t="s">
        <v>4401</v>
      </c>
      <c r="B189" s="73" t="s">
        <v>4590</v>
      </c>
      <c r="C189" s="79" t="s">
        <v>4402</v>
      </c>
      <c r="D189" s="72" t="s">
        <v>170</v>
      </c>
      <c r="E189" s="83">
        <v>1</v>
      </c>
      <c r="F189" s="83">
        <v>2</v>
      </c>
      <c r="G189" s="84">
        <f t="shared" si="8"/>
        <v>3</v>
      </c>
      <c r="H189" s="67">
        <v>43743</v>
      </c>
      <c r="I189" s="90">
        <v>140</v>
      </c>
      <c r="J189" s="217">
        <f t="shared" si="6"/>
        <v>3</v>
      </c>
    </row>
    <row r="190" spans="1:10" ht="15" hidden="1" outlineLevel="1" thickBot="1" x14ac:dyDescent="0.4">
      <c r="A190" s="70" t="s">
        <v>4401</v>
      </c>
      <c r="B190" s="73" t="s">
        <v>4591</v>
      </c>
      <c r="C190" s="79" t="s">
        <v>4402</v>
      </c>
      <c r="D190" s="72" t="s">
        <v>170</v>
      </c>
      <c r="E190" s="83">
        <v>4</v>
      </c>
      <c r="F190" s="83">
        <v>7</v>
      </c>
      <c r="G190" s="84">
        <f t="shared" si="8"/>
        <v>11</v>
      </c>
      <c r="H190" s="67">
        <v>43743</v>
      </c>
      <c r="I190" s="90">
        <v>80</v>
      </c>
      <c r="J190" s="217">
        <f t="shared" si="6"/>
        <v>11</v>
      </c>
    </row>
    <row r="191" spans="1:10" ht="15" hidden="1" outlineLevel="1" thickBot="1" x14ac:dyDescent="0.4">
      <c r="A191" s="70" t="s">
        <v>4401</v>
      </c>
      <c r="B191" s="73" t="s">
        <v>4592</v>
      </c>
      <c r="C191" s="79" t="s">
        <v>4402</v>
      </c>
      <c r="D191" s="72" t="s">
        <v>170</v>
      </c>
      <c r="E191" s="83">
        <v>6</v>
      </c>
      <c r="F191" s="83">
        <v>4</v>
      </c>
      <c r="G191" s="84">
        <f t="shared" si="8"/>
        <v>10</v>
      </c>
      <c r="H191" s="67">
        <v>43743</v>
      </c>
      <c r="I191" s="90">
        <v>90</v>
      </c>
      <c r="J191" s="217">
        <f t="shared" si="6"/>
        <v>10</v>
      </c>
    </row>
    <row r="192" spans="1:10" ht="15" hidden="1" outlineLevel="1" thickBot="1" x14ac:dyDescent="0.4">
      <c r="A192" s="70" t="s">
        <v>4401</v>
      </c>
      <c r="B192" s="73" t="s">
        <v>4593</v>
      </c>
      <c r="C192" s="79" t="s">
        <v>4402</v>
      </c>
      <c r="D192" s="72" t="s">
        <v>170</v>
      </c>
      <c r="E192" s="83">
        <v>8</v>
      </c>
      <c r="F192" s="83">
        <v>7</v>
      </c>
      <c r="G192" s="84">
        <f t="shared" si="8"/>
        <v>15</v>
      </c>
      <c r="H192" s="67">
        <v>43743</v>
      </c>
      <c r="I192" s="90">
        <v>160</v>
      </c>
      <c r="J192" s="217">
        <f t="shared" si="6"/>
        <v>15</v>
      </c>
    </row>
    <row r="193" spans="1:10" ht="15" hidden="1" outlineLevel="1" thickBot="1" x14ac:dyDescent="0.4">
      <c r="A193" s="70" t="s">
        <v>4401</v>
      </c>
      <c r="B193" s="73" t="s">
        <v>4594</v>
      </c>
      <c r="C193" s="79" t="s">
        <v>4402</v>
      </c>
      <c r="D193" s="72" t="s">
        <v>170</v>
      </c>
      <c r="E193" s="83">
        <v>10</v>
      </c>
      <c r="F193" s="83">
        <v>13</v>
      </c>
      <c r="G193" s="84">
        <f t="shared" si="8"/>
        <v>23</v>
      </c>
      <c r="H193" s="67">
        <v>43743</v>
      </c>
      <c r="I193" s="90">
        <v>70</v>
      </c>
      <c r="J193" s="217">
        <f t="shared" si="6"/>
        <v>23</v>
      </c>
    </row>
    <row r="194" spans="1:10" ht="15" hidden="1" outlineLevel="1" thickBot="1" x14ac:dyDescent="0.4">
      <c r="A194" s="70" t="s">
        <v>4401</v>
      </c>
      <c r="B194" s="73" t="s">
        <v>4595</v>
      </c>
      <c r="C194" s="79" t="s">
        <v>4402</v>
      </c>
      <c r="D194" s="72" t="s">
        <v>170</v>
      </c>
      <c r="E194" s="83">
        <v>11</v>
      </c>
      <c r="F194" s="83">
        <v>9</v>
      </c>
      <c r="G194" s="84">
        <f t="shared" si="8"/>
        <v>20</v>
      </c>
      <c r="H194" s="67">
        <v>43743</v>
      </c>
      <c r="I194" s="90">
        <v>180</v>
      </c>
      <c r="J194" s="217">
        <f t="shared" si="6"/>
        <v>20</v>
      </c>
    </row>
    <row r="195" spans="1:10" ht="15" hidden="1" outlineLevel="1" thickBot="1" x14ac:dyDescent="0.4">
      <c r="A195" s="70" t="s">
        <v>4401</v>
      </c>
      <c r="B195" s="73" t="s">
        <v>4596</v>
      </c>
      <c r="C195" s="79" t="s">
        <v>4402</v>
      </c>
      <c r="D195" s="72" t="s">
        <v>170</v>
      </c>
      <c r="E195" s="83">
        <v>7</v>
      </c>
      <c r="F195" s="83">
        <v>6</v>
      </c>
      <c r="G195" s="84">
        <f t="shared" si="8"/>
        <v>13</v>
      </c>
      <c r="H195" s="67">
        <v>43743</v>
      </c>
      <c r="I195" s="90">
        <v>50</v>
      </c>
      <c r="J195" s="217">
        <f t="shared" ref="J195:J258" si="9">IF(I195&gt;$Q$1,,G195)</f>
        <v>13</v>
      </c>
    </row>
    <row r="196" spans="1:10" ht="15" hidden="1" outlineLevel="1" thickBot="1" x14ac:dyDescent="0.4">
      <c r="A196" s="70" t="s">
        <v>4401</v>
      </c>
      <c r="B196" s="73" t="s">
        <v>4597</v>
      </c>
      <c r="C196" s="79" t="s">
        <v>4402</v>
      </c>
      <c r="D196" s="72" t="s">
        <v>170</v>
      </c>
      <c r="E196" s="83">
        <v>9</v>
      </c>
      <c r="F196" s="83">
        <v>7</v>
      </c>
      <c r="G196" s="84">
        <f t="shared" si="8"/>
        <v>16</v>
      </c>
      <c r="H196" s="67">
        <v>43743</v>
      </c>
      <c r="I196" s="90">
        <v>145</v>
      </c>
      <c r="J196" s="217">
        <f t="shared" si="9"/>
        <v>16</v>
      </c>
    </row>
    <row r="197" spans="1:10" ht="15" hidden="1" outlineLevel="1" thickBot="1" x14ac:dyDescent="0.4">
      <c r="A197" s="70" t="s">
        <v>4401</v>
      </c>
      <c r="B197" s="73" t="s">
        <v>4598</v>
      </c>
      <c r="C197" s="79" t="s">
        <v>4402</v>
      </c>
      <c r="D197" s="72" t="s">
        <v>170</v>
      </c>
      <c r="E197" s="83">
        <v>12</v>
      </c>
      <c r="F197" s="83">
        <v>3</v>
      </c>
      <c r="G197" s="84">
        <f t="shared" si="8"/>
        <v>15</v>
      </c>
      <c r="H197" s="67">
        <v>43743</v>
      </c>
      <c r="I197" s="90">
        <v>60</v>
      </c>
      <c r="J197" s="217">
        <f t="shared" si="9"/>
        <v>15</v>
      </c>
    </row>
    <row r="198" spans="1:10" ht="15" hidden="1" outlineLevel="1" thickBot="1" x14ac:dyDescent="0.4">
      <c r="A198" s="70" t="s">
        <v>4401</v>
      </c>
      <c r="B198" s="73" t="s">
        <v>4599</v>
      </c>
      <c r="C198" s="79" t="s">
        <v>4402</v>
      </c>
      <c r="D198" s="72" t="s">
        <v>170</v>
      </c>
      <c r="E198" s="83">
        <v>15</v>
      </c>
      <c r="F198" s="83">
        <v>5</v>
      </c>
      <c r="G198" s="84">
        <f t="shared" si="8"/>
        <v>20</v>
      </c>
      <c r="H198" s="67">
        <v>43743</v>
      </c>
      <c r="I198" s="90">
        <v>190</v>
      </c>
      <c r="J198" s="217">
        <f t="shared" si="9"/>
        <v>20</v>
      </c>
    </row>
    <row r="199" spans="1:10" ht="15" hidden="1" outlineLevel="1" thickBot="1" x14ac:dyDescent="0.4">
      <c r="A199" s="70" t="s">
        <v>4401</v>
      </c>
      <c r="B199" s="73" t="s">
        <v>4600</v>
      </c>
      <c r="C199" s="79" t="s">
        <v>4402</v>
      </c>
      <c r="D199" s="72" t="s">
        <v>170</v>
      </c>
      <c r="E199" s="83">
        <v>1</v>
      </c>
      <c r="F199" s="83">
        <v>4</v>
      </c>
      <c r="G199" s="84">
        <f t="shared" si="8"/>
        <v>5</v>
      </c>
      <c r="H199" s="67">
        <v>43743</v>
      </c>
      <c r="I199" s="90">
        <v>120</v>
      </c>
      <c r="J199" s="217">
        <f t="shared" si="9"/>
        <v>5</v>
      </c>
    </row>
    <row r="200" spans="1:10" ht="15" hidden="1" outlineLevel="1" thickBot="1" x14ac:dyDescent="0.4">
      <c r="A200" s="70" t="s">
        <v>4401</v>
      </c>
      <c r="B200" s="73" t="s">
        <v>4601</v>
      </c>
      <c r="C200" s="79" t="s">
        <v>4402</v>
      </c>
      <c r="D200" s="72" t="s">
        <v>170</v>
      </c>
      <c r="E200" s="83">
        <v>1</v>
      </c>
      <c r="F200" s="83">
        <v>2</v>
      </c>
      <c r="G200" s="84">
        <f t="shared" si="8"/>
        <v>3</v>
      </c>
      <c r="H200" s="67">
        <v>43743</v>
      </c>
      <c r="I200" s="90">
        <v>70</v>
      </c>
      <c r="J200" s="217">
        <f t="shared" si="9"/>
        <v>3</v>
      </c>
    </row>
    <row r="201" spans="1:10" ht="15" hidden="1" outlineLevel="1" thickBot="1" x14ac:dyDescent="0.4">
      <c r="A201" s="70" t="s">
        <v>4401</v>
      </c>
      <c r="B201" s="73" t="s">
        <v>4602</v>
      </c>
      <c r="C201" s="79" t="s">
        <v>4402</v>
      </c>
      <c r="D201" s="72" t="s">
        <v>170</v>
      </c>
      <c r="E201" s="83">
        <v>10</v>
      </c>
      <c r="F201" s="83">
        <v>5</v>
      </c>
      <c r="G201" s="84">
        <f t="shared" si="8"/>
        <v>15</v>
      </c>
      <c r="H201" s="67">
        <v>43743</v>
      </c>
      <c r="I201" s="90">
        <v>160</v>
      </c>
      <c r="J201" s="217">
        <f t="shared" si="9"/>
        <v>15</v>
      </c>
    </row>
    <row r="202" spans="1:10" ht="15" hidden="1" outlineLevel="1" thickBot="1" x14ac:dyDescent="0.4">
      <c r="A202" s="70" t="s">
        <v>4401</v>
      </c>
      <c r="B202" s="73" t="s">
        <v>4603</v>
      </c>
      <c r="C202" s="79" t="s">
        <v>4402</v>
      </c>
      <c r="D202" s="72" t="s">
        <v>170</v>
      </c>
      <c r="E202" s="83">
        <v>3</v>
      </c>
      <c r="F202" s="83">
        <v>2</v>
      </c>
      <c r="G202" s="84">
        <f t="shared" si="8"/>
        <v>5</v>
      </c>
      <c r="H202" s="67">
        <v>43743</v>
      </c>
      <c r="I202" s="90">
        <v>90</v>
      </c>
      <c r="J202" s="217">
        <f t="shared" si="9"/>
        <v>5</v>
      </c>
    </row>
    <row r="203" spans="1:10" ht="15" hidden="1" outlineLevel="1" thickBot="1" x14ac:dyDescent="0.4">
      <c r="A203" s="70" t="s">
        <v>4401</v>
      </c>
      <c r="B203" s="73" t="s">
        <v>4604</v>
      </c>
      <c r="C203" s="79" t="s">
        <v>4402</v>
      </c>
      <c r="D203" s="72" t="s">
        <v>170</v>
      </c>
      <c r="E203" s="83">
        <v>8</v>
      </c>
      <c r="F203" s="83">
        <v>3</v>
      </c>
      <c r="G203" s="84">
        <f t="shared" ref="G203:G234" si="10">E203+F203</f>
        <v>11</v>
      </c>
      <c r="H203" s="67">
        <v>43743</v>
      </c>
      <c r="I203" s="90">
        <v>100</v>
      </c>
      <c r="J203" s="217">
        <f t="shared" si="9"/>
        <v>11</v>
      </c>
    </row>
    <row r="204" spans="1:10" ht="15" hidden="1" outlineLevel="1" thickBot="1" x14ac:dyDescent="0.4">
      <c r="A204" s="70" t="s">
        <v>4401</v>
      </c>
      <c r="B204" s="73" t="s">
        <v>4605</v>
      </c>
      <c r="C204" s="79" t="s">
        <v>4402</v>
      </c>
      <c r="D204" s="72" t="s">
        <v>170</v>
      </c>
      <c r="E204" s="83">
        <v>6</v>
      </c>
      <c r="F204" s="83">
        <v>4</v>
      </c>
      <c r="G204" s="84">
        <f t="shared" si="10"/>
        <v>10</v>
      </c>
      <c r="H204" s="67">
        <v>43743</v>
      </c>
      <c r="I204" s="90">
        <v>200</v>
      </c>
      <c r="J204" s="217">
        <f t="shared" si="9"/>
        <v>10</v>
      </c>
    </row>
    <row r="205" spans="1:10" ht="15" hidden="1" outlineLevel="1" thickBot="1" x14ac:dyDescent="0.4">
      <c r="A205" s="70" t="s">
        <v>4401</v>
      </c>
      <c r="B205" s="73" t="s">
        <v>4606</v>
      </c>
      <c r="C205" s="79" t="s">
        <v>4402</v>
      </c>
      <c r="D205" s="72" t="s">
        <v>170</v>
      </c>
      <c r="E205" s="83">
        <v>7</v>
      </c>
      <c r="F205" s="83">
        <v>6</v>
      </c>
      <c r="G205" s="84">
        <f t="shared" si="10"/>
        <v>13</v>
      </c>
      <c r="H205" s="67">
        <v>43743</v>
      </c>
      <c r="I205" s="90">
        <v>145</v>
      </c>
      <c r="J205" s="217">
        <f t="shared" si="9"/>
        <v>13</v>
      </c>
    </row>
    <row r="206" spans="1:10" ht="15" hidden="1" outlineLevel="1" thickBot="1" x14ac:dyDescent="0.4">
      <c r="A206" s="70" t="s">
        <v>4401</v>
      </c>
      <c r="B206" s="73" t="s">
        <v>4607</v>
      </c>
      <c r="C206" s="79" t="s">
        <v>4402</v>
      </c>
      <c r="D206" s="72" t="s">
        <v>170</v>
      </c>
      <c r="E206" s="83">
        <v>4</v>
      </c>
      <c r="F206" s="83">
        <v>4</v>
      </c>
      <c r="G206" s="84">
        <f t="shared" si="10"/>
        <v>8</v>
      </c>
      <c r="H206" s="67">
        <v>43743</v>
      </c>
      <c r="I206" s="90">
        <v>120</v>
      </c>
      <c r="J206" s="217">
        <f t="shared" si="9"/>
        <v>8</v>
      </c>
    </row>
    <row r="207" spans="1:10" ht="15" hidden="1" outlineLevel="1" thickBot="1" x14ac:dyDescent="0.4">
      <c r="A207" s="70" t="s">
        <v>4401</v>
      </c>
      <c r="B207" s="73" t="s">
        <v>4608</v>
      </c>
      <c r="C207" s="79" t="s">
        <v>4402</v>
      </c>
      <c r="D207" s="72" t="s">
        <v>170</v>
      </c>
      <c r="E207" s="83">
        <v>8</v>
      </c>
      <c r="F207" s="83">
        <v>4</v>
      </c>
      <c r="G207" s="84">
        <f t="shared" si="10"/>
        <v>12</v>
      </c>
      <c r="H207" s="67">
        <v>43743</v>
      </c>
      <c r="I207" s="90">
        <v>125</v>
      </c>
      <c r="J207" s="217">
        <f t="shared" si="9"/>
        <v>12</v>
      </c>
    </row>
    <row r="208" spans="1:10" ht="15" hidden="1" outlineLevel="1" thickBot="1" x14ac:dyDescent="0.4">
      <c r="A208" s="70" t="s">
        <v>4401</v>
      </c>
      <c r="B208" s="73" t="s">
        <v>4609</v>
      </c>
      <c r="C208" s="79" t="s">
        <v>4402</v>
      </c>
      <c r="D208" s="72" t="s">
        <v>170</v>
      </c>
      <c r="E208" s="83">
        <v>4</v>
      </c>
      <c r="F208" s="83">
        <v>9</v>
      </c>
      <c r="G208" s="84">
        <f t="shared" si="10"/>
        <v>13</v>
      </c>
      <c r="H208" s="67">
        <v>43743</v>
      </c>
      <c r="I208" s="90">
        <v>100</v>
      </c>
      <c r="J208" s="217">
        <f t="shared" si="9"/>
        <v>13</v>
      </c>
    </row>
    <row r="209" spans="1:10" ht="15" hidden="1" outlineLevel="1" thickBot="1" x14ac:dyDescent="0.4">
      <c r="A209" s="70" t="s">
        <v>4401</v>
      </c>
      <c r="B209" s="73" t="s">
        <v>4610</v>
      </c>
      <c r="C209" s="79" t="s">
        <v>4402</v>
      </c>
      <c r="D209" s="72" t="s">
        <v>170</v>
      </c>
      <c r="E209" s="83">
        <v>4</v>
      </c>
      <c r="F209" s="83">
        <v>4</v>
      </c>
      <c r="G209" s="84">
        <f t="shared" si="10"/>
        <v>8</v>
      </c>
      <c r="H209" s="67">
        <v>43743</v>
      </c>
      <c r="I209" s="90">
        <v>140</v>
      </c>
      <c r="J209" s="217">
        <f t="shared" si="9"/>
        <v>8</v>
      </c>
    </row>
    <row r="210" spans="1:10" ht="15" hidden="1" outlineLevel="1" thickBot="1" x14ac:dyDescent="0.4">
      <c r="A210" s="70" t="s">
        <v>4401</v>
      </c>
      <c r="B210" s="73" t="s">
        <v>4611</v>
      </c>
      <c r="C210" s="79" t="s">
        <v>4402</v>
      </c>
      <c r="D210" s="72" t="s">
        <v>170</v>
      </c>
      <c r="E210" s="83">
        <v>3</v>
      </c>
      <c r="F210" s="83">
        <v>2</v>
      </c>
      <c r="G210" s="84">
        <f t="shared" si="10"/>
        <v>5</v>
      </c>
      <c r="H210" s="67">
        <v>43743</v>
      </c>
      <c r="I210" s="90">
        <v>80</v>
      </c>
      <c r="J210" s="217">
        <f t="shared" si="9"/>
        <v>5</v>
      </c>
    </row>
    <row r="211" spans="1:10" ht="15" hidden="1" outlineLevel="1" thickBot="1" x14ac:dyDescent="0.4">
      <c r="A211" s="70" t="s">
        <v>4401</v>
      </c>
      <c r="B211" s="73" t="s">
        <v>4612</v>
      </c>
      <c r="C211" s="79" t="s">
        <v>4402</v>
      </c>
      <c r="D211" s="72" t="s">
        <v>170</v>
      </c>
      <c r="E211" s="83">
        <v>3</v>
      </c>
      <c r="F211" s="83">
        <v>3</v>
      </c>
      <c r="G211" s="84">
        <f t="shared" si="10"/>
        <v>6</v>
      </c>
      <c r="H211" s="67">
        <v>43743</v>
      </c>
      <c r="I211" s="90">
        <v>70</v>
      </c>
      <c r="J211" s="217">
        <f t="shared" si="9"/>
        <v>6</v>
      </c>
    </row>
    <row r="212" spans="1:10" ht="15" hidden="1" outlineLevel="1" thickBot="1" x14ac:dyDescent="0.4">
      <c r="A212" s="70" t="s">
        <v>4401</v>
      </c>
      <c r="B212" s="73" t="s">
        <v>4613</v>
      </c>
      <c r="C212" s="79" t="s">
        <v>4402</v>
      </c>
      <c r="D212" s="72" t="s">
        <v>170</v>
      </c>
      <c r="E212" s="83">
        <v>6</v>
      </c>
      <c r="F212" s="83">
        <v>4</v>
      </c>
      <c r="G212" s="84">
        <f t="shared" si="10"/>
        <v>10</v>
      </c>
      <c r="H212" s="67">
        <v>43743</v>
      </c>
      <c r="I212" s="90">
        <v>40</v>
      </c>
      <c r="J212" s="217">
        <f t="shared" si="9"/>
        <v>10</v>
      </c>
    </row>
    <row r="213" spans="1:10" ht="15" hidden="1" outlineLevel="1" thickBot="1" x14ac:dyDescent="0.4">
      <c r="A213" s="70" t="s">
        <v>4401</v>
      </c>
      <c r="B213" s="73" t="s">
        <v>4614</v>
      </c>
      <c r="C213" s="79" t="s">
        <v>4402</v>
      </c>
      <c r="D213" s="72" t="s">
        <v>170</v>
      </c>
      <c r="E213" s="83">
        <v>4</v>
      </c>
      <c r="F213" s="83">
        <v>4</v>
      </c>
      <c r="G213" s="84">
        <f t="shared" si="10"/>
        <v>8</v>
      </c>
      <c r="H213" s="67">
        <v>43743</v>
      </c>
      <c r="I213" s="90">
        <v>100</v>
      </c>
      <c r="J213" s="217">
        <f t="shared" si="9"/>
        <v>8</v>
      </c>
    </row>
    <row r="214" spans="1:10" ht="15" hidden="1" outlineLevel="1" thickBot="1" x14ac:dyDescent="0.4">
      <c r="A214" s="70" t="s">
        <v>4401</v>
      </c>
      <c r="B214" s="73" t="s">
        <v>4615</v>
      </c>
      <c r="C214" s="79" t="s">
        <v>4402</v>
      </c>
      <c r="D214" s="72" t="s">
        <v>170</v>
      </c>
      <c r="E214" s="83">
        <v>16</v>
      </c>
      <c r="F214" s="83">
        <v>13</v>
      </c>
      <c r="G214" s="84">
        <f t="shared" si="10"/>
        <v>29</v>
      </c>
      <c r="H214" s="67">
        <v>43743</v>
      </c>
      <c r="I214" s="90">
        <v>110</v>
      </c>
      <c r="J214" s="217">
        <f t="shared" si="9"/>
        <v>29</v>
      </c>
    </row>
    <row r="215" spans="1:10" ht="15" hidden="1" outlineLevel="1" thickBot="1" x14ac:dyDescent="0.4">
      <c r="A215" s="70" t="s">
        <v>4401</v>
      </c>
      <c r="B215" s="73" t="s">
        <v>4616</v>
      </c>
      <c r="C215" s="79" t="s">
        <v>4402</v>
      </c>
      <c r="D215" s="72" t="s">
        <v>170</v>
      </c>
      <c r="E215" s="83">
        <v>6</v>
      </c>
      <c r="F215" s="83">
        <v>4</v>
      </c>
      <c r="G215" s="84">
        <f t="shared" si="10"/>
        <v>10</v>
      </c>
      <c r="H215" s="67">
        <v>43743</v>
      </c>
      <c r="I215" s="90">
        <v>190</v>
      </c>
      <c r="J215" s="217">
        <f t="shared" si="9"/>
        <v>10</v>
      </c>
    </row>
    <row r="216" spans="1:10" ht="15" hidden="1" outlineLevel="1" thickBot="1" x14ac:dyDescent="0.4">
      <c r="A216" s="70" t="s">
        <v>4401</v>
      </c>
      <c r="B216" s="73" t="s">
        <v>4617</v>
      </c>
      <c r="C216" s="79" t="s">
        <v>4402</v>
      </c>
      <c r="D216" s="72" t="s">
        <v>170</v>
      </c>
      <c r="E216" s="83">
        <v>3</v>
      </c>
      <c r="F216" s="83">
        <v>3</v>
      </c>
      <c r="G216" s="84">
        <f t="shared" si="10"/>
        <v>6</v>
      </c>
      <c r="H216" s="67">
        <v>43743</v>
      </c>
      <c r="I216" s="90">
        <v>130</v>
      </c>
      <c r="J216" s="217">
        <f t="shared" si="9"/>
        <v>6</v>
      </c>
    </row>
    <row r="217" spans="1:10" ht="15" hidden="1" outlineLevel="1" thickBot="1" x14ac:dyDescent="0.4">
      <c r="A217" s="70" t="s">
        <v>4401</v>
      </c>
      <c r="B217" s="73" t="s">
        <v>4618</v>
      </c>
      <c r="C217" s="79" t="s">
        <v>4402</v>
      </c>
      <c r="D217" s="72" t="s">
        <v>170</v>
      </c>
      <c r="E217" s="83">
        <v>4</v>
      </c>
      <c r="F217" s="83">
        <v>5</v>
      </c>
      <c r="G217" s="84">
        <f t="shared" si="10"/>
        <v>9</v>
      </c>
      <c r="H217" s="67">
        <v>43743</v>
      </c>
      <c r="I217" s="90">
        <v>80</v>
      </c>
      <c r="J217" s="217">
        <f t="shared" si="9"/>
        <v>9</v>
      </c>
    </row>
    <row r="218" spans="1:10" ht="15" hidden="1" outlineLevel="1" thickBot="1" x14ac:dyDescent="0.4">
      <c r="A218" s="70" t="s">
        <v>4401</v>
      </c>
      <c r="B218" s="73" t="s">
        <v>4619</v>
      </c>
      <c r="C218" s="79" t="s">
        <v>4402</v>
      </c>
      <c r="D218" s="72" t="s">
        <v>170</v>
      </c>
      <c r="E218" s="83">
        <v>12</v>
      </c>
      <c r="F218" s="83">
        <v>16</v>
      </c>
      <c r="G218" s="84">
        <f t="shared" si="10"/>
        <v>28</v>
      </c>
      <c r="H218" s="67">
        <v>43743</v>
      </c>
      <c r="I218" s="90">
        <v>150</v>
      </c>
      <c r="J218" s="217">
        <f t="shared" si="9"/>
        <v>28</v>
      </c>
    </row>
    <row r="219" spans="1:10" ht="15" hidden="1" outlineLevel="1" thickBot="1" x14ac:dyDescent="0.4">
      <c r="A219" s="70" t="s">
        <v>4401</v>
      </c>
      <c r="B219" s="73" t="s">
        <v>4620</v>
      </c>
      <c r="C219" s="79" t="s">
        <v>4402</v>
      </c>
      <c r="D219" s="72" t="s">
        <v>170</v>
      </c>
      <c r="E219" s="83">
        <v>4</v>
      </c>
      <c r="F219" s="83">
        <v>5</v>
      </c>
      <c r="G219" s="84">
        <f t="shared" si="10"/>
        <v>9</v>
      </c>
      <c r="H219" s="67">
        <v>43743</v>
      </c>
      <c r="I219" s="90">
        <v>60</v>
      </c>
      <c r="J219" s="217">
        <f t="shared" si="9"/>
        <v>9</v>
      </c>
    </row>
    <row r="220" spans="1:10" ht="15" hidden="1" outlineLevel="1" thickBot="1" x14ac:dyDescent="0.4">
      <c r="A220" s="70" t="s">
        <v>4401</v>
      </c>
      <c r="B220" s="73" t="s">
        <v>4621</v>
      </c>
      <c r="C220" s="79" t="s">
        <v>4402</v>
      </c>
      <c r="D220" s="72" t="s">
        <v>170</v>
      </c>
      <c r="E220" s="83">
        <v>3</v>
      </c>
      <c r="F220" s="83">
        <v>2</v>
      </c>
      <c r="G220" s="84">
        <f t="shared" si="10"/>
        <v>5</v>
      </c>
      <c r="H220" s="67">
        <v>43743</v>
      </c>
      <c r="I220" s="90">
        <v>190</v>
      </c>
      <c r="J220" s="217">
        <f t="shared" si="9"/>
        <v>5</v>
      </c>
    </row>
    <row r="221" spans="1:10" ht="15" hidden="1" outlineLevel="1" thickBot="1" x14ac:dyDescent="0.4">
      <c r="A221" s="70" t="s">
        <v>4401</v>
      </c>
      <c r="B221" s="73" t="s">
        <v>4622</v>
      </c>
      <c r="C221" s="79" t="s">
        <v>4402</v>
      </c>
      <c r="D221" s="72" t="s">
        <v>170</v>
      </c>
      <c r="E221" s="83">
        <v>2</v>
      </c>
      <c r="F221" s="83">
        <v>2</v>
      </c>
      <c r="G221" s="84">
        <f t="shared" si="10"/>
        <v>4</v>
      </c>
      <c r="H221" s="67">
        <v>43743</v>
      </c>
      <c r="I221" s="90">
        <v>80</v>
      </c>
      <c r="J221" s="217">
        <f t="shared" si="9"/>
        <v>4</v>
      </c>
    </row>
    <row r="222" spans="1:10" ht="15" hidden="1" outlineLevel="1" thickBot="1" x14ac:dyDescent="0.4">
      <c r="A222" s="70" t="s">
        <v>4401</v>
      </c>
      <c r="B222" s="73" t="s">
        <v>4623</v>
      </c>
      <c r="C222" s="79" t="s">
        <v>4402</v>
      </c>
      <c r="D222" s="72" t="s">
        <v>170</v>
      </c>
      <c r="E222" s="83">
        <v>1</v>
      </c>
      <c r="F222" s="83">
        <v>2</v>
      </c>
      <c r="G222" s="84">
        <f t="shared" si="10"/>
        <v>3</v>
      </c>
      <c r="H222" s="67">
        <v>43743</v>
      </c>
      <c r="I222" s="90">
        <v>130</v>
      </c>
      <c r="J222" s="217">
        <f t="shared" si="9"/>
        <v>3</v>
      </c>
    </row>
    <row r="223" spans="1:10" ht="15" hidden="1" outlineLevel="1" thickBot="1" x14ac:dyDescent="0.4">
      <c r="A223" s="70" t="s">
        <v>4401</v>
      </c>
      <c r="B223" s="73" t="s">
        <v>4624</v>
      </c>
      <c r="C223" s="79" t="s">
        <v>4402</v>
      </c>
      <c r="D223" s="72" t="s">
        <v>170</v>
      </c>
      <c r="E223" s="83">
        <v>2</v>
      </c>
      <c r="F223" s="83">
        <v>2</v>
      </c>
      <c r="G223" s="84">
        <f t="shared" si="10"/>
        <v>4</v>
      </c>
      <c r="H223" s="67">
        <v>43743</v>
      </c>
      <c r="I223" s="90">
        <v>90</v>
      </c>
      <c r="J223" s="217">
        <f t="shared" si="9"/>
        <v>4</v>
      </c>
    </row>
    <row r="224" spans="1:10" ht="15" hidden="1" outlineLevel="1" thickBot="1" x14ac:dyDescent="0.4">
      <c r="A224" s="70" t="s">
        <v>4401</v>
      </c>
      <c r="B224" s="73" t="s">
        <v>4625</v>
      </c>
      <c r="C224" s="79" t="s">
        <v>4402</v>
      </c>
      <c r="D224" s="72" t="s">
        <v>170</v>
      </c>
      <c r="E224" s="83">
        <v>7</v>
      </c>
      <c r="F224" s="83">
        <v>8</v>
      </c>
      <c r="G224" s="84">
        <f t="shared" si="10"/>
        <v>15</v>
      </c>
      <c r="H224" s="67">
        <v>43743</v>
      </c>
      <c r="I224" s="90">
        <v>85</v>
      </c>
      <c r="J224" s="217">
        <f t="shared" si="9"/>
        <v>15</v>
      </c>
    </row>
    <row r="225" spans="1:10" ht="15" hidden="1" outlineLevel="1" thickBot="1" x14ac:dyDescent="0.4">
      <c r="A225" s="70" t="s">
        <v>4401</v>
      </c>
      <c r="B225" s="73" t="s">
        <v>4626</v>
      </c>
      <c r="C225" s="79" t="s">
        <v>4402</v>
      </c>
      <c r="D225" s="72" t="s">
        <v>170</v>
      </c>
      <c r="E225" s="83">
        <v>9</v>
      </c>
      <c r="F225" s="83">
        <v>6</v>
      </c>
      <c r="G225" s="84">
        <f t="shared" si="10"/>
        <v>15</v>
      </c>
      <c r="H225" s="67">
        <v>43743</v>
      </c>
      <c r="I225" s="90">
        <v>100</v>
      </c>
      <c r="J225" s="217">
        <f t="shared" si="9"/>
        <v>15</v>
      </c>
    </row>
    <row r="226" spans="1:10" ht="15" hidden="1" outlineLevel="1" thickBot="1" x14ac:dyDescent="0.4">
      <c r="A226" s="70" t="s">
        <v>4401</v>
      </c>
      <c r="B226" s="73" t="s">
        <v>4627</v>
      </c>
      <c r="C226" s="79" t="s">
        <v>4402</v>
      </c>
      <c r="D226" s="72" t="s">
        <v>170</v>
      </c>
      <c r="E226" s="83">
        <v>13</v>
      </c>
      <c r="F226" s="83">
        <v>5</v>
      </c>
      <c r="G226" s="84">
        <f t="shared" si="10"/>
        <v>18</v>
      </c>
      <c r="H226" s="67">
        <v>43743</v>
      </c>
      <c r="I226" s="90">
        <v>220</v>
      </c>
      <c r="J226" s="217">
        <f t="shared" si="9"/>
        <v>18</v>
      </c>
    </row>
    <row r="227" spans="1:10" ht="15" hidden="1" outlineLevel="1" thickBot="1" x14ac:dyDescent="0.4">
      <c r="A227" s="70" t="s">
        <v>4401</v>
      </c>
      <c r="B227" s="73" t="s">
        <v>4628</v>
      </c>
      <c r="C227" s="79" t="s">
        <v>4402</v>
      </c>
      <c r="D227" s="72" t="s">
        <v>170</v>
      </c>
      <c r="E227" s="83">
        <v>6</v>
      </c>
      <c r="F227" s="83">
        <v>5</v>
      </c>
      <c r="G227" s="84">
        <f t="shared" si="10"/>
        <v>11</v>
      </c>
      <c r="H227" s="67">
        <v>43743</v>
      </c>
      <c r="I227" s="90">
        <v>110</v>
      </c>
      <c r="J227" s="217">
        <f t="shared" si="9"/>
        <v>11</v>
      </c>
    </row>
    <row r="228" spans="1:10" ht="15" hidden="1" outlineLevel="1" thickBot="1" x14ac:dyDescent="0.4">
      <c r="A228" s="70" t="s">
        <v>4401</v>
      </c>
      <c r="B228" s="73" t="s">
        <v>4629</v>
      </c>
      <c r="C228" s="79" t="s">
        <v>4402</v>
      </c>
      <c r="D228" s="72" t="s">
        <v>170</v>
      </c>
      <c r="E228" s="83">
        <v>5</v>
      </c>
      <c r="F228" s="83">
        <v>5</v>
      </c>
      <c r="G228" s="84">
        <f t="shared" si="10"/>
        <v>10</v>
      </c>
      <c r="H228" s="67">
        <v>43743</v>
      </c>
      <c r="I228" s="90">
        <v>100</v>
      </c>
      <c r="J228" s="217">
        <f t="shared" si="9"/>
        <v>10</v>
      </c>
    </row>
    <row r="229" spans="1:10" ht="15" hidden="1" outlineLevel="1" thickBot="1" x14ac:dyDescent="0.4">
      <c r="A229" s="70" t="s">
        <v>4401</v>
      </c>
      <c r="B229" s="73" t="s">
        <v>4630</v>
      </c>
      <c r="C229" s="79" t="s">
        <v>4402</v>
      </c>
      <c r="D229" s="72" t="s">
        <v>170</v>
      </c>
      <c r="E229" s="83">
        <v>4</v>
      </c>
      <c r="F229" s="83">
        <v>2</v>
      </c>
      <c r="G229" s="84">
        <f t="shared" si="10"/>
        <v>6</v>
      </c>
      <c r="H229" s="67">
        <v>43743</v>
      </c>
      <c r="I229" s="90">
        <v>150</v>
      </c>
      <c r="J229" s="217">
        <f t="shared" si="9"/>
        <v>6</v>
      </c>
    </row>
    <row r="230" spans="1:10" ht="15" hidden="1" outlineLevel="1" thickBot="1" x14ac:dyDescent="0.4">
      <c r="A230" s="70" t="s">
        <v>4401</v>
      </c>
      <c r="B230" s="73" t="s">
        <v>4631</v>
      </c>
      <c r="C230" s="79" t="s">
        <v>4402</v>
      </c>
      <c r="D230" s="72" t="s">
        <v>170</v>
      </c>
      <c r="E230" s="83">
        <v>2</v>
      </c>
      <c r="F230" s="83">
        <v>4</v>
      </c>
      <c r="G230" s="84">
        <f t="shared" si="10"/>
        <v>6</v>
      </c>
      <c r="H230" s="67">
        <v>43743</v>
      </c>
      <c r="I230" s="90">
        <v>90</v>
      </c>
      <c r="J230" s="217">
        <f t="shared" si="9"/>
        <v>6</v>
      </c>
    </row>
    <row r="231" spans="1:10" ht="15" hidden="1" outlineLevel="1" thickBot="1" x14ac:dyDescent="0.4">
      <c r="A231" s="70" t="s">
        <v>4401</v>
      </c>
      <c r="B231" s="73" t="s">
        <v>4632</v>
      </c>
      <c r="C231" s="79" t="s">
        <v>4402</v>
      </c>
      <c r="D231" s="72" t="s">
        <v>170</v>
      </c>
      <c r="E231" s="83">
        <v>8</v>
      </c>
      <c r="F231" s="83">
        <v>5</v>
      </c>
      <c r="G231" s="84">
        <f t="shared" si="10"/>
        <v>13</v>
      </c>
      <c r="H231" s="67">
        <v>43743</v>
      </c>
      <c r="I231" s="90">
        <v>200</v>
      </c>
      <c r="J231" s="217">
        <f t="shared" si="9"/>
        <v>13</v>
      </c>
    </row>
    <row r="232" spans="1:10" ht="15" hidden="1" outlineLevel="1" thickBot="1" x14ac:dyDescent="0.4">
      <c r="A232" s="70" t="s">
        <v>4401</v>
      </c>
      <c r="B232" s="73" t="s">
        <v>4633</v>
      </c>
      <c r="C232" s="79" t="s">
        <v>4402</v>
      </c>
      <c r="D232" s="72" t="s">
        <v>170</v>
      </c>
      <c r="E232" s="83">
        <v>1</v>
      </c>
      <c r="F232" s="83">
        <v>10</v>
      </c>
      <c r="G232" s="84">
        <f t="shared" si="10"/>
        <v>11</v>
      </c>
      <c r="H232" s="67">
        <v>43743</v>
      </c>
      <c r="I232" s="90">
        <v>170</v>
      </c>
      <c r="J232" s="217">
        <f t="shared" si="9"/>
        <v>11</v>
      </c>
    </row>
    <row r="233" spans="1:10" ht="15" hidden="1" outlineLevel="1" thickBot="1" x14ac:dyDescent="0.4">
      <c r="A233" s="70" t="s">
        <v>4401</v>
      </c>
      <c r="B233" s="73" t="s">
        <v>4634</v>
      </c>
      <c r="C233" s="79" t="s">
        <v>4402</v>
      </c>
      <c r="D233" s="72" t="s">
        <v>170</v>
      </c>
      <c r="E233" s="83">
        <v>3</v>
      </c>
      <c r="F233" s="83">
        <v>3</v>
      </c>
      <c r="G233" s="84">
        <f t="shared" si="10"/>
        <v>6</v>
      </c>
      <c r="H233" s="67">
        <v>43743</v>
      </c>
      <c r="I233" s="90">
        <v>50</v>
      </c>
      <c r="J233" s="217">
        <f t="shared" si="9"/>
        <v>6</v>
      </c>
    </row>
    <row r="234" spans="1:10" ht="15" hidden="1" outlineLevel="1" thickBot="1" x14ac:dyDescent="0.4">
      <c r="A234" s="70" t="s">
        <v>4401</v>
      </c>
      <c r="B234" s="73" t="s">
        <v>4635</v>
      </c>
      <c r="C234" s="79" t="s">
        <v>4402</v>
      </c>
      <c r="D234" s="72" t="s">
        <v>170</v>
      </c>
      <c r="E234" s="83">
        <v>6</v>
      </c>
      <c r="F234" s="83">
        <v>5</v>
      </c>
      <c r="G234" s="84">
        <f t="shared" si="10"/>
        <v>11</v>
      </c>
      <c r="H234" s="67">
        <v>43743</v>
      </c>
      <c r="I234" s="90">
        <v>120</v>
      </c>
      <c r="J234" s="217">
        <f t="shared" si="9"/>
        <v>11</v>
      </c>
    </row>
    <row r="235" spans="1:10" ht="15" hidden="1" outlineLevel="1" thickBot="1" x14ac:dyDescent="0.4">
      <c r="A235" s="70" t="s">
        <v>4401</v>
      </c>
      <c r="B235" s="73" t="s">
        <v>4636</v>
      </c>
      <c r="C235" s="79" t="s">
        <v>4402</v>
      </c>
      <c r="D235" s="72" t="s">
        <v>170</v>
      </c>
      <c r="E235" s="83">
        <v>9</v>
      </c>
      <c r="F235" s="83">
        <v>7</v>
      </c>
      <c r="G235" s="84">
        <f t="shared" ref="G235:G238" si="11">E235+F235</f>
        <v>16</v>
      </c>
      <c r="H235" s="67">
        <v>43743</v>
      </c>
      <c r="I235" s="90">
        <v>60</v>
      </c>
      <c r="J235" s="217">
        <f t="shared" si="9"/>
        <v>16</v>
      </c>
    </row>
    <row r="236" spans="1:10" ht="15" hidden="1" outlineLevel="1" thickBot="1" x14ac:dyDescent="0.4">
      <c r="A236" s="70" t="s">
        <v>4401</v>
      </c>
      <c r="B236" s="73" t="s">
        <v>4637</v>
      </c>
      <c r="C236" s="79" t="s">
        <v>4402</v>
      </c>
      <c r="D236" s="72" t="s">
        <v>170</v>
      </c>
      <c r="E236" s="83">
        <v>3</v>
      </c>
      <c r="F236" s="83">
        <v>4</v>
      </c>
      <c r="G236" s="84">
        <f t="shared" si="11"/>
        <v>7</v>
      </c>
      <c r="H236" s="67">
        <v>43743</v>
      </c>
      <c r="I236" s="90">
        <v>100</v>
      </c>
      <c r="J236" s="217">
        <f t="shared" si="9"/>
        <v>7</v>
      </c>
    </row>
    <row r="237" spans="1:10" ht="15" hidden="1" outlineLevel="1" thickBot="1" x14ac:dyDescent="0.4">
      <c r="A237" s="70" t="s">
        <v>4401</v>
      </c>
      <c r="B237" s="73" t="s">
        <v>4638</v>
      </c>
      <c r="C237" s="79" t="s">
        <v>4402</v>
      </c>
      <c r="D237" s="72" t="s">
        <v>170</v>
      </c>
      <c r="E237" s="83">
        <v>2</v>
      </c>
      <c r="F237" s="83">
        <v>3</v>
      </c>
      <c r="G237" s="84">
        <f t="shared" si="11"/>
        <v>5</v>
      </c>
      <c r="H237" s="67">
        <v>43743</v>
      </c>
      <c r="I237" s="90">
        <v>80</v>
      </c>
      <c r="J237" s="217">
        <f t="shared" si="9"/>
        <v>5</v>
      </c>
    </row>
    <row r="238" spans="1:10" hidden="1" outlineLevel="1" x14ac:dyDescent="0.35">
      <c r="A238" s="70" t="s">
        <v>4401</v>
      </c>
      <c r="B238" s="73" t="s">
        <v>4639</v>
      </c>
      <c r="C238" s="79" t="s">
        <v>4402</v>
      </c>
      <c r="D238" s="72" t="s">
        <v>170</v>
      </c>
      <c r="E238" s="83">
        <v>1</v>
      </c>
      <c r="F238" s="83">
        <v>3</v>
      </c>
      <c r="G238" s="84">
        <f t="shared" si="11"/>
        <v>4</v>
      </c>
      <c r="H238" s="67">
        <v>43743</v>
      </c>
      <c r="I238" s="90">
        <v>160</v>
      </c>
      <c r="J238" s="217">
        <f t="shared" si="9"/>
        <v>4</v>
      </c>
    </row>
    <row r="239" spans="1:10" ht="15" collapsed="1" thickBot="1" x14ac:dyDescent="0.4">
      <c r="A239" s="71" t="s">
        <v>4401</v>
      </c>
      <c r="B239" s="74"/>
      <c r="C239" s="80" t="s">
        <v>4402</v>
      </c>
      <c r="D239" s="118">
        <f>COUNTA(D171:D238)</f>
        <v>68</v>
      </c>
      <c r="E239" s="81">
        <f>SUM(E171:E238)</f>
        <v>399</v>
      </c>
      <c r="F239" s="81">
        <f>SUM(F171:F238)</f>
        <v>339</v>
      </c>
      <c r="G239" s="81">
        <f>SUM(G171:G238)</f>
        <v>738</v>
      </c>
      <c r="H239" s="92">
        <v>43743</v>
      </c>
      <c r="I239" s="82">
        <f>AVERAGE(I171:I238)</f>
        <v>123.16176470588235</v>
      </c>
      <c r="J239" s="81">
        <f>SUM(J171:J238)</f>
        <v>738</v>
      </c>
    </row>
    <row r="240" spans="1:10" ht="15" hidden="1" outlineLevel="1" thickBot="1" x14ac:dyDescent="0.4">
      <c r="A240" s="72" t="s">
        <v>4403</v>
      </c>
      <c r="B240" s="75" t="s">
        <v>4640</v>
      </c>
      <c r="C240" s="86" t="s">
        <v>4404</v>
      </c>
      <c r="D240" s="72" t="s">
        <v>170</v>
      </c>
      <c r="E240" s="87">
        <v>10</v>
      </c>
      <c r="F240" s="87">
        <v>11</v>
      </c>
      <c r="G240" s="88">
        <f t="shared" ref="G240:G271" si="12">E240+F240</f>
        <v>21</v>
      </c>
      <c r="H240" s="67">
        <v>43749</v>
      </c>
      <c r="I240" s="89">
        <v>80</v>
      </c>
      <c r="J240" s="217">
        <f t="shared" si="9"/>
        <v>21</v>
      </c>
    </row>
    <row r="241" spans="1:10" ht="15" hidden="1" outlineLevel="1" thickBot="1" x14ac:dyDescent="0.4">
      <c r="A241" s="70" t="s">
        <v>4403</v>
      </c>
      <c r="B241" s="73" t="s">
        <v>4641</v>
      </c>
      <c r="C241" s="79" t="s">
        <v>4404</v>
      </c>
      <c r="D241" s="72" t="s">
        <v>170</v>
      </c>
      <c r="E241" s="83">
        <v>20</v>
      </c>
      <c r="F241" s="83">
        <v>4</v>
      </c>
      <c r="G241" s="84">
        <f t="shared" si="12"/>
        <v>24</v>
      </c>
      <c r="H241" s="67">
        <v>43749</v>
      </c>
      <c r="I241" s="90">
        <v>120</v>
      </c>
      <c r="J241" s="217">
        <f t="shared" si="9"/>
        <v>24</v>
      </c>
    </row>
    <row r="242" spans="1:10" ht="15" hidden="1" outlineLevel="1" thickBot="1" x14ac:dyDescent="0.4">
      <c r="A242" s="70" t="s">
        <v>4403</v>
      </c>
      <c r="B242" s="73" t="s">
        <v>4642</v>
      </c>
      <c r="C242" s="79" t="s">
        <v>4404</v>
      </c>
      <c r="D242" s="72" t="s">
        <v>170</v>
      </c>
      <c r="E242" s="83">
        <v>4</v>
      </c>
      <c r="F242" s="83">
        <v>4</v>
      </c>
      <c r="G242" s="84">
        <f t="shared" si="12"/>
        <v>8</v>
      </c>
      <c r="H242" s="67">
        <v>43749</v>
      </c>
      <c r="I242" s="90">
        <v>60</v>
      </c>
      <c r="J242" s="217">
        <f t="shared" si="9"/>
        <v>8</v>
      </c>
    </row>
    <row r="243" spans="1:10" ht="15" hidden="1" outlineLevel="1" thickBot="1" x14ac:dyDescent="0.4">
      <c r="A243" s="70" t="s">
        <v>4403</v>
      </c>
      <c r="B243" s="73" t="s">
        <v>4643</v>
      </c>
      <c r="C243" s="79" t="s">
        <v>4404</v>
      </c>
      <c r="D243" s="72" t="s">
        <v>170</v>
      </c>
      <c r="E243" s="83">
        <v>6</v>
      </c>
      <c r="F243" s="83">
        <v>6</v>
      </c>
      <c r="G243" s="84">
        <f t="shared" si="12"/>
        <v>12</v>
      </c>
      <c r="H243" s="67">
        <v>43749</v>
      </c>
      <c r="I243" s="90">
        <v>100</v>
      </c>
      <c r="J243" s="217">
        <f t="shared" si="9"/>
        <v>12</v>
      </c>
    </row>
    <row r="244" spans="1:10" ht="15" hidden="1" outlineLevel="1" thickBot="1" x14ac:dyDescent="0.4">
      <c r="A244" s="70" t="s">
        <v>4403</v>
      </c>
      <c r="B244" s="73" t="s">
        <v>4644</v>
      </c>
      <c r="C244" s="79" t="s">
        <v>4404</v>
      </c>
      <c r="D244" s="72" t="s">
        <v>170</v>
      </c>
      <c r="E244" s="83">
        <v>5</v>
      </c>
      <c r="F244" s="83">
        <v>5</v>
      </c>
      <c r="G244" s="84">
        <f t="shared" si="12"/>
        <v>10</v>
      </c>
      <c r="H244" s="67">
        <v>43749</v>
      </c>
      <c r="I244" s="90">
        <v>170</v>
      </c>
      <c r="J244" s="217">
        <f t="shared" si="9"/>
        <v>10</v>
      </c>
    </row>
    <row r="245" spans="1:10" ht="15" hidden="1" outlineLevel="1" thickBot="1" x14ac:dyDescent="0.4">
      <c r="A245" s="70" t="s">
        <v>4403</v>
      </c>
      <c r="B245" s="73" t="s">
        <v>4645</v>
      </c>
      <c r="C245" s="79" t="s">
        <v>4404</v>
      </c>
      <c r="D245" s="72" t="s">
        <v>170</v>
      </c>
      <c r="E245" s="83">
        <v>3</v>
      </c>
      <c r="F245" s="83">
        <v>3</v>
      </c>
      <c r="G245" s="84">
        <f t="shared" si="12"/>
        <v>6</v>
      </c>
      <c r="H245" s="67">
        <v>43749</v>
      </c>
      <c r="I245" s="90">
        <v>250</v>
      </c>
      <c r="J245" s="217">
        <f t="shared" si="9"/>
        <v>6</v>
      </c>
    </row>
    <row r="246" spans="1:10" ht="15" hidden="1" outlineLevel="1" thickBot="1" x14ac:dyDescent="0.4">
      <c r="A246" s="70" t="s">
        <v>4403</v>
      </c>
      <c r="B246" s="73" t="s">
        <v>4646</v>
      </c>
      <c r="C246" s="79" t="s">
        <v>4404</v>
      </c>
      <c r="D246" s="72" t="s">
        <v>170</v>
      </c>
      <c r="E246" s="83">
        <v>6</v>
      </c>
      <c r="F246" s="83">
        <v>5</v>
      </c>
      <c r="G246" s="84">
        <f t="shared" si="12"/>
        <v>11</v>
      </c>
      <c r="H246" s="67">
        <v>43749</v>
      </c>
      <c r="I246" s="90">
        <v>550</v>
      </c>
      <c r="J246" s="217">
        <f t="shared" si="9"/>
        <v>11</v>
      </c>
    </row>
    <row r="247" spans="1:10" ht="15" hidden="1" outlineLevel="1" thickBot="1" x14ac:dyDescent="0.4">
      <c r="A247" s="70" t="s">
        <v>4403</v>
      </c>
      <c r="B247" s="73" t="s">
        <v>4647</v>
      </c>
      <c r="C247" s="79" t="s">
        <v>4404</v>
      </c>
      <c r="D247" s="72" t="s">
        <v>170</v>
      </c>
      <c r="E247" s="83">
        <v>5</v>
      </c>
      <c r="F247" s="83">
        <v>6</v>
      </c>
      <c r="G247" s="84">
        <f t="shared" si="12"/>
        <v>11</v>
      </c>
      <c r="H247" s="67">
        <v>43749</v>
      </c>
      <c r="I247" s="90">
        <v>300</v>
      </c>
      <c r="J247" s="217">
        <f t="shared" si="9"/>
        <v>11</v>
      </c>
    </row>
    <row r="248" spans="1:10" ht="15" hidden="1" outlineLevel="1" thickBot="1" x14ac:dyDescent="0.4">
      <c r="A248" s="70" t="s">
        <v>4403</v>
      </c>
      <c r="B248" s="73" t="s">
        <v>4648</v>
      </c>
      <c r="C248" s="79" t="s">
        <v>4404</v>
      </c>
      <c r="D248" s="72" t="s">
        <v>170</v>
      </c>
      <c r="E248" s="83">
        <v>3</v>
      </c>
      <c r="F248" s="83">
        <v>3</v>
      </c>
      <c r="G248" s="84">
        <f t="shared" si="12"/>
        <v>6</v>
      </c>
      <c r="H248" s="67">
        <v>43749</v>
      </c>
      <c r="I248" s="90">
        <v>140</v>
      </c>
      <c r="J248" s="217">
        <f t="shared" si="9"/>
        <v>6</v>
      </c>
    </row>
    <row r="249" spans="1:10" ht="15" hidden="1" outlineLevel="1" thickBot="1" x14ac:dyDescent="0.4">
      <c r="A249" s="70" t="s">
        <v>4403</v>
      </c>
      <c r="B249" s="73" t="s">
        <v>4649</v>
      </c>
      <c r="C249" s="79" t="s">
        <v>4404</v>
      </c>
      <c r="D249" s="72" t="s">
        <v>170</v>
      </c>
      <c r="E249" s="83">
        <v>6</v>
      </c>
      <c r="F249" s="83">
        <v>6</v>
      </c>
      <c r="G249" s="84">
        <f t="shared" si="12"/>
        <v>12</v>
      </c>
      <c r="H249" s="67">
        <v>43749</v>
      </c>
      <c r="I249" s="90">
        <v>120</v>
      </c>
      <c r="J249" s="217">
        <f t="shared" si="9"/>
        <v>12</v>
      </c>
    </row>
    <row r="250" spans="1:10" ht="15" hidden="1" outlineLevel="1" thickBot="1" x14ac:dyDescent="0.4">
      <c r="A250" s="70" t="s">
        <v>4403</v>
      </c>
      <c r="B250" s="73" t="s">
        <v>4650</v>
      </c>
      <c r="C250" s="79" t="s">
        <v>4404</v>
      </c>
      <c r="D250" s="72" t="s">
        <v>170</v>
      </c>
      <c r="E250" s="83">
        <v>6</v>
      </c>
      <c r="F250" s="83">
        <v>6</v>
      </c>
      <c r="G250" s="84">
        <f t="shared" si="12"/>
        <v>12</v>
      </c>
      <c r="H250" s="67">
        <v>43749</v>
      </c>
      <c r="I250" s="90">
        <v>150</v>
      </c>
      <c r="J250" s="217">
        <f t="shared" si="9"/>
        <v>12</v>
      </c>
    </row>
    <row r="251" spans="1:10" ht="15" hidden="1" outlineLevel="1" thickBot="1" x14ac:dyDescent="0.4">
      <c r="A251" s="70" t="s">
        <v>4403</v>
      </c>
      <c r="B251" s="73" t="s">
        <v>4651</v>
      </c>
      <c r="C251" s="79" t="s">
        <v>4404</v>
      </c>
      <c r="D251" s="72" t="s">
        <v>170</v>
      </c>
      <c r="E251" s="83">
        <v>6</v>
      </c>
      <c r="F251" s="83">
        <v>6</v>
      </c>
      <c r="G251" s="84">
        <f t="shared" si="12"/>
        <v>12</v>
      </c>
      <c r="H251" s="67">
        <v>43749</v>
      </c>
      <c r="I251" s="90">
        <v>100</v>
      </c>
      <c r="J251" s="217">
        <f t="shared" si="9"/>
        <v>12</v>
      </c>
    </row>
    <row r="252" spans="1:10" ht="15" hidden="1" outlineLevel="1" thickBot="1" x14ac:dyDescent="0.4">
      <c r="A252" s="70" t="s">
        <v>4403</v>
      </c>
      <c r="B252" s="73" t="s">
        <v>4652</v>
      </c>
      <c r="C252" s="79" t="s">
        <v>4404</v>
      </c>
      <c r="D252" s="72" t="s">
        <v>170</v>
      </c>
      <c r="E252" s="83">
        <v>3</v>
      </c>
      <c r="F252" s="83">
        <v>3</v>
      </c>
      <c r="G252" s="84">
        <f t="shared" si="12"/>
        <v>6</v>
      </c>
      <c r="H252" s="67">
        <v>43749</v>
      </c>
      <c r="I252" s="90">
        <v>80</v>
      </c>
      <c r="J252" s="217">
        <f t="shared" si="9"/>
        <v>6</v>
      </c>
    </row>
    <row r="253" spans="1:10" ht="15" hidden="1" outlineLevel="1" thickBot="1" x14ac:dyDescent="0.4">
      <c r="A253" s="70" t="s">
        <v>4403</v>
      </c>
      <c r="B253" s="73" t="s">
        <v>4653</v>
      </c>
      <c r="C253" s="79" t="s">
        <v>4404</v>
      </c>
      <c r="D253" s="72" t="s">
        <v>170</v>
      </c>
      <c r="E253" s="83">
        <v>5</v>
      </c>
      <c r="F253" s="83">
        <v>5</v>
      </c>
      <c r="G253" s="84">
        <f t="shared" si="12"/>
        <v>10</v>
      </c>
      <c r="H253" s="67">
        <v>43749</v>
      </c>
      <c r="I253" s="90">
        <v>180</v>
      </c>
      <c r="J253" s="217">
        <f t="shared" si="9"/>
        <v>10</v>
      </c>
    </row>
    <row r="254" spans="1:10" ht="15" hidden="1" outlineLevel="1" thickBot="1" x14ac:dyDescent="0.4">
      <c r="A254" s="70" t="s">
        <v>4403</v>
      </c>
      <c r="B254" s="73" t="s">
        <v>4654</v>
      </c>
      <c r="C254" s="79" t="s">
        <v>4404</v>
      </c>
      <c r="D254" s="72" t="s">
        <v>170</v>
      </c>
      <c r="E254" s="83">
        <v>6</v>
      </c>
      <c r="F254" s="83">
        <v>6</v>
      </c>
      <c r="G254" s="84">
        <f t="shared" si="12"/>
        <v>12</v>
      </c>
      <c r="H254" s="67">
        <v>43749</v>
      </c>
      <c r="I254" s="90">
        <v>60</v>
      </c>
      <c r="J254" s="217">
        <f t="shared" si="9"/>
        <v>12</v>
      </c>
    </row>
    <row r="255" spans="1:10" ht="15" hidden="1" outlineLevel="1" thickBot="1" x14ac:dyDescent="0.4">
      <c r="A255" s="70" t="s">
        <v>4403</v>
      </c>
      <c r="B255" s="73" t="s">
        <v>4655</v>
      </c>
      <c r="C255" s="79" t="s">
        <v>4404</v>
      </c>
      <c r="D255" s="72" t="s">
        <v>170</v>
      </c>
      <c r="E255" s="83">
        <v>3</v>
      </c>
      <c r="F255" s="83">
        <v>3</v>
      </c>
      <c r="G255" s="84">
        <f t="shared" si="12"/>
        <v>6</v>
      </c>
      <c r="H255" s="67">
        <v>43749</v>
      </c>
      <c r="I255" s="90">
        <v>90</v>
      </c>
      <c r="J255" s="217">
        <f t="shared" si="9"/>
        <v>6</v>
      </c>
    </row>
    <row r="256" spans="1:10" ht="15" hidden="1" outlineLevel="1" thickBot="1" x14ac:dyDescent="0.4">
      <c r="A256" s="70" t="s">
        <v>4403</v>
      </c>
      <c r="B256" s="73" t="s">
        <v>4656</v>
      </c>
      <c r="C256" s="79" t="s">
        <v>4404</v>
      </c>
      <c r="D256" s="72" t="s">
        <v>170</v>
      </c>
      <c r="E256" s="83">
        <v>4</v>
      </c>
      <c r="F256" s="83">
        <v>4</v>
      </c>
      <c r="G256" s="84">
        <f t="shared" si="12"/>
        <v>8</v>
      </c>
      <c r="H256" s="67">
        <v>43749</v>
      </c>
      <c r="I256" s="90">
        <v>200</v>
      </c>
      <c r="J256" s="217">
        <f t="shared" si="9"/>
        <v>8</v>
      </c>
    </row>
    <row r="257" spans="1:10" ht="15" hidden="1" outlineLevel="1" thickBot="1" x14ac:dyDescent="0.4">
      <c r="A257" s="70" t="s">
        <v>4403</v>
      </c>
      <c r="B257" s="73" t="s">
        <v>4657</v>
      </c>
      <c r="C257" s="79" t="s">
        <v>4404</v>
      </c>
      <c r="D257" s="72" t="s">
        <v>170</v>
      </c>
      <c r="E257" s="83">
        <v>6</v>
      </c>
      <c r="F257" s="83">
        <v>7</v>
      </c>
      <c r="G257" s="84">
        <f t="shared" si="12"/>
        <v>13</v>
      </c>
      <c r="H257" s="67">
        <v>43749</v>
      </c>
      <c r="I257" s="90">
        <v>150</v>
      </c>
      <c r="J257" s="217">
        <f t="shared" si="9"/>
        <v>13</v>
      </c>
    </row>
    <row r="258" spans="1:10" ht="15" hidden="1" outlineLevel="1" thickBot="1" x14ac:dyDescent="0.4">
      <c r="A258" s="70" t="s">
        <v>4403</v>
      </c>
      <c r="B258" s="73" t="s">
        <v>4658</v>
      </c>
      <c r="C258" s="79" t="s">
        <v>4404</v>
      </c>
      <c r="D258" s="72" t="s">
        <v>170</v>
      </c>
      <c r="E258" s="83">
        <v>1</v>
      </c>
      <c r="F258" s="83">
        <v>1</v>
      </c>
      <c r="G258" s="84">
        <f t="shared" si="12"/>
        <v>2</v>
      </c>
      <c r="H258" s="67">
        <v>43749</v>
      </c>
      <c r="I258" s="90">
        <v>80</v>
      </c>
      <c r="J258" s="217">
        <f t="shared" si="9"/>
        <v>2</v>
      </c>
    </row>
    <row r="259" spans="1:10" ht="15" hidden="1" outlineLevel="1" thickBot="1" x14ac:dyDescent="0.4">
      <c r="A259" s="70" t="s">
        <v>4403</v>
      </c>
      <c r="B259" s="73" t="s">
        <v>4659</v>
      </c>
      <c r="C259" s="79" t="s">
        <v>4404</v>
      </c>
      <c r="D259" s="72" t="s">
        <v>170</v>
      </c>
      <c r="E259" s="83">
        <v>3</v>
      </c>
      <c r="F259" s="83">
        <v>3</v>
      </c>
      <c r="G259" s="84">
        <f t="shared" si="12"/>
        <v>6</v>
      </c>
      <c r="H259" s="67">
        <v>43749</v>
      </c>
      <c r="I259" s="90">
        <v>120</v>
      </c>
      <c r="J259" s="217">
        <f t="shared" ref="J259:J322" si="13">IF(I259&gt;$Q$1,,G259)</f>
        <v>6</v>
      </c>
    </row>
    <row r="260" spans="1:10" ht="15" hidden="1" outlineLevel="1" thickBot="1" x14ac:dyDescent="0.4">
      <c r="A260" s="70" t="s">
        <v>4403</v>
      </c>
      <c r="B260" s="73" t="s">
        <v>4660</v>
      </c>
      <c r="C260" s="79" t="s">
        <v>4404</v>
      </c>
      <c r="D260" s="72" t="s">
        <v>170</v>
      </c>
      <c r="E260" s="83">
        <v>6</v>
      </c>
      <c r="F260" s="83">
        <v>6</v>
      </c>
      <c r="G260" s="84">
        <f t="shared" si="12"/>
        <v>12</v>
      </c>
      <c r="H260" s="67">
        <v>43749</v>
      </c>
      <c r="I260" s="90">
        <v>140</v>
      </c>
      <c r="J260" s="217">
        <f t="shared" si="13"/>
        <v>12</v>
      </c>
    </row>
    <row r="261" spans="1:10" ht="15" hidden="1" outlineLevel="1" thickBot="1" x14ac:dyDescent="0.4">
      <c r="A261" s="70" t="s">
        <v>4403</v>
      </c>
      <c r="B261" s="73" t="s">
        <v>4661</v>
      </c>
      <c r="C261" s="79" t="s">
        <v>4404</v>
      </c>
      <c r="D261" s="72" t="s">
        <v>170</v>
      </c>
      <c r="E261" s="83">
        <v>8</v>
      </c>
      <c r="F261" s="83">
        <v>8</v>
      </c>
      <c r="G261" s="84">
        <f t="shared" si="12"/>
        <v>16</v>
      </c>
      <c r="H261" s="67">
        <v>43749</v>
      </c>
      <c r="I261" s="90">
        <v>180</v>
      </c>
      <c r="J261" s="217">
        <f t="shared" si="13"/>
        <v>16</v>
      </c>
    </row>
    <row r="262" spans="1:10" ht="15" hidden="1" outlineLevel="1" thickBot="1" x14ac:dyDescent="0.4">
      <c r="A262" s="70" t="s">
        <v>4403</v>
      </c>
      <c r="B262" s="73" t="s">
        <v>4662</v>
      </c>
      <c r="C262" s="79" t="s">
        <v>4404</v>
      </c>
      <c r="D262" s="72" t="s">
        <v>170</v>
      </c>
      <c r="E262" s="83">
        <v>1</v>
      </c>
      <c r="F262" s="83">
        <v>1</v>
      </c>
      <c r="G262" s="84">
        <f t="shared" si="12"/>
        <v>2</v>
      </c>
      <c r="H262" s="67">
        <v>43749</v>
      </c>
      <c r="I262" s="90">
        <v>10</v>
      </c>
      <c r="J262" s="217">
        <f t="shared" si="13"/>
        <v>2</v>
      </c>
    </row>
    <row r="263" spans="1:10" ht="15" hidden="1" outlineLevel="1" thickBot="1" x14ac:dyDescent="0.4">
      <c r="A263" s="70" t="s">
        <v>4403</v>
      </c>
      <c r="B263" s="73" t="s">
        <v>4663</v>
      </c>
      <c r="C263" s="79" t="s">
        <v>4404</v>
      </c>
      <c r="D263" s="72" t="s">
        <v>170</v>
      </c>
      <c r="E263" s="83">
        <v>3</v>
      </c>
      <c r="F263" s="83">
        <v>3</v>
      </c>
      <c r="G263" s="84">
        <f t="shared" si="12"/>
        <v>6</v>
      </c>
      <c r="H263" s="67">
        <v>43749</v>
      </c>
      <c r="I263" s="90">
        <v>200</v>
      </c>
      <c r="J263" s="217">
        <f t="shared" si="13"/>
        <v>6</v>
      </c>
    </row>
    <row r="264" spans="1:10" ht="15" hidden="1" outlineLevel="1" thickBot="1" x14ac:dyDescent="0.4">
      <c r="A264" s="70" t="s">
        <v>4403</v>
      </c>
      <c r="B264" s="73" t="s">
        <v>4664</v>
      </c>
      <c r="C264" s="79" t="s">
        <v>4404</v>
      </c>
      <c r="D264" s="72" t="s">
        <v>170</v>
      </c>
      <c r="E264" s="83">
        <v>7</v>
      </c>
      <c r="F264" s="83">
        <v>7</v>
      </c>
      <c r="G264" s="84">
        <f t="shared" si="12"/>
        <v>14</v>
      </c>
      <c r="H264" s="67">
        <v>43749</v>
      </c>
      <c r="I264" s="90">
        <v>190</v>
      </c>
      <c r="J264" s="217">
        <f t="shared" si="13"/>
        <v>14</v>
      </c>
    </row>
    <row r="265" spans="1:10" ht="15" hidden="1" outlineLevel="1" thickBot="1" x14ac:dyDescent="0.4">
      <c r="A265" s="70" t="s">
        <v>4403</v>
      </c>
      <c r="B265" s="73" t="s">
        <v>4665</v>
      </c>
      <c r="C265" s="79" t="s">
        <v>4404</v>
      </c>
      <c r="D265" s="72" t="s">
        <v>170</v>
      </c>
      <c r="E265" s="83">
        <v>3</v>
      </c>
      <c r="F265" s="83">
        <v>3</v>
      </c>
      <c r="G265" s="84">
        <f t="shared" si="12"/>
        <v>6</v>
      </c>
      <c r="H265" s="67">
        <v>43749</v>
      </c>
      <c r="I265" s="90">
        <v>150</v>
      </c>
      <c r="J265" s="217">
        <f t="shared" si="13"/>
        <v>6</v>
      </c>
    </row>
    <row r="266" spans="1:10" ht="15" hidden="1" outlineLevel="1" thickBot="1" x14ac:dyDescent="0.4">
      <c r="A266" s="70" t="s">
        <v>4403</v>
      </c>
      <c r="B266" s="73" t="s">
        <v>4666</v>
      </c>
      <c r="C266" s="79" t="s">
        <v>4404</v>
      </c>
      <c r="D266" s="72" t="s">
        <v>170</v>
      </c>
      <c r="E266" s="83">
        <v>9</v>
      </c>
      <c r="F266" s="83">
        <v>9</v>
      </c>
      <c r="G266" s="84">
        <f t="shared" si="12"/>
        <v>18</v>
      </c>
      <c r="H266" s="67">
        <v>43749</v>
      </c>
      <c r="I266" s="90">
        <v>100</v>
      </c>
      <c r="J266" s="217">
        <f t="shared" si="13"/>
        <v>18</v>
      </c>
    </row>
    <row r="267" spans="1:10" ht="15" hidden="1" outlineLevel="1" thickBot="1" x14ac:dyDescent="0.4">
      <c r="A267" s="70" t="s">
        <v>4403</v>
      </c>
      <c r="B267" s="73" t="s">
        <v>4667</v>
      </c>
      <c r="C267" s="79" t="s">
        <v>4404</v>
      </c>
      <c r="D267" s="72" t="s">
        <v>170</v>
      </c>
      <c r="E267" s="83">
        <v>10</v>
      </c>
      <c r="F267" s="83">
        <v>10</v>
      </c>
      <c r="G267" s="84">
        <f t="shared" si="12"/>
        <v>20</v>
      </c>
      <c r="H267" s="67">
        <v>43749</v>
      </c>
      <c r="I267" s="90">
        <v>60</v>
      </c>
      <c r="J267" s="217">
        <f t="shared" si="13"/>
        <v>20</v>
      </c>
    </row>
    <row r="268" spans="1:10" ht="15" hidden="1" outlineLevel="1" thickBot="1" x14ac:dyDescent="0.4">
      <c r="A268" s="70" t="s">
        <v>4403</v>
      </c>
      <c r="B268" s="73" t="s">
        <v>4668</v>
      </c>
      <c r="C268" s="79" t="s">
        <v>4404</v>
      </c>
      <c r="D268" s="72" t="s">
        <v>170</v>
      </c>
      <c r="E268" s="83">
        <v>8</v>
      </c>
      <c r="F268" s="83">
        <v>8</v>
      </c>
      <c r="G268" s="84">
        <f t="shared" si="12"/>
        <v>16</v>
      </c>
      <c r="H268" s="67">
        <v>43749</v>
      </c>
      <c r="I268" s="90">
        <v>200</v>
      </c>
      <c r="J268" s="217">
        <f t="shared" si="13"/>
        <v>16</v>
      </c>
    </row>
    <row r="269" spans="1:10" ht="15" hidden="1" outlineLevel="1" thickBot="1" x14ac:dyDescent="0.4">
      <c r="A269" s="70" t="s">
        <v>4403</v>
      </c>
      <c r="B269" s="73" t="s">
        <v>4669</v>
      </c>
      <c r="C269" s="79" t="s">
        <v>4404</v>
      </c>
      <c r="D269" s="72" t="s">
        <v>170</v>
      </c>
      <c r="E269" s="83">
        <v>4</v>
      </c>
      <c r="F269" s="83">
        <v>4</v>
      </c>
      <c r="G269" s="84">
        <f t="shared" si="12"/>
        <v>8</v>
      </c>
      <c r="H269" s="67">
        <v>43749</v>
      </c>
      <c r="I269" s="90">
        <v>30</v>
      </c>
      <c r="J269" s="217">
        <f t="shared" si="13"/>
        <v>8</v>
      </c>
    </row>
    <row r="270" spans="1:10" ht="15" hidden="1" outlineLevel="1" thickBot="1" x14ac:dyDescent="0.4">
      <c r="A270" s="70" t="s">
        <v>4403</v>
      </c>
      <c r="B270" s="73" t="s">
        <v>4670</v>
      </c>
      <c r="C270" s="79" t="s">
        <v>4404</v>
      </c>
      <c r="D270" s="72" t="s">
        <v>170</v>
      </c>
      <c r="E270" s="83">
        <v>5</v>
      </c>
      <c r="F270" s="83">
        <v>5</v>
      </c>
      <c r="G270" s="84">
        <f t="shared" si="12"/>
        <v>10</v>
      </c>
      <c r="H270" s="67">
        <v>43749</v>
      </c>
      <c r="I270" s="90">
        <v>500</v>
      </c>
      <c r="J270" s="217">
        <f t="shared" si="13"/>
        <v>10</v>
      </c>
    </row>
    <row r="271" spans="1:10" ht="15" hidden="1" outlineLevel="1" thickBot="1" x14ac:dyDescent="0.4">
      <c r="A271" s="70" t="s">
        <v>4403</v>
      </c>
      <c r="B271" s="73" t="s">
        <v>4671</v>
      </c>
      <c r="C271" s="79" t="s">
        <v>4404</v>
      </c>
      <c r="D271" s="72" t="s">
        <v>170</v>
      </c>
      <c r="E271" s="83">
        <v>7</v>
      </c>
      <c r="F271" s="83">
        <v>7</v>
      </c>
      <c r="G271" s="84">
        <f t="shared" si="12"/>
        <v>14</v>
      </c>
      <c r="H271" s="67">
        <v>43749</v>
      </c>
      <c r="I271" s="90">
        <v>50</v>
      </c>
      <c r="J271" s="217">
        <f t="shared" si="13"/>
        <v>14</v>
      </c>
    </row>
    <row r="272" spans="1:10" ht="15" hidden="1" outlineLevel="1" thickBot="1" x14ac:dyDescent="0.4">
      <c r="A272" s="70" t="s">
        <v>4403</v>
      </c>
      <c r="B272" s="73" t="s">
        <v>4672</v>
      </c>
      <c r="C272" s="79" t="s">
        <v>4404</v>
      </c>
      <c r="D272" s="72" t="s">
        <v>170</v>
      </c>
      <c r="E272" s="83">
        <v>7</v>
      </c>
      <c r="F272" s="83">
        <v>8</v>
      </c>
      <c r="G272" s="84">
        <f t="shared" ref="G272:G291" si="14">E272+F272</f>
        <v>15</v>
      </c>
      <c r="H272" s="67">
        <v>43749</v>
      </c>
      <c r="I272" s="90">
        <v>400</v>
      </c>
      <c r="J272" s="217">
        <f t="shared" si="13"/>
        <v>15</v>
      </c>
    </row>
    <row r="273" spans="1:10" ht="15" hidden="1" outlineLevel="1" thickBot="1" x14ac:dyDescent="0.4">
      <c r="A273" s="70" t="s">
        <v>4403</v>
      </c>
      <c r="B273" s="73" t="s">
        <v>4673</v>
      </c>
      <c r="C273" s="79" t="s">
        <v>4404</v>
      </c>
      <c r="D273" s="72" t="s">
        <v>170</v>
      </c>
      <c r="E273" s="83">
        <v>4</v>
      </c>
      <c r="F273" s="83">
        <v>4</v>
      </c>
      <c r="G273" s="84">
        <f t="shared" si="14"/>
        <v>8</v>
      </c>
      <c r="H273" s="67">
        <v>43749</v>
      </c>
      <c r="I273" s="90">
        <v>90</v>
      </c>
      <c r="J273" s="217">
        <f t="shared" si="13"/>
        <v>8</v>
      </c>
    </row>
    <row r="274" spans="1:10" ht="15" hidden="1" outlineLevel="1" thickBot="1" x14ac:dyDescent="0.4">
      <c r="A274" s="70" t="s">
        <v>4403</v>
      </c>
      <c r="B274" s="73" t="s">
        <v>4674</v>
      </c>
      <c r="C274" s="79" t="s">
        <v>4404</v>
      </c>
      <c r="D274" s="72" t="s">
        <v>170</v>
      </c>
      <c r="E274" s="83">
        <v>5</v>
      </c>
      <c r="F274" s="83">
        <v>5</v>
      </c>
      <c r="G274" s="84">
        <f t="shared" si="14"/>
        <v>10</v>
      </c>
      <c r="H274" s="67">
        <v>43749</v>
      </c>
      <c r="I274" s="90">
        <v>400</v>
      </c>
      <c r="J274" s="217">
        <f t="shared" si="13"/>
        <v>10</v>
      </c>
    </row>
    <row r="275" spans="1:10" ht="15" hidden="1" outlineLevel="1" thickBot="1" x14ac:dyDescent="0.4">
      <c r="A275" s="70" t="s">
        <v>4403</v>
      </c>
      <c r="B275" s="73" t="s">
        <v>4675</v>
      </c>
      <c r="C275" s="79" t="s">
        <v>4404</v>
      </c>
      <c r="D275" s="72" t="s">
        <v>170</v>
      </c>
      <c r="E275" s="83">
        <v>1</v>
      </c>
      <c r="F275" s="83">
        <v>2</v>
      </c>
      <c r="G275" s="84">
        <f t="shared" si="14"/>
        <v>3</v>
      </c>
      <c r="H275" s="67">
        <v>43749</v>
      </c>
      <c r="I275" s="90">
        <v>200</v>
      </c>
      <c r="J275" s="217">
        <f t="shared" si="13"/>
        <v>3</v>
      </c>
    </row>
    <row r="276" spans="1:10" ht="15" hidden="1" outlineLevel="1" thickBot="1" x14ac:dyDescent="0.4">
      <c r="A276" s="70" t="s">
        <v>4403</v>
      </c>
      <c r="B276" s="73" t="s">
        <v>4676</v>
      </c>
      <c r="C276" s="79" t="s">
        <v>4404</v>
      </c>
      <c r="D276" s="72" t="s">
        <v>170</v>
      </c>
      <c r="E276" s="83">
        <v>7</v>
      </c>
      <c r="F276" s="83">
        <v>7</v>
      </c>
      <c r="G276" s="84">
        <f t="shared" si="14"/>
        <v>14</v>
      </c>
      <c r="H276" s="67">
        <v>43749</v>
      </c>
      <c r="I276" s="90">
        <v>100</v>
      </c>
      <c r="J276" s="217">
        <f t="shared" si="13"/>
        <v>14</v>
      </c>
    </row>
    <row r="277" spans="1:10" ht="15" hidden="1" outlineLevel="1" thickBot="1" x14ac:dyDescent="0.4">
      <c r="A277" s="70" t="s">
        <v>4403</v>
      </c>
      <c r="B277" s="73" t="s">
        <v>4677</v>
      </c>
      <c r="C277" s="79" t="s">
        <v>4404</v>
      </c>
      <c r="D277" s="72" t="s">
        <v>170</v>
      </c>
      <c r="E277" s="83">
        <v>5</v>
      </c>
      <c r="F277" s="83">
        <v>5</v>
      </c>
      <c r="G277" s="84">
        <f t="shared" si="14"/>
        <v>10</v>
      </c>
      <c r="H277" s="67">
        <v>43749</v>
      </c>
      <c r="I277" s="90">
        <v>170</v>
      </c>
      <c r="J277" s="217">
        <f t="shared" si="13"/>
        <v>10</v>
      </c>
    </row>
    <row r="278" spans="1:10" ht="15" hidden="1" outlineLevel="1" thickBot="1" x14ac:dyDescent="0.4">
      <c r="A278" s="70" t="s">
        <v>4403</v>
      </c>
      <c r="B278" s="73" t="s">
        <v>4678</v>
      </c>
      <c r="C278" s="79" t="s">
        <v>4404</v>
      </c>
      <c r="D278" s="72" t="s">
        <v>170</v>
      </c>
      <c r="E278" s="83">
        <v>6</v>
      </c>
      <c r="F278" s="83">
        <v>6</v>
      </c>
      <c r="G278" s="84">
        <f t="shared" si="14"/>
        <v>12</v>
      </c>
      <c r="H278" s="67">
        <v>43749</v>
      </c>
      <c r="I278" s="90">
        <v>140</v>
      </c>
      <c r="J278" s="217">
        <f t="shared" si="13"/>
        <v>12</v>
      </c>
    </row>
    <row r="279" spans="1:10" ht="15" hidden="1" outlineLevel="1" thickBot="1" x14ac:dyDescent="0.4">
      <c r="A279" s="70" t="s">
        <v>4403</v>
      </c>
      <c r="B279" s="73" t="s">
        <v>4679</v>
      </c>
      <c r="C279" s="79" t="s">
        <v>4404</v>
      </c>
      <c r="D279" s="72" t="s">
        <v>170</v>
      </c>
      <c r="E279" s="83">
        <v>9</v>
      </c>
      <c r="F279" s="83">
        <v>9</v>
      </c>
      <c r="G279" s="84">
        <f t="shared" si="14"/>
        <v>18</v>
      </c>
      <c r="H279" s="67">
        <v>43749</v>
      </c>
      <c r="I279" s="90">
        <v>250</v>
      </c>
      <c r="J279" s="217">
        <f t="shared" si="13"/>
        <v>18</v>
      </c>
    </row>
    <row r="280" spans="1:10" ht="15" hidden="1" outlineLevel="1" thickBot="1" x14ac:dyDescent="0.4">
      <c r="A280" s="70" t="s">
        <v>4403</v>
      </c>
      <c r="B280" s="73" t="s">
        <v>4680</v>
      </c>
      <c r="C280" s="79" t="s">
        <v>4404</v>
      </c>
      <c r="D280" s="72" t="s">
        <v>170</v>
      </c>
      <c r="E280" s="83">
        <v>8</v>
      </c>
      <c r="F280" s="83">
        <v>8</v>
      </c>
      <c r="G280" s="84">
        <f t="shared" si="14"/>
        <v>16</v>
      </c>
      <c r="H280" s="67">
        <v>43749</v>
      </c>
      <c r="I280" s="90">
        <v>360</v>
      </c>
      <c r="J280" s="217">
        <f t="shared" si="13"/>
        <v>16</v>
      </c>
    </row>
    <row r="281" spans="1:10" ht="15" hidden="1" outlineLevel="1" thickBot="1" x14ac:dyDescent="0.4">
      <c r="A281" s="70" t="s">
        <v>4403</v>
      </c>
      <c r="B281" s="73" t="s">
        <v>4681</v>
      </c>
      <c r="C281" s="79" t="s">
        <v>4404</v>
      </c>
      <c r="D281" s="72" t="s">
        <v>170</v>
      </c>
      <c r="E281" s="83">
        <v>7</v>
      </c>
      <c r="F281" s="83">
        <v>7</v>
      </c>
      <c r="G281" s="84">
        <f t="shared" si="14"/>
        <v>14</v>
      </c>
      <c r="H281" s="67">
        <v>43749</v>
      </c>
      <c r="I281" s="90">
        <v>80</v>
      </c>
      <c r="J281" s="217">
        <f t="shared" si="13"/>
        <v>14</v>
      </c>
    </row>
    <row r="282" spans="1:10" ht="15" hidden="1" outlineLevel="1" thickBot="1" x14ac:dyDescent="0.4">
      <c r="A282" s="70" t="s">
        <v>4403</v>
      </c>
      <c r="B282" s="73" t="s">
        <v>4682</v>
      </c>
      <c r="C282" s="79" t="s">
        <v>4404</v>
      </c>
      <c r="D282" s="72" t="s">
        <v>170</v>
      </c>
      <c r="E282" s="83">
        <v>5</v>
      </c>
      <c r="F282" s="83">
        <v>5</v>
      </c>
      <c r="G282" s="84">
        <f t="shared" si="14"/>
        <v>10</v>
      </c>
      <c r="H282" s="67">
        <v>43749</v>
      </c>
      <c r="I282" s="90">
        <v>60</v>
      </c>
      <c r="J282" s="217">
        <f t="shared" si="13"/>
        <v>10</v>
      </c>
    </row>
    <row r="283" spans="1:10" ht="15" hidden="1" outlineLevel="1" thickBot="1" x14ac:dyDescent="0.4">
      <c r="A283" s="70" t="s">
        <v>4403</v>
      </c>
      <c r="B283" s="73" t="s">
        <v>4683</v>
      </c>
      <c r="C283" s="79" t="s">
        <v>4404</v>
      </c>
      <c r="D283" s="72" t="s">
        <v>170</v>
      </c>
      <c r="E283" s="83">
        <v>1</v>
      </c>
      <c r="F283" s="83">
        <v>1</v>
      </c>
      <c r="G283" s="84">
        <f t="shared" si="14"/>
        <v>2</v>
      </c>
      <c r="H283" s="67">
        <v>43749</v>
      </c>
      <c r="I283" s="90">
        <v>10</v>
      </c>
      <c r="J283" s="217">
        <f t="shared" si="13"/>
        <v>2</v>
      </c>
    </row>
    <row r="284" spans="1:10" ht="15" hidden="1" outlineLevel="1" thickBot="1" x14ac:dyDescent="0.4">
      <c r="A284" s="70" t="s">
        <v>4403</v>
      </c>
      <c r="B284" s="73" t="s">
        <v>4684</v>
      </c>
      <c r="C284" s="79" t="s">
        <v>4404</v>
      </c>
      <c r="D284" s="72" t="s">
        <v>170</v>
      </c>
      <c r="E284" s="83">
        <v>8</v>
      </c>
      <c r="F284" s="83">
        <v>8</v>
      </c>
      <c r="G284" s="84">
        <f t="shared" si="14"/>
        <v>16</v>
      </c>
      <c r="H284" s="67">
        <v>43749</v>
      </c>
      <c r="I284" s="90">
        <v>160</v>
      </c>
      <c r="J284" s="217">
        <f t="shared" si="13"/>
        <v>16</v>
      </c>
    </row>
    <row r="285" spans="1:10" ht="15" hidden="1" outlineLevel="1" thickBot="1" x14ac:dyDescent="0.4">
      <c r="A285" s="70" t="s">
        <v>4403</v>
      </c>
      <c r="B285" s="73" t="s">
        <v>4685</v>
      </c>
      <c r="C285" s="79" t="s">
        <v>4404</v>
      </c>
      <c r="D285" s="72" t="s">
        <v>170</v>
      </c>
      <c r="E285" s="83">
        <v>3</v>
      </c>
      <c r="F285" s="83">
        <v>3</v>
      </c>
      <c r="G285" s="84">
        <f t="shared" si="14"/>
        <v>6</v>
      </c>
      <c r="H285" s="67">
        <v>43749</v>
      </c>
      <c r="I285" s="90">
        <v>200</v>
      </c>
      <c r="J285" s="217">
        <f t="shared" si="13"/>
        <v>6</v>
      </c>
    </row>
    <row r="286" spans="1:10" ht="15" hidden="1" outlineLevel="1" thickBot="1" x14ac:dyDescent="0.4">
      <c r="A286" s="70" t="s">
        <v>4403</v>
      </c>
      <c r="B286" s="73" t="s">
        <v>4686</v>
      </c>
      <c r="C286" s="79" t="s">
        <v>4404</v>
      </c>
      <c r="D286" s="72" t="s">
        <v>170</v>
      </c>
      <c r="E286" s="83">
        <v>2</v>
      </c>
      <c r="F286" s="83">
        <v>2</v>
      </c>
      <c r="G286" s="84">
        <f t="shared" si="14"/>
        <v>4</v>
      </c>
      <c r="H286" s="67">
        <v>43749</v>
      </c>
      <c r="I286" s="90">
        <v>200</v>
      </c>
      <c r="J286" s="217">
        <f t="shared" si="13"/>
        <v>4</v>
      </c>
    </row>
    <row r="287" spans="1:10" ht="15" hidden="1" outlineLevel="1" thickBot="1" x14ac:dyDescent="0.4">
      <c r="A287" s="70" t="s">
        <v>4403</v>
      </c>
      <c r="B287" s="73" t="s">
        <v>4687</v>
      </c>
      <c r="C287" s="79" t="s">
        <v>4404</v>
      </c>
      <c r="D287" s="72" t="s">
        <v>170</v>
      </c>
      <c r="E287" s="83">
        <v>5</v>
      </c>
      <c r="F287" s="83">
        <v>5</v>
      </c>
      <c r="G287" s="84">
        <f t="shared" si="14"/>
        <v>10</v>
      </c>
      <c r="H287" s="67">
        <v>43749</v>
      </c>
      <c r="I287" s="90">
        <v>800</v>
      </c>
      <c r="J287" s="217">
        <f t="shared" si="13"/>
        <v>10</v>
      </c>
    </row>
    <row r="288" spans="1:10" ht="15" hidden="1" outlineLevel="1" thickBot="1" x14ac:dyDescent="0.4">
      <c r="A288" s="70" t="s">
        <v>4403</v>
      </c>
      <c r="B288" s="73" t="s">
        <v>4688</v>
      </c>
      <c r="C288" s="79" t="s">
        <v>4404</v>
      </c>
      <c r="D288" s="72" t="s">
        <v>170</v>
      </c>
      <c r="E288" s="83">
        <v>4</v>
      </c>
      <c r="F288" s="83">
        <v>4</v>
      </c>
      <c r="G288" s="84">
        <f t="shared" si="14"/>
        <v>8</v>
      </c>
      <c r="H288" s="67">
        <v>43749</v>
      </c>
      <c r="I288" s="90">
        <v>40</v>
      </c>
      <c r="J288" s="217">
        <f t="shared" si="13"/>
        <v>8</v>
      </c>
    </row>
    <row r="289" spans="1:10" ht="15" hidden="1" outlineLevel="1" thickBot="1" x14ac:dyDescent="0.4">
      <c r="A289" s="70" t="s">
        <v>4403</v>
      </c>
      <c r="B289" s="73" t="s">
        <v>4689</v>
      </c>
      <c r="C289" s="79" t="s">
        <v>4404</v>
      </c>
      <c r="D289" s="72" t="s">
        <v>170</v>
      </c>
      <c r="E289" s="83">
        <v>4</v>
      </c>
      <c r="F289" s="83">
        <v>4</v>
      </c>
      <c r="G289" s="84">
        <f t="shared" si="14"/>
        <v>8</v>
      </c>
      <c r="H289" s="67">
        <v>43749</v>
      </c>
      <c r="I289" s="90">
        <v>20</v>
      </c>
      <c r="J289" s="217">
        <f t="shared" si="13"/>
        <v>8</v>
      </c>
    </row>
    <row r="290" spans="1:10" ht="15" hidden="1" outlineLevel="1" thickBot="1" x14ac:dyDescent="0.4">
      <c r="A290" s="70" t="s">
        <v>4403</v>
      </c>
      <c r="B290" s="73" t="s">
        <v>4690</v>
      </c>
      <c r="C290" s="79" t="s">
        <v>4404</v>
      </c>
      <c r="D290" s="72" t="s">
        <v>170</v>
      </c>
      <c r="E290" s="83">
        <v>5</v>
      </c>
      <c r="F290" s="83">
        <v>5</v>
      </c>
      <c r="G290" s="84">
        <f t="shared" si="14"/>
        <v>10</v>
      </c>
      <c r="H290" s="67">
        <v>43749</v>
      </c>
      <c r="I290" s="90">
        <v>60</v>
      </c>
      <c r="J290" s="217">
        <f t="shared" si="13"/>
        <v>10</v>
      </c>
    </row>
    <row r="291" spans="1:10" hidden="1" outlineLevel="1" x14ac:dyDescent="0.35">
      <c r="A291" s="70" t="s">
        <v>4403</v>
      </c>
      <c r="B291" s="73" t="s">
        <v>4691</v>
      </c>
      <c r="C291" s="79" t="s">
        <v>4404</v>
      </c>
      <c r="D291" s="72" t="s">
        <v>170</v>
      </c>
      <c r="E291" s="83">
        <v>4</v>
      </c>
      <c r="F291" s="83">
        <v>4</v>
      </c>
      <c r="G291" s="84">
        <f t="shared" si="14"/>
        <v>8</v>
      </c>
      <c r="H291" s="67">
        <v>43749</v>
      </c>
      <c r="I291" s="90">
        <v>90</v>
      </c>
      <c r="J291" s="217">
        <f t="shared" si="13"/>
        <v>8</v>
      </c>
    </row>
    <row r="292" spans="1:10" ht="15" collapsed="1" thickBot="1" x14ac:dyDescent="0.4">
      <c r="A292" s="71" t="s">
        <v>4403</v>
      </c>
      <c r="B292" s="74"/>
      <c r="C292" s="80" t="s">
        <v>4404</v>
      </c>
      <c r="D292" s="118">
        <f>COUNTA(D240:D291)</f>
        <v>52</v>
      </c>
      <c r="E292" s="81">
        <f>SUM(E240:E291)</f>
        <v>282</v>
      </c>
      <c r="F292" s="81">
        <f>SUM(F240:F291)</f>
        <v>270</v>
      </c>
      <c r="G292" s="81">
        <f>SUM(G240:G291)</f>
        <v>552</v>
      </c>
      <c r="H292" s="92">
        <v>43749</v>
      </c>
      <c r="I292" s="82">
        <f>AVERAGE(I240:I291)</f>
        <v>168.07692307692307</v>
      </c>
      <c r="J292" s="81">
        <f>SUM(J240:J291)</f>
        <v>552</v>
      </c>
    </row>
    <row r="293" spans="1:10" ht="15" hidden="1" outlineLevel="1" thickBot="1" x14ac:dyDescent="0.4">
      <c r="A293" s="72" t="s">
        <v>4405</v>
      </c>
      <c r="B293" s="75" t="s">
        <v>4692</v>
      </c>
      <c r="C293" s="86" t="s">
        <v>4406</v>
      </c>
      <c r="D293" s="72" t="s">
        <v>170</v>
      </c>
      <c r="E293" s="87">
        <v>4</v>
      </c>
      <c r="F293" s="87">
        <v>12</v>
      </c>
      <c r="G293" s="88">
        <f t="shared" ref="G293:G326" si="15">E293+F293</f>
        <v>16</v>
      </c>
      <c r="H293" s="67">
        <v>43731</v>
      </c>
      <c r="I293" s="89">
        <v>300</v>
      </c>
      <c r="J293" s="217">
        <f t="shared" si="13"/>
        <v>16</v>
      </c>
    </row>
    <row r="294" spans="1:10" ht="15" hidden="1" outlineLevel="1" thickBot="1" x14ac:dyDescent="0.4">
      <c r="A294" s="70" t="s">
        <v>4405</v>
      </c>
      <c r="B294" s="73" t="s">
        <v>4693</v>
      </c>
      <c r="C294" s="79" t="s">
        <v>4406</v>
      </c>
      <c r="D294" s="72" t="s">
        <v>170</v>
      </c>
      <c r="E294" s="83">
        <v>5</v>
      </c>
      <c r="F294" s="83">
        <v>3</v>
      </c>
      <c r="G294" s="84">
        <f t="shared" si="15"/>
        <v>8</v>
      </c>
      <c r="H294" s="67">
        <v>43731</v>
      </c>
      <c r="I294" s="90">
        <v>800</v>
      </c>
      <c r="J294" s="217">
        <f t="shared" si="13"/>
        <v>8</v>
      </c>
    </row>
    <row r="295" spans="1:10" ht="15" hidden="1" outlineLevel="1" thickBot="1" x14ac:dyDescent="0.4">
      <c r="A295" s="70" t="s">
        <v>4405</v>
      </c>
      <c r="B295" s="73" t="s">
        <v>4694</v>
      </c>
      <c r="C295" s="79" t="s">
        <v>4406</v>
      </c>
      <c r="D295" s="72" t="s">
        <v>170</v>
      </c>
      <c r="E295" s="83">
        <v>1</v>
      </c>
      <c r="F295" s="83">
        <v>2</v>
      </c>
      <c r="G295" s="84">
        <f t="shared" si="15"/>
        <v>3</v>
      </c>
      <c r="H295" s="67">
        <v>43731</v>
      </c>
      <c r="I295" s="90">
        <v>800</v>
      </c>
      <c r="J295" s="217">
        <f t="shared" si="13"/>
        <v>3</v>
      </c>
    </row>
    <row r="296" spans="1:10" ht="15" hidden="1" outlineLevel="1" thickBot="1" x14ac:dyDescent="0.4">
      <c r="A296" s="70" t="s">
        <v>4405</v>
      </c>
      <c r="B296" s="73" t="s">
        <v>4695</v>
      </c>
      <c r="C296" s="79" t="s">
        <v>4406</v>
      </c>
      <c r="D296" s="72" t="s">
        <v>170</v>
      </c>
      <c r="E296" s="83">
        <v>2</v>
      </c>
      <c r="F296" s="83">
        <v>10</v>
      </c>
      <c r="G296" s="84">
        <f t="shared" si="15"/>
        <v>12</v>
      </c>
      <c r="H296" s="67">
        <v>43731</v>
      </c>
      <c r="I296" s="90">
        <v>250</v>
      </c>
      <c r="J296" s="217">
        <f t="shared" si="13"/>
        <v>12</v>
      </c>
    </row>
    <row r="297" spans="1:10" ht="15" hidden="1" outlineLevel="1" thickBot="1" x14ac:dyDescent="0.4">
      <c r="A297" s="70" t="s">
        <v>4405</v>
      </c>
      <c r="B297" s="73" t="s">
        <v>4696</v>
      </c>
      <c r="C297" s="79" t="s">
        <v>4406</v>
      </c>
      <c r="D297" s="72" t="s">
        <v>170</v>
      </c>
      <c r="E297" s="83">
        <v>4</v>
      </c>
      <c r="F297" s="83">
        <v>7</v>
      </c>
      <c r="G297" s="84">
        <f t="shared" si="15"/>
        <v>11</v>
      </c>
      <c r="H297" s="67">
        <v>43731</v>
      </c>
      <c r="I297" s="90">
        <v>200</v>
      </c>
      <c r="J297" s="217">
        <f t="shared" si="13"/>
        <v>11</v>
      </c>
    </row>
    <row r="298" spans="1:10" ht="15" hidden="1" outlineLevel="1" thickBot="1" x14ac:dyDescent="0.4">
      <c r="A298" s="70" t="s">
        <v>4405</v>
      </c>
      <c r="B298" s="73" t="s">
        <v>4697</v>
      </c>
      <c r="C298" s="79" t="s">
        <v>4406</v>
      </c>
      <c r="D298" s="72" t="s">
        <v>170</v>
      </c>
      <c r="E298" s="83">
        <v>2</v>
      </c>
      <c r="F298" s="83">
        <v>2</v>
      </c>
      <c r="G298" s="84">
        <f t="shared" si="15"/>
        <v>4</v>
      </c>
      <c r="H298" s="67">
        <v>43731</v>
      </c>
      <c r="I298" s="90">
        <v>250</v>
      </c>
      <c r="J298" s="217">
        <f t="shared" si="13"/>
        <v>4</v>
      </c>
    </row>
    <row r="299" spans="1:10" ht="15" hidden="1" outlineLevel="1" thickBot="1" x14ac:dyDescent="0.4">
      <c r="A299" s="70" t="s">
        <v>4405</v>
      </c>
      <c r="B299" s="73" t="s">
        <v>4698</v>
      </c>
      <c r="C299" s="79" t="s">
        <v>4406</v>
      </c>
      <c r="D299" s="72" t="s">
        <v>170</v>
      </c>
      <c r="E299" s="83">
        <v>1</v>
      </c>
      <c r="F299" s="83">
        <v>2</v>
      </c>
      <c r="G299" s="84">
        <f t="shared" si="15"/>
        <v>3</v>
      </c>
      <c r="H299" s="67">
        <v>43731</v>
      </c>
      <c r="I299" s="90">
        <v>250</v>
      </c>
      <c r="J299" s="217">
        <f t="shared" si="13"/>
        <v>3</v>
      </c>
    </row>
    <row r="300" spans="1:10" ht="15" hidden="1" outlineLevel="1" thickBot="1" x14ac:dyDescent="0.4">
      <c r="A300" s="70" t="s">
        <v>4405</v>
      </c>
      <c r="B300" s="73" t="s">
        <v>4699</v>
      </c>
      <c r="C300" s="79" t="s">
        <v>4406</v>
      </c>
      <c r="D300" s="72" t="s">
        <v>170</v>
      </c>
      <c r="E300" s="83">
        <v>4</v>
      </c>
      <c r="F300" s="83">
        <v>4</v>
      </c>
      <c r="G300" s="84">
        <f t="shared" si="15"/>
        <v>8</v>
      </c>
      <c r="H300" s="67">
        <v>43731</v>
      </c>
      <c r="I300" s="90">
        <v>250</v>
      </c>
      <c r="J300" s="217">
        <f t="shared" si="13"/>
        <v>8</v>
      </c>
    </row>
    <row r="301" spans="1:10" ht="15" hidden="1" outlineLevel="1" thickBot="1" x14ac:dyDescent="0.4">
      <c r="A301" s="70" t="s">
        <v>4405</v>
      </c>
      <c r="B301" s="73" t="s">
        <v>4700</v>
      </c>
      <c r="C301" s="79" t="s">
        <v>4406</v>
      </c>
      <c r="D301" s="72" t="s">
        <v>170</v>
      </c>
      <c r="E301" s="83">
        <v>1</v>
      </c>
      <c r="F301" s="83">
        <v>2</v>
      </c>
      <c r="G301" s="84">
        <f t="shared" si="15"/>
        <v>3</v>
      </c>
      <c r="H301" s="67">
        <v>43731</v>
      </c>
      <c r="I301" s="90">
        <v>260</v>
      </c>
      <c r="J301" s="217">
        <f t="shared" si="13"/>
        <v>3</v>
      </c>
    </row>
    <row r="302" spans="1:10" ht="15" hidden="1" outlineLevel="1" thickBot="1" x14ac:dyDescent="0.4">
      <c r="A302" s="70" t="s">
        <v>4405</v>
      </c>
      <c r="B302" s="73" t="s">
        <v>4701</v>
      </c>
      <c r="C302" s="79" t="s">
        <v>4406</v>
      </c>
      <c r="D302" s="72" t="s">
        <v>170</v>
      </c>
      <c r="E302" s="83">
        <v>1</v>
      </c>
      <c r="F302" s="83">
        <v>2</v>
      </c>
      <c r="G302" s="84">
        <f t="shared" si="15"/>
        <v>3</v>
      </c>
      <c r="H302" s="67">
        <v>43731</v>
      </c>
      <c r="I302" s="90">
        <v>240</v>
      </c>
      <c r="J302" s="217">
        <f t="shared" si="13"/>
        <v>3</v>
      </c>
    </row>
    <row r="303" spans="1:10" ht="15" hidden="1" outlineLevel="1" thickBot="1" x14ac:dyDescent="0.4">
      <c r="A303" s="70" t="s">
        <v>4405</v>
      </c>
      <c r="B303" s="73" t="s">
        <v>4702</v>
      </c>
      <c r="C303" s="79" t="s">
        <v>4406</v>
      </c>
      <c r="D303" s="72" t="s">
        <v>170</v>
      </c>
      <c r="E303" s="83">
        <v>3</v>
      </c>
      <c r="F303" s="83">
        <v>3</v>
      </c>
      <c r="G303" s="84">
        <f t="shared" si="15"/>
        <v>6</v>
      </c>
      <c r="H303" s="67">
        <v>43731</v>
      </c>
      <c r="I303" s="90">
        <v>280</v>
      </c>
      <c r="J303" s="217">
        <f t="shared" si="13"/>
        <v>6</v>
      </c>
    </row>
    <row r="304" spans="1:10" ht="15" hidden="1" outlineLevel="1" thickBot="1" x14ac:dyDescent="0.4">
      <c r="A304" s="70" t="s">
        <v>4405</v>
      </c>
      <c r="B304" s="73" t="s">
        <v>4703</v>
      </c>
      <c r="C304" s="79" t="s">
        <v>4406</v>
      </c>
      <c r="D304" s="72" t="s">
        <v>170</v>
      </c>
      <c r="E304" s="83">
        <v>4</v>
      </c>
      <c r="F304" s="83">
        <v>2</v>
      </c>
      <c r="G304" s="84">
        <f t="shared" si="15"/>
        <v>6</v>
      </c>
      <c r="H304" s="67">
        <v>43731</v>
      </c>
      <c r="I304" s="90">
        <v>320</v>
      </c>
      <c r="J304" s="217">
        <f t="shared" si="13"/>
        <v>6</v>
      </c>
    </row>
    <row r="305" spans="1:10" ht="15" hidden="1" outlineLevel="1" thickBot="1" x14ac:dyDescent="0.4">
      <c r="A305" s="70" t="s">
        <v>4405</v>
      </c>
      <c r="B305" s="73" t="s">
        <v>4704</v>
      </c>
      <c r="C305" s="79" t="s">
        <v>4406</v>
      </c>
      <c r="D305" s="72" t="s">
        <v>170</v>
      </c>
      <c r="E305" s="83">
        <v>2</v>
      </c>
      <c r="F305" s="83">
        <v>2</v>
      </c>
      <c r="G305" s="84">
        <f t="shared" si="15"/>
        <v>4</v>
      </c>
      <c r="H305" s="67">
        <v>43731</v>
      </c>
      <c r="I305" s="90">
        <v>280</v>
      </c>
      <c r="J305" s="217">
        <f t="shared" si="13"/>
        <v>4</v>
      </c>
    </row>
    <row r="306" spans="1:10" ht="15" hidden="1" outlineLevel="1" thickBot="1" x14ac:dyDescent="0.4">
      <c r="A306" s="70" t="s">
        <v>4405</v>
      </c>
      <c r="B306" s="73" t="s">
        <v>4705</v>
      </c>
      <c r="C306" s="79" t="s">
        <v>4406</v>
      </c>
      <c r="D306" s="72" t="s">
        <v>170</v>
      </c>
      <c r="E306" s="83">
        <v>2</v>
      </c>
      <c r="F306" s="83">
        <v>7</v>
      </c>
      <c r="G306" s="84">
        <f t="shared" si="15"/>
        <v>9</v>
      </c>
      <c r="H306" s="67">
        <v>43731</v>
      </c>
      <c r="I306" s="90">
        <v>330</v>
      </c>
      <c r="J306" s="217">
        <f t="shared" si="13"/>
        <v>9</v>
      </c>
    </row>
    <row r="307" spans="1:10" ht="15" hidden="1" outlineLevel="1" thickBot="1" x14ac:dyDescent="0.4">
      <c r="A307" s="70" t="s">
        <v>4405</v>
      </c>
      <c r="B307" s="73" t="s">
        <v>4706</v>
      </c>
      <c r="C307" s="79" t="s">
        <v>4406</v>
      </c>
      <c r="D307" s="72" t="s">
        <v>170</v>
      </c>
      <c r="E307" s="83">
        <v>2</v>
      </c>
      <c r="F307" s="83">
        <v>2</v>
      </c>
      <c r="G307" s="84">
        <f t="shared" si="15"/>
        <v>4</v>
      </c>
      <c r="H307" s="67">
        <v>43731</v>
      </c>
      <c r="I307" s="90">
        <v>275</v>
      </c>
      <c r="J307" s="217">
        <f t="shared" si="13"/>
        <v>4</v>
      </c>
    </row>
    <row r="308" spans="1:10" ht="15" hidden="1" outlineLevel="1" thickBot="1" x14ac:dyDescent="0.4">
      <c r="A308" s="70" t="s">
        <v>4405</v>
      </c>
      <c r="B308" s="73" t="s">
        <v>4707</v>
      </c>
      <c r="C308" s="79" t="s">
        <v>4406</v>
      </c>
      <c r="D308" s="72" t="s">
        <v>170</v>
      </c>
      <c r="E308" s="83">
        <v>6</v>
      </c>
      <c r="F308" s="83">
        <v>17</v>
      </c>
      <c r="G308" s="84">
        <f t="shared" si="15"/>
        <v>23</v>
      </c>
      <c r="H308" s="67">
        <v>43731</v>
      </c>
      <c r="I308" s="90">
        <v>315</v>
      </c>
      <c r="J308" s="217">
        <f t="shared" si="13"/>
        <v>23</v>
      </c>
    </row>
    <row r="309" spans="1:10" ht="15" hidden="1" outlineLevel="1" thickBot="1" x14ac:dyDescent="0.4">
      <c r="A309" s="70" t="s">
        <v>4405</v>
      </c>
      <c r="B309" s="73" t="s">
        <v>4708</v>
      </c>
      <c r="C309" s="79" t="s">
        <v>4406</v>
      </c>
      <c r="D309" s="72" t="s">
        <v>170</v>
      </c>
      <c r="E309" s="83">
        <v>5</v>
      </c>
      <c r="F309" s="83">
        <v>3</v>
      </c>
      <c r="G309" s="84">
        <f t="shared" si="15"/>
        <v>8</v>
      </c>
      <c r="H309" s="67">
        <v>43731</v>
      </c>
      <c r="I309" s="90">
        <v>320</v>
      </c>
      <c r="J309" s="217">
        <f t="shared" si="13"/>
        <v>8</v>
      </c>
    </row>
    <row r="310" spans="1:10" ht="15" hidden="1" outlineLevel="1" thickBot="1" x14ac:dyDescent="0.4">
      <c r="A310" s="70" t="s">
        <v>4405</v>
      </c>
      <c r="B310" s="73" t="s">
        <v>4709</v>
      </c>
      <c r="C310" s="79" t="s">
        <v>4406</v>
      </c>
      <c r="D310" s="72" t="s">
        <v>170</v>
      </c>
      <c r="E310" s="83">
        <v>5</v>
      </c>
      <c r="F310" s="83">
        <v>8</v>
      </c>
      <c r="G310" s="84">
        <f t="shared" si="15"/>
        <v>13</v>
      </c>
      <c r="H310" s="67">
        <v>43731</v>
      </c>
      <c r="I310" s="90">
        <v>315</v>
      </c>
      <c r="J310" s="217">
        <f t="shared" si="13"/>
        <v>13</v>
      </c>
    </row>
    <row r="311" spans="1:10" ht="15" hidden="1" outlineLevel="1" thickBot="1" x14ac:dyDescent="0.4">
      <c r="A311" s="70" t="s">
        <v>4405</v>
      </c>
      <c r="B311" s="73" t="s">
        <v>4710</v>
      </c>
      <c r="C311" s="79" t="s">
        <v>4406</v>
      </c>
      <c r="D311" s="72" t="s">
        <v>170</v>
      </c>
      <c r="E311" s="83">
        <v>1</v>
      </c>
      <c r="F311" s="83">
        <v>2</v>
      </c>
      <c r="G311" s="84">
        <f t="shared" si="15"/>
        <v>3</v>
      </c>
      <c r="H311" s="67">
        <v>43731</v>
      </c>
      <c r="I311" s="90">
        <v>300</v>
      </c>
      <c r="J311" s="217">
        <f t="shared" si="13"/>
        <v>3</v>
      </c>
    </row>
    <row r="312" spans="1:10" ht="15" hidden="1" outlineLevel="1" thickBot="1" x14ac:dyDescent="0.4">
      <c r="A312" s="70" t="s">
        <v>4405</v>
      </c>
      <c r="B312" s="73" t="s">
        <v>4711</v>
      </c>
      <c r="C312" s="79" t="s">
        <v>4406</v>
      </c>
      <c r="D312" s="72" t="s">
        <v>170</v>
      </c>
      <c r="E312" s="83">
        <v>3</v>
      </c>
      <c r="F312" s="83">
        <v>4</v>
      </c>
      <c r="G312" s="84">
        <f t="shared" si="15"/>
        <v>7</v>
      </c>
      <c r="H312" s="67">
        <v>43731</v>
      </c>
      <c r="I312" s="90">
        <v>600</v>
      </c>
      <c r="J312" s="217">
        <f t="shared" si="13"/>
        <v>7</v>
      </c>
    </row>
    <row r="313" spans="1:10" ht="15" hidden="1" outlineLevel="1" thickBot="1" x14ac:dyDescent="0.4">
      <c r="A313" s="70" t="s">
        <v>4405</v>
      </c>
      <c r="B313" s="73" t="s">
        <v>4712</v>
      </c>
      <c r="C313" s="79" t="s">
        <v>4406</v>
      </c>
      <c r="D313" s="72" t="s">
        <v>170</v>
      </c>
      <c r="E313" s="83">
        <v>5</v>
      </c>
      <c r="F313" s="83">
        <v>2</v>
      </c>
      <c r="G313" s="84">
        <f t="shared" si="15"/>
        <v>7</v>
      </c>
      <c r="H313" s="67">
        <v>43731</v>
      </c>
      <c r="I313" s="90">
        <v>370</v>
      </c>
      <c r="J313" s="217">
        <f t="shared" si="13"/>
        <v>7</v>
      </c>
    </row>
    <row r="314" spans="1:10" ht="15" hidden="1" outlineLevel="1" thickBot="1" x14ac:dyDescent="0.4">
      <c r="A314" s="70" t="s">
        <v>4405</v>
      </c>
      <c r="B314" s="73" t="s">
        <v>4713</v>
      </c>
      <c r="C314" s="79" t="s">
        <v>4406</v>
      </c>
      <c r="D314" s="72" t="s">
        <v>170</v>
      </c>
      <c r="E314" s="83">
        <v>2</v>
      </c>
      <c r="F314" s="83">
        <v>2</v>
      </c>
      <c r="G314" s="84">
        <f t="shared" si="15"/>
        <v>4</v>
      </c>
      <c r="H314" s="67">
        <v>43731</v>
      </c>
      <c r="I314" s="90">
        <v>300</v>
      </c>
      <c r="J314" s="217">
        <f t="shared" si="13"/>
        <v>4</v>
      </c>
    </row>
    <row r="315" spans="1:10" ht="15" hidden="1" outlineLevel="1" thickBot="1" x14ac:dyDescent="0.4">
      <c r="A315" s="70" t="s">
        <v>4405</v>
      </c>
      <c r="B315" s="73" t="s">
        <v>4714</v>
      </c>
      <c r="C315" s="79" t="s">
        <v>4406</v>
      </c>
      <c r="D315" s="72" t="s">
        <v>170</v>
      </c>
      <c r="E315" s="83">
        <v>4</v>
      </c>
      <c r="F315" s="83">
        <v>2</v>
      </c>
      <c r="G315" s="84">
        <f t="shared" si="15"/>
        <v>6</v>
      </c>
      <c r="H315" s="67">
        <v>43731</v>
      </c>
      <c r="I315" s="90">
        <v>350</v>
      </c>
      <c r="J315" s="217">
        <f t="shared" si="13"/>
        <v>6</v>
      </c>
    </row>
    <row r="316" spans="1:10" ht="15" hidden="1" outlineLevel="1" thickBot="1" x14ac:dyDescent="0.4">
      <c r="A316" s="70" t="s">
        <v>4405</v>
      </c>
      <c r="B316" s="73" t="s">
        <v>4715</v>
      </c>
      <c r="C316" s="79" t="s">
        <v>4406</v>
      </c>
      <c r="D316" s="72" t="s">
        <v>170</v>
      </c>
      <c r="E316" s="83">
        <v>3</v>
      </c>
      <c r="F316" s="83">
        <v>2</v>
      </c>
      <c r="G316" s="84">
        <f t="shared" si="15"/>
        <v>5</v>
      </c>
      <c r="H316" s="67">
        <v>43731</v>
      </c>
      <c r="I316" s="90">
        <v>290</v>
      </c>
      <c r="J316" s="217">
        <f t="shared" si="13"/>
        <v>5</v>
      </c>
    </row>
    <row r="317" spans="1:10" ht="15" hidden="1" outlineLevel="1" thickBot="1" x14ac:dyDescent="0.4">
      <c r="A317" s="70" t="s">
        <v>4405</v>
      </c>
      <c r="B317" s="73" t="s">
        <v>4716</v>
      </c>
      <c r="C317" s="79" t="s">
        <v>4406</v>
      </c>
      <c r="D317" s="72" t="s">
        <v>170</v>
      </c>
      <c r="E317" s="83">
        <v>2</v>
      </c>
      <c r="F317" s="83">
        <v>2</v>
      </c>
      <c r="G317" s="84">
        <f t="shared" si="15"/>
        <v>4</v>
      </c>
      <c r="H317" s="67">
        <v>43731</v>
      </c>
      <c r="I317" s="90">
        <v>315</v>
      </c>
      <c r="J317" s="217">
        <f t="shared" si="13"/>
        <v>4</v>
      </c>
    </row>
    <row r="318" spans="1:10" ht="15" hidden="1" outlineLevel="1" thickBot="1" x14ac:dyDescent="0.4">
      <c r="A318" s="70" t="s">
        <v>4405</v>
      </c>
      <c r="B318" s="73" t="s">
        <v>4717</v>
      </c>
      <c r="C318" s="79" t="s">
        <v>4406</v>
      </c>
      <c r="D318" s="72" t="s">
        <v>170</v>
      </c>
      <c r="E318" s="83">
        <v>4</v>
      </c>
      <c r="F318" s="83">
        <v>6</v>
      </c>
      <c r="G318" s="84">
        <f t="shared" si="15"/>
        <v>10</v>
      </c>
      <c r="H318" s="67">
        <v>43731</v>
      </c>
      <c r="I318" s="90">
        <v>400</v>
      </c>
      <c r="J318" s="217">
        <f t="shared" si="13"/>
        <v>10</v>
      </c>
    </row>
    <row r="319" spans="1:10" ht="15" hidden="1" outlineLevel="1" thickBot="1" x14ac:dyDescent="0.4">
      <c r="A319" s="70" t="s">
        <v>4405</v>
      </c>
      <c r="B319" s="73" t="s">
        <v>4718</v>
      </c>
      <c r="C319" s="79" t="s">
        <v>4406</v>
      </c>
      <c r="D319" s="72" t="s">
        <v>170</v>
      </c>
      <c r="E319" s="83">
        <v>4</v>
      </c>
      <c r="F319" s="83">
        <v>2</v>
      </c>
      <c r="G319" s="84">
        <f t="shared" si="15"/>
        <v>6</v>
      </c>
      <c r="H319" s="67">
        <v>43731</v>
      </c>
      <c r="I319" s="90">
        <v>390</v>
      </c>
      <c r="J319" s="217">
        <f t="shared" si="13"/>
        <v>6</v>
      </c>
    </row>
    <row r="320" spans="1:10" ht="15" hidden="1" outlineLevel="1" thickBot="1" x14ac:dyDescent="0.4">
      <c r="A320" s="70" t="s">
        <v>4405</v>
      </c>
      <c r="B320" s="73" t="s">
        <v>4719</v>
      </c>
      <c r="C320" s="79" t="s">
        <v>4406</v>
      </c>
      <c r="D320" s="72" t="s">
        <v>170</v>
      </c>
      <c r="E320" s="83">
        <v>2</v>
      </c>
      <c r="F320" s="83">
        <v>2</v>
      </c>
      <c r="G320" s="84">
        <f t="shared" si="15"/>
        <v>4</v>
      </c>
      <c r="H320" s="67">
        <v>43731</v>
      </c>
      <c r="I320" s="90">
        <v>300</v>
      </c>
      <c r="J320" s="217">
        <f t="shared" si="13"/>
        <v>4</v>
      </c>
    </row>
    <row r="321" spans="1:21" ht="15" hidden="1" outlineLevel="1" thickBot="1" x14ac:dyDescent="0.4">
      <c r="A321" s="70" t="s">
        <v>4405</v>
      </c>
      <c r="B321" s="73" t="s">
        <v>4720</v>
      </c>
      <c r="C321" s="79" t="s">
        <v>4406</v>
      </c>
      <c r="D321" s="72" t="s">
        <v>170</v>
      </c>
      <c r="E321" s="83">
        <v>2</v>
      </c>
      <c r="F321" s="83">
        <v>2</v>
      </c>
      <c r="G321" s="84">
        <f t="shared" si="15"/>
        <v>4</v>
      </c>
      <c r="H321" s="67">
        <v>43731</v>
      </c>
      <c r="I321" s="90">
        <v>290</v>
      </c>
      <c r="J321" s="217">
        <f t="shared" si="13"/>
        <v>4</v>
      </c>
    </row>
    <row r="322" spans="1:21" ht="15" hidden="1" outlineLevel="1" thickBot="1" x14ac:dyDescent="0.4">
      <c r="A322" s="70" t="s">
        <v>4405</v>
      </c>
      <c r="B322" s="73" t="s">
        <v>4721</v>
      </c>
      <c r="C322" s="79" t="s">
        <v>4406</v>
      </c>
      <c r="D322" s="72" t="s">
        <v>170</v>
      </c>
      <c r="E322" s="83">
        <v>1</v>
      </c>
      <c r="F322" s="83">
        <v>5</v>
      </c>
      <c r="G322" s="84">
        <f t="shared" si="15"/>
        <v>6</v>
      </c>
      <c r="H322" s="67">
        <v>43731</v>
      </c>
      <c r="I322" s="90">
        <v>260</v>
      </c>
      <c r="J322" s="217">
        <f t="shared" si="13"/>
        <v>6</v>
      </c>
    </row>
    <row r="323" spans="1:21" ht="15" hidden="1" outlineLevel="1" thickBot="1" x14ac:dyDescent="0.4">
      <c r="A323" s="70" t="s">
        <v>4405</v>
      </c>
      <c r="B323" s="73" t="s">
        <v>4722</v>
      </c>
      <c r="C323" s="79" t="s">
        <v>4406</v>
      </c>
      <c r="D323" s="72" t="s">
        <v>170</v>
      </c>
      <c r="E323" s="83">
        <v>2</v>
      </c>
      <c r="F323" s="83">
        <v>3</v>
      </c>
      <c r="G323" s="84">
        <f t="shared" si="15"/>
        <v>5</v>
      </c>
      <c r="H323" s="67">
        <v>43731</v>
      </c>
      <c r="I323" s="90">
        <v>400</v>
      </c>
      <c r="J323" s="217">
        <f t="shared" ref="J323:J386" si="16">IF(I323&gt;$Q$1,,G323)</f>
        <v>5</v>
      </c>
    </row>
    <row r="324" spans="1:21" ht="15" hidden="1" outlineLevel="1" thickBot="1" x14ac:dyDescent="0.4">
      <c r="A324" s="70" t="s">
        <v>4405</v>
      </c>
      <c r="B324" s="73" t="s">
        <v>4723</v>
      </c>
      <c r="C324" s="79" t="s">
        <v>4406</v>
      </c>
      <c r="D324" s="72" t="s">
        <v>170</v>
      </c>
      <c r="E324" s="83">
        <v>3</v>
      </c>
      <c r="F324" s="83">
        <v>3</v>
      </c>
      <c r="G324" s="84">
        <f t="shared" si="15"/>
        <v>6</v>
      </c>
      <c r="H324" s="67">
        <v>43731</v>
      </c>
      <c r="I324" s="90">
        <v>220</v>
      </c>
      <c r="J324" s="217">
        <f t="shared" si="16"/>
        <v>6</v>
      </c>
    </row>
    <row r="325" spans="1:21" ht="15" hidden="1" outlineLevel="1" thickBot="1" x14ac:dyDescent="0.4">
      <c r="A325" s="70" t="s">
        <v>4405</v>
      </c>
      <c r="B325" s="73" t="s">
        <v>4724</v>
      </c>
      <c r="C325" s="79" t="s">
        <v>4406</v>
      </c>
      <c r="D325" s="72" t="s">
        <v>170</v>
      </c>
      <c r="E325" s="83">
        <v>5</v>
      </c>
      <c r="F325" s="83">
        <v>6</v>
      </c>
      <c r="G325" s="84">
        <f t="shared" si="15"/>
        <v>11</v>
      </c>
      <c r="H325" s="67">
        <v>43731</v>
      </c>
      <c r="I325" s="90">
        <v>280</v>
      </c>
      <c r="J325" s="217">
        <f t="shared" si="16"/>
        <v>11</v>
      </c>
    </row>
    <row r="326" spans="1:21" hidden="1" outlineLevel="1" x14ac:dyDescent="0.35">
      <c r="A326" s="70" t="s">
        <v>4405</v>
      </c>
      <c r="B326" s="73" t="s">
        <v>4725</v>
      </c>
      <c r="C326" s="79" t="s">
        <v>4406</v>
      </c>
      <c r="D326" s="72" t="s">
        <v>170</v>
      </c>
      <c r="E326" s="83">
        <v>2</v>
      </c>
      <c r="F326" s="83">
        <v>2</v>
      </c>
      <c r="G326" s="84">
        <f t="shared" si="15"/>
        <v>4</v>
      </c>
      <c r="H326" s="67">
        <v>43731</v>
      </c>
      <c r="I326" s="90">
        <v>290</v>
      </c>
      <c r="J326" s="217">
        <f t="shared" si="16"/>
        <v>4</v>
      </c>
    </row>
    <row r="327" spans="1:21" ht="15" collapsed="1" thickBot="1" x14ac:dyDescent="0.4">
      <c r="A327" s="71" t="s">
        <v>4405</v>
      </c>
      <c r="B327" s="74"/>
      <c r="C327" s="80" t="s">
        <v>4406</v>
      </c>
      <c r="D327" s="118">
        <f>COUNTA(D293:D326)</f>
        <v>34</v>
      </c>
      <c r="E327" s="81">
        <f>SUM(E293:E326)</f>
        <v>99</v>
      </c>
      <c r="F327" s="81">
        <f>SUM(F293:F326)</f>
        <v>137</v>
      </c>
      <c r="G327" s="81">
        <f>SUM(G293:G326)</f>
        <v>236</v>
      </c>
      <c r="H327" s="92">
        <v>43731</v>
      </c>
      <c r="I327" s="160">
        <f>AVERAGE(I293:I326)</f>
        <v>335</v>
      </c>
      <c r="J327" s="81">
        <f>SUM(J293:J326)</f>
        <v>236</v>
      </c>
    </row>
    <row r="328" spans="1:21" ht="15" hidden="1" outlineLevel="1" thickBot="1" x14ac:dyDescent="0.4">
      <c r="A328" s="216" t="s">
        <v>5362</v>
      </c>
      <c r="B328" s="46">
        <v>1</v>
      </c>
      <c r="C328" s="216" t="s">
        <v>5363</v>
      </c>
      <c r="D328" s="72" t="s">
        <v>170</v>
      </c>
      <c r="E328" s="217">
        <v>4</v>
      </c>
      <c r="F328" s="217">
        <v>11</v>
      </c>
      <c r="G328" s="217">
        <v>15</v>
      </c>
      <c r="H328" s="269">
        <v>44650</v>
      </c>
      <c r="I328" s="217">
        <v>50</v>
      </c>
      <c r="J328" s="217">
        <f t="shared" si="16"/>
        <v>15</v>
      </c>
      <c r="N328" s="216"/>
      <c r="R328" s="216"/>
      <c r="U328" s="216"/>
    </row>
    <row r="329" spans="1:21" ht="15" hidden="1" outlineLevel="1" thickBot="1" x14ac:dyDescent="0.4">
      <c r="A329" s="216" t="s">
        <v>5362</v>
      </c>
      <c r="B329" s="46">
        <v>43</v>
      </c>
      <c r="C329" s="216" t="s">
        <v>5363</v>
      </c>
      <c r="D329" s="72" t="s">
        <v>170</v>
      </c>
      <c r="E329" s="217">
        <v>4</v>
      </c>
      <c r="F329" s="217">
        <v>4</v>
      </c>
      <c r="G329" s="217">
        <v>8</v>
      </c>
      <c r="H329" s="269">
        <v>44650</v>
      </c>
      <c r="I329" s="217">
        <v>450</v>
      </c>
      <c r="J329" s="217">
        <f t="shared" si="16"/>
        <v>8</v>
      </c>
      <c r="N329" s="216"/>
      <c r="R329" s="216"/>
      <c r="U329" s="216"/>
    </row>
    <row r="330" spans="1:21" ht="15" hidden="1" outlineLevel="1" thickBot="1" x14ac:dyDescent="0.4">
      <c r="A330" s="216" t="s">
        <v>5362</v>
      </c>
      <c r="B330" s="46">
        <v>2</v>
      </c>
      <c r="C330" s="216" t="s">
        <v>5363</v>
      </c>
      <c r="D330" s="72" t="s">
        <v>170</v>
      </c>
      <c r="E330" s="217">
        <v>2</v>
      </c>
      <c r="F330" s="217">
        <v>5</v>
      </c>
      <c r="G330" s="217">
        <v>7</v>
      </c>
      <c r="H330" s="269">
        <v>44650</v>
      </c>
      <c r="I330" s="217">
        <v>800</v>
      </c>
      <c r="J330" s="217">
        <f t="shared" si="16"/>
        <v>7</v>
      </c>
      <c r="N330" s="216"/>
      <c r="R330" s="216"/>
      <c r="U330" s="216"/>
    </row>
    <row r="331" spans="1:21" ht="15" hidden="1" outlineLevel="1" thickBot="1" x14ac:dyDescent="0.4">
      <c r="A331" s="216" t="s">
        <v>5362</v>
      </c>
      <c r="B331" s="46">
        <v>3</v>
      </c>
      <c r="C331" s="216" t="s">
        <v>5363</v>
      </c>
      <c r="D331" s="72" t="s">
        <v>170</v>
      </c>
      <c r="E331" s="217">
        <v>2</v>
      </c>
      <c r="F331" s="217">
        <v>5</v>
      </c>
      <c r="G331" s="217">
        <v>7</v>
      </c>
      <c r="H331" s="269">
        <v>44650</v>
      </c>
      <c r="I331" s="217">
        <v>450</v>
      </c>
      <c r="J331" s="217">
        <f t="shared" si="16"/>
        <v>7</v>
      </c>
      <c r="N331" s="216"/>
      <c r="R331" s="216"/>
      <c r="U331" s="216"/>
    </row>
    <row r="332" spans="1:21" ht="15" hidden="1" outlineLevel="1" thickBot="1" x14ac:dyDescent="0.4">
      <c r="A332" s="216" t="s">
        <v>5362</v>
      </c>
      <c r="B332" s="46">
        <v>4</v>
      </c>
      <c r="C332" s="216" t="s">
        <v>5363</v>
      </c>
      <c r="D332" s="72" t="s">
        <v>170</v>
      </c>
      <c r="E332" s="217">
        <v>6</v>
      </c>
      <c r="F332" s="217">
        <v>7</v>
      </c>
      <c r="G332" s="217">
        <v>13</v>
      </c>
      <c r="H332" s="269">
        <v>44650</v>
      </c>
      <c r="I332" s="217">
        <v>300</v>
      </c>
      <c r="J332" s="217">
        <f t="shared" si="16"/>
        <v>13</v>
      </c>
      <c r="N332" s="216"/>
      <c r="R332" s="216"/>
      <c r="U332" s="216"/>
    </row>
    <row r="333" spans="1:21" ht="15" hidden="1" outlineLevel="1" thickBot="1" x14ac:dyDescent="0.4">
      <c r="A333" s="216" t="s">
        <v>5362</v>
      </c>
      <c r="B333" s="46">
        <v>5</v>
      </c>
      <c r="C333" s="216" t="s">
        <v>5363</v>
      </c>
      <c r="D333" s="72" t="s">
        <v>170</v>
      </c>
      <c r="E333" s="217">
        <v>2</v>
      </c>
      <c r="F333" s="217">
        <v>4</v>
      </c>
      <c r="G333" s="217">
        <v>6</v>
      </c>
      <c r="H333" s="269">
        <v>44650</v>
      </c>
      <c r="I333" s="217">
        <v>100</v>
      </c>
      <c r="J333" s="217">
        <f t="shared" si="16"/>
        <v>6</v>
      </c>
      <c r="N333" s="216"/>
      <c r="R333" s="216"/>
      <c r="U333" s="216"/>
    </row>
    <row r="334" spans="1:21" ht="15" hidden="1" outlineLevel="1" thickBot="1" x14ac:dyDescent="0.4">
      <c r="A334" s="216" t="s">
        <v>5362</v>
      </c>
      <c r="B334" s="46">
        <v>6</v>
      </c>
      <c r="C334" s="216" t="s">
        <v>5363</v>
      </c>
      <c r="D334" s="72" t="s">
        <v>170</v>
      </c>
      <c r="E334" s="217">
        <v>3</v>
      </c>
      <c r="F334" s="217">
        <v>10</v>
      </c>
      <c r="G334" s="217">
        <v>13</v>
      </c>
      <c r="H334" s="269">
        <v>44650</v>
      </c>
      <c r="I334" s="217">
        <v>700</v>
      </c>
      <c r="J334" s="217">
        <f t="shared" si="16"/>
        <v>13</v>
      </c>
      <c r="N334" s="216"/>
      <c r="R334" s="216"/>
      <c r="U334" s="216"/>
    </row>
    <row r="335" spans="1:21" ht="15" hidden="1" outlineLevel="1" thickBot="1" x14ac:dyDescent="0.4">
      <c r="A335" s="216" t="s">
        <v>5362</v>
      </c>
      <c r="B335" s="46">
        <v>7</v>
      </c>
      <c r="C335" s="216" t="s">
        <v>5363</v>
      </c>
      <c r="D335" s="72" t="s">
        <v>170</v>
      </c>
      <c r="E335" s="217">
        <v>7</v>
      </c>
      <c r="F335" s="217">
        <v>5</v>
      </c>
      <c r="G335" s="217">
        <v>12</v>
      </c>
      <c r="H335" s="269">
        <v>44650</v>
      </c>
      <c r="I335" s="217">
        <v>450</v>
      </c>
      <c r="J335" s="217">
        <f t="shared" si="16"/>
        <v>12</v>
      </c>
      <c r="N335" s="216"/>
      <c r="R335" s="216"/>
      <c r="U335" s="216"/>
    </row>
    <row r="336" spans="1:21" ht="15" hidden="1" outlineLevel="1" thickBot="1" x14ac:dyDescent="0.4">
      <c r="A336" s="216" t="s">
        <v>5362</v>
      </c>
      <c r="B336" s="46">
        <v>53</v>
      </c>
      <c r="C336" s="216" t="s">
        <v>5363</v>
      </c>
      <c r="D336" s="72" t="s">
        <v>170</v>
      </c>
      <c r="E336" s="217">
        <v>4</v>
      </c>
      <c r="F336" s="217">
        <v>2</v>
      </c>
      <c r="G336" s="217">
        <v>6</v>
      </c>
      <c r="H336" s="269">
        <v>44650</v>
      </c>
      <c r="I336" s="217">
        <v>300</v>
      </c>
      <c r="J336" s="217">
        <f t="shared" si="16"/>
        <v>6</v>
      </c>
      <c r="N336" s="216"/>
      <c r="R336" s="216"/>
      <c r="U336" s="216"/>
    </row>
    <row r="337" spans="1:21" ht="15" hidden="1" outlineLevel="1" thickBot="1" x14ac:dyDescent="0.4">
      <c r="A337" s="216" t="s">
        <v>5362</v>
      </c>
      <c r="B337" s="46">
        <v>8</v>
      </c>
      <c r="C337" s="216" t="s">
        <v>5363</v>
      </c>
      <c r="D337" s="72" t="s">
        <v>170</v>
      </c>
      <c r="E337" s="217">
        <v>3</v>
      </c>
      <c r="F337" s="217">
        <v>7</v>
      </c>
      <c r="G337" s="217">
        <v>10</v>
      </c>
      <c r="H337" s="269">
        <v>44650</v>
      </c>
      <c r="I337" s="217">
        <v>200</v>
      </c>
      <c r="J337" s="217">
        <f t="shared" si="16"/>
        <v>10</v>
      </c>
      <c r="N337" s="216"/>
      <c r="R337" s="216"/>
      <c r="U337" s="216"/>
    </row>
    <row r="338" spans="1:21" ht="15" hidden="1" outlineLevel="1" thickBot="1" x14ac:dyDescent="0.4">
      <c r="A338" s="216" t="s">
        <v>5362</v>
      </c>
      <c r="B338" s="46">
        <v>12</v>
      </c>
      <c r="C338" s="216" t="s">
        <v>5363</v>
      </c>
      <c r="D338" s="72" t="s">
        <v>170</v>
      </c>
      <c r="E338" s="217">
        <v>6</v>
      </c>
      <c r="F338" s="217">
        <v>4</v>
      </c>
      <c r="G338" s="217">
        <v>10</v>
      </c>
      <c r="H338" s="269">
        <v>44650</v>
      </c>
      <c r="I338" s="217">
        <v>500</v>
      </c>
      <c r="J338" s="217">
        <f t="shared" si="16"/>
        <v>10</v>
      </c>
      <c r="N338" s="216"/>
      <c r="R338" s="216"/>
      <c r="U338" s="216"/>
    </row>
    <row r="339" spans="1:21" ht="15" hidden="1" outlineLevel="1" thickBot="1" x14ac:dyDescent="0.4">
      <c r="A339" s="216" t="s">
        <v>5362</v>
      </c>
      <c r="B339" s="46">
        <v>9</v>
      </c>
      <c r="C339" s="216" t="s">
        <v>5363</v>
      </c>
      <c r="D339" s="72" t="s">
        <v>170</v>
      </c>
      <c r="E339" s="217">
        <v>3</v>
      </c>
      <c r="F339" s="217">
        <v>8</v>
      </c>
      <c r="G339" s="217">
        <v>11</v>
      </c>
      <c r="H339" s="269">
        <v>44650</v>
      </c>
      <c r="I339" s="217">
        <v>70</v>
      </c>
      <c r="J339" s="217">
        <f t="shared" si="16"/>
        <v>11</v>
      </c>
      <c r="N339" s="216"/>
      <c r="R339" s="216"/>
      <c r="U339" s="216"/>
    </row>
    <row r="340" spans="1:21" ht="15" hidden="1" outlineLevel="1" thickBot="1" x14ac:dyDescent="0.4">
      <c r="A340" s="216" t="s">
        <v>5362</v>
      </c>
      <c r="B340" s="46">
        <v>13</v>
      </c>
      <c r="C340" s="216" t="s">
        <v>5363</v>
      </c>
      <c r="D340" s="72" t="s">
        <v>170</v>
      </c>
      <c r="E340" s="217">
        <v>1</v>
      </c>
      <c r="F340" s="217">
        <v>4</v>
      </c>
      <c r="G340" s="217">
        <v>5</v>
      </c>
      <c r="H340" s="269">
        <v>44650</v>
      </c>
      <c r="I340" s="217">
        <v>350</v>
      </c>
      <c r="J340" s="217">
        <f t="shared" si="16"/>
        <v>5</v>
      </c>
      <c r="N340" s="216"/>
      <c r="R340" s="216"/>
      <c r="U340" s="216"/>
    </row>
    <row r="341" spans="1:21" ht="15" hidden="1" outlineLevel="1" thickBot="1" x14ac:dyDescent="0.4">
      <c r="A341" s="216" t="s">
        <v>5362</v>
      </c>
      <c r="B341" s="46">
        <v>10</v>
      </c>
      <c r="C341" s="216" t="s">
        <v>5363</v>
      </c>
      <c r="D341" s="72" t="s">
        <v>170</v>
      </c>
      <c r="E341" s="217">
        <v>4</v>
      </c>
      <c r="F341" s="217">
        <v>4</v>
      </c>
      <c r="G341" s="217">
        <v>8</v>
      </c>
      <c r="H341" s="269">
        <v>44650</v>
      </c>
      <c r="I341" s="217">
        <v>800</v>
      </c>
      <c r="J341" s="217">
        <f t="shared" si="16"/>
        <v>8</v>
      </c>
      <c r="N341" s="216"/>
      <c r="R341" s="216"/>
      <c r="U341" s="216"/>
    </row>
    <row r="342" spans="1:21" ht="15" hidden="1" outlineLevel="1" thickBot="1" x14ac:dyDescent="0.4">
      <c r="A342" s="216" t="s">
        <v>5362</v>
      </c>
      <c r="B342" s="46">
        <v>11</v>
      </c>
      <c r="C342" s="216" t="s">
        <v>5363</v>
      </c>
      <c r="D342" s="72" t="s">
        <v>170</v>
      </c>
      <c r="E342" s="217">
        <v>2</v>
      </c>
      <c r="F342" s="217">
        <v>4</v>
      </c>
      <c r="G342" s="217">
        <v>6</v>
      </c>
      <c r="H342" s="269">
        <v>44650</v>
      </c>
      <c r="I342" s="217">
        <v>200</v>
      </c>
      <c r="J342" s="217">
        <f t="shared" si="16"/>
        <v>6</v>
      </c>
      <c r="N342" s="216"/>
      <c r="R342" s="216"/>
      <c r="U342" s="216"/>
    </row>
    <row r="343" spans="1:21" ht="15" hidden="1" outlineLevel="1" thickBot="1" x14ac:dyDescent="0.4">
      <c r="A343" s="216" t="s">
        <v>5362</v>
      </c>
      <c r="B343" s="46">
        <v>14</v>
      </c>
      <c r="C343" s="216" t="s">
        <v>5363</v>
      </c>
      <c r="D343" s="72" t="s">
        <v>170</v>
      </c>
      <c r="E343" s="217">
        <v>3</v>
      </c>
      <c r="F343" s="217">
        <v>4</v>
      </c>
      <c r="G343" s="217">
        <v>7</v>
      </c>
      <c r="H343" s="269">
        <v>44650</v>
      </c>
      <c r="I343" s="217">
        <v>270</v>
      </c>
      <c r="J343" s="217">
        <f t="shared" si="16"/>
        <v>7</v>
      </c>
      <c r="N343" s="216"/>
      <c r="R343" s="216"/>
      <c r="U343" s="216"/>
    </row>
    <row r="344" spans="1:21" ht="15" hidden="1" outlineLevel="1" thickBot="1" x14ac:dyDescent="0.4">
      <c r="A344" s="216" t="s">
        <v>5362</v>
      </c>
      <c r="B344" s="46">
        <v>15</v>
      </c>
      <c r="C344" s="216" t="s">
        <v>5363</v>
      </c>
      <c r="D344" s="72" t="s">
        <v>170</v>
      </c>
      <c r="E344" s="217">
        <v>1</v>
      </c>
      <c r="F344" s="217">
        <v>5</v>
      </c>
      <c r="G344" s="217">
        <v>6</v>
      </c>
      <c r="H344" s="269">
        <v>44650</v>
      </c>
      <c r="I344" s="217">
        <v>400</v>
      </c>
      <c r="J344" s="217">
        <f t="shared" si="16"/>
        <v>6</v>
      </c>
      <c r="N344" s="216"/>
      <c r="R344" s="216"/>
      <c r="U344" s="216"/>
    </row>
    <row r="345" spans="1:21" ht="15" hidden="1" outlineLevel="1" thickBot="1" x14ac:dyDescent="0.4">
      <c r="A345" s="216" t="s">
        <v>5362</v>
      </c>
      <c r="B345" s="46">
        <v>16</v>
      </c>
      <c r="C345" s="216" t="s">
        <v>5363</v>
      </c>
      <c r="D345" s="72" t="s">
        <v>170</v>
      </c>
      <c r="E345" s="217">
        <v>1</v>
      </c>
      <c r="F345" s="217">
        <v>2</v>
      </c>
      <c r="G345" s="217">
        <v>3</v>
      </c>
      <c r="H345" s="269">
        <v>44650</v>
      </c>
      <c r="I345" s="217">
        <v>100</v>
      </c>
      <c r="J345" s="217">
        <f t="shared" si="16"/>
        <v>3</v>
      </c>
      <c r="N345" s="216"/>
      <c r="R345" s="216"/>
      <c r="U345" s="216"/>
    </row>
    <row r="346" spans="1:21" ht="15" hidden="1" outlineLevel="1" thickBot="1" x14ac:dyDescent="0.4">
      <c r="A346" s="216" t="s">
        <v>5362</v>
      </c>
      <c r="B346" s="46">
        <v>17</v>
      </c>
      <c r="C346" s="216" t="s">
        <v>5363</v>
      </c>
      <c r="D346" s="72" t="s">
        <v>170</v>
      </c>
      <c r="E346" s="217">
        <v>2</v>
      </c>
      <c r="F346" s="217">
        <v>2</v>
      </c>
      <c r="G346" s="217">
        <v>4</v>
      </c>
      <c r="H346" s="269">
        <v>44650</v>
      </c>
      <c r="I346" s="217">
        <v>800</v>
      </c>
      <c r="J346" s="217">
        <f t="shared" si="16"/>
        <v>4</v>
      </c>
      <c r="N346" s="216"/>
      <c r="R346" s="216"/>
      <c r="U346" s="216"/>
    </row>
    <row r="347" spans="1:21" ht="15" hidden="1" outlineLevel="1" thickBot="1" x14ac:dyDescent="0.4">
      <c r="A347" s="216" t="s">
        <v>5362</v>
      </c>
      <c r="B347" s="46">
        <v>18</v>
      </c>
      <c r="C347" s="216" t="s">
        <v>5363</v>
      </c>
      <c r="D347" s="72" t="s">
        <v>170</v>
      </c>
      <c r="E347" s="217">
        <v>2</v>
      </c>
      <c r="F347" s="217">
        <v>3</v>
      </c>
      <c r="G347" s="217">
        <v>5</v>
      </c>
      <c r="H347" s="269">
        <v>44650</v>
      </c>
      <c r="I347" s="217">
        <v>470</v>
      </c>
      <c r="J347" s="217">
        <f t="shared" si="16"/>
        <v>5</v>
      </c>
      <c r="N347" s="216"/>
      <c r="R347" s="216"/>
      <c r="U347" s="216"/>
    </row>
    <row r="348" spans="1:21" ht="15" hidden="1" outlineLevel="1" thickBot="1" x14ac:dyDescent="0.4">
      <c r="A348" s="216" t="s">
        <v>5362</v>
      </c>
      <c r="B348" s="46">
        <v>19</v>
      </c>
      <c r="C348" s="216" t="s">
        <v>5363</v>
      </c>
      <c r="D348" s="72" t="s">
        <v>170</v>
      </c>
      <c r="E348" s="217">
        <v>2</v>
      </c>
      <c r="F348" s="217">
        <v>2</v>
      </c>
      <c r="G348" s="217">
        <v>4</v>
      </c>
      <c r="H348" s="269">
        <v>44650</v>
      </c>
      <c r="I348" s="217">
        <v>200</v>
      </c>
      <c r="J348" s="217">
        <f t="shared" si="16"/>
        <v>4</v>
      </c>
      <c r="N348" s="216"/>
      <c r="R348" s="216"/>
      <c r="U348" s="216"/>
    </row>
    <row r="349" spans="1:21" ht="15" hidden="1" outlineLevel="1" thickBot="1" x14ac:dyDescent="0.4">
      <c r="A349" s="216" t="s">
        <v>5362</v>
      </c>
      <c r="B349" s="46">
        <v>23</v>
      </c>
      <c r="C349" s="216" t="s">
        <v>5363</v>
      </c>
      <c r="D349" s="72" t="s">
        <v>170</v>
      </c>
      <c r="E349" s="217">
        <v>2</v>
      </c>
      <c r="F349" s="217">
        <v>3</v>
      </c>
      <c r="G349" s="217">
        <v>5</v>
      </c>
      <c r="H349" s="269">
        <v>44650</v>
      </c>
      <c r="I349" s="217">
        <v>300</v>
      </c>
      <c r="J349" s="217">
        <f t="shared" si="16"/>
        <v>5</v>
      </c>
      <c r="N349" s="216"/>
      <c r="R349" s="216"/>
      <c r="U349" s="216"/>
    </row>
    <row r="350" spans="1:21" ht="15" hidden="1" outlineLevel="1" thickBot="1" x14ac:dyDescent="0.4">
      <c r="A350" s="216" t="s">
        <v>5362</v>
      </c>
      <c r="B350" s="46">
        <v>20</v>
      </c>
      <c r="C350" s="216" t="s">
        <v>5363</v>
      </c>
      <c r="D350" s="72" t="s">
        <v>170</v>
      </c>
      <c r="E350" s="217">
        <v>1</v>
      </c>
      <c r="F350" s="217">
        <v>7</v>
      </c>
      <c r="G350" s="217">
        <v>8</v>
      </c>
      <c r="H350" s="269">
        <v>44650</v>
      </c>
      <c r="I350" s="217">
        <v>150</v>
      </c>
      <c r="J350" s="217">
        <f t="shared" si="16"/>
        <v>8</v>
      </c>
      <c r="N350" s="216"/>
      <c r="R350" s="216"/>
      <c r="U350" s="216"/>
    </row>
    <row r="351" spans="1:21" ht="15" hidden="1" outlineLevel="1" thickBot="1" x14ac:dyDescent="0.4">
      <c r="A351" s="216" t="s">
        <v>5362</v>
      </c>
      <c r="B351" s="46">
        <v>21</v>
      </c>
      <c r="C351" s="216" t="s">
        <v>5363</v>
      </c>
      <c r="D351" s="72" t="s">
        <v>170</v>
      </c>
      <c r="E351" s="217">
        <v>2</v>
      </c>
      <c r="F351" s="217">
        <v>6</v>
      </c>
      <c r="G351" s="217">
        <v>8</v>
      </c>
      <c r="H351" s="269">
        <v>44650</v>
      </c>
      <c r="I351" s="217">
        <v>770</v>
      </c>
      <c r="J351" s="217">
        <f t="shared" si="16"/>
        <v>8</v>
      </c>
      <c r="N351" s="216"/>
      <c r="R351" s="216"/>
      <c r="U351" s="216"/>
    </row>
    <row r="352" spans="1:21" ht="15" hidden="1" outlineLevel="1" thickBot="1" x14ac:dyDescent="0.4">
      <c r="A352" s="216" t="s">
        <v>5362</v>
      </c>
      <c r="B352" s="46">
        <v>22</v>
      </c>
      <c r="C352" s="216" t="s">
        <v>5363</v>
      </c>
      <c r="D352" s="72" t="s">
        <v>170</v>
      </c>
      <c r="E352" s="217">
        <v>1</v>
      </c>
      <c r="F352" s="217">
        <v>4</v>
      </c>
      <c r="G352" s="217">
        <v>5</v>
      </c>
      <c r="H352" s="269">
        <v>44650</v>
      </c>
      <c r="I352" s="217">
        <v>500</v>
      </c>
      <c r="J352" s="217">
        <f t="shared" si="16"/>
        <v>5</v>
      </c>
      <c r="N352" s="216"/>
      <c r="R352" s="216"/>
      <c r="U352" s="216"/>
    </row>
    <row r="353" spans="1:21" ht="15" hidden="1" outlineLevel="1" thickBot="1" x14ac:dyDescent="0.4">
      <c r="A353" s="216" t="s">
        <v>5362</v>
      </c>
      <c r="B353" s="46">
        <v>24</v>
      </c>
      <c r="C353" s="216" t="s">
        <v>5363</v>
      </c>
      <c r="D353" s="72" t="s">
        <v>170</v>
      </c>
      <c r="E353" s="217">
        <v>2</v>
      </c>
      <c r="F353" s="217">
        <v>3</v>
      </c>
      <c r="G353" s="217">
        <v>5</v>
      </c>
      <c r="H353" s="269">
        <v>44650</v>
      </c>
      <c r="I353" s="217">
        <v>200</v>
      </c>
      <c r="J353" s="217">
        <f t="shared" si="16"/>
        <v>5</v>
      </c>
      <c r="N353" s="216"/>
      <c r="R353" s="216"/>
      <c r="U353" s="216"/>
    </row>
    <row r="354" spans="1:21" ht="15" hidden="1" outlineLevel="1" thickBot="1" x14ac:dyDescent="0.4">
      <c r="A354" s="216" t="s">
        <v>5362</v>
      </c>
      <c r="B354" s="46">
        <v>25</v>
      </c>
      <c r="C354" s="216" t="s">
        <v>5363</v>
      </c>
      <c r="D354" s="72" t="s">
        <v>170</v>
      </c>
      <c r="E354" s="217">
        <v>1</v>
      </c>
      <c r="F354" s="217">
        <v>5</v>
      </c>
      <c r="G354" s="217">
        <v>6</v>
      </c>
      <c r="H354" s="269">
        <v>44650</v>
      </c>
      <c r="I354" s="217">
        <v>700</v>
      </c>
      <c r="J354" s="217">
        <f t="shared" si="16"/>
        <v>6</v>
      </c>
      <c r="N354" s="216"/>
      <c r="R354" s="216"/>
      <c r="U354" s="216"/>
    </row>
    <row r="355" spans="1:21" ht="15" hidden="1" outlineLevel="1" thickBot="1" x14ac:dyDescent="0.4">
      <c r="A355" s="216" t="s">
        <v>5362</v>
      </c>
      <c r="B355" s="46">
        <v>63</v>
      </c>
      <c r="C355" s="216" t="s">
        <v>5363</v>
      </c>
      <c r="D355" s="72" t="s">
        <v>170</v>
      </c>
      <c r="E355" s="217">
        <v>3</v>
      </c>
      <c r="F355" s="217">
        <v>2</v>
      </c>
      <c r="G355" s="217">
        <v>5</v>
      </c>
      <c r="H355" s="269">
        <v>44650</v>
      </c>
      <c r="I355" s="217">
        <v>100</v>
      </c>
      <c r="J355" s="217">
        <f t="shared" si="16"/>
        <v>5</v>
      </c>
      <c r="N355" s="216"/>
      <c r="R355" s="216"/>
      <c r="U355" s="216"/>
    </row>
    <row r="356" spans="1:21" ht="15" hidden="1" outlineLevel="1" thickBot="1" x14ac:dyDescent="0.4">
      <c r="A356" s="216" t="s">
        <v>5362</v>
      </c>
      <c r="B356" s="46">
        <v>26</v>
      </c>
      <c r="C356" s="216" t="s">
        <v>5363</v>
      </c>
      <c r="D356" s="72" t="s">
        <v>170</v>
      </c>
      <c r="E356" s="217">
        <v>1</v>
      </c>
      <c r="F356" s="217">
        <v>3</v>
      </c>
      <c r="G356" s="217">
        <v>4</v>
      </c>
      <c r="H356" s="269">
        <v>44650</v>
      </c>
      <c r="I356" s="217">
        <v>50</v>
      </c>
      <c r="J356" s="217">
        <f t="shared" si="16"/>
        <v>4</v>
      </c>
      <c r="N356" s="216"/>
      <c r="R356" s="216"/>
      <c r="U356" s="216"/>
    </row>
    <row r="357" spans="1:21" ht="15" hidden="1" outlineLevel="1" thickBot="1" x14ac:dyDescent="0.4">
      <c r="A357" s="216" t="s">
        <v>5362</v>
      </c>
      <c r="B357" s="46">
        <v>38</v>
      </c>
      <c r="C357" s="216" t="s">
        <v>5363</v>
      </c>
      <c r="D357" s="72" t="s">
        <v>170</v>
      </c>
      <c r="E357" s="217">
        <v>3</v>
      </c>
      <c r="F357" s="217">
        <v>4</v>
      </c>
      <c r="G357" s="217">
        <v>7</v>
      </c>
      <c r="H357" s="269">
        <v>44650</v>
      </c>
      <c r="I357" s="217">
        <v>350</v>
      </c>
      <c r="J357" s="217">
        <f t="shared" si="16"/>
        <v>7</v>
      </c>
      <c r="N357" s="216"/>
      <c r="R357" s="216"/>
      <c r="U357" s="216"/>
    </row>
    <row r="358" spans="1:21" ht="15" hidden="1" outlineLevel="1" thickBot="1" x14ac:dyDescent="0.4">
      <c r="A358" s="216" t="s">
        <v>5362</v>
      </c>
      <c r="B358" s="46">
        <v>27</v>
      </c>
      <c r="C358" s="216" t="s">
        <v>5363</v>
      </c>
      <c r="D358" s="72" t="s">
        <v>170</v>
      </c>
      <c r="E358" s="217">
        <v>3</v>
      </c>
      <c r="F358" s="217">
        <v>3</v>
      </c>
      <c r="G358" s="217">
        <v>6</v>
      </c>
      <c r="H358" s="269">
        <v>44650</v>
      </c>
      <c r="I358" s="217">
        <v>80</v>
      </c>
      <c r="J358" s="217">
        <f t="shared" si="16"/>
        <v>6</v>
      </c>
      <c r="N358" s="216"/>
      <c r="R358" s="216"/>
      <c r="U358" s="216"/>
    </row>
    <row r="359" spans="1:21" ht="15" hidden="1" outlineLevel="1" thickBot="1" x14ac:dyDescent="0.4">
      <c r="A359" s="216" t="s">
        <v>5362</v>
      </c>
      <c r="B359" s="46">
        <v>28</v>
      </c>
      <c r="C359" s="216" t="s">
        <v>5363</v>
      </c>
      <c r="D359" s="72" t="s">
        <v>170</v>
      </c>
      <c r="E359" s="217">
        <v>1</v>
      </c>
      <c r="F359" s="217">
        <v>6</v>
      </c>
      <c r="G359" s="217">
        <v>7</v>
      </c>
      <c r="H359" s="269">
        <v>44650</v>
      </c>
      <c r="I359" s="217">
        <v>350</v>
      </c>
      <c r="J359" s="217">
        <f t="shared" si="16"/>
        <v>7</v>
      </c>
      <c r="N359" s="216"/>
      <c r="R359" s="216"/>
      <c r="U359" s="216"/>
    </row>
    <row r="360" spans="1:21" ht="15" hidden="1" outlineLevel="1" thickBot="1" x14ac:dyDescent="0.4">
      <c r="A360" s="216" t="s">
        <v>5362</v>
      </c>
      <c r="B360" s="46">
        <v>29</v>
      </c>
      <c r="C360" s="216" t="s">
        <v>5363</v>
      </c>
      <c r="D360" s="72" t="s">
        <v>170</v>
      </c>
      <c r="E360" s="217">
        <v>2</v>
      </c>
      <c r="F360" s="217">
        <v>3</v>
      </c>
      <c r="G360" s="217">
        <v>5</v>
      </c>
      <c r="H360" s="269">
        <v>44650</v>
      </c>
      <c r="I360" s="217">
        <v>100</v>
      </c>
      <c r="J360" s="217">
        <f t="shared" si="16"/>
        <v>5</v>
      </c>
      <c r="N360" s="216"/>
      <c r="R360" s="216"/>
      <c r="U360" s="216"/>
    </row>
    <row r="361" spans="1:21" ht="15" hidden="1" outlineLevel="1" thickBot="1" x14ac:dyDescent="0.4">
      <c r="A361" s="216" t="s">
        <v>5362</v>
      </c>
      <c r="B361" s="46">
        <v>30</v>
      </c>
      <c r="C361" s="216" t="s">
        <v>5363</v>
      </c>
      <c r="D361" s="72" t="s">
        <v>170</v>
      </c>
      <c r="E361" s="217">
        <v>3</v>
      </c>
      <c r="F361" s="217">
        <v>2</v>
      </c>
      <c r="G361" s="217">
        <v>5</v>
      </c>
      <c r="H361" s="269">
        <v>44650</v>
      </c>
      <c r="I361" s="217">
        <v>400</v>
      </c>
      <c r="J361" s="217">
        <f t="shared" si="16"/>
        <v>5</v>
      </c>
      <c r="N361" s="216"/>
      <c r="R361" s="216"/>
      <c r="U361" s="216"/>
    </row>
    <row r="362" spans="1:21" ht="15" hidden="1" outlineLevel="1" thickBot="1" x14ac:dyDescent="0.4">
      <c r="A362" s="216" t="s">
        <v>5362</v>
      </c>
      <c r="B362" s="46">
        <v>31</v>
      </c>
      <c r="C362" s="216" t="s">
        <v>5363</v>
      </c>
      <c r="D362" s="72" t="s">
        <v>170</v>
      </c>
      <c r="E362" s="217">
        <v>1</v>
      </c>
      <c r="F362" s="217">
        <v>2</v>
      </c>
      <c r="G362" s="217">
        <v>3</v>
      </c>
      <c r="H362" s="269">
        <v>44650</v>
      </c>
      <c r="I362" s="217">
        <v>300</v>
      </c>
      <c r="J362" s="217">
        <f t="shared" si="16"/>
        <v>3</v>
      </c>
      <c r="N362" s="216"/>
      <c r="R362" s="216"/>
      <c r="U362" s="216"/>
    </row>
    <row r="363" spans="1:21" ht="15" hidden="1" outlineLevel="1" thickBot="1" x14ac:dyDescent="0.4">
      <c r="A363" s="216" t="s">
        <v>5362</v>
      </c>
      <c r="B363" s="46">
        <v>32</v>
      </c>
      <c r="C363" s="216" t="s">
        <v>5363</v>
      </c>
      <c r="D363" s="72" t="s">
        <v>170</v>
      </c>
      <c r="E363" s="217">
        <v>8</v>
      </c>
      <c r="F363" s="217">
        <v>2</v>
      </c>
      <c r="G363" s="217">
        <v>10</v>
      </c>
      <c r="H363" s="269">
        <v>44650</v>
      </c>
      <c r="I363" s="217">
        <v>100</v>
      </c>
      <c r="J363" s="217">
        <f t="shared" si="16"/>
        <v>10</v>
      </c>
      <c r="N363" s="216"/>
      <c r="R363" s="216"/>
      <c r="U363" s="216"/>
    </row>
    <row r="364" spans="1:21" ht="15" hidden="1" outlineLevel="1" thickBot="1" x14ac:dyDescent="0.4">
      <c r="A364" s="216" t="s">
        <v>5362</v>
      </c>
      <c r="B364" s="46">
        <v>33</v>
      </c>
      <c r="C364" s="216" t="s">
        <v>5363</v>
      </c>
      <c r="D364" s="72" t="s">
        <v>170</v>
      </c>
      <c r="E364" s="217">
        <v>4</v>
      </c>
      <c r="F364" s="217">
        <v>3</v>
      </c>
      <c r="G364" s="217">
        <v>7</v>
      </c>
      <c r="H364" s="269">
        <v>44650</v>
      </c>
      <c r="I364" s="217">
        <v>500</v>
      </c>
      <c r="J364" s="217">
        <f t="shared" si="16"/>
        <v>7</v>
      </c>
      <c r="N364" s="216"/>
      <c r="R364" s="216"/>
      <c r="U364" s="216"/>
    </row>
    <row r="365" spans="1:21" ht="15" hidden="1" outlineLevel="1" thickBot="1" x14ac:dyDescent="0.4">
      <c r="A365" s="216" t="s">
        <v>5362</v>
      </c>
      <c r="B365" s="46">
        <v>34</v>
      </c>
      <c r="C365" s="216" t="s">
        <v>5363</v>
      </c>
      <c r="D365" s="72" t="s">
        <v>170</v>
      </c>
      <c r="E365" s="217">
        <v>5</v>
      </c>
      <c r="F365" s="217">
        <v>5</v>
      </c>
      <c r="G365" s="217">
        <v>10</v>
      </c>
      <c r="H365" s="269">
        <v>44650</v>
      </c>
      <c r="I365" s="217">
        <v>370</v>
      </c>
      <c r="J365" s="217">
        <f t="shared" si="16"/>
        <v>10</v>
      </c>
      <c r="N365" s="216"/>
      <c r="R365" s="216"/>
      <c r="U365" s="216"/>
    </row>
    <row r="366" spans="1:21" ht="15" hidden="1" outlineLevel="1" thickBot="1" x14ac:dyDescent="0.4">
      <c r="A366" s="216" t="s">
        <v>5362</v>
      </c>
      <c r="B366" s="46">
        <v>35</v>
      </c>
      <c r="C366" s="216" t="s">
        <v>5363</v>
      </c>
      <c r="D366" s="72" t="s">
        <v>170</v>
      </c>
      <c r="E366" s="217">
        <v>3</v>
      </c>
      <c r="F366" s="217">
        <v>3</v>
      </c>
      <c r="G366" s="217">
        <v>6</v>
      </c>
      <c r="H366" s="269">
        <v>44650</v>
      </c>
      <c r="I366" s="217">
        <v>200</v>
      </c>
      <c r="J366" s="217">
        <f t="shared" si="16"/>
        <v>6</v>
      </c>
      <c r="N366" s="216"/>
      <c r="R366" s="216"/>
      <c r="U366" s="216"/>
    </row>
    <row r="367" spans="1:21" ht="15" hidden="1" outlineLevel="1" thickBot="1" x14ac:dyDescent="0.4">
      <c r="A367" s="216" t="s">
        <v>5362</v>
      </c>
      <c r="B367" s="46">
        <v>36</v>
      </c>
      <c r="C367" s="216" t="s">
        <v>5363</v>
      </c>
      <c r="D367" s="72" t="s">
        <v>170</v>
      </c>
      <c r="E367" s="217">
        <v>2</v>
      </c>
      <c r="F367" s="217">
        <v>5</v>
      </c>
      <c r="G367" s="217">
        <v>7</v>
      </c>
      <c r="H367" s="269">
        <v>44650</v>
      </c>
      <c r="I367" s="217">
        <v>800</v>
      </c>
      <c r="J367" s="217">
        <f t="shared" si="16"/>
        <v>7</v>
      </c>
      <c r="N367" s="216"/>
      <c r="R367" s="216"/>
      <c r="U367" s="216"/>
    </row>
    <row r="368" spans="1:21" ht="15" hidden="1" outlineLevel="1" thickBot="1" x14ac:dyDescent="0.4">
      <c r="A368" s="216" t="s">
        <v>5362</v>
      </c>
      <c r="B368" s="46">
        <v>37</v>
      </c>
      <c r="C368" s="216" t="s">
        <v>5363</v>
      </c>
      <c r="D368" s="72" t="s">
        <v>170</v>
      </c>
      <c r="E368" s="217">
        <v>5</v>
      </c>
      <c r="F368" s="217">
        <v>3</v>
      </c>
      <c r="G368" s="217">
        <v>8</v>
      </c>
      <c r="H368" s="269">
        <v>44650</v>
      </c>
      <c r="I368" s="217">
        <v>500</v>
      </c>
      <c r="J368" s="217">
        <f t="shared" si="16"/>
        <v>8</v>
      </c>
      <c r="N368" s="216"/>
      <c r="R368" s="216"/>
      <c r="U368" s="216"/>
    </row>
    <row r="369" spans="1:21" ht="15" hidden="1" outlineLevel="1" thickBot="1" x14ac:dyDescent="0.4">
      <c r="A369" s="216" t="s">
        <v>5362</v>
      </c>
      <c r="B369" s="46">
        <v>39</v>
      </c>
      <c r="C369" s="216" t="s">
        <v>5363</v>
      </c>
      <c r="D369" s="72" t="s">
        <v>170</v>
      </c>
      <c r="E369" s="217">
        <v>5</v>
      </c>
      <c r="F369" s="217">
        <v>2</v>
      </c>
      <c r="G369" s="217">
        <v>7</v>
      </c>
      <c r="H369" s="269">
        <v>44650</v>
      </c>
      <c r="I369" s="217">
        <v>800</v>
      </c>
      <c r="J369" s="217">
        <f t="shared" si="16"/>
        <v>7</v>
      </c>
      <c r="N369" s="216"/>
      <c r="R369" s="216"/>
      <c r="U369" s="216"/>
    </row>
    <row r="370" spans="1:21" ht="15" hidden="1" outlineLevel="1" thickBot="1" x14ac:dyDescent="0.4">
      <c r="A370" s="216" t="s">
        <v>5362</v>
      </c>
      <c r="B370" s="46">
        <v>40</v>
      </c>
      <c r="C370" s="216" t="s">
        <v>5363</v>
      </c>
      <c r="D370" s="72" t="s">
        <v>170</v>
      </c>
      <c r="E370" s="217">
        <v>6</v>
      </c>
      <c r="F370" s="217">
        <v>3</v>
      </c>
      <c r="G370" s="217">
        <v>9</v>
      </c>
      <c r="H370" s="269">
        <v>44650</v>
      </c>
      <c r="I370" s="217">
        <v>90</v>
      </c>
      <c r="J370" s="217">
        <f t="shared" si="16"/>
        <v>9</v>
      </c>
      <c r="N370" s="216"/>
      <c r="R370" s="216"/>
      <c r="U370" s="216"/>
    </row>
    <row r="371" spans="1:21" ht="15" hidden="1" outlineLevel="1" thickBot="1" x14ac:dyDescent="0.4">
      <c r="A371" s="216" t="s">
        <v>5362</v>
      </c>
      <c r="B371" s="46">
        <v>41</v>
      </c>
      <c r="C371" s="216" t="s">
        <v>5363</v>
      </c>
      <c r="D371" s="72" t="s">
        <v>170</v>
      </c>
      <c r="E371" s="217">
        <v>1</v>
      </c>
      <c r="F371" s="217">
        <v>2</v>
      </c>
      <c r="G371" s="217">
        <v>3</v>
      </c>
      <c r="H371" s="269">
        <v>44650</v>
      </c>
      <c r="I371" s="217">
        <v>450</v>
      </c>
      <c r="J371" s="217">
        <f t="shared" si="16"/>
        <v>3</v>
      </c>
      <c r="N371" s="216"/>
      <c r="R371" s="216"/>
      <c r="U371" s="216"/>
    </row>
    <row r="372" spans="1:21" ht="15" hidden="1" outlineLevel="1" thickBot="1" x14ac:dyDescent="0.4">
      <c r="A372" s="216" t="s">
        <v>5362</v>
      </c>
      <c r="B372" s="46">
        <v>42</v>
      </c>
      <c r="C372" s="216" t="s">
        <v>5363</v>
      </c>
      <c r="D372" s="72" t="s">
        <v>170</v>
      </c>
      <c r="E372" s="217">
        <v>3</v>
      </c>
      <c r="F372" s="217">
        <v>2</v>
      </c>
      <c r="G372" s="217">
        <v>5</v>
      </c>
      <c r="H372" s="269">
        <v>44650</v>
      </c>
      <c r="I372" s="217">
        <v>770</v>
      </c>
      <c r="J372" s="217">
        <f t="shared" si="16"/>
        <v>5</v>
      </c>
      <c r="N372" s="216"/>
      <c r="R372" s="216"/>
      <c r="U372" s="216"/>
    </row>
    <row r="373" spans="1:21" ht="15" hidden="1" outlineLevel="1" thickBot="1" x14ac:dyDescent="0.4">
      <c r="A373" s="216" t="s">
        <v>5362</v>
      </c>
      <c r="B373" s="46">
        <v>44</v>
      </c>
      <c r="C373" s="216" t="s">
        <v>5363</v>
      </c>
      <c r="D373" s="72" t="s">
        <v>170</v>
      </c>
      <c r="E373" s="217">
        <v>5</v>
      </c>
      <c r="F373" s="217">
        <v>4</v>
      </c>
      <c r="G373" s="217">
        <v>9</v>
      </c>
      <c r="H373" s="269">
        <v>44650</v>
      </c>
      <c r="I373" s="217">
        <v>200</v>
      </c>
      <c r="J373" s="217">
        <f t="shared" si="16"/>
        <v>9</v>
      </c>
      <c r="N373" s="216"/>
      <c r="R373" s="216"/>
      <c r="U373" s="216"/>
    </row>
    <row r="374" spans="1:21" ht="15" hidden="1" outlineLevel="1" thickBot="1" x14ac:dyDescent="0.4">
      <c r="A374" s="216" t="s">
        <v>5362</v>
      </c>
      <c r="B374" s="46">
        <v>45</v>
      </c>
      <c r="C374" s="216" t="s">
        <v>5363</v>
      </c>
      <c r="D374" s="72" t="s">
        <v>170</v>
      </c>
      <c r="E374" s="217">
        <v>4</v>
      </c>
      <c r="F374" s="217">
        <v>5</v>
      </c>
      <c r="G374" s="217">
        <v>9</v>
      </c>
      <c r="H374" s="269">
        <v>44650</v>
      </c>
      <c r="I374" s="217">
        <v>100</v>
      </c>
      <c r="J374" s="217">
        <f t="shared" si="16"/>
        <v>9</v>
      </c>
      <c r="N374" s="216"/>
      <c r="R374" s="216"/>
      <c r="U374" s="216"/>
    </row>
    <row r="375" spans="1:21" ht="15" hidden="1" outlineLevel="1" thickBot="1" x14ac:dyDescent="0.4">
      <c r="A375" s="216" t="s">
        <v>5362</v>
      </c>
      <c r="B375" s="46">
        <v>46</v>
      </c>
      <c r="C375" s="216" t="s">
        <v>5363</v>
      </c>
      <c r="D375" s="72" t="s">
        <v>170</v>
      </c>
      <c r="E375" s="217">
        <v>3</v>
      </c>
      <c r="F375" s="217">
        <v>4</v>
      </c>
      <c r="G375" s="217">
        <v>7</v>
      </c>
      <c r="H375" s="269">
        <v>44650</v>
      </c>
      <c r="I375" s="217">
        <v>450</v>
      </c>
      <c r="J375" s="217">
        <f t="shared" si="16"/>
        <v>7</v>
      </c>
      <c r="N375" s="216"/>
      <c r="R375" s="216"/>
      <c r="U375" s="216"/>
    </row>
    <row r="376" spans="1:21" ht="15" hidden="1" outlineLevel="1" thickBot="1" x14ac:dyDescent="0.4">
      <c r="A376" s="216" t="s">
        <v>5362</v>
      </c>
      <c r="B376" s="46">
        <v>47</v>
      </c>
      <c r="C376" s="216" t="s">
        <v>5363</v>
      </c>
      <c r="D376" s="72" t="s">
        <v>170</v>
      </c>
      <c r="E376" s="217">
        <v>3</v>
      </c>
      <c r="F376" s="217">
        <v>3</v>
      </c>
      <c r="G376" s="217">
        <v>6</v>
      </c>
      <c r="H376" s="269">
        <v>44650</v>
      </c>
      <c r="I376" s="217">
        <v>300</v>
      </c>
      <c r="J376" s="217">
        <f t="shared" si="16"/>
        <v>6</v>
      </c>
      <c r="N376" s="216"/>
      <c r="R376" s="216"/>
      <c r="U376" s="216"/>
    </row>
    <row r="377" spans="1:21" ht="15" hidden="1" outlineLevel="1" thickBot="1" x14ac:dyDescent="0.4">
      <c r="A377" s="216" t="s">
        <v>5362</v>
      </c>
      <c r="B377" s="46">
        <v>48</v>
      </c>
      <c r="C377" s="216" t="s">
        <v>5363</v>
      </c>
      <c r="D377" s="72" t="s">
        <v>170</v>
      </c>
      <c r="E377" s="217">
        <v>5</v>
      </c>
      <c r="F377" s="217">
        <v>5</v>
      </c>
      <c r="G377" s="217">
        <v>10</v>
      </c>
      <c r="H377" s="269">
        <v>44650</v>
      </c>
      <c r="I377" s="217">
        <v>200</v>
      </c>
      <c r="J377" s="217">
        <f t="shared" si="16"/>
        <v>10</v>
      </c>
      <c r="N377" s="216"/>
      <c r="R377" s="216"/>
      <c r="U377" s="216"/>
    </row>
    <row r="378" spans="1:21" ht="15" hidden="1" outlineLevel="1" thickBot="1" x14ac:dyDescent="0.4">
      <c r="A378" s="216" t="s">
        <v>5362</v>
      </c>
      <c r="B378" s="46">
        <v>49</v>
      </c>
      <c r="C378" s="216" t="s">
        <v>5363</v>
      </c>
      <c r="D378" s="72" t="s">
        <v>170</v>
      </c>
      <c r="E378" s="217">
        <v>2</v>
      </c>
      <c r="F378" s="217">
        <v>2</v>
      </c>
      <c r="G378" s="217">
        <v>4</v>
      </c>
      <c r="H378" s="269">
        <v>44650</v>
      </c>
      <c r="I378" s="217">
        <v>150</v>
      </c>
      <c r="J378" s="217">
        <f t="shared" si="16"/>
        <v>4</v>
      </c>
      <c r="N378" s="216"/>
      <c r="R378" s="216"/>
      <c r="U378" s="216"/>
    </row>
    <row r="379" spans="1:21" ht="15" hidden="1" outlineLevel="1" thickBot="1" x14ac:dyDescent="0.4">
      <c r="A379" s="216" t="s">
        <v>5362</v>
      </c>
      <c r="B379" s="46">
        <v>50</v>
      </c>
      <c r="C379" s="216" t="s">
        <v>5363</v>
      </c>
      <c r="D379" s="72" t="s">
        <v>170</v>
      </c>
      <c r="E379" s="217">
        <v>3</v>
      </c>
      <c r="F379" s="217">
        <v>3</v>
      </c>
      <c r="G379" s="217">
        <v>6</v>
      </c>
      <c r="H379" s="269">
        <v>44650</v>
      </c>
      <c r="I379" s="217">
        <v>650</v>
      </c>
      <c r="J379" s="217">
        <f t="shared" si="16"/>
        <v>6</v>
      </c>
      <c r="N379" s="216"/>
      <c r="R379" s="216"/>
      <c r="U379" s="216"/>
    </row>
    <row r="380" spans="1:21" ht="15" hidden="1" outlineLevel="1" thickBot="1" x14ac:dyDescent="0.4">
      <c r="A380" s="216" t="s">
        <v>5362</v>
      </c>
      <c r="B380" s="46">
        <v>51</v>
      </c>
      <c r="C380" s="216" t="s">
        <v>5363</v>
      </c>
      <c r="D380" s="72" t="s">
        <v>170</v>
      </c>
      <c r="E380" s="217">
        <v>1</v>
      </c>
      <c r="F380" s="217">
        <v>2</v>
      </c>
      <c r="G380" s="217">
        <v>3</v>
      </c>
      <c r="H380" s="269">
        <v>44650</v>
      </c>
      <c r="I380" s="217">
        <v>500</v>
      </c>
      <c r="J380" s="217">
        <f t="shared" si="16"/>
        <v>3</v>
      </c>
      <c r="N380" s="216"/>
      <c r="R380" s="216"/>
      <c r="U380" s="216"/>
    </row>
    <row r="381" spans="1:21" ht="15" hidden="1" outlineLevel="1" thickBot="1" x14ac:dyDescent="0.4">
      <c r="A381" s="216" t="s">
        <v>5362</v>
      </c>
      <c r="B381" s="46">
        <v>52</v>
      </c>
      <c r="C381" s="216" t="s">
        <v>5363</v>
      </c>
      <c r="D381" s="72" t="s">
        <v>170</v>
      </c>
      <c r="E381" s="217">
        <v>2</v>
      </c>
      <c r="F381" s="217">
        <v>2</v>
      </c>
      <c r="G381" s="217">
        <v>4</v>
      </c>
      <c r="H381" s="269">
        <v>44650</v>
      </c>
      <c r="I381" s="217">
        <v>470</v>
      </c>
      <c r="J381" s="217">
        <f t="shared" si="16"/>
        <v>4</v>
      </c>
      <c r="N381" s="216"/>
      <c r="R381" s="216"/>
      <c r="U381" s="216"/>
    </row>
    <row r="382" spans="1:21" ht="15" hidden="1" outlineLevel="1" thickBot="1" x14ac:dyDescent="0.4">
      <c r="A382" s="216" t="s">
        <v>5362</v>
      </c>
      <c r="B382" s="46">
        <v>54</v>
      </c>
      <c r="C382" s="216" t="s">
        <v>5363</v>
      </c>
      <c r="D382" s="72" t="s">
        <v>170</v>
      </c>
      <c r="E382" s="217">
        <v>5</v>
      </c>
      <c r="F382" s="217">
        <v>2</v>
      </c>
      <c r="G382" s="217">
        <v>7</v>
      </c>
      <c r="H382" s="269">
        <v>44650</v>
      </c>
      <c r="I382" s="217">
        <v>100</v>
      </c>
      <c r="J382" s="217">
        <f t="shared" si="16"/>
        <v>7</v>
      </c>
      <c r="N382" s="216"/>
      <c r="R382" s="216"/>
      <c r="U382" s="216"/>
    </row>
    <row r="383" spans="1:21" ht="15" hidden="1" outlineLevel="1" thickBot="1" x14ac:dyDescent="0.4">
      <c r="A383" s="216" t="s">
        <v>5362</v>
      </c>
      <c r="B383" s="46">
        <v>55</v>
      </c>
      <c r="C383" s="216" t="s">
        <v>5363</v>
      </c>
      <c r="D383" s="72" t="s">
        <v>170</v>
      </c>
      <c r="E383" s="217">
        <v>3</v>
      </c>
      <c r="F383" s="217">
        <v>2</v>
      </c>
      <c r="G383" s="217">
        <v>5</v>
      </c>
      <c r="H383" s="269">
        <v>44650</v>
      </c>
      <c r="I383" s="217">
        <v>700</v>
      </c>
      <c r="J383" s="217">
        <f t="shared" si="16"/>
        <v>5</v>
      </c>
      <c r="N383" s="216"/>
      <c r="R383" s="216"/>
      <c r="U383" s="216"/>
    </row>
    <row r="384" spans="1:21" ht="15" hidden="1" outlineLevel="1" thickBot="1" x14ac:dyDescent="0.4">
      <c r="A384" s="216" t="s">
        <v>5362</v>
      </c>
      <c r="B384" s="46">
        <v>56</v>
      </c>
      <c r="C384" s="216" t="s">
        <v>5363</v>
      </c>
      <c r="D384" s="72" t="s">
        <v>170</v>
      </c>
      <c r="E384" s="217">
        <v>2</v>
      </c>
      <c r="F384" s="217">
        <v>2</v>
      </c>
      <c r="G384" s="217">
        <v>4</v>
      </c>
      <c r="H384" s="269">
        <v>44650</v>
      </c>
      <c r="I384" s="217">
        <v>450</v>
      </c>
      <c r="J384" s="217">
        <f t="shared" si="16"/>
        <v>4</v>
      </c>
      <c r="N384" s="216"/>
      <c r="R384" s="216"/>
      <c r="U384" s="216"/>
    </row>
    <row r="385" spans="1:21" ht="15" hidden="1" outlineLevel="1" thickBot="1" x14ac:dyDescent="0.4">
      <c r="A385" s="216" t="s">
        <v>5362</v>
      </c>
      <c r="B385" s="46">
        <v>57</v>
      </c>
      <c r="C385" s="216" t="s">
        <v>5363</v>
      </c>
      <c r="D385" s="72" t="s">
        <v>170</v>
      </c>
      <c r="E385" s="217">
        <v>4</v>
      </c>
      <c r="F385" s="217">
        <v>3</v>
      </c>
      <c r="G385" s="217">
        <v>7</v>
      </c>
      <c r="H385" s="269">
        <v>44650</v>
      </c>
      <c r="I385" s="217">
        <v>200</v>
      </c>
      <c r="J385" s="217">
        <f t="shared" si="16"/>
        <v>7</v>
      </c>
      <c r="N385" s="216"/>
      <c r="R385" s="216"/>
      <c r="U385" s="216"/>
    </row>
    <row r="386" spans="1:21" ht="15" hidden="1" outlineLevel="1" thickBot="1" x14ac:dyDescent="0.4">
      <c r="A386" s="216" t="s">
        <v>5362</v>
      </c>
      <c r="B386" s="46">
        <v>58</v>
      </c>
      <c r="C386" s="216" t="s">
        <v>5363</v>
      </c>
      <c r="D386" s="72" t="s">
        <v>170</v>
      </c>
      <c r="E386" s="217">
        <v>5</v>
      </c>
      <c r="F386" s="217">
        <v>4</v>
      </c>
      <c r="G386" s="217">
        <v>9</v>
      </c>
      <c r="H386" s="269">
        <v>44650</v>
      </c>
      <c r="I386" s="217">
        <v>300</v>
      </c>
      <c r="J386" s="217">
        <f t="shared" si="16"/>
        <v>9</v>
      </c>
      <c r="N386" s="216"/>
      <c r="R386" s="216"/>
      <c r="U386" s="216"/>
    </row>
    <row r="387" spans="1:21" ht="15" hidden="1" outlineLevel="1" thickBot="1" x14ac:dyDescent="0.4">
      <c r="A387" s="216" t="s">
        <v>5362</v>
      </c>
      <c r="B387" s="46">
        <v>59</v>
      </c>
      <c r="C387" s="216" t="s">
        <v>5363</v>
      </c>
      <c r="D387" s="72" t="s">
        <v>170</v>
      </c>
      <c r="E387" s="217">
        <v>4</v>
      </c>
      <c r="F387" s="217">
        <v>4</v>
      </c>
      <c r="G387" s="217">
        <v>8</v>
      </c>
      <c r="H387" s="269">
        <v>44650</v>
      </c>
      <c r="I387" s="217">
        <v>700</v>
      </c>
      <c r="J387" s="217">
        <f t="shared" ref="J387:J450" si="17">IF(I387&gt;$Q$1,,G387)</f>
        <v>8</v>
      </c>
      <c r="N387" s="216"/>
      <c r="R387" s="216"/>
      <c r="U387" s="216"/>
    </row>
    <row r="388" spans="1:21" ht="15" hidden="1" outlineLevel="1" thickBot="1" x14ac:dyDescent="0.4">
      <c r="A388" s="216" t="s">
        <v>5362</v>
      </c>
      <c r="B388" s="46">
        <v>60</v>
      </c>
      <c r="C388" s="216" t="s">
        <v>5363</v>
      </c>
      <c r="D388" s="72" t="s">
        <v>170</v>
      </c>
      <c r="E388" s="217">
        <v>2</v>
      </c>
      <c r="F388" s="217">
        <v>2</v>
      </c>
      <c r="G388" s="217">
        <v>4</v>
      </c>
      <c r="H388" s="269">
        <v>44650</v>
      </c>
      <c r="I388" s="217">
        <v>500</v>
      </c>
      <c r="J388" s="217">
        <f t="shared" si="17"/>
        <v>4</v>
      </c>
      <c r="N388" s="216"/>
      <c r="R388" s="216"/>
      <c r="U388" s="216"/>
    </row>
    <row r="389" spans="1:21" ht="15" hidden="1" outlineLevel="1" thickBot="1" x14ac:dyDescent="0.4">
      <c r="A389" s="216" t="s">
        <v>5362</v>
      </c>
      <c r="B389" s="46">
        <v>61</v>
      </c>
      <c r="C389" s="216" t="s">
        <v>5363</v>
      </c>
      <c r="D389" s="72" t="s">
        <v>170</v>
      </c>
      <c r="E389" s="217">
        <v>4</v>
      </c>
      <c r="F389" s="217">
        <v>3</v>
      </c>
      <c r="G389" s="217">
        <v>7</v>
      </c>
      <c r="H389" s="269">
        <v>44650</v>
      </c>
      <c r="I389" s="217">
        <v>400</v>
      </c>
      <c r="J389" s="217">
        <f t="shared" si="17"/>
        <v>7</v>
      </c>
      <c r="N389" s="216"/>
      <c r="R389" s="216"/>
      <c r="U389" s="216"/>
    </row>
    <row r="390" spans="1:21" ht="15" hidden="1" outlineLevel="1" thickBot="1" x14ac:dyDescent="0.4">
      <c r="A390" s="216" t="s">
        <v>5362</v>
      </c>
      <c r="B390" s="46">
        <v>62</v>
      </c>
      <c r="C390" s="216" t="s">
        <v>5363</v>
      </c>
      <c r="D390" s="72" t="s">
        <v>170</v>
      </c>
      <c r="E390" s="217">
        <v>2</v>
      </c>
      <c r="F390" s="217">
        <v>2</v>
      </c>
      <c r="G390" s="217">
        <v>4</v>
      </c>
      <c r="H390" s="269">
        <v>44650</v>
      </c>
      <c r="I390" s="217">
        <v>700</v>
      </c>
      <c r="J390" s="217">
        <f t="shared" si="17"/>
        <v>4</v>
      </c>
      <c r="N390" s="216"/>
      <c r="R390" s="216"/>
      <c r="U390" s="216"/>
    </row>
    <row r="391" spans="1:21" ht="15" hidden="1" outlineLevel="1" thickBot="1" x14ac:dyDescent="0.4">
      <c r="A391" s="216" t="s">
        <v>5362</v>
      </c>
      <c r="B391" s="46">
        <v>64</v>
      </c>
      <c r="C391" s="216" t="s">
        <v>5363</v>
      </c>
      <c r="D391" s="72" t="s">
        <v>170</v>
      </c>
      <c r="E391" s="217">
        <v>2</v>
      </c>
      <c r="F391" s="217">
        <v>2</v>
      </c>
      <c r="G391" s="217">
        <v>4</v>
      </c>
      <c r="H391" s="269">
        <v>44650</v>
      </c>
      <c r="I391" s="217">
        <v>100</v>
      </c>
      <c r="J391" s="217">
        <f t="shared" si="17"/>
        <v>4</v>
      </c>
      <c r="N391" s="216"/>
      <c r="R391" s="216"/>
      <c r="U391" s="216"/>
    </row>
    <row r="392" spans="1:21" ht="15" hidden="1" outlineLevel="1" thickBot="1" x14ac:dyDescent="0.4">
      <c r="A392" s="216" t="s">
        <v>5362</v>
      </c>
      <c r="B392" s="46">
        <v>65</v>
      </c>
      <c r="C392" s="216" t="s">
        <v>5363</v>
      </c>
      <c r="D392" s="72" t="s">
        <v>170</v>
      </c>
      <c r="E392" s="217">
        <v>3</v>
      </c>
      <c r="F392" s="217">
        <v>3</v>
      </c>
      <c r="G392" s="217">
        <v>6</v>
      </c>
      <c r="H392" s="269">
        <v>44650</v>
      </c>
      <c r="I392" s="217">
        <v>50</v>
      </c>
      <c r="J392" s="217">
        <f t="shared" si="17"/>
        <v>6</v>
      </c>
      <c r="N392" s="216"/>
      <c r="R392" s="216"/>
      <c r="U392" s="216"/>
    </row>
    <row r="393" spans="1:21" ht="15" hidden="1" outlineLevel="1" thickBot="1" x14ac:dyDescent="0.4">
      <c r="A393" s="216" t="s">
        <v>5362</v>
      </c>
      <c r="B393" s="46">
        <v>82</v>
      </c>
      <c r="C393" s="216" t="s">
        <v>5363</v>
      </c>
      <c r="D393" s="72" t="s">
        <v>170</v>
      </c>
      <c r="E393" s="217">
        <v>4</v>
      </c>
      <c r="F393" s="217">
        <v>2</v>
      </c>
      <c r="G393" s="217">
        <v>6</v>
      </c>
      <c r="H393" s="269">
        <v>44650</v>
      </c>
      <c r="I393" s="217">
        <v>400</v>
      </c>
      <c r="J393" s="217">
        <f t="shared" si="17"/>
        <v>6</v>
      </c>
      <c r="N393" s="216"/>
      <c r="R393" s="216"/>
      <c r="U393" s="216"/>
    </row>
    <row r="394" spans="1:21" ht="15" hidden="1" outlineLevel="1" thickBot="1" x14ac:dyDescent="0.4">
      <c r="A394" s="216" t="s">
        <v>5362</v>
      </c>
      <c r="B394" s="46">
        <v>66</v>
      </c>
      <c r="C394" s="216" t="s">
        <v>5363</v>
      </c>
      <c r="D394" s="72" t="s">
        <v>170</v>
      </c>
      <c r="E394" s="217">
        <v>2</v>
      </c>
      <c r="F394" s="217">
        <v>3</v>
      </c>
      <c r="G394" s="217">
        <v>5</v>
      </c>
      <c r="H394" s="269">
        <v>44650</v>
      </c>
      <c r="I394" s="217">
        <v>800</v>
      </c>
      <c r="J394" s="217">
        <f t="shared" si="17"/>
        <v>5</v>
      </c>
      <c r="N394" s="216"/>
      <c r="R394" s="216"/>
      <c r="U394" s="216"/>
    </row>
    <row r="395" spans="1:21" ht="15" hidden="1" outlineLevel="1" thickBot="1" x14ac:dyDescent="0.4">
      <c r="A395" s="216" t="s">
        <v>5362</v>
      </c>
      <c r="B395" s="46">
        <v>67</v>
      </c>
      <c r="C395" s="216" t="s">
        <v>5363</v>
      </c>
      <c r="D395" s="72" t="s">
        <v>170</v>
      </c>
      <c r="E395" s="217">
        <v>4</v>
      </c>
      <c r="F395" s="217">
        <v>5</v>
      </c>
      <c r="G395" s="217">
        <v>9</v>
      </c>
      <c r="H395" s="269">
        <v>44650</v>
      </c>
      <c r="I395" s="217">
        <v>350</v>
      </c>
      <c r="J395" s="217">
        <f t="shared" si="17"/>
        <v>9</v>
      </c>
      <c r="N395" s="216"/>
      <c r="R395" s="216"/>
      <c r="U395" s="216"/>
    </row>
    <row r="396" spans="1:21" ht="15" hidden="1" outlineLevel="1" thickBot="1" x14ac:dyDescent="0.4">
      <c r="A396" s="216" t="s">
        <v>5362</v>
      </c>
      <c r="B396" s="46">
        <v>68</v>
      </c>
      <c r="C396" s="216" t="s">
        <v>5363</v>
      </c>
      <c r="D396" s="72" t="s">
        <v>170</v>
      </c>
      <c r="E396" s="217">
        <v>4</v>
      </c>
      <c r="F396" s="217">
        <v>3</v>
      </c>
      <c r="G396" s="217">
        <v>7</v>
      </c>
      <c r="H396" s="269">
        <v>44650</v>
      </c>
      <c r="I396" s="217">
        <v>100</v>
      </c>
      <c r="J396" s="217">
        <f t="shared" si="17"/>
        <v>7</v>
      </c>
      <c r="N396" s="216"/>
      <c r="R396" s="216"/>
      <c r="U396" s="216"/>
    </row>
    <row r="397" spans="1:21" ht="15" hidden="1" outlineLevel="1" thickBot="1" x14ac:dyDescent="0.4">
      <c r="A397" s="216" t="s">
        <v>5362</v>
      </c>
      <c r="B397" s="46">
        <v>69</v>
      </c>
      <c r="C397" s="216" t="s">
        <v>5363</v>
      </c>
      <c r="D397" s="72" t="s">
        <v>170</v>
      </c>
      <c r="E397" s="217">
        <v>2</v>
      </c>
      <c r="F397" s="217">
        <v>2</v>
      </c>
      <c r="G397" s="217">
        <v>4</v>
      </c>
      <c r="H397" s="269">
        <v>44650</v>
      </c>
      <c r="I397" s="217">
        <v>170</v>
      </c>
      <c r="J397" s="217">
        <f t="shared" si="17"/>
        <v>4</v>
      </c>
      <c r="N397" s="216"/>
      <c r="R397" s="216"/>
      <c r="U397" s="216"/>
    </row>
    <row r="398" spans="1:21" ht="15" hidden="1" outlineLevel="1" thickBot="1" x14ac:dyDescent="0.4">
      <c r="A398" s="216" t="s">
        <v>5362</v>
      </c>
      <c r="B398" s="46">
        <v>70</v>
      </c>
      <c r="C398" s="216" t="s">
        <v>5363</v>
      </c>
      <c r="D398" s="72" t="s">
        <v>170</v>
      </c>
      <c r="E398" s="217">
        <v>1</v>
      </c>
      <c r="F398" s="217">
        <v>2</v>
      </c>
      <c r="G398" s="217">
        <v>3</v>
      </c>
      <c r="H398" s="269">
        <v>44650</v>
      </c>
      <c r="I398" s="217">
        <v>500</v>
      </c>
      <c r="J398" s="217">
        <f t="shared" si="17"/>
        <v>3</v>
      </c>
      <c r="N398" s="216"/>
      <c r="R398" s="216"/>
      <c r="U398" s="216"/>
    </row>
    <row r="399" spans="1:21" ht="15" hidden="1" outlineLevel="1" thickBot="1" x14ac:dyDescent="0.4">
      <c r="A399" s="216" t="s">
        <v>5362</v>
      </c>
      <c r="B399" s="46">
        <v>81</v>
      </c>
      <c r="C399" s="216" t="s">
        <v>5363</v>
      </c>
      <c r="D399" s="72" t="s">
        <v>170</v>
      </c>
      <c r="E399" s="217">
        <v>2</v>
      </c>
      <c r="F399" s="217">
        <v>4</v>
      </c>
      <c r="G399" s="217">
        <v>6</v>
      </c>
      <c r="H399" s="269">
        <v>44650</v>
      </c>
      <c r="I399" s="217">
        <v>600</v>
      </c>
      <c r="J399" s="217">
        <f t="shared" si="17"/>
        <v>6</v>
      </c>
      <c r="N399" s="216"/>
      <c r="R399" s="216"/>
      <c r="U399" s="216"/>
    </row>
    <row r="400" spans="1:21" ht="15" hidden="1" outlineLevel="1" thickBot="1" x14ac:dyDescent="0.4">
      <c r="A400" s="216" t="s">
        <v>5362</v>
      </c>
      <c r="B400" s="46">
        <v>71</v>
      </c>
      <c r="C400" s="216" t="s">
        <v>5363</v>
      </c>
      <c r="D400" s="72" t="s">
        <v>170</v>
      </c>
      <c r="E400" s="217">
        <v>3</v>
      </c>
      <c r="F400" s="217">
        <v>4</v>
      </c>
      <c r="G400" s="217">
        <v>7</v>
      </c>
      <c r="H400" s="269">
        <v>44650</v>
      </c>
      <c r="I400" s="217">
        <v>450</v>
      </c>
      <c r="J400" s="217">
        <f t="shared" si="17"/>
        <v>7</v>
      </c>
      <c r="N400" s="216"/>
      <c r="R400" s="216"/>
      <c r="U400" s="216"/>
    </row>
    <row r="401" spans="1:21" ht="15" hidden="1" outlineLevel="1" thickBot="1" x14ac:dyDescent="0.4">
      <c r="A401" s="216" t="s">
        <v>5362</v>
      </c>
      <c r="B401" s="46">
        <v>72</v>
      </c>
      <c r="C401" s="216" t="s">
        <v>5363</v>
      </c>
      <c r="D401" s="72" t="s">
        <v>170</v>
      </c>
      <c r="E401" s="217">
        <v>2</v>
      </c>
      <c r="F401" s="217">
        <v>2</v>
      </c>
      <c r="G401" s="217">
        <v>4</v>
      </c>
      <c r="H401" s="269">
        <v>44650</v>
      </c>
      <c r="I401" s="217">
        <v>200</v>
      </c>
      <c r="J401" s="217">
        <f t="shared" si="17"/>
        <v>4</v>
      </c>
      <c r="N401" s="216"/>
      <c r="R401" s="216"/>
      <c r="U401" s="216"/>
    </row>
    <row r="402" spans="1:21" ht="15" hidden="1" outlineLevel="1" thickBot="1" x14ac:dyDescent="0.4">
      <c r="A402" s="216" t="s">
        <v>5362</v>
      </c>
      <c r="B402" s="46">
        <v>73</v>
      </c>
      <c r="C402" s="216" t="s">
        <v>5363</v>
      </c>
      <c r="D402" s="72" t="s">
        <v>170</v>
      </c>
      <c r="E402" s="217">
        <v>3</v>
      </c>
      <c r="F402" s="217">
        <v>3</v>
      </c>
      <c r="G402" s="217">
        <v>6</v>
      </c>
      <c r="H402" s="269">
        <v>44650</v>
      </c>
      <c r="I402" s="217">
        <v>800</v>
      </c>
      <c r="J402" s="217">
        <f t="shared" si="17"/>
        <v>6</v>
      </c>
      <c r="N402" s="216"/>
      <c r="R402" s="216"/>
      <c r="U402" s="216"/>
    </row>
    <row r="403" spans="1:21" ht="15" hidden="1" outlineLevel="1" thickBot="1" x14ac:dyDescent="0.4">
      <c r="A403" s="216" t="s">
        <v>5362</v>
      </c>
      <c r="B403" s="46">
        <v>74</v>
      </c>
      <c r="C403" s="216" t="s">
        <v>5363</v>
      </c>
      <c r="D403" s="72" t="s">
        <v>170</v>
      </c>
      <c r="E403" s="217">
        <v>2</v>
      </c>
      <c r="F403" s="217">
        <v>2</v>
      </c>
      <c r="G403" s="217">
        <v>4</v>
      </c>
      <c r="H403" s="269">
        <v>44650</v>
      </c>
      <c r="I403" s="217">
        <v>400</v>
      </c>
      <c r="J403" s="217">
        <f t="shared" si="17"/>
        <v>4</v>
      </c>
      <c r="N403" s="216"/>
      <c r="R403" s="216"/>
      <c r="U403" s="216"/>
    </row>
    <row r="404" spans="1:21" ht="15" hidden="1" outlineLevel="1" thickBot="1" x14ac:dyDescent="0.4">
      <c r="A404" s="216" t="s">
        <v>5362</v>
      </c>
      <c r="B404" s="46">
        <v>75</v>
      </c>
      <c r="C404" s="216" t="s">
        <v>5363</v>
      </c>
      <c r="D404" s="72" t="s">
        <v>170</v>
      </c>
      <c r="E404" s="217">
        <v>1</v>
      </c>
      <c r="F404" s="217">
        <v>3</v>
      </c>
      <c r="G404" s="217">
        <v>4</v>
      </c>
      <c r="H404" s="269">
        <v>44650</v>
      </c>
      <c r="I404" s="217">
        <v>200</v>
      </c>
      <c r="J404" s="217">
        <f t="shared" si="17"/>
        <v>4</v>
      </c>
      <c r="N404" s="216"/>
      <c r="R404" s="216"/>
      <c r="U404" s="216"/>
    </row>
    <row r="405" spans="1:21" ht="15" hidden="1" outlineLevel="1" thickBot="1" x14ac:dyDescent="0.4">
      <c r="A405" s="216" t="s">
        <v>5362</v>
      </c>
      <c r="B405" s="46">
        <v>76</v>
      </c>
      <c r="C405" s="216" t="s">
        <v>5363</v>
      </c>
      <c r="D405" s="72" t="s">
        <v>170</v>
      </c>
      <c r="E405" s="217">
        <v>3</v>
      </c>
      <c r="F405" s="217">
        <v>2</v>
      </c>
      <c r="G405" s="217">
        <v>5</v>
      </c>
      <c r="H405" s="269">
        <v>44650</v>
      </c>
      <c r="I405" s="217">
        <v>300</v>
      </c>
      <c r="J405" s="217">
        <f t="shared" si="17"/>
        <v>5</v>
      </c>
      <c r="N405" s="216"/>
      <c r="R405" s="216"/>
      <c r="U405" s="216"/>
    </row>
    <row r="406" spans="1:21" ht="15" hidden="1" outlineLevel="1" thickBot="1" x14ac:dyDescent="0.4">
      <c r="A406" s="216" t="s">
        <v>5362</v>
      </c>
      <c r="B406" s="46">
        <v>77</v>
      </c>
      <c r="C406" s="216" t="s">
        <v>5363</v>
      </c>
      <c r="D406" s="72" t="s">
        <v>170</v>
      </c>
      <c r="E406" s="217">
        <v>2</v>
      </c>
      <c r="F406" s="217">
        <v>3</v>
      </c>
      <c r="G406" s="217">
        <v>5</v>
      </c>
      <c r="H406" s="269">
        <v>44650</v>
      </c>
      <c r="I406" s="217">
        <v>100</v>
      </c>
      <c r="J406" s="217">
        <f t="shared" si="17"/>
        <v>5</v>
      </c>
      <c r="N406" s="216"/>
      <c r="R406" s="216"/>
      <c r="U406" s="216"/>
    </row>
    <row r="407" spans="1:21" ht="15" hidden="1" outlineLevel="1" thickBot="1" x14ac:dyDescent="0.4">
      <c r="A407" s="216" t="s">
        <v>5362</v>
      </c>
      <c r="B407" s="46">
        <v>78</v>
      </c>
      <c r="C407" s="216" t="s">
        <v>5363</v>
      </c>
      <c r="D407" s="72" t="s">
        <v>170</v>
      </c>
      <c r="E407" s="217">
        <v>4</v>
      </c>
      <c r="F407" s="217">
        <v>3</v>
      </c>
      <c r="G407" s="217">
        <v>7</v>
      </c>
      <c r="H407" s="269">
        <v>44650</v>
      </c>
      <c r="I407" s="217">
        <v>800</v>
      </c>
      <c r="J407" s="217">
        <f t="shared" si="17"/>
        <v>7</v>
      </c>
      <c r="N407" s="216"/>
      <c r="R407" s="216"/>
      <c r="U407" s="216"/>
    </row>
    <row r="408" spans="1:21" ht="15" hidden="1" outlineLevel="1" thickBot="1" x14ac:dyDescent="0.4">
      <c r="A408" s="216" t="s">
        <v>5362</v>
      </c>
      <c r="B408" s="46">
        <v>79</v>
      </c>
      <c r="C408" s="216" t="s">
        <v>5363</v>
      </c>
      <c r="D408" s="72" t="s">
        <v>170</v>
      </c>
      <c r="E408" s="217">
        <v>3</v>
      </c>
      <c r="F408" s="217">
        <v>2</v>
      </c>
      <c r="G408" s="217">
        <v>5</v>
      </c>
      <c r="H408" s="269">
        <v>44650</v>
      </c>
      <c r="I408" s="217">
        <v>700</v>
      </c>
      <c r="J408" s="217">
        <f t="shared" si="17"/>
        <v>5</v>
      </c>
      <c r="N408" s="216"/>
      <c r="R408" s="216"/>
      <c r="U408" s="216"/>
    </row>
    <row r="409" spans="1:21" ht="15" hidden="1" outlineLevel="1" thickBot="1" x14ac:dyDescent="0.4">
      <c r="A409" s="216" t="s">
        <v>5362</v>
      </c>
      <c r="B409" s="46">
        <v>80</v>
      </c>
      <c r="C409" s="216" t="s">
        <v>5363</v>
      </c>
      <c r="D409" s="72" t="s">
        <v>170</v>
      </c>
      <c r="E409" s="217">
        <v>2</v>
      </c>
      <c r="F409" s="217">
        <v>2</v>
      </c>
      <c r="G409" s="217">
        <v>4</v>
      </c>
      <c r="H409" s="269">
        <v>44650</v>
      </c>
      <c r="I409" s="217">
        <v>200</v>
      </c>
      <c r="J409" s="217">
        <f t="shared" si="17"/>
        <v>4</v>
      </c>
      <c r="N409" s="216"/>
      <c r="R409" s="216"/>
      <c r="U409" s="216"/>
    </row>
    <row r="410" spans="1:21" ht="15" hidden="1" outlineLevel="1" thickBot="1" x14ac:dyDescent="0.4">
      <c r="A410" s="216" t="s">
        <v>5362</v>
      </c>
      <c r="B410" s="46">
        <v>83</v>
      </c>
      <c r="C410" s="216" t="s">
        <v>5363</v>
      </c>
      <c r="D410" s="72" t="s">
        <v>170</v>
      </c>
      <c r="E410" s="217">
        <v>3</v>
      </c>
      <c r="F410" s="217">
        <v>3</v>
      </c>
      <c r="G410" s="217">
        <v>6</v>
      </c>
      <c r="H410" s="269">
        <v>44650</v>
      </c>
      <c r="I410" s="217">
        <v>100</v>
      </c>
      <c r="J410" s="217">
        <f t="shared" si="17"/>
        <v>6</v>
      </c>
      <c r="N410" s="216"/>
      <c r="R410" s="216"/>
      <c r="U410" s="216"/>
    </row>
    <row r="411" spans="1:21" ht="15" hidden="1" outlineLevel="1" thickBot="1" x14ac:dyDescent="0.4">
      <c r="A411" s="216" t="s">
        <v>5362</v>
      </c>
      <c r="B411" s="46">
        <v>84</v>
      </c>
      <c r="C411" s="216" t="s">
        <v>5363</v>
      </c>
      <c r="D411" s="72" t="s">
        <v>170</v>
      </c>
      <c r="E411" s="217">
        <v>2</v>
      </c>
      <c r="F411" s="217">
        <v>2</v>
      </c>
      <c r="G411" s="217">
        <v>4</v>
      </c>
      <c r="H411" s="269">
        <v>44650</v>
      </c>
      <c r="I411" s="217">
        <v>90</v>
      </c>
      <c r="J411" s="217">
        <f t="shared" si="17"/>
        <v>4</v>
      </c>
      <c r="N411" s="216"/>
      <c r="R411" s="216"/>
      <c r="U411" s="216"/>
    </row>
    <row r="412" spans="1:21" ht="15" collapsed="1" thickBot="1" x14ac:dyDescent="0.4">
      <c r="A412" s="415" t="s">
        <v>5362</v>
      </c>
      <c r="B412" s="273"/>
      <c r="C412" s="417" t="s">
        <v>5363</v>
      </c>
      <c r="D412" s="273">
        <f>COUNTA(D328:D411)</f>
        <v>84</v>
      </c>
      <c r="E412" s="418">
        <f>SUM(E328:E411)</f>
        <v>245</v>
      </c>
      <c r="F412" s="418">
        <f t="shared" ref="F412:G412" si="18">SUM(F328:F411)</f>
        <v>296</v>
      </c>
      <c r="G412" s="418">
        <f t="shared" si="18"/>
        <v>541</v>
      </c>
      <c r="H412" s="422">
        <v>44650</v>
      </c>
      <c r="I412" s="421">
        <f>AVERAGE(I328:I411)</f>
        <v>373.45238095238096</v>
      </c>
      <c r="J412" s="418">
        <f t="shared" ref="J412" si="19">SUM(J328:J411)</f>
        <v>541</v>
      </c>
    </row>
    <row r="413" spans="1:21" ht="15" hidden="1" outlineLevel="1" thickBot="1" x14ac:dyDescent="0.4">
      <c r="A413" s="216" t="s">
        <v>5364</v>
      </c>
      <c r="B413" s="46">
        <v>1</v>
      </c>
      <c r="C413" s="216" t="s">
        <v>5365</v>
      </c>
      <c r="D413" s="72" t="s">
        <v>170</v>
      </c>
      <c r="E413" s="217">
        <v>2</v>
      </c>
      <c r="F413" s="217">
        <v>4</v>
      </c>
      <c r="G413" s="217">
        <v>6</v>
      </c>
      <c r="H413" s="269">
        <v>44650</v>
      </c>
      <c r="I413" s="217">
        <v>400</v>
      </c>
      <c r="J413" s="217">
        <f t="shared" si="17"/>
        <v>6</v>
      </c>
      <c r="N413" s="216"/>
      <c r="R413" s="216"/>
      <c r="U413" s="216"/>
    </row>
    <row r="414" spans="1:21" ht="15" hidden="1" outlineLevel="1" thickBot="1" x14ac:dyDescent="0.4">
      <c r="A414" s="216" t="s">
        <v>5364</v>
      </c>
      <c r="B414" s="46">
        <v>6</v>
      </c>
      <c r="C414" s="216" t="s">
        <v>5365</v>
      </c>
      <c r="D414" s="72" t="s">
        <v>170</v>
      </c>
      <c r="E414" s="217">
        <v>5</v>
      </c>
      <c r="F414" s="217">
        <v>4</v>
      </c>
      <c r="G414" s="217">
        <v>9</v>
      </c>
      <c r="H414" s="269">
        <v>44650</v>
      </c>
      <c r="I414" s="217">
        <v>250</v>
      </c>
      <c r="J414" s="217">
        <f t="shared" si="17"/>
        <v>9</v>
      </c>
      <c r="N414" s="216"/>
      <c r="R414" s="216"/>
      <c r="U414" s="216"/>
    </row>
    <row r="415" spans="1:21" ht="15" hidden="1" outlineLevel="1" thickBot="1" x14ac:dyDescent="0.4">
      <c r="A415" s="216" t="s">
        <v>5364</v>
      </c>
      <c r="B415" s="46">
        <v>2</v>
      </c>
      <c r="C415" s="216" t="s">
        <v>5365</v>
      </c>
      <c r="D415" s="72" t="s">
        <v>170</v>
      </c>
      <c r="E415" s="217">
        <v>7</v>
      </c>
      <c r="F415" s="217">
        <v>4</v>
      </c>
      <c r="G415" s="217">
        <v>11</v>
      </c>
      <c r="H415" s="269">
        <v>44650</v>
      </c>
      <c r="I415" s="217">
        <v>200</v>
      </c>
      <c r="J415" s="217">
        <f t="shared" si="17"/>
        <v>11</v>
      </c>
      <c r="N415" s="216"/>
      <c r="R415" s="216"/>
      <c r="U415" s="216"/>
    </row>
    <row r="416" spans="1:21" ht="15" hidden="1" outlineLevel="1" thickBot="1" x14ac:dyDescent="0.4">
      <c r="A416" s="216" t="s">
        <v>5364</v>
      </c>
      <c r="B416" s="46">
        <v>42</v>
      </c>
      <c r="C416" s="216" t="s">
        <v>5365</v>
      </c>
      <c r="D416" s="72" t="s">
        <v>170</v>
      </c>
      <c r="E416" s="217">
        <v>9</v>
      </c>
      <c r="F416" s="217">
        <v>4</v>
      </c>
      <c r="G416" s="217">
        <v>13</v>
      </c>
      <c r="H416" s="269">
        <v>44650</v>
      </c>
      <c r="I416" s="217">
        <v>470</v>
      </c>
      <c r="J416" s="217">
        <f t="shared" si="17"/>
        <v>13</v>
      </c>
      <c r="N416" s="216"/>
      <c r="R416" s="216"/>
      <c r="U416" s="216"/>
    </row>
    <row r="417" spans="1:21" ht="15" hidden="1" outlineLevel="1" thickBot="1" x14ac:dyDescent="0.4">
      <c r="A417" s="216" t="s">
        <v>5364</v>
      </c>
      <c r="B417" s="46">
        <v>3</v>
      </c>
      <c r="C417" s="216" t="s">
        <v>5365</v>
      </c>
      <c r="D417" s="72" t="s">
        <v>170</v>
      </c>
      <c r="E417" s="217">
        <v>5</v>
      </c>
      <c r="F417" s="217">
        <v>4</v>
      </c>
      <c r="G417" s="217">
        <v>9</v>
      </c>
      <c r="H417" s="269">
        <v>44650</v>
      </c>
      <c r="I417" s="217">
        <v>250</v>
      </c>
      <c r="J417" s="217">
        <f t="shared" si="17"/>
        <v>9</v>
      </c>
      <c r="N417" s="216"/>
      <c r="R417" s="216"/>
      <c r="U417" s="216"/>
    </row>
    <row r="418" spans="1:21" ht="15" hidden="1" outlineLevel="1" thickBot="1" x14ac:dyDescent="0.4">
      <c r="A418" s="216" t="s">
        <v>5364</v>
      </c>
      <c r="B418" s="46">
        <v>4</v>
      </c>
      <c r="C418" s="216" t="s">
        <v>5365</v>
      </c>
      <c r="D418" s="72" t="s">
        <v>170</v>
      </c>
      <c r="E418" s="217">
        <v>8</v>
      </c>
      <c r="F418" s="217">
        <v>8</v>
      </c>
      <c r="G418" s="217">
        <v>16</v>
      </c>
      <c r="H418" s="269">
        <v>44650</v>
      </c>
      <c r="I418" s="217">
        <v>300</v>
      </c>
      <c r="J418" s="217">
        <f t="shared" si="17"/>
        <v>16</v>
      </c>
      <c r="N418" s="216"/>
      <c r="R418" s="216"/>
      <c r="U418" s="216"/>
    </row>
    <row r="419" spans="1:21" ht="15" hidden="1" outlineLevel="1" thickBot="1" x14ac:dyDescent="0.4">
      <c r="A419" s="216" t="s">
        <v>5364</v>
      </c>
      <c r="B419" s="46">
        <v>5</v>
      </c>
      <c r="C419" s="216" t="s">
        <v>5365</v>
      </c>
      <c r="D419" s="72" t="s">
        <v>170</v>
      </c>
      <c r="E419" s="217">
        <v>3</v>
      </c>
      <c r="F419" s="217">
        <v>5</v>
      </c>
      <c r="G419" s="217">
        <v>8</v>
      </c>
      <c r="H419" s="269">
        <v>44650</v>
      </c>
      <c r="I419" s="217">
        <v>200</v>
      </c>
      <c r="J419" s="217">
        <f t="shared" si="17"/>
        <v>8</v>
      </c>
      <c r="N419" s="216"/>
      <c r="R419" s="216"/>
      <c r="U419" s="216"/>
    </row>
    <row r="420" spans="1:21" ht="15" hidden="1" outlineLevel="1" thickBot="1" x14ac:dyDescent="0.4">
      <c r="A420" s="216" t="s">
        <v>5364</v>
      </c>
      <c r="B420" s="46">
        <v>7</v>
      </c>
      <c r="C420" s="216" t="s">
        <v>5365</v>
      </c>
      <c r="D420" s="72" t="s">
        <v>170</v>
      </c>
      <c r="E420" s="217">
        <v>7</v>
      </c>
      <c r="F420" s="217">
        <v>4</v>
      </c>
      <c r="G420" s="217">
        <v>11</v>
      </c>
      <c r="H420" s="269">
        <v>44650</v>
      </c>
      <c r="I420" s="217">
        <v>50</v>
      </c>
      <c r="J420" s="217">
        <f t="shared" si="17"/>
        <v>11</v>
      </c>
      <c r="N420" s="216"/>
      <c r="R420" s="216"/>
      <c r="U420" s="216"/>
    </row>
    <row r="421" spans="1:21" ht="15" hidden="1" outlineLevel="1" thickBot="1" x14ac:dyDescent="0.4">
      <c r="A421" s="216" t="s">
        <v>5364</v>
      </c>
      <c r="B421" s="46">
        <v>8</v>
      </c>
      <c r="C421" s="216" t="s">
        <v>5365</v>
      </c>
      <c r="D421" s="72" t="s">
        <v>170</v>
      </c>
      <c r="E421" s="217">
        <v>6</v>
      </c>
      <c r="F421" s="217">
        <v>2</v>
      </c>
      <c r="G421" s="217">
        <v>8</v>
      </c>
      <c r="H421" s="269">
        <v>44650</v>
      </c>
      <c r="I421" s="217">
        <v>300</v>
      </c>
      <c r="J421" s="217">
        <f t="shared" si="17"/>
        <v>8</v>
      </c>
      <c r="N421" s="216"/>
      <c r="R421" s="216"/>
      <c r="U421" s="216"/>
    </row>
    <row r="422" spans="1:21" ht="15" hidden="1" outlineLevel="1" thickBot="1" x14ac:dyDescent="0.4">
      <c r="A422" s="216" t="s">
        <v>5364</v>
      </c>
      <c r="B422" s="46">
        <v>9</v>
      </c>
      <c r="C422" s="216" t="s">
        <v>5365</v>
      </c>
      <c r="D422" s="72" t="s">
        <v>170</v>
      </c>
      <c r="E422" s="217">
        <v>4</v>
      </c>
      <c r="F422" s="217">
        <v>2</v>
      </c>
      <c r="G422" s="217">
        <v>6</v>
      </c>
      <c r="H422" s="269">
        <v>44650</v>
      </c>
      <c r="I422" s="217">
        <v>300</v>
      </c>
      <c r="J422" s="217">
        <f t="shared" si="17"/>
        <v>6</v>
      </c>
      <c r="N422" s="216"/>
      <c r="R422" s="216"/>
      <c r="U422" s="216"/>
    </row>
    <row r="423" spans="1:21" ht="15" hidden="1" outlineLevel="1" thickBot="1" x14ac:dyDescent="0.4">
      <c r="A423" s="216" t="s">
        <v>5364</v>
      </c>
      <c r="B423" s="46">
        <v>10</v>
      </c>
      <c r="C423" s="216" t="s">
        <v>5365</v>
      </c>
      <c r="D423" s="72" t="s">
        <v>170</v>
      </c>
      <c r="E423" s="217">
        <v>5</v>
      </c>
      <c r="F423" s="217">
        <v>2</v>
      </c>
      <c r="G423" s="217">
        <v>7</v>
      </c>
      <c r="H423" s="269">
        <v>44650</v>
      </c>
      <c r="I423" s="217">
        <v>400</v>
      </c>
      <c r="J423" s="217">
        <f t="shared" si="17"/>
        <v>7</v>
      </c>
      <c r="N423" s="216"/>
      <c r="R423" s="216"/>
      <c r="U423" s="216"/>
    </row>
    <row r="424" spans="1:21" ht="15" hidden="1" outlineLevel="1" thickBot="1" x14ac:dyDescent="0.4">
      <c r="A424" s="216" t="s">
        <v>5364</v>
      </c>
      <c r="B424" s="46">
        <v>11</v>
      </c>
      <c r="C424" s="216" t="s">
        <v>5365</v>
      </c>
      <c r="D424" s="72" t="s">
        <v>170</v>
      </c>
      <c r="E424" s="217">
        <v>5</v>
      </c>
      <c r="F424" s="217">
        <v>2</v>
      </c>
      <c r="G424" s="217">
        <v>7</v>
      </c>
      <c r="H424" s="269">
        <v>44650</v>
      </c>
      <c r="I424" s="217">
        <v>300</v>
      </c>
      <c r="J424" s="217">
        <f t="shared" si="17"/>
        <v>7</v>
      </c>
      <c r="N424" s="216"/>
      <c r="R424" s="216"/>
      <c r="U424" s="216"/>
    </row>
    <row r="425" spans="1:21" ht="15" hidden="1" outlineLevel="1" thickBot="1" x14ac:dyDescent="0.4">
      <c r="A425" s="216" t="s">
        <v>5364</v>
      </c>
      <c r="B425" s="46">
        <v>12</v>
      </c>
      <c r="C425" s="216" t="s">
        <v>5365</v>
      </c>
      <c r="D425" s="72" t="s">
        <v>170</v>
      </c>
      <c r="E425" s="217">
        <v>3</v>
      </c>
      <c r="F425" s="217">
        <v>3</v>
      </c>
      <c r="G425" s="217">
        <v>6</v>
      </c>
      <c r="H425" s="269">
        <v>44650</v>
      </c>
      <c r="I425" s="217">
        <v>400</v>
      </c>
      <c r="J425" s="217">
        <f t="shared" si="17"/>
        <v>6</v>
      </c>
      <c r="N425" s="216"/>
      <c r="R425" s="216"/>
      <c r="U425" s="216"/>
    </row>
    <row r="426" spans="1:21" ht="15" hidden="1" outlineLevel="1" thickBot="1" x14ac:dyDescent="0.4">
      <c r="A426" s="216" t="s">
        <v>5364</v>
      </c>
      <c r="B426" s="46">
        <v>13</v>
      </c>
      <c r="C426" s="216" t="s">
        <v>5365</v>
      </c>
      <c r="D426" s="72" t="s">
        <v>170</v>
      </c>
      <c r="E426" s="217">
        <v>12</v>
      </c>
      <c r="F426" s="217">
        <v>5</v>
      </c>
      <c r="G426" s="217">
        <v>17</v>
      </c>
      <c r="H426" s="269">
        <v>44650</v>
      </c>
      <c r="I426" s="217">
        <v>300</v>
      </c>
      <c r="J426" s="217">
        <f t="shared" si="17"/>
        <v>17</v>
      </c>
      <c r="N426" s="216"/>
      <c r="R426" s="216"/>
      <c r="U426" s="216"/>
    </row>
    <row r="427" spans="1:21" ht="15" hidden="1" outlineLevel="1" thickBot="1" x14ac:dyDescent="0.4">
      <c r="A427" s="216" t="s">
        <v>5364</v>
      </c>
      <c r="B427" s="46">
        <v>14</v>
      </c>
      <c r="C427" s="216" t="s">
        <v>5365</v>
      </c>
      <c r="D427" s="72" t="s">
        <v>170</v>
      </c>
      <c r="E427" s="217">
        <v>5</v>
      </c>
      <c r="F427" s="217">
        <v>2</v>
      </c>
      <c r="G427" s="217">
        <v>7</v>
      </c>
      <c r="H427" s="269">
        <v>44650</v>
      </c>
      <c r="I427" s="217">
        <v>300</v>
      </c>
      <c r="J427" s="217">
        <f t="shared" si="17"/>
        <v>7</v>
      </c>
      <c r="N427" s="216"/>
      <c r="R427" s="216"/>
      <c r="U427" s="216"/>
    </row>
    <row r="428" spans="1:21" ht="15" hidden="1" outlineLevel="1" thickBot="1" x14ac:dyDescent="0.4">
      <c r="A428" s="216" t="s">
        <v>5364</v>
      </c>
      <c r="B428" s="46">
        <v>15</v>
      </c>
      <c r="C428" s="216" t="s">
        <v>5365</v>
      </c>
      <c r="D428" s="72" t="s">
        <v>170</v>
      </c>
      <c r="E428" s="217">
        <v>5</v>
      </c>
      <c r="F428" s="217">
        <v>7</v>
      </c>
      <c r="G428" s="217">
        <v>12</v>
      </c>
      <c r="H428" s="269">
        <v>44650</v>
      </c>
      <c r="I428" s="217">
        <v>400</v>
      </c>
      <c r="J428" s="217">
        <f t="shared" si="17"/>
        <v>12</v>
      </c>
      <c r="N428" s="216"/>
      <c r="R428" s="216"/>
      <c r="U428" s="216"/>
    </row>
    <row r="429" spans="1:21" ht="15" hidden="1" outlineLevel="1" thickBot="1" x14ac:dyDescent="0.4">
      <c r="A429" s="216" t="s">
        <v>5364</v>
      </c>
      <c r="B429" s="46">
        <v>16</v>
      </c>
      <c r="C429" s="216" t="s">
        <v>5365</v>
      </c>
      <c r="D429" s="72" t="s">
        <v>170</v>
      </c>
      <c r="E429" s="217">
        <v>6</v>
      </c>
      <c r="F429" s="217">
        <v>2</v>
      </c>
      <c r="G429" s="217">
        <v>8</v>
      </c>
      <c r="H429" s="269">
        <v>44650</v>
      </c>
      <c r="I429" s="217">
        <v>200</v>
      </c>
      <c r="J429" s="217">
        <f t="shared" si="17"/>
        <v>8</v>
      </c>
      <c r="N429" s="216"/>
      <c r="R429" s="216"/>
      <c r="U429" s="216"/>
    </row>
    <row r="430" spans="1:21" ht="15" hidden="1" outlineLevel="1" thickBot="1" x14ac:dyDescent="0.4">
      <c r="A430" s="216" t="s">
        <v>5364</v>
      </c>
      <c r="B430" s="46">
        <v>32</v>
      </c>
      <c r="C430" s="216" t="s">
        <v>5365</v>
      </c>
      <c r="D430" s="72" t="s">
        <v>170</v>
      </c>
      <c r="E430" s="217">
        <v>7</v>
      </c>
      <c r="F430" s="217">
        <v>2</v>
      </c>
      <c r="G430" s="217">
        <v>9</v>
      </c>
      <c r="H430" s="269">
        <v>44650</v>
      </c>
      <c r="I430" s="217">
        <v>200</v>
      </c>
      <c r="J430" s="217">
        <f t="shared" si="17"/>
        <v>9</v>
      </c>
      <c r="N430" s="216"/>
      <c r="R430" s="216"/>
      <c r="U430" s="216"/>
    </row>
    <row r="431" spans="1:21" ht="15" hidden="1" outlineLevel="1" thickBot="1" x14ac:dyDescent="0.4">
      <c r="A431" s="216" t="s">
        <v>5364</v>
      </c>
      <c r="B431" s="46">
        <v>17</v>
      </c>
      <c r="C431" s="216" t="s">
        <v>5365</v>
      </c>
      <c r="D431" s="72" t="s">
        <v>170</v>
      </c>
      <c r="E431" s="217">
        <v>8</v>
      </c>
      <c r="F431" s="217">
        <v>3</v>
      </c>
      <c r="G431" s="217">
        <v>11</v>
      </c>
      <c r="H431" s="269">
        <v>44650</v>
      </c>
      <c r="I431" s="217">
        <v>200</v>
      </c>
      <c r="J431" s="217">
        <f t="shared" si="17"/>
        <v>11</v>
      </c>
      <c r="N431" s="216"/>
      <c r="R431" s="216"/>
      <c r="U431" s="216"/>
    </row>
    <row r="432" spans="1:21" ht="15" hidden="1" outlineLevel="1" thickBot="1" x14ac:dyDescent="0.4">
      <c r="A432" s="216" t="s">
        <v>5364</v>
      </c>
      <c r="B432" s="46">
        <v>18</v>
      </c>
      <c r="C432" s="216" t="s">
        <v>5365</v>
      </c>
      <c r="D432" s="72" t="s">
        <v>170</v>
      </c>
      <c r="E432" s="217">
        <v>7</v>
      </c>
      <c r="F432" s="217">
        <v>2</v>
      </c>
      <c r="G432" s="217">
        <v>9</v>
      </c>
      <c r="H432" s="269">
        <v>44650</v>
      </c>
      <c r="I432" s="217">
        <v>200</v>
      </c>
      <c r="J432" s="217">
        <f t="shared" si="17"/>
        <v>9</v>
      </c>
      <c r="N432" s="216"/>
      <c r="R432" s="216"/>
      <c r="U432" s="216"/>
    </row>
    <row r="433" spans="1:21" ht="15" hidden="1" outlineLevel="1" thickBot="1" x14ac:dyDescent="0.4">
      <c r="A433" s="216" t="s">
        <v>5364</v>
      </c>
      <c r="B433" s="46">
        <v>19</v>
      </c>
      <c r="C433" s="216" t="s">
        <v>5365</v>
      </c>
      <c r="D433" s="72" t="s">
        <v>170</v>
      </c>
      <c r="E433" s="217">
        <v>8</v>
      </c>
      <c r="F433" s="217">
        <v>4</v>
      </c>
      <c r="G433" s="217">
        <v>12</v>
      </c>
      <c r="H433" s="269">
        <v>44650</v>
      </c>
      <c r="I433" s="217">
        <v>800</v>
      </c>
      <c r="J433" s="217">
        <f t="shared" si="17"/>
        <v>12</v>
      </c>
      <c r="N433" s="216"/>
      <c r="R433" s="216"/>
      <c r="U433" s="216"/>
    </row>
    <row r="434" spans="1:21" ht="15" hidden="1" outlineLevel="1" thickBot="1" x14ac:dyDescent="0.4">
      <c r="A434" s="216" t="s">
        <v>5364</v>
      </c>
      <c r="B434" s="46">
        <v>25</v>
      </c>
      <c r="C434" s="216" t="s">
        <v>5365</v>
      </c>
      <c r="D434" s="72" t="s">
        <v>170</v>
      </c>
      <c r="E434" s="217">
        <v>4</v>
      </c>
      <c r="F434" s="217">
        <v>2</v>
      </c>
      <c r="G434" s="217">
        <v>6</v>
      </c>
      <c r="H434" s="269">
        <v>44650</v>
      </c>
      <c r="I434" s="217">
        <v>700</v>
      </c>
      <c r="J434" s="217">
        <f t="shared" si="17"/>
        <v>6</v>
      </c>
      <c r="N434" s="216"/>
      <c r="R434" s="216"/>
      <c r="U434" s="216"/>
    </row>
    <row r="435" spans="1:21" ht="15" hidden="1" outlineLevel="1" thickBot="1" x14ac:dyDescent="0.4">
      <c r="A435" s="216" t="s">
        <v>5364</v>
      </c>
      <c r="B435" s="46">
        <v>20</v>
      </c>
      <c r="C435" s="216" t="s">
        <v>5365</v>
      </c>
      <c r="D435" s="72" t="s">
        <v>170</v>
      </c>
      <c r="E435" s="217">
        <v>3</v>
      </c>
      <c r="F435" s="217">
        <v>5</v>
      </c>
      <c r="G435" s="217">
        <v>8</v>
      </c>
      <c r="H435" s="269">
        <v>44650</v>
      </c>
      <c r="I435" s="217">
        <v>400</v>
      </c>
      <c r="J435" s="217">
        <f t="shared" si="17"/>
        <v>8</v>
      </c>
      <c r="N435" s="216"/>
      <c r="R435" s="216"/>
      <c r="U435" s="216"/>
    </row>
    <row r="436" spans="1:21" ht="15" hidden="1" outlineLevel="1" thickBot="1" x14ac:dyDescent="0.4">
      <c r="A436" s="216" t="s">
        <v>5364</v>
      </c>
      <c r="B436" s="46">
        <v>21</v>
      </c>
      <c r="C436" s="216" t="s">
        <v>5365</v>
      </c>
      <c r="D436" s="72" t="s">
        <v>170</v>
      </c>
      <c r="E436" s="217">
        <v>5</v>
      </c>
      <c r="F436" s="217">
        <v>3</v>
      </c>
      <c r="G436" s="217">
        <v>8</v>
      </c>
      <c r="H436" s="269">
        <v>44650</v>
      </c>
      <c r="I436" s="217">
        <v>400</v>
      </c>
      <c r="J436" s="217">
        <f t="shared" si="17"/>
        <v>8</v>
      </c>
      <c r="N436" s="216"/>
      <c r="R436" s="216"/>
      <c r="U436" s="216"/>
    </row>
    <row r="437" spans="1:21" ht="15" hidden="1" outlineLevel="1" thickBot="1" x14ac:dyDescent="0.4">
      <c r="A437" s="216" t="s">
        <v>5364</v>
      </c>
      <c r="B437" s="46">
        <v>22</v>
      </c>
      <c r="C437" s="216" t="s">
        <v>5365</v>
      </c>
      <c r="D437" s="72" t="s">
        <v>170</v>
      </c>
      <c r="E437" s="217">
        <v>12</v>
      </c>
      <c r="F437" s="217">
        <v>5</v>
      </c>
      <c r="G437" s="217">
        <v>17</v>
      </c>
      <c r="H437" s="269">
        <v>44650</v>
      </c>
      <c r="I437" s="217">
        <v>400</v>
      </c>
      <c r="J437" s="217">
        <f t="shared" si="17"/>
        <v>17</v>
      </c>
      <c r="N437" s="216"/>
      <c r="R437" s="216"/>
      <c r="U437" s="216"/>
    </row>
    <row r="438" spans="1:21" ht="15" hidden="1" outlineLevel="1" thickBot="1" x14ac:dyDescent="0.4">
      <c r="A438" s="216" t="s">
        <v>5364</v>
      </c>
      <c r="B438" s="46">
        <v>24</v>
      </c>
      <c r="C438" s="216" t="s">
        <v>5365</v>
      </c>
      <c r="D438" s="72" t="s">
        <v>170</v>
      </c>
      <c r="E438" s="217">
        <v>3</v>
      </c>
      <c r="F438" s="217">
        <v>3</v>
      </c>
      <c r="G438" s="217">
        <v>6</v>
      </c>
      <c r="H438" s="269">
        <v>44650</v>
      </c>
      <c r="I438" s="217">
        <v>400</v>
      </c>
      <c r="J438" s="217">
        <f t="shared" si="17"/>
        <v>6</v>
      </c>
      <c r="N438" s="216"/>
      <c r="R438" s="216"/>
      <c r="U438" s="216"/>
    </row>
    <row r="439" spans="1:21" ht="15" hidden="1" outlineLevel="1" thickBot="1" x14ac:dyDescent="0.4">
      <c r="A439" s="216" t="s">
        <v>5364</v>
      </c>
      <c r="B439" s="46">
        <v>23</v>
      </c>
      <c r="C439" s="216" t="s">
        <v>5365</v>
      </c>
      <c r="D439" s="72" t="s">
        <v>170</v>
      </c>
      <c r="E439" s="217">
        <v>5</v>
      </c>
      <c r="F439" s="217">
        <v>2</v>
      </c>
      <c r="G439" s="217">
        <v>7</v>
      </c>
      <c r="H439" s="269">
        <v>44650</v>
      </c>
      <c r="I439" s="217">
        <v>300</v>
      </c>
      <c r="J439" s="217">
        <f t="shared" si="17"/>
        <v>7</v>
      </c>
      <c r="N439" s="216"/>
      <c r="R439" s="216"/>
      <c r="U439" s="216"/>
    </row>
    <row r="440" spans="1:21" ht="15" hidden="1" outlineLevel="1" thickBot="1" x14ac:dyDescent="0.4">
      <c r="A440" s="216" t="s">
        <v>5364</v>
      </c>
      <c r="B440" s="46">
        <v>26</v>
      </c>
      <c r="C440" s="216" t="s">
        <v>5365</v>
      </c>
      <c r="D440" s="72" t="s">
        <v>170</v>
      </c>
      <c r="E440" s="217">
        <v>7</v>
      </c>
      <c r="F440" s="217">
        <v>6</v>
      </c>
      <c r="G440" s="217">
        <v>13</v>
      </c>
      <c r="H440" s="269">
        <v>44650</v>
      </c>
      <c r="I440" s="217">
        <v>200</v>
      </c>
      <c r="J440" s="217">
        <f t="shared" si="17"/>
        <v>13</v>
      </c>
      <c r="N440" s="216"/>
      <c r="R440" s="216"/>
      <c r="U440" s="216"/>
    </row>
    <row r="441" spans="1:21" ht="15" hidden="1" outlineLevel="1" thickBot="1" x14ac:dyDescent="0.4">
      <c r="A441" s="216" t="s">
        <v>5364</v>
      </c>
      <c r="B441" s="46">
        <v>27</v>
      </c>
      <c r="C441" s="216" t="s">
        <v>5365</v>
      </c>
      <c r="D441" s="72" t="s">
        <v>170</v>
      </c>
      <c r="E441" s="217">
        <v>5</v>
      </c>
      <c r="F441" s="217">
        <v>2</v>
      </c>
      <c r="G441" s="217">
        <v>7</v>
      </c>
      <c r="H441" s="269">
        <v>44650</v>
      </c>
      <c r="I441" s="217">
        <v>600</v>
      </c>
      <c r="J441" s="217">
        <f t="shared" si="17"/>
        <v>7</v>
      </c>
      <c r="N441" s="216"/>
      <c r="R441" s="216"/>
      <c r="U441" s="216"/>
    </row>
    <row r="442" spans="1:21" ht="15" hidden="1" outlineLevel="1" thickBot="1" x14ac:dyDescent="0.4">
      <c r="A442" s="216" t="s">
        <v>5364</v>
      </c>
      <c r="B442" s="46">
        <v>28</v>
      </c>
      <c r="C442" s="216" t="s">
        <v>5365</v>
      </c>
      <c r="D442" s="72" t="s">
        <v>170</v>
      </c>
      <c r="E442" s="217">
        <v>2</v>
      </c>
      <c r="F442" s="217">
        <v>3</v>
      </c>
      <c r="G442" s="217">
        <v>5</v>
      </c>
      <c r="H442" s="269">
        <v>44650</v>
      </c>
      <c r="I442" s="217">
        <v>200</v>
      </c>
      <c r="J442" s="217">
        <f t="shared" si="17"/>
        <v>5</v>
      </c>
      <c r="N442" s="216"/>
      <c r="R442" s="216"/>
      <c r="U442" s="216"/>
    </row>
    <row r="443" spans="1:21" ht="15" hidden="1" outlineLevel="1" thickBot="1" x14ac:dyDescent="0.4">
      <c r="A443" s="216" t="s">
        <v>5364</v>
      </c>
      <c r="B443" s="46">
        <v>29</v>
      </c>
      <c r="C443" s="216" t="s">
        <v>5365</v>
      </c>
      <c r="D443" s="72" t="s">
        <v>170</v>
      </c>
      <c r="E443" s="217">
        <v>3</v>
      </c>
      <c r="F443" s="217">
        <v>3</v>
      </c>
      <c r="G443" s="217">
        <v>6</v>
      </c>
      <c r="H443" s="269">
        <v>44650</v>
      </c>
      <c r="I443" s="217">
        <v>200</v>
      </c>
      <c r="J443" s="217">
        <f t="shared" si="17"/>
        <v>6</v>
      </c>
      <c r="N443" s="216"/>
      <c r="R443" s="216"/>
      <c r="U443" s="216"/>
    </row>
    <row r="444" spans="1:21" ht="15" hidden="1" outlineLevel="1" thickBot="1" x14ac:dyDescent="0.4">
      <c r="A444" s="216" t="s">
        <v>5364</v>
      </c>
      <c r="B444" s="46">
        <v>30</v>
      </c>
      <c r="C444" s="216" t="s">
        <v>5365</v>
      </c>
      <c r="D444" s="72" t="s">
        <v>170</v>
      </c>
      <c r="E444" s="217">
        <v>7</v>
      </c>
      <c r="F444" s="217">
        <v>4</v>
      </c>
      <c r="G444" s="217">
        <v>11</v>
      </c>
      <c r="H444" s="269">
        <v>44650</v>
      </c>
      <c r="I444" s="217">
        <v>500</v>
      </c>
      <c r="J444" s="217">
        <f t="shared" si="17"/>
        <v>11</v>
      </c>
      <c r="N444" s="216"/>
      <c r="R444" s="216"/>
      <c r="U444" s="216"/>
    </row>
    <row r="445" spans="1:21" ht="15" hidden="1" outlineLevel="1" thickBot="1" x14ac:dyDescent="0.4">
      <c r="A445" s="216" t="s">
        <v>5364</v>
      </c>
      <c r="B445" s="46">
        <v>31</v>
      </c>
      <c r="C445" s="216" t="s">
        <v>5365</v>
      </c>
      <c r="D445" s="72" t="s">
        <v>170</v>
      </c>
      <c r="E445" s="217">
        <v>3</v>
      </c>
      <c r="F445" s="217">
        <v>4</v>
      </c>
      <c r="G445" s="217">
        <v>7</v>
      </c>
      <c r="H445" s="269">
        <v>44650</v>
      </c>
      <c r="I445" s="217">
        <v>800</v>
      </c>
      <c r="J445" s="217">
        <f t="shared" si="17"/>
        <v>7</v>
      </c>
      <c r="N445" s="216"/>
      <c r="R445" s="216"/>
      <c r="U445" s="216"/>
    </row>
    <row r="446" spans="1:21" ht="15" hidden="1" outlineLevel="1" thickBot="1" x14ac:dyDescent="0.4">
      <c r="A446" s="216" t="s">
        <v>5364</v>
      </c>
      <c r="B446" s="46">
        <v>33</v>
      </c>
      <c r="C446" s="216" t="s">
        <v>5365</v>
      </c>
      <c r="D446" s="72" t="s">
        <v>170</v>
      </c>
      <c r="E446" s="217">
        <v>4</v>
      </c>
      <c r="F446" s="217">
        <v>3</v>
      </c>
      <c r="G446" s="217">
        <v>7</v>
      </c>
      <c r="H446" s="269">
        <v>44650</v>
      </c>
      <c r="I446" s="217">
        <v>300</v>
      </c>
      <c r="J446" s="217">
        <f t="shared" si="17"/>
        <v>7</v>
      </c>
      <c r="N446" s="216"/>
      <c r="R446" s="216"/>
      <c r="U446" s="216"/>
    </row>
    <row r="447" spans="1:21" ht="15" hidden="1" outlineLevel="1" thickBot="1" x14ac:dyDescent="0.4">
      <c r="A447" s="216" t="s">
        <v>5364</v>
      </c>
      <c r="B447" s="46">
        <v>34</v>
      </c>
      <c r="C447" s="216" t="s">
        <v>5365</v>
      </c>
      <c r="D447" s="72" t="s">
        <v>170</v>
      </c>
      <c r="E447" s="217">
        <v>5</v>
      </c>
      <c r="F447" s="217">
        <v>3</v>
      </c>
      <c r="G447" s="217">
        <v>8</v>
      </c>
      <c r="H447" s="269">
        <v>44650</v>
      </c>
      <c r="I447" s="217">
        <v>100</v>
      </c>
      <c r="J447" s="217">
        <f t="shared" si="17"/>
        <v>8</v>
      </c>
      <c r="N447" s="216"/>
      <c r="R447" s="216"/>
      <c r="U447" s="216"/>
    </row>
    <row r="448" spans="1:21" ht="15" hidden="1" outlineLevel="1" thickBot="1" x14ac:dyDescent="0.4">
      <c r="A448" s="216" t="s">
        <v>5364</v>
      </c>
      <c r="B448" s="46">
        <v>35</v>
      </c>
      <c r="C448" s="216" t="s">
        <v>5365</v>
      </c>
      <c r="D448" s="72" t="s">
        <v>170</v>
      </c>
      <c r="E448" s="217">
        <v>5</v>
      </c>
      <c r="F448" s="217">
        <v>2</v>
      </c>
      <c r="G448" s="217">
        <v>7</v>
      </c>
      <c r="H448" s="269">
        <v>44650</v>
      </c>
      <c r="I448" s="217">
        <v>800</v>
      </c>
      <c r="J448" s="217">
        <f t="shared" si="17"/>
        <v>7</v>
      </c>
      <c r="N448" s="216"/>
      <c r="R448" s="216"/>
      <c r="U448" s="216"/>
    </row>
    <row r="449" spans="1:21" ht="15" hidden="1" outlineLevel="1" thickBot="1" x14ac:dyDescent="0.4">
      <c r="A449" s="216" t="s">
        <v>5364</v>
      </c>
      <c r="B449" s="46">
        <v>36</v>
      </c>
      <c r="C449" s="216" t="s">
        <v>5365</v>
      </c>
      <c r="D449" s="72" t="s">
        <v>170</v>
      </c>
      <c r="E449" s="217">
        <v>7</v>
      </c>
      <c r="F449" s="217">
        <v>3</v>
      </c>
      <c r="G449" s="217">
        <v>10</v>
      </c>
      <c r="H449" s="269">
        <v>44650</v>
      </c>
      <c r="I449" s="217">
        <v>400</v>
      </c>
      <c r="J449" s="217">
        <f t="shared" si="17"/>
        <v>10</v>
      </c>
      <c r="N449" s="216"/>
      <c r="R449" s="216"/>
      <c r="U449" s="216"/>
    </row>
    <row r="450" spans="1:21" ht="15" hidden="1" outlineLevel="1" thickBot="1" x14ac:dyDescent="0.4">
      <c r="A450" s="216" t="s">
        <v>5364</v>
      </c>
      <c r="B450" s="46">
        <v>37</v>
      </c>
      <c r="C450" s="216" t="s">
        <v>5365</v>
      </c>
      <c r="D450" s="72" t="s">
        <v>170</v>
      </c>
      <c r="E450" s="217">
        <v>6</v>
      </c>
      <c r="F450" s="217">
        <v>3</v>
      </c>
      <c r="G450" s="217">
        <v>9</v>
      </c>
      <c r="H450" s="269">
        <v>44650</v>
      </c>
      <c r="I450" s="217">
        <v>200</v>
      </c>
      <c r="J450" s="217">
        <f t="shared" si="17"/>
        <v>9</v>
      </c>
      <c r="N450" s="216"/>
      <c r="R450" s="216"/>
      <c r="U450" s="216"/>
    </row>
    <row r="451" spans="1:21" ht="15" hidden="1" outlineLevel="1" thickBot="1" x14ac:dyDescent="0.4">
      <c r="A451" s="216" t="s">
        <v>5364</v>
      </c>
      <c r="B451" s="46">
        <v>38</v>
      </c>
      <c r="C451" s="216" t="s">
        <v>5365</v>
      </c>
      <c r="D451" s="72" t="s">
        <v>170</v>
      </c>
      <c r="E451" s="217">
        <v>9</v>
      </c>
      <c r="F451" s="217">
        <v>7</v>
      </c>
      <c r="G451" s="217">
        <v>16</v>
      </c>
      <c r="H451" s="269">
        <v>44650</v>
      </c>
      <c r="I451" s="217">
        <v>100</v>
      </c>
      <c r="J451" s="217">
        <f t="shared" ref="J451:J514" si="20">IF(I451&gt;$Q$1,,G451)</f>
        <v>16</v>
      </c>
      <c r="N451" s="216"/>
      <c r="R451" s="216"/>
      <c r="U451" s="216"/>
    </row>
    <row r="452" spans="1:21" ht="15" hidden="1" outlineLevel="1" thickBot="1" x14ac:dyDescent="0.4">
      <c r="A452" s="216" t="s">
        <v>5364</v>
      </c>
      <c r="B452" s="46">
        <v>39</v>
      </c>
      <c r="C452" s="216" t="s">
        <v>5365</v>
      </c>
      <c r="D452" s="72" t="s">
        <v>170</v>
      </c>
      <c r="E452" s="217">
        <v>10</v>
      </c>
      <c r="F452" s="217">
        <v>4</v>
      </c>
      <c r="G452" s="217">
        <v>14</v>
      </c>
      <c r="H452" s="269">
        <v>44650</v>
      </c>
      <c r="I452" s="217">
        <v>350</v>
      </c>
      <c r="J452" s="217">
        <f t="shared" si="20"/>
        <v>14</v>
      </c>
      <c r="N452" s="216"/>
      <c r="R452" s="216"/>
      <c r="U452" s="216"/>
    </row>
    <row r="453" spans="1:21" ht="15" hidden="1" outlineLevel="1" thickBot="1" x14ac:dyDescent="0.4">
      <c r="A453" s="216" t="s">
        <v>5364</v>
      </c>
      <c r="B453" s="46">
        <v>40</v>
      </c>
      <c r="C453" s="216" t="s">
        <v>5365</v>
      </c>
      <c r="D453" s="72" t="s">
        <v>170</v>
      </c>
      <c r="E453" s="217">
        <v>5</v>
      </c>
      <c r="F453" s="217">
        <v>2</v>
      </c>
      <c r="G453" s="217">
        <v>7</v>
      </c>
      <c r="H453" s="269">
        <v>44650</v>
      </c>
      <c r="I453" s="217">
        <v>500</v>
      </c>
      <c r="J453" s="217">
        <f t="shared" si="20"/>
        <v>7</v>
      </c>
      <c r="N453" s="216"/>
      <c r="R453" s="216"/>
      <c r="U453" s="216"/>
    </row>
    <row r="454" spans="1:21" ht="15" hidden="1" outlineLevel="1" thickBot="1" x14ac:dyDescent="0.4">
      <c r="A454" s="216" t="s">
        <v>5364</v>
      </c>
      <c r="B454" s="46">
        <v>41</v>
      </c>
      <c r="C454" s="216" t="s">
        <v>5365</v>
      </c>
      <c r="D454" s="72" t="s">
        <v>170</v>
      </c>
      <c r="E454" s="217">
        <v>7</v>
      </c>
      <c r="F454" s="217">
        <v>2</v>
      </c>
      <c r="G454" s="217">
        <v>9</v>
      </c>
      <c r="H454" s="269">
        <v>44650</v>
      </c>
      <c r="I454" s="217">
        <v>500</v>
      </c>
      <c r="J454" s="217">
        <f t="shared" si="20"/>
        <v>9</v>
      </c>
      <c r="N454" s="216"/>
      <c r="R454" s="216"/>
      <c r="U454" s="216"/>
    </row>
    <row r="455" spans="1:21" ht="15" hidden="1" outlineLevel="1" thickBot="1" x14ac:dyDescent="0.4">
      <c r="A455" s="216" t="s">
        <v>5364</v>
      </c>
      <c r="B455" s="46">
        <v>43</v>
      </c>
      <c r="C455" s="216" t="s">
        <v>5365</v>
      </c>
      <c r="D455" s="72" t="s">
        <v>170</v>
      </c>
      <c r="E455" s="217">
        <v>6</v>
      </c>
      <c r="F455" s="217">
        <v>2</v>
      </c>
      <c r="G455" s="217">
        <v>8</v>
      </c>
      <c r="H455" s="269">
        <v>44650</v>
      </c>
      <c r="I455" s="217">
        <v>600</v>
      </c>
      <c r="J455" s="217">
        <f t="shared" si="20"/>
        <v>8</v>
      </c>
      <c r="N455" s="216"/>
      <c r="R455" s="216"/>
      <c r="U455" s="216"/>
    </row>
    <row r="456" spans="1:21" ht="15" hidden="1" outlineLevel="1" thickBot="1" x14ac:dyDescent="0.4">
      <c r="A456" s="216" t="s">
        <v>5364</v>
      </c>
      <c r="B456" s="46">
        <v>44</v>
      </c>
      <c r="C456" s="216" t="s">
        <v>5365</v>
      </c>
      <c r="D456" s="72" t="s">
        <v>170</v>
      </c>
      <c r="E456" s="217">
        <v>7</v>
      </c>
      <c r="F456" s="217">
        <v>3</v>
      </c>
      <c r="G456" s="217">
        <v>10</v>
      </c>
      <c r="H456" s="269">
        <v>44650</v>
      </c>
      <c r="I456" s="217">
        <v>800</v>
      </c>
      <c r="J456" s="217">
        <f t="shared" si="20"/>
        <v>10</v>
      </c>
      <c r="N456" s="216"/>
      <c r="R456" s="216"/>
      <c r="U456" s="216"/>
    </row>
    <row r="457" spans="1:21" ht="15" hidden="1" outlineLevel="1" thickBot="1" x14ac:dyDescent="0.4">
      <c r="A457" s="216" t="s">
        <v>5364</v>
      </c>
      <c r="B457" s="46">
        <v>45</v>
      </c>
      <c r="C457" s="216" t="s">
        <v>5365</v>
      </c>
      <c r="D457" s="72" t="s">
        <v>170</v>
      </c>
      <c r="E457" s="217">
        <v>5</v>
      </c>
      <c r="F457" s="217">
        <v>4</v>
      </c>
      <c r="G457" s="217">
        <v>9</v>
      </c>
      <c r="H457" s="269">
        <v>44650</v>
      </c>
      <c r="I457" s="217">
        <v>700</v>
      </c>
      <c r="J457" s="217">
        <f t="shared" si="20"/>
        <v>9</v>
      </c>
      <c r="N457" s="216"/>
      <c r="R457" s="216"/>
      <c r="U457" s="216"/>
    </row>
    <row r="458" spans="1:21" ht="15" hidden="1" outlineLevel="1" thickBot="1" x14ac:dyDescent="0.4">
      <c r="A458" s="216" t="s">
        <v>5364</v>
      </c>
      <c r="B458" s="46">
        <v>46</v>
      </c>
      <c r="C458" s="216" t="s">
        <v>5365</v>
      </c>
      <c r="D458" s="72" t="s">
        <v>170</v>
      </c>
      <c r="E458" s="217">
        <v>8</v>
      </c>
      <c r="F458" s="217">
        <v>3</v>
      </c>
      <c r="G458" s="217">
        <v>11</v>
      </c>
      <c r="H458" s="269">
        <v>44650</v>
      </c>
      <c r="I458" s="217">
        <v>400</v>
      </c>
      <c r="J458" s="217">
        <f t="shared" si="20"/>
        <v>11</v>
      </c>
      <c r="N458" s="216"/>
      <c r="R458" s="216"/>
      <c r="U458" s="216"/>
    </row>
    <row r="459" spans="1:21" ht="15" hidden="1" outlineLevel="1" thickBot="1" x14ac:dyDescent="0.4">
      <c r="A459" s="216" t="s">
        <v>5364</v>
      </c>
      <c r="B459" s="46">
        <v>47</v>
      </c>
      <c r="C459" s="216" t="s">
        <v>5365</v>
      </c>
      <c r="D459" s="72" t="s">
        <v>170</v>
      </c>
      <c r="E459" s="217">
        <v>5</v>
      </c>
      <c r="F459" s="217">
        <v>7</v>
      </c>
      <c r="G459" s="217">
        <v>12</v>
      </c>
      <c r="H459" s="269">
        <v>44650</v>
      </c>
      <c r="I459" s="217">
        <v>370</v>
      </c>
      <c r="J459" s="217">
        <f t="shared" si="20"/>
        <v>12</v>
      </c>
      <c r="N459" s="216"/>
      <c r="R459" s="216"/>
      <c r="U459" s="216"/>
    </row>
    <row r="460" spans="1:21" ht="15" hidden="1" outlineLevel="1" thickBot="1" x14ac:dyDescent="0.4">
      <c r="A460" s="216" t="s">
        <v>5364</v>
      </c>
      <c r="B460" s="46">
        <v>48</v>
      </c>
      <c r="C460" s="216" t="s">
        <v>5365</v>
      </c>
      <c r="D460" s="72" t="s">
        <v>170</v>
      </c>
      <c r="E460" s="217">
        <v>7</v>
      </c>
      <c r="F460" s="217">
        <v>5</v>
      </c>
      <c r="G460" s="217">
        <v>12</v>
      </c>
      <c r="H460" s="269">
        <v>44650</v>
      </c>
      <c r="I460" s="217">
        <v>200</v>
      </c>
      <c r="J460" s="217">
        <f t="shared" si="20"/>
        <v>12</v>
      </c>
      <c r="N460" s="216"/>
      <c r="R460" s="216"/>
      <c r="U460" s="216"/>
    </row>
    <row r="461" spans="1:21" ht="15" hidden="1" outlineLevel="1" thickBot="1" x14ac:dyDescent="0.4">
      <c r="A461" s="216" t="s">
        <v>5364</v>
      </c>
      <c r="B461" s="46">
        <v>49</v>
      </c>
      <c r="C461" s="216" t="s">
        <v>5365</v>
      </c>
      <c r="D461" s="72" t="s">
        <v>170</v>
      </c>
      <c r="E461" s="217">
        <v>3</v>
      </c>
      <c r="F461" s="217">
        <v>3</v>
      </c>
      <c r="G461" s="217">
        <v>6</v>
      </c>
      <c r="H461" s="269">
        <v>44650</v>
      </c>
      <c r="I461" s="217">
        <v>400</v>
      </c>
      <c r="J461" s="217">
        <f t="shared" si="20"/>
        <v>6</v>
      </c>
      <c r="N461" s="216"/>
      <c r="R461" s="216"/>
      <c r="U461" s="216"/>
    </row>
    <row r="462" spans="1:21" ht="15" hidden="1" outlineLevel="1" thickBot="1" x14ac:dyDescent="0.4">
      <c r="A462" s="216" t="s">
        <v>5364</v>
      </c>
      <c r="B462" s="46">
        <v>50</v>
      </c>
      <c r="C462" s="216" t="s">
        <v>5365</v>
      </c>
      <c r="D462" s="72" t="s">
        <v>170</v>
      </c>
      <c r="E462" s="217">
        <v>8</v>
      </c>
      <c r="F462" s="217">
        <v>2</v>
      </c>
      <c r="G462" s="217">
        <v>10</v>
      </c>
      <c r="H462" s="269">
        <v>44650</v>
      </c>
      <c r="I462" s="217">
        <v>700</v>
      </c>
      <c r="J462" s="217">
        <f t="shared" si="20"/>
        <v>10</v>
      </c>
      <c r="N462" s="216"/>
      <c r="R462" s="216"/>
      <c r="U462" s="216"/>
    </row>
    <row r="463" spans="1:21" ht="15" hidden="1" outlineLevel="1" thickBot="1" x14ac:dyDescent="0.4">
      <c r="A463" s="216" t="s">
        <v>5364</v>
      </c>
      <c r="B463" s="46">
        <v>51</v>
      </c>
      <c r="C463" s="216" t="s">
        <v>5365</v>
      </c>
      <c r="D463" s="72" t="s">
        <v>170</v>
      </c>
      <c r="E463" s="217">
        <v>10</v>
      </c>
      <c r="F463" s="217">
        <v>5</v>
      </c>
      <c r="G463" s="217">
        <v>15</v>
      </c>
      <c r="H463" s="269">
        <v>44650</v>
      </c>
      <c r="I463" s="217">
        <v>200</v>
      </c>
      <c r="J463" s="217">
        <f t="shared" si="20"/>
        <v>15</v>
      </c>
      <c r="N463" s="216"/>
      <c r="R463" s="216"/>
      <c r="U463" s="216"/>
    </row>
    <row r="464" spans="1:21" ht="15" hidden="1" outlineLevel="1" thickBot="1" x14ac:dyDescent="0.4">
      <c r="A464" s="216" t="s">
        <v>5364</v>
      </c>
      <c r="B464" s="46">
        <v>52</v>
      </c>
      <c r="C464" s="216" t="s">
        <v>5365</v>
      </c>
      <c r="D464" s="72" t="s">
        <v>170</v>
      </c>
      <c r="E464" s="217">
        <v>6</v>
      </c>
      <c r="F464" s="217">
        <v>3</v>
      </c>
      <c r="G464" s="217">
        <v>9</v>
      </c>
      <c r="H464" s="269">
        <v>44650</v>
      </c>
      <c r="I464" s="217">
        <v>700</v>
      </c>
      <c r="J464" s="217">
        <f t="shared" si="20"/>
        <v>9</v>
      </c>
      <c r="N464" s="216"/>
      <c r="R464" s="216"/>
      <c r="U464" s="216"/>
    </row>
    <row r="465" spans="1:21" ht="15" hidden="1" outlineLevel="1" thickBot="1" x14ac:dyDescent="0.4">
      <c r="A465" s="216" t="s">
        <v>5364</v>
      </c>
      <c r="B465" s="46">
        <v>53</v>
      </c>
      <c r="C465" s="216" t="s">
        <v>5365</v>
      </c>
      <c r="D465" s="72" t="s">
        <v>170</v>
      </c>
      <c r="E465" s="217">
        <v>12</v>
      </c>
      <c r="F465" s="217">
        <v>5</v>
      </c>
      <c r="G465" s="217">
        <v>17</v>
      </c>
      <c r="H465" s="269">
        <v>44650</v>
      </c>
      <c r="I465" s="217">
        <v>400</v>
      </c>
      <c r="J465" s="217">
        <f t="shared" si="20"/>
        <v>17</v>
      </c>
      <c r="N465" s="216"/>
      <c r="R465" s="216"/>
      <c r="U465" s="216"/>
    </row>
    <row r="466" spans="1:21" ht="15" collapsed="1" thickBot="1" x14ac:dyDescent="0.4">
      <c r="A466" s="415" t="s">
        <v>5364</v>
      </c>
      <c r="B466" s="273"/>
      <c r="C466" s="417" t="s">
        <v>5365</v>
      </c>
      <c r="D466" s="273">
        <f>COUNTA(D413:D465)</f>
        <v>53</v>
      </c>
      <c r="E466" s="418">
        <f>SUM(E413:E465)</f>
        <v>321</v>
      </c>
      <c r="F466" s="418">
        <f t="shared" ref="F466:G466" si="21">SUM(F413:F465)</f>
        <v>188</v>
      </c>
      <c r="G466" s="418">
        <f t="shared" si="21"/>
        <v>509</v>
      </c>
      <c r="H466" s="422">
        <v>44650</v>
      </c>
      <c r="I466" s="421">
        <f>AVERAGE(I413:I465)</f>
        <v>381.88679245283021</v>
      </c>
      <c r="J466" s="418">
        <f t="shared" ref="J466" si="22">SUM(J413:J465)</f>
        <v>509</v>
      </c>
    </row>
    <row r="467" spans="1:21" ht="15" hidden="1" outlineLevel="1" thickBot="1" x14ac:dyDescent="0.4">
      <c r="A467" s="216" t="s">
        <v>5366</v>
      </c>
      <c r="B467" s="46">
        <v>38</v>
      </c>
      <c r="C467" s="216" t="s">
        <v>5367</v>
      </c>
      <c r="D467" s="72" t="s">
        <v>170</v>
      </c>
      <c r="E467" s="217">
        <v>1</v>
      </c>
      <c r="F467" s="217">
        <v>3</v>
      </c>
      <c r="G467" s="217">
        <v>4</v>
      </c>
      <c r="H467" s="269">
        <v>44650</v>
      </c>
      <c r="I467" s="217">
        <v>500</v>
      </c>
      <c r="J467" s="217">
        <f t="shared" si="20"/>
        <v>4</v>
      </c>
      <c r="N467" s="216"/>
      <c r="R467" s="216"/>
      <c r="U467" s="216"/>
    </row>
    <row r="468" spans="1:21" ht="15" hidden="1" outlineLevel="1" thickBot="1" x14ac:dyDescent="0.4">
      <c r="A468" s="216" t="s">
        <v>5366</v>
      </c>
      <c r="B468" s="46">
        <v>6</v>
      </c>
      <c r="C468" s="216" t="s">
        <v>5367</v>
      </c>
      <c r="D468" s="72" t="s">
        <v>170</v>
      </c>
      <c r="E468" s="217">
        <v>2</v>
      </c>
      <c r="F468" s="217">
        <v>3</v>
      </c>
      <c r="G468" s="217">
        <v>5</v>
      </c>
      <c r="H468" s="269">
        <v>44650</v>
      </c>
      <c r="I468" s="217">
        <v>400</v>
      </c>
      <c r="J468" s="217">
        <f t="shared" si="20"/>
        <v>5</v>
      </c>
      <c r="N468" s="216"/>
      <c r="R468" s="216"/>
      <c r="U468" s="216"/>
    </row>
    <row r="469" spans="1:21" ht="15" hidden="1" outlineLevel="1" thickBot="1" x14ac:dyDescent="0.4">
      <c r="A469" s="216" t="s">
        <v>5366</v>
      </c>
      <c r="B469" s="46">
        <v>22</v>
      </c>
      <c r="C469" s="216" t="s">
        <v>5367</v>
      </c>
      <c r="D469" s="72" t="s">
        <v>170</v>
      </c>
      <c r="E469" s="217">
        <v>1</v>
      </c>
      <c r="F469" s="217">
        <v>2</v>
      </c>
      <c r="G469" s="217">
        <v>3</v>
      </c>
      <c r="H469" s="269">
        <v>44650</v>
      </c>
      <c r="I469" s="217">
        <v>200</v>
      </c>
      <c r="J469" s="217">
        <f t="shared" si="20"/>
        <v>3</v>
      </c>
      <c r="N469" s="216"/>
      <c r="R469" s="216"/>
      <c r="U469" s="216"/>
    </row>
    <row r="470" spans="1:21" ht="15" hidden="1" outlineLevel="1" thickBot="1" x14ac:dyDescent="0.4">
      <c r="A470" s="216" t="s">
        <v>5366</v>
      </c>
      <c r="B470" s="46">
        <v>10</v>
      </c>
      <c r="C470" s="216" t="s">
        <v>5367</v>
      </c>
      <c r="D470" s="72" t="s">
        <v>170</v>
      </c>
      <c r="E470" s="217">
        <v>2</v>
      </c>
      <c r="F470" s="217">
        <v>3</v>
      </c>
      <c r="G470" s="217">
        <v>5</v>
      </c>
      <c r="H470" s="269">
        <v>44650</v>
      </c>
      <c r="I470" s="217">
        <v>100</v>
      </c>
      <c r="J470" s="217">
        <f t="shared" si="20"/>
        <v>5</v>
      </c>
      <c r="N470" s="216"/>
      <c r="R470" s="216"/>
      <c r="U470" s="216"/>
    </row>
    <row r="471" spans="1:21" ht="15" hidden="1" outlineLevel="1" thickBot="1" x14ac:dyDescent="0.4">
      <c r="A471" s="216" t="s">
        <v>5366</v>
      </c>
      <c r="B471" s="46">
        <v>8</v>
      </c>
      <c r="C471" s="216" t="s">
        <v>5367</v>
      </c>
      <c r="D471" s="72" t="s">
        <v>170</v>
      </c>
      <c r="E471" s="217">
        <v>5</v>
      </c>
      <c r="F471" s="217">
        <v>6</v>
      </c>
      <c r="G471" s="217">
        <v>11</v>
      </c>
      <c r="H471" s="269">
        <v>44650</v>
      </c>
      <c r="I471" s="217">
        <v>200</v>
      </c>
      <c r="J471" s="217">
        <f t="shared" si="20"/>
        <v>11</v>
      </c>
      <c r="N471" s="216"/>
      <c r="R471" s="216"/>
      <c r="U471" s="216"/>
    </row>
    <row r="472" spans="1:21" ht="15" hidden="1" outlineLevel="1" thickBot="1" x14ac:dyDescent="0.4">
      <c r="A472" s="216" t="s">
        <v>5366</v>
      </c>
      <c r="B472" s="46">
        <v>33</v>
      </c>
      <c r="C472" s="216" t="s">
        <v>5367</v>
      </c>
      <c r="D472" s="72" t="s">
        <v>170</v>
      </c>
      <c r="E472" s="217">
        <v>7</v>
      </c>
      <c r="F472" s="217">
        <v>4</v>
      </c>
      <c r="G472" s="217">
        <v>11</v>
      </c>
      <c r="H472" s="269">
        <v>44650</v>
      </c>
      <c r="I472" s="217">
        <v>200</v>
      </c>
      <c r="J472" s="217">
        <f t="shared" si="20"/>
        <v>11</v>
      </c>
      <c r="N472" s="216"/>
      <c r="R472" s="216"/>
      <c r="U472" s="216"/>
    </row>
    <row r="473" spans="1:21" ht="15" hidden="1" outlineLevel="1" thickBot="1" x14ac:dyDescent="0.4">
      <c r="A473" s="216" t="s">
        <v>5366</v>
      </c>
      <c r="B473" s="46">
        <v>1</v>
      </c>
      <c r="C473" s="216" t="s">
        <v>5367</v>
      </c>
      <c r="D473" s="72" t="s">
        <v>170</v>
      </c>
      <c r="E473" s="217">
        <v>2</v>
      </c>
      <c r="F473" s="217">
        <v>6</v>
      </c>
      <c r="G473" s="217">
        <v>8</v>
      </c>
      <c r="H473" s="269">
        <v>44650</v>
      </c>
      <c r="I473" s="217">
        <v>200</v>
      </c>
      <c r="J473" s="217">
        <f t="shared" si="20"/>
        <v>8</v>
      </c>
      <c r="N473" s="216"/>
      <c r="R473" s="216"/>
      <c r="U473" s="216"/>
    </row>
    <row r="474" spans="1:21" ht="15" hidden="1" outlineLevel="1" thickBot="1" x14ac:dyDescent="0.4">
      <c r="A474" s="216" t="s">
        <v>5366</v>
      </c>
      <c r="B474" s="46">
        <v>2</v>
      </c>
      <c r="C474" s="216" t="s">
        <v>5367</v>
      </c>
      <c r="D474" s="72" t="s">
        <v>170</v>
      </c>
      <c r="E474" s="217">
        <v>5</v>
      </c>
      <c r="F474" s="217">
        <v>5</v>
      </c>
      <c r="G474" s="217">
        <v>10</v>
      </c>
      <c r="H474" s="269">
        <v>44650</v>
      </c>
      <c r="I474" s="217">
        <v>100</v>
      </c>
      <c r="J474" s="217">
        <f t="shared" si="20"/>
        <v>10</v>
      </c>
      <c r="N474" s="216"/>
      <c r="R474" s="216"/>
      <c r="U474" s="216"/>
    </row>
    <row r="475" spans="1:21" ht="15" hidden="1" outlineLevel="1" thickBot="1" x14ac:dyDescent="0.4">
      <c r="A475" s="216" t="s">
        <v>5366</v>
      </c>
      <c r="B475" s="46">
        <v>3</v>
      </c>
      <c r="C475" s="216" t="s">
        <v>5367</v>
      </c>
      <c r="D475" s="72" t="s">
        <v>170</v>
      </c>
      <c r="E475" s="217">
        <v>5</v>
      </c>
      <c r="F475" s="217">
        <v>3</v>
      </c>
      <c r="G475" s="217">
        <v>8</v>
      </c>
      <c r="H475" s="269">
        <v>44650</v>
      </c>
      <c r="I475" s="217">
        <v>300</v>
      </c>
      <c r="J475" s="217">
        <f t="shared" si="20"/>
        <v>8</v>
      </c>
      <c r="N475" s="216"/>
      <c r="R475" s="216"/>
      <c r="U475" s="216"/>
    </row>
    <row r="476" spans="1:21" ht="15" hidden="1" outlineLevel="1" thickBot="1" x14ac:dyDescent="0.4">
      <c r="A476" s="216" t="s">
        <v>5366</v>
      </c>
      <c r="B476" s="46">
        <v>4</v>
      </c>
      <c r="C476" s="216" t="s">
        <v>5367</v>
      </c>
      <c r="D476" s="72" t="s">
        <v>170</v>
      </c>
      <c r="E476" s="217">
        <v>5</v>
      </c>
      <c r="F476" s="217">
        <v>4</v>
      </c>
      <c r="G476" s="217">
        <v>9</v>
      </c>
      <c r="H476" s="269">
        <v>44650</v>
      </c>
      <c r="I476" s="217">
        <v>800</v>
      </c>
      <c r="J476" s="217">
        <f t="shared" si="20"/>
        <v>9</v>
      </c>
      <c r="N476" s="216"/>
      <c r="R476" s="216"/>
      <c r="U476" s="216"/>
    </row>
    <row r="477" spans="1:21" ht="15" hidden="1" outlineLevel="1" thickBot="1" x14ac:dyDescent="0.4">
      <c r="A477" s="216" t="s">
        <v>5366</v>
      </c>
      <c r="B477" s="46">
        <v>5</v>
      </c>
      <c r="C477" s="216" t="s">
        <v>5367</v>
      </c>
      <c r="D477" s="72" t="s">
        <v>170</v>
      </c>
      <c r="E477" s="217">
        <v>5</v>
      </c>
      <c r="F477" s="217">
        <v>3</v>
      </c>
      <c r="G477" s="217">
        <v>8</v>
      </c>
      <c r="H477" s="269">
        <v>44650</v>
      </c>
      <c r="I477" s="217">
        <v>600</v>
      </c>
      <c r="J477" s="217">
        <f t="shared" si="20"/>
        <v>8</v>
      </c>
      <c r="N477" s="216"/>
      <c r="R477" s="216"/>
      <c r="U477" s="216"/>
    </row>
    <row r="478" spans="1:21" ht="15" hidden="1" outlineLevel="1" thickBot="1" x14ac:dyDescent="0.4">
      <c r="A478" s="216" t="s">
        <v>5366</v>
      </c>
      <c r="B478" s="46">
        <v>7</v>
      </c>
      <c r="C478" s="216" t="s">
        <v>5367</v>
      </c>
      <c r="D478" s="72" t="s">
        <v>170</v>
      </c>
      <c r="E478" s="217">
        <v>6</v>
      </c>
      <c r="F478" s="217">
        <v>2</v>
      </c>
      <c r="G478" s="217">
        <v>8</v>
      </c>
      <c r="H478" s="269">
        <v>44650</v>
      </c>
      <c r="I478" s="217">
        <v>200</v>
      </c>
      <c r="J478" s="217">
        <f t="shared" si="20"/>
        <v>8</v>
      </c>
      <c r="N478" s="216"/>
      <c r="R478" s="216"/>
      <c r="U478" s="216"/>
    </row>
    <row r="479" spans="1:21" ht="15" hidden="1" outlineLevel="1" thickBot="1" x14ac:dyDescent="0.4">
      <c r="A479" s="216" t="s">
        <v>5366</v>
      </c>
      <c r="B479" s="46">
        <v>9</v>
      </c>
      <c r="C479" s="216" t="s">
        <v>5367</v>
      </c>
      <c r="D479" s="72" t="s">
        <v>170</v>
      </c>
      <c r="E479" s="217">
        <v>5</v>
      </c>
      <c r="F479" s="217">
        <v>3</v>
      </c>
      <c r="G479" s="217">
        <v>8</v>
      </c>
      <c r="H479" s="269">
        <v>44650</v>
      </c>
      <c r="I479" s="217">
        <v>300</v>
      </c>
      <c r="J479" s="217">
        <f t="shared" si="20"/>
        <v>8</v>
      </c>
      <c r="N479" s="216"/>
      <c r="R479" s="216"/>
      <c r="U479" s="216"/>
    </row>
    <row r="480" spans="1:21" ht="15" hidden="1" outlineLevel="1" thickBot="1" x14ac:dyDescent="0.4">
      <c r="A480" s="216" t="s">
        <v>5366</v>
      </c>
      <c r="B480" s="46">
        <v>11</v>
      </c>
      <c r="C480" s="216" t="s">
        <v>5367</v>
      </c>
      <c r="D480" s="72" t="s">
        <v>170</v>
      </c>
      <c r="E480" s="217">
        <v>2</v>
      </c>
      <c r="F480" s="217">
        <v>2</v>
      </c>
      <c r="G480" s="217">
        <v>4</v>
      </c>
      <c r="H480" s="269">
        <v>44650</v>
      </c>
      <c r="I480" s="217">
        <v>500</v>
      </c>
      <c r="J480" s="217">
        <f t="shared" si="20"/>
        <v>4</v>
      </c>
      <c r="N480" s="216"/>
      <c r="R480" s="216"/>
      <c r="U480" s="216"/>
    </row>
    <row r="481" spans="1:21" ht="15" hidden="1" outlineLevel="1" thickBot="1" x14ac:dyDescent="0.4">
      <c r="A481" s="216" t="s">
        <v>5366</v>
      </c>
      <c r="B481" s="46">
        <v>12</v>
      </c>
      <c r="C481" s="216" t="s">
        <v>5367</v>
      </c>
      <c r="D481" s="72" t="s">
        <v>170</v>
      </c>
      <c r="E481" s="217">
        <v>10</v>
      </c>
      <c r="F481" s="217">
        <v>7</v>
      </c>
      <c r="G481" s="217">
        <v>17</v>
      </c>
      <c r="H481" s="269">
        <v>44650</v>
      </c>
      <c r="I481" s="217">
        <v>400</v>
      </c>
      <c r="J481" s="217">
        <f t="shared" si="20"/>
        <v>17</v>
      </c>
      <c r="N481" s="216"/>
      <c r="R481" s="216"/>
      <c r="U481" s="216"/>
    </row>
    <row r="482" spans="1:21" ht="15" hidden="1" outlineLevel="1" thickBot="1" x14ac:dyDescent="0.4">
      <c r="A482" s="216" t="s">
        <v>5366</v>
      </c>
      <c r="B482" s="46">
        <v>13</v>
      </c>
      <c r="C482" s="216" t="s">
        <v>5367</v>
      </c>
      <c r="D482" s="72" t="s">
        <v>170</v>
      </c>
      <c r="E482" s="217">
        <v>1</v>
      </c>
      <c r="F482" s="217">
        <v>4</v>
      </c>
      <c r="G482" s="217">
        <v>5</v>
      </c>
      <c r="H482" s="269">
        <v>44650</v>
      </c>
      <c r="I482" s="217">
        <v>700</v>
      </c>
      <c r="J482" s="217">
        <f t="shared" si="20"/>
        <v>5</v>
      </c>
      <c r="N482" s="216"/>
      <c r="R482" s="216"/>
      <c r="U482" s="216"/>
    </row>
    <row r="483" spans="1:21" ht="15" hidden="1" outlineLevel="1" thickBot="1" x14ac:dyDescent="0.4">
      <c r="A483" s="216" t="s">
        <v>5366</v>
      </c>
      <c r="B483" s="46">
        <v>14</v>
      </c>
      <c r="C483" s="216" t="s">
        <v>5367</v>
      </c>
      <c r="D483" s="72" t="s">
        <v>170</v>
      </c>
      <c r="E483" s="217">
        <v>6</v>
      </c>
      <c r="F483" s="217">
        <v>3</v>
      </c>
      <c r="G483" s="217">
        <v>9</v>
      </c>
      <c r="H483" s="269">
        <v>44650</v>
      </c>
      <c r="I483" s="217">
        <v>600</v>
      </c>
      <c r="J483" s="217">
        <f t="shared" si="20"/>
        <v>9</v>
      </c>
      <c r="N483" s="216"/>
      <c r="R483" s="216"/>
      <c r="U483" s="216"/>
    </row>
    <row r="484" spans="1:21" ht="15" hidden="1" outlineLevel="1" thickBot="1" x14ac:dyDescent="0.4">
      <c r="A484" s="216" t="s">
        <v>5366</v>
      </c>
      <c r="B484" s="46">
        <v>15</v>
      </c>
      <c r="C484" s="216" t="s">
        <v>5367</v>
      </c>
      <c r="D484" s="72" t="s">
        <v>170</v>
      </c>
      <c r="E484" s="217">
        <v>9</v>
      </c>
      <c r="F484" s="217">
        <v>3</v>
      </c>
      <c r="G484" s="217">
        <v>12</v>
      </c>
      <c r="H484" s="269">
        <v>44650</v>
      </c>
      <c r="I484" s="217">
        <v>100</v>
      </c>
      <c r="J484" s="217">
        <f t="shared" si="20"/>
        <v>12</v>
      </c>
      <c r="N484" s="216"/>
      <c r="R484" s="216"/>
      <c r="U484" s="216"/>
    </row>
    <row r="485" spans="1:21" ht="15" hidden="1" outlineLevel="1" thickBot="1" x14ac:dyDescent="0.4">
      <c r="A485" s="216" t="s">
        <v>5366</v>
      </c>
      <c r="B485" s="46">
        <v>16</v>
      </c>
      <c r="C485" s="216" t="s">
        <v>5367</v>
      </c>
      <c r="D485" s="72" t="s">
        <v>170</v>
      </c>
      <c r="E485" s="217">
        <v>4</v>
      </c>
      <c r="F485" s="217">
        <v>3</v>
      </c>
      <c r="G485" s="217">
        <v>7</v>
      </c>
      <c r="H485" s="269">
        <v>44650</v>
      </c>
      <c r="I485" s="217">
        <v>200</v>
      </c>
      <c r="J485" s="217">
        <f t="shared" si="20"/>
        <v>7</v>
      </c>
      <c r="N485" s="216"/>
      <c r="R485" s="216"/>
      <c r="U485" s="216"/>
    </row>
    <row r="486" spans="1:21" ht="15" hidden="1" outlineLevel="1" thickBot="1" x14ac:dyDescent="0.4">
      <c r="A486" s="216" t="s">
        <v>5366</v>
      </c>
      <c r="B486" s="46">
        <v>19</v>
      </c>
      <c r="C486" s="216" t="s">
        <v>5367</v>
      </c>
      <c r="D486" s="72" t="s">
        <v>170</v>
      </c>
      <c r="E486" s="217">
        <v>2</v>
      </c>
      <c r="F486" s="217">
        <v>2</v>
      </c>
      <c r="G486" s="217">
        <v>4</v>
      </c>
      <c r="H486" s="269">
        <v>44650</v>
      </c>
      <c r="I486" s="217">
        <v>800</v>
      </c>
      <c r="J486" s="217">
        <f t="shared" si="20"/>
        <v>4</v>
      </c>
      <c r="N486" s="216"/>
      <c r="R486" s="216"/>
      <c r="U486" s="216"/>
    </row>
    <row r="487" spans="1:21" ht="15" hidden="1" outlineLevel="1" thickBot="1" x14ac:dyDescent="0.4">
      <c r="A487" s="216" t="s">
        <v>5366</v>
      </c>
      <c r="B487" s="46">
        <v>17</v>
      </c>
      <c r="C487" s="216" t="s">
        <v>5367</v>
      </c>
      <c r="D487" s="72" t="s">
        <v>170</v>
      </c>
      <c r="E487" s="217">
        <v>2</v>
      </c>
      <c r="F487" s="217">
        <v>2</v>
      </c>
      <c r="G487" s="217">
        <v>4</v>
      </c>
      <c r="H487" s="269">
        <v>44650</v>
      </c>
      <c r="I487" s="217">
        <v>300</v>
      </c>
      <c r="J487" s="217">
        <f t="shared" si="20"/>
        <v>4</v>
      </c>
      <c r="N487" s="216"/>
      <c r="R487" s="216"/>
      <c r="U487" s="216"/>
    </row>
    <row r="488" spans="1:21" ht="15" hidden="1" outlineLevel="1" thickBot="1" x14ac:dyDescent="0.4">
      <c r="A488" s="216" t="s">
        <v>5366</v>
      </c>
      <c r="B488" s="46">
        <v>21</v>
      </c>
      <c r="C488" s="216" t="s">
        <v>5367</v>
      </c>
      <c r="D488" s="72" t="s">
        <v>170</v>
      </c>
      <c r="E488" s="217">
        <v>9</v>
      </c>
      <c r="F488" s="217">
        <v>4</v>
      </c>
      <c r="G488" s="217">
        <v>13</v>
      </c>
      <c r="H488" s="269">
        <v>44650</v>
      </c>
      <c r="I488" s="217">
        <v>700</v>
      </c>
      <c r="J488" s="217">
        <f t="shared" si="20"/>
        <v>13</v>
      </c>
      <c r="N488" s="216"/>
      <c r="R488" s="216"/>
      <c r="U488" s="216"/>
    </row>
    <row r="489" spans="1:21" ht="15" hidden="1" outlineLevel="1" thickBot="1" x14ac:dyDescent="0.4">
      <c r="A489" s="216" t="s">
        <v>5366</v>
      </c>
      <c r="B489" s="46">
        <v>18</v>
      </c>
      <c r="C489" s="216" t="s">
        <v>5367</v>
      </c>
      <c r="D489" s="72" t="s">
        <v>170</v>
      </c>
      <c r="E489" s="217">
        <v>1</v>
      </c>
      <c r="F489" s="217">
        <v>4</v>
      </c>
      <c r="G489" s="217">
        <v>5</v>
      </c>
      <c r="H489" s="269">
        <v>44650</v>
      </c>
      <c r="I489" s="217">
        <v>400</v>
      </c>
      <c r="J489" s="217">
        <f t="shared" si="20"/>
        <v>5</v>
      </c>
      <c r="N489" s="216"/>
      <c r="R489" s="216"/>
      <c r="U489" s="216"/>
    </row>
    <row r="490" spans="1:21" ht="15" hidden="1" outlineLevel="1" thickBot="1" x14ac:dyDescent="0.4">
      <c r="A490" s="216" t="s">
        <v>5366</v>
      </c>
      <c r="B490" s="46">
        <v>20</v>
      </c>
      <c r="C490" s="216" t="s">
        <v>5367</v>
      </c>
      <c r="D490" s="72" t="s">
        <v>170</v>
      </c>
      <c r="E490" s="217">
        <v>5</v>
      </c>
      <c r="F490" s="217">
        <v>5</v>
      </c>
      <c r="G490" s="217">
        <v>10</v>
      </c>
      <c r="H490" s="269">
        <v>44650</v>
      </c>
      <c r="I490" s="217">
        <v>500</v>
      </c>
      <c r="J490" s="217">
        <f t="shared" si="20"/>
        <v>10</v>
      </c>
      <c r="N490" s="216"/>
      <c r="R490" s="216"/>
      <c r="U490" s="216"/>
    </row>
    <row r="491" spans="1:21" ht="15" hidden="1" outlineLevel="1" thickBot="1" x14ac:dyDescent="0.4">
      <c r="A491" s="216" t="s">
        <v>5366</v>
      </c>
      <c r="B491" s="46">
        <v>34</v>
      </c>
      <c r="C491" s="216" t="s">
        <v>5367</v>
      </c>
      <c r="D491" s="72" t="s">
        <v>170</v>
      </c>
      <c r="E491" s="217">
        <v>2</v>
      </c>
      <c r="F491" s="217">
        <v>6</v>
      </c>
      <c r="G491" s="217">
        <v>8</v>
      </c>
      <c r="H491" s="269">
        <v>44650</v>
      </c>
      <c r="I491" s="217">
        <v>200</v>
      </c>
      <c r="J491" s="217">
        <f t="shared" si="20"/>
        <v>8</v>
      </c>
      <c r="N491" s="216"/>
      <c r="R491" s="216"/>
      <c r="U491" s="216"/>
    </row>
    <row r="492" spans="1:21" ht="15" hidden="1" outlineLevel="1" thickBot="1" x14ac:dyDescent="0.4">
      <c r="A492" s="216" t="s">
        <v>5366</v>
      </c>
      <c r="B492" s="46">
        <v>23</v>
      </c>
      <c r="C492" s="216" t="s">
        <v>5367</v>
      </c>
      <c r="D492" s="72" t="s">
        <v>170</v>
      </c>
      <c r="E492" s="217">
        <v>2</v>
      </c>
      <c r="F492" s="217">
        <v>6</v>
      </c>
      <c r="G492" s="217">
        <v>8</v>
      </c>
      <c r="H492" s="269">
        <v>44650</v>
      </c>
      <c r="I492" s="217">
        <v>800</v>
      </c>
      <c r="J492" s="217">
        <f t="shared" si="20"/>
        <v>8</v>
      </c>
      <c r="N492" s="216"/>
      <c r="R492" s="216"/>
      <c r="U492" s="216"/>
    </row>
    <row r="493" spans="1:21" ht="15" hidden="1" outlineLevel="1" thickBot="1" x14ac:dyDescent="0.4">
      <c r="A493" s="216" t="s">
        <v>5366</v>
      </c>
      <c r="B493" s="46">
        <v>24</v>
      </c>
      <c r="C493" s="216" t="s">
        <v>5367</v>
      </c>
      <c r="D493" s="72" t="s">
        <v>170</v>
      </c>
      <c r="E493" s="217">
        <v>3</v>
      </c>
      <c r="F493" s="217">
        <v>4</v>
      </c>
      <c r="G493" s="217">
        <v>7</v>
      </c>
      <c r="H493" s="269">
        <v>44650</v>
      </c>
      <c r="I493" s="217">
        <v>200</v>
      </c>
      <c r="J493" s="217">
        <f t="shared" si="20"/>
        <v>7</v>
      </c>
      <c r="N493" s="216"/>
      <c r="R493" s="216"/>
      <c r="U493" s="216"/>
    </row>
    <row r="494" spans="1:21" ht="15" hidden="1" outlineLevel="1" thickBot="1" x14ac:dyDescent="0.4">
      <c r="A494" s="216" t="s">
        <v>5366</v>
      </c>
      <c r="B494" s="46">
        <v>25</v>
      </c>
      <c r="C494" s="216" t="s">
        <v>5367</v>
      </c>
      <c r="D494" s="72" t="s">
        <v>170</v>
      </c>
      <c r="E494" s="217">
        <v>2</v>
      </c>
      <c r="F494" s="217">
        <v>2</v>
      </c>
      <c r="G494" s="217">
        <v>4</v>
      </c>
      <c r="H494" s="269">
        <v>44650</v>
      </c>
      <c r="I494" s="217">
        <v>100</v>
      </c>
      <c r="J494" s="217">
        <f t="shared" si="20"/>
        <v>4</v>
      </c>
      <c r="N494" s="216"/>
      <c r="R494" s="216"/>
      <c r="U494" s="216"/>
    </row>
    <row r="495" spans="1:21" ht="15" hidden="1" outlineLevel="1" thickBot="1" x14ac:dyDescent="0.4">
      <c r="A495" s="216" t="s">
        <v>5366</v>
      </c>
      <c r="B495" s="46">
        <v>26</v>
      </c>
      <c r="C495" s="216" t="s">
        <v>5367</v>
      </c>
      <c r="D495" s="72" t="s">
        <v>170</v>
      </c>
      <c r="E495" s="217">
        <v>5</v>
      </c>
      <c r="F495" s="217">
        <v>2</v>
      </c>
      <c r="G495" s="217">
        <v>7</v>
      </c>
      <c r="H495" s="269">
        <v>44650</v>
      </c>
      <c r="I495" s="217">
        <v>600</v>
      </c>
      <c r="J495" s="217">
        <f t="shared" si="20"/>
        <v>7</v>
      </c>
      <c r="N495" s="216"/>
      <c r="R495" s="216"/>
      <c r="U495" s="216"/>
    </row>
    <row r="496" spans="1:21" ht="15" hidden="1" outlineLevel="1" thickBot="1" x14ac:dyDescent="0.4">
      <c r="A496" s="216" t="s">
        <v>5366</v>
      </c>
      <c r="B496" s="46">
        <v>27</v>
      </c>
      <c r="C496" s="216" t="s">
        <v>5367</v>
      </c>
      <c r="D496" s="72" t="s">
        <v>170</v>
      </c>
      <c r="E496" s="217">
        <v>4</v>
      </c>
      <c r="F496" s="217">
        <v>3</v>
      </c>
      <c r="G496" s="217">
        <v>7</v>
      </c>
      <c r="H496" s="269">
        <v>44650</v>
      </c>
      <c r="I496" s="217">
        <v>300</v>
      </c>
      <c r="J496" s="217">
        <f t="shared" si="20"/>
        <v>7</v>
      </c>
      <c r="N496" s="216"/>
      <c r="R496" s="216"/>
      <c r="U496" s="216"/>
    </row>
    <row r="497" spans="1:21" ht="15" hidden="1" outlineLevel="1" thickBot="1" x14ac:dyDescent="0.4">
      <c r="A497" s="216" t="s">
        <v>5366</v>
      </c>
      <c r="B497" s="46">
        <v>28</v>
      </c>
      <c r="C497" s="216" t="s">
        <v>5367</v>
      </c>
      <c r="D497" s="72" t="s">
        <v>170</v>
      </c>
      <c r="E497" s="217">
        <v>1</v>
      </c>
      <c r="F497" s="217">
        <v>6</v>
      </c>
      <c r="G497" s="217">
        <v>7</v>
      </c>
      <c r="H497" s="269">
        <v>44650</v>
      </c>
      <c r="I497" s="217">
        <v>400</v>
      </c>
      <c r="J497" s="217">
        <f t="shared" si="20"/>
        <v>7</v>
      </c>
      <c r="N497" s="216"/>
      <c r="R497" s="216"/>
      <c r="U497" s="216"/>
    </row>
    <row r="498" spans="1:21" ht="15" hidden="1" outlineLevel="1" thickBot="1" x14ac:dyDescent="0.4">
      <c r="A498" s="216" t="s">
        <v>5366</v>
      </c>
      <c r="B498" s="46">
        <v>29</v>
      </c>
      <c r="C498" s="216" t="s">
        <v>5367</v>
      </c>
      <c r="D498" s="72" t="s">
        <v>170</v>
      </c>
      <c r="E498" s="217">
        <v>1</v>
      </c>
      <c r="F498" s="217">
        <v>4</v>
      </c>
      <c r="G498" s="217">
        <v>5</v>
      </c>
      <c r="H498" s="269">
        <v>44650</v>
      </c>
      <c r="I498" s="217">
        <v>100</v>
      </c>
      <c r="J498" s="217">
        <f t="shared" si="20"/>
        <v>5</v>
      </c>
      <c r="N498" s="216"/>
      <c r="R498" s="216"/>
      <c r="U498" s="216"/>
    </row>
    <row r="499" spans="1:21" ht="15" hidden="1" outlineLevel="1" thickBot="1" x14ac:dyDescent="0.4">
      <c r="A499" s="216" t="s">
        <v>5366</v>
      </c>
      <c r="B499" s="46">
        <v>30</v>
      </c>
      <c r="C499" s="216" t="s">
        <v>5367</v>
      </c>
      <c r="D499" s="72" t="s">
        <v>170</v>
      </c>
      <c r="E499" s="217">
        <v>10</v>
      </c>
      <c r="F499" s="217">
        <v>5</v>
      </c>
      <c r="G499" s="217">
        <v>15</v>
      </c>
      <c r="H499" s="269">
        <v>44650</v>
      </c>
      <c r="I499" s="217">
        <v>300</v>
      </c>
      <c r="J499" s="217">
        <f t="shared" si="20"/>
        <v>15</v>
      </c>
      <c r="N499" s="216"/>
      <c r="R499" s="216"/>
      <c r="U499" s="216"/>
    </row>
    <row r="500" spans="1:21" ht="15" hidden="1" outlineLevel="1" thickBot="1" x14ac:dyDescent="0.4">
      <c r="A500" s="216" t="s">
        <v>5366</v>
      </c>
      <c r="B500" s="46">
        <v>31</v>
      </c>
      <c r="C500" s="216" t="s">
        <v>5367</v>
      </c>
      <c r="D500" s="72" t="s">
        <v>170</v>
      </c>
      <c r="E500" s="217">
        <v>8</v>
      </c>
      <c r="F500" s="217">
        <v>5</v>
      </c>
      <c r="G500" s="217">
        <v>13</v>
      </c>
      <c r="H500" s="269">
        <v>44650</v>
      </c>
      <c r="I500" s="217">
        <v>500</v>
      </c>
      <c r="J500" s="217">
        <f t="shared" si="20"/>
        <v>13</v>
      </c>
      <c r="N500" s="216"/>
      <c r="R500" s="216"/>
      <c r="U500" s="216"/>
    </row>
    <row r="501" spans="1:21" ht="15" hidden="1" outlineLevel="1" thickBot="1" x14ac:dyDescent="0.4">
      <c r="A501" s="216" t="s">
        <v>5366</v>
      </c>
      <c r="B501" s="46">
        <v>32</v>
      </c>
      <c r="C501" s="216" t="s">
        <v>5367</v>
      </c>
      <c r="D501" s="72" t="s">
        <v>170</v>
      </c>
      <c r="E501" s="217">
        <v>9</v>
      </c>
      <c r="F501" s="217">
        <v>4</v>
      </c>
      <c r="G501" s="217">
        <v>13</v>
      </c>
      <c r="H501" s="269">
        <v>44650</v>
      </c>
      <c r="I501" s="217">
        <v>500</v>
      </c>
      <c r="J501" s="217">
        <f t="shared" si="20"/>
        <v>13</v>
      </c>
      <c r="N501" s="216"/>
      <c r="R501" s="216"/>
      <c r="U501" s="216"/>
    </row>
    <row r="502" spans="1:21" ht="15" hidden="1" outlineLevel="1" thickBot="1" x14ac:dyDescent="0.4">
      <c r="A502" s="216" t="s">
        <v>5366</v>
      </c>
      <c r="B502" s="46">
        <v>35</v>
      </c>
      <c r="C502" s="216" t="s">
        <v>5367</v>
      </c>
      <c r="D502" s="72" t="s">
        <v>170</v>
      </c>
      <c r="E502" s="217">
        <v>3</v>
      </c>
      <c r="F502" s="217">
        <v>3</v>
      </c>
      <c r="G502" s="217">
        <v>6</v>
      </c>
      <c r="H502" s="269">
        <v>44650</v>
      </c>
      <c r="I502" s="217">
        <v>100</v>
      </c>
      <c r="J502" s="217">
        <f t="shared" si="20"/>
        <v>6</v>
      </c>
      <c r="N502" s="216"/>
      <c r="R502" s="216"/>
      <c r="U502" s="216"/>
    </row>
    <row r="503" spans="1:21" ht="15" hidden="1" outlineLevel="1" thickBot="1" x14ac:dyDescent="0.4">
      <c r="A503" s="216" t="s">
        <v>5366</v>
      </c>
      <c r="B503" s="46">
        <v>36</v>
      </c>
      <c r="C503" s="216" t="s">
        <v>5367</v>
      </c>
      <c r="D503" s="72" t="s">
        <v>170</v>
      </c>
      <c r="E503" s="217">
        <v>2</v>
      </c>
      <c r="F503" s="217">
        <v>2</v>
      </c>
      <c r="G503" s="217">
        <v>4</v>
      </c>
      <c r="H503" s="269">
        <v>44650</v>
      </c>
      <c r="I503" s="217">
        <v>600</v>
      </c>
      <c r="J503" s="217">
        <f t="shared" si="20"/>
        <v>4</v>
      </c>
      <c r="N503" s="216"/>
      <c r="R503" s="216"/>
      <c r="U503" s="216"/>
    </row>
    <row r="504" spans="1:21" ht="15" hidden="1" outlineLevel="1" thickBot="1" x14ac:dyDescent="0.4">
      <c r="A504" s="216" t="s">
        <v>5366</v>
      </c>
      <c r="B504" s="46">
        <v>37</v>
      </c>
      <c r="C504" s="216" t="s">
        <v>5367</v>
      </c>
      <c r="D504" s="72" t="s">
        <v>170</v>
      </c>
      <c r="E504" s="217">
        <v>4</v>
      </c>
      <c r="F504" s="217">
        <v>2</v>
      </c>
      <c r="G504" s="217">
        <v>6</v>
      </c>
      <c r="H504" s="269">
        <v>44650</v>
      </c>
      <c r="I504" s="217">
        <v>300</v>
      </c>
      <c r="J504" s="217">
        <f t="shared" si="20"/>
        <v>6</v>
      </c>
      <c r="N504" s="216"/>
      <c r="R504" s="216"/>
      <c r="U504" s="216"/>
    </row>
    <row r="505" spans="1:21" ht="15" hidden="1" outlineLevel="1" thickBot="1" x14ac:dyDescent="0.4">
      <c r="A505" s="216" t="s">
        <v>5366</v>
      </c>
      <c r="B505" s="46">
        <v>39</v>
      </c>
      <c r="C505" s="216" t="s">
        <v>5367</v>
      </c>
      <c r="D505" s="72" t="s">
        <v>170</v>
      </c>
      <c r="E505" s="217">
        <v>1</v>
      </c>
      <c r="F505" s="217">
        <v>4</v>
      </c>
      <c r="G505" s="217">
        <v>5</v>
      </c>
      <c r="H505" s="269">
        <v>44650</v>
      </c>
      <c r="I505" s="217">
        <v>800</v>
      </c>
      <c r="J505" s="217">
        <f t="shared" si="20"/>
        <v>5</v>
      </c>
      <c r="N505" s="216"/>
      <c r="R505" s="216"/>
      <c r="U505" s="216"/>
    </row>
    <row r="506" spans="1:21" ht="15" collapsed="1" thickBot="1" x14ac:dyDescent="0.4">
      <c r="A506" s="415" t="s">
        <v>5366</v>
      </c>
      <c r="B506" s="273"/>
      <c r="C506" s="417" t="s">
        <v>5367</v>
      </c>
      <c r="D506" s="273">
        <f>COUNTA(D467:D505)</f>
        <v>39</v>
      </c>
      <c r="E506" s="418">
        <f>SUM(E467:E505)</f>
        <v>159</v>
      </c>
      <c r="F506" s="418">
        <f>SUM(F467:F505)</f>
        <v>144</v>
      </c>
      <c r="G506" s="418">
        <f>SUM(G467:G505)</f>
        <v>303</v>
      </c>
      <c r="H506" s="422">
        <v>44650</v>
      </c>
      <c r="I506" s="421">
        <f>AVERAGE(I467:I505)</f>
        <v>387.17948717948718</v>
      </c>
      <c r="J506" s="418">
        <f>SUM(J467:J505)</f>
        <v>303</v>
      </c>
    </row>
    <row r="507" spans="1:21" ht="15" hidden="1" outlineLevel="1" thickBot="1" x14ac:dyDescent="0.4">
      <c r="A507" s="216" t="s">
        <v>5368</v>
      </c>
      <c r="B507" s="46">
        <v>1</v>
      </c>
      <c r="C507" s="216" t="s">
        <v>5369</v>
      </c>
      <c r="D507" s="72" t="s">
        <v>170</v>
      </c>
      <c r="E507" s="217">
        <v>4</v>
      </c>
      <c r="F507" s="217">
        <v>6</v>
      </c>
      <c r="G507" s="217">
        <v>10</v>
      </c>
      <c r="H507" s="269">
        <v>44650</v>
      </c>
      <c r="I507" s="217">
        <v>700</v>
      </c>
      <c r="J507" s="217">
        <f t="shared" si="20"/>
        <v>10</v>
      </c>
      <c r="N507" s="216"/>
      <c r="R507" s="216"/>
      <c r="U507" s="216"/>
    </row>
    <row r="508" spans="1:21" ht="15" hidden="1" outlineLevel="1" thickBot="1" x14ac:dyDescent="0.4">
      <c r="A508" s="216" t="s">
        <v>5368</v>
      </c>
      <c r="B508" s="46">
        <v>2</v>
      </c>
      <c r="C508" s="216" t="s">
        <v>5369</v>
      </c>
      <c r="D508" s="72" t="s">
        <v>170</v>
      </c>
      <c r="E508" s="217">
        <v>1</v>
      </c>
      <c r="F508" s="217">
        <v>2</v>
      </c>
      <c r="G508" s="217">
        <v>3</v>
      </c>
      <c r="H508" s="269">
        <v>44650</v>
      </c>
      <c r="I508" s="217">
        <v>300</v>
      </c>
      <c r="J508" s="217">
        <f t="shared" si="20"/>
        <v>3</v>
      </c>
      <c r="N508" s="216"/>
      <c r="R508" s="216"/>
      <c r="U508" s="216"/>
    </row>
    <row r="509" spans="1:21" ht="15" hidden="1" outlineLevel="1" thickBot="1" x14ac:dyDescent="0.4">
      <c r="A509" s="216" t="s">
        <v>5368</v>
      </c>
      <c r="B509" s="46">
        <v>3</v>
      </c>
      <c r="C509" s="216" t="s">
        <v>5369</v>
      </c>
      <c r="D509" s="72" t="s">
        <v>170</v>
      </c>
      <c r="E509" s="217">
        <v>2</v>
      </c>
      <c r="F509" s="217">
        <v>9</v>
      </c>
      <c r="G509" s="217">
        <v>11</v>
      </c>
      <c r="H509" s="269">
        <v>44650</v>
      </c>
      <c r="I509" s="217">
        <v>500</v>
      </c>
      <c r="J509" s="217">
        <f t="shared" si="20"/>
        <v>11</v>
      </c>
      <c r="N509" s="216"/>
      <c r="R509" s="216"/>
      <c r="U509" s="216"/>
    </row>
    <row r="510" spans="1:21" ht="15" hidden="1" outlineLevel="1" thickBot="1" x14ac:dyDescent="0.4">
      <c r="A510" s="216" t="s">
        <v>5368</v>
      </c>
      <c r="B510" s="46">
        <v>4</v>
      </c>
      <c r="C510" s="216" t="s">
        <v>5369</v>
      </c>
      <c r="D510" s="72" t="s">
        <v>170</v>
      </c>
      <c r="E510" s="217">
        <v>1</v>
      </c>
      <c r="F510" s="217">
        <v>3</v>
      </c>
      <c r="G510" s="217">
        <v>4</v>
      </c>
      <c r="H510" s="269">
        <v>44650</v>
      </c>
      <c r="I510" s="217">
        <v>800</v>
      </c>
      <c r="J510" s="217">
        <f t="shared" si="20"/>
        <v>4</v>
      </c>
      <c r="N510" s="216"/>
      <c r="R510" s="216"/>
      <c r="U510" s="216"/>
    </row>
    <row r="511" spans="1:21" ht="15" hidden="1" outlineLevel="1" thickBot="1" x14ac:dyDescent="0.4">
      <c r="A511" s="216" t="s">
        <v>5368</v>
      </c>
      <c r="B511" s="46">
        <v>5</v>
      </c>
      <c r="C511" s="216" t="s">
        <v>5369</v>
      </c>
      <c r="D511" s="72" t="s">
        <v>170</v>
      </c>
      <c r="E511" s="217">
        <v>1</v>
      </c>
      <c r="F511" s="217">
        <v>3</v>
      </c>
      <c r="G511" s="217">
        <v>4</v>
      </c>
      <c r="H511" s="269">
        <v>44650</v>
      </c>
      <c r="I511" s="217">
        <v>300</v>
      </c>
      <c r="J511" s="217">
        <f t="shared" si="20"/>
        <v>4</v>
      </c>
      <c r="N511" s="216"/>
      <c r="R511" s="216"/>
      <c r="U511" s="216"/>
    </row>
    <row r="512" spans="1:21" ht="15" hidden="1" outlineLevel="1" thickBot="1" x14ac:dyDescent="0.4">
      <c r="A512" s="216" t="s">
        <v>5368</v>
      </c>
      <c r="B512" s="46">
        <v>6</v>
      </c>
      <c r="C512" s="216" t="s">
        <v>5369</v>
      </c>
      <c r="D512" s="72" t="s">
        <v>170</v>
      </c>
      <c r="E512" s="217">
        <v>2</v>
      </c>
      <c r="F512" s="217">
        <v>3</v>
      </c>
      <c r="G512" s="217">
        <v>5</v>
      </c>
      <c r="H512" s="269">
        <v>44650</v>
      </c>
      <c r="I512" s="217">
        <v>300</v>
      </c>
      <c r="J512" s="217">
        <f t="shared" si="20"/>
        <v>5</v>
      </c>
      <c r="N512" s="216"/>
      <c r="R512" s="216"/>
      <c r="U512" s="216"/>
    </row>
    <row r="513" spans="1:21" ht="15" hidden="1" outlineLevel="1" thickBot="1" x14ac:dyDescent="0.4">
      <c r="A513" s="216" t="s">
        <v>5368</v>
      </c>
      <c r="B513" s="46">
        <v>7</v>
      </c>
      <c r="C513" s="216" t="s">
        <v>5369</v>
      </c>
      <c r="D513" s="72" t="s">
        <v>170</v>
      </c>
      <c r="E513" s="217">
        <v>5</v>
      </c>
      <c r="F513" s="217">
        <v>4</v>
      </c>
      <c r="G513" s="217">
        <v>9</v>
      </c>
      <c r="H513" s="269">
        <v>44650</v>
      </c>
      <c r="I513" s="217">
        <v>200</v>
      </c>
      <c r="J513" s="217">
        <f t="shared" si="20"/>
        <v>9</v>
      </c>
      <c r="N513" s="216"/>
      <c r="R513" s="216"/>
      <c r="U513" s="216"/>
    </row>
    <row r="514" spans="1:21" ht="15" hidden="1" outlineLevel="1" thickBot="1" x14ac:dyDescent="0.4">
      <c r="A514" s="216" t="s">
        <v>5368</v>
      </c>
      <c r="B514" s="46">
        <v>8</v>
      </c>
      <c r="C514" s="216" t="s">
        <v>5369</v>
      </c>
      <c r="D514" s="72" t="s">
        <v>170</v>
      </c>
      <c r="E514" s="217">
        <v>2</v>
      </c>
      <c r="F514" s="217">
        <v>4</v>
      </c>
      <c r="G514" s="217">
        <v>6</v>
      </c>
      <c r="H514" s="269">
        <v>44650</v>
      </c>
      <c r="I514" s="217">
        <v>100</v>
      </c>
      <c r="J514" s="217">
        <f t="shared" si="20"/>
        <v>6</v>
      </c>
      <c r="N514" s="216"/>
      <c r="R514" s="216"/>
      <c r="U514" s="216"/>
    </row>
    <row r="515" spans="1:21" ht="15" hidden="1" outlineLevel="1" thickBot="1" x14ac:dyDescent="0.4">
      <c r="A515" s="216" t="s">
        <v>5368</v>
      </c>
      <c r="B515" s="46">
        <v>9</v>
      </c>
      <c r="C515" s="216" t="s">
        <v>5369</v>
      </c>
      <c r="D515" s="72" t="s">
        <v>170</v>
      </c>
      <c r="E515" s="217">
        <v>3</v>
      </c>
      <c r="F515" s="217">
        <v>4</v>
      </c>
      <c r="G515" s="217">
        <v>7</v>
      </c>
      <c r="H515" s="269">
        <v>44650</v>
      </c>
      <c r="I515" s="217">
        <v>800</v>
      </c>
      <c r="J515" s="217">
        <f t="shared" ref="J515:J578" si="23">IF(I515&gt;$Q$1,,G515)</f>
        <v>7</v>
      </c>
      <c r="N515" s="216"/>
      <c r="R515" s="216"/>
      <c r="U515" s="216"/>
    </row>
    <row r="516" spans="1:21" ht="15" hidden="1" outlineLevel="1" thickBot="1" x14ac:dyDescent="0.4">
      <c r="A516" s="216" t="s">
        <v>5368</v>
      </c>
      <c r="B516" s="46">
        <v>10</v>
      </c>
      <c r="C516" s="216" t="s">
        <v>5369</v>
      </c>
      <c r="D516" s="72" t="s">
        <v>170</v>
      </c>
      <c r="E516" s="217">
        <v>3</v>
      </c>
      <c r="F516" s="217">
        <v>6</v>
      </c>
      <c r="G516" s="217">
        <v>9</v>
      </c>
      <c r="H516" s="269">
        <v>44650</v>
      </c>
      <c r="I516" s="217">
        <v>400</v>
      </c>
      <c r="J516" s="217">
        <f t="shared" si="23"/>
        <v>9</v>
      </c>
      <c r="N516" s="216"/>
      <c r="R516" s="216"/>
      <c r="U516" s="216"/>
    </row>
    <row r="517" spans="1:21" ht="15" hidden="1" outlineLevel="1" thickBot="1" x14ac:dyDescent="0.4">
      <c r="A517" s="216" t="s">
        <v>5368</v>
      </c>
      <c r="B517" s="46">
        <v>11</v>
      </c>
      <c r="C517" s="216" t="s">
        <v>5369</v>
      </c>
      <c r="D517" s="72" t="s">
        <v>170</v>
      </c>
      <c r="E517" s="217">
        <v>5</v>
      </c>
      <c r="F517" s="217">
        <v>4</v>
      </c>
      <c r="G517" s="217">
        <v>9</v>
      </c>
      <c r="H517" s="269">
        <v>44650</v>
      </c>
      <c r="I517" s="217">
        <v>200</v>
      </c>
      <c r="J517" s="217">
        <f t="shared" si="23"/>
        <v>9</v>
      </c>
      <c r="N517" s="216"/>
      <c r="R517" s="216"/>
      <c r="U517" s="216"/>
    </row>
    <row r="518" spans="1:21" ht="15" hidden="1" outlineLevel="1" thickBot="1" x14ac:dyDescent="0.4">
      <c r="A518" s="216" t="s">
        <v>5368</v>
      </c>
      <c r="B518" s="46">
        <v>49</v>
      </c>
      <c r="C518" s="216" t="s">
        <v>5369</v>
      </c>
      <c r="D518" s="72" t="s">
        <v>170</v>
      </c>
      <c r="E518" s="217">
        <v>3</v>
      </c>
      <c r="F518" s="217">
        <v>2</v>
      </c>
      <c r="G518" s="217">
        <v>5</v>
      </c>
      <c r="H518" s="269">
        <v>44650</v>
      </c>
      <c r="I518" s="217">
        <v>300</v>
      </c>
      <c r="J518" s="217">
        <f t="shared" si="23"/>
        <v>5</v>
      </c>
      <c r="N518" s="216"/>
      <c r="R518" s="216"/>
      <c r="U518" s="216"/>
    </row>
    <row r="519" spans="1:21" ht="15" hidden="1" outlineLevel="1" thickBot="1" x14ac:dyDescent="0.4">
      <c r="A519" s="216" t="s">
        <v>5368</v>
      </c>
      <c r="B519" s="46">
        <v>12</v>
      </c>
      <c r="C519" s="216" t="s">
        <v>5369</v>
      </c>
      <c r="D519" s="72" t="s">
        <v>170</v>
      </c>
      <c r="E519" s="217">
        <v>4</v>
      </c>
      <c r="F519" s="217">
        <v>9</v>
      </c>
      <c r="G519" s="217">
        <v>13</v>
      </c>
      <c r="H519" s="269">
        <v>44650</v>
      </c>
      <c r="I519" s="217">
        <v>100</v>
      </c>
      <c r="J519" s="217">
        <f t="shared" si="23"/>
        <v>13</v>
      </c>
      <c r="N519" s="216"/>
      <c r="R519" s="216"/>
      <c r="U519" s="216"/>
    </row>
    <row r="520" spans="1:21" ht="15" hidden="1" outlineLevel="1" thickBot="1" x14ac:dyDescent="0.4">
      <c r="A520" s="216" t="s">
        <v>5368</v>
      </c>
      <c r="B520" s="46">
        <v>13</v>
      </c>
      <c r="C520" s="216" t="s">
        <v>5369</v>
      </c>
      <c r="D520" s="72" t="s">
        <v>170</v>
      </c>
      <c r="E520" s="217">
        <v>5</v>
      </c>
      <c r="F520" s="217">
        <v>7</v>
      </c>
      <c r="G520" s="217">
        <v>12</v>
      </c>
      <c r="H520" s="269">
        <v>44650</v>
      </c>
      <c r="I520" s="217">
        <v>100</v>
      </c>
      <c r="J520" s="217">
        <f t="shared" si="23"/>
        <v>12</v>
      </c>
      <c r="N520" s="216"/>
      <c r="R520" s="216"/>
      <c r="U520" s="216"/>
    </row>
    <row r="521" spans="1:21" ht="15" hidden="1" outlineLevel="1" thickBot="1" x14ac:dyDescent="0.4">
      <c r="A521" s="216" t="s">
        <v>5368</v>
      </c>
      <c r="B521" s="46">
        <v>14</v>
      </c>
      <c r="C521" s="216" t="s">
        <v>5369</v>
      </c>
      <c r="D521" s="72" t="s">
        <v>170</v>
      </c>
      <c r="E521" s="217">
        <v>7</v>
      </c>
      <c r="F521" s="217">
        <v>4</v>
      </c>
      <c r="G521" s="217">
        <v>11</v>
      </c>
      <c r="H521" s="269">
        <v>44650</v>
      </c>
      <c r="I521" s="217">
        <v>900</v>
      </c>
      <c r="J521" s="217">
        <f t="shared" si="23"/>
        <v>11</v>
      </c>
      <c r="N521" s="216"/>
      <c r="R521" s="216"/>
      <c r="U521" s="216"/>
    </row>
    <row r="522" spans="1:21" ht="15" hidden="1" outlineLevel="1" thickBot="1" x14ac:dyDescent="0.4">
      <c r="A522" s="216" t="s">
        <v>5368</v>
      </c>
      <c r="B522" s="46">
        <v>15</v>
      </c>
      <c r="C522" s="216" t="s">
        <v>5369</v>
      </c>
      <c r="D522" s="72" t="s">
        <v>170</v>
      </c>
      <c r="E522" s="217">
        <v>5</v>
      </c>
      <c r="F522" s="217">
        <v>5</v>
      </c>
      <c r="G522" s="217">
        <v>10</v>
      </c>
      <c r="H522" s="269">
        <v>44650</v>
      </c>
      <c r="I522" s="217">
        <v>500</v>
      </c>
      <c r="J522" s="217">
        <f t="shared" si="23"/>
        <v>10</v>
      </c>
      <c r="N522" s="216"/>
      <c r="R522" s="216"/>
      <c r="U522" s="216"/>
    </row>
    <row r="523" spans="1:21" ht="15" hidden="1" outlineLevel="1" thickBot="1" x14ac:dyDescent="0.4">
      <c r="A523" s="216" t="s">
        <v>5368</v>
      </c>
      <c r="B523" s="46">
        <v>16</v>
      </c>
      <c r="C523" s="216" t="s">
        <v>5369</v>
      </c>
      <c r="D523" s="72" t="s">
        <v>170</v>
      </c>
      <c r="E523" s="217">
        <v>6</v>
      </c>
      <c r="F523" s="217">
        <v>2</v>
      </c>
      <c r="G523" s="217">
        <v>8</v>
      </c>
      <c r="H523" s="269">
        <v>44650</v>
      </c>
      <c r="I523" s="217">
        <v>200</v>
      </c>
      <c r="J523" s="217">
        <f t="shared" si="23"/>
        <v>8</v>
      </c>
      <c r="N523" s="216"/>
      <c r="R523" s="216"/>
      <c r="U523" s="216"/>
    </row>
    <row r="524" spans="1:21" ht="15" hidden="1" outlineLevel="1" thickBot="1" x14ac:dyDescent="0.4">
      <c r="A524" s="216" t="s">
        <v>5368</v>
      </c>
      <c r="B524" s="46">
        <v>48</v>
      </c>
      <c r="C524" s="216" t="s">
        <v>5369</v>
      </c>
      <c r="D524" s="72" t="s">
        <v>170</v>
      </c>
      <c r="E524" s="217">
        <v>3</v>
      </c>
      <c r="F524" s="217">
        <v>2</v>
      </c>
      <c r="G524" s="217">
        <v>5</v>
      </c>
      <c r="H524" s="269">
        <v>44650</v>
      </c>
      <c r="I524" s="217">
        <v>500</v>
      </c>
      <c r="J524" s="217">
        <f t="shared" si="23"/>
        <v>5</v>
      </c>
      <c r="N524" s="216"/>
      <c r="R524" s="216"/>
      <c r="U524" s="216"/>
    </row>
    <row r="525" spans="1:21" ht="15" hidden="1" outlineLevel="1" thickBot="1" x14ac:dyDescent="0.4">
      <c r="A525" s="216" t="s">
        <v>5368</v>
      </c>
      <c r="B525" s="46">
        <v>17</v>
      </c>
      <c r="C525" s="216" t="s">
        <v>5369</v>
      </c>
      <c r="D525" s="72" t="s">
        <v>170</v>
      </c>
      <c r="E525" s="217">
        <v>2</v>
      </c>
      <c r="F525" s="217">
        <v>5</v>
      </c>
      <c r="G525" s="217">
        <v>7</v>
      </c>
      <c r="H525" s="269">
        <v>44650</v>
      </c>
      <c r="I525" s="217">
        <v>800</v>
      </c>
      <c r="J525" s="217">
        <f t="shared" si="23"/>
        <v>7</v>
      </c>
      <c r="N525" s="216"/>
      <c r="R525" s="216"/>
      <c r="U525" s="216"/>
    </row>
    <row r="526" spans="1:21" ht="15" hidden="1" outlineLevel="1" thickBot="1" x14ac:dyDescent="0.4">
      <c r="A526" s="216" t="s">
        <v>5368</v>
      </c>
      <c r="B526" s="46">
        <v>18</v>
      </c>
      <c r="C526" s="216" t="s">
        <v>5369</v>
      </c>
      <c r="D526" s="72" t="s">
        <v>170</v>
      </c>
      <c r="E526" s="217">
        <v>1</v>
      </c>
      <c r="F526" s="217">
        <v>2</v>
      </c>
      <c r="G526" s="217">
        <v>3</v>
      </c>
      <c r="H526" s="269">
        <v>44650</v>
      </c>
      <c r="I526" s="217">
        <v>300</v>
      </c>
      <c r="J526" s="217">
        <f t="shared" si="23"/>
        <v>3</v>
      </c>
      <c r="N526" s="216"/>
      <c r="R526" s="216"/>
      <c r="U526" s="216"/>
    </row>
    <row r="527" spans="1:21" ht="15" hidden="1" outlineLevel="1" thickBot="1" x14ac:dyDescent="0.4">
      <c r="A527" s="216" t="s">
        <v>5368</v>
      </c>
      <c r="B527" s="46">
        <v>19</v>
      </c>
      <c r="C527" s="216" t="s">
        <v>5369</v>
      </c>
      <c r="D527" s="72" t="s">
        <v>170</v>
      </c>
      <c r="E527" s="217">
        <v>2</v>
      </c>
      <c r="F527" s="217">
        <v>6</v>
      </c>
      <c r="G527" s="217">
        <v>8</v>
      </c>
      <c r="H527" s="269">
        <v>44650</v>
      </c>
      <c r="I527" s="217">
        <v>200</v>
      </c>
      <c r="J527" s="217">
        <f t="shared" si="23"/>
        <v>8</v>
      </c>
      <c r="N527" s="216"/>
      <c r="R527" s="216"/>
      <c r="U527" s="216"/>
    </row>
    <row r="528" spans="1:21" ht="15" hidden="1" outlineLevel="1" thickBot="1" x14ac:dyDescent="0.4">
      <c r="A528" s="216" t="s">
        <v>5368</v>
      </c>
      <c r="B528" s="46">
        <v>20</v>
      </c>
      <c r="C528" s="216" t="s">
        <v>5369</v>
      </c>
      <c r="D528" s="72" t="s">
        <v>170</v>
      </c>
      <c r="E528" s="217">
        <v>2</v>
      </c>
      <c r="F528" s="217">
        <v>3</v>
      </c>
      <c r="G528" s="217">
        <v>5</v>
      </c>
      <c r="H528" s="269">
        <v>44650</v>
      </c>
      <c r="I528" s="217">
        <v>900</v>
      </c>
      <c r="J528" s="217">
        <f t="shared" si="23"/>
        <v>5</v>
      </c>
      <c r="N528" s="216"/>
      <c r="R528" s="216"/>
      <c r="U528" s="216"/>
    </row>
    <row r="529" spans="1:21" ht="15" hidden="1" outlineLevel="1" thickBot="1" x14ac:dyDescent="0.4">
      <c r="A529" s="216" t="s">
        <v>5368</v>
      </c>
      <c r="B529" s="46">
        <v>42</v>
      </c>
      <c r="C529" s="216" t="s">
        <v>5369</v>
      </c>
      <c r="D529" s="72" t="s">
        <v>170</v>
      </c>
      <c r="E529" s="217">
        <v>6</v>
      </c>
      <c r="F529" s="217">
        <v>4</v>
      </c>
      <c r="G529" s="217">
        <v>10</v>
      </c>
      <c r="H529" s="269">
        <v>44650</v>
      </c>
      <c r="I529" s="217">
        <v>200</v>
      </c>
      <c r="J529" s="217">
        <f t="shared" si="23"/>
        <v>10</v>
      </c>
      <c r="N529" s="216"/>
      <c r="R529" s="216"/>
      <c r="U529" s="216"/>
    </row>
    <row r="530" spans="1:21" ht="15" hidden="1" outlineLevel="1" thickBot="1" x14ac:dyDescent="0.4">
      <c r="A530" s="216" t="s">
        <v>5368</v>
      </c>
      <c r="B530" s="46">
        <v>21</v>
      </c>
      <c r="C530" s="216" t="s">
        <v>5369</v>
      </c>
      <c r="D530" s="72" t="s">
        <v>170</v>
      </c>
      <c r="E530" s="217">
        <v>1</v>
      </c>
      <c r="F530" s="217">
        <v>2</v>
      </c>
      <c r="G530" s="217">
        <v>3</v>
      </c>
      <c r="H530" s="269">
        <v>44650</v>
      </c>
      <c r="I530" s="217">
        <v>700</v>
      </c>
      <c r="J530" s="217">
        <f t="shared" si="23"/>
        <v>3</v>
      </c>
      <c r="N530" s="216"/>
      <c r="R530" s="216"/>
      <c r="U530" s="216"/>
    </row>
    <row r="531" spans="1:21" ht="15" hidden="1" outlineLevel="1" thickBot="1" x14ac:dyDescent="0.4">
      <c r="A531" s="216" t="s">
        <v>5368</v>
      </c>
      <c r="B531" s="46">
        <v>22</v>
      </c>
      <c r="C531" s="216" t="s">
        <v>5369</v>
      </c>
      <c r="D531" s="72" t="s">
        <v>170</v>
      </c>
      <c r="E531" s="217">
        <v>1</v>
      </c>
      <c r="F531" s="217">
        <v>3</v>
      </c>
      <c r="G531" s="217">
        <v>4</v>
      </c>
      <c r="H531" s="269">
        <v>44650</v>
      </c>
      <c r="I531" s="217">
        <v>600</v>
      </c>
      <c r="J531" s="217">
        <f t="shared" si="23"/>
        <v>4</v>
      </c>
      <c r="N531" s="216"/>
      <c r="R531" s="216"/>
      <c r="U531" s="216"/>
    </row>
    <row r="532" spans="1:21" ht="15" hidden="1" outlineLevel="1" thickBot="1" x14ac:dyDescent="0.4">
      <c r="A532" s="216" t="s">
        <v>5368</v>
      </c>
      <c r="B532" s="46">
        <v>23</v>
      </c>
      <c r="C532" s="216" t="s">
        <v>5369</v>
      </c>
      <c r="D532" s="72" t="s">
        <v>170</v>
      </c>
      <c r="E532" s="217">
        <v>5</v>
      </c>
      <c r="F532" s="217">
        <v>3</v>
      </c>
      <c r="G532" s="217">
        <v>8</v>
      </c>
      <c r="H532" s="269">
        <v>44650</v>
      </c>
      <c r="I532" s="217">
        <v>700</v>
      </c>
      <c r="J532" s="217">
        <f t="shared" si="23"/>
        <v>8</v>
      </c>
      <c r="N532" s="216"/>
      <c r="R532" s="216"/>
      <c r="U532" s="216"/>
    </row>
    <row r="533" spans="1:21" ht="15" hidden="1" outlineLevel="1" thickBot="1" x14ac:dyDescent="0.4">
      <c r="A533" s="216" t="s">
        <v>5368</v>
      </c>
      <c r="B533" s="46">
        <v>24</v>
      </c>
      <c r="C533" s="216" t="s">
        <v>5369</v>
      </c>
      <c r="D533" s="72" t="s">
        <v>170</v>
      </c>
      <c r="E533" s="217">
        <v>2</v>
      </c>
      <c r="F533" s="217">
        <v>4</v>
      </c>
      <c r="G533" s="217">
        <v>6</v>
      </c>
      <c r="H533" s="269">
        <v>44650</v>
      </c>
      <c r="I533" s="217">
        <v>500</v>
      </c>
      <c r="J533" s="217">
        <f t="shared" si="23"/>
        <v>6</v>
      </c>
      <c r="N533" s="216"/>
      <c r="R533" s="216"/>
      <c r="U533" s="216"/>
    </row>
    <row r="534" spans="1:21" ht="15" hidden="1" outlineLevel="1" thickBot="1" x14ac:dyDescent="0.4">
      <c r="A534" s="216" t="s">
        <v>5368</v>
      </c>
      <c r="B534" s="46">
        <v>25</v>
      </c>
      <c r="C534" s="216" t="s">
        <v>5369</v>
      </c>
      <c r="D534" s="72" t="s">
        <v>170</v>
      </c>
      <c r="E534" s="217">
        <v>1</v>
      </c>
      <c r="F534" s="217">
        <v>2</v>
      </c>
      <c r="G534" s="217">
        <v>3</v>
      </c>
      <c r="H534" s="269">
        <v>44650</v>
      </c>
      <c r="I534" s="217">
        <v>200</v>
      </c>
      <c r="J534" s="217">
        <f t="shared" si="23"/>
        <v>3</v>
      </c>
      <c r="N534" s="216"/>
      <c r="R534" s="216"/>
      <c r="U534" s="216"/>
    </row>
    <row r="535" spans="1:21" ht="15" hidden="1" outlineLevel="1" thickBot="1" x14ac:dyDescent="0.4">
      <c r="A535" s="216" t="s">
        <v>5368</v>
      </c>
      <c r="B535" s="46">
        <v>26</v>
      </c>
      <c r="C535" s="216" t="s">
        <v>5369</v>
      </c>
      <c r="D535" s="72" t="s">
        <v>170</v>
      </c>
      <c r="E535" s="217">
        <v>9</v>
      </c>
      <c r="F535" s="217">
        <v>2</v>
      </c>
      <c r="G535" s="217">
        <v>11</v>
      </c>
      <c r="H535" s="269">
        <v>44650</v>
      </c>
      <c r="I535" s="217">
        <v>600</v>
      </c>
      <c r="J535" s="217">
        <f t="shared" si="23"/>
        <v>11</v>
      </c>
      <c r="N535" s="216"/>
      <c r="R535" s="216"/>
      <c r="U535" s="216"/>
    </row>
    <row r="536" spans="1:21" ht="15" hidden="1" outlineLevel="1" thickBot="1" x14ac:dyDescent="0.4">
      <c r="A536" s="216" t="s">
        <v>5368</v>
      </c>
      <c r="B536" s="46">
        <v>27</v>
      </c>
      <c r="C536" s="216" t="s">
        <v>5369</v>
      </c>
      <c r="D536" s="72" t="s">
        <v>170</v>
      </c>
      <c r="E536" s="217">
        <v>4</v>
      </c>
      <c r="F536" s="217">
        <v>3</v>
      </c>
      <c r="G536" s="217">
        <v>7</v>
      </c>
      <c r="H536" s="269">
        <v>44650</v>
      </c>
      <c r="I536" s="217">
        <v>800</v>
      </c>
      <c r="J536" s="217">
        <f t="shared" si="23"/>
        <v>7</v>
      </c>
      <c r="N536" s="216"/>
      <c r="R536" s="216"/>
      <c r="U536" s="216"/>
    </row>
    <row r="537" spans="1:21" ht="15" hidden="1" outlineLevel="1" thickBot="1" x14ac:dyDescent="0.4">
      <c r="A537" s="216" t="s">
        <v>5368</v>
      </c>
      <c r="B537" s="46">
        <v>28</v>
      </c>
      <c r="C537" s="216" t="s">
        <v>5369</v>
      </c>
      <c r="D537" s="72" t="s">
        <v>170</v>
      </c>
      <c r="E537" s="217">
        <v>3</v>
      </c>
      <c r="F537" s="217">
        <v>2</v>
      </c>
      <c r="G537" s="217">
        <v>5</v>
      </c>
      <c r="H537" s="269">
        <v>44650</v>
      </c>
      <c r="I537" s="217">
        <v>400</v>
      </c>
      <c r="J537" s="217">
        <f t="shared" si="23"/>
        <v>5</v>
      </c>
      <c r="N537" s="216"/>
      <c r="R537" s="216"/>
      <c r="U537" s="216"/>
    </row>
    <row r="538" spans="1:21" ht="15" hidden="1" outlineLevel="1" thickBot="1" x14ac:dyDescent="0.4">
      <c r="A538" s="216" t="s">
        <v>5368</v>
      </c>
      <c r="B538" s="46">
        <v>29</v>
      </c>
      <c r="C538" s="216" t="s">
        <v>5369</v>
      </c>
      <c r="D538" s="72" t="s">
        <v>170</v>
      </c>
      <c r="E538" s="217">
        <v>2</v>
      </c>
      <c r="F538" s="217">
        <v>2</v>
      </c>
      <c r="G538" s="217">
        <v>4</v>
      </c>
      <c r="H538" s="269">
        <v>44650</v>
      </c>
      <c r="I538" s="217">
        <v>700</v>
      </c>
      <c r="J538" s="217">
        <f t="shared" si="23"/>
        <v>4</v>
      </c>
      <c r="N538" s="216"/>
      <c r="R538" s="216"/>
      <c r="U538" s="216"/>
    </row>
    <row r="539" spans="1:21" ht="15" hidden="1" outlineLevel="1" thickBot="1" x14ac:dyDescent="0.4">
      <c r="A539" s="216" t="s">
        <v>5368</v>
      </c>
      <c r="B539" s="46">
        <v>30</v>
      </c>
      <c r="C539" s="216" t="s">
        <v>5369</v>
      </c>
      <c r="D539" s="72" t="s">
        <v>170</v>
      </c>
      <c r="E539" s="217">
        <v>1</v>
      </c>
      <c r="F539" s="217">
        <v>2</v>
      </c>
      <c r="G539" s="217">
        <v>3</v>
      </c>
      <c r="H539" s="269">
        <v>44650</v>
      </c>
      <c r="I539" s="217">
        <v>500</v>
      </c>
      <c r="J539" s="217">
        <f t="shared" si="23"/>
        <v>3</v>
      </c>
      <c r="N539" s="216"/>
      <c r="R539" s="216"/>
      <c r="U539" s="216"/>
    </row>
    <row r="540" spans="1:21" ht="15" hidden="1" outlineLevel="1" thickBot="1" x14ac:dyDescent="0.4">
      <c r="A540" s="216" t="s">
        <v>5368</v>
      </c>
      <c r="B540" s="46">
        <v>31</v>
      </c>
      <c r="C540" s="216" t="s">
        <v>5369</v>
      </c>
      <c r="D540" s="72" t="s">
        <v>170</v>
      </c>
      <c r="E540" s="217">
        <v>6</v>
      </c>
      <c r="F540" s="217">
        <v>2</v>
      </c>
      <c r="G540" s="217">
        <v>8</v>
      </c>
      <c r="H540" s="269">
        <v>44650</v>
      </c>
      <c r="I540" s="217">
        <v>300</v>
      </c>
      <c r="J540" s="217">
        <f t="shared" si="23"/>
        <v>8</v>
      </c>
      <c r="N540" s="216"/>
      <c r="R540" s="216"/>
      <c r="U540" s="216"/>
    </row>
    <row r="541" spans="1:21" ht="15" hidden="1" outlineLevel="1" thickBot="1" x14ac:dyDescent="0.4">
      <c r="A541" s="216" t="s">
        <v>5368</v>
      </c>
      <c r="B541" s="46">
        <v>32</v>
      </c>
      <c r="C541" s="216" t="s">
        <v>5369</v>
      </c>
      <c r="D541" s="72" t="s">
        <v>170</v>
      </c>
      <c r="E541" s="217">
        <v>3</v>
      </c>
      <c r="F541" s="217">
        <v>2</v>
      </c>
      <c r="G541" s="217">
        <v>5</v>
      </c>
      <c r="H541" s="269">
        <v>44650</v>
      </c>
      <c r="I541" s="217">
        <v>300</v>
      </c>
      <c r="J541" s="217">
        <f t="shared" si="23"/>
        <v>5</v>
      </c>
      <c r="N541" s="216"/>
      <c r="R541" s="216"/>
      <c r="U541" s="216"/>
    </row>
    <row r="542" spans="1:21" ht="15" hidden="1" outlineLevel="1" thickBot="1" x14ac:dyDescent="0.4">
      <c r="A542" s="216" t="s">
        <v>5368</v>
      </c>
      <c r="B542" s="46">
        <v>33</v>
      </c>
      <c r="C542" s="216" t="s">
        <v>5369</v>
      </c>
      <c r="D542" s="72" t="s">
        <v>170</v>
      </c>
      <c r="E542" s="217">
        <v>9</v>
      </c>
      <c r="F542" s="217">
        <v>2</v>
      </c>
      <c r="G542" s="217">
        <v>11</v>
      </c>
      <c r="H542" s="269">
        <v>44650</v>
      </c>
      <c r="I542" s="217">
        <v>800</v>
      </c>
      <c r="J542" s="217">
        <f t="shared" si="23"/>
        <v>11</v>
      </c>
      <c r="N542" s="216"/>
      <c r="R542" s="216"/>
      <c r="U542" s="216"/>
    </row>
    <row r="543" spans="1:21" ht="15" hidden="1" outlineLevel="1" thickBot="1" x14ac:dyDescent="0.4">
      <c r="A543" s="216" t="s">
        <v>5368</v>
      </c>
      <c r="B543" s="46">
        <v>34</v>
      </c>
      <c r="C543" s="216" t="s">
        <v>5369</v>
      </c>
      <c r="D543" s="72" t="s">
        <v>170</v>
      </c>
      <c r="E543" s="217">
        <v>4</v>
      </c>
      <c r="F543" s="217">
        <v>2</v>
      </c>
      <c r="G543" s="217">
        <v>6</v>
      </c>
      <c r="H543" s="269">
        <v>44650</v>
      </c>
      <c r="I543" s="217">
        <v>700</v>
      </c>
      <c r="J543" s="217">
        <f t="shared" si="23"/>
        <v>6</v>
      </c>
      <c r="N543" s="216"/>
      <c r="R543" s="216"/>
      <c r="U543" s="216"/>
    </row>
    <row r="544" spans="1:21" ht="15" hidden="1" outlineLevel="1" thickBot="1" x14ac:dyDescent="0.4">
      <c r="A544" s="216" t="s">
        <v>5368</v>
      </c>
      <c r="B544" s="46">
        <v>35</v>
      </c>
      <c r="C544" s="216" t="s">
        <v>5369</v>
      </c>
      <c r="D544" s="72" t="s">
        <v>170</v>
      </c>
      <c r="E544" s="217">
        <v>6</v>
      </c>
      <c r="F544" s="217">
        <v>3</v>
      </c>
      <c r="G544" s="217">
        <v>9</v>
      </c>
      <c r="H544" s="269">
        <v>44650</v>
      </c>
      <c r="I544" s="217">
        <v>200</v>
      </c>
      <c r="J544" s="217">
        <f t="shared" si="23"/>
        <v>9</v>
      </c>
      <c r="N544" s="216"/>
      <c r="R544" s="216"/>
      <c r="U544" s="216"/>
    </row>
    <row r="545" spans="1:21" ht="15" hidden="1" outlineLevel="1" thickBot="1" x14ac:dyDescent="0.4">
      <c r="A545" s="216" t="s">
        <v>5368</v>
      </c>
      <c r="B545" s="46">
        <v>36</v>
      </c>
      <c r="C545" s="216" t="s">
        <v>5369</v>
      </c>
      <c r="D545" s="72" t="s">
        <v>170</v>
      </c>
      <c r="E545" s="217">
        <v>8</v>
      </c>
      <c r="F545" s="217">
        <v>2</v>
      </c>
      <c r="G545" s="217">
        <v>10</v>
      </c>
      <c r="H545" s="269">
        <v>44650</v>
      </c>
      <c r="I545" s="217">
        <v>700</v>
      </c>
      <c r="J545" s="217">
        <f t="shared" si="23"/>
        <v>10</v>
      </c>
      <c r="N545" s="216"/>
      <c r="R545" s="216"/>
      <c r="U545" s="216"/>
    </row>
    <row r="546" spans="1:21" ht="15" hidden="1" outlineLevel="1" thickBot="1" x14ac:dyDescent="0.4">
      <c r="A546" s="216" t="s">
        <v>5368</v>
      </c>
      <c r="B546" s="46">
        <v>37</v>
      </c>
      <c r="C546" s="216" t="s">
        <v>5369</v>
      </c>
      <c r="D546" s="72" t="s">
        <v>170</v>
      </c>
      <c r="E546" s="217">
        <v>2</v>
      </c>
      <c r="F546" s="217">
        <v>2</v>
      </c>
      <c r="G546" s="217">
        <v>4</v>
      </c>
      <c r="H546" s="269">
        <v>44650</v>
      </c>
      <c r="I546" s="217">
        <v>900</v>
      </c>
      <c r="J546" s="217">
        <f t="shared" si="23"/>
        <v>4</v>
      </c>
      <c r="N546" s="216"/>
      <c r="R546" s="216"/>
      <c r="U546" s="216"/>
    </row>
    <row r="547" spans="1:21" ht="15" hidden="1" outlineLevel="1" thickBot="1" x14ac:dyDescent="0.4">
      <c r="A547" s="216" t="s">
        <v>5368</v>
      </c>
      <c r="B547" s="46">
        <v>38</v>
      </c>
      <c r="C547" s="216" t="s">
        <v>5369</v>
      </c>
      <c r="D547" s="72" t="s">
        <v>170</v>
      </c>
      <c r="E547" s="217">
        <v>9</v>
      </c>
      <c r="F547" s="217">
        <v>3</v>
      </c>
      <c r="G547" s="217">
        <v>12</v>
      </c>
      <c r="H547" s="269">
        <v>44650</v>
      </c>
      <c r="I547" s="217">
        <v>200</v>
      </c>
      <c r="J547" s="217">
        <f t="shared" si="23"/>
        <v>12</v>
      </c>
      <c r="N547" s="216"/>
      <c r="R547" s="216"/>
      <c r="U547" s="216"/>
    </row>
    <row r="548" spans="1:21" ht="15" hidden="1" outlineLevel="1" thickBot="1" x14ac:dyDescent="0.4">
      <c r="A548" s="216" t="s">
        <v>5368</v>
      </c>
      <c r="B548" s="46">
        <v>39</v>
      </c>
      <c r="C548" s="216" t="s">
        <v>5369</v>
      </c>
      <c r="D548" s="72" t="s">
        <v>170</v>
      </c>
      <c r="E548" s="217">
        <v>7</v>
      </c>
      <c r="F548" s="217">
        <v>2</v>
      </c>
      <c r="G548" s="217">
        <v>9</v>
      </c>
      <c r="H548" s="269">
        <v>44650</v>
      </c>
      <c r="I548" s="217">
        <v>800</v>
      </c>
      <c r="J548" s="217">
        <f t="shared" si="23"/>
        <v>9</v>
      </c>
      <c r="N548" s="216"/>
      <c r="R548" s="216"/>
      <c r="U548" s="216"/>
    </row>
    <row r="549" spans="1:21" ht="15" hidden="1" outlineLevel="1" thickBot="1" x14ac:dyDescent="0.4">
      <c r="A549" s="216" t="s">
        <v>5368</v>
      </c>
      <c r="B549" s="46">
        <v>40</v>
      </c>
      <c r="C549" s="216" t="s">
        <v>5369</v>
      </c>
      <c r="D549" s="72" t="s">
        <v>170</v>
      </c>
      <c r="E549" s="217">
        <v>5</v>
      </c>
      <c r="F549" s="217">
        <v>4</v>
      </c>
      <c r="G549" s="217">
        <v>9</v>
      </c>
      <c r="H549" s="269">
        <v>44650</v>
      </c>
      <c r="I549" s="217">
        <v>500</v>
      </c>
      <c r="J549" s="217">
        <f t="shared" si="23"/>
        <v>9</v>
      </c>
      <c r="N549" s="216"/>
      <c r="R549" s="216"/>
      <c r="U549" s="216"/>
    </row>
    <row r="550" spans="1:21" ht="15" hidden="1" outlineLevel="1" thickBot="1" x14ac:dyDescent="0.4">
      <c r="A550" s="216" t="s">
        <v>5368</v>
      </c>
      <c r="B550" s="46">
        <v>41</v>
      </c>
      <c r="C550" s="216" t="s">
        <v>5369</v>
      </c>
      <c r="D550" s="72" t="s">
        <v>170</v>
      </c>
      <c r="E550" s="217">
        <v>4</v>
      </c>
      <c r="F550" s="217">
        <v>3</v>
      </c>
      <c r="G550" s="217">
        <v>7</v>
      </c>
      <c r="H550" s="269">
        <v>44650</v>
      </c>
      <c r="I550" s="217">
        <v>400</v>
      </c>
      <c r="J550" s="217">
        <f t="shared" si="23"/>
        <v>7</v>
      </c>
      <c r="N550" s="216"/>
      <c r="R550" s="216"/>
      <c r="U550" s="216"/>
    </row>
    <row r="551" spans="1:21" ht="15" hidden="1" outlineLevel="1" thickBot="1" x14ac:dyDescent="0.4">
      <c r="A551" s="216" t="s">
        <v>5368</v>
      </c>
      <c r="B551" s="46">
        <v>43</v>
      </c>
      <c r="C551" s="216" t="s">
        <v>5369</v>
      </c>
      <c r="D551" s="72" t="s">
        <v>170</v>
      </c>
      <c r="E551" s="217">
        <v>1</v>
      </c>
      <c r="F551" s="217">
        <v>2</v>
      </c>
      <c r="G551" s="217">
        <v>3</v>
      </c>
      <c r="H551" s="269">
        <v>44650</v>
      </c>
      <c r="I551" s="217">
        <v>100</v>
      </c>
      <c r="J551" s="217">
        <f t="shared" si="23"/>
        <v>3</v>
      </c>
      <c r="N551" s="216"/>
      <c r="R551" s="216"/>
      <c r="U551" s="216"/>
    </row>
    <row r="552" spans="1:21" ht="15" hidden="1" outlineLevel="1" thickBot="1" x14ac:dyDescent="0.4">
      <c r="A552" s="216" t="s">
        <v>5368</v>
      </c>
      <c r="B552" s="46">
        <v>44</v>
      </c>
      <c r="C552" s="216" t="s">
        <v>5369</v>
      </c>
      <c r="D552" s="72" t="s">
        <v>170</v>
      </c>
      <c r="E552" s="217">
        <v>5</v>
      </c>
      <c r="F552" s="217">
        <v>2</v>
      </c>
      <c r="G552" s="217">
        <v>7</v>
      </c>
      <c r="H552" s="269">
        <v>44650</v>
      </c>
      <c r="I552" s="217">
        <v>100</v>
      </c>
      <c r="J552" s="217">
        <f t="shared" si="23"/>
        <v>7</v>
      </c>
      <c r="N552" s="216"/>
      <c r="R552" s="216"/>
      <c r="U552" s="216"/>
    </row>
    <row r="553" spans="1:21" ht="15" hidden="1" outlineLevel="1" thickBot="1" x14ac:dyDescent="0.4">
      <c r="A553" s="216" t="s">
        <v>5368</v>
      </c>
      <c r="B553" s="46">
        <v>45</v>
      </c>
      <c r="C553" s="216" t="s">
        <v>5369</v>
      </c>
      <c r="D553" s="72" t="s">
        <v>170</v>
      </c>
      <c r="E553" s="217">
        <v>5</v>
      </c>
      <c r="F553" s="217">
        <v>2</v>
      </c>
      <c r="G553" s="217">
        <v>7</v>
      </c>
      <c r="H553" s="269">
        <v>44650</v>
      </c>
      <c r="I553" s="217">
        <v>600</v>
      </c>
      <c r="J553" s="217">
        <f t="shared" si="23"/>
        <v>7</v>
      </c>
      <c r="N553" s="216"/>
      <c r="R553" s="216"/>
      <c r="U553" s="216"/>
    </row>
    <row r="554" spans="1:21" ht="15" hidden="1" outlineLevel="1" thickBot="1" x14ac:dyDescent="0.4">
      <c r="A554" s="216" t="s">
        <v>5368</v>
      </c>
      <c r="B554" s="46">
        <v>46</v>
      </c>
      <c r="C554" s="216" t="s">
        <v>5369</v>
      </c>
      <c r="D554" s="72" t="s">
        <v>170</v>
      </c>
      <c r="E554" s="217">
        <v>9</v>
      </c>
      <c r="F554" s="217">
        <v>4</v>
      </c>
      <c r="G554" s="217">
        <v>13</v>
      </c>
      <c r="H554" s="269">
        <v>44650</v>
      </c>
      <c r="I554" s="217">
        <v>700</v>
      </c>
      <c r="J554" s="217">
        <f t="shared" si="23"/>
        <v>13</v>
      </c>
      <c r="N554" s="216"/>
      <c r="R554" s="216"/>
      <c r="U554" s="216"/>
    </row>
    <row r="555" spans="1:21" ht="15" hidden="1" outlineLevel="1" thickBot="1" x14ac:dyDescent="0.4">
      <c r="A555" s="216" t="s">
        <v>5368</v>
      </c>
      <c r="B555" s="46">
        <v>47</v>
      </c>
      <c r="C555" s="216" t="s">
        <v>5369</v>
      </c>
      <c r="D555" s="72" t="s">
        <v>170</v>
      </c>
      <c r="E555" s="217">
        <v>5</v>
      </c>
      <c r="F555" s="217">
        <v>2</v>
      </c>
      <c r="G555" s="217">
        <v>7</v>
      </c>
      <c r="H555" s="269">
        <v>44650</v>
      </c>
      <c r="I555" s="217">
        <v>300</v>
      </c>
      <c r="J555" s="217">
        <f t="shared" si="23"/>
        <v>7</v>
      </c>
      <c r="N555" s="216"/>
      <c r="R555" s="216"/>
      <c r="U555" s="216"/>
    </row>
    <row r="556" spans="1:21" ht="15" hidden="1" outlineLevel="1" thickBot="1" x14ac:dyDescent="0.4">
      <c r="A556" s="216" t="s">
        <v>5368</v>
      </c>
      <c r="B556" s="46">
        <v>50</v>
      </c>
      <c r="C556" s="216" t="s">
        <v>5369</v>
      </c>
      <c r="D556" s="72" t="s">
        <v>170</v>
      </c>
      <c r="E556" s="217">
        <v>6</v>
      </c>
      <c r="F556" s="217">
        <v>2</v>
      </c>
      <c r="G556" s="217">
        <v>8</v>
      </c>
      <c r="H556" s="269">
        <v>44650</v>
      </c>
      <c r="I556" s="217">
        <v>100</v>
      </c>
      <c r="J556" s="217">
        <f t="shared" si="23"/>
        <v>8</v>
      </c>
      <c r="N556" s="216"/>
      <c r="R556" s="216"/>
      <c r="U556" s="216"/>
    </row>
    <row r="557" spans="1:21" ht="15" hidden="1" outlineLevel="1" thickBot="1" x14ac:dyDescent="0.4">
      <c r="A557" s="216" t="s">
        <v>5368</v>
      </c>
      <c r="B557" s="46">
        <v>51</v>
      </c>
      <c r="C557" s="216" t="s">
        <v>5369</v>
      </c>
      <c r="D557" s="72" t="s">
        <v>170</v>
      </c>
      <c r="E557" s="217">
        <v>5</v>
      </c>
      <c r="F557" s="217">
        <v>3</v>
      </c>
      <c r="G557" s="217">
        <v>8</v>
      </c>
      <c r="H557" s="269">
        <v>44650</v>
      </c>
      <c r="I557" s="217">
        <v>200</v>
      </c>
      <c r="J557" s="217">
        <f t="shared" si="23"/>
        <v>8</v>
      </c>
      <c r="N557" s="216"/>
      <c r="R557" s="216"/>
      <c r="U557" s="216"/>
    </row>
    <row r="558" spans="1:21" ht="15" hidden="1" outlineLevel="1" thickBot="1" x14ac:dyDescent="0.4">
      <c r="A558" s="216" t="s">
        <v>5368</v>
      </c>
      <c r="B558" s="46">
        <v>52</v>
      </c>
      <c r="C558" s="216" t="s">
        <v>5369</v>
      </c>
      <c r="D558" s="72" t="s">
        <v>170</v>
      </c>
      <c r="E558" s="217">
        <v>4</v>
      </c>
      <c r="F558" s="217">
        <v>3</v>
      </c>
      <c r="G558" s="217">
        <v>7</v>
      </c>
      <c r="H558" s="269">
        <v>44650</v>
      </c>
      <c r="I558" s="217">
        <v>900</v>
      </c>
      <c r="J558" s="217">
        <f t="shared" si="23"/>
        <v>7</v>
      </c>
      <c r="N558" s="216"/>
      <c r="R558" s="216"/>
      <c r="U558" s="216"/>
    </row>
    <row r="559" spans="1:21" ht="15" hidden="1" outlineLevel="1" thickBot="1" x14ac:dyDescent="0.4">
      <c r="A559" s="216" t="s">
        <v>5368</v>
      </c>
      <c r="B559" s="46">
        <v>53</v>
      </c>
      <c r="C559" s="216" t="s">
        <v>5369</v>
      </c>
      <c r="D559" s="72" t="s">
        <v>170</v>
      </c>
      <c r="E559" s="217">
        <v>2</v>
      </c>
      <c r="F559" s="217">
        <v>1</v>
      </c>
      <c r="G559" s="217">
        <v>3</v>
      </c>
      <c r="H559" s="269">
        <v>44650</v>
      </c>
      <c r="I559" s="217">
        <v>800</v>
      </c>
      <c r="J559" s="217">
        <f t="shared" si="23"/>
        <v>3</v>
      </c>
      <c r="N559" s="216"/>
      <c r="R559" s="216"/>
      <c r="U559" s="216"/>
    </row>
    <row r="560" spans="1:21" ht="15" collapsed="1" thickBot="1" x14ac:dyDescent="0.4">
      <c r="A560" s="415" t="s">
        <v>5368</v>
      </c>
      <c r="B560" s="273"/>
      <c r="C560" s="417" t="s">
        <v>5369</v>
      </c>
      <c r="D560" s="273">
        <f>COUNTA(D507:D559)</f>
        <v>53</v>
      </c>
      <c r="E560" s="418">
        <f>SUM(E507:E559)</f>
        <v>209</v>
      </c>
      <c r="F560" s="418">
        <f t="shared" ref="F560:G560" si="24">SUM(F507:F559)</f>
        <v>172</v>
      </c>
      <c r="G560" s="418">
        <f t="shared" si="24"/>
        <v>381</v>
      </c>
      <c r="H560" s="422">
        <v>44650</v>
      </c>
      <c r="I560" s="421">
        <f>AVERAGE(I507:I559)</f>
        <v>469.81132075471697</v>
      </c>
      <c r="J560" s="418">
        <f t="shared" ref="J560" si="25">SUM(J507:J559)</f>
        <v>381</v>
      </c>
    </row>
    <row r="561" spans="1:21" ht="15" hidden="1" outlineLevel="1" thickBot="1" x14ac:dyDescent="0.4">
      <c r="A561" s="216" t="s">
        <v>5370</v>
      </c>
      <c r="B561" s="46">
        <v>21</v>
      </c>
      <c r="C561" s="216" t="s">
        <v>5371</v>
      </c>
      <c r="D561" s="72" t="s">
        <v>170</v>
      </c>
      <c r="E561" s="217">
        <v>12</v>
      </c>
      <c r="F561" s="217">
        <v>6</v>
      </c>
      <c r="G561" s="217">
        <v>18</v>
      </c>
      <c r="H561" s="269">
        <v>44650</v>
      </c>
      <c r="I561" s="217">
        <v>600</v>
      </c>
      <c r="J561" s="217">
        <f t="shared" si="23"/>
        <v>18</v>
      </c>
      <c r="N561" s="216"/>
      <c r="R561" s="216"/>
      <c r="U561" s="216"/>
    </row>
    <row r="562" spans="1:21" ht="15" hidden="1" outlineLevel="1" thickBot="1" x14ac:dyDescent="0.4">
      <c r="A562" s="216" t="s">
        <v>5370</v>
      </c>
      <c r="B562" s="46">
        <v>14</v>
      </c>
      <c r="C562" s="216" t="s">
        <v>5371</v>
      </c>
      <c r="D562" s="72" t="s">
        <v>170</v>
      </c>
      <c r="E562" s="217">
        <v>5</v>
      </c>
      <c r="F562" s="217">
        <v>3</v>
      </c>
      <c r="G562" s="217">
        <v>8</v>
      </c>
      <c r="H562" s="269">
        <v>44650</v>
      </c>
      <c r="I562" s="217">
        <v>500</v>
      </c>
      <c r="J562" s="217">
        <f t="shared" si="23"/>
        <v>8</v>
      </c>
      <c r="N562" s="216"/>
      <c r="R562" s="216"/>
      <c r="U562" s="216"/>
    </row>
    <row r="563" spans="1:21" ht="15" hidden="1" outlineLevel="1" thickBot="1" x14ac:dyDescent="0.4">
      <c r="A563" s="216" t="s">
        <v>5370</v>
      </c>
      <c r="B563" s="46">
        <v>36</v>
      </c>
      <c r="C563" s="216" t="s">
        <v>5371</v>
      </c>
      <c r="D563" s="72" t="s">
        <v>170</v>
      </c>
      <c r="E563" s="217">
        <v>6</v>
      </c>
      <c r="F563" s="217">
        <v>2</v>
      </c>
      <c r="G563" s="217">
        <v>8</v>
      </c>
      <c r="H563" s="269">
        <v>44650</v>
      </c>
      <c r="I563" s="217">
        <v>800</v>
      </c>
      <c r="J563" s="217">
        <f t="shared" si="23"/>
        <v>8</v>
      </c>
      <c r="N563" s="216"/>
      <c r="R563" s="216"/>
      <c r="U563" s="216"/>
    </row>
    <row r="564" spans="1:21" ht="15" hidden="1" outlineLevel="1" thickBot="1" x14ac:dyDescent="0.4">
      <c r="A564" s="216" t="s">
        <v>5370</v>
      </c>
      <c r="B564" s="46">
        <v>19</v>
      </c>
      <c r="C564" s="216" t="s">
        <v>5371</v>
      </c>
      <c r="D564" s="72" t="s">
        <v>170</v>
      </c>
      <c r="E564" s="217">
        <v>6</v>
      </c>
      <c r="F564" s="217">
        <v>2</v>
      </c>
      <c r="G564" s="217">
        <v>8</v>
      </c>
      <c r="H564" s="269">
        <v>44650</v>
      </c>
      <c r="I564" s="217">
        <v>300</v>
      </c>
      <c r="J564" s="217">
        <f t="shared" si="23"/>
        <v>8</v>
      </c>
      <c r="N564" s="216"/>
      <c r="R564" s="216"/>
      <c r="U564" s="216"/>
    </row>
    <row r="565" spans="1:21" ht="15" hidden="1" outlineLevel="1" thickBot="1" x14ac:dyDescent="0.4">
      <c r="A565" s="216" t="s">
        <v>5370</v>
      </c>
      <c r="B565" s="46">
        <v>29</v>
      </c>
      <c r="C565" s="216" t="s">
        <v>5371</v>
      </c>
      <c r="D565" s="72" t="s">
        <v>170</v>
      </c>
      <c r="E565" s="217">
        <v>6</v>
      </c>
      <c r="F565" s="217">
        <v>2</v>
      </c>
      <c r="G565" s="217">
        <v>8</v>
      </c>
      <c r="H565" s="269">
        <v>44650</v>
      </c>
      <c r="I565" s="217">
        <v>500</v>
      </c>
      <c r="J565" s="217">
        <f t="shared" si="23"/>
        <v>8</v>
      </c>
      <c r="N565" s="216"/>
      <c r="R565" s="216"/>
      <c r="U565" s="216"/>
    </row>
    <row r="566" spans="1:21" ht="15" hidden="1" outlineLevel="1" thickBot="1" x14ac:dyDescent="0.4">
      <c r="A566" s="216" t="s">
        <v>5370</v>
      </c>
      <c r="B566" s="46">
        <v>1</v>
      </c>
      <c r="C566" s="216" t="s">
        <v>5371</v>
      </c>
      <c r="D566" s="72" t="s">
        <v>170</v>
      </c>
      <c r="E566" s="217">
        <v>3</v>
      </c>
      <c r="F566" s="217">
        <v>3</v>
      </c>
      <c r="G566" s="217">
        <v>6</v>
      </c>
      <c r="H566" s="269">
        <v>44650</v>
      </c>
      <c r="I566" s="217">
        <v>600</v>
      </c>
      <c r="J566" s="217">
        <f t="shared" si="23"/>
        <v>6</v>
      </c>
      <c r="N566" s="216"/>
      <c r="R566" s="216"/>
      <c r="U566" s="216"/>
    </row>
    <row r="567" spans="1:21" ht="15" hidden="1" outlineLevel="1" thickBot="1" x14ac:dyDescent="0.4">
      <c r="A567" s="216" t="s">
        <v>5370</v>
      </c>
      <c r="B567" s="46">
        <v>2</v>
      </c>
      <c r="C567" s="216" t="s">
        <v>5371</v>
      </c>
      <c r="D567" s="72" t="s">
        <v>170</v>
      </c>
      <c r="E567" s="217">
        <v>4</v>
      </c>
      <c r="F567" s="217">
        <v>5</v>
      </c>
      <c r="G567" s="217">
        <v>9</v>
      </c>
      <c r="H567" s="269">
        <v>44650</v>
      </c>
      <c r="I567" s="217">
        <v>700</v>
      </c>
      <c r="J567" s="217">
        <f t="shared" si="23"/>
        <v>9</v>
      </c>
      <c r="N567" s="216"/>
      <c r="R567" s="216"/>
      <c r="U567" s="216"/>
    </row>
    <row r="568" spans="1:21" ht="15" hidden="1" outlineLevel="1" thickBot="1" x14ac:dyDescent="0.4">
      <c r="A568" s="216" t="s">
        <v>5370</v>
      </c>
      <c r="B568" s="46">
        <v>3</v>
      </c>
      <c r="C568" s="216" t="s">
        <v>5371</v>
      </c>
      <c r="D568" s="72" t="s">
        <v>170</v>
      </c>
      <c r="E568" s="217">
        <v>9</v>
      </c>
      <c r="F568" s="217">
        <v>2</v>
      </c>
      <c r="G568" s="217">
        <v>11</v>
      </c>
      <c r="H568" s="269">
        <v>44650</v>
      </c>
      <c r="I568" s="217">
        <v>400</v>
      </c>
      <c r="J568" s="217">
        <f t="shared" si="23"/>
        <v>11</v>
      </c>
      <c r="N568" s="216"/>
      <c r="R568" s="216"/>
      <c r="U568" s="216"/>
    </row>
    <row r="569" spans="1:21" ht="15" hidden="1" outlineLevel="1" thickBot="1" x14ac:dyDescent="0.4">
      <c r="A569" s="216" t="s">
        <v>5370</v>
      </c>
      <c r="B569" s="46">
        <v>4</v>
      </c>
      <c r="C569" s="216" t="s">
        <v>5371</v>
      </c>
      <c r="D569" s="72" t="s">
        <v>170</v>
      </c>
      <c r="E569" s="217">
        <v>11</v>
      </c>
      <c r="F569" s="217">
        <v>7</v>
      </c>
      <c r="G569" s="217">
        <v>18</v>
      </c>
      <c r="H569" s="269">
        <v>44650</v>
      </c>
      <c r="I569" s="217">
        <v>900</v>
      </c>
      <c r="J569" s="217">
        <f t="shared" si="23"/>
        <v>18</v>
      </c>
      <c r="N569" s="216"/>
      <c r="R569" s="216"/>
      <c r="U569" s="216"/>
    </row>
    <row r="570" spans="1:21" ht="15" hidden="1" outlineLevel="1" thickBot="1" x14ac:dyDescent="0.4">
      <c r="A570" s="216" t="s">
        <v>5370</v>
      </c>
      <c r="B570" s="46">
        <v>5</v>
      </c>
      <c r="C570" s="216" t="s">
        <v>5371</v>
      </c>
      <c r="D570" s="72" t="s">
        <v>170</v>
      </c>
      <c r="E570" s="217">
        <v>4</v>
      </c>
      <c r="F570" s="217">
        <v>7</v>
      </c>
      <c r="G570" s="217">
        <v>11</v>
      </c>
      <c r="H570" s="269">
        <v>44650</v>
      </c>
      <c r="I570" s="217">
        <v>200</v>
      </c>
      <c r="J570" s="217">
        <f t="shared" si="23"/>
        <v>11</v>
      </c>
      <c r="N570" s="216"/>
      <c r="R570" s="216"/>
      <c r="U570" s="216"/>
    </row>
    <row r="571" spans="1:21" ht="15" hidden="1" outlineLevel="1" thickBot="1" x14ac:dyDescent="0.4">
      <c r="A571" s="216" t="s">
        <v>5370</v>
      </c>
      <c r="B571" s="46">
        <v>6</v>
      </c>
      <c r="C571" s="216" t="s">
        <v>5371</v>
      </c>
      <c r="D571" s="72" t="s">
        <v>170</v>
      </c>
      <c r="E571" s="217">
        <v>8</v>
      </c>
      <c r="F571" s="217">
        <v>2</v>
      </c>
      <c r="G571" s="217">
        <v>10</v>
      </c>
      <c r="H571" s="269">
        <v>44650</v>
      </c>
      <c r="I571" s="217">
        <v>600</v>
      </c>
      <c r="J571" s="217">
        <f t="shared" si="23"/>
        <v>10</v>
      </c>
      <c r="N571" s="216"/>
      <c r="R571" s="216"/>
      <c r="U571" s="216"/>
    </row>
    <row r="572" spans="1:21" ht="15" hidden="1" outlineLevel="1" thickBot="1" x14ac:dyDescent="0.4">
      <c r="A572" s="216" t="s">
        <v>5370</v>
      </c>
      <c r="B572" s="46">
        <v>7</v>
      </c>
      <c r="C572" s="216" t="s">
        <v>5371</v>
      </c>
      <c r="D572" s="72" t="s">
        <v>170</v>
      </c>
      <c r="E572" s="217">
        <v>3</v>
      </c>
      <c r="F572" s="217">
        <v>2</v>
      </c>
      <c r="G572" s="217">
        <v>5</v>
      </c>
      <c r="H572" s="269">
        <v>44650</v>
      </c>
      <c r="I572" s="217">
        <v>100</v>
      </c>
      <c r="J572" s="217">
        <f t="shared" si="23"/>
        <v>5</v>
      </c>
      <c r="N572" s="216"/>
      <c r="R572" s="216"/>
      <c r="U572" s="216"/>
    </row>
    <row r="573" spans="1:21" ht="15" hidden="1" outlineLevel="1" thickBot="1" x14ac:dyDescent="0.4">
      <c r="A573" s="216" t="s">
        <v>5370</v>
      </c>
      <c r="B573" s="46">
        <v>8</v>
      </c>
      <c r="C573" s="216" t="s">
        <v>5371</v>
      </c>
      <c r="D573" s="72" t="s">
        <v>170</v>
      </c>
      <c r="E573" s="217">
        <v>7</v>
      </c>
      <c r="F573" s="217">
        <v>1</v>
      </c>
      <c r="G573" s="217">
        <v>8</v>
      </c>
      <c r="H573" s="269">
        <v>44650</v>
      </c>
      <c r="I573" s="217">
        <v>300</v>
      </c>
      <c r="J573" s="217">
        <f t="shared" si="23"/>
        <v>8</v>
      </c>
      <c r="N573" s="216"/>
      <c r="R573" s="216"/>
      <c r="U573" s="216"/>
    </row>
    <row r="574" spans="1:21" ht="15" hidden="1" outlineLevel="1" thickBot="1" x14ac:dyDescent="0.4">
      <c r="A574" s="216" t="s">
        <v>5370</v>
      </c>
      <c r="B574" s="46">
        <v>9</v>
      </c>
      <c r="C574" s="216" t="s">
        <v>5371</v>
      </c>
      <c r="D574" s="72" t="s">
        <v>170</v>
      </c>
      <c r="E574" s="217">
        <v>2</v>
      </c>
      <c r="F574" s="217">
        <v>2</v>
      </c>
      <c r="G574" s="217">
        <v>4</v>
      </c>
      <c r="H574" s="269">
        <v>44650</v>
      </c>
      <c r="I574" s="217">
        <v>200</v>
      </c>
      <c r="J574" s="217">
        <f t="shared" si="23"/>
        <v>4</v>
      </c>
      <c r="N574" s="216"/>
      <c r="R574" s="216"/>
      <c r="U574" s="216"/>
    </row>
    <row r="575" spans="1:21" ht="15" hidden="1" outlineLevel="1" thickBot="1" x14ac:dyDescent="0.4">
      <c r="A575" s="216" t="s">
        <v>5370</v>
      </c>
      <c r="B575" s="46">
        <v>10</v>
      </c>
      <c r="C575" s="216" t="s">
        <v>5371</v>
      </c>
      <c r="D575" s="72" t="s">
        <v>170</v>
      </c>
      <c r="E575" s="217">
        <v>3</v>
      </c>
      <c r="F575" s="217">
        <v>6</v>
      </c>
      <c r="G575" s="217">
        <v>9</v>
      </c>
      <c r="H575" s="269">
        <v>44650</v>
      </c>
      <c r="I575" s="217">
        <v>500</v>
      </c>
      <c r="J575" s="217">
        <f t="shared" si="23"/>
        <v>9</v>
      </c>
      <c r="N575" s="216"/>
      <c r="R575" s="216"/>
      <c r="U575" s="216"/>
    </row>
    <row r="576" spans="1:21" ht="15" hidden="1" outlineLevel="1" thickBot="1" x14ac:dyDescent="0.4">
      <c r="A576" s="216" t="s">
        <v>5370</v>
      </c>
      <c r="B576" s="46">
        <v>11</v>
      </c>
      <c r="C576" s="216" t="s">
        <v>5371</v>
      </c>
      <c r="D576" s="72" t="s">
        <v>170</v>
      </c>
      <c r="E576" s="217">
        <v>1</v>
      </c>
      <c r="F576" s="217">
        <v>2</v>
      </c>
      <c r="G576" s="217">
        <v>3</v>
      </c>
      <c r="H576" s="269">
        <v>44650</v>
      </c>
      <c r="I576" s="217">
        <v>300</v>
      </c>
      <c r="J576" s="217">
        <f t="shared" si="23"/>
        <v>3</v>
      </c>
      <c r="N576" s="216"/>
      <c r="R576" s="216"/>
      <c r="U576" s="216"/>
    </row>
    <row r="577" spans="1:21" ht="15" hidden="1" outlineLevel="1" thickBot="1" x14ac:dyDescent="0.4">
      <c r="A577" s="216" t="s">
        <v>5370</v>
      </c>
      <c r="B577" s="46">
        <v>12</v>
      </c>
      <c r="C577" s="216" t="s">
        <v>5371</v>
      </c>
      <c r="D577" s="72" t="s">
        <v>170</v>
      </c>
      <c r="E577" s="217">
        <v>5</v>
      </c>
      <c r="F577" s="217">
        <v>5</v>
      </c>
      <c r="G577" s="217">
        <v>10</v>
      </c>
      <c r="H577" s="269">
        <v>44650</v>
      </c>
      <c r="I577" s="217">
        <v>100</v>
      </c>
      <c r="J577" s="217">
        <f t="shared" si="23"/>
        <v>10</v>
      </c>
      <c r="N577" s="216"/>
      <c r="R577" s="216"/>
      <c r="U577" s="216"/>
    </row>
    <row r="578" spans="1:21" ht="15" hidden="1" outlineLevel="1" thickBot="1" x14ac:dyDescent="0.4">
      <c r="A578" s="216" t="s">
        <v>5370</v>
      </c>
      <c r="B578" s="46">
        <v>28</v>
      </c>
      <c r="C578" s="216" t="s">
        <v>5371</v>
      </c>
      <c r="D578" s="72" t="s">
        <v>170</v>
      </c>
      <c r="E578" s="217">
        <v>5</v>
      </c>
      <c r="F578" s="217">
        <v>2</v>
      </c>
      <c r="G578" s="217">
        <v>7</v>
      </c>
      <c r="H578" s="269">
        <v>44650</v>
      </c>
      <c r="I578" s="217">
        <v>900</v>
      </c>
      <c r="J578" s="217">
        <f t="shared" si="23"/>
        <v>7</v>
      </c>
      <c r="N578" s="216"/>
      <c r="R578" s="216"/>
      <c r="U578" s="216"/>
    </row>
    <row r="579" spans="1:21" ht="15" hidden="1" outlineLevel="1" thickBot="1" x14ac:dyDescent="0.4">
      <c r="A579" s="216" t="s">
        <v>5370</v>
      </c>
      <c r="B579" s="46">
        <v>13</v>
      </c>
      <c r="C579" s="216" t="s">
        <v>5371</v>
      </c>
      <c r="D579" s="72" t="s">
        <v>170</v>
      </c>
      <c r="E579" s="217">
        <v>7</v>
      </c>
      <c r="F579" s="217">
        <v>2</v>
      </c>
      <c r="G579" s="217">
        <v>9</v>
      </c>
      <c r="H579" s="269">
        <v>44650</v>
      </c>
      <c r="I579" s="217">
        <v>700</v>
      </c>
      <c r="J579" s="217">
        <f t="shared" ref="J579:J642" si="26">IF(I579&gt;$Q$1,,G579)</f>
        <v>9</v>
      </c>
      <c r="N579" s="216"/>
      <c r="R579" s="216"/>
      <c r="U579" s="216"/>
    </row>
    <row r="580" spans="1:21" ht="15" hidden="1" outlineLevel="1" thickBot="1" x14ac:dyDescent="0.4">
      <c r="A580" s="216" t="s">
        <v>5370</v>
      </c>
      <c r="B580" s="46">
        <v>31</v>
      </c>
      <c r="C580" s="216" t="s">
        <v>5371</v>
      </c>
      <c r="D580" s="72" t="s">
        <v>170</v>
      </c>
      <c r="E580" s="217">
        <v>4</v>
      </c>
      <c r="F580" s="217">
        <v>3</v>
      </c>
      <c r="G580" s="217">
        <v>7</v>
      </c>
      <c r="H580" s="269">
        <v>44650</v>
      </c>
      <c r="I580" s="217">
        <v>200</v>
      </c>
      <c r="J580" s="217">
        <f t="shared" si="26"/>
        <v>7</v>
      </c>
      <c r="N580" s="216"/>
      <c r="R580" s="216"/>
      <c r="U580" s="216"/>
    </row>
    <row r="581" spans="1:21" ht="15" hidden="1" outlineLevel="1" thickBot="1" x14ac:dyDescent="0.4">
      <c r="A581" s="216" t="s">
        <v>5370</v>
      </c>
      <c r="B581" s="46">
        <v>15</v>
      </c>
      <c r="C581" s="216" t="s">
        <v>5371</v>
      </c>
      <c r="D581" s="72" t="s">
        <v>170</v>
      </c>
      <c r="E581" s="217">
        <v>2</v>
      </c>
      <c r="F581" s="217">
        <v>2</v>
      </c>
      <c r="G581" s="217">
        <v>4</v>
      </c>
      <c r="H581" s="269">
        <v>44650</v>
      </c>
      <c r="I581" s="217">
        <v>100</v>
      </c>
      <c r="J581" s="217">
        <f t="shared" si="26"/>
        <v>4</v>
      </c>
      <c r="N581" s="216"/>
      <c r="R581" s="216"/>
      <c r="U581" s="216"/>
    </row>
    <row r="582" spans="1:21" ht="15" hidden="1" outlineLevel="1" thickBot="1" x14ac:dyDescent="0.4">
      <c r="A582" s="216" t="s">
        <v>5370</v>
      </c>
      <c r="B582" s="46">
        <v>16</v>
      </c>
      <c r="C582" s="216" t="s">
        <v>5371</v>
      </c>
      <c r="D582" s="72" t="s">
        <v>170</v>
      </c>
      <c r="E582" s="217">
        <v>2</v>
      </c>
      <c r="F582" s="217">
        <v>3</v>
      </c>
      <c r="G582" s="217">
        <v>5</v>
      </c>
      <c r="H582" s="269">
        <v>44650</v>
      </c>
      <c r="I582" s="217">
        <v>100</v>
      </c>
      <c r="J582" s="217">
        <f t="shared" si="26"/>
        <v>5</v>
      </c>
      <c r="N582" s="216"/>
      <c r="R582" s="216"/>
      <c r="U582" s="216"/>
    </row>
    <row r="583" spans="1:21" ht="15" hidden="1" outlineLevel="1" thickBot="1" x14ac:dyDescent="0.4">
      <c r="A583" s="216" t="s">
        <v>5370</v>
      </c>
      <c r="B583" s="46">
        <v>17</v>
      </c>
      <c r="C583" s="216" t="s">
        <v>5371</v>
      </c>
      <c r="D583" s="72" t="s">
        <v>170</v>
      </c>
      <c r="E583" s="217">
        <v>3</v>
      </c>
      <c r="F583" s="217">
        <v>2</v>
      </c>
      <c r="G583" s="217">
        <v>5</v>
      </c>
      <c r="H583" s="269">
        <v>44650</v>
      </c>
      <c r="I583" s="217">
        <v>200</v>
      </c>
      <c r="J583" s="217">
        <f t="shared" si="26"/>
        <v>5</v>
      </c>
      <c r="N583" s="216"/>
      <c r="R583" s="216"/>
      <c r="U583" s="216"/>
    </row>
    <row r="584" spans="1:21" ht="15" hidden="1" outlineLevel="1" thickBot="1" x14ac:dyDescent="0.4">
      <c r="A584" s="216" t="s">
        <v>5370</v>
      </c>
      <c r="B584" s="46">
        <v>18</v>
      </c>
      <c r="C584" s="216" t="s">
        <v>5371</v>
      </c>
      <c r="D584" s="72" t="s">
        <v>170</v>
      </c>
      <c r="E584" s="217">
        <v>3</v>
      </c>
      <c r="F584" s="217">
        <v>4</v>
      </c>
      <c r="G584" s="217">
        <v>7</v>
      </c>
      <c r="H584" s="269">
        <v>44650</v>
      </c>
      <c r="I584" s="217">
        <v>500</v>
      </c>
      <c r="J584" s="217">
        <f t="shared" si="26"/>
        <v>7</v>
      </c>
      <c r="N584" s="216"/>
      <c r="R584" s="216"/>
      <c r="U584" s="216"/>
    </row>
    <row r="585" spans="1:21" ht="15" hidden="1" outlineLevel="1" thickBot="1" x14ac:dyDescent="0.4">
      <c r="A585" s="216" t="s">
        <v>5370</v>
      </c>
      <c r="B585" s="46">
        <v>20</v>
      </c>
      <c r="C585" s="216" t="s">
        <v>5371</v>
      </c>
      <c r="D585" s="72" t="s">
        <v>170</v>
      </c>
      <c r="E585" s="217">
        <v>3</v>
      </c>
      <c r="F585" s="217">
        <v>2</v>
      </c>
      <c r="G585" s="217">
        <v>5</v>
      </c>
      <c r="H585" s="269">
        <v>44650</v>
      </c>
      <c r="I585" s="217">
        <v>700</v>
      </c>
      <c r="J585" s="217">
        <f t="shared" si="26"/>
        <v>5</v>
      </c>
      <c r="N585" s="216"/>
      <c r="R585" s="216"/>
      <c r="U585" s="216"/>
    </row>
    <row r="586" spans="1:21" ht="15" hidden="1" outlineLevel="1" thickBot="1" x14ac:dyDescent="0.4">
      <c r="A586" s="216" t="s">
        <v>5370</v>
      </c>
      <c r="B586" s="46">
        <v>22</v>
      </c>
      <c r="C586" s="216" t="s">
        <v>5371</v>
      </c>
      <c r="D586" s="72" t="s">
        <v>170</v>
      </c>
      <c r="E586" s="217">
        <v>3</v>
      </c>
      <c r="F586" s="217">
        <v>2</v>
      </c>
      <c r="G586" s="217">
        <v>5</v>
      </c>
      <c r="H586" s="269">
        <v>44650</v>
      </c>
      <c r="I586" s="217">
        <v>300</v>
      </c>
      <c r="J586" s="217">
        <f t="shared" si="26"/>
        <v>5</v>
      </c>
      <c r="N586" s="216"/>
      <c r="R586" s="216"/>
      <c r="U586" s="216"/>
    </row>
    <row r="587" spans="1:21" ht="15" hidden="1" outlineLevel="1" thickBot="1" x14ac:dyDescent="0.4">
      <c r="A587" s="216" t="s">
        <v>5370</v>
      </c>
      <c r="B587" s="46">
        <v>23</v>
      </c>
      <c r="C587" s="216" t="s">
        <v>5371</v>
      </c>
      <c r="D587" s="72" t="s">
        <v>170</v>
      </c>
      <c r="E587" s="217">
        <v>10</v>
      </c>
      <c r="F587" s="217">
        <v>2</v>
      </c>
      <c r="G587" s="217">
        <v>12</v>
      </c>
      <c r="H587" s="269">
        <v>44650</v>
      </c>
      <c r="I587" s="217">
        <v>500</v>
      </c>
      <c r="J587" s="217">
        <f t="shared" si="26"/>
        <v>12</v>
      </c>
      <c r="N587" s="216"/>
      <c r="R587" s="216"/>
      <c r="U587" s="216"/>
    </row>
    <row r="588" spans="1:21" ht="15" hidden="1" outlineLevel="1" thickBot="1" x14ac:dyDescent="0.4">
      <c r="A588" s="216" t="s">
        <v>5370</v>
      </c>
      <c r="B588" s="46">
        <v>24</v>
      </c>
      <c r="C588" s="216" t="s">
        <v>5371</v>
      </c>
      <c r="D588" s="72" t="s">
        <v>170</v>
      </c>
      <c r="E588" s="217">
        <v>3</v>
      </c>
      <c r="F588" s="217">
        <v>2</v>
      </c>
      <c r="G588" s="217">
        <v>5</v>
      </c>
      <c r="H588" s="269">
        <v>44650</v>
      </c>
      <c r="I588" s="217">
        <v>300</v>
      </c>
      <c r="J588" s="217">
        <f t="shared" si="26"/>
        <v>5</v>
      </c>
      <c r="N588" s="216"/>
      <c r="R588" s="216"/>
      <c r="U588" s="216"/>
    </row>
    <row r="589" spans="1:21" ht="15" hidden="1" outlineLevel="1" thickBot="1" x14ac:dyDescent="0.4">
      <c r="A589" s="216" t="s">
        <v>5370</v>
      </c>
      <c r="B589" s="46">
        <v>25</v>
      </c>
      <c r="C589" s="216" t="s">
        <v>5371</v>
      </c>
      <c r="D589" s="72" t="s">
        <v>170</v>
      </c>
      <c r="E589" s="217">
        <v>3</v>
      </c>
      <c r="F589" s="217">
        <v>2</v>
      </c>
      <c r="G589" s="217">
        <v>5</v>
      </c>
      <c r="H589" s="269">
        <v>44650</v>
      </c>
      <c r="I589" s="217">
        <v>600</v>
      </c>
      <c r="J589" s="217">
        <f t="shared" si="26"/>
        <v>5</v>
      </c>
      <c r="N589" s="216"/>
      <c r="R589" s="216"/>
      <c r="U589" s="216"/>
    </row>
    <row r="590" spans="1:21" ht="15" hidden="1" outlineLevel="1" thickBot="1" x14ac:dyDescent="0.4">
      <c r="A590" s="216" t="s">
        <v>5370</v>
      </c>
      <c r="B590" s="46">
        <v>26</v>
      </c>
      <c r="C590" s="216" t="s">
        <v>5371</v>
      </c>
      <c r="D590" s="72" t="s">
        <v>170</v>
      </c>
      <c r="E590" s="217">
        <v>5</v>
      </c>
      <c r="F590" s="217">
        <v>2</v>
      </c>
      <c r="G590" s="217">
        <v>7</v>
      </c>
      <c r="H590" s="269">
        <v>44650</v>
      </c>
      <c r="I590" s="217">
        <v>800</v>
      </c>
      <c r="J590" s="217">
        <f t="shared" si="26"/>
        <v>7</v>
      </c>
      <c r="N590" s="216"/>
      <c r="R590" s="216"/>
      <c r="U590" s="216"/>
    </row>
    <row r="591" spans="1:21" ht="15" hidden="1" outlineLevel="1" thickBot="1" x14ac:dyDescent="0.4">
      <c r="A591" s="216" t="s">
        <v>5370</v>
      </c>
      <c r="B591" s="46">
        <v>27</v>
      </c>
      <c r="C591" s="216" t="s">
        <v>5371</v>
      </c>
      <c r="D591" s="72" t="s">
        <v>170</v>
      </c>
      <c r="E591" s="217">
        <v>2</v>
      </c>
      <c r="F591" s="217">
        <v>2</v>
      </c>
      <c r="G591" s="217">
        <v>4</v>
      </c>
      <c r="H591" s="269">
        <v>44650</v>
      </c>
      <c r="I591" s="217">
        <v>100</v>
      </c>
      <c r="J591" s="217">
        <f t="shared" si="26"/>
        <v>4</v>
      </c>
      <c r="N591" s="216"/>
      <c r="R591" s="216"/>
      <c r="U591" s="216"/>
    </row>
    <row r="592" spans="1:21" ht="15" hidden="1" outlineLevel="1" thickBot="1" x14ac:dyDescent="0.4">
      <c r="A592" s="216" t="s">
        <v>5370</v>
      </c>
      <c r="B592" s="46">
        <v>30</v>
      </c>
      <c r="C592" s="216" t="s">
        <v>5371</v>
      </c>
      <c r="D592" s="72" t="s">
        <v>170</v>
      </c>
      <c r="E592" s="217">
        <v>23</v>
      </c>
      <c r="F592" s="217">
        <v>13</v>
      </c>
      <c r="G592" s="217">
        <v>36</v>
      </c>
      <c r="H592" s="269">
        <v>44650</v>
      </c>
      <c r="I592" s="217">
        <v>300</v>
      </c>
      <c r="J592" s="217">
        <f t="shared" si="26"/>
        <v>36</v>
      </c>
      <c r="N592" s="216"/>
      <c r="R592" s="216"/>
      <c r="U592" s="216"/>
    </row>
    <row r="593" spans="1:21" ht="15" hidden="1" outlineLevel="1" thickBot="1" x14ac:dyDescent="0.4">
      <c r="A593" s="216" t="s">
        <v>5370</v>
      </c>
      <c r="B593" s="46">
        <v>32</v>
      </c>
      <c r="C593" s="216" t="s">
        <v>5371</v>
      </c>
      <c r="D593" s="72" t="s">
        <v>170</v>
      </c>
      <c r="E593" s="217">
        <v>1</v>
      </c>
      <c r="F593" s="217">
        <v>2</v>
      </c>
      <c r="G593" s="217">
        <v>3</v>
      </c>
      <c r="H593" s="269">
        <v>44650</v>
      </c>
      <c r="I593" s="217">
        <v>700</v>
      </c>
      <c r="J593" s="217">
        <f t="shared" si="26"/>
        <v>3</v>
      </c>
      <c r="N593" s="216"/>
      <c r="R593" s="216"/>
      <c r="U593" s="216"/>
    </row>
    <row r="594" spans="1:21" ht="15" hidden="1" outlineLevel="1" thickBot="1" x14ac:dyDescent="0.4">
      <c r="A594" s="216" t="s">
        <v>5370</v>
      </c>
      <c r="B594" s="46">
        <v>33</v>
      </c>
      <c r="C594" s="216" t="s">
        <v>5371</v>
      </c>
      <c r="D594" s="72" t="s">
        <v>170</v>
      </c>
      <c r="E594" s="217">
        <v>5</v>
      </c>
      <c r="F594" s="217">
        <v>2</v>
      </c>
      <c r="G594" s="217">
        <v>7</v>
      </c>
      <c r="H594" s="269">
        <v>44650</v>
      </c>
      <c r="I594" s="217">
        <v>100</v>
      </c>
      <c r="J594" s="217">
        <f t="shared" si="26"/>
        <v>7</v>
      </c>
      <c r="N594" s="216"/>
      <c r="R594" s="216"/>
      <c r="U594" s="216"/>
    </row>
    <row r="595" spans="1:21" ht="15" hidden="1" outlineLevel="1" thickBot="1" x14ac:dyDescent="0.4">
      <c r="A595" s="216" t="s">
        <v>5370</v>
      </c>
      <c r="B595" s="46">
        <v>34</v>
      </c>
      <c r="C595" s="216" t="s">
        <v>5371</v>
      </c>
      <c r="D595" s="72" t="s">
        <v>170</v>
      </c>
      <c r="E595" s="217">
        <v>9</v>
      </c>
      <c r="F595" s="217">
        <v>2</v>
      </c>
      <c r="G595" s="217">
        <v>11</v>
      </c>
      <c r="H595" s="269">
        <v>44650</v>
      </c>
      <c r="I595" s="217">
        <v>500</v>
      </c>
      <c r="J595" s="217">
        <f t="shared" si="26"/>
        <v>11</v>
      </c>
      <c r="N595" s="216"/>
      <c r="R595" s="216"/>
      <c r="U595" s="216"/>
    </row>
    <row r="596" spans="1:21" ht="15" hidden="1" outlineLevel="1" thickBot="1" x14ac:dyDescent="0.4">
      <c r="A596" s="216" t="s">
        <v>5370</v>
      </c>
      <c r="B596" s="46">
        <v>35</v>
      </c>
      <c r="C596" s="216" t="s">
        <v>5371</v>
      </c>
      <c r="D596" s="72" t="s">
        <v>170</v>
      </c>
      <c r="E596" s="217">
        <v>4</v>
      </c>
      <c r="F596" s="217">
        <v>4</v>
      </c>
      <c r="G596" s="217">
        <v>8</v>
      </c>
      <c r="H596" s="269">
        <v>44650</v>
      </c>
      <c r="I596" s="217">
        <v>600</v>
      </c>
      <c r="J596" s="217">
        <f t="shared" si="26"/>
        <v>8</v>
      </c>
      <c r="N596" s="216"/>
      <c r="R596" s="216"/>
      <c r="U596" s="216"/>
    </row>
    <row r="597" spans="1:21" ht="15" hidden="1" outlineLevel="1" thickBot="1" x14ac:dyDescent="0.4">
      <c r="A597" s="216" t="s">
        <v>5370</v>
      </c>
      <c r="B597" s="46">
        <v>37</v>
      </c>
      <c r="C597" s="216" t="s">
        <v>5371</v>
      </c>
      <c r="D597" s="72" t="s">
        <v>170</v>
      </c>
      <c r="E597" s="217">
        <v>7</v>
      </c>
      <c r="F597" s="217">
        <v>4</v>
      </c>
      <c r="G597" s="217">
        <v>11</v>
      </c>
      <c r="H597" s="269">
        <v>44650</v>
      </c>
      <c r="I597" s="217">
        <v>400</v>
      </c>
      <c r="J597" s="217">
        <f t="shared" si="26"/>
        <v>11</v>
      </c>
      <c r="N597" s="216"/>
      <c r="R597" s="216"/>
      <c r="U597" s="216"/>
    </row>
    <row r="598" spans="1:21" ht="15" hidden="1" outlineLevel="1" thickBot="1" x14ac:dyDescent="0.4">
      <c r="A598" s="216" t="s">
        <v>5370</v>
      </c>
      <c r="B598" s="46">
        <v>38</v>
      </c>
      <c r="C598" s="216" t="s">
        <v>5371</v>
      </c>
      <c r="D598" s="72" t="s">
        <v>170</v>
      </c>
      <c r="E598" s="217">
        <v>4</v>
      </c>
      <c r="F598" s="217">
        <v>2</v>
      </c>
      <c r="G598" s="217">
        <v>6</v>
      </c>
      <c r="H598" s="269">
        <v>44650</v>
      </c>
      <c r="I598" s="217">
        <v>700</v>
      </c>
      <c r="J598" s="217">
        <f t="shared" si="26"/>
        <v>6</v>
      </c>
      <c r="N598" s="216"/>
      <c r="R598" s="216"/>
      <c r="U598" s="216"/>
    </row>
    <row r="599" spans="1:21" ht="15" hidden="1" outlineLevel="1" thickBot="1" x14ac:dyDescent="0.4">
      <c r="A599" s="216" t="s">
        <v>5370</v>
      </c>
      <c r="B599" s="46">
        <v>39</v>
      </c>
      <c r="C599" s="216" t="s">
        <v>5371</v>
      </c>
      <c r="D599" s="72" t="s">
        <v>170</v>
      </c>
      <c r="E599" s="217">
        <v>8</v>
      </c>
      <c r="F599" s="217">
        <v>2</v>
      </c>
      <c r="G599" s="217">
        <v>10</v>
      </c>
      <c r="H599" s="269">
        <v>44650</v>
      </c>
      <c r="I599" s="217">
        <v>200</v>
      </c>
      <c r="J599" s="217">
        <f t="shared" si="26"/>
        <v>10</v>
      </c>
      <c r="N599" s="216"/>
      <c r="R599" s="216"/>
      <c r="U599" s="216"/>
    </row>
    <row r="600" spans="1:21" ht="15" hidden="1" outlineLevel="1" thickBot="1" x14ac:dyDescent="0.4">
      <c r="A600" s="216" t="s">
        <v>5370</v>
      </c>
      <c r="B600" s="46">
        <v>40</v>
      </c>
      <c r="C600" s="216" t="s">
        <v>5371</v>
      </c>
      <c r="D600" s="72" t="s">
        <v>170</v>
      </c>
      <c r="E600" s="217">
        <v>5</v>
      </c>
      <c r="F600" s="217">
        <v>4</v>
      </c>
      <c r="G600" s="217">
        <v>9</v>
      </c>
      <c r="H600" s="269">
        <v>44650</v>
      </c>
      <c r="I600" s="217">
        <v>100</v>
      </c>
      <c r="J600" s="217">
        <f t="shared" si="26"/>
        <v>9</v>
      </c>
      <c r="N600" s="216"/>
      <c r="R600" s="216"/>
      <c r="U600" s="216"/>
    </row>
    <row r="601" spans="1:21" ht="15" collapsed="1" thickBot="1" x14ac:dyDescent="0.4">
      <c r="A601" s="415" t="s">
        <v>5370</v>
      </c>
      <c r="B601" s="416"/>
      <c r="C601" s="417" t="s">
        <v>5371</v>
      </c>
      <c r="D601" s="273">
        <f>COUNTA(D561:D600)</f>
        <v>40</v>
      </c>
      <c r="E601" s="418">
        <f>SUM(E561:E600)</f>
        <v>216</v>
      </c>
      <c r="F601" s="418">
        <f t="shared" ref="F601:G601" si="27">SUM(F561:F600)</f>
        <v>126</v>
      </c>
      <c r="G601" s="418">
        <f t="shared" si="27"/>
        <v>342</v>
      </c>
      <c r="H601" s="422">
        <v>44650</v>
      </c>
      <c r="I601" s="421">
        <f>AVERAGE(I561:I600)</f>
        <v>430</v>
      </c>
      <c r="J601" s="418">
        <f t="shared" ref="J601" si="28">SUM(J561:J600)</f>
        <v>342</v>
      </c>
      <c r="N601" s="216"/>
      <c r="R601" s="216"/>
      <c r="U601" s="216"/>
    </row>
    <row r="602" spans="1:21" ht="15" hidden="1" outlineLevel="1" thickBot="1" x14ac:dyDescent="0.4">
      <c r="A602" s="216" t="s">
        <v>5372</v>
      </c>
      <c r="B602" s="46">
        <v>1</v>
      </c>
      <c r="C602" s="216" t="s">
        <v>5373</v>
      </c>
      <c r="D602" s="72" t="s">
        <v>170</v>
      </c>
      <c r="E602" s="217">
        <v>5</v>
      </c>
      <c r="F602" s="217">
        <v>2</v>
      </c>
      <c r="G602" s="217">
        <v>7</v>
      </c>
      <c r="H602" s="269">
        <v>44650</v>
      </c>
      <c r="I602" s="217">
        <v>500</v>
      </c>
      <c r="J602" s="217">
        <f t="shared" si="26"/>
        <v>7</v>
      </c>
      <c r="N602" s="216"/>
      <c r="R602" s="216"/>
      <c r="U602" s="216"/>
    </row>
    <row r="603" spans="1:21" ht="15" hidden="1" outlineLevel="1" thickBot="1" x14ac:dyDescent="0.4">
      <c r="A603" s="216" t="s">
        <v>5372</v>
      </c>
      <c r="B603" s="46">
        <v>2</v>
      </c>
      <c r="C603" s="216" t="s">
        <v>5373</v>
      </c>
      <c r="D603" s="72" t="s">
        <v>170</v>
      </c>
      <c r="E603" s="217">
        <v>2</v>
      </c>
      <c r="F603" s="217">
        <v>9</v>
      </c>
      <c r="G603" s="217">
        <v>11</v>
      </c>
      <c r="H603" s="269">
        <v>44650</v>
      </c>
      <c r="I603" s="217">
        <v>400</v>
      </c>
      <c r="J603" s="217">
        <f t="shared" si="26"/>
        <v>11</v>
      </c>
      <c r="N603" s="216"/>
      <c r="R603" s="216"/>
      <c r="U603" s="216"/>
    </row>
    <row r="604" spans="1:21" ht="15" hidden="1" outlineLevel="1" thickBot="1" x14ac:dyDescent="0.4">
      <c r="A604" s="216" t="s">
        <v>5372</v>
      </c>
      <c r="B604" s="46">
        <v>3</v>
      </c>
      <c r="C604" s="216" t="s">
        <v>5373</v>
      </c>
      <c r="D604" s="72" t="s">
        <v>170</v>
      </c>
      <c r="E604" s="217">
        <v>11</v>
      </c>
      <c r="F604" s="217">
        <v>2</v>
      </c>
      <c r="G604" s="217">
        <v>13</v>
      </c>
      <c r="H604" s="269">
        <v>44650</v>
      </c>
      <c r="I604" s="217">
        <v>200</v>
      </c>
      <c r="J604" s="217">
        <f t="shared" si="26"/>
        <v>13</v>
      </c>
      <c r="N604" s="216"/>
      <c r="R604" s="216"/>
      <c r="U604" s="216"/>
    </row>
    <row r="605" spans="1:21" ht="15" hidden="1" outlineLevel="1" thickBot="1" x14ac:dyDescent="0.4">
      <c r="A605" s="216" t="s">
        <v>5372</v>
      </c>
      <c r="B605" s="46">
        <v>61</v>
      </c>
      <c r="C605" s="216" t="s">
        <v>5373</v>
      </c>
      <c r="D605" s="72" t="s">
        <v>170</v>
      </c>
      <c r="E605" s="217">
        <v>1</v>
      </c>
      <c r="F605" s="217">
        <v>5</v>
      </c>
      <c r="G605" s="217">
        <v>6</v>
      </c>
      <c r="H605" s="269">
        <v>44650</v>
      </c>
      <c r="I605" s="217">
        <v>250</v>
      </c>
      <c r="J605" s="217">
        <f t="shared" si="26"/>
        <v>6</v>
      </c>
      <c r="N605" s="216"/>
      <c r="R605" s="216"/>
      <c r="U605" s="216"/>
    </row>
    <row r="606" spans="1:21" ht="15" hidden="1" outlineLevel="1" thickBot="1" x14ac:dyDescent="0.4">
      <c r="A606" s="216" t="s">
        <v>5372</v>
      </c>
      <c r="B606" s="46">
        <v>4</v>
      </c>
      <c r="C606" s="216" t="s">
        <v>5373</v>
      </c>
      <c r="D606" s="72" t="s">
        <v>170</v>
      </c>
      <c r="E606" s="217">
        <v>2</v>
      </c>
      <c r="F606" s="217">
        <v>5</v>
      </c>
      <c r="G606" s="217">
        <v>7</v>
      </c>
      <c r="H606" s="269">
        <v>44650</v>
      </c>
      <c r="I606" s="217">
        <v>150</v>
      </c>
      <c r="J606" s="217">
        <f t="shared" si="26"/>
        <v>7</v>
      </c>
      <c r="N606" s="216"/>
      <c r="R606" s="216"/>
      <c r="U606" s="216"/>
    </row>
    <row r="607" spans="1:21" ht="15" hidden="1" outlineLevel="1" thickBot="1" x14ac:dyDescent="0.4">
      <c r="A607" s="216" t="s">
        <v>5372</v>
      </c>
      <c r="B607" s="46">
        <v>24</v>
      </c>
      <c r="C607" s="216" t="s">
        <v>5373</v>
      </c>
      <c r="D607" s="72" t="s">
        <v>170</v>
      </c>
      <c r="E607" s="217">
        <v>2</v>
      </c>
      <c r="F607" s="217">
        <v>4</v>
      </c>
      <c r="G607" s="217">
        <v>6</v>
      </c>
      <c r="H607" s="269">
        <v>44650</v>
      </c>
      <c r="I607" s="217">
        <v>200</v>
      </c>
      <c r="J607" s="217">
        <f t="shared" si="26"/>
        <v>6</v>
      </c>
      <c r="N607" s="216"/>
      <c r="R607" s="216"/>
      <c r="U607" s="216"/>
    </row>
    <row r="608" spans="1:21" ht="15" hidden="1" outlineLevel="1" thickBot="1" x14ac:dyDescent="0.4">
      <c r="A608" s="216" t="s">
        <v>5372</v>
      </c>
      <c r="B608" s="46">
        <v>5</v>
      </c>
      <c r="C608" s="216" t="s">
        <v>5373</v>
      </c>
      <c r="D608" s="72" t="s">
        <v>170</v>
      </c>
      <c r="E608" s="217">
        <v>4</v>
      </c>
      <c r="F608" s="217">
        <v>6</v>
      </c>
      <c r="G608" s="217">
        <v>10</v>
      </c>
      <c r="H608" s="269">
        <v>44650</v>
      </c>
      <c r="I608" s="217">
        <v>600</v>
      </c>
      <c r="J608" s="217">
        <f t="shared" si="26"/>
        <v>10</v>
      </c>
      <c r="N608" s="216"/>
      <c r="R608" s="216"/>
      <c r="U608" s="216"/>
    </row>
    <row r="609" spans="1:21" ht="15" hidden="1" outlineLevel="1" thickBot="1" x14ac:dyDescent="0.4">
      <c r="A609" s="216" t="s">
        <v>5372</v>
      </c>
      <c r="B609" s="46">
        <v>6</v>
      </c>
      <c r="C609" s="216" t="s">
        <v>5373</v>
      </c>
      <c r="D609" s="72" t="s">
        <v>170</v>
      </c>
      <c r="E609" s="217">
        <v>4</v>
      </c>
      <c r="F609" s="217">
        <v>9</v>
      </c>
      <c r="G609" s="217">
        <v>13</v>
      </c>
      <c r="H609" s="269">
        <v>44650</v>
      </c>
      <c r="I609" s="217">
        <v>350</v>
      </c>
      <c r="J609" s="217">
        <f t="shared" si="26"/>
        <v>13</v>
      </c>
      <c r="N609" s="216"/>
      <c r="R609" s="216"/>
      <c r="U609" s="216"/>
    </row>
    <row r="610" spans="1:21" ht="15" hidden="1" outlineLevel="1" thickBot="1" x14ac:dyDescent="0.4">
      <c r="A610" s="216" t="s">
        <v>5372</v>
      </c>
      <c r="B610" s="46">
        <v>7</v>
      </c>
      <c r="C610" s="216" t="s">
        <v>5373</v>
      </c>
      <c r="D610" s="72" t="s">
        <v>170</v>
      </c>
      <c r="E610" s="217">
        <v>5</v>
      </c>
      <c r="F610" s="217">
        <v>7</v>
      </c>
      <c r="G610" s="217">
        <v>12</v>
      </c>
      <c r="H610" s="269">
        <v>44650</v>
      </c>
      <c r="I610" s="217">
        <v>800</v>
      </c>
      <c r="J610" s="217">
        <f t="shared" si="26"/>
        <v>12</v>
      </c>
      <c r="N610" s="216"/>
      <c r="R610" s="216"/>
      <c r="U610" s="216"/>
    </row>
    <row r="611" spans="1:21" ht="15" hidden="1" outlineLevel="1" thickBot="1" x14ac:dyDescent="0.4">
      <c r="A611" s="216" t="s">
        <v>5372</v>
      </c>
      <c r="B611" s="46">
        <v>45</v>
      </c>
      <c r="C611" s="216" t="s">
        <v>5373</v>
      </c>
      <c r="D611" s="72" t="s">
        <v>170</v>
      </c>
      <c r="E611" s="217">
        <v>1</v>
      </c>
      <c r="F611" s="217">
        <v>1</v>
      </c>
      <c r="G611" s="217">
        <v>2</v>
      </c>
      <c r="H611" s="269">
        <v>44650</v>
      </c>
      <c r="I611" s="217">
        <v>600</v>
      </c>
      <c r="J611" s="217">
        <f t="shared" si="26"/>
        <v>2</v>
      </c>
      <c r="N611" s="216"/>
      <c r="R611" s="216"/>
      <c r="U611" s="216"/>
    </row>
    <row r="612" spans="1:21" ht="15" hidden="1" outlineLevel="1" thickBot="1" x14ac:dyDescent="0.4">
      <c r="A612" s="216" t="s">
        <v>5372</v>
      </c>
      <c r="B612" s="46">
        <v>8</v>
      </c>
      <c r="C612" s="216" t="s">
        <v>5373</v>
      </c>
      <c r="D612" s="72" t="s">
        <v>170</v>
      </c>
      <c r="E612" s="217">
        <v>7</v>
      </c>
      <c r="F612" s="217">
        <v>2</v>
      </c>
      <c r="G612" s="217">
        <v>9</v>
      </c>
      <c r="H612" s="269">
        <v>44650</v>
      </c>
      <c r="I612" s="217">
        <v>400</v>
      </c>
      <c r="J612" s="217">
        <f t="shared" si="26"/>
        <v>9</v>
      </c>
      <c r="N612" s="216"/>
      <c r="R612" s="216"/>
      <c r="U612" s="216"/>
    </row>
    <row r="613" spans="1:21" ht="15" hidden="1" outlineLevel="1" thickBot="1" x14ac:dyDescent="0.4">
      <c r="A613" s="216" t="s">
        <v>5372</v>
      </c>
      <c r="B613" s="46">
        <v>9</v>
      </c>
      <c r="C613" s="216" t="s">
        <v>5373</v>
      </c>
      <c r="D613" s="72" t="s">
        <v>170</v>
      </c>
      <c r="E613" s="217">
        <v>7</v>
      </c>
      <c r="F613" s="217">
        <v>4</v>
      </c>
      <c r="G613" s="217">
        <v>11</v>
      </c>
      <c r="H613" s="269">
        <v>44650</v>
      </c>
      <c r="I613" s="217">
        <v>200</v>
      </c>
      <c r="J613" s="217">
        <f t="shared" si="26"/>
        <v>11</v>
      </c>
      <c r="N613" s="216"/>
      <c r="R613" s="216"/>
      <c r="U613" s="216"/>
    </row>
    <row r="614" spans="1:21" ht="15" hidden="1" outlineLevel="1" thickBot="1" x14ac:dyDescent="0.4">
      <c r="A614" s="216" t="s">
        <v>5372</v>
      </c>
      <c r="B614" s="46">
        <v>10</v>
      </c>
      <c r="C614" s="216" t="s">
        <v>5373</v>
      </c>
      <c r="D614" s="72" t="s">
        <v>170</v>
      </c>
      <c r="E614" s="217">
        <v>4</v>
      </c>
      <c r="F614" s="217">
        <v>4</v>
      </c>
      <c r="G614" s="217">
        <v>8</v>
      </c>
      <c r="H614" s="269">
        <v>44650</v>
      </c>
      <c r="I614" s="217">
        <v>100</v>
      </c>
      <c r="J614" s="217">
        <f t="shared" si="26"/>
        <v>8</v>
      </c>
      <c r="N614" s="216"/>
      <c r="R614" s="216"/>
      <c r="U614" s="216"/>
    </row>
    <row r="615" spans="1:21" ht="15" hidden="1" outlineLevel="1" thickBot="1" x14ac:dyDescent="0.4">
      <c r="A615" s="216" t="s">
        <v>5372</v>
      </c>
      <c r="B615" s="46">
        <v>11</v>
      </c>
      <c r="C615" s="216" t="s">
        <v>5373</v>
      </c>
      <c r="D615" s="72" t="s">
        <v>170</v>
      </c>
      <c r="E615" s="217">
        <v>3</v>
      </c>
      <c r="F615" s="217">
        <v>4</v>
      </c>
      <c r="G615" s="217">
        <v>7</v>
      </c>
      <c r="H615" s="269">
        <v>44650</v>
      </c>
      <c r="I615" s="217">
        <v>850</v>
      </c>
      <c r="J615" s="217">
        <f t="shared" si="26"/>
        <v>7</v>
      </c>
      <c r="N615" s="216"/>
      <c r="R615" s="216"/>
      <c r="U615" s="216"/>
    </row>
    <row r="616" spans="1:21" ht="15" hidden="1" outlineLevel="1" thickBot="1" x14ac:dyDescent="0.4">
      <c r="A616" s="216" t="s">
        <v>5372</v>
      </c>
      <c r="B616" s="46">
        <v>12</v>
      </c>
      <c r="C616" s="216" t="s">
        <v>5373</v>
      </c>
      <c r="D616" s="72" t="s">
        <v>170</v>
      </c>
      <c r="E616" s="217">
        <v>5</v>
      </c>
      <c r="F616" s="217">
        <v>5</v>
      </c>
      <c r="G616" s="217">
        <v>10</v>
      </c>
      <c r="H616" s="269">
        <v>44650</v>
      </c>
      <c r="I616" s="217">
        <v>350</v>
      </c>
      <c r="J616" s="217">
        <f t="shared" si="26"/>
        <v>10</v>
      </c>
      <c r="N616" s="216"/>
      <c r="R616" s="216"/>
      <c r="U616" s="216"/>
    </row>
    <row r="617" spans="1:21" ht="15" hidden="1" outlineLevel="1" thickBot="1" x14ac:dyDescent="0.4">
      <c r="A617" s="216" t="s">
        <v>5372</v>
      </c>
      <c r="B617" s="46">
        <v>13</v>
      </c>
      <c r="C617" s="216" t="s">
        <v>5373</v>
      </c>
      <c r="D617" s="72" t="s">
        <v>170</v>
      </c>
      <c r="E617" s="217">
        <v>5</v>
      </c>
      <c r="F617" s="217">
        <v>6</v>
      </c>
      <c r="G617" s="217">
        <v>11</v>
      </c>
      <c r="H617" s="269">
        <v>44650</v>
      </c>
      <c r="I617" s="217">
        <v>90</v>
      </c>
      <c r="J617" s="217">
        <f t="shared" si="26"/>
        <v>11</v>
      </c>
      <c r="N617" s="216"/>
      <c r="R617" s="216"/>
      <c r="U617" s="216"/>
    </row>
    <row r="618" spans="1:21" ht="15" hidden="1" outlineLevel="1" thickBot="1" x14ac:dyDescent="0.4">
      <c r="A618" s="216" t="s">
        <v>5372</v>
      </c>
      <c r="B618" s="46">
        <v>14</v>
      </c>
      <c r="C618" s="216" t="s">
        <v>5373</v>
      </c>
      <c r="D618" s="72" t="s">
        <v>170</v>
      </c>
      <c r="E618" s="217">
        <v>7</v>
      </c>
      <c r="F618" s="217">
        <v>3</v>
      </c>
      <c r="G618" s="217">
        <v>10</v>
      </c>
      <c r="H618" s="269">
        <v>44650</v>
      </c>
      <c r="I618" s="217">
        <v>470</v>
      </c>
      <c r="J618" s="217">
        <f t="shared" si="26"/>
        <v>10</v>
      </c>
      <c r="N618" s="216"/>
      <c r="R618" s="216"/>
      <c r="U618" s="216"/>
    </row>
    <row r="619" spans="1:21" ht="15" hidden="1" outlineLevel="1" thickBot="1" x14ac:dyDescent="0.4">
      <c r="A619" s="216" t="s">
        <v>5372</v>
      </c>
      <c r="B619" s="46">
        <v>27</v>
      </c>
      <c r="C619" s="216" t="s">
        <v>5373</v>
      </c>
      <c r="D619" s="72" t="s">
        <v>170</v>
      </c>
      <c r="E619" s="217">
        <v>5</v>
      </c>
      <c r="F619" s="217">
        <v>5</v>
      </c>
      <c r="G619" s="217">
        <v>10</v>
      </c>
      <c r="H619" s="269">
        <v>44650</v>
      </c>
      <c r="I619" s="217">
        <v>200</v>
      </c>
      <c r="J619" s="217">
        <f t="shared" si="26"/>
        <v>10</v>
      </c>
      <c r="N619" s="216"/>
      <c r="R619" s="216"/>
      <c r="U619" s="216"/>
    </row>
    <row r="620" spans="1:21" ht="15" hidden="1" outlineLevel="1" thickBot="1" x14ac:dyDescent="0.4">
      <c r="A620" s="216" t="s">
        <v>5372</v>
      </c>
      <c r="B620" s="46">
        <v>15</v>
      </c>
      <c r="C620" s="216" t="s">
        <v>5373</v>
      </c>
      <c r="D620" s="72" t="s">
        <v>170</v>
      </c>
      <c r="E620" s="217">
        <v>4</v>
      </c>
      <c r="F620" s="217">
        <v>5</v>
      </c>
      <c r="G620" s="217">
        <v>9</v>
      </c>
      <c r="H620" s="269">
        <v>44650</v>
      </c>
      <c r="I620" s="217">
        <v>600</v>
      </c>
      <c r="J620" s="217">
        <f t="shared" si="26"/>
        <v>9</v>
      </c>
      <c r="N620" s="216"/>
      <c r="R620" s="216"/>
      <c r="U620" s="216"/>
    </row>
    <row r="621" spans="1:21" ht="15" hidden="1" outlineLevel="1" thickBot="1" x14ac:dyDescent="0.4">
      <c r="A621" s="216" t="s">
        <v>5372</v>
      </c>
      <c r="B621" s="46">
        <v>16</v>
      </c>
      <c r="C621" s="216" t="s">
        <v>5373</v>
      </c>
      <c r="D621" s="72" t="s">
        <v>170</v>
      </c>
      <c r="E621" s="217">
        <v>4</v>
      </c>
      <c r="F621" s="217">
        <v>5</v>
      </c>
      <c r="G621" s="217">
        <v>9</v>
      </c>
      <c r="H621" s="269">
        <v>44650</v>
      </c>
      <c r="I621" s="217">
        <v>200</v>
      </c>
      <c r="J621" s="217">
        <f t="shared" si="26"/>
        <v>9</v>
      </c>
      <c r="N621" s="216"/>
      <c r="R621" s="216"/>
      <c r="U621" s="216"/>
    </row>
    <row r="622" spans="1:21" ht="15" hidden="1" outlineLevel="1" thickBot="1" x14ac:dyDescent="0.4">
      <c r="A622" s="216" t="s">
        <v>5372</v>
      </c>
      <c r="B622" s="46">
        <v>40</v>
      </c>
      <c r="C622" s="216" t="s">
        <v>5373</v>
      </c>
      <c r="D622" s="72" t="s">
        <v>170</v>
      </c>
      <c r="E622" s="217">
        <v>5</v>
      </c>
      <c r="F622" s="217">
        <v>8</v>
      </c>
      <c r="G622" s="217">
        <v>13</v>
      </c>
      <c r="H622" s="269">
        <v>44650</v>
      </c>
      <c r="I622" s="217">
        <v>50</v>
      </c>
      <c r="J622" s="217">
        <f t="shared" si="26"/>
        <v>13</v>
      </c>
      <c r="N622" s="216"/>
      <c r="R622" s="216"/>
      <c r="U622" s="216"/>
    </row>
    <row r="623" spans="1:21" ht="15" hidden="1" outlineLevel="1" thickBot="1" x14ac:dyDescent="0.4">
      <c r="A623" s="216" t="s">
        <v>5372</v>
      </c>
      <c r="B623" s="46">
        <v>17</v>
      </c>
      <c r="C623" s="216" t="s">
        <v>5373</v>
      </c>
      <c r="D623" s="72" t="s">
        <v>170</v>
      </c>
      <c r="E623" s="217">
        <v>4</v>
      </c>
      <c r="F623" s="217">
        <v>4</v>
      </c>
      <c r="G623" s="217">
        <v>8</v>
      </c>
      <c r="H623" s="269">
        <v>44650</v>
      </c>
      <c r="I623" s="217">
        <v>700</v>
      </c>
      <c r="J623" s="217">
        <f t="shared" si="26"/>
        <v>8</v>
      </c>
      <c r="N623" s="216"/>
      <c r="R623" s="216"/>
      <c r="U623" s="216"/>
    </row>
    <row r="624" spans="1:21" ht="15" hidden="1" outlineLevel="1" thickBot="1" x14ac:dyDescent="0.4">
      <c r="A624" s="216" t="s">
        <v>5372</v>
      </c>
      <c r="B624" s="46">
        <v>18</v>
      </c>
      <c r="C624" s="216" t="s">
        <v>5373</v>
      </c>
      <c r="D624" s="72" t="s">
        <v>170</v>
      </c>
      <c r="E624" s="217">
        <v>5</v>
      </c>
      <c r="F624" s="217">
        <v>5</v>
      </c>
      <c r="G624" s="217">
        <v>10</v>
      </c>
      <c r="H624" s="269">
        <v>44650</v>
      </c>
      <c r="I624" s="217">
        <v>900</v>
      </c>
      <c r="J624" s="217">
        <f t="shared" si="26"/>
        <v>10</v>
      </c>
      <c r="N624" s="216"/>
      <c r="R624" s="216"/>
      <c r="U624" s="216"/>
    </row>
    <row r="625" spans="1:21" ht="15" hidden="1" outlineLevel="1" thickBot="1" x14ac:dyDescent="0.4">
      <c r="A625" s="216" t="s">
        <v>5372</v>
      </c>
      <c r="B625" s="46">
        <v>19</v>
      </c>
      <c r="C625" s="216" t="s">
        <v>5373</v>
      </c>
      <c r="D625" s="72" t="s">
        <v>170</v>
      </c>
      <c r="E625" s="217">
        <v>4</v>
      </c>
      <c r="F625" s="217">
        <v>5</v>
      </c>
      <c r="G625" s="217">
        <v>9</v>
      </c>
      <c r="H625" s="269">
        <v>44650</v>
      </c>
      <c r="I625" s="217">
        <v>250</v>
      </c>
      <c r="J625" s="217">
        <f t="shared" si="26"/>
        <v>9</v>
      </c>
      <c r="N625" s="216"/>
      <c r="R625" s="216"/>
      <c r="U625" s="216"/>
    </row>
    <row r="626" spans="1:21" ht="15" hidden="1" outlineLevel="1" thickBot="1" x14ac:dyDescent="0.4">
      <c r="A626" s="216" t="s">
        <v>5372</v>
      </c>
      <c r="B626" s="46">
        <v>20</v>
      </c>
      <c r="C626" s="216" t="s">
        <v>5373</v>
      </c>
      <c r="D626" s="72" t="s">
        <v>170</v>
      </c>
      <c r="E626" s="217">
        <v>8</v>
      </c>
      <c r="F626" s="217">
        <v>9</v>
      </c>
      <c r="G626" s="217">
        <v>17</v>
      </c>
      <c r="H626" s="269">
        <v>44650</v>
      </c>
      <c r="I626" s="217">
        <v>330</v>
      </c>
      <c r="J626" s="217">
        <f t="shared" si="26"/>
        <v>17</v>
      </c>
      <c r="N626" s="216"/>
      <c r="R626" s="216"/>
      <c r="U626" s="216"/>
    </row>
    <row r="627" spans="1:21" ht="15" hidden="1" outlineLevel="1" thickBot="1" x14ac:dyDescent="0.4">
      <c r="A627" s="216" t="s">
        <v>5372</v>
      </c>
      <c r="B627" s="46">
        <v>21</v>
      </c>
      <c r="C627" s="216" t="s">
        <v>5373</v>
      </c>
      <c r="D627" s="72" t="s">
        <v>170</v>
      </c>
      <c r="E627" s="217">
        <v>4</v>
      </c>
      <c r="F627" s="217">
        <v>4</v>
      </c>
      <c r="G627" s="217">
        <v>8</v>
      </c>
      <c r="H627" s="269">
        <v>44650</v>
      </c>
      <c r="I627" s="217">
        <v>800</v>
      </c>
      <c r="J627" s="217">
        <f t="shared" si="26"/>
        <v>8</v>
      </c>
      <c r="N627" s="216"/>
      <c r="R627" s="216"/>
      <c r="U627" s="216"/>
    </row>
    <row r="628" spans="1:21" ht="15" hidden="1" outlineLevel="1" thickBot="1" x14ac:dyDescent="0.4">
      <c r="A628" s="216" t="s">
        <v>5372</v>
      </c>
      <c r="B628" s="46">
        <v>22</v>
      </c>
      <c r="C628" s="216" t="s">
        <v>5373</v>
      </c>
      <c r="D628" s="72" t="s">
        <v>170</v>
      </c>
      <c r="E628" s="217">
        <v>4</v>
      </c>
      <c r="F628" s="217">
        <v>3</v>
      </c>
      <c r="G628" s="217">
        <v>7</v>
      </c>
      <c r="H628" s="269">
        <v>44650</v>
      </c>
      <c r="I628" s="217">
        <v>500</v>
      </c>
      <c r="J628" s="217">
        <f t="shared" si="26"/>
        <v>7</v>
      </c>
      <c r="N628" s="216"/>
      <c r="R628" s="216"/>
      <c r="U628" s="216"/>
    </row>
    <row r="629" spans="1:21" ht="15" hidden="1" outlineLevel="1" thickBot="1" x14ac:dyDescent="0.4">
      <c r="A629" s="216" t="s">
        <v>5372</v>
      </c>
      <c r="B629" s="46">
        <v>29</v>
      </c>
      <c r="C629" s="216" t="s">
        <v>5373</v>
      </c>
      <c r="D629" s="72" t="s">
        <v>170</v>
      </c>
      <c r="E629" s="217">
        <v>7</v>
      </c>
      <c r="F629" s="217">
        <v>5</v>
      </c>
      <c r="G629" s="217">
        <v>12</v>
      </c>
      <c r="H629" s="269">
        <v>44650</v>
      </c>
      <c r="I629" s="217">
        <v>700</v>
      </c>
      <c r="J629" s="217">
        <f t="shared" si="26"/>
        <v>12</v>
      </c>
      <c r="N629" s="216"/>
      <c r="R629" s="216"/>
      <c r="U629" s="216"/>
    </row>
    <row r="630" spans="1:21" ht="15" hidden="1" outlineLevel="1" thickBot="1" x14ac:dyDescent="0.4">
      <c r="A630" s="216" t="s">
        <v>5372</v>
      </c>
      <c r="B630" s="46">
        <v>23</v>
      </c>
      <c r="C630" s="216" t="s">
        <v>5373</v>
      </c>
      <c r="D630" s="72" t="s">
        <v>170</v>
      </c>
      <c r="E630" s="217">
        <v>5</v>
      </c>
      <c r="F630" s="217">
        <v>5</v>
      </c>
      <c r="G630" s="217">
        <v>10</v>
      </c>
      <c r="H630" s="269">
        <v>44650</v>
      </c>
      <c r="I630" s="217">
        <v>470</v>
      </c>
      <c r="J630" s="217">
        <f t="shared" si="26"/>
        <v>10</v>
      </c>
      <c r="N630" s="216"/>
      <c r="R630" s="216"/>
      <c r="U630" s="216"/>
    </row>
    <row r="631" spans="1:21" ht="15" hidden="1" outlineLevel="1" thickBot="1" x14ac:dyDescent="0.4">
      <c r="A631" s="216" t="s">
        <v>5372</v>
      </c>
      <c r="B631" s="46">
        <v>25</v>
      </c>
      <c r="C631" s="216" t="s">
        <v>5373</v>
      </c>
      <c r="D631" s="72" t="s">
        <v>170</v>
      </c>
      <c r="E631" s="217">
        <v>2</v>
      </c>
      <c r="F631" s="217">
        <v>6</v>
      </c>
      <c r="G631" s="217">
        <v>8</v>
      </c>
      <c r="H631" s="269">
        <v>44650</v>
      </c>
      <c r="I631" s="217">
        <v>800</v>
      </c>
      <c r="J631" s="217">
        <f t="shared" si="26"/>
        <v>8</v>
      </c>
      <c r="N631" s="216"/>
      <c r="R631" s="216"/>
      <c r="U631" s="216"/>
    </row>
    <row r="632" spans="1:21" ht="15" hidden="1" outlineLevel="1" thickBot="1" x14ac:dyDescent="0.4">
      <c r="A632" s="216" t="s">
        <v>5372</v>
      </c>
      <c r="B632" s="46">
        <v>26</v>
      </c>
      <c r="C632" s="216" t="s">
        <v>5373</v>
      </c>
      <c r="D632" s="72" t="s">
        <v>170</v>
      </c>
      <c r="E632" s="217">
        <v>4</v>
      </c>
      <c r="F632" s="217">
        <v>6</v>
      </c>
      <c r="G632" s="217">
        <v>10</v>
      </c>
      <c r="H632" s="269">
        <v>44650</v>
      </c>
      <c r="I632" s="217">
        <v>700</v>
      </c>
      <c r="J632" s="217">
        <f t="shared" si="26"/>
        <v>10</v>
      </c>
      <c r="N632" s="216"/>
      <c r="R632" s="216"/>
      <c r="U632" s="216"/>
    </row>
    <row r="633" spans="1:21" ht="15" hidden="1" outlineLevel="1" thickBot="1" x14ac:dyDescent="0.4">
      <c r="A633" s="216" t="s">
        <v>5372</v>
      </c>
      <c r="B633" s="46">
        <v>28</v>
      </c>
      <c r="C633" s="216" t="s">
        <v>5373</v>
      </c>
      <c r="D633" s="72" t="s">
        <v>170</v>
      </c>
      <c r="E633" s="217">
        <v>7</v>
      </c>
      <c r="F633" s="217">
        <v>6</v>
      </c>
      <c r="G633" s="217">
        <v>13</v>
      </c>
      <c r="H633" s="269">
        <v>44650</v>
      </c>
      <c r="I633" s="217">
        <v>400</v>
      </c>
      <c r="J633" s="217">
        <f t="shared" si="26"/>
        <v>13</v>
      </c>
      <c r="N633" s="216"/>
      <c r="R633" s="216"/>
      <c r="U633" s="216"/>
    </row>
    <row r="634" spans="1:21" ht="15" hidden="1" outlineLevel="1" thickBot="1" x14ac:dyDescent="0.4">
      <c r="A634" s="216" t="s">
        <v>5372</v>
      </c>
      <c r="B634" s="46">
        <v>30</v>
      </c>
      <c r="C634" s="216" t="s">
        <v>5373</v>
      </c>
      <c r="D634" s="72" t="s">
        <v>170</v>
      </c>
      <c r="E634" s="217">
        <v>4</v>
      </c>
      <c r="F634" s="217">
        <v>8</v>
      </c>
      <c r="G634" s="217">
        <v>12</v>
      </c>
      <c r="H634" s="269">
        <v>44650</v>
      </c>
      <c r="I634" s="217">
        <v>700</v>
      </c>
      <c r="J634" s="217">
        <f t="shared" si="26"/>
        <v>12</v>
      </c>
      <c r="N634" s="216"/>
      <c r="R634" s="216"/>
      <c r="U634" s="216"/>
    </row>
    <row r="635" spans="1:21" ht="15" hidden="1" outlineLevel="1" thickBot="1" x14ac:dyDescent="0.4">
      <c r="A635" s="216" t="s">
        <v>5372</v>
      </c>
      <c r="B635" s="46">
        <v>31</v>
      </c>
      <c r="C635" s="216" t="s">
        <v>5373</v>
      </c>
      <c r="D635" s="72" t="s">
        <v>170</v>
      </c>
      <c r="E635" s="217">
        <v>1</v>
      </c>
      <c r="F635" s="217">
        <v>4</v>
      </c>
      <c r="G635" s="217">
        <v>5</v>
      </c>
      <c r="H635" s="269">
        <v>44650</v>
      </c>
      <c r="I635" s="217">
        <v>100</v>
      </c>
      <c r="J635" s="217">
        <f t="shared" si="26"/>
        <v>5</v>
      </c>
      <c r="N635" s="216"/>
      <c r="R635" s="216"/>
      <c r="U635" s="216"/>
    </row>
    <row r="636" spans="1:21" ht="15" hidden="1" outlineLevel="1" thickBot="1" x14ac:dyDescent="0.4">
      <c r="A636" s="216" t="s">
        <v>5372</v>
      </c>
      <c r="B636" s="46">
        <v>32</v>
      </c>
      <c r="C636" s="216" t="s">
        <v>5373</v>
      </c>
      <c r="D636" s="72" t="s">
        <v>170</v>
      </c>
      <c r="E636" s="217">
        <v>6</v>
      </c>
      <c r="F636" s="217">
        <v>6</v>
      </c>
      <c r="G636" s="217">
        <v>12</v>
      </c>
      <c r="H636" s="269">
        <v>44650</v>
      </c>
      <c r="I636" s="217">
        <v>750</v>
      </c>
      <c r="J636" s="217">
        <f t="shared" si="26"/>
        <v>12</v>
      </c>
      <c r="N636" s="216"/>
      <c r="R636" s="216"/>
      <c r="U636" s="216"/>
    </row>
    <row r="637" spans="1:21" ht="15" hidden="1" outlineLevel="1" thickBot="1" x14ac:dyDescent="0.4">
      <c r="A637" s="216" t="s">
        <v>5372</v>
      </c>
      <c r="B637" s="46">
        <v>68</v>
      </c>
      <c r="C637" s="216" t="s">
        <v>5373</v>
      </c>
      <c r="D637" s="72" t="s">
        <v>170</v>
      </c>
      <c r="E637" s="217">
        <v>1</v>
      </c>
      <c r="F637" s="217">
        <v>3</v>
      </c>
      <c r="G637" s="217">
        <v>4</v>
      </c>
      <c r="H637" s="269">
        <v>44650</v>
      </c>
      <c r="I637" s="217">
        <v>470</v>
      </c>
      <c r="J637" s="217">
        <f t="shared" si="26"/>
        <v>4</v>
      </c>
      <c r="N637" s="216"/>
      <c r="R637" s="216"/>
      <c r="U637" s="216"/>
    </row>
    <row r="638" spans="1:21" ht="15" hidden="1" outlineLevel="1" thickBot="1" x14ac:dyDescent="0.4">
      <c r="A638" s="216" t="s">
        <v>5372</v>
      </c>
      <c r="B638" s="46">
        <v>33</v>
      </c>
      <c r="C638" s="216" t="s">
        <v>5373</v>
      </c>
      <c r="D638" s="72" t="s">
        <v>170</v>
      </c>
      <c r="E638" s="217">
        <v>4</v>
      </c>
      <c r="F638" s="217">
        <v>6</v>
      </c>
      <c r="G638" s="217">
        <v>10</v>
      </c>
      <c r="H638" s="269">
        <v>44650</v>
      </c>
      <c r="I638" s="217">
        <v>800</v>
      </c>
      <c r="J638" s="217">
        <f t="shared" si="26"/>
        <v>10</v>
      </c>
      <c r="N638" s="216"/>
      <c r="R638" s="216"/>
      <c r="U638" s="216"/>
    </row>
    <row r="639" spans="1:21" ht="15" hidden="1" outlineLevel="1" thickBot="1" x14ac:dyDescent="0.4">
      <c r="A639" s="216" t="s">
        <v>5372</v>
      </c>
      <c r="B639" s="46">
        <v>34</v>
      </c>
      <c r="C639" s="216" t="s">
        <v>5373</v>
      </c>
      <c r="D639" s="72" t="s">
        <v>170</v>
      </c>
      <c r="E639" s="217">
        <v>0</v>
      </c>
      <c r="F639" s="217">
        <v>11</v>
      </c>
      <c r="G639" s="217">
        <v>11</v>
      </c>
      <c r="H639" s="269">
        <v>44650</v>
      </c>
      <c r="I639" s="217">
        <v>600</v>
      </c>
      <c r="J639" s="217">
        <f t="shared" si="26"/>
        <v>11</v>
      </c>
      <c r="N639" s="216"/>
      <c r="R639" s="216"/>
      <c r="U639" s="216"/>
    </row>
    <row r="640" spans="1:21" ht="15" hidden="1" outlineLevel="1" thickBot="1" x14ac:dyDescent="0.4">
      <c r="A640" s="216" t="s">
        <v>5372</v>
      </c>
      <c r="B640" s="46">
        <v>35</v>
      </c>
      <c r="C640" s="216" t="s">
        <v>5373</v>
      </c>
      <c r="D640" s="72" t="s">
        <v>170</v>
      </c>
      <c r="E640" s="217">
        <v>4</v>
      </c>
      <c r="F640" s="217">
        <v>7</v>
      </c>
      <c r="G640" s="217">
        <v>11</v>
      </c>
      <c r="H640" s="269">
        <v>44650</v>
      </c>
      <c r="I640" s="217">
        <v>300</v>
      </c>
      <c r="J640" s="217">
        <f t="shared" si="26"/>
        <v>11</v>
      </c>
      <c r="N640" s="216"/>
      <c r="R640" s="216"/>
      <c r="U640" s="216"/>
    </row>
    <row r="641" spans="1:21" ht="15" hidden="1" outlineLevel="1" thickBot="1" x14ac:dyDescent="0.4">
      <c r="A641" s="216" t="s">
        <v>5372</v>
      </c>
      <c r="B641" s="46">
        <v>36</v>
      </c>
      <c r="C641" s="216" t="s">
        <v>5373</v>
      </c>
      <c r="D641" s="72" t="s">
        <v>170</v>
      </c>
      <c r="E641" s="217">
        <v>2</v>
      </c>
      <c r="F641" s="217">
        <v>5</v>
      </c>
      <c r="G641" s="217">
        <v>7</v>
      </c>
      <c r="H641" s="269">
        <v>44650</v>
      </c>
      <c r="I641" s="217">
        <v>470</v>
      </c>
      <c r="J641" s="217">
        <f t="shared" si="26"/>
        <v>7</v>
      </c>
      <c r="N641" s="216"/>
      <c r="R641" s="216"/>
      <c r="U641" s="216"/>
    </row>
    <row r="642" spans="1:21" ht="15" hidden="1" outlineLevel="1" thickBot="1" x14ac:dyDescent="0.4">
      <c r="A642" s="216" t="s">
        <v>5372</v>
      </c>
      <c r="B642" s="46">
        <v>37</v>
      </c>
      <c r="C642" s="216" t="s">
        <v>5373</v>
      </c>
      <c r="D642" s="72" t="s">
        <v>170</v>
      </c>
      <c r="E642" s="217">
        <v>2</v>
      </c>
      <c r="F642" s="217">
        <v>4</v>
      </c>
      <c r="G642" s="217">
        <v>6</v>
      </c>
      <c r="H642" s="269">
        <v>44650</v>
      </c>
      <c r="I642" s="217">
        <v>560</v>
      </c>
      <c r="J642" s="217">
        <f t="shared" si="26"/>
        <v>6</v>
      </c>
      <c r="N642" s="216"/>
      <c r="R642" s="216"/>
      <c r="U642" s="216"/>
    </row>
    <row r="643" spans="1:21" ht="15" hidden="1" outlineLevel="1" thickBot="1" x14ac:dyDescent="0.4">
      <c r="A643" s="216" t="s">
        <v>5372</v>
      </c>
      <c r="B643" s="46">
        <v>38</v>
      </c>
      <c r="C643" s="216" t="s">
        <v>5373</v>
      </c>
      <c r="D643" s="72" t="s">
        <v>170</v>
      </c>
      <c r="E643" s="217">
        <v>0</v>
      </c>
      <c r="F643" s="217">
        <v>2</v>
      </c>
      <c r="G643" s="217">
        <v>2</v>
      </c>
      <c r="H643" s="269">
        <v>44650</v>
      </c>
      <c r="I643" s="217">
        <v>800</v>
      </c>
      <c r="J643" s="217">
        <f t="shared" ref="J643:J706" si="29">IF(I643&gt;$Q$1,,G643)</f>
        <v>2</v>
      </c>
      <c r="N643" s="216"/>
      <c r="R643" s="216"/>
      <c r="U643" s="216"/>
    </row>
    <row r="644" spans="1:21" ht="15" hidden="1" outlineLevel="1" thickBot="1" x14ac:dyDescent="0.4">
      <c r="A644" s="216" t="s">
        <v>5372</v>
      </c>
      <c r="B644" s="46">
        <v>84</v>
      </c>
      <c r="C644" s="216" t="s">
        <v>5373</v>
      </c>
      <c r="D644" s="72" t="s">
        <v>170</v>
      </c>
      <c r="E644" s="217">
        <v>2</v>
      </c>
      <c r="F644" s="217">
        <v>2</v>
      </c>
      <c r="G644" s="217">
        <v>4</v>
      </c>
      <c r="H644" s="269">
        <v>44650</v>
      </c>
      <c r="I644" s="217">
        <v>500</v>
      </c>
      <c r="J644" s="217">
        <f t="shared" si="29"/>
        <v>4</v>
      </c>
      <c r="N644" s="216"/>
      <c r="R644" s="216"/>
      <c r="U644" s="216"/>
    </row>
    <row r="645" spans="1:21" ht="15" hidden="1" outlineLevel="1" thickBot="1" x14ac:dyDescent="0.4">
      <c r="A645" s="216" t="s">
        <v>5372</v>
      </c>
      <c r="B645" s="46">
        <v>39</v>
      </c>
      <c r="C645" s="216" t="s">
        <v>5373</v>
      </c>
      <c r="D645" s="72" t="s">
        <v>170</v>
      </c>
      <c r="E645" s="217">
        <v>1</v>
      </c>
      <c r="F645" s="217">
        <v>3</v>
      </c>
      <c r="G645" s="217">
        <v>4</v>
      </c>
      <c r="H645" s="269">
        <v>44650</v>
      </c>
      <c r="I645" s="217">
        <v>200</v>
      </c>
      <c r="J645" s="217">
        <f t="shared" si="29"/>
        <v>4</v>
      </c>
      <c r="N645" s="216"/>
      <c r="R645" s="216"/>
      <c r="U645" s="216"/>
    </row>
    <row r="646" spans="1:21" ht="15" hidden="1" outlineLevel="1" thickBot="1" x14ac:dyDescent="0.4">
      <c r="A646" s="216" t="s">
        <v>5372</v>
      </c>
      <c r="B646" s="46">
        <v>41</v>
      </c>
      <c r="C646" s="216" t="s">
        <v>5373</v>
      </c>
      <c r="D646" s="72" t="s">
        <v>170</v>
      </c>
      <c r="E646" s="217">
        <v>5</v>
      </c>
      <c r="F646" s="217">
        <v>6</v>
      </c>
      <c r="G646" s="217">
        <v>11</v>
      </c>
      <c r="H646" s="269">
        <v>44650</v>
      </c>
      <c r="I646" s="217">
        <v>600</v>
      </c>
      <c r="J646" s="217">
        <f t="shared" si="29"/>
        <v>11</v>
      </c>
      <c r="N646" s="216"/>
      <c r="R646" s="216"/>
      <c r="U646" s="216"/>
    </row>
    <row r="647" spans="1:21" ht="15" hidden="1" outlineLevel="1" thickBot="1" x14ac:dyDescent="0.4">
      <c r="A647" s="216" t="s">
        <v>5372</v>
      </c>
      <c r="B647" s="46">
        <v>42</v>
      </c>
      <c r="C647" s="216" t="s">
        <v>5373</v>
      </c>
      <c r="D647" s="72" t="s">
        <v>170</v>
      </c>
      <c r="E647" s="217">
        <v>3</v>
      </c>
      <c r="F647" s="217">
        <v>5</v>
      </c>
      <c r="G647" s="217">
        <v>8</v>
      </c>
      <c r="H647" s="269">
        <v>44650</v>
      </c>
      <c r="I647" s="217">
        <v>800</v>
      </c>
      <c r="J647" s="217">
        <f t="shared" si="29"/>
        <v>8</v>
      </c>
      <c r="N647" s="216"/>
      <c r="R647" s="216"/>
      <c r="U647" s="216"/>
    </row>
    <row r="648" spans="1:21" ht="15" hidden="1" outlineLevel="1" thickBot="1" x14ac:dyDescent="0.4">
      <c r="A648" s="216" t="s">
        <v>5372</v>
      </c>
      <c r="B648" s="46">
        <v>43</v>
      </c>
      <c r="C648" s="216" t="s">
        <v>5373</v>
      </c>
      <c r="D648" s="72" t="s">
        <v>170</v>
      </c>
      <c r="E648" s="217">
        <v>3</v>
      </c>
      <c r="F648" s="217">
        <v>5</v>
      </c>
      <c r="G648" s="217">
        <v>8</v>
      </c>
      <c r="H648" s="269">
        <v>44650</v>
      </c>
      <c r="I648" s="217">
        <v>570</v>
      </c>
      <c r="J648" s="217">
        <f t="shared" si="29"/>
        <v>8</v>
      </c>
      <c r="N648" s="216"/>
      <c r="R648" s="216"/>
      <c r="U648" s="216"/>
    </row>
    <row r="649" spans="1:21" ht="15" hidden="1" outlineLevel="1" thickBot="1" x14ac:dyDescent="0.4">
      <c r="A649" s="216" t="s">
        <v>5372</v>
      </c>
      <c r="B649" s="46">
        <v>44</v>
      </c>
      <c r="C649" s="216" t="s">
        <v>5373</v>
      </c>
      <c r="D649" s="72" t="s">
        <v>170</v>
      </c>
      <c r="E649" s="217">
        <v>1</v>
      </c>
      <c r="F649" s="217">
        <v>7</v>
      </c>
      <c r="G649" s="217">
        <v>8</v>
      </c>
      <c r="H649" s="269">
        <v>44650</v>
      </c>
      <c r="I649" s="217">
        <v>300</v>
      </c>
      <c r="J649" s="217">
        <f t="shared" si="29"/>
        <v>8</v>
      </c>
      <c r="N649" s="216"/>
      <c r="R649" s="216"/>
      <c r="U649" s="216"/>
    </row>
    <row r="650" spans="1:21" ht="15" hidden="1" outlineLevel="1" thickBot="1" x14ac:dyDescent="0.4">
      <c r="A650" s="216" t="s">
        <v>5372</v>
      </c>
      <c r="B650" s="46">
        <v>83</v>
      </c>
      <c r="C650" s="216" t="s">
        <v>5373</v>
      </c>
      <c r="D650" s="72" t="s">
        <v>170</v>
      </c>
      <c r="E650" s="217">
        <v>2</v>
      </c>
      <c r="F650" s="217">
        <v>2</v>
      </c>
      <c r="G650" s="217">
        <v>4</v>
      </c>
      <c r="H650" s="269">
        <v>44650</v>
      </c>
      <c r="I650" s="217">
        <v>700</v>
      </c>
      <c r="J650" s="217">
        <f t="shared" si="29"/>
        <v>4</v>
      </c>
      <c r="N650" s="216"/>
      <c r="R650" s="216"/>
      <c r="U650" s="216"/>
    </row>
    <row r="651" spans="1:21" ht="15" hidden="1" outlineLevel="1" thickBot="1" x14ac:dyDescent="0.4">
      <c r="A651" s="216" t="s">
        <v>5372</v>
      </c>
      <c r="B651" s="46">
        <v>46</v>
      </c>
      <c r="C651" s="216" t="s">
        <v>5373</v>
      </c>
      <c r="D651" s="72" t="s">
        <v>170</v>
      </c>
      <c r="E651" s="217">
        <v>5</v>
      </c>
      <c r="F651" s="217">
        <v>2</v>
      </c>
      <c r="G651" s="217">
        <v>7</v>
      </c>
      <c r="H651" s="269">
        <v>44650</v>
      </c>
      <c r="I651" s="217">
        <v>470</v>
      </c>
      <c r="J651" s="217">
        <f t="shared" si="29"/>
        <v>7</v>
      </c>
      <c r="N651" s="216"/>
      <c r="R651" s="216"/>
      <c r="U651" s="216"/>
    </row>
    <row r="652" spans="1:21" ht="15" hidden="1" outlineLevel="1" thickBot="1" x14ac:dyDescent="0.4">
      <c r="A652" s="216" t="s">
        <v>5372</v>
      </c>
      <c r="B652" s="46">
        <v>47</v>
      </c>
      <c r="C652" s="216" t="s">
        <v>5373</v>
      </c>
      <c r="D652" s="72" t="s">
        <v>170</v>
      </c>
      <c r="E652" s="217">
        <v>1</v>
      </c>
      <c r="F652" s="217">
        <v>3</v>
      </c>
      <c r="G652" s="217">
        <v>4</v>
      </c>
      <c r="H652" s="269">
        <v>44650</v>
      </c>
      <c r="I652" s="217">
        <v>200</v>
      </c>
      <c r="J652" s="217">
        <f t="shared" si="29"/>
        <v>4</v>
      </c>
      <c r="N652" s="216"/>
      <c r="R652" s="216"/>
      <c r="U652" s="216"/>
    </row>
    <row r="653" spans="1:21" ht="15" hidden="1" outlineLevel="1" thickBot="1" x14ac:dyDescent="0.4">
      <c r="A653" s="216" t="s">
        <v>5372</v>
      </c>
      <c r="B653" s="46">
        <v>48</v>
      </c>
      <c r="C653" s="216" t="s">
        <v>5373</v>
      </c>
      <c r="D653" s="72" t="s">
        <v>170</v>
      </c>
      <c r="E653" s="217">
        <v>3</v>
      </c>
      <c r="F653" s="217">
        <v>5</v>
      </c>
      <c r="G653" s="217">
        <v>8</v>
      </c>
      <c r="H653" s="269">
        <v>44650</v>
      </c>
      <c r="I653" s="217">
        <v>100</v>
      </c>
      <c r="J653" s="217">
        <f t="shared" si="29"/>
        <v>8</v>
      </c>
      <c r="N653" s="216"/>
      <c r="R653" s="216"/>
      <c r="U653" s="216"/>
    </row>
    <row r="654" spans="1:21" ht="15" hidden="1" outlineLevel="1" thickBot="1" x14ac:dyDescent="0.4">
      <c r="A654" s="216" t="s">
        <v>5372</v>
      </c>
      <c r="B654" s="46">
        <v>49</v>
      </c>
      <c r="C654" s="216" t="s">
        <v>5373</v>
      </c>
      <c r="D654" s="72" t="s">
        <v>170</v>
      </c>
      <c r="E654" s="217">
        <v>3</v>
      </c>
      <c r="F654" s="217">
        <v>3</v>
      </c>
      <c r="G654" s="217">
        <v>6</v>
      </c>
      <c r="H654" s="269">
        <v>44650</v>
      </c>
      <c r="I654" s="217">
        <v>200</v>
      </c>
      <c r="J654" s="217">
        <f t="shared" si="29"/>
        <v>6</v>
      </c>
      <c r="N654" s="216"/>
      <c r="R654" s="216"/>
      <c r="U654" s="216"/>
    </row>
    <row r="655" spans="1:21" ht="15" hidden="1" outlineLevel="1" thickBot="1" x14ac:dyDescent="0.4">
      <c r="A655" s="216" t="s">
        <v>5372</v>
      </c>
      <c r="B655" s="46">
        <v>50</v>
      </c>
      <c r="C655" s="216" t="s">
        <v>5373</v>
      </c>
      <c r="D655" s="72" t="s">
        <v>170</v>
      </c>
      <c r="E655" s="217">
        <v>5</v>
      </c>
      <c r="F655" s="217">
        <v>3</v>
      </c>
      <c r="G655" s="217">
        <v>8</v>
      </c>
      <c r="H655" s="269">
        <v>44650</v>
      </c>
      <c r="I655" s="217">
        <v>200</v>
      </c>
      <c r="J655" s="217">
        <f t="shared" si="29"/>
        <v>8</v>
      </c>
      <c r="N655" s="216"/>
      <c r="R655" s="216"/>
      <c r="U655" s="216"/>
    </row>
    <row r="656" spans="1:21" ht="15" hidden="1" outlineLevel="1" thickBot="1" x14ac:dyDescent="0.4">
      <c r="A656" s="216" t="s">
        <v>5372</v>
      </c>
      <c r="B656" s="46">
        <v>51</v>
      </c>
      <c r="C656" s="216" t="s">
        <v>5373</v>
      </c>
      <c r="D656" s="72" t="s">
        <v>170</v>
      </c>
      <c r="E656" s="217">
        <v>2</v>
      </c>
      <c r="F656" s="217">
        <v>7</v>
      </c>
      <c r="G656" s="217">
        <v>9</v>
      </c>
      <c r="H656" s="269">
        <v>44650</v>
      </c>
      <c r="I656" s="217">
        <v>750</v>
      </c>
      <c r="J656" s="217">
        <f t="shared" si="29"/>
        <v>9</v>
      </c>
      <c r="N656" s="216"/>
      <c r="R656" s="216"/>
      <c r="U656" s="216"/>
    </row>
    <row r="657" spans="1:21" ht="15" hidden="1" outlineLevel="1" thickBot="1" x14ac:dyDescent="0.4">
      <c r="A657" s="216" t="s">
        <v>5372</v>
      </c>
      <c r="B657" s="46">
        <v>71</v>
      </c>
      <c r="C657" s="216" t="s">
        <v>5373</v>
      </c>
      <c r="D657" s="72" t="s">
        <v>170</v>
      </c>
      <c r="E657" s="217">
        <v>2</v>
      </c>
      <c r="F657" s="217">
        <v>5</v>
      </c>
      <c r="G657" s="217">
        <v>7</v>
      </c>
      <c r="H657" s="269">
        <v>44650</v>
      </c>
      <c r="I657" s="217">
        <v>370</v>
      </c>
      <c r="J657" s="217">
        <f t="shared" si="29"/>
        <v>7</v>
      </c>
      <c r="N657" s="216"/>
      <c r="R657" s="216"/>
      <c r="U657" s="216"/>
    </row>
    <row r="658" spans="1:21" ht="15" hidden="1" outlineLevel="1" thickBot="1" x14ac:dyDescent="0.4">
      <c r="A658" s="216" t="s">
        <v>5372</v>
      </c>
      <c r="B658" s="46">
        <v>52</v>
      </c>
      <c r="C658" s="216" t="s">
        <v>5373</v>
      </c>
      <c r="D658" s="72" t="s">
        <v>170</v>
      </c>
      <c r="E658" s="217">
        <v>2</v>
      </c>
      <c r="F658" s="217">
        <v>7</v>
      </c>
      <c r="G658" s="217">
        <v>9</v>
      </c>
      <c r="H658" s="269">
        <v>44650</v>
      </c>
      <c r="I658" s="217">
        <v>400</v>
      </c>
      <c r="J658" s="217">
        <f t="shared" si="29"/>
        <v>9</v>
      </c>
      <c r="N658" s="216"/>
      <c r="R658" s="216"/>
      <c r="U658" s="216"/>
    </row>
    <row r="659" spans="1:21" ht="15" hidden="1" outlineLevel="1" thickBot="1" x14ac:dyDescent="0.4">
      <c r="A659" s="216" t="s">
        <v>5372</v>
      </c>
      <c r="B659" s="46">
        <v>57</v>
      </c>
      <c r="C659" s="216" t="s">
        <v>5373</v>
      </c>
      <c r="D659" s="72" t="s">
        <v>170</v>
      </c>
      <c r="E659" s="217">
        <v>1</v>
      </c>
      <c r="F659" s="217">
        <v>5</v>
      </c>
      <c r="G659" s="217">
        <v>6</v>
      </c>
      <c r="H659" s="269">
        <v>44650</v>
      </c>
      <c r="I659" s="217">
        <v>570</v>
      </c>
      <c r="J659" s="217">
        <f t="shared" si="29"/>
        <v>6</v>
      </c>
      <c r="N659" s="216"/>
      <c r="R659" s="216"/>
      <c r="U659" s="216"/>
    </row>
    <row r="660" spans="1:21" ht="15" hidden="1" outlineLevel="1" thickBot="1" x14ac:dyDescent="0.4">
      <c r="A660" s="216" t="s">
        <v>5372</v>
      </c>
      <c r="B660" s="46">
        <v>78</v>
      </c>
      <c r="C660" s="216" t="s">
        <v>5373</v>
      </c>
      <c r="D660" s="72" t="s">
        <v>170</v>
      </c>
      <c r="E660" s="217">
        <v>3</v>
      </c>
      <c r="F660" s="217">
        <v>2</v>
      </c>
      <c r="G660" s="217">
        <v>5</v>
      </c>
      <c r="H660" s="269">
        <v>44650</v>
      </c>
      <c r="I660" s="217">
        <v>370</v>
      </c>
      <c r="J660" s="217">
        <f t="shared" si="29"/>
        <v>5</v>
      </c>
      <c r="N660" s="216"/>
      <c r="R660" s="216"/>
      <c r="U660" s="216"/>
    </row>
    <row r="661" spans="1:21" ht="15" hidden="1" outlineLevel="1" thickBot="1" x14ac:dyDescent="0.4">
      <c r="A661" s="216" t="s">
        <v>5372</v>
      </c>
      <c r="B661" s="46">
        <v>53</v>
      </c>
      <c r="C661" s="216" t="s">
        <v>5373</v>
      </c>
      <c r="D661" s="72" t="s">
        <v>170</v>
      </c>
      <c r="E661" s="217">
        <v>0</v>
      </c>
      <c r="F661" s="217">
        <v>4</v>
      </c>
      <c r="G661" s="217">
        <v>4</v>
      </c>
      <c r="H661" s="269">
        <v>44650</v>
      </c>
      <c r="I661" s="217">
        <v>100</v>
      </c>
      <c r="J661" s="217">
        <f t="shared" si="29"/>
        <v>4</v>
      </c>
      <c r="N661" s="216"/>
      <c r="R661" s="216"/>
      <c r="U661" s="216"/>
    </row>
    <row r="662" spans="1:21" ht="15" hidden="1" outlineLevel="1" thickBot="1" x14ac:dyDescent="0.4">
      <c r="A662" s="216" t="s">
        <v>5372</v>
      </c>
      <c r="B662" s="46">
        <v>54</v>
      </c>
      <c r="C662" s="216" t="s">
        <v>5373</v>
      </c>
      <c r="D662" s="72" t="s">
        <v>170</v>
      </c>
      <c r="E662" s="217">
        <v>5</v>
      </c>
      <c r="F662" s="217">
        <v>5</v>
      </c>
      <c r="G662" s="217">
        <v>10</v>
      </c>
      <c r="H662" s="269">
        <v>44650</v>
      </c>
      <c r="I662" s="217">
        <v>300</v>
      </c>
      <c r="J662" s="217">
        <f t="shared" si="29"/>
        <v>10</v>
      </c>
      <c r="N662" s="216"/>
      <c r="R662" s="216"/>
      <c r="U662" s="216"/>
    </row>
    <row r="663" spans="1:21" ht="15" hidden="1" outlineLevel="1" thickBot="1" x14ac:dyDescent="0.4">
      <c r="A663" s="216" t="s">
        <v>5372</v>
      </c>
      <c r="B663" s="46">
        <v>55</v>
      </c>
      <c r="C663" s="216" t="s">
        <v>5373</v>
      </c>
      <c r="D663" s="72" t="s">
        <v>170</v>
      </c>
      <c r="E663" s="217">
        <v>2</v>
      </c>
      <c r="F663" s="217">
        <v>5</v>
      </c>
      <c r="G663" s="217">
        <v>7</v>
      </c>
      <c r="H663" s="269">
        <v>44650</v>
      </c>
      <c r="I663" s="217">
        <v>200</v>
      </c>
      <c r="J663" s="217">
        <f t="shared" si="29"/>
        <v>7</v>
      </c>
      <c r="N663" s="216"/>
      <c r="R663" s="216"/>
      <c r="U663" s="216"/>
    </row>
    <row r="664" spans="1:21" ht="15" hidden="1" outlineLevel="1" thickBot="1" x14ac:dyDescent="0.4">
      <c r="A664" s="216" t="s">
        <v>5372</v>
      </c>
      <c r="B664" s="46">
        <v>66</v>
      </c>
      <c r="C664" s="216" t="s">
        <v>5373</v>
      </c>
      <c r="D664" s="72" t="s">
        <v>170</v>
      </c>
      <c r="E664" s="217">
        <v>2</v>
      </c>
      <c r="F664" s="217">
        <v>5</v>
      </c>
      <c r="G664" s="217">
        <v>7</v>
      </c>
      <c r="H664" s="269">
        <v>44650</v>
      </c>
      <c r="I664" s="217">
        <v>100</v>
      </c>
      <c r="J664" s="217">
        <f t="shared" si="29"/>
        <v>7</v>
      </c>
      <c r="N664" s="216"/>
      <c r="R664" s="216"/>
      <c r="U664" s="216"/>
    </row>
    <row r="665" spans="1:21" ht="15" hidden="1" outlineLevel="1" thickBot="1" x14ac:dyDescent="0.4">
      <c r="A665" s="216" t="s">
        <v>5372</v>
      </c>
      <c r="B665" s="46">
        <v>56</v>
      </c>
      <c r="C665" s="216" t="s">
        <v>5373</v>
      </c>
      <c r="D665" s="72" t="s">
        <v>170</v>
      </c>
      <c r="E665" s="217">
        <v>4</v>
      </c>
      <c r="F665" s="217">
        <v>7</v>
      </c>
      <c r="G665" s="217">
        <v>11</v>
      </c>
      <c r="H665" s="269">
        <v>44650</v>
      </c>
      <c r="I665" s="217">
        <v>400</v>
      </c>
      <c r="J665" s="217">
        <f t="shared" si="29"/>
        <v>11</v>
      </c>
      <c r="N665" s="216"/>
      <c r="R665" s="216"/>
      <c r="U665" s="216"/>
    </row>
    <row r="666" spans="1:21" ht="15" hidden="1" outlineLevel="1" thickBot="1" x14ac:dyDescent="0.4">
      <c r="A666" s="216" t="s">
        <v>5372</v>
      </c>
      <c r="B666" s="46">
        <v>58</v>
      </c>
      <c r="C666" s="216" t="s">
        <v>5373</v>
      </c>
      <c r="D666" s="72" t="s">
        <v>170</v>
      </c>
      <c r="E666" s="217">
        <v>1</v>
      </c>
      <c r="F666" s="217">
        <v>6</v>
      </c>
      <c r="G666" s="217">
        <v>7</v>
      </c>
      <c r="H666" s="269">
        <v>44650</v>
      </c>
      <c r="I666" s="217">
        <v>800</v>
      </c>
      <c r="J666" s="217">
        <f t="shared" si="29"/>
        <v>7</v>
      </c>
      <c r="N666" s="216"/>
      <c r="R666" s="216"/>
      <c r="U666" s="216"/>
    </row>
    <row r="667" spans="1:21" ht="15" hidden="1" outlineLevel="1" thickBot="1" x14ac:dyDescent="0.4">
      <c r="A667" s="216" t="s">
        <v>5372</v>
      </c>
      <c r="B667" s="46">
        <v>59</v>
      </c>
      <c r="C667" s="216" t="s">
        <v>5373</v>
      </c>
      <c r="D667" s="72" t="s">
        <v>170</v>
      </c>
      <c r="E667" s="217">
        <v>1</v>
      </c>
      <c r="F667" s="217">
        <v>3</v>
      </c>
      <c r="G667" s="217">
        <v>4</v>
      </c>
      <c r="H667" s="269">
        <v>44650</v>
      </c>
      <c r="I667" s="217">
        <v>800</v>
      </c>
      <c r="J667" s="217">
        <f t="shared" si="29"/>
        <v>4</v>
      </c>
      <c r="N667" s="216"/>
      <c r="R667" s="216"/>
      <c r="U667" s="216"/>
    </row>
    <row r="668" spans="1:21" ht="15" hidden="1" outlineLevel="1" thickBot="1" x14ac:dyDescent="0.4">
      <c r="A668" s="216" t="s">
        <v>5372</v>
      </c>
      <c r="B668" s="46">
        <v>60</v>
      </c>
      <c r="C668" s="216" t="s">
        <v>5373</v>
      </c>
      <c r="D668" s="72" t="s">
        <v>170</v>
      </c>
      <c r="E668" s="217">
        <v>1</v>
      </c>
      <c r="F668" s="217">
        <v>4</v>
      </c>
      <c r="G668" s="217">
        <v>5</v>
      </c>
      <c r="H668" s="269">
        <v>44650</v>
      </c>
      <c r="I668" s="217">
        <v>100</v>
      </c>
      <c r="J668" s="217">
        <f t="shared" si="29"/>
        <v>5</v>
      </c>
      <c r="N668" s="216"/>
      <c r="R668" s="216"/>
      <c r="U668" s="216"/>
    </row>
    <row r="669" spans="1:21" ht="15" hidden="1" outlineLevel="1" thickBot="1" x14ac:dyDescent="0.4">
      <c r="A669" s="216" t="s">
        <v>5372</v>
      </c>
      <c r="B669" s="46">
        <v>62</v>
      </c>
      <c r="C669" s="216" t="s">
        <v>5373</v>
      </c>
      <c r="D669" s="72" t="s">
        <v>170</v>
      </c>
      <c r="E669" s="217">
        <v>1</v>
      </c>
      <c r="F669" s="217">
        <v>5</v>
      </c>
      <c r="G669" s="217">
        <v>6</v>
      </c>
      <c r="H669" s="269">
        <v>44650</v>
      </c>
      <c r="I669" s="217">
        <v>330</v>
      </c>
      <c r="J669" s="217">
        <f t="shared" si="29"/>
        <v>6</v>
      </c>
      <c r="N669" s="216"/>
      <c r="R669" s="216"/>
      <c r="U669" s="216"/>
    </row>
    <row r="670" spans="1:21" ht="15" hidden="1" outlineLevel="1" thickBot="1" x14ac:dyDescent="0.4">
      <c r="A670" s="216" t="s">
        <v>5372</v>
      </c>
      <c r="B670" s="46">
        <v>63</v>
      </c>
      <c r="C670" s="216" t="s">
        <v>5373</v>
      </c>
      <c r="D670" s="72" t="s">
        <v>170</v>
      </c>
      <c r="E670" s="217">
        <v>1</v>
      </c>
      <c r="F670" s="217">
        <v>8</v>
      </c>
      <c r="G670" s="217">
        <v>9</v>
      </c>
      <c r="H670" s="269">
        <v>44650</v>
      </c>
      <c r="I670" s="217">
        <v>700</v>
      </c>
      <c r="J670" s="217">
        <f t="shared" si="29"/>
        <v>9</v>
      </c>
      <c r="N670" s="216"/>
      <c r="R670" s="216"/>
      <c r="U670" s="216"/>
    </row>
    <row r="671" spans="1:21" ht="15" hidden="1" outlineLevel="1" thickBot="1" x14ac:dyDescent="0.4">
      <c r="A671" s="216" t="s">
        <v>5372</v>
      </c>
      <c r="B671" s="46">
        <v>64</v>
      </c>
      <c r="C671" s="216" t="s">
        <v>5373</v>
      </c>
      <c r="D671" s="72" t="s">
        <v>170</v>
      </c>
      <c r="E671" s="217">
        <v>1</v>
      </c>
      <c r="F671" s="217">
        <v>4</v>
      </c>
      <c r="G671" s="217">
        <v>5</v>
      </c>
      <c r="H671" s="269">
        <v>44650</v>
      </c>
      <c r="I671" s="217">
        <v>270</v>
      </c>
      <c r="J671" s="217">
        <f t="shared" si="29"/>
        <v>5</v>
      </c>
      <c r="N671" s="216"/>
      <c r="R671" s="216"/>
      <c r="U671" s="216"/>
    </row>
    <row r="672" spans="1:21" ht="15" hidden="1" outlineLevel="1" thickBot="1" x14ac:dyDescent="0.4">
      <c r="A672" s="216" t="s">
        <v>5372</v>
      </c>
      <c r="B672" s="46">
        <v>65</v>
      </c>
      <c r="C672" s="216" t="s">
        <v>5373</v>
      </c>
      <c r="D672" s="72" t="s">
        <v>170</v>
      </c>
      <c r="E672" s="217">
        <v>7</v>
      </c>
      <c r="F672" s="217">
        <v>4</v>
      </c>
      <c r="G672" s="217">
        <v>11</v>
      </c>
      <c r="H672" s="269">
        <v>44650</v>
      </c>
      <c r="I672" s="217">
        <v>400</v>
      </c>
      <c r="J672" s="217">
        <f t="shared" si="29"/>
        <v>11</v>
      </c>
      <c r="N672" s="216"/>
      <c r="R672" s="216"/>
      <c r="U672" s="216"/>
    </row>
    <row r="673" spans="1:21" ht="15" hidden="1" outlineLevel="1" thickBot="1" x14ac:dyDescent="0.4">
      <c r="A673" s="216" t="s">
        <v>5372</v>
      </c>
      <c r="B673" s="46">
        <v>67</v>
      </c>
      <c r="C673" s="216" t="s">
        <v>5373</v>
      </c>
      <c r="D673" s="72" t="s">
        <v>170</v>
      </c>
      <c r="E673" s="217">
        <v>5</v>
      </c>
      <c r="F673" s="217">
        <v>5</v>
      </c>
      <c r="G673" s="217">
        <v>10</v>
      </c>
      <c r="H673" s="269">
        <v>44650</v>
      </c>
      <c r="I673" s="217">
        <v>900</v>
      </c>
      <c r="J673" s="217">
        <f t="shared" si="29"/>
        <v>10</v>
      </c>
      <c r="N673" s="216"/>
      <c r="R673" s="216"/>
      <c r="U673" s="216"/>
    </row>
    <row r="674" spans="1:21" ht="15" hidden="1" outlineLevel="1" thickBot="1" x14ac:dyDescent="0.4">
      <c r="A674" s="216" t="s">
        <v>5372</v>
      </c>
      <c r="B674" s="46">
        <v>69</v>
      </c>
      <c r="C674" s="216" t="s">
        <v>5373</v>
      </c>
      <c r="D674" s="72" t="s">
        <v>170</v>
      </c>
      <c r="E674" s="217">
        <v>2</v>
      </c>
      <c r="F674" s="217">
        <v>3</v>
      </c>
      <c r="G674" s="217">
        <v>5</v>
      </c>
      <c r="H674" s="269">
        <v>44650</v>
      </c>
      <c r="I674" s="217">
        <v>300</v>
      </c>
      <c r="J674" s="217">
        <f t="shared" si="29"/>
        <v>5</v>
      </c>
      <c r="N674" s="216"/>
      <c r="R674" s="216"/>
      <c r="U674" s="216"/>
    </row>
    <row r="675" spans="1:21" ht="15" hidden="1" outlineLevel="1" thickBot="1" x14ac:dyDescent="0.4">
      <c r="A675" s="216" t="s">
        <v>5372</v>
      </c>
      <c r="B675" s="46">
        <v>70</v>
      </c>
      <c r="C675" s="216" t="s">
        <v>5373</v>
      </c>
      <c r="D675" s="72" t="s">
        <v>170</v>
      </c>
      <c r="E675" s="217">
        <v>5</v>
      </c>
      <c r="F675" s="217">
        <v>8</v>
      </c>
      <c r="G675" s="217">
        <v>13</v>
      </c>
      <c r="H675" s="269">
        <v>44650</v>
      </c>
      <c r="I675" s="217">
        <v>200</v>
      </c>
      <c r="J675" s="217">
        <f t="shared" si="29"/>
        <v>13</v>
      </c>
      <c r="N675" s="216"/>
      <c r="R675" s="216"/>
      <c r="U675" s="216"/>
    </row>
    <row r="676" spans="1:21" ht="15" hidden="1" outlineLevel="1" thickBot="1" x14ac:dyDescent="0.4">
      <c r="A676" s="216" t="s">
        <v>5372</v>
      </c>
      <c r="B676" s="46">
        <v>72</v>
      </c>
      <c r="C676" s="216" t="s">
        <v>5373</v>
      </c>
      <c r="D676" s="72" t="s">
        <v>170</v>
      </c>
      <c r="E676" s="217">
        <v>2</v>
      </c>
      <c r="F676" s="217">
        <v>7</v>
      </c>
      <c r="G676" s="217">
        <v>9</v>
      </c>
      <c r="H676" s="269">
        <v>44650</v>
      </c>
      <c r="I676" s="217">
        <v>400</v>
      </c>
      <c r="J676" s="217">
        <f t="shared" si="29"/>
        <v>9</v>
      </c>
      <c r="N676" s="216"/>
      <c r="R676" s="216"/>
      <c r="U676" s="216"/>
    </row>
    <row r="677" spans="1:21" ht="15" hidden="1" outlineLevel="1" thickBot="1" x14ac:dyDescent="0.4">
      <c r="A677" s="216" t="s">
        <v>5372</v>
      </c>
      <c r="B677" s="46">
        <v>73</v>
      </c>
      <c r="C677" s="216" t="s">
        <v>5373</v>
      </c>
      <c r="D677" s="72" t="s">
        <v>170</v>
      </c>
      <c r="E677" s="217">
        <v>1</v>
      </c>
      <c r="F677" s="217">
        <v>5</v>
      </c>
      <c r="G677" s="217">
        <v>6</v>
      </c>
      <c r="H677" s="269">
        <v>44650</v>
      </c>
      <c r="I677" s="217">
        <v>300</v>
      </c>
      <c r="J677" s="217">
        <f t="shared" si="29"/>
        <v>6</v>
      </c>
      <c r="N677" s="216"/>
      <c r="R677" s="216"/>
      <c r="U677" s="216"/>
    </row>
    <row r="678" spans="1:21" ht="15" hidden="1" outlineLevel="1" thickBot="1" x14ac:dyDescent="0.4">
      <c r="A678" s="216" t="s">
        <v>5372</v>
      </c>
      <c r="B678" s="46">
        <v>74</v>
      </c>
      <c r="C678" s="216" t="s">
        <v>5373</v>
      </c>
      <c r="D678" s="72" t="s">
        <v>170</v>
      </c>
      <c r="E678" s="217">
        <v>3</v>
      </c>
      <c r="F678" s="217">
        <v>4</v>
      </c>
      <c r="G678" s="217">
        <v>7</v>
      </c>
      <c r="H678" s="269">
        <v>44650</v>
      </c>
      <c r="I678" s="217">
        <v>200</v>
      </c>
      <c r="J678" s="217">
        <f t="shared" si="29"/>
        <v>7</v>
      </c>
      <c r="N678" s="216"/>
      <c r="R678" s="216"/>
      <c r="U678" s="216"/>
    </row>
    <row r="679" spans="1:21" ht="15" hidden="1" outlineLevel="1" thickBot="1" x14ac:dyDescent="0.4">
      <c r="A679" s="216" t="s">
        <v>5372</v>
      </c>
      <c r="B679" s="46">
        <v>75</v>
      </c>
      <c r="C679" s="216" t="s">
        <v>5373</v>
      </c>
      <c r="D679" s="72" t="s">
        <v>170</v>
      </c>
      <c r="E679" s="217">
        <v>1</v>
      </c>
      <c r="F679" s="217">
        <v>6</v>
      </c>
      <c r="G679" s="217">
        <v>7</v>
      </c>
      <c r="H679" s="269">
        <v>44650</v>
      </c>
      <c r="I679" s="217">
        <v>50</v>
      </c>
      <c r="J679" s="217">
        <f t="shared" si="29"/>
        <v>7</v>
      </c>
      <c r="N679" s="216"/>
      <c r="R679" s="216"/>
      <c r="U679" s="216"/>
    </row>
    <row r="680" spans="1:21" ht="15" hidden="1" outlineLevel="1" thickBot="1" x14ac:dyDescent="0.4">
      <c r="A680" s="216" t="s">
        <v>5372</v>
      </c>
      <c r="B680" s="46">
        <v>76</v>
      </c>
      <c r="C680" s="216" t="s">
        <v>5373</v>
      </c>
      <c r="D680" s="72" t="s">
        <v>170</v>
      </c>
      <c r="E680" s="217">
        <v>3</v>
      </c>
      <c r="F680" s="217">
        <v>3</v>
      </c>
      <c r="G680" s="217">
        <v>6</v>
      </c>
      <c r="H680" s="269">
        <v>44650</v>
      </c>
      <c r="I680" s="217">
        <v>400</v>
      </c>
      <c r="J680" s="217">
        <f t="shared" si="29"/>
        <v>6</v>
      </c>
      <c r="N680" s="216"/>
      <c r="R680" s="216"/>
      <c r="U680" s="216"/>
    </row>
    <row r="681" spans="1:21" ht="15" hidden="1" outlineLevel="1" thickBot="1" x14ac:dyDescent="0.4">
      <c r="A681" s="216" t="s">
        <v>5372</v>
      </c>
      <c r="B681" s="46">
        <v>77</v>
      </c>
      <c r="C681" s="216" t="s">
        <v>5373</v>
      </c>
      <c r="D681" s="72" t="s">
        <v>170</v>
      </c>
      <c r="E681" s="217">
        <v>1</v>
      </c>
      <c r="F681" s="217">
        <v>2</v>
      </c>
      <c r="G681" s="217">
        <v>3</v>
      </c>
      <c r="H681" s="269">
        <v>44650</v>
      </c>
      <c r="I681" s="217">
        <v>80</v>
      </c>
      <c r="J681" s="217">
        <f t="shared" si="29"/>
        <v>3</v>
      </c>
      <c r="N681" s="216"/>
      <c r="R681" s="216"/>
      <c r="U681" s="216"/>
    </row>
    <row r="682" spans="1:21" ht="15" hidden="1" outlineLevel="1" thickBot="1" x14ac:dyDescent="0.4">
      <c r="A682" s="216" t="s">
        <v>5372</v>
      </c>
      <c r="B682" s="46">
        <v>79</v>
      </c>
      <c r="C682" s="216" t="s">
        <v>5373</v>
      </c>
      <c r="D682" s="72" t="s">
        <v>170</v>
      </c>
      <c r="E682" s="217">
        <v>4</v>
      </c>
      <c r="F682" s="217">
        <v>2</v>
      </c>
      <c r="G682" s="217">
        <v>6</v>
      </c>
      <c r="H682" s="269">
        <v>44650</v>
      </c>
      <c r="I682" s="217">
        <v>400</v>
      </c>
      <c r="J682" s="217">
        <f t="shared" si="29"/>
        <v>6</v>
      </c>
      <c r="N682" s="216"/>
      <c r="R682" s="216"/>
      <c r="U682" s="216"/>
    </row>
    <row r="683" spans="1:21" ht="15" hidden="1" outlineLevel="1" thickBot="1" x14ac:dyDescent="0.4">
      <c r="A683" s="216" t="s">
        <v>5372</v>
      </c>
      <c r="B683" s="46">
        <v>80</v>
      </c>
      <c r="C683" s="216" t="s">
        <v>5373</v>
      </c>
      <c r="D683" s="72" t="s">
        <v>170</v>
      </c>
      <c r="E683" s="217">
        <v>1</v>
      </c>
      <c r="F683" s="217">
        <v>4</v>
      </c>
      <c r="G683" s="217">
        <v>5</v>
      </c>
      <c r="H683" s="269">
        <v>44650</v>
      </c>
      <c r="I683" s="217">
        <v>100</v>
      </c>
      <c r="J683" s="217">
        <f t="shared" si="29"/>
        <v>5</v>
      </c>
      <c r="N683" s="216"/>
      <c r="R683" s="216"/>
      <c r="U683" s="216"/>
    </row>
    <row r="684" spans="1:21" ht="15" hidden="1" outlineLevel="1" thickBot="1" x14ac:dyDescent="0.4">
      <c r="A684" s="216" t="s">
        <v>5372</v>
      </c>
      <c r="B684" s="46">
        <v>81</v>
      </c>
      <c r="C684" s="216" t="s">
        <v>5373</v>
      </c>
      <c r="D684" s="72" t="s">
        <v>170</v>
      </c>
      <c r="E684" s="217">
        <v>3</v>
      </c>
      <c r="F684" s="217">
        <v>2</v>
      </c>
      <c r="G684" s="217">
        <v>5</v>
      </c>
      <c r="H684" s="269">
        <v>44650</v>
      </c>
      <c r="I684" s="217">
        <v>300</v>
      </c>
      <c r="J684" s="217">
        <f t="shared" si="29"/>
        <v>5</v>
      </c>
      <c r="N684" s="216"/>
      <c r="R684" s="216"/>
      <c r="U684" s="216"/>
    </row>
    <row r="685" spans="1:21" ht="15" hidden="1" outlineLevel="1" thickBot="1" x14ac:dyDescent="0.4">
      <c r="A685" s="216" t="s">
        <v>5372</v>
      </c>
      <c r="B685" s="46">
        <v>82</v>
      </c>
      <c r="C685" s="216" t="s">
        <v>5373</v>
      </c>
      <c r="D685" s="72" t="s">
        <v>170</v>
      </c>
      <c r="E685" s="217">
        <v>1</v>
      </c>
      <c r="F685" s="217">
        <v>2</v>
      </c>
      <c r="G685" s="217">
        <v>3</v>
      </c>
      <c r="H685" s="269">
        <v>44650</v>
      </c>
      <c r="I685" s="217">
        <v>800</v>
      </c>
      <c r="J685" s="217">
        <f t="shared" si="29"/>
        <v>3</v>
      </c>
      <c r="N685" s="216"/>
      <c r="R685" s="216"/>
      <c r="U685" s="216"/>
    </row>
    <row r="686" spans="1:21" ht="15" collapsed="1" thickBot="1" x14ac:dyDescent="0.4">
      <c r="A686" s="415" t="s">
        <v>5372</v>
      </c>
      <c r="B686" s="416"/>
      <c r="C686" s="417" t="s">
        <v>5373</v>
      </c>
      <c r="D686" s="273">
        <f>COUNTA(D602:D685)</f>
        <v>84</v>
      </c>
      <c r="E686" s="418">
        <f>SUM(E602:E685)</f>
        <v>273</v>
      </c>
      <c r="F686" s="418">
        <f t="shared" ref="F686:G686" si="30">SUM(F602:F685)</f>
        <v>400</v>
      </c>
      <c r="G686" s="418">
        <f t="shared" si="30"/>
        <v>673</v>
      </c>
      <c r="H686" s="422">
        <v>44650</v>
      </c>
      <c r="I686" s="421">
        <f>AVERAGE(I602:I685)</f>
        <v>427.26190476190476</v>
      </c>
      <c r="J686" s="418">
        <f t="shared" ref="J686" si="31">SUM(J602:J685)</f>
        <v>673</v>
      </c>
      <c r="N686" s="216"/>
      <c r="R686" s="216"/>
      <c r="U686" s="216"/>
    </row>
    <row r="687" spans="1:21" ht="15" hidden="1" outlineLevel="1" thickBot="1" x14ac:dyDescent="0.4">
      <c r="A687" s="216" t="s">
        <v>5374</v>
      </c>
      <c r="B687" s="46">
        <v>17</v>
      </c>
      <c r="C687" s="216" t="s">
        <v>5375</v>
      </c>
      <c r="D687" s="72" t="s">
        <v>170</v>
      </c>
      <c r="E687" s="217">
        <v>3</v>
      </c>
      <c r="F687" s="217">
        <v>2</v>
      </c>
      <c r="G687" s="217">
        <v>5</v>
      </c>
      <c r="H687" s="269">
        <v>44650</v>
      </c>
      <c r="I687" s="217">
        <v>550</v>
      </c>
      <c r="J687" s="217">
        <f t="shared" si="29"/>
        <v>5</v>
      </c>
      <c r="N687" s="216"/>
      <c r="R687" s="216"/>
      <c r="U687" s="216"/>
    </row>
    <row r="688" spans="1:21" ht="15" hidden="1" outlineLevel="1" thickBot="1" x14ac:dyDescent="0.4">
      <c r="A688" s="216" t="s">
        <v>5374</v>
      </c>
      <c r="B688" s="46">
        <v>6</v>
      </c>
      <c r="C688" s="216" t="s">
        <v>5375</v>
      </c>
      <c r="D688" s="72" t="s">
        <v>170</v>
      </c>
      <c r="E688" s="217">
        <v>6</v>
      </c>
      <c r="F688" s="217">
        <v>5</v>
      </c>
      <c r="G688" s="217">
        <v>11</v>
      </c>
      <c r="H688" s="269">
        <v>44650</v>
      </c>
      <c r="I688" s="217">
        <v>300</v>
      </c>
      <c r="J688" s="217">
        <f t="shared" si="29"/>
        <v>11</v>
      </c>
      <c r="N688" s="216"/>
      <c r="R688" s="216"/>
      <c r="U688" s="216"/>
    </row>
    <row r="689" spans="1:21" ht="15" hidden="1" outlineLevel="1" thickBot="1" x14ac:dyDescent="0.4">
      <c r="A689" s="216" t="s">
        <v>5374</v>
      </c>
      <c r="B689" s="46">
        <v>50</v>
      </c>
      <c r="C689" s="216" t="s">
        <v>5375</v>
      </c>
      <c r="D689" s="72" t="s">
        <v>170</v>
      </c>
      <c r="E689" s="217">
        <v>7</v>
      </c>
      <c r="F689" s="217">
        <v>3</v>
      </c>
      <c r="G689" s="217">
        <v>10</v>
      </c>
      <c r="H689" s="269">
        <v>44650</v>
      </c>
      <c r="I689" s="217">
        <v>550</v>
      </c>
      <c r="J689" s="217">
        <f t="shared" si="29"/>
        <v>10</v>
      </c>
      <c r="N689" s="216"/>
      <c r="R689" s="216"/>
      <c r="U689" s="216"/>
    </row>
    <row r="690" spans="1:21" ht="15" hidden="1" outlineLevel="1" thickBot="1" x14ac:dyDescent="0.4">
      <c r="A690" s="216" t="s">
        <v>5374</v>
      </c>
      <c r="B690" s="46">
        <v>1</v>
      </c>
      <c r="C690" s="216" t="s">
        <v>5375</v>
      </c>
      <c r="D690" s="72" t="s">
        <v>170</v>
      </c>
      <c r="E690" s="217">
        <v>9</v>
      </c>
      <c r="F690" s="217">
        <v>7</v>
      </c>
      <c r="G690" s="217">
        <v>16</v>
      </c>
      <c r="H690" s="269">
        <v>44650</v>
      </c>
      <c r="I690" s="217">
        <v>200</v>
      </c>
      <c r="J690" s="217">
        <f t="shared" si="29"/>
        <v>16</v>
      </c>
      <c r="N690" s="216"/>
      <c r="R690" s="216"/>
      <c r="U690" s="216"/>
    </row>
    <row r="691" spans="1:21" ht="15" hidden="1" outlineLevel="1" thickBot="1" x14ac:dyDescent="0.4">
      <c r="A691" s="216" t="s">
        <v>5374</v>
      </c>
      <c r="B691" s="46">
        <v>2</v>
      </c>
      <c r="C691" s="216" t="s">
        <v>5375</v>
      </c>
      <c r="D691" s="72" t="s">
        <v>170</v>
      </c>
      <c r="E691" s="217">
        <v>4</v>
      </c>
      <c r="F691" s="217">
        <v>3</v>
      </c>
      <c r="G691" s="217">
        <v>7</v>
      </c>
      <c r="H691" s="269">
        <v>44650</v>
      </c>
      <c r="I691" s="217">
        <v>500</v>
      </c>
      <c r="J691" s="217">
        <f t="shared" si="29"/>
        <v>7</v>
      </c>
      <c r="N691" s="216"/>
      <c r="R691" s="216"/>
      <c r="U691" s="216"/>
    </row>
    <row r="692" spans="1:21" ht="15" hidden="1" outlineLevel="1" thickBot="1" x14ac:dyDescent="0.4">
      <c r="A692" s="216" t="s">
        <v>5374</v>
      </c>
      <c r="B692" s="46">
        <v>10</v>
      </c>
      <c r="C692" s="216" t="s">
        <v>5375</v>
      </c>
      <c r="D692" s="72" t="s">
        <v>170</v>
      </c>
      <c r="E692" s="217">
        <v>10</v>
      </c>
      <c r="F692" s="217">
        <v>6</v>
      </c>
      <c r="G692" s="217">
        <v>16</v>
      </c>
      <c r="H692" s="269">
        <v>44650</v>
      </c>
      <c r="I692" s="217">
        <v>100</v>
      </c>
      <c r="J692" s="217">
        <f t="shared" si="29"/>
        <v>16</v>
      </c>
      <c r="N692" s="216"/>
      <c r="R692" s="216"/>
      <c r="U692" s="216"/>
    </row>
    <row r="693" spans="1:21" ht="15" hidden="1" outlineLevel="1" thickBot="1" x14ac:dyDescent="0.4">
      <c r="A693" s="216" t="s">
        <v>5374</v>
      </c>
      <c r="B693" s="46">
        <v>3</v>
      </c>
      <c r="C693" s="216" t="s">
        <v>5375</v>
      </c>
      <c r="D693" s="72" t="s">
        <v>170</v>
      </c>
      <c r="E693" s="217">
        <v>7</v>
      </c>
      <c r="F693" s="217">
        <v>2</v>
      </c>
      <c r="G693" s="217">
        <v>9</v>
      </c>
      <c r="H693" s="269">
        <v>44650</v>
      </c>
      <c r="I693" s="217">
        <v>470</v>
      </c>
      <c r="J693" s="217">
        <f t="shared" si="29"/>
        <v>9</v>
      </c>
      <c r="N693" s="216"/>
      <c r="R693" s="216"/>
      <c r="U693" s="216"/>
    </row>
    <row r="694" spans="1:21" ht="15" hidden="1" outlineLevel="1" thickBot="1" x14ac:dyDescent="0.4">
      <c r="A694" s="216" t="s">
        <v>5374</v>
      </c>
      <c r="B694" s="46">
        <v>57</v>
      </c>
      <c r="C694" s="216" t="s">
        <v>5375</v>
      </c>
      <c r="D694" s="72" t="s">
        <v>170</v>
      </c>
      <c r="E694" s="217">
        <v>3</v>
      </c>
      <c r="F694" s="217">
        <v>3</v>
      </c>
      <c r="G694" s="217">
        <v>6</v>
      </c>
      <c r="H694" s="269">
        <v>44650</v>
      </c>
      <c r="I694" s="217">
        <v>400</v>
      </c>
      <c r="J694" s="217">
        <f t="shared" si="29"/>
        <v>6</v>
      </c>
      <c r="N694" s="216"/>
      <c r="R694" s="216"/>
      <c r="U694" s="216"/>
    </row>
    <row r="695" spans="1:21" ht="15" hidden="1" outlineLevel="1" thickBot="1" x14ac:dyDescent="0.4">
      <c r="A695" s="216" t="s">
        <v>5374</v>
      </c>
      <c r="B695" s="46">
        <v>4</v>
      </c>
      <c r="C695" s="216" t="s">
        <v>5375</v>
      </c>
      <c r="D695" s="72" t="s">
        <v>170</v>
      </c>
      <c r="E695" s="217">
        <v>8</v>
      </c>
      <c r="F695" s="217">
        <v>3</v>
      </c>
      <c r="G695" s="217">
        <v>11</v>
      </c>
      <c r="H695" s="269">
        <v>44650</v>
      </c>
      <c r="I695" s="217">
        <v>150</v>
      </c>
      <c r="J695" s="217">
        <f t="shared" si="29"/>
        <v>11</v>
      </c>
      <c r="N695" s="216"/>
      <c r="R695" s="216"/>
      <c r="U695" s="216"/>
    </row>
    <row r="696" spans="1:21" ht="15" hidden="1" outlineLevel="1" thickBot="1" x14ac:dyDescent="0.4">
      <c r="A696" s="216" t="s">
        <v>5374</v>
      </c>
      <c r="B696" s="46">
        <v>28</v>
      </c>
      <c r="C696" s="216" t="s">
        <v>5375</v>
      </c>
      <c r="D696" s="72" t="s">
        <v>170</v>
      </c>
      <c r="E696" s="217">
        <v>7</v>
      </c>
      <c r="F696" s="217">
        <v>2</v>
      </c>
      <c r="G696" s="217">
        <v>9</v>
      </c>
      <c r="H696" s="269">
        <v>44650</v>
      </c>
      <c r="I696" s="217">
        <v>800</v>
      </c>
      <c r="J696" s="217">
        <f t="shared" si="29"/>
        <v>9</v>
      </c>
      <c r="N696" s="216"/>
      <c r="R696" s="216"/>
      <c r="U696" s="216"/>
    </row>
    <row r="697" spans="1:21" ht="15" hidden="1" outlineLevel="1" thickBot="1" x14ac:dyDescent="0.4">
      <c r="A697" s="216" t="s">
        <v>5374</v>
      </c>
      <c r="B697" s="46">
        <v>5</v>
      </c>
      <c r="C697" s="216" t="s">
        <v>5375</v>
      </c>
      <c r="D697" s="72" t="s">
        <v>170</v>
      </c>
      <c r="E697" s="217">
        <v>2</v>
      </c>
      <c r="F697" s="217">
        <v>4</v>
      </c>
      <c r="G697" s="217">
        <v>6</v>
      </c>
      <c r="H697" s="269">
        <v>44650</v>
      </c>
      <c r="I697" s="217">
        <v>300</v>
      </c>
      <c r="J697" s="217">
        <f t="shared" si="29"/>
        <v>6</v>
      </c>
      <c r="N697" s="216"/>
      <c r="R697" s="216"/>
      <c r="U697" s="216"/>
    </row>
    <row r="698" spans="1:21" ht="15" hidden="1" outlineLevel="1" thickBot="1" x14ac:dyDescent="0.4">
      <c r="A698" s="216" t="s">
        <v>5374</v>
      </c>
      <c r="B698" s="46">
        <v>7</v>
      </c>
      <c r="C698" s="216" t="s">
        <v>5375</v>
      </c>
      <c r="D698" s="72" t="s">
        <v>170</v>
      </c>
      <c r="E698" s="217">
        <v>6</v>
      </c>
      <c r="F698" s="217">
        <v>2</v>
      </c>
      <c r="G698" s="217">
        <v>8</v>
      </c>
      <c r="H698" s="269">
        <v>44650</v>
      </c>
      <c r="I698" s="217">
        <v>400</v>
      </c>
      <c r="J698" s="217">
        <f t="shared" si="29"/>
        <v>8</v>
      </c>
      <c r="N698" s="216"/>
      <c r="R698" s="216"/>
      <c r="U698" s="216"/>
    </row>
    <row r="699" spans="1:21" ht="15" hidden="1" outlineLevel="1" thickBot="1" x14ac:dyDescent="0.4">
      <c r="A699" s="216" t="s">
        <v>5374</v>
      </c>
      <c r="B699" s="46">
        <v>8</v>
      </c>
      <c r="C699" s="216" t="s">
        <v>5375</v>
      </c>
      <c r="D699" s="72" t="s">
        <v>170</v>
      </c>
      <c r="E699" s="217">
        <v>12</v>
      </c>
      <c r="F699" s="217">
        <v>2</v>
      </c>
      <c r="G699" s="217">
        <v>14</v>
      </c>
      <c r="H699" s="269">
        <v>44650</v>
      </c>
      <c r="I699" s="217">
        <v>780</v>
      </c>
      <c r="J699" s="217">
        <f t="shared" si="29"/>
        <v>14</v>
      </c>
      <c r="N699" s="216"/>
      <c r="R699" s="216"/>
      <c r="U699" s="216"/>
    </row>
    <row r="700" spans="1:21" ht="15" hidden="1" outlineLevel="1" thickBot="1" x14ac:dyDescent="0.4">
      <c r="A700" s="216" t="s">
        <v>5374</v>
      </c>
      <c r="B700" s="46">
        <v>9</v>
      </c>
      <c r="C700" s="216" t="s">
        <v>5375</v>
      </c>
      <c r="D700" s="72" t="s">
        <v>170</v>
      </c>
      <c r="E700" s="217">
        <v>3</v>
      </c>
      <c r="F700" s="217">
        <v>2</v>
      </c>
      <c r="G700" s="217">
        <v>5</v>
      </c>
      <c r="H700" s="269">
        <v>44650</v>
      </c>
      <c r="I700" s="217">
        <v>470</v>
      </c>
      <c r="J700" s="217">
        <f t="shared" si="29"/>
        <v>5</v>
      </c>
      <c r="N700" s="216"/>
      <c r="R700" s="216"/>
      <c r="U700" s="216"/>
    </row>
    <row r="701" spans="1:21" ht="15" hidden="1" outlineLevel="1" thickBot="1" x14ac:dyDescent="0.4">
      <c r="A701" s="216" t="s">
        <v>5374</v>
      </c>
      <c r="B701" s="46">
        <v>11</v>
      </c>
      <c r="C701" s="216" t="s">
        <v>5375</v>
      </c>
      <c r="D701" s="72" t="s">
        <v>170</v>
      </c>
      <c r="E701" s="217">
        <v>9</v>
      </c>
      <c r="F701" s="217">
        <v>4</v>
      </c>
      <c r="G701" s="217">
        <v>13</v>
      </c>
      <c r="H701" s="269">
        <v>44650</v>
      </c>
      <c r="I701" s="217">
        <v>300</v>
      </c>
      <c r="J701" s="217">
        <f t="shared" si="29"/>
        <v>13</v>
      </c>
      <c r="N701" s="216"/>
      <c r="R701" s="216"/>
      <c r="U701" s="216"/>
    </row>
    <row r="702" spans="1:21" ht="15" hidden="1" outlineLevel="1" thickBot="1" x14ac:dyDescent="0.4">
      <c r="A702" s="216" t="s">
        <v>5374</v>
      </c>
      <c r="B702" s="46">
        <v>12</v>
      </c>
      <c r="C702" s="216" t="s">
        <v>5375</v>
      </c>
      <c r="D702" s="72" t="s">
        <v>170</v>
      </c>
      <c r="E702" s="217">
        <v>4</v>
      </c>
      <c r="F702" s="217">
        <v>2</v>
      </c>
      <c r="G702" s="217">
        <v>6</v>
      </c>
      <c r="H702" s="269">
        <v>44650</v>
      </c>
      <c r="I702" s="217">
        <v>600</v>
      </c>
      <c r="J702" s="217">
        <f t="shared" si="29"/>
        <v>6</v>
      </c>
      <c r="N702" s="216"/>
      <c r="R702" s="216"/>
      <c r="U702" s="216"/>
    </row>
    <row r="703" spans="1:21" ht="15" hidden="1" outlineLevel="1" thickBot="1" x14ac:dyDescent="0.4">
      <c r="A703" s="216" t="s">
        <v>5374</v>
      </c>
      <c r="B703" s="46">
        <v>13</v>
      </c>
      <c r="C703" s="216" t="s">
        <v>5375</v>
      </c>
      <c r="D703" s="72" t="s">
        <v>170</v>
      </c>
      <c r="E703" s="217">
        <v>3</v>
      </c>
      <c r="F703" s="217">
        <v>3</v>
      </c>
      <c r="G703" s="217">
        <v>6</v>
      </c>
      <c r="H703" s="269">
        <v>44650</v>
      </c>
      <c r="I703" s="217">
        <v>800</v>
      </c>
      <c r="J703" s="217">
        <f t="shared" si="29"/>
        <v>6</v>
      </c>
      <c r="N703" s="216"/>
      <c r="R703" s="216"/>
      <c r="U703" s="216"/>
    </row>
    <row r="704" spans="1:21" ht="15" hidden="1" outlineLevel="1" thickBot="1" x14ac:dyDescent="0.4">
      <c r="A704" s="216" t="s">
        <v>5374</v>
      </c>
      <c r="B704" s="46">
        <v>14</v>
      </c>
      <c r="C704" s="216" t="s">
        <v>5375</v>
      </c>
      <c r="D704" s="72" t="s">
        <v>170</v>
      </c>
      <c r="E704" s="217">
        <v>12</v>
      </c>
      <c r="F704" s="217">
        <v>4</v>
      </c>
      <c r="G704" s="217">
        <v>16</v>
      </c>
      <c r="H704" s="269">
        <v>44650</v>
      </c>
      <c r="I704" s="217">
        <v>700</v>
      </c>
      <c r="J704" s="217">
        <f t="shared" si="29"/>
        <v>16</v>
      </c>
      <c r="N704" s="216"/>
      <c r="R704" s="216"/>
      <c r="U704" s="216"/>
    </row>
    <row r="705" spans="1:21" ht="15" hidden="1" outlineLevel="1" thickBot="1" x14ac:dyDescent="0.4">
      <c r="A705" s="216" t="s">
        <v>5374</v>
      </c>
      <c r="B705" s="46">
        <v>42</v>
      </c>
      <c r="C705" s="216" t="s">
        <v>5375</v>
      </c>
      <c r="D705" s="72" t="s">
        <v>170</v>
      </c>
      <c r="E705" s="217">
        <v>2</v>
      </c>
      <c r="F705" s="217">
        <v>2</v>
      </c>
      <c r="G705" s="217">
        <v>4</v>
      </c>
      <c r="H705" s="269">
        <v>44650</v>
      </c>
      <c r="I705" s="217">
        <v>500</v>
      </c>
      <c r="J705" s="217">
        <f t="shared" si="29"/>
        <v>4</v>
      </c>
      <c r="N705" s="216"/>
      <c r="R705" s="216"/>
      <c r="U705" s="216"/>
    </row>
    <row r="706" spans="1:21" ht="15" hidden="1" outlineLevel="1" thickBot="1" x14ac:dyDescent="0.4">
      <c r="A706" s="216" t="s">
        <v>5374</v>
      </c>
      <c r="B706" s="46">
        <v>15</v>
      </c>
      <c r="C706" s="216" t="s">
        <v>5375</v>
      </c>
      <c r="D706" s="72" t="s">
        <v>170</v>
      </c>
      <c r="E706" s="217">
        <v>4</v>
      </c>
      <c r="F706" s="217">
        <v>2</v>
      </c>
      <c r="G706" s="217">
        <v>6</v>
      </c>
      <c r="H706" s="269">
        <v>44650</v>
      </c>
      <c r="I706" s="217">
        <v>100</v>
      </c>
      <c r="J706" s="217">
        <f t="shared" si="29"/>
        <v>6</v>
      </c>
      <c r="N706" s="216"/>
      <c r="R706" s="216"/>
      <c r="U706" s="216"/>
    </row>
    <row r="707" spans="1:21" ht="15" hidden="1" outlineLevel="1" thickBot="1" x14ac:dyDescent="0.4">
      <c r="A707" s="216" t="s">
        <v>5374</v>
      </c>
      <c r="B707" s="46">
        <v>16</v>
      </c>
      <c r="C707" s="216" t="s">
        <v>5375</v>
      </c>
      <c r="D707" s="72" t="s">
        <v>170</v>
      </c>
      <c r="E707" s="217">
        <v>10</v>
      </c>
      <c r="F707" s="217">
        <v>2</v>
      </c>
      <c r="G707" s="217">
        <v>12</v>
      </c>
      <c r="H707" s="269">
        <v>44650</v>
      </c>
      <c r="I707" s="217">
        <v>300</v>
      </c>
      <c r="J707" s="217">
        <f t="shared" ref="J707:J771" si="32">IF(I707&gt;$Q$1,,G707)</f>
        <v>12</v>
      </c>
      <c r="N707" s="216"/>
      <c r="R707" s="216"/>
      <c r="U707" s="216"/>
    </row>
    <row r="708" spans="1:21" ht="15" hidden="1" outlineLevel="1" thickBot="1" x14ac:dyDescent="0.4">
      <c r="A708" s="216" t="s">
        <v>5374</v>
      </c>
      <c r="B708" s="46">
        <v>18</v>
      </c>
      <c r="C708" s="216" t="s">
        <v>5375</v>
      </c>
      <c r="D708" s="72" t="s">
        <v>170</v>
      </c>
      <c r="E708" s="217">
        <v>2</v>
      </c>
      <c r="F708" s="217">
        <v>2</v>
      </c>
      <c r="G708" s="217">
        <v>4</v>
      </c>
      <c r="H708" s="269">
        <v>44650</v>
      </c>
      <c r="I708" s="217">
        <v>600</v>
      </c>
      <c r="J708" s="217">
        <f t="shared" si="32"/>
        <v>4</v>
      </c>
      <c r="N708" s="216"/>
      <c r="R708" s="216"/>
      <c r="U708" s="216"/>
    </row>
    <row r="709" spans="1:21" ht="15" hidden="1" outlineLevel="1" thickBot="1" x14ac:dyDescent="0.4">
      <c r="A709" s="216" t="s">
        <v>5374</v>
      </c>
      <c r="B709" s="46">
        <v>19</v>
      </c>
      <c r="C709" s="216" t="s">
        <v>5375</v>
      </c>
      <c r="D709" s="72" t="s">
        <v>170</v>
      </c>
      <c r="E709" s="217">
        <v>9</v>
      </c>
      <c r="F709" s="217">
        <v>2</v>
      </c>
      <c r="G709" s="217">
        <v>11</v>
      </c>
      <c r="H709" s="269">
        <v>44650</v>
      </c>
      <c r="I709" s="217">
        <v>700</v>
      </c>
      <c r="J709" s="217">
        <f t="shared" si="32"/>
        <v>11</v>
      </c>
      <c r="N709" s="216"/>
      <c r="R709" s="216"/>
      <c r="U709" s="216"/>
    </row>
    <row r="710" spans="1:21" ht="15" hidden="1" outlineLevel="1" thickBot="1" x14ac:dyDescent="0.4">
      <c r="A710" s="216" t="s">
        <v>5374</v>
      </c>
      <c r="B710" s="46">
        <v>20</v>
      </c>
      <c r="C710" s="216" t="s">
        <v>5375</v>
      </c>
      <c r="D710" s="72" t="s">
        <v>170</v>
      </c>
      <c r="E710" s="217">
        <v>7</v>
      </c>
      <c r="F710" s="217">
        <v>5</v>
      </c>
      <c r="G710" s="217">
        <v>12</v>
      </c>
      <c r="H710" s="269">
        <v>44650</v>
      </c>
      <c r="I710" s="217">
        <v>400</v>
      </c>
      <c r="J710" s="217">
        <f t="shared" si="32"/>
        <v>12</v>
      </c>
      <c r="N710" s="216"/>
      <c r="R710" s="216"/>
      <c r="U710" s="216"/>
    </row>
    <row r="711" spans="1:21" ht="15" hidden="1" outlineLevel="1" thickBot="1" x14ac:dyDescent="0.4">
      <c r="A711" s="216" t="s">
        <v>5374</v>
      </c>
      <c r="B711" s="46">
        <v>21</v>
      </c>
      <c r="C711" s="216" t="s">
        <v>5375</v>
      </c>
      <c r="D711" s="72" t="s">
        <v>170</v>
      </c>
      <c r="E711" s="217">
        <v>3</v>
      </c>
      <c r="F711" s="217">
        <v>2</v>
      </c>
      <c r="G711" s="217">
        <v>5</v>
      </c>
      <c r="H711" s="269">
        <v>44650</v>
      </c>
      <c r="I711" s="217">
        <v>500</v>
      </c>
      <c r="J711" s="217">
        <f t="shared" si="32"/>
        <v>5</v>
      </c>
      <c r="N711" s="216"/>
      <c r="R711" s="216"/>
      <c r="U711" s="216"/>
    </row>
    <row r="712" spans="1:21" ht="15" hidden="1" outlineLevel="1" thickBot="1" x14ac:dyDescent="0.4">
      <c r="A712" s="216" t="s">
        <v>5374</v>
      </c>
      <c r="B712" s="46">
        <v>41</v>
      </c>
      <c r="C712" s="216" t="s">
        <v>5375</v>
      </c>
      <c r="D712" s="72" t="s">
        <v>170</v>
      </c>
      <c r="E712" s="217">
        <v>3</v>
      </c>
      <c r="F712" s="217">
        <v>2</v>
      </c>
      <c r="G712" s="217">
        <v>5</v>
      </c>
      <c r="H712" s="269">
        <v>44650</v>
      </c>
      <c r="I712" s="217">
        <v>400</v>
      </c>
      <c r="J712" s="217">
        <f t="shared" si="32"/>
        <v>5</v>
      </c>
      <c r="N712" s="216"/>
      <c r="R712" s="216"/>
      <c r="U712" s="216"/>
    </row>
    <row r="713" spans="1:21" ht="15" hidden="1" outlineLevel="1" thickBot="1" x14ac:dyDescent="0.4">
      <c r="A713" s="216" t="s">
        <v>5374</v>
      </c>
      <c r="B713" s="46">
        <v>45</v>
      </c>
      <c r="C713" s="216" t="s">
        <v>5375</v>
      </c>
      <c r="D713" s="72" t="s">
        <v>170</v>
      </c>
      <c r="E713" s="217">
        <v>6</v>
      </c>
      <c r="F713" s="217">
        <v>7</v>
      </c>
      <c r="G713" s="217">
        <v>13</v>
      </c>
      <c r="H713" s="269">
        <v>44650</v>
      </c>
      <c r="I713" s="217">
        <v>900</v>
      </c>
      <c r="J713" s="217">
        <f t="shared" si="32"/>
        <v>13</v>
      </c>
      <c r="N713" s="216"/>
      <c r="R713" s="216"/>
      <c r="U713" s="216"/>
    </row>
    <row r="714" spans="1:21" ht="15" hidden="1" outlineLevel="1" thickBot="1" x14ac:dyDescent="0.4">
      <c r="A714" s="216" t="s">
        <v>5374</v>
      </c>
      <c r="B714" s="46">
        <v>22</v>
      </c>
      <c r="C714" s="216" t="s">
        <v>5375</v>
      </c>
      <c r="D714" s="72" t="s">
        <v>170</v>
      </c>
      <c r="E714" s="217">
        <v>3</v>
      </c>
      <c r="F714" s="217">
        <v>4</v>
      </c>
      <c r="G714" s="217">
        <v>7</v>
      </c>
      <c r="H714" s="269">
        <v>44650</v>
      </c>
      <c r="I714" s="217">
        <v>250</v>
      </c>
      <c r="J714" s="217">
        <f t="shared" si="32"/>
        <v>7</v>
      </c>
      <c r="N714" s="216"/>
      <c r="R714" s="216"/>
      <c r="U714" s="216"/>
    </row>
    <row r="715" spans="1:21" ht="15" hidden="1" outlineLevel="1" thickBot="1" x14ac:dyDescent="0.4">
      <c r="A715" s="216" t="s">
        <v>5374</v>
      </c>
      <c r="B715" s="46">
        <v>23</v>
      </c>
      <c r="C715" s="216" t="s">
        <v>5375</v>
      </c>
      <c r="D715" s="72" t="s">
        <v>170</v>
      </c>
      <c r="E715" s="217">
        <v>7</v>
      </c>
      <c r="F715" s="217">
        <v>2</v>
      </c>
      <c r="G715" s="217">
        <v>9</v>
      </c>
      <c r="H715" s="269">
        <v>44650</v>
      </c>
      <c r="I715" s="217">
        <v>700</v>
      </c>
      <c r="J715" s="217">
        <f t="shared" si="32"/>
        <v>9</v>
      </c>
      <c r="N715" s="216"/>
      <c r="R715" s="216"/>
      <c r="U715" s="216"/>
    </row>
    <row r="716" spans="1:21" ht="15" hidden="1" outlineLevel="1" thickBot="1" x14ac:dyDescent="0.4">
      <c r="A716" s="216" t="s">
        <v>5374</v>
      </c>
      <c r="B716" s="46">
        <v>24</v>
      </c>
      <c r="C716" s="216" t="s">
        <v>5375</v>
      </c>
      <c r="D716" s="72" t="s">
        <v>170</v>
      </c>
      <c r="E716" s="217">
        <v>4</v>
      </c>
      <c r="F716" s="217">
        <v>2</v>
      </c>
      <c r="G716" s="217">
        <v>6</v>
      </c>
      <c r="H716" s="269">
        <v>44650</v>
      </c>
      <c r="I716" s="217">
        <v>400</v>
      </c>
      <c r="J716" s="217">
        <f t="shared" si="32"/>
        <v>6</v>
      </c>
      <c r="N716" s="216"/>
      <c r="R716" s="216"/>
      <c r="U716" s="216"/>
    </row>
    <row r="717" spans="1:21" ht="15" hidden="1" outlineLevel="1" thickBot="1" x14ac:dyDescent="0.4">
      <c r="A717" s="216" t="s">
        <v>5374</v>
      </c>
      <c r="B717" s="46">
        <v>25</v>
      </c>
      <c r="C717" s="216" t="s">
        <v>5375</v>
      </c>
      <c r="D717" s="72" t="s">
        <v>170</v>
      </c>
      <c r="E717" s="217">
        <v>7</v>
      </c>
      <c r="F717" s="217">
        <v>4</v>
      </c>
      <c r="G717" s="217">
        <v>11</v>
      </c>
      <c r="H717" s="269">
        <v>44650</v>
      </c>
      <c r="I717" s="217">
        <v>900</v>
      </c>
      <c r="J717" s="217">
        <f t="shared" si="32"/>
        <v>11</v>
      </c>
      <c r="N717" s="216"/>
      <c r="R717" s="216"/>
      <c r="U717" s="216"/>
    </row>
    <row r="718" spans="1:21" ht="15" hidden="1" outlineLevel="1" thickBot="1" x14ac:dyDescent="0.4">
      <c r="A718" s="216" t="s">
        <v>5374</v>
      </c>
      <c r="B718" s="46">
        <v>26</v>
      </c>
      <c r="C718" s="216" t="s">
        <v>5375</v>
      </c>
      <c r="D718" s="72" t="s">
        <v>170</v>
      </c>
      <c r="E718" s="217">
        <v>2</v>
      </c>
      <c r="F718" s="217">
        <v>2</v>
      </c>
      <c r="G718" s="217">
        <v>4</v>
      </c>
      <c r="H718" s="269">
        <v>44650</v>
      </c>
      <c r="I718" s="217">
        <v>600</v>
      </c>
      <c r="J718" s="217">
        <f t="shared" si="32"/>
        <v>4</v>
      </c>
      <c r="N718" s="216"/>
      <c r="R718" s="216"/>
      <c r="U718" s="216"/>
    </row>
    <row r="719" spans="1:21" ht="15" hidden="1" outlineLevel="1" thickBot="1" x14ac:dyDescent="0.4">
      <c r="A719" s="216" t="s">
        <v>5374</v>
      </c>
      <c r="B719" s="46">
        <v>27</v>
      </c>
      <c r="C719" s="216" t="s">
        <v>5375</v>
      </c>
      <c r="D719" s="72" t="s">
        <v>170</v>
      </c>
      <c r="E719" s="217">
        <v>6</v>
      </c>
      <c r="F719" s="217">
        <v>2</v>
      </c>
      <c r="G719" s="217">
        <v>8</v>
      </c>
      <c r="H719" s="269">
        <v>44650</v>
      </c>
      <c r="I719" s="217">
        <v>570</v>
      </c>
      <c r="J719" s="217">
        <f t="shared" si="32"/>
        <v>8</v>
      </c>
      <c r="N719" s="216"/>
      <c r="R719" s="216"/>
      <c r="U719" s="216"/>
    </row>
    <row r="720" spans="1:21" ht="15" hidden="1" outlineLevel="1" thickBot="1" x14ac:dyDescent="0.4">
      <c r="A720" s="216" t="s">
        <v>5374</v>
      </c>
      <c r="B720" s="46">
        <v>35</v>
      </c>
      <c r="C720" s="216" t="s">
        <v>5375</v>
      </c>
      <c r="D720" s="72" t="s">
        <v>170</v>
      </c>
      <c r="E720" s="217">
        <v>3</v>
      </c>
      <c r="F720" s="217">
        <v>2</v>
      </c>
      <c r="G720" s="217">
        <v>5</v>
      </c>
      <c r="H720" s="269">
        <v>44650</v>
      </c>
      <c r="I720" s="217">
        <v>600</v>
      </c>
      <c r="J720" s="217">
        <f t="shared" si="32"/>
        <v>5</v>
      </c>
      <c r="N720" s="216"/>
      <c r="R720" s="216"/>
      <c r="U720" s="216"/>
    </row>
    <row r="721" spans="1:21" ht="15" hidden="1" outlineLevel="1" thickBot="1" x14ac:dyDescent="0.4">
      <c r="A721" s="216" t="s">
        <v>5374</v>
      </c>
      <c r="B721" s="46">
        <v>54</v>
      </c>
      <c r="C721" s="216" t="s">
        <v>5375</v>
      </c>
      <c r="D721" s="72" t="s">
        <v>170</v>
      </c>
      <c r="E721" s="217">
        <v>4</v>
      </c>
      <c r="F721" s="217">
        <v>4</v>
      </c>
      <c r="G721" s="217">
        <v>8</v>
      </c>
      <c r="H721" s="269">
        <v>44650</v>
      </c>
      <c r="I721" s="217">
        <v>200</v>
      </c>
      <c r="J721" s="217">
        <f t="shared" si="32"/>
        <v>8</v>
      </c>
      <c r="N721" s="216"/>
      <c r="R721" s="216"/>
      <c r="U721" s="216"/>
    </row>
    <row r="722" spans="1:21" ht="15" hidden="1" outlineLevel="1" thickBot="1" x14ac:dyDescent="0.4">
      <c r="A722" s="216" t="s">
        <v>5374</v>
      </c>
      <c r="B722" s="46">
        <v>29</v>
      </c>
      <c r="C722" s="216" t="s">
        <v>5375</v>
      </c>
      <c r="D722" s="72" t="s">
        <v>170</v>
      </c>
      <c r="E722" s="217">
        <v>3</v>
      </c>
      <c r="F722" s="217">
        <v>2</v>
      </c>
      <c r="G722" s="217">
        <v>5</v>
      </c>
      <c r="H722" s="269">
        <v>44650</v>
      </c>
      <c r="I722" s="217">
        <v>100</v>
      </c>
      <c r="J722" s="217">
        <f t="shared" si="32"/>
        <v>5</v>
      </c>
      <c r="N722" s="216"/>
      <c r="R722" s="216"/>
      <c r="U722" s="216"/>
    </row>
    <row r="723" spans="1:21" ht="15" hidden="1" outlineLevel="1" thickBot="1" x14ac:dyDescent="0.4">
      <c r="A723" s="216" t="s">
        <v>5374</v>
      </c>
      <c r="B723" s="46">
        <v>30</v>
      </c>
      <c r="C723" s="216" t="s">
        <v>5375</v>
      </c>
      <c r="D723" s="72" t="s">
        <v>170</v>
      </c>
      <c r="E723" s="217">
        <v>8</v>
      </c>
      <c r="F723" s="217">
        <v>2</v>
      </c>
      <c r="G723" s="217">
        <v>10</v>
      </c>
      <c r="H723" s="269">
        <v>44650</v>
      </c>
      <c r="I723" s="217">
        <v>300</v>
      </c>
      <c r="J723" s="217">
        <f t="shared" si="32"/>
        <v>10</v>
      </c>
      <c r="N723" s="216"/>
      <c r="R723" s="216"/>
      <c r="U723" s="216"/>
    </row>
    <row r="724" spans="1:21" ht="15" hidden="1" outlineLevel="1" thickBot="1" x14ac:dyDescent="0.4">
      <c r="A724" s="216" t="s">
        <v>5374</v>
      </c>
      <c r="B724" s="46">
        <v>31</v>
      </c>
      <c r="C724" s="216" t="s">
        <v>5375</v>
      </c>
      <c r="D724" s="72" t="s">
        <v>170</v>
      </c>
      <c r="E724" s="217">
        <v>2</v>
      </c>
      <c r="F724" s="217">
        <v>2</v>
      </c>
      <c r="G724" s="217">
        <v>4</v>
      </c>
      <c r="H724" s="269">
        <v>44650</v>
      </c>
      <c r="I724" s="217">
        <v>450</v>
      </c>
      <c r="J724" s="217">
        <f t="shared" si="32"/>
        <v>4</v>
      </c>
      <c r="N724" s="216"/>
      <c r="R724" s="216"/>
      <c r="U724" s="216"/>
    </row>
    <row r="725" spans="1:21" ht="15" hidden="1" outlineLevel="1" thickBot="1" x14ac:dyDescent="0.4">
      <c r="A725" s="216" t="s">
        <v>5374</v>
      </c>
      <c r="B725" s="46">
        <v>32</v>
      </c>
      <c r="C725" s="216" t="s">
        <v>5375</v>
      </c>
      <c r="D725" s="72" t="s">
        <v>170</v>
      </c>
      <c r="E725" s="217">
        <v>2</v>
      </c>
      <c r="F725" s="217">
        <v>3</v>
      </c>
      <c r="G725" s="217">
        <v>5</v>
      </c>
      <c r="H725" s="269">
        <v>44650</v>
      </c>
      <c r="I725" s="217">
        <v>900</v>
      </c>
      <c r="J725" s="217">
        <f t="shared" si="32"/>
        <v>5</v>
      </c>
      <c r="N725" s="216"/>
      <c r="R725" s="216"/>
      <c r="U725" s="216"/>
    </row>
    <row r="726" spans="1:21" ht="15" hidden="1" outlineLevel="1" thickBot="1" x14ac:dyDescent="0.4">
      <c r="A726" s="216" t="s">
        <v>5374</v>
      </c>
      <c r="B726" s="46">
        <v>33</v>
      </c>
      <c r="C726" s="216" t="s">
        <v>5375</v>
      </c>
      <c r="D726" s="72" t="s">
        <v>170</v>
      </c>
      <c r="E726" s="217">
        <v>7</v>
      </c>
      <c r="F726" s="217">
        <v>2</v>
      </c>
      <c r="G726" s="217">
        <v>9</v>
      </c>
      <c r="H726" s="269">
        <v>44650</v>
      </c>
      <c r="I726" s="217">
        <v>800</v>
      </c>
      <c r="J726" s="217">
        <f t="shared" si="32"/>
        <v>9</v>
      </c>
      <c r="N726" s="216"/>
      <c r="R726" s="216"/>
      <c r="U726" s="216"/>
    </row>
    <row r="727" spans="1:21" ht="15" hidden="1" outlineLevel="1" thickBot="1" x14ac:dyDescent="0.4">
      <c r="A727" s="216" t="s">
        <v>5374</v>
      </c>
      <c r="B727" s="46">
        <v>34</v>
      </c>
      <c r="C727" s="216" t="s">
        <v>5375</v>
      </c>
      <c r="D727" s="72" t="s">
        <v>170</v>
      </c>
      <c r="E727" s="217">
        <v>5</v>
      </c>
      <c r="F727" s="217">
        <v>2</v>
      </c>
      <c r="G727" s="217">
        <v>7</v>
      </c>
      <c r="H727" s="269">
        <v>44650</v>
      </c>
      <c r="I727" s="217">
        <v>350</v>
      </c>
      <c r="J727" s="217">
        <f t="shared" si="32"/>
        <v>7</v>
      </c>
      <c r="N727" s="216"/>
      <c r="R727" s="216"/>
      <c r="U727" s="216"/>
    </row>
    <row r="728" spans="1:21" ht="15" hidden="1" outlineLevel="1" thickBot="1" x14ac:dyDescent="0.4">
      <c r="A728" s="216" t="s">
        <v>5374</v>
      </c>
      <c r="B728" s="46">
        <v>36</v>
      </c>
      <c r="C728" s="216" t="s">
        <v>5375</v>
      </c>
      <c r="D728" s="72" t="s">
        <v>170</v>
      </c>
      <c r="E728" s="217">
        <v>7</v>
      </c>
      <c r="F728" s="217">
        <v>4</v>
      </c>
      <c r="G728" s="217">
        <v>11</v>
      </c>
      <c r="H728" s="269">
        <v>44650</v>
      </c>
      <c r="I728" s="217">
        <v>500</v>
      </c>
      <c r="J728" s="217">
        <f t="shared" si="32"/>
        <v>11</v>
      </c>
      <c r="N728" s="216"/>
      <c r="R728" s="216"/>
      <c r="U728" s="216"/>
    </row>
    <row r="729" spans="1:21" ht="15" hidden="1" outlineLevel="1" thickBot="1" x14ac:dyDescent="0.4">
      <c r="A729" s="216" t="s">
        <v>5374</v>
      </c>
      <c r="B729" s="46">
        <v>37</v>
      </c>
      <c r="C729" s="216" t="s">
        <v>5375</v>
      </c>
      <c r="D729" s="72" t="s">
        <v>170</v>
      </c>
      <c r="E729" s="217">
        <v>2</v>
      </c>
      <c r="F729" s="217">
        <v>5</v>
      </c>
      <c r="G729" s="217">
        <v>7</v>
      </c>
      <c r="H729" s="269">
        <v>44650</v>
      </c>
      <c r="I729" s="217">
        <v>200</v>
      </c>
      <c r="J729" s="217">
        <f t="shared" si="32"/>
        <v>7</v>
      </c>
      <c r="N729" s="216"/>
      <c r="R729" s="216"/>
      <c r="U729" s="216"/>
    </row>
    <row r="730" spans="1:21" ht="15" hidden="1" outlineLevel="1" thickBot="1" x14ac:dyDescent="0.4">
      <c r="A730" s="216" t="s">
        <v>5374</v>
      </c>
      <c r="B730" s="46">
        <v>38</v>
      </c>
      <c r="C730" s="216" t="s">
        <v>5375</v>
      </c>
      <c r="D730" s="72" t="s">
        <v>170</v>
      </c>
      <c r="E730" s="217">
        <v>6</v>
      </c>
      <c r="F730" s="217">
        <v>2</v>
      </c>
      <c r="G730" s="217">
        <v>8</v>
      </c>
      <c r="H730" s="269">
        <v>44650</v>
      </c>
      <c r="I730" s="217">
        <v>400</v>
      </c>
      <c r="J730" s="217">
        <f t="shared" si="32"/>
        <v>8</v>
      </c>
      <c r="N730" s="216"/>
      <c r="R730" s="216"/>
      <c r="U730" s="216"/>
    </row>
    <row r="731" spans="1:21" ht="15" hidden="1" outlineLevel="1" thickBot="1" x14ac:dyDescent="0.4">
      <c r="A731" s="216" t="s">
        <v>5374</v>
      </c>
      <c r="B731" s="46">
        <v>39</v>
      </c>
      <c r="C731" s="216" t="s">
        <v>5375</v>
      </c>
      <c r="D731" s="72" t="s">
        <v>170</v>
      </c>
      <c r="E731" s="217">
        <v>3</v>
      </c>
      <c r="F731" s="217">
        <v>2</v>
      </c>
      <c r="G731" s="217">
        <v>5</v>
      </c>
      <c r="H731" s="269">
        <v>44650</v>
      </c>
      <c r="I731" s="217">
        <v>800</v>
      </c>
      <c r="J731" s="217">
        <f t="shared" si="32"/>
        <v>5</v>
      </c>
      <c r="N731" s="216"/>
      <c r="R731" s="216"/>
      <c r="U731" s="216"/>
    </row>
    <row r="732" spans="1:21" ht="15" hidden="1" outlineLevel="1" thickBot="1" x14ac:dyDescent="0.4">
      <c r="A732" s="216" t="s">
        <v>5374</v>
      </c>
      <c r="B732" s="46">
        <v>40</v>
      </c>
      <c r="C732" s="216" t="s">
        <v>5375</v>
      </c>
      <c r="D732" s="72" t="s">
        <v>170</v>
      </c>
      <c r="E732" s="217">
        <v>9</v>
      </c>
      <c r="F732" s="217">
        <v>2</v>
      </c>
      <c r="G732" s="217">
        <v>11</v>
      </c>
      <c r="H732" s="269">
        <v>44650</v>
      </c>
      <c r="I732" s="217">
        <v>200</v>
      </c>
      <c r="J732" s="217">
        <f t="shared" si="32"/>
        <v>11</v>
      </c>
      <c r="N732" s="216"/>
      <c r="R732" s="216"/>
      <c r="U732" s="216"/>
    </row>
    <row r="733" spans="1:21" ht="15" hidden="1" outlineLevel="1" thickBot="1" x14ac:dyDescent="0.4">
      <c r="A733" s="216" t="s">
        <v>5374</v>
      </c>
      <c r="B733" s="46">
        <v>43</v>
      </c>
      <c r="C733" s="216" t="s">
        <v>5375</v>
      </c>
      <c r="D733" s="72" t="s">
        <v>170</v>
      </c>
      <c r="E733" s="217">
        <v>8</v>
      </c>
      <c r="F733" s="217">
        <v>2</v>
      </c>
      <c r="G733" s="217">
        <v>10</v>
      </c>
      <c r="H733" s="269">
        <v>44650</v>
      </c>
      <c r="I733" s="217">
        <v>800</v>
      </c>
      <c r="J733" s="217">
        <f t="shared" si="32"/>
        <v>10</v>
      </c>
      <c r="N733" s="216"/>
      <c r="R733" s="216"/>
      <c r="U733" s="216"/>
    </row>
    <row r="734" spans="1:21" ht="15" hidden="1" outlineLevel="1" thickBot="1" x14ac:dyDescent="0.4">
      <c r="A734" s="216" t="s">
        <v>5374</v>
      </c>
      <c r="B734" s="46">
        <v>44</v>
      </c>
      <c r="C734" s="216" t="s">
        <v>5375</v>
      </c>
      <c r="D734" s="72" t="s">
        <v>170</v>
      </c>
      <c r="E734" s="217">
        <v>7</v>
      </c>
      <c r="F734" s="217">
        <v>2</v>
      </c>
      <c r="G734" s="217">
        <v>9</v>
      </c>
      <c r="H734" s="269">
        <v>44650</v>
      </c>
      <c r="I734" s="217">
        <v>90</v>
      </c>
      <c r="J734" s="217">
        <f t="shared" si="32"/>
        <v>9</v>
      </c>
      <c r="N734" s="216"/>
      <c r="R734" s="216"/>
      <c r="U734" s="216"/>
    </row>
    <row r="735" spans="1:21" ht="15" hidden="1" outlineLevel="1" thickBot="1" x14ac:dyDescent="0.4">
      <c r="A735" s="216" t="s">
        <v>5374</v>
      </c>
      <c r="B735" s="46">
        <v>46</v>
      </c>
      <c r="C735" s="216" t="s">
        <v>5375</v>
      </c>
      <c r="D735" s="72" t="s">
        <v>170</v>
      </c>
      <c r="E735" s="217">
        <v>3</v>
      </c>
      <c r="F735" s="217">
        <v>3</v>
      </c>
      <c r="G735" s="217">
        <v>6</v>
      </c>
      <c r="H735" s="269">
        <v>44650</v>
      </c>
      <c r="I735" s="217">
        <v>100</v>
      </c>
      <c r="J735" s="217">
        <f t="shared" si="32"/>
        <v>6</v>
      </c>
      <c r="N735" s="216"/>
      <c r="R735" s="216"/>
      <c r="U735" s="216"/>
    </row>
    <row r="736" spans="1:21" ht="15" hidden="1" outlineLevel="1" thickBot="1" x14ac:dyDescent="0.4">
      <c r="A736" s="216" t="s">
        <v>5374</v>
      </c>
      <c r="B736" s="46">
        <v>47</v>
      </c>
      <c r="C736" s="216" t="s">
        <v>5375</v>
      </c>
      <c r="D736" s="72" t="s">
        <v>170</v>
      </c>
      <c r="E736" s="217">
        <v>2</v>
      </c>
      <c r="F736" s="217">
        <v>2</v>
      </c>
      <c r="G736" s="217">
        <v>4</v>
      </c>
      <c r="H736" s="269">
        <v>44650</v>
      </c>
      <c r="I736" s="217">
        <v>800</v>
      </c>
      <c r="J736" s="217">
        <f t="shared" si="32"/>
        <v>4</v>
      </c>
      <c r="N736" s="216"/>
      <c r="R736" s="216"/>
      <c r="U736" s="216"/>
    </row>
    <row r="737" spans="1:21" ht="15" hidden="1" outlineLevel="1" thickBot="1" x14ac:dyDescent="0.4">
      <c r="A737" s="216" t="s">
        <v>5374</v>
      </c>
      <c r="B737" s="46">
        <v>48</v>
      </c>
      <c r="C737" s="216" t="s">
        <v>5375</v>
      </c>
      <c r="D737" s="72" t="s">
        <v>170</v>
      </c>
      <c r="E737" s="217">
        <v>3</v>
      </c>
      <c r="F737" s="217">
        <v>4</v>
      </c>
      <c r="G737" s="217">
        <v>7</v>
      </c>
      <c r="H737" s="269">
        <v>44650</v>
      </c>
      <c r="I737" s="217">
        <v>600</v>
      </c>
      <c r="J737" s="217">
        <f t="shared" si="32"/>
        <v>7</v>
      </c>
      <c r="N737" s="216"/>
      <c r="R737" s="216"/>
      <c r="U737" s="216"/>
    </row>
    <row r="738" spans="1:21" ht="15" hidden="1" outlineLevel="1" thickBot="1" x14ac:dyDescent="0.4">
      <c r="A738" s="216" t="s">
        <v>5374</v>
      </c>
      <c r="B738" s="46">
        <v>49</v>
      </c>
      <c r="C738" s="216" t="s">
        <v>5375</v>
      </c>
      <c r="D738" s="72" t="s">
        <v>170</v>
      </c>
      <c r="E738" s="217">
        <v>9</v>
      </c>
      <c r="F738" s="217">
        <v>5</v>
      </c>
      <c r="G738" s="217">
        <v>14</v>
      </c>
      <c r="H738" s="269">
        <v>44650</v>
      </c>
      <c r="I738" s="217">
        <v>480</v>
      </c>
      <c r="J738" s="217">
        <f t="shared" si="32"/>
        <v>14</v>
      </c>
      <c r="N738" s="216"/>
      <c r="R738" s="216"/>
      <c r="U738" s="216"/>
    </row>
    <row r="739" spans="1:21" ht="15" hidden="1" outlineLevel="1" thickBot="1" x14ac:dyDescent="0.4">
      <c r="A739" s="216" t="s">
        <v>5374</v>
      </c>
      <c r="B739" s="46">
        <v>51</v>
      </c>
      <c r="C739" s="216" t="s">
        <v>5375</v>
      </c>
      <c r="D739" s="72" t="s">
        <v>170</v>
      </c>
      <c r="E739" s="217">
        <v>3</v>
      </c>
      <c r="F739" s="217">
        <v>3</v>
      </c>
      <c r="G739" s="217">
        <v>6</v>
      </c>
      <c r="H739" s="269">
        <v>44650</v>
      </c>
      <c r="I739" s="217">
        <v>700</v>
      </c>
      <c r="J739" s="217">
        <f t="shared" si="32"/>
        <v>6</v>
      </c>
      <c r="N739" s="216"/>
      <c r="R739" s="216"/>
      <c r="U739" s="216"/>
    </row>
    <row r="740" spans="1:21" ht="15" hidden="1" outlineLevel="1" thickBot="1" x14ac:dyDescent="0.4">
      <c r="A740" s="216" t="s">
        <v>5374</v>
      </c>
      <c r="B740" s="46">
        <v>59</v>
      </c>
      <c r="C740" s="216" t="s">
        <v>5375</v>
      </c>
      <c r="D740" s="72" t="s">
        <v>170</v>
      </c>
      <c r="E740" s="217">
        <v>7</v>
      </c>
      <c r="F740" s="217">
        <v>2</v>
      </c>
      <c r="G740" s="217">
        <v>9</v>
      </c>
      <c r="H740" s="269">
        <v>44650</v>
      </c>
      <c r="I740" s="217">
        <v>650</v>
      </c>
      <c r="J740" s="217">
        <f t="shared" si="32"/>
        <v>9</v>
      </c>
      <c r="N740" s="216"/>
      <c r="R740" s="216"/>
      <c r="U740" s="216"/>
    </row>
    <row r="741" spans="1:21" ht="15" hidden="1" outlineLevel="1" thickBot="1" x14ac:dyDescent="0.4">
      <c r="A741" s="216" t="s">
        <v>5374</v>
      </c>
      <c r="B741" s="46">
        <v>52</v>
      </c>
      <c r="C741" s="216" t="s">
        <v>5375</v>
      </c>
      <c r="D741" s="72" t="s">
        <v>170</v>
      </c>
      <c r="E741" s="217">
        <v>4</v>
      </c>
      <c r="F741" s="217">
        <v>2</v>
      </c>
      <c r="G741" s="217">
        <v>6</v>
      </c>
      <c r="H741" s="269">
        <v>44650</v>
      </c>
      <c r="I741" s="217">
        <v>300</v>
      </c>
      <c r="J741" s="217">
        <f t="shared" si="32"/>
        <v>6</v>
      </c>
      <c r="N741" s="216"/>
      <c r="R741" s="216"/>
      <c r="U741" s="216"/>
    </row>
    <row r="742" spans="1:21" ht="15" hidden="1" outlineLevel="1" thickBot="1" x14ac:dyDescent="0.4">
      <c r="A742" s="216" t="s">
        <v>5374</v>
      </c>
      <c r="B742" s="46">
        <v>53</v>
      </c>
      <c r="C742" s="216" t="s">
        <v>5375</v>
      </c>
      <c r="D742" s="72" t="s">
        <v>170</v>
      </c>
      <c r="E742" s="217">
        <v>6</v>
      </c>
      <c r="F742" s="217">
        <v>2</v>
      </c>
      <c r="G742" s="217">
        <v>8</v>
      </c>
      <c r="H742" s="269">
        <v>44650</v>
      </c>
      <c r="I742" s="217">
        <v>200</v>
      </c>
      <c r="J742" s="217">
        <f t="shared" si="32"/>
        <v>8</v>
      </c>
      <c r="N742" s="216"/>
      <c r="R742" s="216"/>
      <c r="U742" s="216"/>
    </row>
    <row r="743" spans="1:21" ht="15" hidden="1" outlineLevel="1" thickBot="1" x14ac:dyDescent="0.4">
      <c r="A743" s="216" t="s">
        <v>5374</v>
      </c>
      <c r="B743" s="46">
        <v>55</v>
      </c>
      <c r="C743" s="216" t="s">
        <v>5375</v>
      </c>
      <c r="D743" s="72" t="s">
        <v>170</v>
      </c>
      <c r="E743" s="217">
        <v>3</v>
      </c>
      <c r="F743" s="217">
        <v>2</v>
      </c>
      <c r="G743" s="217">
        <v>5</v>
      </c>
      <c r="H743" s="269">
        <v>44650</v>
      </c>
      <c r="I743" s="217">
        <v>400</v>
      </c>
      <c r="J743" s="217">
        <f t="shared" si="32"/>
        <v>5</v>
      </c>
      <c r="N743" s="216"/>
      <c r="R743" s="216"/>
      <c r="U743" s="216"/>
    </row>
    <row r="744" spans="1:21" ht="15" hidden="1" outlineLevel="1" thickBot="1" x14ac:dyDescent="0.4">
      <c r="A744" s="216" t="s">
        <v>5374</v>
      </c>
      <c r="B744" s="46">
        <v>56</v>
      </c>
      <c r="C744" s="216" t="s">
        <v>5375</v>
      </c>
      <c r="D744" s="72" t="s">
        <v>170</v>
      </c>
      <c r="E744" s="217">
        <v>4</v>
      </c>
      <c r="F744" s="217">
        <v>5</v>
      </c>
      <c r="G744" s="217">
        <v>9</v>
      </c>
      <c r="H744" s="269">
        <v>44650</v>
      </c>
      <c r="I744" s="217">
        <v>350</v>
      </c>
      <c r="J744" s="217">
        <f t="shared" si="32"/>
        <v>9</v>
      </c>
      <c r="N744" s="216"/>
      <c r="R744" s="216"/>
      <c r="U744" s="216"/>
    </row>
    <row r="745" spans="1:21" ht="15" hidden="1" outlineLevel="1" thickBot="1" x14ac:dyDescent="0.4">
      <c r="A745" s="216" t="s">
        <v>5374</v>
      </c>
      <c r="B745" s="46">
        <v>58</v>
      </c>
      <c r="C745" s="216" t="s">
        <v>5375</v>
      </c>
      <c r="D745" s="72" t="s">
        <v>170</v>
      </c>
      <c r="E745" s="217">
        <v>2</v>
      </c>
      <c r="F745" s="217">
        <v>5</v>
      </c>
      <c r="G745" s="217">
        <v>7</v>
      </c>
      <c r="H745" s="269">
        <v>44650</v>
      </c>
      <c r="I745" s="217">
        <v>700</v>
      </c>
      <c r="J745" s="217">
        <f t="shared" si="32"/>
        <v>7</v>
      </c>
      <c r="N745" s="216"/>
      <c r="R745" s="216"/>
      <c r="U745" s="216"/>
    </row>
    <row r="746" spans="1:21" ht="15" hidden="1" outlineLevel="1" thickBot="1" x14ac:dyDescent="0.4">
      <c r="A746" s="216" t="s">
        <v>5374</v>
      </c>
      <c r="B746" s="46">
        <v>60</v>
      </c>
      <c r="C746" s="216" t="s">
        <v>5375</v>
      </c>
      <c r="D746" s="72" t="s">
        <v>170</v>
      </c>
      <c r="E746" s="217">
        <v>3</v>
      </c>
      <c r="F746" s="217">
        <v>6</v>
      </c>
      <c r="G746" s="217">
        <v>9</v>
      </c>
      <c r="H746" s="269">
        <v>44650</v>
      </c>
      <c r="I746" s="217">
        <v>900</v>
      </c>
      <c r="J746" s="217">
        <f t="shared" si="32"/>
        <v>9</v>
      </c>
      <c r="N746" s="216"/>
      <c r="R746" s="216"/>
      <c r="U746" s="216"/>
    </row>
    <row r="747" spans="1:21" ht="15" hidden="1" outlineLevel="1" thickBot="1" x14ac:dyDescent="0.4">
      <c r="A747" s="216" t="s">
        <v>5374</v>
      </c>
      <c r="B747" s="46">
        <v>61</v>
      </c>
      <c r="C747" s="216" t="s">
        <v>5375</v>
      </c>
      <c r="D747" s="477" t="s">
        <v>170</v>
      </c>
      <c r="E747" s="217">
        <v>2</v>
      </c>
      <c r="F747" s="217">
        <v>2</v>
      </c>
      <c r="G747" s="217">
        <v>4</v>
      </c>
      <c r="H747" s="269">
        <v>44650</v>
      </c>
      <c r="I747" s="217">
        <v>450</v>
      </c>
      <c r="J747" s="217">
        <f t="shared" si="32"/>
        <v>4</v>
      </c>
      <c r="N747" s="216"/>
      <c r="R747" s="216"/>
      <c r="U747" s="216"/>
    </row>
    <row r="748" spans="1:21" ht="15" collapsed="1" thickBot="1" x14ac:dyDescent="0.4">
      <c r="A748" s="415" t="s">
        <v>5374</v>
      </c>
      <c r="B748" s="416"/>
      <c r="C748" s="417" t="s">
        <v>5375</v>
      </c>
      <c r="D748" s="273">
        <f>COUNTA(D687:D747)</f>
        <v>61</v>
      </c>
      <c r="E748" s="418">
        <f>SUM(E687:E747)</f>
        <v>317</v>
      </c>
      <c r="F748" s="418">
        <f t="shared" ref="F748:G748" si="33">SUM(F687:F747)</f>
        <v>182</v>
      </c>
      <c r="G748" s="418">
        <f t="shared" si="33"/>
        <v>499</v>
      </c>
      <c r="H748" s="422">
        <v>44650</v>
      </c>
      <c r="I748" s="424">
        <f>AVERAGE(I687:I747)</f>
        <v>483.77049180327867</v>
      </c>
      <c r="J748" s="435">
        <f>SUM(J687:J747)</f>
        <v>499</v>
      </c>
      <c r="N748" s="216"/>
      <c r="R748" s="216"/>
      <c r="U748" s="216"/>
    </row>
    <row r="749" spans="1:21" ht="15" hidden="1" outlineLevel="1" thickBot="1" x14ac:dyDescent="0.4">
      <c r="A749" s="216" t="s">
        <v>5376</v>
      </c>
      <c r="B749" s="46">
        <v>1</v>
      </c>
      <c r="C749" s="216" t="s">
        <v>5377</v>
      </c>
      <c r="D749" s="478" t="s">
        <v>170</v>
      </c>
      <c r="E749" s="217">
        <v>6</v>
      </c>
      <c r="F749" s="217">
        <v>6</v>
      </c>
      <c r="G749" s="217">
        <v>12</v>
      </c>
      <c r="H749" s="269">
        <v>44650</v>
      </c>
      <c r="I749" s="217">
        <v>700</v>
      </c>
      <c r="J749" s="217">
        <f t="shared" si="32"/>
        <v>12</v>
      </c>
      <c r="N749" s="216"/>
      <c r="R749" s="216"/>
      <c r="U749" s="216"/>
    </row>
    <row r="750" spans="1:21" ht="15" hidden="1" outlineLevel="1" thickBot="1" x14ac:dyDescent="0.4">
      <c r="A750" s="216" t="s">
        <v>5376</v>
      </c>
      <c r="B750" s="46">
        <v>2</v>
      </c>
      <c r="C750" s="216" t="s">
        <v>5377</v>
      </c>
      <c r="D750" s="72" t="s">
        <v>170</v>
      </c>
      <c r="E750" s="217">
        <v>7</v>
      </c>
      <c r="F750" s="217">
        <v>3</v>
      </c>
      <c r="G750" s="217">
        <v>10</v>
      </c>
      <c r="H750" s="269">
        <v>44650</v>
      </c>
      <c r="I750" s="217">
        <v>450</v>
      </c>
      <c r="J750" s="217">
        <f t="shared" si="32"/>
        <v>10</v>
      </c>
      <c r="N750" s="216"/>
      <c r="R750" s="216"/>
      <c r="U750" s="216"/>
    </row>
    <row r="751" spans="1:21" ht="15" hidden="1" outlineLevel="1" thickBot="1" x14ac:dyDescent="0.4">
      <c r="A751" s="216" t="s">
        <v>5376</v>
      </c>
      <c r="B751" s="46">
        <v>11</v>
      </c>
      <c r="C751" s="216" t="s">
        <v>5377</v>
      </c>
      <c r="D751" s="72" t="s">
        <v>170</v>
      </c>
      <c r="E751" s="217">
        <v>8</v>
      </c>
      <c r="F751" s="217">
        <v>4</v>
      </c>
      <c r="G751" s="217">
        <v>12</v>
      </c>
      <c r="H751" s="269">
        <v>44650</v>
      </c>
      <c r="I751" s="217">
        <v>50</v>
      </c>
      <c r="J751" s="217">
        <f t="shared" si="32"/>
        <v>12</v>
      </c>
      <c r="N751" s="216"/>
      <c r="R751" s="216"/>
      <c r="U751" s="216"/>
    </row>
    <row r="752" spans="1:21" ht="15" hidden="1" outlineLevel="1" thickBot="1" x14ac:dyDescent="0.4">
      <c r="A752" s="216" t="s">
        <v>5376</v>
      </c>
      <c r="B752" s="46">
        <v>3</v>
      </c>
      <c r="C752" s="216" t="s">
        <v>5377</v>
      </c>
      <c r="D752" s="72" t="s">
        <v>170</v>
      </c>
      <c r="E752" s="217">
        <v>4</v>
      </c>
      <c r="F752" s="217">
        <v>2</v>
      </c>
      <c r="G752" s="217">
        <v>6</v>
      </c>
      <c r="H752" s="269">
        <v>44650</v>
      </c>
      <c r="I752" s="217">
        <v>300</v>
      </c>
      <c r="J752" s="217">
        <f t="shared" si="32"/>
        <v>6</v>
      </c>
      <c r="N752" s="216"/>
      <c r="R752" s="216"/>
      <c r="U752" s="216"/>
    </row>
    <row r="753" spans="1:21" ht="15" hidden="1" outlineLevel="1" thickBot="1" x14ac:dyDescent="0.4">
      <c r="A753" s="216" t="s">
        <v>5376</v>
      </c>
      <c r="B753" s="46">
        <v>4</v>
      </c>
      <c r="C753" s="216" t="s">
        <v>5377</v>
      </c>
      <c r="D753" s="72" t="s">
        <v>170</v>
      </c>
      <c r="E753" s="217">
        <v>7</v>
      </c>
      <c r="F753" s="217">
        <v>2</v>
      </c>
      <c r="G753" s="217">
        <v>9</v>
      </c>
      <c r="H753" s="269">
        <v>44650</v>
      </c>
      <c r="I753" s="217">
        <v>700</v>
      </c>
      <c r="J753" s="217">
        <f t="shared" si="32"/>
        <v>9</v>
      </c>
      <c r="N753" s="216"/>
      <c r="R753" s="216"/>
      <c r="U753" s="216"/>
    </row>
    <row r="754" spans="1:21" ht="15" hidden="1" outlineLevel="1" thickBot="1" x14ac:dyDescent="0.4">
      <c r="A754" s="216" t="s">
        <v>5376</v>
      </c>
      <c r="B754" s="46">
        <v>5</v>
      </c>
      <c r="C754" s="216" t="s">
        <v>5377</v>
      </c>
      <c r="D754" s="72" t="s">
        <v>170</v>
      </c>
      <c r="E754" s="217">
        <v>5</v>
      </c>
      <c r="F754" s="217">
        <v>2</v>
      </c>
      <c r="G754" s="217">
        <v>7</v>
      </c>
      <c r="H754" s="269">
        <v>44650</v>
      </c>
      <c r="I754" s="217">
        <v>650</v>
      </c>
      <c r="J754" s="217">
        <f t="shared" si="32"/>
        <v>7</v>
      </c>
      <c r="N754" s="216"/>
      <c r="R754" s="216"/>
      <c r="U754" s="216"/>
    </row>
    <row r="755" spans="1:21" ht="15" hidden="1" outlineLevel="1" thickBot="1" x14ac:dyDescent="0.4">
      <c r="A755" s="216" t="s">
        <v>5376</v>
      </c>
      <c r="B755" s="46">
        <v>13</v>
      </c>
      <c r="C755" s="216" t="s">
        <v>5377</v>
      </c>
      <c r="D755" s="72" t="s">
        <v>170</v>
      </c>
      <c r="E755" s="217">
        <v>9</v>
      </c>
      <c r="F755" s="217">
        <v>6</v>
      </c>
      <c r="G755" s="217">
        <v>15</v>
      </c>
      <c r="H755" s="269">
        <v>44650</v>
      </c>
      <c r="I755" s="217">
        <v>250</v>
      </c>
      <c r="J755" s="217">
        <f t="shared" si="32"/>
        <v>15</v>
      </c>
      <c r="N755" s="216"/>
      <c r="R755" s="216"/>
      <c r="U755" s="216"/>
    </row>
    <row r="756" spans="1:21" ht="15" hidden="1" outlineLevel="1" thickBot="1" x14ac:dyDescent="0.4">
      <c r="A756" s="216" t="s">
        <v>5376</v>
      </c>
      <c r="B756" s="46">
        <v>6</v>
      </c>
      <c r="C756" s="216" t="s">
        <v>5377</v>
      </c>
      <c r="D756" s="72" t="s">
        <v>170</v>
      </c>
      <c r="E756" s="217">
        <v>5</v>
      </c>
      <c r="F756" s="217">
        <v>5</v>
      </c>
      <c r="G756" s="217">
        <v>10</v>
      </c>
      <c r="H756" s="269">
        <v>44650</v>
      </c>
      <c r="I756" s="217">
        <v>300</v>
      </c>
      <c r="J756" s="217">
        <f t="shared" si="32"/>
        <v>10</v>
      </c>
      <c r="N756" s="216"/>
      <c r="R756" s="216"/>
      <c r="U756" s="216"/>
    </row>
    <row r="757" spans="1:21" ht="15" hidden="1" outlineLevel="1" thickBot="1" x14ac:dyDescent="0.4">
      <c r="A757" s="216" t="s">
        <v>5376</v>
      </c>
      <c r="B757" s="46">
        <v>49</v>
      </c>
      <c r="C757" s="216" t="s">
        <v>5377</v>
      </c>
      <c r="D757" s="72" t="s">
        <v>170</v>
      </c>
      <c r="E757" s="217">
        <v>7</v>
      </c>
      <c r="F757" s="217">
        <v>2</v>
      </c>
      <c r="G757" s="217">
        <v>9</v>
      </c>
      <c r="H757" s="269">
        <v>44650</v>
      </c>
      <c r="I757" s="217">
        <v>300</v>
      </c>
      <c r="J757" s="217">
        <f t="shared" si="32"/>
        <v>9</v>
      </c>
      <c r="N757" s="216"/>
      <c r="R757" s="216"/>
      <c r="U757" s="216"/>
    </row>
    <row r="758" spans="1:21" ht="15" hidden="1" outlineLevel="1" thickBot="1" x14ac:dyDescent="0.4">
      <c r="A758" s="216" t="s">
        <v>5376</v>
      </c>
      <c r="B758" s="46">
        <v>7</v>
      </c>
      <c r="C758" s="216" t="s">
        <v>5377</v>
      </c>
      <c r="D758" s="72" t="s">
        <v>170</v>
      </c>
      <c r="E758" s="217">
        <v>10</v>
      </c>
      <c r="F758" s="217">
        <v>5</v>
      </c>
      <c r="G758" s="217">
        <v>15</v>
      </c>
      <c r="H758" s="269">
        <v>44650</v>
      </c>
      <c r="I758" s="217">
        <v>100</v>
      </c>
      <c r="J758" s="217">
        <f t="shared" si="32"/>
        <v>15</v>
      </c>
      <c r="N758" s="216"/>
      <c r="R758" s="216"/>
      <c r="U758" s="216"/>
    </row>
    <row r="759" spans="1:21" ht="15" hidden="1" outlineLevel="1" thickBot="1" x14ac:dyDescent="0.4">
      <c r="A759" s="216" t="s">
        <v>5376</v>
      </c>
      <c r="B759" s="46">
        <v>16</v>
      </c>
      <c r="C759" s="216" t="s">
        <v>5377</v>
      </c>
      <c r="D759" s="72" t="s">
        <v>170</v>
      </c>
      <c r="E759" s="217">
        <v>7</v>
      </c>
      <c r="F759" s="217">
        <v>4</v>
      </c>
      <c r="G759" s="217">
        <v>11</v>
      </c>
      <c r="H759" s="269">
        <v>44650</v>
      </c>
      <c r="I759" s="217">
        <v>800</v>
      </c>
      <c r="J759" s="217">
        <f t="shared" si="32"/>
        <v>11</v>
      </c>
      <c r="N759" s="216"/>
      <c r="R759" s="216"/>
      <c r="U759" s="216"/>
    </row>
    <row r="760" spans="1:21" ht="15" hidden="1" outlineLevel="1" thickBot="1" x14ac:dyDescent="0.4">
      <c r="A760" s="216" t="s">
        <v>5376</v>
      </c>
      <c r="B760" s="46">
        <v>8</v>
      </c>
      <c r="C760" s="216" t="s">
        <v>5377</v>
      </c>
      <c r="D760" s="72" t="s">
        <v>170</v>
      </c>
      <c r="E760" s="217">
        <v>4</v>
      </c>
      <c r="F760" s="217">
        <v>2</v>
      </c>
      <c r="G760" s="217">
        <v>6</v>
      </c>
      <c r="H760" s="269">
        <v>44650</v>
      </c>
      <c r="I760" s="217">
        <v>470</v>
      </c>
      <c r="J760" s="217">
        <f t="shared" si="32"/>
        <v>6</v>
      </c>
      <c r="N760" s="216"/>
      <c r="R760" s="216"/>
      <c r="U760" s="216"/>
    </row>
    <row r="761" spans="1:21" ht="15" hidden="1" outlineLevel="1" thickBot="1" x14ac:dyDescent="0.4">
      <c r="A761" s="216" t="s">
        <v>5376</v>
      </c>
      <c r="B761" s="46">
        <v>9</v>
      </c>
      <c r="C761" s="216" t="s">
        <v>5377</v>
      </c>
      <c r="D761" s="72" t="s">
        <v>170</v>
      </c>
      <c r="E761" s="217">
        <v>4</v>
      </c>
      <c r="F761" s="217">
        <v>5</v>
      </c>
      <c r="G761" s="217">
        <v>9</v>
      </c>
      <c r="H761" s="269">
        <v>44650</v>
      </c>
      <c r="I761" s="217">
        <v>90</v>
      </c>
      <c r="J761" s="217">
        <f t="shared" si="32"/>
        <v>9</v>
      </c>
      <c r="N761" s="216"/>
      <c r="R761" s="216"/>
      <c r="U761" s="216"/>
    </row>
    <row r="762" spans="1:21" ht="15" hidden="1" outlineLevel="1" thickBot="1" x14ac:dyDescent="0.4">
      <c r="A762" s="216" t="s">
        <v>5376</v>
      </c>
      <c r="B762" s="46">
        <v>10</v>
      </c>
      <c r="C762" s="216" t="s">
        <v>5377</v>
      </c>
      <c r="D762" s="72" t="s">
        <v>170</v>
      </c>
      <c r="E762" s="217">
        <v>3</v>
      </c>
      <c r="F762" s="217">
        <v>3</v>
      </c>
      <c r="G762" s="217">
        <v>6</v>
      </c>
      <c r="H762" s="269">
        <v>44650</v>
      </c>
      <c r="I762" s="217">
        <v>300</v>
      </c>
      <c r="J762" s="217">
        <f t="shared" si="32"/>
        <v>6</v>
      </c>
      <c r="N762" s="216"/>
      <c r="R762" s="216"/>
      <c r="U762" s="216"/>
    </row>
    <row r="763" spans="1:21" ht="15" hidden="1" outlineLevel="1" thickBot="1" x14ac:dyDescent="0.4">
      <c r="A763" s="216" t="s">
        <v>5376</v>
      </c>
      <c r="B763" s="46">
        <v>12</v>
      </c>
      <c r="C763" s="216" t="s">
        <v>5377</v>
      </c>
      <c r="D763" s="72" t="s">
        <v>170</v>
      </c>
      <c r="E763" s="217">
        <v>4</v>
      </c>
      <c r="F763" s="217">
        <v>2</v>
      </c>
      <c r="G763" s="217">
        <v>6</v>
      </c>
      <c r="H763" s="269">
        <v>44650</v>
      </c>
      <c r="I763" s="217">
        <v>800</v>
      </c>
      <c r="J763" s="217">
        <f t="shared" si="32"/>
        <v>6</v>
      </c>
      <c r="N763" s="216"/>
      <c r="R763" s="216"/>
      <c r="U763" s="216"/>
    </row>
    <row r="764" spans="1:21" ht="15" hidden="1" outlineLevel="1" thickBot="1" x14ac:dyDescent="0.4">
      <c r="A764" s="216" t="s">
        <v>5376</v>
      </c>
      <c r="B764" s="46">
        <v>44</v>
      </c>
      <c r="C764" s="216" t="s">
        <v>5377</v>
      </c>
      <c r="D764" s="72" t="s">
        <v>170</v>
      </c>
      <c r="E764" s="217">
        <v>7</v>
      </c>
      <c r="F764" s="217">
        <v>2</v>
      </c>
      <c r="G764" s="217">
        <v>9</v>
      </c>
      <c r="H764" s="269">
        <v>44650</v>
      </c>
      <c r="I764" s="217">
        <v>200</v>
      </c>
      <c r="J764" s="217">
        <f t="shared" si="32"/>
        <v>9</v>
      </c>
      <c r="N764" s="216"/>
      <c r="R764" s="216"/>
      <c r="U764" s="216"/>
    </row>
    <row r="765" spans="1:21" ht="15" hidden="1" outlineLevel="1" thickBot="1" x14ac:dyDescent="0.4">
      <c r="A765" s="216" t="s">
        <v>5376</v>
      </c>
      <c r="B765" s="46">
        <v>20</v>
      </c>
      <c r="C765" s="216" t="s">
        <v>5377</v>
      </c>
      <c r="D765" s="72" t="s">
        <v>170</v>
      </c>
      <c r="E765" s="217">
        <v>3</v>
      </c>
      <c r="F765" s="217">
        <v>2</v>
      </c>
      <c r="G765" s="217">
        <v>5</v>
      </c>
      <c r="H765" s="269">
        <v>44650</v>
      </c>
      <c r="I765" s="217">
        <v>300</v>
      </c>
      <c r="J765" s="217">
        <f t="shared" si="32"/>
        <v>5</v>
      </c>
      <c r="N765" s="216"/>
      <c r="R765" s="216"/>
      <c r="U765" s="216"/>
    </row>
    <row r="766" spans="1:21" ht="15" hidden="1" outlineLevel="1" thickBot="1" x14ac:dyDescent="0.4">
      <c r="A766" s="216" t="s">
        <v>5376</v>
      </c>
      <c r="B766" s="46">
        <v>14</v>
      </c>
      <c r="C766" s="216" t="s">
        <v>5377</v>
      </c>
      <c r="D766" s="72" t="s">
        <v>170</v>
      </c>
      <c r="E766" s="217">
        <v>6</v>
      </c>
      <c r="F766" s="217">
        <v>5</v>
      </c>
      <c r="G766" s="217">
        <v>11</v>
      </c>
      <c r="H766" s="269">
        <v>44650</v>
      </c>
      <c r="I766" s="217">
        <v>740</v>
      </c>
      <c r="J766" s="217">
        <f t="shared" si="32"/>
        <v>11</v>
      </c>
      <c r="N766" s="216"/>
      <c r="R766" s="216"/>
      <c r="U766" s="216"/>
    </row>
    <row r="767" spans="1:21" ht="15" hidden="1" outlineLevel="1" thickBot="1" x14ac:dyDescent="0.4">
      <c r="A767" s="216" t="s">
        <v>5376</v>
      </c>
      <c r="B767" s="46">
        <v>15</v>
      </c>
      <c r="C767" s="216" t="s">
        <v>5377</v>
      </c>
      <c r="D767" s="72" t="s">
        <v>170</v>
      </c>
      <c r="E767" s="217">
        <v>3</v>
      </c>
      <c r="F767" s="217">
        <v>3</v>
      </c>
      <c r="G767" s="217">
        <v>6</v>
      </c>
      <c r="H767" s="269">
        <v>44650</v>
      </c>
      <c r="I767" s="217">
        <v>870</v>
      </c>
      <c r="J767" s="217">
        <f t="shared" si="32"/>
        <v>6</v>
      </c>
      <c r="N767" s="216"/>
      <c r="R767" s="216"/>
      <c r="U767" s="216"/>
    </row>
    <row r="768" spans="1:21" ht="15" hidden="1" outlineLevel="1" thickBot="1" x14ac:dyDescent="0.4">
      <c r="A768" s="216" t="s">
        <v>5376</v>
      </c>
      <c r="B768" s="46">
        <v>60</v>
      </c>
      <c r="C768" s="216" t="s">
        <v>5377</v>
      </c>
      <c r="D768" s="72" t="s">
        <v>170</v>
      </c>
      <c r="E768" s="217">
        <v>3</v>
      </c>
      <c r="F768" s="217">
        <v>2</v>
      </c>
      <c r="G768" s="217">
        <v>5</v>
      </c>
      <c r="H768" s="269">
        <v>44650</v>
      </c>
      <c r="I768" s="217">
        <v>700</v>
      </c>
      <c r="J768" s="217">
        <f t="shared" si="32"/>
        <v>5</v>
      </c>
      <c r="N768" s="216"/>
      <c r="R768" s="216"/>
      <c r="U768" s="216"/>
    </row>
    <row r="769" spans="1:21" ht="15" hidden="1" outlineLevel="1" thickBot="1" x14ac:dyDescent="0.4">
      <c r="A769" s="216" t="s">
        <v>5376</v>
      </c>
      <c r="B769" s="46">
        <v>17</v>
      </c>
      <c r="C769" s="216" t="s">
        <v>5377</v>
      </c>
      <c r="D769" s="72" t="s">
        <v>170</v>
      </c>
      <c r="E769" s="217">
        <v>6</v>
      </c>
      <c r="F769" s="217">
        <v>2</v>
      </c>
      <c r="G769" s="217">
        <v>8</v>
      </c>
      <c r="H769" s="269">
        <v>44650</v>
      </c>
      <c r="I769" s="217">
        <v>200</v>
      </c>
      <c r="J769" s="217">
        <f t="shared" si="32"/>
        <v>8</v>
      </c>
      <c r="N769" s="216"/>
      <c r="R769" s="216"/>
      <c r="U769" s="216"/>
    </row>
    <row r="770" spans="1:21" ht="15" hidden="1" outlineLevel="1" thickBot="1" x14ac:dyDescent="0.4">
      <c r="A770" s="216" t="s">
        <v>5376</v>
      </c>
      <c r="B770" s="46">
        <v>18</v>
      </c>
      <c r="C770" s="216" t="s">
        <v>5377</v>
      </c>
      <c r="D770" s="72" t="s">
        <v>170</v>
      </c>
      <c r="E770" s="217">
        <v>2</v>
      </c>
      <c r="F770" s="217">
        <v>3</v>
      </c>
      <c r="G770" s="217">
        <v>5</v>
      </c>
      <c r="H770" s="269">
        <v>44650</v>
      </c>
      <c r="I770" s="217">
        <v>740</v>
      </c>
      <c r="J770" s="217">
        <f t="shared" si="32"/>
        <v>5</v>
      </c>
      <c r="N770" s="216"/>
      <c r="R770" s="216"/>
      <c r="U770" s="216"/>
    </row>
    <row r="771" spans="1:21" ht="15" hidden="1" outlineLevel="1" thickBot="1" x14ac:dyDescent="0.4">
      <c r="A771" s="216" t="s">
        <v>5376</v>
      </c>
      <c r="B771" s="46">
        <v>19</v>
      </c>
      <c r="C771" s="216" t="s">
        <v>5377</v>
      </c>
      <c r="D771" s="72" t="s">
        <v>170</v>
      </c>
      <c r="E771" s="217">
        <v>7</v>
      </c>
      <c r="F771" s="217">
        <v>6</v>
      </c>
      <c r="G771" s="217">
        <v>13</v>
      </c>
      <c r="H771" s="269">
        <v>44650</v>
      </c>
      <c r="I771" s="217">
        <v>200</v>
      </c>
      <c r="J771" s="217">
        <f t="shared" si="32"/>
        <v>13</v>
      </c>
      <c r="N771" s="216"/>
      <c r="R771" s="216"/>
      <c r="U771" s="216"/>
    </row>
    <row r="772" spans="1:21" ht="15" hidden="1" outlineLevel="1" thickBot="1" x14ac:dyDescent="0.4">
      <c r="A772" s="216" t="s">
        <v>5376</v>
      </c>
      <c r="B772" s="46">
        <v>21</v>
      </c>
      <c r="C772" s="216" t="s">
        <v>5377</v>
      </c>
      <c r="D772" s="72" t="s">
        <v>170</v>
      </c>
      <c r="E772" s="217">
        <v>7</v>
      </c>
      <c r="F772" s="217">
        <v>3</v>
      </c>
      <c r="G772" s="217">
        <v>10</v>
      </c>
      <c r="H772" s="269">
        <v>44650</v>
      </c>
      <c r="I772" s="217">
        <v>900</v>
      </c>
      <c r="J772" s="217">
        <f t="shared" ref="J772:J835" si="34">IF(I772&gt;$Q$1,,G772)</f>
        <v>10</v>
      </c>
      <c r="N772" s="216"/>
      <c r="R772" s="216"/>
      <c r="U772" s="216"/>
    </row>
    <row r="773" spans="1:21" ht="15" hidden="1" outlineLevel="1" thickBot="1" x14ac:dyDescent="0.4">
      <c r="A773" s="216" t="s">
        <v>5376</v>
      </c>
      <c r="B773" s="46">
        <v>22</v>
      </c>
      <c r="C773" s="216" t="s">
        <v>5377</v>
      </c>
      <c r="D773" s="72" t="s">
        <v>170</v>
      </c>
      <c r="E773" s="217">
        <v>4</v>
      </c>
      <c r="F773" s="217">
        <v>5</v>
      </c>
      <c r="G773" s="217">
        <v>9</v>
      </c>
      <c r="H773" s="269">
        <v>44650</v>
      </c>
      <c r="I773" s="217">
        <v>500</v>
      </c>
      <c r="J773" s="217">
        <f t="shared" si="34"/>
        <v>9</v>
      </c>
      <c r="N773" s="216"/>
      <c r="R773" s="216"/>
      <c r="U773" s="216"/>
    </row>
    <row r="774" spans="1:21" ht="15" hidden="1" outlineLevel="1" thickBot="1" x14ac:dyDescent="0.4">
      <c r="A774" s="216" t="s">
        <v>5376</v>
      </c>
      <c r="B774" s="46">
        <v>23</v>
      </c>
      <c r="C774" s="216" t="s">
        <v>5377</v>
      </c>
      <c r="D774" s="72" t="s">
        <v>170</v>
      </c>
      <c r="E774" s="217">
        <v>7</v>
      </c>
      <c r="F774" s="217">
        <v>4</v>
      </c>
      <c r="G774" s="217">
        <v>11</v>
      </c>
      <c r="H774" s="269">
        <v>44650</v>
      </c>
      <c r="I774" s="217">
        <v>150</v>
      </c>
      <c r="J774" s="217">
        <f t="shared" si="34"/>
        <v>11</v>
      </c>
      <c r="N774" s="216"/>
      <c r="R774" s="216"/>
      <c r="U774" s="216"/>
    </row>
    <row r="775" spans="1:21" ht="15" hidden="1" outlineLevel="1" thickBot="1" x14ac:dyDescent="0.4">
      <c r="A775" s="216" t="s">
        <v>5376</v>
      </c>
      <c r="B775" s="46">
        <v>54</v>
      </c>
      <c r="C775" s="216" t="s">
        <v>5377</v>
      </c>
      <c r="D775" s="72" t="s">
        <v>170</v>
      </c>
      <c r="E775" s="217">
        <v>4</v>
      </c>
      <c r="F775" s="217">
        <v>4</v>
      </c>
      <c r="G775" s="217">
        <v>8</v>
      </c>
      <c r="H775" s="269">
        <v>44650</v>
      </c>
      <c r="I775" s="217">
        <v>400</v>
      </c>
      <c r="J775" s="217">
        <f t="shared" si="34"/>
        <v>8</v>
      </c>
      <c r="N775" s="216"/>
      <c r="R775" s="216"/>
      <c r="U775" s="216"/>
    </row>
    <row r="776" spans="1:21" ht="15" hidden="1" outlineLevel="1" thickBot="1" x14ac:dyDescent="0.4">
      <c r="A776" s="216" t="s">
        <v>5376</v>
      </c>
      <c r="B776" s="46">
        <v>24</v>
      </c>
      <c r="C776" s="216" t="s">
        <v>5377</v>
      </c>
      <c r="D776" s="72" t="s">
        <v>170</v>
      </c>
      <c r="E776" s="217">
        <v>2</v>
      </c>
      <c r="F776" s="217">
        <v>2</v>
      </c>
      <c r="G776" s="217">
        <v>4</v>
      </c>
      <c r="H776" s="269">
        <v>44650</v>
      </c>
      <c r="I776" s="217">
        <v>100</v>
      </c>
      <c r="J776" s="217">
        <f t="shared" si="34"/>
        <v>4</v>
      </c>
      <c r="N776" s="216"/>
      <c r="R776" s="216"/>
      <c r="U776" s="216"/>
    </row>
    <row r="777" spans="1:21" ht="15" hidden="1" outlineLevel="1" thickBot="1" x14ac:dyDescent="0.4">
      <c r="A777" s="216" t="s">
        <v>5376</v>
      </c>
      <c r="B777" s="46">
        <v>25</v>
      </c>
      <c r="C777" s="216" t="s">
        <v>5377</v>
      </c>
      <c r="D777" s="72" t="s">
        <v>170</v>
      </c>
      <c r="E777" s="217">
        <v>9</v>
      </c>
      <c r="F777" s="217">
        <v>3</v>
      </c>
      <c r="G777" s="217">
        <v>12</v>
      </c>
      <c r="H777" s="269">
        <v>44650</v>
      </c>
      <c r="I777" s="217">
        <v>800</v>
      </c>
      <c r="J777" s="217">
        <f t="shared" si="34"/>
        <v>12</v>
      </c>
      <c r="N777" s="216"/>
      <c r="R777" s="216"/>
      <c r="U777" s="216"/>
    </row>
    <row r="778" spans="1:21" ht="15" hidden="1" outlineLevel="1" thickBot="1" x14ac:dyDescent="0.4">
      <c r="A778" s="216" t="s">
        <v>5376</v>
      </c>
      <c r="B778" s="46">
        <v>53</v>
      </c>
      <c r="C778" s="216" t="s">
        <v>5377</v>
      </c>
      <c r="D778" s="72" t="s">
        <v>170</v>
      </c>
      <c r="E778" s="217">
        <v>3</v>
      </c>
      <c r="F778" s="217">
        <v>3</v>
      </c>
      <c r="G778" s="217">
        <v>6</v>
      </c>
      <c r="H778" s="269">
        <v>44650</v>
      </c>
      <c r="I778" s="217">
        <v>300</v>
      </c>
      <c r="J778" s="217">
        <f t="shared" si="34"/>
        <v>6</v>
      </c>
      <c r="N778" s="216"/>
      <c r="R778" s="216"/>
      <c r="U778" s="216"/>
    </row>
    <row r="779" spans="1:21" ht="15" hidden="1" outlineLevel="1" thickBot="1" x14ac:dyDescent="0.4">
      <c r="A779" s="216" t="s">
        <v>5376</v>
      </c>
      <c r="B779" s="46">
        <v>26</v>
      </c>
      <c r="C779" s="216" t="s">
        <v>5377</v>
      </c>
      <c r="D779" s="72" t="s">
        <v>170</v>
      </c>
      <c r="E779" s="217">
        <v>2</v>
      </c>
      <c r="F779" s="217">
        <v>2</v>
      </c>
      <c r="G779" s="217">
        <v>4</v>
      </c>
      <c r="H779" s="269">
        <v>44650</v>
      </c>
      <c r="I779" s="217">
        <v>470</v>
      </c>
      <c r="J779" s="217">
        <f t="shared" si="34"/>
        <v>4</v>
      </c>
      <c r="N779" s="216"/>
      <c r="R779" s="216"/>
      <c r="U779" s="216"/>
    </row>
    <row r="780" spans="1:21" ht="15" hidden="1" outlineLevel="1" thickBot="1" x14ac:dyDescent="0.4">
      <c r="A780" s="216" t="s">
        <v>5376</v>
      </c>
      <c r="B780" s="46">
        <v>48</v>
      </c>
      <c r="C780" s="216" t="s">
        <v>5377</v>
      </c>
      <c r="D780" s="72" t="s">
        <v>170</v>
      </c>
      <c r="E780" s="217">
        <v>5</v>
      </c>
      <c r="F780" s="217">
        <v>2</v>
      </c>
      <c r="G780" s="217">
        <v>7</v>
      </c>
      <c r="H780" s="269">
        <v>44650</v>
      </c>
      <c r="I780" s="217">
        <v>100</v>
      </c>
      <c r="J780" s="217">
        <f t="shared" si="34"/>
        <v>7</v>
      </c>
      <c r="N780" s="216"/>
      <c r="R780" s="216"/>
      <c r="U780" s="216"/>
    </row>
    <row r="781" spans="1:21" ht="15" hidden="1" outlineLevel="1" thickBot="1" x14ac:dyDescent="0.4">
      <c r="A781" s="216" t="s">
        <v>5376</v>
      </c>
      <c r="B781" s="46">
        <v>28</v>
      </c>
      <c r="C781" s="216" t="s">
        <v>5377</v>
      </c>
      <c r="D781" s="72" t="s">
        <v>170</v>
      </c>
      <c r="E781" s="217">
        <v>3</v>
      </c>
      <c r="F781" s="217">
        <v>4</v>
      </c>
      <c r="G781" s="217">
        <v>7</v>
      </c>
      <c r="H781" s="269">
        <v>44650</v>
      </c>
      <c r="I781" s="217">
        <v>400</v>
      </c>
      <c r="J781" s="217">
        <f t="shared" si="34"/>
        <v>7</v>
      </c>
      <c r="N781" s="216"/>
      <c r="R781" s="216"/>
      <c r="U781" s="216"/>
    </row>
    <row r="782" spans="1:21" ht="15" hidden="1" outlineLevel="1" thickBot="1" x14ac:dyDescent="0.4">
      <c r="A782" s="216" t="s">
        <v>5376</v>
      </c>
      <c r="B782" s="46">
        <v>27</v>
      </c>
      <c r="C782" s="216" t="s">
        <v>5377</v>
      </c>
      <c r="D782" s="72" t="s">
        <v>170</v>
      </c>
      <c r="E782" s="217">
        <v>1</v>
      </c>
      <c r="F782" s="217">
        <v>3</v>
      </c>
      <c r="G782" s="217">
        <v>4</v>
      </c>
      <c r="H782" s="269">
        <v>44650</v>
      </c>
      <c r="I782" s="217">
        <v>350</v>
      </c>
      <c r="J782" s="217">
        <f t="shared" si="34"/>
        <v>4</v>
      </c>
      <c r="N782" s="216"/>
      <c r="R782" s="216"/>
      <c r="U782" s="216"/>
    </row>
    <row r="783" spans="1:21" ht="15" hidden="1" outlineLevel="1" thickBot="1" x14ac:dyDescent="0.4">
      <c r="A783" s="216" t="s">
        <v>5376</v>
      </c>
      <c r="B783" s="46">
        <v>29</v>
      </c>
      <c r="C783" s="216" t="s">
        <v>5377</v>
      </c>
      <c r="D783" s="72" t="s">
        <v>170</v>
      </c>
      <c r="E783" s="217">
        <v>8</v>
      </c>
      <c r="F783" s="217">
        <v>5</v>
      </c>
      <c r="G783" s="217">
        <v>13</v>
      </c>
      <c r="H783" s="269">
        <v>44650</v>
      </c>
      <c r="I783" s="217">
        <v>600</v>
      </c>
      <c r="J783" s="217">
        <f t="shared" si="34"/>
        <v>13</v>
      </c>
      <c r="N783" s="216"/>
      <c r="R783" s="216"/>
      <c r="U783" s="216"/>
    </row>
    <row r="784" spans="1:21" ht="15" hidden="1" outlineLevel="1" thickBot="1" x14ac:dyDescent="0.4">
      <c r="A784" s="216" t="s">
        <v>5376</v>
      </c>
      <c r="B784" s="46">
        <v>30</v>
      </c>
      <c r="C784" s="216" t="s">
        <v>5377</v>
      </c>
      <c r="D784" s="72" t="s">
        <v>170</v>
      </c>
      <c r="E784" s="217">
        <v>2</v>
      </c>
      <c r="F784" s="217">
        <v>3</v>
      </c>
      <c r="G784" s="217">
        <v>5</v>
      </c>
      <c r="H784" s="269">
        <v>44650</v>
      </c>
      <c r="I784" s="217">
        <v>900</v>
      </c>
      <c r="J784" s="217">
        <f t="shared" si="34"/>
        <v>5</v>
      </c>
      <c r="N784" s="216"/>
      <c r="R784" s="216"/>
      <c r="U784" s="216"/>
    </row>
    <row r="785" spans="1:21" ht="15" hidden="1" outlineLevel="1" thickBot="1" x14ac:dyDescent="0.4">
      <c r="A785" s="216" t="s">
        <v>5376</v>
      </c>
      <c r="B785" s="46">
        <v>31</v>
      </c>
      <c r="C785" s="216" t="s">
        <v>5377</v>
      </c>
      <c r="D785" s="72" t="s">
        <v>170</v>
      </c>
      <c r="E785" s="217">
        <v>7</v>
      </c>
      <c r="F785" s="217">
        <v>3</v>
      </c>
      <c r="G785" s="217">
        <v>10</v>
      </c>
      <c r="H785" s="269">
        <v>44650</v>
      </c>
      <c r="I785" s="217">
        <v>700</v>
      </c>
      <c r="J785" s="217">
        <f t="shared" si="34"/>
        <v>10</v>
      </c>
      <c r="N785" s="216"/>
      <c r="R785" s="216"/>
      <c r="U785" s="216"/>
    </row>
    <row r="786" spans="1:21" ht="15" hidden="1" outlineLevel="1" thickBot="1" x14ac:dyDescent="0.4">
      <c r="A786" s="216" t="s">
        <v>5376</v>
      </c>
      <c r="B786" s="46">
        <v>32</v>
      </c>
      <c r="C786" s="216" t="s">
        <v>5377</v>
      </c>
      <c r="D786" s="72" t="s">
        <v>170</v>
      </c>
      <c r="E786" s="217">
        <v>4</v>
      </c>
      <c r="F786" s="217">
        <v>2</v>
      </c>
      <c r="G786" s="217">
        <v>6</v>
      </c>
      <c r="H786" s="269">
        <v>44650</v>
      </c>
      <c r="I786" s="217">
        <v>300</v>
      </c>
      <c r="J786" s="217">
        <f t="shared" si="34"/>
        <v>6</v>
      </c>
      <c r="N786" s="216"/>
      <c r="R786" s="216"/>
      <c r="U786" s="216"/>
    </row>
    <row r="787" spans="1:21" ht="15" hidden="1" outlineLevel="1" thickBot="1" x14ac:dyDescent="0.4">
      <c r="A787" s="216" t="s">
        <v>5376</v>
      </c>
      <c r="B787" s="46">
        <v>33</v>
      </c>
      <c r="C787" s="216" t="s">
        <v>5377</v>
      </c>
      <c r="D787" s="72" t="s">
        <v>170</v>
      </c>
      <c r="E787" s="217">
        <v>4</v>
      </c>
      <c r="F787" s="217">
        <v>2</v>
      </c>
      <c r="G787" s="217">
        <v>6</v>
      </c>
      <c r="H787" s="269">
        <v>44650</v>
      </c>
      <c r="I787" s="217">
        <v>200</v>
      </c>
      <c r="J787" s="217">
        <f t="shared" si="34"/>
        <v>6</v>
      </c>
      <c r="N787" s="216"/>
      <c r="R787" s="216"/>
      <c r="U787" s="216"/>
    </row>
    <row r="788" spans="1:21" ht="15" hidden="1" outlineLevel="1" thickBot="1" x14ac:dyDescent="0.4">
      <c r="A788" s="216" t="s">
        <v>5376</v>
      </c>
      <c r="B788" s="46">
        <v>36</v>
      </c>
      <c r="C788" s="216" t="s">
        <v>5377</v>
      </c>
      <c r="D788" s="72" t="s">
        <v>170</v>
      </c>
      <c r="E788" s="217">
        <v>2</v>
      </c>
      <c r="F788" s="217">
        <v>2</v>
      </c>
      <c r="G788" s="217">
        <v>4</v>
      </c>
      <c r="H788" s="269">
        <v>44650</v>
      </c>
      <c r="I788" s="217">
        <v>200</v>
      </c>
      <c r="J788" s="217">
        <f t="shared" si="34"/>
        <v>4</v>
      </c>
      <c r="N788" s="216"/>
      <c r="R788" s="216"/>
      <c r="U788" s="216"/>
    </row>
    <row r="789" spans="1:21" ht="15" hidden="1" outlineLevel="1" thickBot="1" x14ac:dyDescent="0.4">
      <c r="A789" s="216" t="s">
        <v>5376</v>
      </c>
      <c r="B789" s="46">
        <v>34</v>
      </c>
      <c r="C789" s="216" t="s">
        <v>5377</v>
      </c>
      <c r="D789" s="72" t="s">
        <v>170</v>
      </c>
      <c r="E789" s="217">
        <v>7</v>
      </c>
      <c r="F789" s="217">
        <v>5</v>
      </c>
      <c r="G789" s="217">
        <v>12</v>
      </c>
      <c r="H789" s="269">
        <v>44650</v>
      </c>
      <c r="I789" s="217">
        <v>450</v>
      </c>
      <c r="J789" s="217">
        <f t="shared" si="34"/>
        <v>12</v>
      </c>
      <c r="N789" s="216"/>
      <c r="R789" s="216"/>
      <c r="U789" s="216"/>
    </row>
    <row r="790" spans="1:21" ht="15" hidden="1" outlineLevel="1" thickBot="1" x14ac:dyDescent="0.4">
      <c r="A790" s="216" t="s">
        <v>5376</v>
      </c>
      <c r="B790" s="46">
        <v>43</v>
      </c>
      <c r="C790" s="216" t="s">
        <v>5377</v>
      </c>
      <c r="D790" s="72" t="s">
        <v>170</v>
      </c>
      <c r="E790" s="217">
        <v>4</v>
      </c>
      <c r="F790" s="217">
        <v>2</v>
      </c>
      <c r="G790" s="217">
        <v>6</v>
      </c>
      <c r="H790" s="269">
        <v>44650</v>
      </c>
      <c r="I790" s="217">
        <v>350</v>
      </c>
      <c r="J790" s="217">
        <f t="shared" si="34"/>
        <v>6</v>
      </c>
      <c r="N790" s="216"/>
      <c r="R790" s="216"/>
      <c r="U790" s="216"/>
    </row>
    <row r="791" spans="1:21" ht="15" hidden="1" outlineLevel="1" thickBot="1" x14ac:dyDescent="0.4">
      <c r="A791" s="216" t="s">
        <v>5376</v>
      </c>
      <c r="B791" s="46">
        <v>35</v>
      </c>
      <c r="C791" s="216" t="s">
        <v>5377</v>
      </c>
      <c r="D791" s="72" t="s">
        <v>170</v>
      </c>
      <c r="E791" s="217">
        <v>5</v>
      </c>
      <c r="F791" s="217">
        <v>2</v>
      </c>
      <c r="G791" s="217">
        <v>7</v>
      </c>
      <c r="H791" s="269">
        <v>44650</v>
      </c>
      <c r="I791" s="217">
        <v>100</v>
      </c>
      <c r="J791" s="217">
        <f t="shared" si="34"/>
        <v>7</v>
      </c>
      <c r="N791" s="216"/>
      <c r="R791" s="216"/>
      <c r="U791" s="216"/>
    </row>
    <row r="792" spans="1:21" ht="15" hidden="1" outlineLevel="1" thickBot="1" x14ac:dyDescent="0.4">
      <c r="A792" s="216" t="s">
        <v>5376</v>
      </c>
      <c r="B792" s="46">
        <v>37</v>
      </c>
      <c r="C792" s="216" t="s">
        <v>5377</v>
      </c>
      <c r="D792" s="72" t="s">
        <v>170</v>
      </c>
      <c r="E792" s="217">
        <v>6</v>
      </c>
      <c r="F792" s="217">
        <v>4</v>
      </c>
      <c r="G792" s="217">
        <v>10</v>
      </c>
      <c r="H792" s="269">
        <v>44650</v>
      </c>
      <c r="I792" s="217">
        <v>500</v>
      </c>
      <c r="J792" s="217">
        <f t="shared" si="34"/>
        <v>10</v>
      </c>
      <c r="N792" s="216"/>
      <c r="R792" s="216"/>
      <c r="U792" s="216"/>
    </row>
    <row r="793" spans="1:21" ht="15" hidden="1" outlineLevel="1" thickBot="1" x14ac:dyDescent="0.4">
      <c r="A793" s="216" t="s">
        <v>5376</v>
      </c>
      <c r="B793" s="46">
        <v>38</v>
      </c>
      <c r="C793" s="216" t="s">
        <v>5377</v>
      </c>
      <c r="D793" s="72" t="s">
        <v>170</v>
      </c>
      <c r="E793" s="217">
        <v>3</v>
      </c>
      <c r="F793" s="217">
        <v>2</v>
      </c>
      <c r="G793" s="217">
        <v>5</v>
      </c>
      <c r="H793" s="269">
        <v>44650</v>
      </c>
      <c r="I793" s="217">
        <v>600</v>
      </c>
      <c r="J793" s="217">
        <f t="shared" si="34"/>
        <v>5</v>
      </c>
      <c r="N793" s="216"/>
      <c r="R793" s="216"/>
      <c r="U793" s="216"/>
    </row>
    <row r="794" spans="1:21" ht="15" hidden="1" outlineLevel="1" thickBot="1" x14ac:dyDescent="0.4">
      <c r="A794" s="216" t="s">
        <v>5376</v>
      </c>
      <c r="B794" s="46">
        <v>39</v>
      </c>
      <c r="C794" s="216" t="s">
        <v>5377</v>
      </c>
      <c r="D794" s="72" t="s">
        <v>170</v>
      </c>
      <c r="E794" s="217">
        <v>9</v>
      </c>
      <c r="F794" s="217">
        <v>8</v>
      </c>
      <c r="G794" s="217">
        <v>17</v>
      </c>
      <c r="H794" s="269">
        <v>44650</v>
      </c>
      <c r="I794" s="217">
        <v>300</v>
      </c>
      <c r="J794" s="217">
        <f t="shared" si="34"/>
        <v>17</v>
      </c>
      <c r="N794" s="216"/>
      <c r="R794" s="216"/>
      <c r="U794" s="216"/>
    </row>
    <row r="795" spans="1:21" ht="15" hidden="1" outlineLevel="1" thickBot="1" x14ac:dyDescent="0.4">
      <c r="A795" s="216" t="s">
        <v>5376</v>
      </c>
      <c r="B795" s="46">
        <v>40</v>
      </c>
      <c r="C795" s="216" t="s">
        <v>5377</v>
      </c>
      <c r="D795" s="72" t="s">
        <v>170</v>
      </c>
      <c r="E795" s="217">
        <v>5</v>
      </c>
      <c r="F795" s="217">
        <v>7</v>
      </c>
      <c r="G795" s="217">
        <v>12</v>
      </c>
      <c r="H795" s="269">
        <v>44650</v>
      </c>
      <c r="I795" s="217">
        <v>450</v>
      </c>
      <c r="J795" s="217">
        <f t="shared" si="34"/>
        <v>12</v>
      </c>
      <c r="N795" s="216"/>
      <c r="R795" s="216"/>
      <c r="U795" s="216"/>
    </row>
    <row r="796" spans="1:21" ht="15" hidden="1" outlineLevel="1" thickBot="1" x14ac:dyDescent="0.4">
      <c r="A796" s="216" t="s">
        <v>5376</v>
      </c>
      <c r="B796" s="46">
        <v>41</v>
      </c>
      <c r="C796" s="216" t="s">
        <v>5377</v>
      </c>
      <c r="D796" s="72" t="s">
        <v>170</v>
      </c>
      <c r="E796" s="217">
        <v>7</v>
      </c>
      <c r="F796" s="217">
        <v>2</v>
      </c>
      <c r="G796" s="217">
        <v>9</v>
      </c>
      <c r="H796" s="269">
        <v>44650</v>
      </c>
      <c r="I796" s="217">
        <v>800</v>
      </c>
      <c r="J796" s="217">
        <f t="shared" si="34"/>
        <v>9</v>
      </c>
      <c r="N796" s="216"/>
      <c r="R796" s="216"/>
      <c r="U796" s="216"/>
    </row>
    <row r="797" spans="1:21" ht="15" hidden="1" outlineLevel="1" thickBot="1" x14ac:dyDescent="0.4">
      <c r="A797" s="216" t="s">
        <v>5376</v>
      </c>
      <c r="B797" s="46">
        <v>42</v>
      </c>
      <c r="C797" s="216" t="s">
        <v>5377</v>
      </c>
      <c r="D797" s="72" t="s">
        <v>170</v>
      </c>
      <c r="E797" s="217">
        <v>6</v>
      </c>
      <c r="F797" s="217">
        <v>2</v>
      </c>
      <c r="G797" s="217">
        <v>8</v>
      </c>
      <c r="H797" s="269">
        <v>44650</v>
      </c>
      <c r="I797" s="217">
        <v>700</v>
      </c>
      <c r="J797" s="217">
        <f t="shared" si="34"/>
        <v>8</v>
      </c>
      <c r="N797" s="216"/>
      <c r="R797" s="216"/>
      <c r="U797" s="216"/>
    </row>
    <row r="798" spans="1:21" ht="15" hidden="1" outlineLevel="1" thickBot="1" x14ac:dyDescent="0.4">
      <c r="A798" s="216" t="s">
        <v>5376</v>
      </c>
      <c r="B798" s="46">
        <v>50</v>
      </c>
      <c r="C798" s="216" t="s">
        <v>5377</v>
      </c>
      <c r="D798" s="72" t="s">
        <v>170</v>
      </c>
      <c r="E798" s="217">
        <v>4</v>
      </c>
      <c r="F798" s="217">
        <v>2</v>
      </c>
      <c r="G798" s="217">
        <v>6</v>
      </c>
      <c r="H798" s="269">
        <v>44650</v>
      </c>
      <c r="I798" s="217">
        <v>100</v>
      </c>
      <c r="J798" s="217">
        <f t="shared" si="34"/>
        <v>6</v>
      </c>
      <c r="N798" s="216"/>
      <c r="R798" s="216"/>
      <c r="U798" s="216"/>
    </row>
    <row r="799" spans="1:21" ht="15" hidden="1" outlineLevel="1" thickBot="1" x14ac:dyDescent="0.4">
      <c r="A799" s="216" t="s">
        <v>5376</v>
      </c>
      <c r="B799" s="46">
        <v>45</v>
      </c>
      <c r="C799" s="216" t="s">
        <v>5377</v>
      </c>
      <c r="D799" s="72" t="s">
        <v>170</v>
      </c>
      <c r="E799" s="217">
        <v>7</v>
      </c>
      <c r="F799" s="217">
        <v>2</v>
      </c>
      <c r="G799" s="217">
        <v>9</v>
      </c>
      <c r="H799" s="269">
        <v>44650</v>
      </c>
      <c r="I799" s="217">
        <v>550</v>
      </c>
      <c r="J799" s="217">
        <f t="shared" si="34"/>
        <v>9</v>
      </c>
      <c r="N799" s="216"/>
      <c r="R799" s="216"/>
      <c r="U799" s="216"/>
    </row>
    <row r="800" spans="1:21" ht="15" hidden="1" outlineLevel="1" thickBot="1" x14ac:dyDescent="0.4">
      <c r="A800" s="216" t="s">
        <v>5376</v>
      </c>
      <c r="B800" s="46">
        <v>46</v>
      </c>
      <c r="C800" s="216" t="s">
        <v>5377</v>
      </c>
      <c r="D800" s="72" t="s">
        <v>170</v>
      </c>
      <c r="E800" s="217">
        <v>4</v>
      </c>
      <c r="F800" s="217">
        <v>2</v>
      </c>
      <c r="G800" s="217">
        <v>6</v>
      </c>
      <c r="H800" s="269">
        <v>44650</v>
      </c>
      <c r="I800" s="217">
        <v>300</v>
      </c>
      <c r="J800" s="217">
        <f t="shared" si="34"/>
        <v>6</v>
      </c>
      <c r="N800" s="216"/>
      <c r="R800" s="216"/>
      <c r="U800" s="216"/>
    </row>
    <row r="801" spans="1:21" ht="15" hidden="1" outlineLevel="1" thickBot="1" x14ac:dyDescent="0.4">
      <c r="A801" s="216" t="s">
        <v>5376</v>
      </c>
      <c r="B801" s="46">
        <v>47</v>
      </c>
      <c r="C801" s="216" t="s">
        <v>5377</v>
      </c>
      <c r="D801" s="72" t="s">
        <v>170</v>
      </c>
      <c r="E801" s="217">
        <v>7</v>
      </c>
      <c r="F801" s="217">
        <v>2</v>
      </c>
      <c r="G801" s="217">
        <v>9</v>
      </c>
      <c r="H801" s="269">
        <v>44650</v>
      </c>
      <c r="I801" s="217">
        <v>100</v>
      </c>
      <c r="J801" s="217">
        <f t="shared" si="34"/>
        <v>9</v>
      </c>
      <c r="N801" s="216"/>
      <c r="R801" s="216"/>
      <c r="U801" s="216"/>
    </row>
    <row r="802" spans="1:21" ht="15" hidden="1" outlineLevel="1" thickBot="1" x14ac:dyDescent="0.4">
      <c r="A802" s="216" t="s">
        <v>5376</v>
      </c>
      <c r="B802" s="46">
        <v>51</v>
      </c>
      <c r="C802" s="216" t="s">
        <v>5377</v>
      </c>
      <c r="D802" s="72" t="s">
        <v>170</v>
      </c>
      <c r="E802" s="217">
        <v>2</v>
      </c>
      <c r="F802" s="217">
        <v>5</v>
      </c>
      <c r="G802" s="217">
        <v>7</v>
      </c>
      <c r="H802" s="269">
        <v>44650</v>
      </c>
      <c r="I802" s="217">
        <v>700</v>
      </c>
      <c r="J802" s="217">
        <f t="shared" si="34"/>
        <v>7</v>
      </c>
      <c r="N802" s="216"/>
      <c r="R802" s="216"/>
      <c r="U802" s="216"/>
    </row>
    <row r="803" spans="1:21" ht="15" hidden="1" outlineLevel="1" thickBot="1" x14ac:dyDescent="0.4">
      <c r="A803" s="216" t="s">
        <v>5376</v>
      </c>
      <c r="B803" s="46">
        <v>52</v>
      </c>
      <c r="C803" s="216" t="s">
        <v>5377</v>
      </c>
      <c r="D803" s="72" t="s">
        <v>170</v>
      </c>
      <c r="E803" s="217">
        <v>4</v>
      </c>
      <c r="F803" s="217">
        <v>2</v>
      </c>
      <c r="G803" s="217">
        <v>6</v>
      </c>
      <c r="H803" s="269">
        <v>44650</v>
      </c>
      <c r="I803" s="217">
        <v>250</v>
      </c>
      <c r="J803" s="217">
        <f t="shared" si="34"/>
        <v>6</v>
      </c>
      <c r="N803" s="216"/>
      <c r="R803" s="216"/>
      <c r="U803" s="216"/>
    </row>
    <row r="804" spans="1:21" ht="15" hidden="1" outlineLevel="1" thickBot="1" x14ac:dyDescent="0.4">
      <c r="A804" s="216" t="s">
        <v>5376</v>
      </c>
      <c r="B804" s="46">
        <v>55</v>
      </c>
      <c r="C804" s="216" t="s">
        <v>5377</v>
      </c>
      <c r="D804" s="72" t="s">
        <v>170</v>
      </c>
      <c r="E804" s="217">
        <v>7</v>
      </c>
      <c r="F804" s="217">
        <v>2</v>
      </c>
      <c r="G804" s="217">
        <v>9</v>
      </c>
      <c r="H804" s="269">
        <v>44650</v>
      </c>
      <c r="I804" s="217">
        <v>570</v>
      </c>
      <c r="J804" s="217">
        <f t="shared" si="34"/>
        <v>9</v>
      </c>
      <c r="N804" s="216"/>
      <c r="R804" s="216"/>
      <c r="U804" s="216"/>
    </row>
    <row r="805" spans="1:21" ht="15" hidden="1" outlineLevel="1" thickBot="1" x14ac:dyDescent="0.4">
      <c r="A805" s="216" t="s">
        <v>5376</v>
      </c>
      <c r="B805" s="46">
        <v>56</v>
      </c>
      <c r="C805" s="216" t="s">
        <v>5377</v>
      </c>
      <c r="D805" s="72" t="s">
        <v>170</v>
      </c>
      <c r="E805" s="217">
        <v>2</v>
      </c>
      <c r="F805" s="217">
        <v>2</v>
      </c>
      <c r="G805" s="217">
        <v>4</v>
      </c>
      <c r="H805" s="269">
        <v>44650</v>
      </c>
      <c r="I805" s="217">
        <v>100</v>
      </c>
      <c r="J805" s="217">
        <f t="shared" si="34"/>
        <v>4</v>
      </c>
      <c r="N805" s="216"/>
      <c r="R805" s="216"/>
      <c r="U805" s="216"/>
    </row>
    <row r="806" spans="1:21" ht="15" hidden="1" outlineLevel="1" thickBot="1" x14ac:dyDescent="0.4">
      <c r="A806" s="216" t="s">
        <v>5376</v>
      </c>
      <c r="B806" s="46">
        <v>57</v>
      </c>
      <c r="C806" s="216" t="s">
        <v>5377</v>
      </c>
      <c r="D806" s="72" t="s">
        <v>170</v>
      </c>
      <c r="E806" s="217">
        <v>3</v>
      </c>
      <c r="F806" s="217">
        <v>2</v>
      </c>
      <c r="G806" s="217">
        <v>5</v>
      </c>
      <c r="H806" s="269">
        <v>44650</v>
      </c>
      <c r="I806" s="217">
        <v>50</v>
      </c>
      <c r="J806" s="217">
        <f t="shared" si="34"/>
        <v>5</v>
      </c>
      <c r="N806" s="216"/>
      <c r="R806" s="216"/>
      <c r="U806" s="216"/>
    </row>
    <row r="807" spans="1:21" ht="15" hidden="1" outlineLevel="1" thickBot="1" x14ac:dyDescent="0.4">
      <c r="A807" s="216" t="s">
        <v>5376</v>
      </c>
      <c r="B807" s="46">
        <v>58</v>
      </c>
      <c r="C807" s="216" t="s">
        <v>5377</v>
      </c>
      <c r="D807" s="72" t="s">
        <v>170</v>
      </c>
      <c r="E807" s="217">
        <v>1</v>
      </c>
      <c r="F807" s="217">
        <v>2</v>
      </c>
      <c r="G807" s="217">
        <v>3</v>
      </c>
      <c r="H807" s="269">
        <v>44650</v>
      </c>
      <c r="I807" s="217">
        <v>400</v>
      </c>
      <c r="J807" s="217">
        <f t="shared" si="34"/>
        <v>3</v>
      </c>
      <c r="N807" s="216"/>
      <c r="R807" s="216"/>
      <c r="U807" s="216"/>
    </row>
    <row r="808" spans="1:21" ht="15" hidden="1" outlineLevel="1" thickBot="1" x14ac:dyDescent="0.4">
      <c r="A808" s="216" t="s">
        <v>5376</v>
      </c>
      <c r="B808" s="46">
        <v>59</v>
      </c>
      <c r="C808" s="216" t="s">
        <v>5377</v>
      </c>
      <c r="D808" s="72" t="s">
        <v>170</v>
      </c>
      <c r="E808" s="217">
        <v>2</v>
      </c>
      <c r="F808" s="217">
        <v>3</v>
      </c>
      <c r="G808" s="217">
        <v>5</v>
      </c>
      <c r="H808" s="269">
        <v>44650</v>
      </c>
      <c r="I808" s="217">
        <v>200</v>
      </c>
      <c r="J808" s="217">
        <f t="shared" si="34"/>
        <v>5</v>
      </c>
      <c r="N808" s="216"/>
      <c r="R808" s="216"/>
      <c r="U808" s="216"/>
    </row>
    <row r="809" spans="1:21" ht="15" hidden="1" outlineLevel="1" thickBot="1" x14ac:dyDescent="0.4">
      <c r="A809" s="216" t="s">
        <v>5376</v>
      </c>
      <c r="B809" s="46">
        <v>61</v>
      </c>
      <c r="C809" s="216" t="s">
        <v>5377</v>
      </c>
      <c r="D809" s="72" t="s">
        <v>170</v>
      </c>
      <c r="E809" s="217">
        <v>3</v>
      </c>
      <c r="F809" s="217">
        <v>2</v>
      </c>
      <c r="G809" s="217">
        <v>5</v>
      </c>
      <c r="H809" s="269">
        <v>44650</v>
      </c>
      <c r="I809" s="217">
        <v>500</v>
      </c>
      <c r="J809" s="217">
        <f t="shared" si="34"/>
        <v>5</v>
      </c>
      <c r="N809" s="216"/>
      <c r="R809" s="216"/>
      <c r="U809" s="216"/>
    </row>
    <row r="810" spans="1:21" ht="15" collapsed="1" thickBot="1" x14ac:dyDescent="0.4">
      <c r="A810" s="415" t="s">
        <v>5376</v>
      </c>
      <c r="B810" s="416"/>
      <c r="C810" s="417" t="s">
        <v>5377</v>
      </c>
      <c r="D810" s="273">
        <f>COUNTA(D749:D809)</f>
        <v>61</v>
      </c>
      <c r="E810" s="418">
        <f>SUM(E749:E809)</f>
        <v>299</v>
      </c>
      <c r="F810" s="418">
        <f t="shared" ref="F810:G810" si="35">SUM(F749:F809)</f>
        <v>192</v>
      </c>
      <c r="G810" s="418">
        <f t="shared" si="35"/>
        <v>491</v>
      </c>
      <c r="H810" s="422">
        <v>44650</v>
      </c>
      <c r="I810" s="421">
        <f>AVERAGE(I749:I809)</f>
        <v>420.49180327868851</v>
      </c>
      <c r="J810" s="418">
        <f>SUM(J749:J809)</f>
        <v>491</v>
      </c>
      <c r="N810" s="216"/>
      <c r="R810" s="216"/>
      <c r="U810" s="216"/>
    </row>
    <row r="811" spans="1:21" ht="15" hidden="1" outlineLevel="1" thickBot="1" x14ac:dyDescent="0.4">
      <c r="A811" s="216" t="s">
        <v>5378</v>
      </c>
      <c r="B811" s="46">
        <v>24</v>
      </c>
      <c r="C811" s="216" t="s">
        <v>5379</v>
      </c>
      <c r="D811" s="72" t="s">
        <v>170</v>
      </c>
      <c r="E811" s="217">
        <v>2</v>
      </c>
      <c r="F811" s="217">
        <v>4</v>
      </c>
      <c r="G811" s="217">
        <v>6</v>
      </c>
      <c r="H811" s="269">
        <v>44651</v>
      </c>
      <c r="I811" s="217">
        <v>200</v>
      </c>
      <c r="J811" s="217">
        <f t="shared" si="34"/>
        <v>6</v>
      </c>
      <c r="N811" s="216"/>
      <c r="R811" s="216"/>
      <c r="U811" s="216"/>
    </row>
    <row r="812" spans="1:21" ht="15" hidden="1" outlineLevel="1" thickBot="1" x14ac:dyDescent="0.4">
      <c r="A812" s="216" t="s">
        <v>5378</v>
      </c>
      <c r="B812" s="46">
        <v>32</v>
      </c>
      <c r="C812" s="216" t="s">
        <v>5379</v>
      </c>
      <c r="D812" s="72" t="s">
        <v>170</v>
      </c>
      <c r="E812" s="217">
        <v>5</v>
      </c>
      <c r="F812" s="217">
        <v>3</v>
      </c>
      <c r="G812" s="217">
        <v>8</v>
      </c>
      <c r="H812" s="269">
        <v>44651</v>
      </c>
      <c r="I812" s="217">
        <v>700</v>
      </c>
      <c r="J812" s="217">
        <f t="shared" si="34"/>
        <v>8</v>
      </c>
      <c r="N812" s="216"/>
      <c r="R812" s="216"/>
      <c r="U812" s="216"/>
    </row>
    <row r="813" spans="1:21" ht="15" hidden="1" outlineLevel="1" thickBot="1" x14ac:dyDescent="0.4">
      <c r="A813" s="216" t="s">
        <v>5378</v>
      </c>
      <c r="B813" s="46">
        <v>28</v>
      </c>
      <c r="C813" s="216" t="s">
        <v>5379</v>
      </c>
      <c r="D813" s="72" t="s">
        <v>170</v>
      </c>
      <c r="E813" s="217">
        <v>3</v>
      </c>
      <c r="F813" s="217">
        <v>2</v>
      </c>
      <c r="G813" s="217">
        <v>5</v>
      </c>
      <c r="H813" s="269">
        <v>44651</v>
      </c>
      <c r="I813" s="217">
        <v>200</v>
      </c>
      <c r="J813" s="217">
        <f t="shared" si="34"/>
        <v>5</v>
      </c>
      <c r="N813" s="216"/>
      <c r="R813" s="216"/>
      <c r="U813" s="216"/>
    </row>
    <row r="814" spans="1:21" ht="15" hidden="1" outlineLevel="1" thickBot="1" x14ac:dyDescent="0.4">
      <c r="A814" s="216" t="s">
        <v>5378</v>
      </c>
      <c r="B814" s="46">
        <v>10</v>
      </c>
      <c r="C814" s="216" t="s">
        <v>5379</v>
      </c>
      <c r="D814" s="72" t="s">
        <v>170</v>
      </c>
      <c r="E814" s="217">
        <v>2</v>
      </c>
      <c r="F814" s="217">
        <v>3</v>
      </c>
      <c r="G814" s="217">
        <v>5</v>
      </c>
      <c r="H814" s="269">
        <v>44651</v>
      </c>
      <c r="I814" s="217">
        <v>300</v>
      </c>
      <c r="J814" s="217">
        <f t="shared" si="34"/>
        <v>5</v>
      </c>
      <c r="N814" s="216"/>
      <c r="R814" s="216"/>
      <c r="U814" s="216"/>
    </row>
    <row r="815" spans="1:21" ht="15" hidden="1" outlineLevel="1" thickBot="1" x14ac:dyDescent="0.4">
      <c r="A815" s="216" t="s">
        <v>5378</v>
      </c>
      <c r="B815" s="46">
        <v>31</v>
      </c>
      <c r="C815" s="216" t="s">
        <v>5379</v>
      </c>
      <c r="D815" s="72" t="s">
        <v>170</v>
      </c>
      <c r="E815" s="217">
        <v>6</v>
      </c>
      <c r="F815" s="217">
        <v>5</v>
      </c>
      <c r="G815" s="217">
        <v>11</v>
      </c>
      <c r="H815" s="269">
        <v>44651</v>
      </c>
      <c r="I815" s="217">
        <v>600</v>
      </c>
      <c r="J815" s="217">
        <f t="shared" si="34"/>
        <v>11</v>
      </c>
      <c r="N815" s="216"/>
      <c r="R815" s="216"/>
      <c r="U815" s="216"/>
    </row>
    <row r="816" spans="1:21" ht="15" hidden="1" outlineLevel="1" thickBot="1" x14ac:dyDescent="0.4">
      <c r="A816" s="216" t="s">
        <v>5378</v>
      </c>
      <c r="B816" s="46">
        <v>1</v>
      </c>
      <c r="C816" s="216" t="s">
        <v>5379</v>
      </c>
      <c r="D816" s="72" t="s">
        <v>170</v>
      </c>
      <c r="E816" s="217">
        <v>5</v>
      </c>
      <c r="F816" s="217">
        <v>7</v>
      </c>
      <c r="G816" s="217">
        <v>12</v>
      </c>
      <c r="H816" s="269">
        <v>44651</v>
      </c>
      <c r="I816" s="217">
        <v>200</v>
      </c>
      <c r="J816" s="217">
        <f t="shared" si="34"/>
        <v>12</v>
      </c>
      <c r="N816" s="216"/>
      <c r="R816" s="216"/>
      <c r="U816" s="216"/>
    </row>
    <row r="817" spans="1:21" ht="15" hidden="1" outlineLevel="1" thickBot="1" x14ac:dyDescent="0.4">
      <c r="A817" s="216" t="s">
        <v>5378</v>
      </c>
      <c r="B817" s="46">
        <v>2</v>
      </c>
      <c r="C817" s="216" t="s">
        <v>5379</v>
      </c>
      <c r="D817" s="72" t="s">
        <v>170</v>
      </c>
      <c r="E817" s="217">
        <v>3</v>
      </c>
      <c r="F817" s="217">
        <v>2</v>
      </c>
      <c r="G817" s="217">
        <v>5</v>
      </c>
      <c r="H817" s="269">
        <v>44651</v>
      </c>
      <c r="I817" s="217">
        <v>500</v>
      </c>
      <c r="J817" s="217">
        <f t="shared" si="34"/>
        <v>5</v>
      </c>
      <c r="N817" s="216"/>
      <c r="R817" s="216"/>
      <c r="U817" s="216"/>
    </row>
    <row r="818" spans="1:21" ht="15" hidden="1" outlineLevel="1" thickBot="1" x14ac:dyDescent="0.4">
      <c r="A818" s="216" t="s">
        <v>5378</v>
      </c>
      <c r="B818" s="46">
        <v>40</v>
      </c>
      <c r="C818" s="216" t="s">
        <v>5379</v>
      </c>
      <c r="D818" s="72" t="s">
        <v>170</v>
      </c>
      <c r="E818" s="217">
        <v>6</v>
      </c>
      <c r="F818" s="217">
        <v>4</v>
      </c>
      <c r="G818" s="217">
        <v>10</v>
      </c>
      <c r="H818" s="269">
        <v>44651</v>
      </c>
      <c r="I818" s="217">
        <v>400</v>
      </c>
      <c r="J818" s="217">
        <f t="shared" si="34"/>
        <v>10</v>
      </c>
      <c r="N818" s="216"/>
      <c r="R818" s="216"/>
      <c r="U818" s="216"/>
    </row>
    <row r="819" spans="1:21" ht="15" hidden="1" outlineLevel="1" thickBot="1" x14ac:dyDescent="0.4">
      <c r="A819" s="216" t="s">
        <v>5378</v>
      </c>
      <c r="B819" s="46">
        <v>3</v>
      </c>
      <c r="C819" s="216" t="s">
        <v>5379</v>
      </c>
      <c r="D819" s="72" t="s">
        <v>170</v>
      </c>
      <c r="E819" s="217">
        <v>4</v>
      </c>
      <c r="F819" s="217">
        <v>2</v>
      </c>
      <c r="G819" s="217">
        <v>6</v>
      </c>
      <c r="H819" s="269">
        <v>44651</v>
      </c>
      <c r="I819" s="217">
        <v>700</v>
      </c>
      <c r="J819" s="217">
        <f t="shared" si="34"/>
        <v>6</v>
      </c>
      <c r="N819" s="216"/>
      <c r="R819" s="216"/>
      <c r="U819" s="216"/>
    </row>
    <row r="820" spans="1:21" ht="15" hidden="1" outlineLevel="1" thickBot="1" x14ac:dyDescent="0.4">
      <c r="A820" s="216" t="s">
        <v>5378</v>
      </c>
      <c r="B820" s="46">
        <v>4</v>
      </c>
      <c r="C820" s="216" t="s">
        <v>5379</v>
      </c>
      <c r="D820" s="72" t="s">
        <v>170</v>
      </c>
      <c r="E820" s="217">
        <v>1</v>
      </c>
      <c r="F820" s="217">
        <v>2</v>
      </c>
      <c r="G820" s="217">
        <v>3</v>
      </c>
      <c r="H820" s="269">
        <v>44651</v>
      </c>
      <c r="I820" s="217">
        <v>900</v>
      </c>
      <c r="J820" s="217">
        <f t="shared" si="34"/>
        <v>3</v>
      </c>
      <c r="N820" s="216"/>
      <c r="R820" s="216"/>
      <c r="U820" s="216"/>
    </row>
    <row r="821" spans="1:21" ht="15" hidden="1" outlineLevel="1" thickBot="1" x14ac:dyDescent="0.4">
      <c r="A821" s="216" t="s">
        <v>5378</v>
      </c>
      <c r="B821" s="46">
        <v>22</v>
      </c>
      <c r="C821" s="216" t="s">
        <v>5379</v>
      </c>
      <c r="D821" s="72" t="s">
        <v>170</v>
      </c>
      <c r="E821" s="217">
        <v>1</v>
      </c>
      <c r="F821" s="217">
        <v>2</v>
      </c>
      <c r="G821" s="217">
        <v>3</v>
      </c>
      <c r="H821" s="269">
        <v>44651</v>
      </c>
      <c r="I821" s="217">
        <v>100</v>
      </c>
      <c r="J821" s="217">
        <f t="shared" si="34"/>
        <v>3</v>
      </c>
      <c r="N821" s="216"/>
      <c r="R821" s="216"/>
      <c r="U821" s="216"/>
    </row>
    <row r="822" spans="1:21" ht="15" hidden="1" outlineLevel="1" thickBot="1" x14ac:dyDescent="0.4">
      <c r="A822" s="216" t="s">
        <v>5378</v>
      </c>
      <c r="B822" s="46">
        <v>5</v>
      </c>
      <c r="C822" s="216" t="s">
        <v>5379</v>
      </c>
      <c r="D822" s="72" t="s">
        <v>170</v>
      </c>
      <c r="E822" s="217">
        <v>3</v>
      </c>
      <c r="F822" s="217">
        <v>2</v>
      </c>
      <c r="G822" s="217">
        <v>5</v>
      </c>
      <c r="H822" s="269">
        <v>44651</v>
      </c>
      <c r="I822" s="217">
        <v>300</v>
      </c>
      <c r="J822" s="217">
        <f t="shared" si="34"/>
        <v>5</v>
      </c>
      <c r="N822" s="216"/>
      <c r="R822" s="216"/>
      <c r="U822" s="216"/>
    </row>
    <row r="823" spans="1:21" ht="15" hidden="1" outlineLevel="1" thickBot="1" x14ac:dyDescent="0.4">
      <c r="A823" s="216" t="s">
        <v>5378</v>
      </c>
      <c r="B823" s="46">
        <v>6</v>
      </c>
      <c r="C823" s="216" t="s">
        <v>5379</v>
      </c>
      <c r="D823" s="72" t="s">
        <v>170</v>
      </c>
      <c r="E823" s="217">
        <v>2</v>
      </c>
      <c r="F823" s="217">
        <v>2</v>
      </c>
      <c r="G823" s="217">
        <v>4</v>
      </c>
      <c r="H823" s="269">
        <v>44651</v>
      </c>
      <c r="I823" s="217">
        <v>700</v>
      </c>
      <c r="J823" s="217">
        <f t="shared" si="34"/>
        <v>4</v>
      </c>
      <c r="N823" s="216"/>
      <c r="R823" s="216"/>
      <c r="U823" s="216"/>
    </row>
    <row r="824" spans="1:21" ht="15" hidden="1" outlineLevel="1" thickBot="1" x14ac:dyDescent="0.4">
      <c r="A824" s="216" t="s">
        <v>5378</v>
      </c>
      <c r="B824" s="46">
        <v>7</v>
      </c>
      <c r="C824" s="216" t="s">
        <v>5379</v>
      </c>
      <c r="D824" s="72" t="s">
        <v>170</v>
      </c>
      <c r="E824" s="217">
        <v>3</v>
      </c>
      <c r="F824" s="217">
        <v>2</v>
      </c>
      <c r="G824" s="217">
        <v>5</v>
      </c>
      <c r="H824" s="269">
        <v>44651</v>
      </c>
      <c r="I824" s="217">
        <v>500</v>
      </c>
      <c r="J824" s="217">
        <f t="shared" si="34"/>
        <v>5</v>
      </c>
      <c r="N824" s="216"/>
      <c r="R824" s="216"/>
      <c r="U824" s="216"/>
    </row>
    <row r="825" spans="1:21" ht="15" hidden="1" outlineLevel="1" thickBot="1" x14ac:dyDescent="0.4">
      <c r="A825" s="216" t="s">
        <v>5378</v>
      </c>
      <c r="B825" s="46">
        <v>8</v>
      </c>
      <c r="C825" s="216" t="s">
        <v>5379</v>
      </c>
      <c r="D825" s="72" t="s">
        <v>170</v>
      </c>
      <c r="E825" s="217">
        <v>3</v>
      </c>
      <c r="F825" s="217">
        <v>2</v>
      </c>
      <c r="G825" s="217">
        <v>5</v>
      </c>
      <c r="H825" s="269">
        <v>44651</v>
      </c>
      <c r="I825" s="217">
        <v>300</v>
      </c>
      <c r="J825" s="217">
        <f t="shared" si="34"/>
        <v>5</v>
      </c>
      <c r="N825" s="216"/>
      <c r="R825" s="216"/>
      <c r="U825" s="216"/>
    </row>
    <row r="826" spans="1:21" ht="15" hidden="1" outlineLevel="1" thickBot="1" x14ac:dyDescent="0.4">
      <c r="A826" s="216" t="s">
        <v>5378</v>
      </c>
      <c r="B826" s="46">
        <v>9</v>
      </c>
      <c r="C826" s="216" t="s">
        <v>5379</v>
      </c>
      <c r="D826" s="72" t="s">
        <v>170</v>
      </c>
      <c r="E826" s="217">
        <v>3</v>
      </c>
      <c r="F826" s="217">
        <v>2</v>
      </c>
      <c r="G826" s="217">
        <v>5</v>
      </c>
      <c r="H826" s="269">
        <v>44651</v>
      </c>
      <c r="I826" s="217">
        <v>100</v>
      </c>
      <c r="J826" s="217">
        <f t="shared" si="34"/>
        <v>5</v>
      </c>
      <c r="N826" s="216"/>
      <c r="R826" s="216"/>
      <c r="U826" s="216"/>
    </row>
    <row r="827" spans="1:21" ht="15" hidden="1" outlineLevel="1" thickBot="1" x14ac:dyDescent="0.4">
      <c r="A827" s="216" t="s">
        <v>5378</v>
      </c>
      <c r="B827" s="46">
        <v>20</v>
      </c>
      <c r="C827" s="216" t="s">
        <v>5379</v>
      </c>
      <c r="D827" s="72" t="s">
        <v>170</v>
      </c>
      <c r="E827" s="217">
        <v>7</v>
      </c>
      <c r="F827" s="217">
        <v>2</v>
      </c>
      <c r="G827" s="217">
        <v>9</v>
      </c>
      <c r="H827" s="269">
        <v>44651</v>
      </c>
      <c r="I827" s="217">
        <v>300</v>
      </c>
      <c r="J827" s="217">
        <f t="shared" si="34"/>
        <v>9</v>
      </c>
      <c r="N827" s="216"/>
      <c r="R827" s="216"/>
      <c r="U827" s="216"/>
    </row>
    <row r="828" spans="1:21" ht="15" hidden="1" outlineLevel="1" thickBot="1" x14ac:dyDescent="0.4">
      <c r="A828" s="216" t="s">
        <v>5378</v>
      </c>
      <c r="B828" s="46">
        <v>11</v>
      </c>
      <c r="C828" s="216" t="s">
        <v>5379</v>
      </c>
      <c r="D828" s="72" t="s">
        <v>170</v>
      </c>
      <c r="E828" s="217">
        <v>4</v>
      </c>
      <c r="F828" s="217">
        <v>4</v>
      </c>
      <c r="G828" s="217">
        <v>8</v>
      </c>
      <c r="H828" s="269">
        <v>44651</v>
      </c>
      <c r="I828" s="217">
        <v>700</v>
      </c>
      <c r="J828" s="217">
        <f t="shared" si="34"/>
        <v>8</v>
      </c>
      <c r="N828" s="216"/>
      <c r="R828" s="216"/>
      <c r="U828" s="216"/>
    </row>
    <row r="829" spans="1:21" ht="15" hidden="1" outlineLevel="1" thickBot="1" x14ac:dyDescent="0.4">
      <c r="A829" s="216" t="s">
        <v>5378</v>
      </c>
      <c r="B829" s="46">
        <v>17</v>
      </c>
      <c r="C829" s="216" t="s">
        <v>5379</v>
      </c>
      <c r="D829" s="72" t="s">
        <v>170</v>
      </c>
      <c r="E829" s="217">
        <v>4</v>
      </c>
      <c r="F829" s="217">
        <v>5</v>
      </c>
      <c r="G829" s="217">
        <v>9</v>
      </c>
      <c r="H829" s="269">
        <v>44651</v>
      </c>
      <c r="I829" s="217">
        <v>800</v>
      </c>
      <c r="J829" s="217">
        <f t="shared" si="34"/>
        <v>9</v>
      </c>
      <c r="N829" s="216"/>
      <c r="R829" s="216"/>
      <c r="U829" s="216"/>
    </row>
    <row r="830" spans="1:21" ht="15" hidden="1" outlineLevel="1" thickBot="1" x14ac:dyDescent="0.4">
      <c r="A830" s="216" t="s">
        <v>5378</v>
      </c>
      <c r="B830" s="46">
        <v>12</v>
      </c>
      <c r="C830" s="216" t="s">
        <v>5379</v>
      </c>
      <c r="D830" s="72" t="s">
        <v>170</v>
      </c>
      <c r="E830" s="217">
        <v>1</v>
      </c>
      <c r="F830" s="217">
        <v>2</v>
      </c>
      <c r="G830" s="217">
        <v>3</v>
      </c>
      <c r="H830" s="269">
        <v>44651</v>
      </c>
      <c r="I830" s="217">
        <v>800</v>
      </c>
      <c r="J830" s="217">
        <f t="shared" si="34"/>
        <v>3</v>
      </c>
      <c r="N830" s="216"/>
      <c r="R830" s="216"/>
      <c r="U830" s="216"/>
    </row>
    <row r="831" spans="1:21" ht="15" hidden="1" outlineLevel="1" thickBot="1" x14ac:dyDescent="0.4">
      <c r="A831" s="216" t="s">
        <v>5378</v>
      </c>
      <c r="B831" s="46">
        <v>13</v>
      </c>
      <c r="C831" s="216" t="s">
        <v>5379</v>
      </c>
      <c r="D831" s="72" t="s">
        <v>170</v>
      </c>
      <c r="E831" s="217">
        <v>7</v>
      </c>
      <c r="F831" s="217">
        <v>2</v>
      </c>
      <c r="G831" s="217">
        <v>9</v>
      </c>
      <c r="H831" s="269">
        <v>44651</v>
      </c>
      <c r="I831" s="217">
        <v>500</v>
      </c>
      <c r="J831" s="217">
        <f t="shared" si="34"/>
        <v>9</v>
      </c>
      <c r="N831" s="216"/>
      <c r="R831" s="216"/>
      <c r="U831" s="216"/>
    </row>
    <row r="832" spans="1:21" ht="15" hidden="1" outlineLevel="1" thickBot="1" x14ac:dyDescent="0.4">
      <c r="A832" s="216" t="s">
        <v>5378</v>
      </c>
      <c r="B832" s="46">
        <v>14</v>
      </c>
      <c r="C832" s="216" t="s">
        <v>5379</v>
      </c>
      <c r="D832" s="72" t="s">
        <v>170</v>
      </c>
      <c r="E832" s="217">
        <v>6</v>
      </c>
      <c r="F832" s="217">
        <v>7</v>
      </c>
      <c r="G832" s="217">
        <v>13</v>
      </c>
      <c r="H832" s="269">
        <v>44651</v>
      </c>
      <c r="I832" s="217">
        <v>100</v>
      </c>
      <c r="J832" s="217">
        <f t="shared" si="34"/>
        <v>13</v>
      </c>
      <c r="N832" s="216"/>
      <c r="R832" s="216"/>
      <c r="U832" s="216"/>
    </row>
    <row r="833" spans="1:21" ht="15" hidden="1" outlineLevel="1" thickBot="1" x14ac:dyDescent="0.4">
      <c r="A833" s="216" t="s">
        <v>5378</v>
      </c>
      <c r="B833" s="46">
        <v>15</v>
      </c>
      <c r="C833" s="216" t="s">
        <v>5379</v>
      </c>
      <c r="D833" s="72" t="s">
        <v>170</v>
      </c>
      <c r="E833" s="217">
        <v>7</v>
      </c>
      <c r="F833" s="217">
        <v>2</v>
      </c>
      <c r="G833" s="217">
        <v>9</v>
      </c>
      <c r="H833" s="269">
        <v>44651</v>
      </c>
      <c r="I833" s="217">
        <v>400</v>
      </c>
      <c r="J833" s="217">
        <f t="shared" si="34"/>
        <v>9</v>
      </c>
      <c r="N833" s="216"/>
      <c r="R833" s="216"/>
      <c r="U833" s="216"/>
    </row>
    <row r="834" spans="1:21" ht="15" hidden="1" outlineLevel="1" thickBot="1" x14ac:dyDescent="0.4">
      <c r="A834" s="216" t="s">
        <v>5378</v>
      </c>
      <c r="B834" s="46">
        <v>16</v>
      </c>
      <c r="C834" s="216" t="s">
        <v>5379</v>
      </c>
      <c r="D834" s="72" t="s">
        <v>170</v>
      </c>
      <c r="E834" s="217">
        <v>7</v>
      </c>
      <c r="F834" s="217">
        <v>2</v>
      </c>
      <c r="G834" s="217">
        <v>9</v>
      </c>
      <c r="H834" s="269">
        <v>44651</v>
      </c>
      <c r="I834" s="217">
        <v>600</v>
      </c>
      <c r="J834" s="217">
        <f t="shared" si="34"/>
        <v>9</v>
      </c>
      <c r="N834" s="216"/>
      <c r="R834" s="216"/>
      <c r="U834" s="216"/>
    </row>
    <row r="835" spans="1:21" ht="15" hidden="1" outlineLevel="1" thickBot="1" x14ac:dyDescent="0.4">
      <c r="A835" s="216" t="s">
        <v>5378</v>
      </c>
      <c r="B835" s="46">
        <v>18</v>
      </c>
      <c r="C835" s="216" t="s">
        <v>5379</v>
      </c>
      <c r="D835" s="72" t="s">
        <v>170</v>
      </c>
      <c r="E835" s="217">
        <v>5</v>
      </c>
      <c r="F835" s="217">
        <v>4</v>
      </c>
      <c r="G835" s="217">
        <v>9</v>
      </c>
      <c r="H835" s="269">
        <v>44651</v>
      </c>
      <c r="I835" s="217">
        <v>200</v>
      </c>
      <c r="J835" s="217">
        <f t="shared" si="34"/>
        <v>9</v>
      </c>
      <c r="N835" s="216"/>
      <c r="R835" s="216"/>
      <c r="U835" s="216"/>
    </row>
    <row r="836" spans="1:21" ht="15" hidden="1" outlineLevel="1" thickBot="1" x14ac:dyDescent="0.4">
      <c r="A836" s="216" t="s">
        <v>5378</v>
      </c>
      <c r="B836" s="46">
        <v>19</v>
      </c>
      <c r="C836" s="216" t="s">
        <v>5379</v>
      </c>
      <c r="D836" s="72" t="s">
        <v>170</v>
      </c>
      <c r="E836" s="217">
        <v>5</v>
      </c>
      <c r="F836" s="217">
        <v>2</v>
      </c>
      <c r="G836" s="217">
        <v>7</v>
      </c>
      <c r="H836" s="269">
        <v>44651</v>
      </c>
      <c r="I836" s="217">
        <v>500</v>
      </c>
      <c r="J836" s="217">
        <f t="shared" ref="J836:J899" si="36">IF(I836&gt;$Q$1,,G836)</f>
        <v>7</v>
      </c>
      <c r="N836" s="216"/>
      <c r="R836" s="216"/>
      <c r="U836" s="216"/>
    </row>
    <row r="837" spans="1:21" ht="15" hidden="1" outlineLevel="1" thickBot="1" x14ac:dyDescent="0.4">
      <c r="A837" s="216" t="s">
        <v>5378</v>
      </c>
      <c r="B837" s="46">
        <v>21</v>
      </c>
      <c r="C837" s="216" t="s">
        <v>5379</v>
      </c>
      <c r="D837" s="72" t="s">
        <v>170</v>
      </c>
      <c r="E837" s="217">
        <v>3</v>
      </c>
      <c r="F837" s="217">
        <v>3</v>
      </c>
      <c r="G837" s="217">
        <v>6</v>
      </c>
      <c r="H837" s="269">
        <v>44651</v>
      </c>
      <c r="I837" s="217">
        <v>600</v>
      </c>
      <c r="J837" s="217">
        <f t="shared" si="36"/>
        <v>6</v>
      </c>
      <c r="N837" s="216"/>
      <c r="R837" s="216"/>
      <c r="U837" s="216"/>
    </row>
    <row r="838" spans="1:21" ht="15" hidden="1" outlineLevel="1" thickBot="1" x14ac:dyDescent="0.4">
      <c r="A838" s="216" t="s">
        <v>5378</v>
      </c>
      <c r="B838" s="46">
        <v>23</v>
      </c>
      <c r="C838" s="216" t="s">
        <v>5379</v>
      </c>
      <c r="D838" s="72" t="s">
        <v>170</v>
      </c>
      <c r="E838" s="217">
        <v>6</v>
      </c>
      <c r="F838" s="217">
        <v>7</v>
      </c>
      <c r="G838" s="217">
        <v>13</v>
      </c>
      <c r="H838" s="269">
        <v>44651</v>
      </c>
      <c r="I838" s="217">
        <v>600</v>
      </c>
      <c r="J838" s="217">
        <f t="shared" si="36"/>
        <v>13</v>
      </c>
      <c r="N838" s="216"/>
      <c r="R838" s="216"/>
      <c r="U838" s="216"/>
    </row>
    <row r="839" spans="1:21" ht="15" hidden="1" outlineLevel="1" thickBot="1" x14ac:dyDescent="0.4">
      <c r="A839" s="216" t="s">
        <v>5378</v>
      </c>
      <c r="B839" s="46">
        <v>25</v>
      </c>
      <c r="C839" s="216" t="s">
        <v>5379</v>
      </c>
      <c r="D839" s="72" t="s">
        <v>170</v>
      </c>
      <c r="E839" s="217">
        <v>6</v>
      </c>
      <c r="F839" s="217">
        <v>2</v>
      </c>
      <c r="G839" s="217">
        <v>8</v>
      </c>
      <c r="H839" s="269">
        <v>44651</v>
      </c>
      <c r="I839" s="217">
        <v>500</v>
      </c>
      <c r="J839" s="217">
        <f t="shared" si="36"/>
        <v>8</v>
      </c>
      <c r="N839" s="216"/>
      <c r="R839" s="216"/>
      <c r="U839" s="216"/>
    </row>
    <row r="840" spans="1:21" ht="15" hidden="1" outlineLevel="1" thickBot="1" x14ac:dyDescent="0.4">
      <c r="A840" s="216" t="s">
        <v>5378</v>
      </c>
      <c r="B840" s="46">
        <v>26</v>
      </c>
      <c r="C840" s="216" t="s">
        <v>5379</v>
      </c>
      <c r="D840" s="72" t="s">
        <v>170</v>
      </c>
      <c r="E840" s="217">
        <v>7</v>
      </c>
      <c r="F840" s="217">
        <v>2</v>
      </c>
      <c r="G840" s="217">
        <v>9</v>
      </c>
      <c r="H840" s="269">
        <v>44651</v>
      </c>
      <c r="I840" s="217">
        <v>700</v>
      </c>
      <c r="J840" s="217">
        <f t="shared" si="36"/>
        <v>9</v>
      </c>
      <c r="N840" s="216"/>
      <c r="R840" s="216"/>
      <c r="U840" s="216"/>
    </row>
    <row r="841" spans="1:21" ht="15" hidden="1" outlineLevel="1" thickBot="1" x14ac:dyDescent="0.4">
      <c r="A841" s="216" t="s">
        <v>5378</v>
      </c>
      <c r="B841" s="46">
        <v>27</v>
      </c>
      <c r="C841" s="216" t="s">
        <v>5379</v>
      </c>
      <c r="D841" s="72" t="s">
        <v>170</v>
      </c>
      <c r="E841" s="217">
        <v>6</v>
      </c>
      <c r="F841" s="217">
        <v>2</v>
      </c>
      <c r="G841" s="217">
        <v>8</v>
      </c>
      <c r="H841" s="269">
        <v>44651</v>
      </c>
      <c r="I841" s="217">
        <v>300</v>
      </c>
      <c r="J841" s="217">
        <f t="shared" si="36"/>
        <v>8</v>
      </c>
      <c r="N841" s="216"/>
      <c r="R841" s="216"/>
      <c r="U841" s="216"/>
    </row>
    <row r="842" spans="1:21" ht="15" hidden="1" outlineLevel="1" thickBot="1" x14ac:dyDescent="0.4">
      <c r="A842" s="216" t="s">
        <v>5378</v>
      </c>
      <c r="B842" s="46">
        <v>29</v>
      </c>
      <c r="C842" s="216" t="s">
        <v>5379</v>
      </c>
      <c r="D842" s="72" t="s">
        <v>170</v>
      </c>
      <c r="E842" s="217">
        <v>8</v>
      </c>
      <c r="F842" s="217">
        <v>2</v>
      </c>
      <c r="G842" s="217">
        <v>10</v>
      </c>
      <c r="H842" s="269">
        <v>44651</v>
      </c>
      <c r="I842" s="217">
        <v>900</v>
      </c>
      <c r="J842" s="217">
        <f t="shared" si="36"/>
        <v>10</v>
      </c>
      <c r="N842" s="216"/>
      <c r="R842" s="216"/>
      <c r="U842" s="216"/>
    </row>
    <row r="843" spans="1:21" ht="15" hidden="1" outlineLevel="1" thickBot="1" x14ac:dyDescent="0.4">
      <c r="A843" s="216" t="s">
        <v>5378</v>
      </c>
      <c r="B843" s="46">
        <v>30</v>
      </c>
      <c r="C843" s="216" t="s">
        <v>5379</v>
      </c>
      <c r="D843" s="72" t="s">
        <v>170</v>
      </c>
      <c r="E843" s="217">
        <v>7</v>
      </c>
      <c r="F843" s="217">
        <v>4</v>
      </c>
      <c r="G843" s="217">
        <v>11</v>
      </c>
      <c r="H843" s="269">
        <v>44651</v>
      </c>
      <c r="I843" s="217">
        <v>500</v>
      </c>
      <c r="J843" s="217">
        <f t="shared" si="36"/>
        <v>11</v>
      </c>
      <c r="N843" s="216"/>
      <c r="R843" s="216"/>
      <c r="U843" s="216"/>
    </row>
    <row r="844" spans="1:21" ht="15" hidden="1" outlineLevel="1" thickBot="1" x14ac:dyDescent="0.4">
      <c r="A844" s="216" t="s">
        <v>5378</v>
      </c>
      <c r="B844" s="46">
        <v>33</v>
      </c>
      <c r="C844" s="216" t="s">
        <v>5379</v>
      </c>
      <c r="D844" s="72" t="s">
        <v>170</v>
      </c>
      <c r="E844" s="217">
        <v>12</v>
      </c>
      <c r="F844" s="217">
        <v>2</v>
      </c>
      <c r="G844" s="217">
        <v>14</v>
      </c>
      <c r="H844" s="269">
        <v>44651</v>
      </c>
      <c r="I844" s="217">
        <v>400</v>
      </c>
      <c r="J844" s="217">
        <f t="shared" si="36"/>
        <v>14</v>
      </c>
      <c r="N844" s="216"/>
      <c r="R844" s="216"/>
      <c r="U844" s="216"/>
    </row>
    <row r="845" spans="1:21" ht="15" hidden="1" outlineLevel="1" thickBot="1" x14ac:dyDescent="0.4">
      <c r="A845" s="216" t="s">
        <v>5378</v>
      </c>
      <c r="B845" s="46">
        <v>34</v>
      </c>
      <c r="C845" s="216" t="s">
        <v>5379</v>
      </c>
      <c r="D845" s="72" t="s">
        <v>170</v>
      </c>
      <c r="E845" s="217">
        <v>7</v>
      </c>
      <c r="F845" s="217">
        <v>2</v>
      </c>
      <c r="G845" s="217">
        <v>9</v>
      </c>
      <c r="H845" s="269">
        <v>44651</v>
      </c>
      <c r="I845" s="217">
        <v>400</v>
      </c>
      <c r="J845" s="217">
        <f t="shared" si="36"/>
        <v>9</v>
      </c>
      <c r="N845" s="216"/>
      <c r="R845" s="216"/>
      <c r="U845" s="216"/>
    </row>
    <row r="846" spans="1:21" ht="15" hidden="1" outlineLevel="1" thickBot="1" x14ac:dyDescent="0.4">
      <c r="A846" s="216" t="s">
        <v>5378</v>
      </c>
      <c r="B846" s="46">
        <v>38</v>
      </c>
      <c r="C846" s="216" t="s">
        <v>5379</v>
      </c>
      <c r="D846" s="72" t="s">
        <v>170</v>
      </c>
      <c r="E846" s="217">
        <v>4</v>
      </c>
      <c r="F846" s="217">
        <v>3</v>
      </c>
      <c r="G846" s="217">
        <v>7</v>
      </c>
      <c r="H846" s="269">
        <v>44651</v>
      </c>
      <c r="I846" s="217">
        <v>900</v>
      </c>
      <c r="J846" s="217">
        <f t="shared" si="36"/>
        <v>7</v>
      </c>
      <c r="N846" s="216"/>
      <c r="R846" s="216"/>
      <c r="U846" s="216"/>
    </row>
    <row r="847" spans="1:21" ht="15" hidden="1" outlineLevel="1" thickBot="1" x14ac:dyDescent="0.4">
      <c r="A847" s="216" t="s">
        <v>5378</v>
      </c>
      <c r="B847" s="46">
        <v>35</v>
      </c>
      <c r="C847" s="216" t="s">
        <v>5379</v>
      </c>
      <c r="D847" s="72" t="s">
        <v>170</v>
      </c>
      <c r="E847" s="217">
        <v>3</v>
      </c>
      <c r="F847" s="217">
        <v>2</v>
      </c>
      <c r="G847" s="217">
        <v>5</v>
      </c>
      <c r="H847" s="269">
        <v>44651</v>
      </c>
      <c r="I847" s="217">
        <v>500</v>
      </c>
      <c r="J847" s="217">
        <f t="shared" si="36"/>
        <v>5</v>
      </c>
      <c r="N847" s="216"/>
      <c r="R847" s="216"/>
      <c r="U847" s="216"/>
    </row>
    <row r="848" spans="1:21" ht="15" hidden="1" outlineLevel="1" thickBot="1" x14ac:dyDescent="0.4">
      <c r="A848" s="216" t="s">
        <v>5378</v>
      </c>
      <c r="B848" s="46">
        <v>36</v>
      </c>
      <c r="C848" s="216" t="s">
        <v>5379</v>
      </c>
      <c r="D848" s="72" t="s">
        <v>170</v>
      </c>
      <c r="E848" s="217">
        <v>8</v>
      </c>
      <c r="F848" s="217">
        <v>5</v>
      </c>
      <c r="G848" s="217">
        <v>13</v>
      </c>
      <c r="H848" s="269">
        <v>44651</v>
      </c>
      <c r="I848" s="217">
        <v>300</v>
      </c>
      <c r="J848" s="217">
        <f t="shared" si="36"/>
        <v>13</v>
      </c>
      <c r="N848" s="216"/>
      <c r="R848" s="216"/>
      <c r="U848" s="216"/>
    </row>
    <row r="849" spans="1:21" ht="15" hidden="1" outlineLevel="1" thickBot="1" x14ac:dyDescent="0.4">
      <c r="A849" s="216" t="s">
        <v>5378</v>
      </c>
      <c r="B849" s="46">
        <v>37</v>
      </c>
      <c r="C849" s="216" t="s">
        <v>5379</v>
      </c>
      <c r="D849" s="72" t="s">
        <v>170</v>
      </c>
      <c r="E849" s="217">
        <v>4</v>
      </c>
      <c r="F849" s="217">
        <v>3</v>
      </c>
      <c r="G849" s="217">
        <v>7</v>
      </c>
      <c r="H849" s="269">
        <v>44651</v>
      </c>
      <c r="I849" s="217">
        <v>700</v>
      </c>
      <c r="J849" s="217">
        <f t="shared" si="36"/>
        <v>7</v>
      </c>
      <c r="N849" s="216"/>
      <c r="R849" s="216"/>
      <c r="U849" s="216"/>
    </row>
    <row r="850" spans="1:21" ht="15" hidden="1" outlineLevel="1" thickBot="1" x14ac:dyDescent="0.4">
      <c r="A850" s="216" t="s">
        <v>5378</v>
      </c>
      <c r="B850" s="46">
        <v>39</v>
      </c>
      <c r="C850" s="216" t="s">
        <v>5379</v>
      </c>
      <c r="D850" s="72" t="s">
        <v>170</v>
      </c>
      <c r="E850" s="217">
        <v>3</v>
      </c>
      <c r="F850" s="217">
        <v>2</v>
      </c>
      <c r="G850" s="217">
        <v>5</v>
      </c>
      <c r="H850" s="269">
        <v>44651</v>
      </c>
      <c r="I850" s="217">
        <v>800</v>
      </c>
      <c r="J850" s="217">
        <f t="shared" si="36"/>
        <v>5</v>
      </c>
      <c r="N850" s="216"/>
      <c r="R850" s="216"/>
      <c r="U850" s="216"/>
    </row>
    <row r="851" spans="1:21" ht="15" collapsed="1" thickBot="1" x14ac:dyDescent="0.4">
      <c r="A851" s="415" t="s">
        <v>5378</v>
      </c>
      <c r="B851" s="416"/>
      <c r="C851" s="417" t="s">
        <v>5379</v>
      </c>
      <c r="D851" s="273">
        <f>COUNTA(D811:D850)</f>
        <v>40</v>
      </c>
      <c r="E851" s="418">
        <f>SUM(E811:E850)</f>
        <v>189</v>
      </c>
      <c r="F851" s="418">
        <f t="shared" ref="F851:G851" si="37">SUM(F811:F850)</f>
        <v>119</v>
      </c>
      <c r="G851" s="418">
        <f t="shared" si="37"/>
        <v>308</v>
      </c>
      <c r="H851" s="422">
        <v>44651</v>
      </c>
      <c r="I851" s="421">
        <f>AVERAGE(I811:I850)</f>
        <v>492.5</v>
      </c>
      <c r="J851" s="418">
        <f t="shared" ref="J851" si="38">SUM(J811:J850)</f>
        <v>308</v>
      </c>
      <c r="N851" s="216"/>
      <c r="R851" s="216"/>
      <c r="U851" s="216"/>
    </row>
    <row r="852" spans="1:21" ht="15" hidden="1" outlineLevel="1" thickBot="1" x14ac:dyDescent="0.4">
      <c r="A852" s="216" t="s">
        <v>5380</v>
      </c>
      <c r="B852" s="46">
        <v>54</v>
      </c>
      <c r="C852" s="216" t="s">
        <v>5381</v>
      </c>
      <c r="D852" s="72" t="s">
        <v>170</v>
      </c>
      <c r="E852" s="217">
        <v>3</v>
      </c>
      <c r="F852" s="217">
        <v>2</v>
      </c>
      <c r="G852" s="217">
        <v>5</v>
      </c>
      <c r="H852" s="269">
        <v>44651</v>
      </c>
      <c r="I852" s="217">
        <v>200</v>
      </c>
      <c r="J852" s="217">
        <f t="shared" si="36"/>
        <v>5</v>
      </c>
      <c r="N852" s="216"/>
      <c r="R852" s="216"/>
      <c r="U852" s="216"/>
    </row>
    <row r="853" spans="1:21" ht="15" hidden="1" outlineLevel="1" thickBot="1" x14ac:dyDescent="0.4">
      <c r="A853" s="216" t="s">
        <v>5380</v>
      </c>
      <c r="B853" s="46">
        <v>1</v>
      </c>
      <c r="C853" s="216" t="s">
        <v>5381</v>
      </c>
      <c r="D853" s="72" t="s">
        <v>170</v>
      </c>
      <c r="E853" s="217">
        <v>5</v>
      </c>
      <c r="F853" s="217">
        <v>2</v>
      </c>
      <c r="G853" s="217">
        <v>7</v>
      </c>
      <c r="H853" s="269">
        <v>44651</v>
      </c>
      <c r="I853" s="217">
        <v>700</v>
      </c>
      <c r="J853" s="217">
        <f t="shared" si="36"/>
        <v>7</v>
      </c>
      <c r="N853" s="216"/>
      <c r="R853" s="216"/>
      <c r="U853" s="216"/>
    </row>
    <row r="854" spans="1:21" ht="15" hidden="1" outlineLevel="1" thickBot="1" x14ac:dyDescent="0.4">
      <c r="A854" s="216" t="s">
        <v>5380</v>
      </c>
      <c r="B854" s="46">
        <v>2</v>
      </c>
      <c r="C854" s="216" t="s">
        <v>5381</v>
      </c>
      <c r="D854" s="72" t="s">
        <v>170</v>
      </c>
      <c r="E854" s="217">
        <v>6</v>
      </c>
      <c r="F854" s="217">
        <v>2</v>
      </c>
      <c r="G854" s="217">
        <v>8</v>
      </c>
      <c r="H854" s="269">
        <v>44651</v>
      </c>
      <c r="I854" s="217">
        <v>400</v>
      </c>
      <c r="J854" s="217">
        <f t="shared" si="36"/>
        <v>8</v>
      </c>
      <c r="N854" s="216"/>
      <c r="R854" s="216"/>
      <c r="U854" s="216"/>
    </row>
    <row r="855" spans="1:21" ht="15" hidden="1" outlineLevel="1" thickBot="1" x14ac:dyDescent="0.4">
      <c r="A855" s="216" t="s">
        <v>5380</v>
      </c>
      <c r="B855" s="46">
        <v>3</v>
      </c>
      <c r="C855" s="216" t="s">
        <v>5381</v>
      </c>
      <c r="D855" s="72" t="s">
        <v>170</v>
      </c>
      <c r="E855" s="217">
        <v>3</v>
      </c>
      <c r="F855" s="217">
        <v>2</v>
      </c>
      <c r="G855" s="217">
        <v>5</v>
      </c>
      <c r="H855" s="269">
        <v>44651</v>
      </c>
      <c r="I855" s="217">
        <v>400</v>
      </c>
      <c r="J855" s="217">
        <f t="shared" si="36"/>
        <v>5</v>
      </c>
      <c r="N855" s="216"/>
      <c r="R855" s="216"/>
      <c r="U855" s="216"/>
    </row>
    <row r="856" spans="1:21" ht="15" hidden="1" outlineLevel="1" thickBot="1" x14ac:dyDescent="0.4">
      <c r="A856" s="216" t="s">
        <v>5380</v>
      </c>
      <c r="B856" s="46">
        <v>4</v>
      </c>
      <c r="C856" s="216" t="s">
        <v>5381</v>
      </c>
      <c r="D856" s="72" t="s">
        <v>170</v>
      </c>
      <c r="E856" s="217">
        <v>7</v>
      </c>
      <c r="F856" s="217">
        <v>5</v>
      </c>
      <c r="G856" s="217">
        <v>12</v>
      </c>
      <c r="H856" s="269">
        <v>44651</v>
      </c>
      <c r="I856" s="217">
        <v>800</v>
      </c>
      <c r="J856" s="217">
        <f t="shared" si="36"/>
        <v>12</v>
      </c>
      <c r="N856" s="216"/>
      <c r="R856" s="216"/>
      <c r="U856" s="216"/>
    </row>
    <row r="857" spans="1:21" ht="15" hidden="1" outlineLevel="1" thickBot="1" x14ac:dyDescent="0.4">
      <c r="A857" s="216" t="s">
        <v>5380</v>
      </c>
      <c r="B857" s="46">
        <v>5</v>
      </c>
      <c r="C857" s="216" t="s">
        <v>5381</v>
      </c>
      <c r="D857" s="72" t="s">
        <v>170</v>
      </c>
      <c r="E857" s="217">
        <v>6</v>
      </c>
      <c r="F857" s="217">
        <v>6</v>
      </c>
      <c r="G857" s="217">
        <v>12</v>
      </c>
      <c r="H857" s="269">
        <v>44651</v>
      </c>
      <c r="I857" s="217">
        <v>600</v>
      </c>
      <c r="J857" s="217">
        <f t="shared" si="36"/>
        <v>12</v>
      </c>
      <c r="N857" s="216"/>
      <c r="R857" s="216"/>
      <c r="U857" s="216"/>
    </row>
    <row r="858" spans="1:21" ht="15" hidden="1" outlineLevel="1" thickBot="1" x14ac:dyDescent="0.4">
      <c r="A858" s="216" t="s">
        <v>5380</v>
      </c>
      <c r="B858" s="46">
        <v>6</v>
      </c>
      <c r="C858" s="216" t="s">
        <v>5381</v>
      </c>
      <c r="D858" s="72" t="s">
        <v>170</v>
      </c>
      <c r="E858" s="217">
        <v>7</v>
      </c>
      <c r="F858" s="217">
        <v>2</v>
      </c>
      <c r="G858" s="217">
        <v>9</v>
      </c>
      <c r="H858" s="269">
        <v>44651</v>
      </c>
      <c r="I858" s="217">
        <v>200</v>
      </c>
      <c r="J858" s="217">
        <f t="shared" si="36"/>
        <v>9</v>
      </c>
      <c r="N858" s="216"/>
      <c r="R858" s="216"/>
      <c r="U858" s="216"/>
    </row>
    <row r="859" spans="1:21" ht="15" hidden="1" outlineLevel="1" thickBot="1" x14ac:dyDescent="0.4">
      <c r="A859" s="216" t="s">
        <v>5380</v>
      </c>
      <c r="B859" s="46">
        <v>7</v>
      </c>
      <c r="C859" s="216" t="s">
        <v>5381</v>
      </c>
      <c r="D859" s="72" t="s">
        <v>170</v>
      </c>
      <c r="E859" s="217">
        <v>8</v>
      </c>
      <c r="F859" s="217">
        <v>2</v>
      </c>
      <c r="G859" s="217">
        <v>10</v>
      </c>
      <c r="H859" s="269">
        <v>44651</v>
      </c>
      <c r="I859" s="217">
        <v>800</v>
      </c>
      <c r="J859" s="217">
        <f t="shared" si="36"/>
        <v>10</v>
      </c>
      <c r="N859" s="216"/>
      <c r="R859" s="216"/>
      <c r="U859" s="216"/>
    </row>
    <row r="860" spans="1:21" ht="15" hidden="1" outlineLevel="1" thickBot="1" x14ac:dyDescent="0.4">
      <c r="A860" s="216" t="s">
        <v>5380</v>
      </c>
      <c r="B860" s="46">
        <v>8</v>
      </c>
      <c r="C860" s="216" t="s">
        <v>5381</v>
      </c>
      <c r="D860" s="72" t="s">
        <v>170</v>
      </c>
      <c r="E860" s="217">
        <v>4</v>
      </c>
      <c r="F860" s="217">
        <v>2</v>
      </c>
      <c r="G860" s="217">
        <v>6</v>
      </c>
      <c r="H860" s="269">
        <v>44651</v>
      </c>
      <c r="I860" s="217">
        <v>100</v>
      </c>
      <c r="J860" s="217">
        <f t="shared" si="36"/>
        <v>6</v>
      </c>
      <c r="N860" s="216"/>
      <c r="R860" s="216"/>
      <c r="U860" s="216"/>
    </row>
    <row r="861" spans="1:21" ht="15" hidden="1" outlineLevel="1" thickBot="1" x14ac:dyDescent="0.4">
      <c r="A861" s="216" t="s">
        <v>5380</v>
      </c>
      <c r="B861" s="46">
        <v>33</v>
      </c>
      <c r="C861" s="216" t="s">
        <v>5381</v>
      </c>
      <c r="D861" s="72" t="s">
        <v>170</v>
      </c>
      <c r="E861" s="217">
        <v>1</v>
      </c>
      <c r="F861" s="217">
        <v>5</v>
      </c>
      <c r="G861" s="217">
        <v>6</v>
      </c>
      <c r="H861" s="269">
        <v>44651</v>
      </c>
      <c r="I861" s="217">
        <v>600</v>
      </c>
      <c r="J861" s="217">
        <f t="shared" si="36"/>
        <v>6</v>
      </c>
      <c r="N861" s="216"/>
      <c r="R861" s="216"/>
      <c r="U861" s="216"/>
    </row>
    <row r="862" spans="1:21" ht="15" hidden="1" outlineLevel="1" thickBot="1" x14ac:dyDescent="0.4">
      <c r="A862" s="216" t="s">
        <v>5380</v>
      </c>
      <c r="B862" s="46">
        <v>9</v>
      </c>
      <c r="C862" s="216" t="s">
        <v>5381</v>
      </c>
      <c r="D862" s="72" t="s">
        <v>170</v>
      </c>
      <c r="E862" s="217">
        <v>4</v>
      </c>
      <c r="F862" s="217">
        <v>5</v>
      </c>
      <c r="G862" s="217">
        <v>9</v>
      </c>
      <c r="H862" s="269">
        <v>44651</v>
      </c>
      <c r="I862" s="217">
        <v>300</v>
      </c>
      <c r="J862" s="217">
        <f t="shared" si="36"/>
        <v>9</v>
      </c>
      <c r="N862" s="216"/>
      <c r="R862" s="216"/>
      <c r="U862" s="216"/>
    </row>
    <row r="863" spans="1:21" ht="15" hidden="1" outlineLevel="1" thickBot="1" x14ac:dyDescent="0.4">
      <c r="A863" s="216" t="s">
        <v>5380</v>
      </c>
      <c r="B863" s="46">
        <v>56</v>
      </c>
      <c r="C863" s="216" t="s">
        <v>5381</v>
      </c>
      <c r="D863" s="72" t="s">
        <v>170</v>
      </c>
      <c r="E863" s="217">
        <v>2</v>
      </c>
      <c r="F863" s="217">
        <v>3</v>
      </c>
      <c r="G863" s="217">
        <v>5</v>
      </c>
      <c r="H863" s="269">
        <v>44651</v>
      </c>
      <c r="I863" s="217">
        <v>500</v>
      </c>
      <c r="J863" s="217">
        <f t="shared" si="36"/>
        <v>5</v>
      </c>
      <c r="N863" s="216"/>
      <c r="R863" s="216"/>
      <c r="U863" s="216"/>
    </row>
    <row r="864" spans="1:21" ht="15" hidden="1" outlineLevel="1" thickBot="1" x14ac:dyDescent="0.4">
      <c r="A864" s="216" t="s">
        <v>5380</v>
      </c>
      <c r="B864" s="46">
        <v>10</v>
      </c>
      <c r="C864" s="216" t="s">
        <v>5381</v>
      </c>
      <c r="D864" s="72" t="s">
        <v>170</v>
      </c>
      <c r="E864" s="217">
        <v>6</v>
      </c>
      <c r="F864" s="217">
        <v>5</v>
      </c>
      <c r="G864" s="217">
        <v>11</v>
      </c>
      <c r="H864" s="269">
        <v>44651</v>
      </c>
      <c r="I864" s="217">
        <v>450</v>
      </c>
      <c r="J864" s="217">
        <f t="shared" si="36"/>
        <v>11</v>
      </c>
      <c r="N864" s="216"/>
      <c r="R864" s="216"/>
      <c r="U864" s="216"/>
    </row>
    <row r="865" spans="1:21" ht="15" hidden="1" outlineLevel="1" thickBot="1" x14ac:dyDescent="0.4">
      <c r="A865" s="216" t="s">
        <v>5380</v>
      </c>
      <c r="B865" s="46">
        <v>11</v>
      </c>
      <c r="C865" s="216" t="s">
        <v>5381</v>
      </c>
      <c r="D865" s="72" t="s">
        <v>170</v>
      </c>
      <c r="E865" s="217">
        <v>2</v>
      </c>
      <c r="F865" s="217">
        <v>3</v>
      </c>
      <c r="G865" s="217">
        <v>5</v>
      </c>
      <c r="H865" s="269">
        <v>44651</v>
      </c>
      <c r="I865" s="217">
        <v>780</v>
      </c>
      <c r="J865" s="217">
        <f t="shared" si="36"/>
        <v>5</v>
      </c>
      <c r="N865" s="216"/>
      <c r="R865" s="216"/>
      <c r="U865" s="216"/>
    </row>
    <row r="866" spans="1:21" ht="15" hidden="1" outlineLevel="1" thickBot="1" x14ac:dyDescent="0.4">
      <c r="A866" s="216" t="s">
        <v>5380</v>
      </c>
      <c r="B866" s="46">
        <v>12</v>
      </c>
      <c r="C866" s="216" t="s">
        <v>5381</v>
      </c>
      <c r="D866" s="72" t="s">
        <v>170</v>
      </c>
      <c r="E866" s="217">
        <v>7</v>
      </c>
      <c r="F866" s="217">
        <v>2</v>
      </c>
      <c r="G866" s="217">
        <v>9</v>
      </c>
      <c r="H866" s="269">
        <v>44651</v>
      </c>
      <c r="I866" s="217">
        <v>200</v>
      </c>
      <c r="J866" s="217">
        <f t="shared" si="36"/>
        <v>9</v>
      </c>
      <c r="N866" s="216"/>
      <c r="R866" s="216"/>
      <c r="U866" s="216"/>
    </row>
    <row r="867" spans="1:21" ht="15" hidden="1" outlineLevel="1" thickBot="1" x14ac:dyDescent="0.4">
      <c r="A867" s="216" t="s">
        <v>5380</v>
      </c>
      <c r="B867" s="46">
        <v>13</v>
      </c>
      <c r="C867" s="216" t="s">
        <v>5381</v>
      </c>
      <c r="D867" s="72" t="s">
        <v>170</v>
      </c>
      <c r="E867" s="217">
        <v>5</v>
      </c>
      <c r="F867" s="217">
        <v>2</v>
      </c>
      <c r="G867" s="217">
        <v>7</v>
      </c>
      <c r="H867" s="269">
        <v>44651</v>
      </c>
      <c r="I867" s="217">
        <v>470</v>
      </c>
      <c r="J867" s="217">
        <f t="shared" si="36"/>
        <v>7</v>
      </c>
      <c r="N867" s="216"/>
      <c r="R867" s="216"/>
      <c r="U867" s="216"/>
    </row>
    <row r="868" spans="1:21" ht="15" hidden="1" outlineLevel="1" thickBot="1" x14ac:dyDescent="0.4">
      <c r="A868" s="216" t="s">
        <v>5380</v>
      </c>
      <c r="B868" s="46">
        <v>16</v>
      </c>
      <c r="C868" s="216" t="s">
        <v>5381</v>
      </c>
      <c r="D868" s="72" t="s">
        <v>170</v>
      </c>
      <c r="E868" s="217">
        <v>3</v>
      </c>
      <c r="F868" s="217">
        <v>2</v>
      </c>
      <c r="G868" s="217">
        <v>5</v>
      </c>
      <c r="H868" s="269">
        <v>44651</v>
      </c>
      <c r="I868" s="217">
        <v>400</v>
      </c>
      <c r="J868" s="217">
        <f t="shared" si="36"/>
        <v>5</v>
      </c>
      <c r="N868" s="216"/>
      <c r="R868" s="216"/>
      <c r="U868" s="216"/>
    </row>
    <row r="869" spans="1:21" ht="15" hidden="1" outlineLevel="1" thickBot="1" x14ac:dyDescent="0.4">
      <c r="A869" s="216" t="s">
        <v>5380</v>
      </c>
      <c r="B869" s="46">
        <v>14</v>
      </c>
      <c r="C869" s="216" t="s">
        <v>5381</v>
      </c>
      <c r="D869" s="72" t="s">
        <v>170</v>
      </c>
      <c r="E869" s="217">
        <v>3</v>
      </c>
      <c r="F869" s="217">
        <v>4</v>
      </c>
      <c r="G869" s="217">
        <v>7</v>
      </c>
      <c r="H869" s="269">
        <v>44651</v>
      </c>
      <c r="I869" s="217">
        <v>100</v>
      </c>
      <c r="J869" s="217">
        <f t="shared" si="36"/>
        <v>7</v>
      </c>
      <c r="N869" s="216"/>
      <c r="R869" s="216"/>
      <c r="U869" s="216"/>
    </row>
    <row r="870" spans="1:21" ht="15" hidden="1" outlineLevel="1" thickBot="1" x14ac:dyDescent="0.4">
      <c r="A870" s="216" t="s">
        <v>5380</v>
      </c>
      <c r="B870" s="46">
        <v>18</v>
      </c>
      <c r="C870" s="216" t="s">
        <v>5381</v>
      </c>
      <c r="D870" s="72" t="s">
        <v>170</v>
      </c>
      <c r="E870" s="217">
        <v>4</v>
      </c>
      <c r="F870" s="217">
        <v>5</v>
      </c>
      <c r="G870" s="217">
        <v>9</v>
      </c>
      <c r="H870" s="269">
        <v>44651</v>
      </c>
      <c r="I870" s="217">
        <v>200</v>
      </c>
      <c r="J870" s="217">
        <f t="shared" si="36"/>
        <v>9</v>
      </c>
      <c r="N870" s="216"/>
      <c r="R870" s="216"/>
      <c r="U870" s="216"/>
    </row>
    <row r="871" spans="1:21" ht="15" hidden="1" outlineLevel="1" thickBot="1" x14ac:dyDescent="0.4">
      <c r="A871" s="216" t="s">
        <v>5380</v>
      </c>
      <c r="B871" s="46">
        <v>15</v>
      </c>
      <c r="C871" s="216" t="s">
        <v>5381</v>
      </c>
      <c r="D871" s="72" t="s">
        <v>170</v>
      </c>
      <c r="E871" s="217">
        <v>9</v>
      </c>
      <c r="F871" s="217">
        <v>2</v>
      </c>
      <c r="G871" s="217">
        <v>11</v>
      </c>
      <c r="H871" s="269">
        <v>44651</v>
      </c>
      <c r="I871" s="217">
        <v>100</v>
      </c>
      <c r="J871" s="217">
        <f t="shared" si="36"/>
        <v>11</v>
      </c>
      <c r="N871" s="216"/>
      <c r="R871" s="216"/>
      <c r="U871" s="216"/>
    </row>
    <row r="872" spans="1:21" ht="15" hidden="1" outlineLevel="1" thickBot="1" x14ac:dyDescent="0.4">
      <c r="A872" s="216" t="s">
        <v>5380</v>
      </c>
      <c r="B872" s="46">
        <v>64</v>
      </c>
      <c r="C872" s="216" t="s">
        <v>5381</v>
      </c>
      <c r="D872" s="72" t="s">
        <v>170</v>
      </c>
      <c r="E872" s="217">
        <v>2</v>
      </c>
      <c r="F872" s="217">
        <v>2</v>
      </c>
      <c r="G872" s="217">
        <v>4</v>
      </c>
      <c r="H872" s="269">
        <v>44651</v>
      </c>
      <c r="I872" s="217">
        <v>500</v>
      </c>
      <c r="J872" s="217">
        <f t="shared" si="36"/>
        <v>4</v>
      </c>
      <c r="N872" s="216"/>
      <c r="R872" s="216"/>
      <c r="U872" s="216"/>
    </row>
    <row r="873" spans="1:21" ht="15" hidden="1" outlineLevel="1" thickBot="1" x14ac:dyDescent="0.4">
      <c r="A873" s="216" t="s">
        <v>5380</v>
      </c>
      <c r="B873" s="46">
        <v>17</v>
      </c>
      <c r="C873" s="216" t="s">
        <v>5381</v>
      </c>
      <c r="D873" s="72" t="s">
        <v>170</v>
      </c>
      <c r="E873" s="217">
        <v>6</v>
      </c>
      <c r="F873" s="217">
        <v>4</v>
      </c>
      <c r="G873" s="217">
        <v>10</v>
      </c>
      <c r="H873" s="269">
        <v>44651</v>
      </c>
      <c r="I873" s="217">
        <v>600</v>
      </c>
      <c r="J873" s="217">
        <f t="shared" si="36"/>
        <v>10</v>
      </c>
      <c r="N873" s="216"/>
      <c r="R873" s="216"/>
      <c r="U873" s="216"/>
    </row>
    <row r="874" spans="1:21" ht="15" hidden="1" outlineLevel="1" thickBot="1" x14ac:dyDescent="0.4">
      <c r="A874" s="216" t="s">
        <v>5380</v>
      </c>
      <c r="B874" s="46">
        <v>19</v>
      </c>
      <c r="C874" s="216" t="s">
        <v>5381</v>
      </c>
      <c r="D874" s="72" t="s">
        <v>170</v>
      </c>
      <c r="E874" s="217">
        <v>7</v>
      </c>
      <c r="F874" s="217">
        <v>2</v>
      </c>
      <c r="G874" s="217">
        <v>9</v>
      </c>
      <c r="H874" s="269">
        <v>44651</v>
      </c>
      <c r="I874" s="217">
        <v>300</v>
      </c>
      <c r="J874" s="217">
        <f t="shared" si="36"/>
        <v>9</v>
      </c>
      <c r="N874" s="216"/>
      <c r="R874" s="216"/>
      <c r="U874" s="216"/>
    </row>
    <row r="875" spans="1:21" ht="15" hidden="1" outlineLevel="1" thickBot="1" x14ac:dyDescent="0.4">
      <c r="A875" s="216" t="s">
        <v>5380</v>
      </c>
      <c r="B875" s="46">
        <v>20</v>
      </c>
      <c r="C875" s="216" t="s">
        <v>5381</v>
      </c>
      <c r="D875" s="72" t="s">
        <v>170</v>
      </c>
      <c r="E875" s="217">
        <v>9</v>
      </c>
      <c r="F875" s="217">
        <v>2</v>
      </c>
      <c r="G875" s="217">
        <v>11</v>
      </c>
      <c r="H875" s="269">
        <v>44651</v>
      </c>
      <c r="I875" s="217">
        <v>600</v>
      </c>
      <c r="J875" s="217">
        <f t="shared" si="36"/>
        <v>11</v>
      </c>
      <c r="N875" s="216"/>
      <c r="R875" s="216"/>
      <c r="U875" s="216"/>
    </row>
    <row r="876" spans="1:21" ht="15" hidden="1" outlineLevel="1" thickBot="1" x14ac:dyDescent="0.4">
      <c r="A876" s="216" t="s">
        <v>5380</v>
      </c>
      <c r="B876" s="46">
        <v>21</v>
      </c>
      <c r="C876" s="216" t="s">
        <v>5381</v>
      </c>
      <c r="D876" s="72" t="s">
        <v>170</v>
      </c>
      <c r="E876" s="217">
        <v>2</v>
      </c>
      <c r="F876" s="217">
        <v>3</v>
      </c>
      <c r="G876" s="217">
        <v>5</v>
      </c>
      <c r="H876" s="269">
        <v>44651</v>
      </c>
      <c r="I876" s="217">
        <v>250</v>
      </c>
      <c r="J876" s="217">
        <f t="shared" si="36"/>
        <v>5</v>
      </c>
      <c r="N876" s="216"/>
      <c r="R876" s="216"/>
      <c r="U876" s="216"/>
    </row>
    <row r="877" spans="1:21" ht="15" hidden="1" outlineLevel="1" thickBot="1" x14ac:dyDescent="0.4">
      <c r="A877" s="216" t="s">
        <v>5380</v>
      </c>
      <c r="B877" s="46">
        <v>22</v>
      </c>
      <c r="C877" s="216" t="s">
        <v>5381</v>
      </c>
      <c r="D877" s="72" t="s">
        <v>170</v>
      </c>
      <c r="E877" s="217">
        <v>4</v>
      </c>
      <c r="F877" s="217">
        <v>3</v>
      </c>
      <c r="G877" s="217">
        <v>7</v>
      </c>
      <c r="H877" s="269">
        <v>44651</v>
      </c>
      <c r="I877" s="217">
        <v>750</v>
      </c>
      <c r="J877" s="217">
        <f t="shared" si="36"/>
        <v>7</v>
      </c>
      <c r="N877" s="216"/>
      <c r="R877" s="216"/>
      <c r="U877" s="216"/>
    </row>
    <row r="878" spans="1:21" ht="15" hidden="1" outlineLevel="1" thickBot="1" x14ac:dyDescent="0.4">
      <c r="A878" s="216" t="s">
        <v>5380</v>
      </c>
      <c r="B878" s="46">
        <v>25</v>
      </c>
      <c r="C878" s="216" t="s">
        <v>5381</v>
      </c>
      <c r="D878" s="72" t="s">
        <v>170</v>
      </c>
      <c r="E878" s="217">
        <v>5</v>
      </c>
      <c r="F878" s="217">
        <v>4</v>
      </c>
      <c r="G878" s="217">
        <v>9</v>
      </c>
      <c r="H878" s="269">
        <v>44651</v>
      </c>
      <c r="I878" s="217">
        <v>200</v>
      </c>
      <c r="J878" s="217">
        <f t="shared" si="36"/>
        <v>9</v>
      </c>
      <c r="N878" s="216"/>
      <c r="R878" s="216"/>
      <c r="U878" s="216"/>
    </row>
    <row r="879" spans="1:21" ht="15" hidden="1" outlineLevel="1" thickBot="1" x14ac:dyDescent="0.4">
      <c r="A879" s="216" t="s">
        <v>5380</v>
      </c>
      <c r="B879" s="46">
        <v>48</v>
      </c>
      <c r="C879" s="216" t="s">
        <v>5381</v>
      </c>
      <c r="D879" s="72" t="s">
        <v>170</v>
      </c>
      <c r="E879" s="217">
        <v>11</v>
      </c>
      <c r="F879" s="217">
        <v>2</v>
      </c>
      <c r="G879" s="217">
        <v>13</v>
      </c>
      <c r="H879" s="269">
        <v>44651</v>
      </c>
      <c r="I879" s="217">
        <v>600</v>
      </c>
      <c r="J879" s="217">
        <f t="shared" si="36"/>
        <v>13</v>
      </c>
      <c r="N879" s="216"/>
      <c r="R879" s="216"/>
      <c r="U879" s="216"/>
    </row>
    <row r="880" spans="1:21" ht="15" hidden="1" outlineLevel="1" thickBot="1" x14ac:dyDescent="0.4">
      <c r="A880" s="216" t="s">
        <v>5380</v>
      </c>
      <c r="B880" s="46">
        <v>23</v>
      </c>
      <c r="C880" s="216" t="s">
        <v>5381</v>
      </c>
      <c r="D880" s="72" t="s">
        <v>170</v>
      </c>
      <c r="E880" s="217">
        <v>7</v>
      </c>
      <c r="F880" s="217">
        <v>5</v>
      </c>
      <c r="G880" s="217">
        <v>12</v>
      </c>
      <c r="H880" s="269">
        <v>44651</v>
      </c>
      <c r="I880" s="217">
        <v>90</v>
      </c>
      <c r="J880" s="217">
        <f t="shared" si="36"/>
        <v>12</v>
      </c>
      <c r="N880" s="216"/>
      <c r="R880" s="216"/>
      <c r="U880" s="216"/>
    </row>
    <row r="881" spans="1:21" ht="15" hidden="1" outlineLevel="1" thickBot="1" x14ac:dyDescent="0.4">
      <c r="A881" s="216" t="s">
        <v>5380</v>
      </c>
      <c r="B881" s="46">
        <v>60</v>
      </c>
      <c r="C881" s="216" t="s">
        <v>5381</v>
      </c>
      <c r="D881" s="72" t="s">
        <v>170</v>
      </c>
      <c r="E881" s="217">
        <v>6</v>
      </c>
      <c r="F881" s="217">
        <v>5</v>
      </c>
      <c r="G881" s="217">
        <v>11</v>
      </c>
      <c r="H881" s="269">
        <v>44651</v>
      </c>
      <c r="I881" s="217">
        <v>800</v>
      </c>
      <c r="J881" s="217">
        <f t="shared" si="36"/>
        <v>11</v>
      </c>
      <c r="N881" s="216"/>
      <c r="R881" s="216"/>
      <c r="U881" s="216"/>
    </row>
    <row r="882" spans="1:21" ht="15" hidden="1" outlineLevel="1" thickBot="1" x14ac:dyDescent="0.4">
      <c r="A882" s="216" t="s">
        <v>5380</v>
      </c>
      <c r="B882" s="46">
        <v>24</v>
      </c>
      <c r="C882" s="216" t="s">
        <v>5381</v>
      </c>
      <c r="D882" s="72" t="s">
        <v>170</v>
      </c>
      <c r="E882" s="217">
        <v>10</v>
      </c>
      <c r="F882" s="217">
        <v>2</v>
      </c>
      <c r="G882" s="217">
        <v>12</v>
      </c>
      <c r="H882" s="269">
        <v>44651</v>
      </c>
      <c r="I882" s="217">
        <v>470</v>
      </c>
      <c r="J882" s="217">
        <f t="shared" si="36"/>
        <v>12</v>
      </c>
      <c r="N882" s="216"/>
      <c r="R882" s="216"/>
      <c r="U882" s="216"/>
    </row>
    <row r="883" spans="1:21" ht="15" hidden="1" outlineLevel="1" thickBot="1" x14ac:dyDescent="0.4">
      <c r="A883" s="216" t="s">
        <v>5380</v>
      </c>
      <c r="B883" s="46">
        <v>39</v>
      </c>
      <c r="C883" s="216" t="s">
        <v>5381</v>
      </c>
      <c r="D883" s="72" t="s">
        <v>170</v>
      </c>
      <c r="E883" s="217">
        <v>1</v>
      </c>
      <c r="F883" s="217">
        <v>5</v>
      </c>
      <c r="G883" s="217">
        <v>6</v>
      </c>
      <c r="H883" s="269">
        <v>44651</v>
      </c>
      <c r="I883" s="217">
        <v>700</v>
      </c>
      <c r="J883" s="217">
        <f t="shared" si="36"/>
        <v>6</v>
      </c>
      <c r="N883" s="216"/>
      <c r="R883" s="216"/>
      <c r="U883" s="216"/>
    </row>
    <row r="884" spans="1:21" ht="15" hidden="1" outlineLevel="1" thickBot="1" x14ac:dyDescent="0.4">
      <c r="A884" s="216" t="s">
        <v>5380</v>
      </c>
      <c r="B884" s="46">
        <v>26</v>
      </c>
      <c r="C884" s="216" t="s">
        <v>5381</v>
      </c>
      <c r="D884" s="72" t="s">
        <v>170</v>
      </c>
      <c r="E884" s="217">
        <v>3</v>
      </c>
      <c r="F884" s="217">
        <v>2</v>
      </c>
      <c r="G884" s="217">
        <v>5</v>
      </c>
      <c r="H884" s="269">
        <v>44651</v>
      </c>
      <c r="I884" s="217">
        <v>500</v>
      </c>
      <c r="J884" s="217">
        <f t="shared" si="36"/>
        <v>5</v>
      </c>
      <c r="N884" s="216"/>
      <c r="R884" s="216"/>
      <c r="U884" s="216"/>
    </row>
    <row r="885" spans="1:21" ht="15" hidden="1" outlineLevel="1" thickBot="1" x14ac:dyDescent="0.4">
      <c r="A885" s="216" t="s">
        <v>5380</v>
      </c>
      <c r="B885" s="46">
        <v>27</v>
      </c>
      <c r="C885" s="216" t="s">
        <v>5381</v>
      </c>
      <c r="D885" s="72" t="s">
        <v>170</v>
      </c>
      <c r="E885" s="217">
        <v>12</v>
      </c>
      <c r="F885" s="217">
        <v>3</v>
      </c>
      <c r="G885" s="217">
        <v>15</v>
      </c>
      <c r="H885" s="269">
        <v>44651</v>
      </c>
      <c r="I885" s="217">
        <v>300</v>
      </c>
      <c r="J885" s="217">
        <f t="shared" si="36"/>
        <v>15</v>
      </c>
      <c r="N885" s="216"/>
      <c r="R885" s="216"/>
      <c r="U885" s="216"/>
    </row>
    <row r="886" spans="1:21" ht="15" hidden="1" outlineLevel="1" thickBot="1" x14ac:dyDescent="0.4">
      <c r="A886" s="216" t="s">
        <v>5380</v>
      </c>
      <c r="B886" s="46">
        <v>28</v>
      </c>
      <c r="C886" s="216" t="s">
        <v>5381</v>
      </c>
      <c r="D886" s="72" t="s">
        <v>170</v>
      </c>
      <c r="E886" s="217">
        <v>7</v>
      </c>
      <c r="F886" s="217">
        <v>5</v>
      </c>
      <c r="G886" s="217">
        <v>12</v>
      </c>
      <c r="H886" s="269">
        <v>44651</v>
      </c>
      <c r="I886" s="217">
        <v>600</v>
      </c>
      <c r="J886" s="217">
        <f t="shared" si="36"/>
        <v>12</v>
      </c>
      <c r="N886" s="216"/>
      <c r="R886" s="216"/>
      <c r="U886" s="216"/>
    </row>
    <row r="887" spans="1:21" ht="15" hidden="1" outlineLevel="1" thickBot="1" x14ac:dyDescent="0.4">
      <c r="A887" s="216" t="s">
        <v>5380</v>
      </c>
      <c r="B887" s="46">
        <v>29</v>
      </c>
      <c r="C887" s="216" t="s">
        <v>5381</v>
      </c>
      <c r="D887" s="72" t="s">
        <v>170</v>
      </c>
      <c r="E887" s="217">
        <v>2</v>
      </c>
      <c r="F887" s="217">
        <v>2</v>
      </c>
      <c r="G887" s="217">
        <v>4</v>
      </c>
      <c r="H887" s="269">
        <v>44651</v>
      </c>
      <c r="I887" s="217">
        <v>700</v>
      </c>
      <c r="J887" s="217">
        <f t="shared" si="36"/>
        <v>4</v>
      </c>
      <c r="N887" s="216"/>
      <c r="R887" s="216"/>
      <c r="U887" s="216"/>
    </row>
    <row r="888" spans="1:21" ht="15" hidden="1" outlineLevel="1" thickBot="1" x14ac:dyDescent="0.4">
      <c r="A888" s="216" t="s">
        <v>5380</v>
      </c>
      <c r="B888" s="46">
        <v>50</v>
      </c>
      <c r="C888" s="216" t="s">
        <v>5381</v>
      </c>
      <c r="D888" s="72" t="s">
        <v>170</v>
      </c>
      <c r="E888" s="217">
        <v>2</v>
      </c>
      <c r="F888" s="217">
        <v>2</v>
      </c>
      <c r="G888" s="217">
        <v>4</v>
      </c>
      <c r="H888" s="269">
        <v>44651</v>
      </c>
      <c r="I888" s="217">
        <v>200</v>
      </c>
      <c r="J888" s="217">
        <f t="shared" si="36"/>
        <v>4</v>
      </c>
      <c r="N888" s="216"/>
      <c r="R888" s="216"/>
      <c r="U888" s="216"/>
    </row>
    <row r="889" spans="1:21" ht="15" hidden="1" outlineLevel="1" thickBot="1" x14ac:dyDescent="0.4">
      <c r="A889" s="216" t="s">
        <v>5380</v>
      </c>
      <c r="B889" s="46">
        <v>30</v>
      </c>
      <c r="C889" s="216" t="s">
        <v>5381</v>
      </c>
      <c r="D889" s="72" t="s">
        <v>170</v>
      </c>
      <c r="E889" s="217">
        <v>2</v>
      </c>
      <c r="F889" s="217">
        <v>2</v>
      </c>
      <c r="G889" s="217">
        <v>4</v>
      </c>
      <c r="H889" s="269">
        <v>44651</v>
      </c>
      <c r="I889" s="217">
        <v>100</v>
      </c>
      <c r="J889" s="217">
        <f t="shared" si="36"/>
        <v>4</v>
      </c>
      <c r="N889" s="216"/>
      <c r="R889" s="216"/>
      <c r="U889" s="216"/>
    </row>
    <row r="890" spans="1:21" ht="15" hidden="1" outlineLevel="1" thickBot="1" x14ac:dyDescent="0.4">
      <c r="A890" s="216" t="s">
        <v>5380</v>
      </c>
      <c r="B890" s="46">
        <v>31</v>
      </c>
      <c r="C890" s="216" t="s">
        <v>5381</v>
      </c>
      <c r="D890" s="72" t="s">
        <v>170</v>
      </c>
      <c r="E890" s="217">
        <v>5</v>
      </c>
      <c r="F890" s="217">
        <v>5</v>
      </c>
      <c r="G890" s="217">
        <v>10</v>
      </c>
      <c r="H890" s="269">
        <v>44651</v>
      </c>
      <c r="I890" s="217">
        <v>200</v>
      </c>
      <c r="J890" s="217">
        <f t="shared" si="36"/>
        <v>10</v>
      </c>
      <c r="N890" s="216"/>
      <c r="R890" s="216"/>
      <c r="U890" s="216"/>
    </row>
    <row r="891" spans="1:21" ht="15" hidden="1" outlineLevel="1" thickBot="1" x14ac:dyDescent="0.4">
      <c r="A891" s="216" t="s">
        <v>5380</v>
      </c>
      <c r="B891" s="46">
        <v>32</v>
      </c>
      <c r="C891" s="216" t="s">
        <v>5381</v>
      </c>
      <c r="D891" s="72" t="s">
        <v>170</v>
      </c>
      <c r="E891" s="217">
        <v>1</v>
      </c>
      <c r="F891" s="217">
        <v>2</v>
      </c>
      <c r="G891" s="217">
        <v>3</v>
      </c>
      <c r="H891" s="269">
        <v>44651</v>
      </c>
      <c r="I891" s="217">
        <v>450</v>
      </c>
      <c r="J891" s="217">
        <f t="shared" si="36"/>
        <v>3</v>
      </c>
      <c r="N891" s="216"/>
      <c r="R891" s="216"/>
      <c r="U891" s="216"/>
    </row>
    <row r="892" spans="1:21" ht="15" hidden="1" outlineLevel="1" thickBot="1" x14ac:dyDescent="0.4">
      <c r="A892" s="216" t="s">
        <v>5380</v>
      </c>
      <c r="B892" s="46">
        <v>47</v>
      </c>
      <c r="C892" s="216" t="s">
        <v>5381</v>
      </c>
      <c r="D892" s="72" t="s">
        <v>170</v>
      </c>
      <c r="E892" s="217">
        <v>4</v>
      </c>
      <c r="F892" s="217">
        <v>5</v>
      </c>
      <c r="G892" s="217">
        <v>9</v>
      </c>
      <c r="H892" s="269">
        <v>44651</v>
      </c>
      <c r="I892" s="217">
        <v>800</v>
      </c>
      <c r="J892" s="217">
        <f t="shared" si="36"/>
        <v>9</v>
      </c>
      <c r="N892" s="216"/>
      <c r="R892" s="216"/>
      <c r="U892" s="216"/>
    </row>
    <row r="893" spans="1:21" ht="15" hidden="1" outlineLevel="1" thickBot="1" x14ac:dyDescent="0.4">
      <c r="A893" s="216" t="s">
        <v>5380</v>
      </c>
      <c r="B893" s="46">
        <v>34</v>
      </c>
      <c r="C893" s="216" t="s">
        <v>5381</v>
      </c>
      <c r="D893" s="72" t="s">
        <v>170</v>
      </c>
      <c r="E893" s="217">
        <v>4</v>
      </c>
      <c r="F893" s="217">
        <v>2</v>
      </c>
      <c r="G893" s="217">
        <v>6</v>
      </c>
      <c r="H893" s="269">
        <v>44651</v>
      </c>
      <c r="I893" s="217">
        <v>600</v>
      </c>
      <c r="J893" s="217">
        <f t="shared" si="36"/>
        <v>6</v>
      </c>
      <c r="N893" s="216"/>
      <c r="R893" s="216"/>
      <c r="U893" s="216"/>
    </row>
    <row r="894" spans="1:21" ht="15" hidden="1" outlineLevel="1" thickBot="1" x14ac:dyDescent="0.4">
      <c r="A894" s="216" t="s">
        <v>5380</v>
      </c>
      <c r="B894" s="46">
        <v>35</v>
      </c>
      <c r="C894" s="216" t="s">
        <v>5381</v>
      </c>
      <c r="D894" s="72" t="s">
        <v>170</v>
      </c>
      <c r="E894" s="217">
        <v>1</v>
      </c>
      <c r="F894" s="217">
        <v>5</v>
      </c>
      <c r="G894" s="217">
        <v>6</v>
      </c>
      <c r="H894" s="269">
        <v>44651</v>
      </c>
      <c r="I894" s="217">
        <v>600</v>
      </c>
      <c r="J894" s="217">
        <f t="shared" si="36"/>
        <v>6</v>
      </c>
      <c r="N894" s="216"/>
      <c r="R894" s="216"/>
      <c r="U894" s="216"/>
    </row>
    <row r="895" spans="1:21" ht="15" hidden="1" outlineLevel="1" thickBot="1" x14ac:dyDescent="0.4">
      <c r="A895" s="216" t="s">
        <v>5380</v>
      </c>
      <c r="B895" s="46">
        <v>36</v>
      </c>
      <c r="C895" s="216" t="s">
        <v>5381</v>
      </c>
      <c r="D895" s="72" t="s">
        <v>170</v>
      </c>
      <c r="E895" s="217">
        <v>1</v>
      </c>
      <c r="F895" s="217">
        <v>5</v>
      </c>
      <c r="G895" s="217">
        <v>6</v>
      </c>
      <c r="H895" s="269">
        <v>44651</v>
      </c>
      <c r="I895" s="217">
        <v>370</v>
      </c>
      <c r="J895" s="217">
        <f t="shared" si="36"/>
        <v>6</v>
      </c>
      <c r="N895" s="216"/>
      <c r="R895" s="216"/>
      <c r="U895" s="216"/>
    </row>
    <row r="896" spans="1:21" ht="15" hidden="1" outlineLevel="1" thickBot="1" x14ac:dyDescent="0.4">
      <c r="A896" s="216" t="s">
        <v>5380</v>
      </c>
      <c r="B896" s="46">
        <v>43</v>
      </c>
      <c r="C896" s="216" t="s">
        <v>5381</v>
      </c>
      <c r="D896" s="72" t="s">
        <v>170</v>
      </c>
      <c r="E896" s="217">
        <v>9</v>
      </c>
      <c r="F896" s="217">
        <v>2</v>
      </c>
      <c r="G896" s="217">
        <v>11</v>
      </c>
      <c r="H896" s="269">
        <v>44651</v>
      </c>
      <c r="I896" s="217">
        <v>270</v>
      </c>
      <c r="J896" s="217">
        <f t="shared" si="36"/>
        <v>11</v>
      </c>
      <c r="N896" s="216"/>
      <c r="R896" s="216"/>
      <c r="U896" s="216"/>
    </row>
    <row r="897" spans="1:21" ht="15" hidden="1" outlineLevel="1" thickBot="1" x14ac:dyDescent="0.4">
      <c r="A897" s="216" t="s">
        <v>5380</v>
      </c>
      <c r="B897" s="46">
        <v>37</v>
      </c>
      <c r="C897" s="216" t="s">
        <v>5381</v>
      </c>
      <c r="D897" s="72" t="s">
        <v>170</v>
      </c>
      <c r="E897" s="217">
        <v>7</v>
      </c>
      <c r="F897" s="217">
        <v>2</v>
      </c>
      <c r="G897" s="217">
        <v>9</v>
      </c>
      <c r="H897" s="269">
        <v>44651</v>
      </c>
      <c r="I897" s="217">
        <v>280</v>
      </c>
      <c r="J897" s="217">
        <f t="shared" si="36"/>
        <v>9</v>
      </c>
      <c r="N897" s="216"/>
      <c r="R897" s="216"/>
      <c r="U897" s="216"/>
    </row>
    <row r="898" spans="1:21" ht="15" hidden="1" outlineLevel="1" thickBot="1" x14ac:dyDescent="0.4">
      <c r="A898" s="216" t="s">
        <v>5380</v>
      </c>
      <c r="B898" s="46">
        <v>38</v>
      </c>
      <c r="C898" s="216" t="s">
        <v>5381</v>
      </c>
      <c r="D898" s="72" t="s">
        <v>170</v>
      </c>
      <c r="E898" s="217">
        <v>6</v>
      </c>
      <c r="F898" s="217">
        <v>3</v>
      </c>
      <c r="G898" s="217">
        <v>9</v>
      </c>
      <c r="H898" s="269">
        <v>44651</v>
      </c>
      <c r="I898" s="217">
        <v>300</v>
      </c>
      <c r="J898" s="217">
        <f t="shared" si="36"/>
        <v>9</v>
      </c>
      <c r="N898" s="216"/>
      <c r="R898" s="216"/>
      <c r="U898" s="216"/>
    </row>
    <row r="899" spans="1:21" ht="15" hidden="1" outlineLevel="1" thickBot="1" x14ac:dyDescent="0.4">
      <c r="A899" s="216" t="s">
        <v>5380</v>
      </c>
      <c r="B899" s="46">
        <v>40</v>
      </c>
      <c r="C899" s="216" t="s">
        <v>5381</v>
      </c>
      <c r="D899" s="72" t="s">
        <v>170</v>
      </c>
      <c r="E899" s="217">
        <v>14</v>
      </c>
      <c r="F899" s="217">
        <v>4</v>
      </c>
      <c r="G899" s="217">
        <v>18</v>
      </c>
      <c r="H899" s="269">
        <v>44651</v>
      </c>
      <c r="I899" s="217">
        <v>400</v>
      </c>
      <c r="J899" s="217">
        <f t="shared" si="36"/>
        <v>18</v>
      </c>
      <c r="N899" s="216"/>
      <c r="R899" s="216"/>
      <c r="U899" s="216"/>
    </row>
    <row r="900" spans="1:21" ht="15" hidden="1" outlineLevel="1" thickBot="1" x14ac:dyDescent="0.4">
      <c r="A900" s="216" t="s">
        <v>5380</v>
      </c>
      <c r="B900" s="46">
        <v>41</v>
      </c>
      <c r="C900" s="216" t="s">
        <v>5381</v>
      </c>
      <c r="D900" s="72" t="s">
        <v>170</v>
      </c>
      <c r="E900" s="217">
        <v>1</v>
      </c>
      <c r="F900" s="217">
        <v>2</v>
      </c>
      <c r="G900" s="217">
        <v>3</v>
      </c>
      <c r="H900" s="269">
        <v>44651</v>
      </c>
      <c r="I900" s="217">
        <v>600</v>
      </c>
      <c r="J900" s="217">
        <f t="shared" ref="J900:J963" si="39">IF(I900&gt;$Q$1,,G900)</f>
        <v>3</v>
      </c>
      <c r="N900" s="216"/>
      <c r="R900" s="216"/>
      <c r="U900" s="216"/>
    </row>
    <row r="901" spans="1:21" ht="15" hidden="1" outlineLevel="1" thickBot="1" x14ac:dyDescent="0.4">
      <c r="A901" s="216" t="s">
        <v>5380</v>
      </c>
      <c r="B901" s="46">
        <v>66</v>
      </c>
      <c r="C901" s="216" t="s">
        <v>5381</v>
      </c>
      <c r="D901" s="72" t="s">
        <v>170</v>
      </c>
      <c r="E901" s="217">
        <v>5</v>
      </c>
      <c r="F901" s="217">
        <v>2</v>
      </c>
      <c r="G901" s="217">
        <v>7</v>
      </c>
      <c r="H901" s="269">
        <v>44651</v>
      </c>
      <c r="I901" s="217">
        <v>300</v>
      </c>
      <c r="J901" s="217">
        <f t="shared" si="39"/>
        <v>7</v>
      </c>
      <c r="N901" s="216"/>
      <c r="R901" s="216"/>
      <c r="U901" s="216"/>
    </row>
    <row r="902" spans="1:21" ht="15" hidden="1" outlineLevel="1" thickBot="1" x14ac:dyDescent="0.4">
      <c r="A902" s="216" t="s">
        <v>5380</v>
      </c>
      <c r="B902" s="46">
        <v>42</v>
      </c>
      <c r="C902" s="216" t="s">
        <v>5381</v>
      </c>
      <c r="D902" s="72" t="s">
        <v>170</v>
      </c>
      <c r="E902" s="217">
        <v>11</v>
      </c>
      <c r="F902" s="217">
        <v>3</v>
      </c>
      <c r="G902" s="217">
        <v>14</v>
      </c>
      <c r="H902" s="269">
        <v>44651</v>
      </c>
      <c r="I902" s="217">
        <v>500</v>
      </c>
      <c r="J902" s="217">
        <f t="shared" si="39"/>
        <v>14</v>
      </c>
      <c r="N902" s="216"/>
      <c r="R902" s="216"/>
      <c r="U902" s="216"/>
    </row>
    <row r="903" spans="1:21" ht="15" hidden="1" outlineLevel="1" thickBot="1" x14ac:dyDescent="0.4">
      <c r="A903" s="216" t="s">
        <v>5380</v>
      </c>
      <c r="B903" s="46">
        <v>52</v>
      </c>
      <c r="C903" s="216" t="s">
        <v>5381</v>
      </c>
      <c r="D903" s="72" t="s">
        <v>170</v>
      </c>
      <c r="E903" s="217">
        <v>4</v>
      </c>
      <c r="F903" s="217">
        <v>5</v>
      </c>
      <c r="G903" s="217">
        <v>9</v>
      </c>
      <c r="H903" s="269">
        <v>44651</v>
      </c>
      <c r="I903" s="217">
        <v>300</v>
      </c>
      <c r="J903" s="217">
        <f t="shared" si="39"/>
        <v>9</v>
      </c>
      <c r="N903" s="216"/>
      <c r="R903" s="216"/>
      <c r="U903" s="216"/>
    </row>
    <row r="904" spans="1:21" ht="15" hidden="1" outlineLevel="1" thickBot="1" x14ac:dyDescent="0.4">
      <c r="A904" s="216" t="s">
        <v>5380</v>
      </c>
      <c r="B904" s="46">
        <v>44</v>
      </c>
      <c r="C904" s="216" t="s">
        <v>5381</v>
      </c>
      <c r="D904" s="72" t="s">
        <v>170</v>
      </c>
      <c r="E904" s="217">
        <v>5</v>
      </c>
      <c r="F904" s="217">
        <v>5</v>
      </c>
      <c r="G904" s="217">
        <v>10</v>
      </c>
      <c r="H904" s="269">
        <v>44651</v>
      </c>
      <c r="I904" s="217">
        <v>500</v>
      </c>
      <c r="J904" s="217">
        <f t="shared" si="39"/>
        <v>10</v>
      </c>
      <c r="N904" s="216"/>
      <c r="R904" s="216"/>
      <c r="U904" s="216"/>
    </row>
    <row r="905" spans="1:21" ht="15" hidden="1" outlineLevel="1" thickBot="1" x14ac:dyDescent="0.4">
      <c r="A905" s="216" t="s">
        <v>5380</v>
      </c>
      <c r="B905" s="46">
        <v>45</v>
      </c>
      <c r="C905" s="216" t="s">
        <v>5381</v>
      </c>
      <c r="D905" s="72" t="s">
        <v>170</v>
      </c>
      <c r="E905" s="217">
        <v>6</v>
      </c>
      <c r="F905" s="217">
        <v>2</v>
      </c>
      <c r="G905" s="217">
        <v>8</v>
      </c>
      <c r="H905" s="269">
        <v>44651</v>
      </c>
      <c r="I905" s="217">
        <v>650</v>
      </c>
      <c r="J905" s="217">
        <f t="shared" si="39"/>
        <v>8</v>
      </c>
      <c r="N905" s="216"/>
      <c r="R905" s="216"/>
      <c r="U905" s="216"/>
    </row>
    <row r="906" spans="1:21" ht="15" hidden="1" outlineLevel="1" thickBot="1" x14ac:dyDescent="0.4">
      <c r="A906" s="216" t="s">
        <v>5380</v>
      </c>
      <c r="B906" s="46">
        <v>46</v>
      </c>
      <c r="C906" s="216" t="s">
        <v>5381</v>
      </c>
      <c r="D906" s="72" t="s">
        <v>170</v>
      </c>
      <c r="E906" s="217">
        <v>10</v>
      </c>
      <c r="F906" s="217">
        <v>2</v>
      </c>
      <c r="G906" s="217">
        <v>12</v>
      </c>
      <c r="H906" s="269">
        <v>44651</v>
      </c>
      <c r="I906" s="217">
        <v>300</v>
      </c>
      <c r="J906" s="217">
        <f t="shared" si="39"/>
        <v>12</v>
      </c>
      <c r="N906" s="216"/>
      <c r="R906" s="216"/>
      <c r="U906" s="216"/>
    </row>
    <row r="907" spans="1:21" ht="15" hidden="1" outlineLevel="1" thickBot="1" x14ac:dyDescent="0.4">
      <c r="A907" s="216" t="s">
        <v>5380</v>
      </c>
      <c r="B907" s="46">
        <v>49</v>
      </c>
      <c r="C907" s="216" t="s">
        <v>5381</v>
      </c>
      <c r="D907" s="72" t="s">
        <v>170</v>
      </c>
      <c r="E907" s="217">
        <v>6</v>
      </c>
      <c r="F907" s="217">
        <v>3</v>
      </c>
      <c r="G907" s="217">
        <v>9</v>
      </c>
      <c r="H907" s="269">
        <v>44651</v>
      </c>
      <c r="I907" s="217">
        <v>850</v>
      </c>
      <c r="J907" s="217">
        <f t="shared" si="39"/>
        <v>9</v>
      </c>
      <c r="N907" s="216"/>
      <c r="R907" s="216"/>
      <c r="U907" s="216"/>
    </row>
    <row r="908" spans="1:21" ht="15" hidden="1" outlineLevel="1" thickBot="1" x14ac:dyDescent="0.4">
      <c r="A908" s="216" t="s">
        <v>5380</v>
      </c>
      <c r="B908" s="46">
        <v>57</v>
      </c>
      <c r="C908" s="216" t="s">
        <v>5381</v>
      </c>
      <c r="D908" s="72" t="s">
        <v>170</v>
      </c>
      <c r="E908" s="217">
        <v>9</v>
      </c>
      <c r="F908" s="217">
        <v>2</v>
      </c>
      <c r="G908" s="217">
        <v>11</v>
      </c>
      <c r="H908" s="269">
        <v>44651</v>
      </c>
      <c r="I908" s="217">
        <v>300</v>
      </c>
      <c r="J908" s="217">
        <f t="shared" si="39"/>
        <v>11</v>
      </c>
      <c r="N908" s="216"/>
      <c r="R908" s="216"/>
      <c r="U908" s="216"/>
    </row>
    <row r="909" spans="1:21" ht="15" hidden="1" outlineLevel="1" thickBot="1" x14ac:dyDescent="0.4">
      <c r="A909" s="216" t="s">
        <v>5380</v>
      </c>
      <c r="B909" s="46">
        <v>51</v>
      </c>
      <c r="C909" s="216" t="s">
        <v>5381</v>
      </c>
      <c r="D909" s="72" t="s">
        <v>170</v>
      </c>
      <c r="E909" s="217">
        <v>7</v>
      </c>
      <c r="F909" s="217">
        <v>2</v>
      </c>
      <c r="G909" s="217">
        <v>9</v>
      </c>
      <c r="H909" s="269">
        <v>44651</v>
      </c>
      <c r="I909" s="217">
        <v>150</v>
      </c>
      <c r="J909" s="217">
        <f t="shared" si="39"/>
        <v>9</v>
      </c>
      <c r="N909" s="216"/>
      <c r="R909" s="216"/>
      <c r="U909" s="216"/>
    </row>
    <row r="910" spans="1:21" ht="15" hidden="1" outlineLevel="1" thickBot="1" x14ac:dyDescent="0.4">
      <c r="A910" s="216" t="s">
        <v>5380</v>
      </c>
      <c r="B910" s="46">
        <v>53</v>
      </c>
      <c r="C910" s="216" t="s">
        <v>5381</v>
      </c>
      <c r="D910" s="72" t="s">
        <v>170</v>
      </c>
      <c r="E910" s="217">
        <v>7</v>
      </c>
      <c r="F910" s="217">
        <v>5</v>
      </c>
      <c r="G910" s="217">
        <v>12</v>
      </c>
      <c r="H910" s="269">
        <v>44651</v>
      </c>
      <c r="I910" s="217">
        <v>720</v>
      </c>
      <c r="J910" s="217">
        <f t="shared" si="39"/>
        <v>12</v>
      </c>
      <c r="N910" s="216"/>
      <c r="R910" s="216"/>
      <c r="U910" s="216"/>
    </row>
    <row r="911" spans="1:21" ht="15" hidden="1" outlineLevel="1" thickBot="1" x14ac:dyDescent="0.4">
      <c r="A911" s="216" t="s">
        <v>5380</v>
      </c>
      <c r="B911" s="46">
        <v>55</v>
      </c>
      <c r="C911" s="216" t="s">
        <v>5381</v>
      </c>
      <c r="D911" s="72" t="s">
        <v>170</v>
      </c>
      <c r="E911" s="217">
        <v>4</v>
      </c>
      <c r="F911" s="217">
        <v>3</v>
      </c>
      <c r="G911" s="217">
        <v>7</v>
      </c>
      <c r="H911" s="269">
        <v>44651</v>
      </c>
      <c r="I911" s="217">
        <v>400</v>
      </c>
      <c r="J911" s="217">
        <f t="shared" si="39"/>
        <v>7</v>
      </c>
      <c r="N911" s="216"/>
      <c r="R911" s="216"/>
      <c r="U911" s="216"/>
    </row>
    <row r="912" spans="1:21" ht="15" hidden="1" outlineLevel="1" thickBot="1" x14ac:dyDescent="0.4">
      <c r="A912" s="216" t="s">
        <v>5380</v>
      </c>
      <c r="B912" s="46">
        <v>58</v>
      </c>
      <c r="C912" s="216" t="s">
        <v>5381</v>
      </c>
      <c r="D912" s="72" t="s">
        <v>170</v>
      </c>
      <c r="E912" s="217">
        <v>3</v>
      </c>
      <c r="F912" s="217">
        <v>2</v>
      </c>
      <c r="G912" s="217">
        <v>5</v>
      </c>
      <c r="H912" s="269">
        <v>44651</v>
      </c>
      <c r="I912" s="217">
        <v>200</v>
      </c>
      <c r="J912" s="217">
        <f t="shared" si="39"/>
        <v>5</v>
      </c>
      <c r="N912" s="216"/>
      <c r="R912" s="216"/>
      <c r="U912" s="216"/>
    </row>
    <row r="913" spans="1:21" ht="15" hidden="1" outlineLevel="1" thickBot="1" x14ac:dyDescent="0.4">
      <c r="A913" s="216" t="s">
        <v>5380</v>
      </c>
      <c r="B913" s="46">
        <v>59</v>
      </c>
      <c r="C913" s="216" t="s">
        <v>5381</v>
      </c>
      <c r="D913" s="72" t="s">
        <v>170</v>
      </c>
      <c r="E913" s="217">
        <v>7</v>
      </c>
      <c r="F913" s="217">
        <v>5</v>
      </c>
      <c r="G913" s="217">
        <v>12</v>
      </c>
      <c r="H913" s="269">
        <v>44651</v>
      </c>
      <c r="I913" s="217">
        <v>470</v>
      </c>
      <c r="J913" s="217">
        <f t="shared" si="39"/>
        <v>12</v>
      </c>
      <c r="N913" s="216"/>
      <c r="R913" s="216"/>
      <c r="U913" s="216"/>
    </row>
    <row r="914" spans="1:21" ht="15" hidden="1" outlineLevel="1" thickBot="1" x14ac:dyDescent="0.4">
      <c r="A914" s="216" t="s">
        <v>5380</v>
      </c>
      <c r="B914" s="46">
        <v>61</v>
      </c>
      <c r="C914" s="216" t="s">
        <v>5381</v>
      </c>
      <c r="D914" s="72" t="s">
        <v>170</v>
      </c>
      <c r="E914" s="217">
        <v>4</v>
      </c>
      <c r="F914" s="217">
        <v>2</v>
      </c>
      <c r="G914" s="217">
        <v>6</v>
      </c>
      <c r="H914" s="269">
        <v>44651</v>
      </c>
      <c r="I914" s="217">
        <v>200</v>
      </c>
      <c r="J914" s="217">
        <f t="shared" si="39"/>
        <v>6</v>
      </c>
      <c r="N914" s="216"/>
      <c r="R914" s="216"/>
      <c r="U914" s="216"/>
    </row>
    <row r="915" spans="1:21" ht="15" hidden="1" outlineLevel="1" thickBot="1" x14ac:dyDescent="0.4">
      <c r="A915" s="216" t="s">
        <v>5380</v>
      </c>
      <c r="B915" s="46">
        <v>62</v>
      </c>
      <c r="C915" s="216" t="s">
        <v>5381</v>
      </c>
      <c r="D915" s="72" t="s">
        <v>170</v>
      </c>
      <c r="E915" s="217">
        <v>6</v>
      </c>
      <c r="F915" s="217">
        <v>2</v>
      </c>
      <c r="G915" s="217">
        <v>8</v>
      </c>
      <c r="H915" s="269">
        <v>44651</v>
      </c>
      <c r="I915" s="217">
        <v>300</v>
      </c>
      <c r="J915" s="217">
        <f t="shared" si="39"/>
        <v>8</v>
      </c>
      <c r="N915" s="216"/>
      <c r="R915" s="216"/>
      <c r="U915" s="216"/>
    </row>
    <row r="916" spans="1:21" ht="15" hidden="1" outlineLevel="1" thickBot="1" x14ac:dyDescent="0.4">
      <c r="A916" s="216" t="s">
        <v>5380</v>
      </c>
      <c r="B916" s="46">
        <v>63</v>
      </c>
      <c r="C916" s="216" t="s">
        <v>5381</v>
      </c>
      <c r="D916" s="72" t="s">
        <v>170</v>
      </c>
      <c r="E916" s="217">
        <v>8</v>
      </c>
      <c r="F916" s="217">
        <v>3</v>
      </c>
      <c r="G916" s="217">
        <v>11</v>
      </c>
      <c r="H916" s="269">
        <v>44651</v>
      </c>
      <c r="I916" s="217">
        <v>500</v>
      </c>
      <c r="J916" s="217">
        <f t="shared" si="39"/>
        <v>11</v>
      </c>
      <c r="N916" s="216"/>
      <c r="R916" s="216"/>
      <c r="U916" s="216"/>
    </row>
    <row r="917" spans="1:21" ht="15" hidden="1" outlineLevel="1" thickBot="1" x14ac:dyDescent="0.4">
      <c r="A917" s="216" t="s">
        <v>5380</v>
      </c>
      <c r="B917" s="46">
        <v>65</v>
      </c>
      <c r="C917" s="216" t="s">
        <v>5381</v>
      </c>
      <c r="D917" s="72" t="s">
        <v>170</v>
      </c>
      <c r="E917" s="217">
        <v>7</v>
      </c>
      <c r="F917" s="217">
        <v>3</v>
      </c>
      <c r="G917" s="217">
        <v>10</v>
      </c>
      <c r="H917" s="269">
        <v>44651</v>
      </c>
      <c r="I917" s="217">
        <v>800</v>
      </c>
      <c r="J917" s="217">
        <f t="shared" si="39"/>
        <v>10</v>
      </c>
      <c r="N917" s="216"/>
      <c r="R917" s="216"/>
      <c r="U917" s="216"/>
    </row>
    <row r="918" spans="1:21" ht="15" hidden="1" outlineLevel="1" thickBot="1" x14ac:dyDescent="0.4">
      <c r="A918" s="216" t="s">
        <v>5380</v>
      </c>
      <c r="B918" s="46">
        <v>67</v>
      </c>
      <c r="C918" s="216" t="s">
        <v>5381</v>
      </c>
      <c r="D918" s="72" t="s">
        <v>170</v>
      </c>
      <c r="E918" s="217">
        <v>3</v>
      </c>
      <c r="F918" s="217">
        <v>2</v>
      </c>
      <c r="G918" s="217">
        <v>5</v>
      </c>
      <c r="H918" s="269">
        <v>44651</v>
      </c>
      <c r="I918" s="217">
        <v>450</v>
      </c>
      <c r="J918" s="217">
        <f t="shared" si="39"/>
        <v>5</v>
      </c>
      <c r="N918" s="216"/>
      <c r="R918" s="216"/>
      <c r="U918" s="216"/>
    </row>
    <row r="919" spans="1:21" ht="15" collapsed="1" thickBot="1" x14ac:dyDescent="0.4">
      <c r="A919" s="415" t="s">
        <v>5380</v>
      </c>
      <c r="B919" s="416"/>
      <c r="C919" s="417" t="s">
        <v>5381</v>
      </c>
      <c r="D919" s="273">
        <f>COUNTA(D852:D918)</f>
        <v>67</v>
      </c>
      <c r="E919" s="418">
        <f>SUM(E852:E918)</f>
        <v>358</v>
      </c>
      <c r="F919" s="418">
        <f t="shared" ref="F919:G919" si="40">SUM(F852:F918)</f>
        <v>208</v>
      </c>
      <c r="G919" s="418">
        <f t="shared" si="40"/>
        <v>566</v>
      </c>
      <c r="H919" s="422">
        <v>44651</v>
      </c>
      <c r="I919" s="421">
        <f>AVERAGE(I852:I918)</f>
        <v>437.61194029850748</v>
      </c>
      <c r="J919" s="418">
        <f t="shared" ref="J919" si="41">SUM(J852:J918)</f>
        <v>566</v>
      </c>
      <c r="N919" s="216"/>
      <c r="R919" s="216"/>
      <c r="U919" s="216"/>
    </row>
    <row r="920" spans="1:21" ht="15" hidden="1" outlineLevel="1" thickBot="1" x14ac:dyDescent="0.4">
      <c r="A920" s="216" t="s">
        <v>5382</v>
      </c>
      <c r="B920" s="46">
        <v>16</v>
      </c>
      <c r="C920" s="216" t="s">
        <v>5383</v>
      </c>
      <c r="D920" s="72" t="s">
        <v>170</v>
      </c>
      <c r="E920" s="217">
        <v>2</v>
      </c>
      <c r="F920" s="217">
        <v>3</v>
      </c>
      <c r="G920" s="217">
        <v>5</v>
      </c>
      <c r="H920" s="269">
        <v>44651</v>
      </c>
      <c r="I920" s="217">
        <v>200</v>
      </c>
      <c r="J920" s="217">
        <f t="shared" si="39"/>
        <v>5</v>
      </c>
      <c r="N920" s="216"/>
      <c r="R920" s="216"/>
      <c r="U920" s="216"/>
    </row>
    <row r="921" spans="1:21" ht="15" hidden="1" outlineLevel="1" thickBot="1" x14ac:dyDescent="0.4">
      <c r="A921" s="216" t="s">
        <v>5382</v>
      </c>
      <c r="B921" s="46">
        <v>30</v>
      </c>
      <c r="C921" s="216" t="s">
        <v>5383</v>
      </c>
      <c r="D921" s="72" t="s">
        <v>170</v>
      </c>
      <c r="E921" s="217">
        <v>9</v>
      </c>
      <c r="F921" s="217">
        <v>7</v>
      </c>
      <c r="G921" s="217">
        <v>16</v>
      </c>
      <c r="H921" s="269">
        <v>44651</v>
      </c>
      <c r="I921" s="217">
        <v>550</v>
      </c>
      <c r="J921" s="217">
        <f t="shared" si="39"/>
        <v>16</v>
      </c>
      <c r="N921" s="216"/>
      <c r="R921" s="216"/>
      <c r="U921" s="216"/>
    </row>
    <row r="922" spans="1:21" ht="15" hidden="1" outlineLevel="1" thickBot="1" x14ac:dyDescent="0.4">
      <c r="A922" s="216" t="s">
        <v>5382</v>
      </c>
      <c r="B922" s="46">
        <v>35</v>
      </c>
      <c r="C922" s="216" t="s">
        <v>5383</v>
      </c>
      <c r="D922" s="72" t="s">
        <v>170</v>
      </c>
      <c r="E922" s="217">
        <v>3</v>
      </c>
      <c r="F922" s="217">
        <v>3</v>
      </c>
      <c r="G922" s="217">
        <v>6</v>
      </c>
      <c r="H922" s="269">
        <v>44651</v>
      </c>
      <c r="I922" s="217">
        <v>500</v>
      </c>
      <c r="J922" s="217">
        <f t="shared" si="39"/>
        <v>6</v>
      </c>
      <c r="N922" s="216"/>
      <c r="R922" s="216"/>
      <c r="U922" s="216"/>
    </row>
    <row r="923" spans="1:21" ht="15" hidden="1" outlineLevel="1" thickBot="1" x14ac:dyDescent="0.4">
      <c r="A923" s="216" t="s">
        <v>5382</v>
      </c>
      <c r="B923" s="46">
        <v>14</v>
      </c>
      <c r="C923" s="216" t="s">
        <v>5383</v>
      </c>
      <c r="D923" s="72" t="s">
        <v>170</v>
      </c>
      <c r="E923" s="217">
        <v>3</v>
      </c>
      <c r="F923" s="217">
        <v>4</v>
      </c>
      <c r="G923" s="217">
        <v>7</v>
      </c>
      <c r="H923" s="269">
        <v>44651</v>
      </c>
      <c r="I923" s="217">
        <v>750</v>
      </c>
      <c r="J923" s="217">
        <f t="shared" si="39"/>
        <v>7</v>
      </c>
      <c r="N923" s="216"/>
      <c r="R923" s="216"/>
      <c r="U923" s="216"/>
    </row>
    <row r="924" spans="1:21" ht="15" hidden="1" outlineLevel="1" thickBot="1" x14ac:dyDescent="0.4">
      <c r="A924" s="216" t="s">
        <v>5382</v>
      </c>
      <c r="B924" s="46">
        <v>20</v>
      </c>
      <c r="C924" s="216" t="s">
        <v>5383</v>
      </c>
      <c r="D924" s="72" t="s">
        <v>170</v>
      </c>
      <c r="E924" s="217">
        <v>11</v>
      </c>
      <c r="F924" s="217">
        <v>11</v>
      </c>
      <c r="G924" s="217">
        <v>22</v>
      </c>
      <c r="H924" s="269">
        <v>44651</v>
      </c>
      <c r="I924" s="217">
        <v>150</v>
      </c>
      <c r="J924" s="217">
        <f t="shared" si="39"/>
        <v>22</v>
      </c>
      <c r="N924" s="216"/>
      <c r="R924" s="216"/>
      <c r="U924" s="216"/>
    </row>
    <row r="925" spans="1:21" ht="15" hidden="1" outlineLevel="1" thickBot="1" x14ac:dyDescent="0.4">
      <c r="A925" s="216" t="s">
        <v>5382</v>
      </c>
      <c r="B925" s="46">
        <v>13</v>
      </c>
      <c r="C925" s="216" t="s">
        <v>5383</v>
      </c>
      <c r="D925" s="72" t="s">
        <v>170</v>
      </c>
      <c r="E925" s="217">
        <v>7</v>
      </c>
      <c r="F925" s="217">
        <v>7</v>
      </c>
      <c r="G925" s="217">
        <v>14</v>
      </c>
      <c r="H925" s="269">
        <v>44651</v>
      </c>
      <c r="I925" s="217">
        <v>380</v>
      </c>
      <c r="J925" s="217">
        <f t="shared" si="39"/>
        <v>14</v>
      </c>
      <c r="N925" s="216"/>
      <c r="R925" s="216"/>
      <c r="U925" s="216"/>
    </row>
    <row r="926" spans="1:21" ht="15" hidden="1" outlineLevel="1" thickBot="1" x14ac:dyDescent="0.4">
      <c r="A926" s="216" t="s">
        <v>5382</v>
      </c>
      <c r="B926" s="46">
        <v>1</v>
      </c>
      <c r="C926" s="216" t="s">
        <v>5383</v>
      </c>
      <c r="D926" s="72" t="s">
        <v>170</v>
      </c>
      <c r="E926" s="217">
        <v>2</v>
      </c>
      <c r="F926" s="217">
        <v>5</v>
      </c>
      <c r="G926" s="217">
        <v>7</v>
      </c>
      <c r="H926" s="269">
        <v>44651</v>
      </c>
      <c r="I926" s="217">
        <v>300</v>
      </c>
      <c r="J926" s="217">
        <f t="shared" si="39"/>
        <v>7</v>
      </c>
      <c r="N926" s="216"/>
      <c r="R926" s="216"/>
      <c r="U926" s="216"/>
    </row>
    <row r="927" spans="1:21" ht="15" hidden="1" outlineLevel="1" thickBot="1" x14ac:dyDescent="0.4">
      <c r="A927" s="216" t="s">
        <v>5382</v>
      </c>
      <c r="B927" s="46">
        <v>2</v>
      </c>
      <c r="C927" s="216" t="s">
        <v>5383</v>
      </c>
      <c r="D927" s="72" t="s">
        <v>170</v>
      </c>
      <c r="E927" s="217">
        <v>7</v>
      </c>
      <c r="F927" s="217">
        <v>6</v>
      </c>
      <c r="G927" s="217">
        <v>13</v>
      </c>
      <c r="H927" s="269">
        <v>44651</v>
      </c>
      <c r="I927" s="217">
        <v>700</v>
      </c>
      <c r="J927" s="217">
        <f t="shared" si="39"/>
        <v>13</v>
      </c>
      <c r="N927" s="216"/>
      <c r="R927" s="216"/>
      <c r="U927" s="216"/>
    </row>
    <row r="928" spans="1:21" ht="15" hidden="1" outlineLevel="1" thickBot="1" x14ac:dyDescent="0.4">
      <c r="A928" s="216" t="s">
        <v>5382</v>
      </c>
      <c r="B928" s="46">
        <v>3</v>
      </c>
      <c r="C928" s="216" t="s">
        <v>5383</v>
      </c>
      <c r="D928" s="72" t="s">
        <v>170</v>
      </c>
      <c r="E928" s="217">
        <v>2</v>
      </c>
      <c r="F928" s="217">
        <v>4</v>
      </c>
      <c r="G928" s="217">
        <v>6</v>
      </c>
      <c r="H928" s="269">
        <v>44651</v>
      </c>
      <c r="I928" s="217">
        <v>400</v>
      </c>
      <c r="J928" s="217">
        <f t="shared" si="39"/>
        <v>6</v>
      </c>
      <c r="N928" s="216"/>
      <c r="R928" s="216"/>
      <c r="U928" s="216"/>
    </row>
    <row r="929" spans="1:21" ht="15" hidden="1" outlineLevel="1" thickBot="1" x14ac:dyDescent="0.4">
      <c r="A929" s="216" t="s">
        <v>5382</v>
      </c>
      <c r="B929" s="46">
        <v>29</v>
      </c>
      <c r="C929" s="216" t="s">
        <v>5383</v>
      </c>
      <c r="D929" s="72" t="s">
        <v>170</v>
      </c>
      <c r="E929" s="217">
        <v>4</v>
      </c>
      <c r="F929" s="217">
        <v>3</v>
      </c>
      <c r="G929" s="217">
        <v>7</v>
      </c>
      <c r="H929" s="269">
        <v>44651</v>
      </c>
      <c r="I929" s="217">
        <v>800</v>
      </c>
      <c r="J929" s="217">
        <f t="shared" si="39"/>
        <v>7</v>
      </c>
      <c r="N929" s="216"/>
      <c r="R929" s="216"/>
      <c r="U929" s="216"/>
    </row>
    <row r="930" spans="1:21" ht="15" hidden="1" outlineLevel="1" thickBot="1" x14ac:dyDescent="0.4">
      <c r="A930" s="216" t="s">
        <v>5382</v>
      </c>
      <c r="B930" s="46">
        <v>4</v>
      </c>
      <c r="C930" s="216" t="s">
        <v>5383</v>
      </c>
      <c r="D930" s="72" t="s">
        <v>170</v>
      </c>
      <c r="E930" s="217">
        <v>3</v>
      </c>
      <c r="F930" s="217">
        <v>8</v>
      </c>
      <c r="G930" s="217">
        <v>11</v>
      </c>
      <c r="H930" s="269">
        <v>44651</v>
      </c>
      <c r="I930" s="217">
        <v>100</v>
      </c>
      <c r="J930" s="217">
        <f t="shared" si="39"/>
        <v>11</v>
      </c>
      <c r="N930" s="216"/>
      <c r="R930" s="216"/>
      <c r="U930" s="216"/>
    </row>
    <row r="931" spans="1:21" ht="15" hidden="1" outlineLevel="1" thickBot="1" x14ac:dyDescent="0.4">
      <c r="A931" s="216" t="s">
        <v>5382</v>
      </c>
      <c r="B931" s="46">
        <v>5</v>
      </c>
      <c r="C931" s="216" t="s">
        <v>5383</v>
      </c>
      <c r="D931" s="72" t="s">
        <v>170</v>
      </c>
      <c r="E931" s="217">
        <v>1</v>
      </c>
      <c r="F931" s="217">
        <v>3</v>
      </c>
      <c r="G931" s="217">
        <v>4</v>
      </c>
      <c r="H931" s="269">
        <v>44651</v>
      </c>
      <c r="I931" s="217">
        <v>700</v>
      </c>
      <c r="J931" s="217">
        <f t="shared" si="39"/>
        <v>4</v>
      </c>
      <c r="N931" s="216"/>
      <c r="R931" s="216"/>
      <c r="U931" s="216"/>
    </row>
    <row r="932" spans="1:21" ht="15" hidden="1" outlineLevel="1" thickBot="1" x14ac:dyDescent="0.4">
      <c r="A932" s="216" t="s">
        <v>5382</v>
      </c>
      <c r="B932" s="46">
        <v>6</v>
      </c>
      <c r="C932" s="216" t="s">
        <v>5383</v>
      </c>
      <c r="D932" s="72" t="s">
        <v>170</v>
      </c>
      <c r="E932" s="217">
        <v>5</v>
      </c>
      <c r="F932" s="217">
        <v>3</v>
      </c>
      <c r="G932" s="217">
        <v>8</v>
      </c>
      <c r="H932" s="269">
        <v>44651</v>
      </c>
      <c r="I932" s="217">
        <v>900</v>
      </c>
      <c r="J932" s="217">
        <f t="shared" si="39"/>
        <v>8</v>
      </c>
      <c r="N932" s="216"/>
      <c r="R932" s="216"/>
      <c r="U932" s="216"/>
    </row>
    <row r="933" spans="1:21" ht="15" hidden="1" outlineLevel="1" thickBot="1" x14ac:dyDescent="0.4">
      <c r="A933" s="216" t="s">
        <v>5382</v>
      </c>
      <c r="B933" s="46">
        <v>38</v>
      </c>
      <c r="C933" s="216" t="s">
        <v>5383</v>
      </c>
      <c r="D933" s="72" t="s">
        <v>170</v>
      </c>
      <c r="E933" s="217">
        <v>6</v>
      </c>
      <c r="F933" s="217">
        <v>6</v>
      </c>
      <c r="G933" s="217">
        <v>12</v>
      </c>
      <c r="H933" s="269">
        <v>44651</v>
      </c>
      <c r="I933" s="217">
        <v>470</v>
      </c>
      <c r="J933" s="217">
        <f t="shared" si="39"/>
        <v>12</v>
      </c>
      <c r="N933" s="216"/>
      <c r="R933" s="216"/>
      <c r="U933" s="216"/>
    </row>
    <row r="934" spans="1:21" ht="15" hidden="1" outlineLevel="1" thickBot="1" x14ac:dyDescent="0.4">
      <c r="A934" s="216" t="s">
        <v>5382</v>
      </c>
      <c r="B934" s="46">
        <v>39</v>
      </c>
      <c r="C934" s="216" t="s">
        <v>5383</v>
      </c>
      <c r="D934" s="72" t="s">
        <v>170</v>
      </c>
      <c r="E934" s="217">
        <v>9</v>
      </c>
      <c r="F934" s="217">
        <v>4</v>
      </c>
      <c r="G934" s="217">
        <v>13</v>
      </c>
      <c r="H934" s="269">
        <v>44651</v>
      </c>
      <c r="I934" s="217">
        <v>300</v>
      </c>
      <c r="J934" s="217">
        <f t="shared" si="39"/>
        <v>13</v>
      </c>
      <c r="N934" s="216"/>
      <c r="R934" s="216"/>
      <c r="U934" s="216"/>
    </row>
    <row r="935" spans="1:21" ht="15" hidden="1" outlineLevel="1" thickBot="1" x14ac:dyDescent="0.4">
      <c r="A935" s="216" t="s">
        <v>5382</v>
      </c>
      <c r="B935" s="46">
        <v>7</v>
      </c>
      <c r="C935" s="216" t="s">
        <v>5383</v>
      </c>
      <c r="D935" s="72" t="s">
        <v>170</v>
      </c>
      <c r="E935" s="217">
        <v>8</v>
      </c>
      <c r="F935" s="217">
        <v>4</v>
      </c>
      <c r="G935" s="217">
        <v>12</v>
      </c>
      <c r="H935" s="269">
        <v>44651</v>
      </c>
      <c r="I935" s="217">
        <v>400</v>
      </c>
      <c r="J935" s="217">
        <f t="shared" si="39"/>
        <v>12</v>
      </c>
      <c r="N935" s="216"/>
      <c r="R935" s="216"/>
      <c r="U935" s="216"/>
    </row>
    <row r="936" spans="1:21" ht="15" hidden="1" outlineLevel="1" thickBot="1" x14ac:dyDescent="0.4">
      <c r="A936" s="216" t="s">
        <v>5382</v>
      </c>
      <c r="B936" s="46">
        <v>8</v>
      </c>
      <c r="C936" s="216" t="s">
        <v>5383</v>
      </c>
      <c r="D936" s="72" t="s">
        <v>170</v>
      </c>
      <c r="E936" s="217">
        <v>4</v>
      </c>
      <c r="F936" s="217">
        <v>2</v>
      </c>
      <c r="G936" s="217">
        <v>6</v>
      </c>
      <c r="H936" s="269">
        <v>44651</v>
      </c>
      <c r="I936" s="217">
        <v>300</v>
      </c>
      <c r="J936" s="217">
        <f t="shared" si="39"/>
        <v>6</v>
      </c>
      <c r="N936" s="216"/>
      <c r="R936" s="216"/>
      <c r="U936" s="216"/>
    </row>
    <row r="937" spans="1:21" ht="15" hidden="1" outlineLevel="1" thickBot="1" x14ac:dyDescent="0.4">
      <c r="A937" s="216" t="s">
        <v>5382</v>
      </c>
      <c r="B937" s="46">
        <v>26</v>
      </c>
      <c r="C937" s="216" t="s">
        <v>5383</v>
      </c>
      <c r="D937" s="72" t="s">
        <v>170</v>
      </c>
      <c r="E937" s="217">
        <v>3</v>
      </c>
      <c r="F937" s="217">
        <v>3</v>
      </c>
      <c r="G937" s="217">
        <v>6</v>
      </c>
      <c r="H937" s="269">
        <v>44651</v>
      </c>
      <c r="I937" s="217">
        <v>300</v>
      </c>
      <c r="J937" s="217">
        <f t="shared" si="39"/>
        <v>6</v>
      </c>
      <c r="N937" s="216"/>
      <c r="R937" s="216"/>
      <c r="U937" s="216"/>
    </row>
    <row r="938" spans="1:21" ht="15" hidden="1" outlineLevel="1" thickBot="1" x14ac:dyDescent="0.4">
      <c r="A938" s="216" t="s">
        <v>5382</v>
      </c>
      <c r="B938" s="46">
        <v>9</v>
      </c>
      <c r="C938" s="216" t="s">
        <v>5383</v>
      </c>
      <c r="D938" s="72" t="s">
        <v>170</v>
      </c>
      <c r="E938" s="217">
        <v>7</v>
      </c>
      <c r="F938" s="217">
        <v>3</v>
      </c>
      <c r="G938" s="217">
        <v>10</v>
      </c>
      <c r="H938" s="269">
        <v>44651</v>
      </c>
      <c r="I938" s="217">
        <v>500</v>
      </c>
      <c r="J938" s="217">
        <f t="shared" si="39"/>
        <v>10</v>
      </c>
      <c r="N938" s="216"/>
      <c r="R938" s="216"/>
      <c r="U938" s="216"/>
    </row>
    <row r="939" spans="1:21" ht="15" hidden="1" outlineLevel="1" thickBot="1" x14ac:dyDescent="0.4">
      <c r="A939" s="216" t="s">
        <v>5382</v>
      </c>
      <c r="B939" s="46">
        <v>24</v>
      </c>
      <c r="C939" s="216" t="s">
        <v>5383</v>
      </c>
      <c r="D939" s="72" t="s">
        <v>170</v>
      </c>
      <c r="E939" s="217">
        <v>4</v>
      </c>
      <c r="F939" s="217">
        <v>4</v>
      </c>
      <c r="G939" s="217">
        <v>8</v>
      </c>
      <c r="H939" s="269">
        <v>44651</v>
      </c>
      <c r="I939" s="217">
        <v>400</v>
      </c>
      <c r="J939" s="217">
        <f t="shared" si="39"/>
        <v>8</v>
      </c>
      <c r="N939" s="216"/>
      <c r="R939" s="216"/>
      <c r="U939" s="216"/>
    </row>
    <row r="940" spans="1:21" ht="15" hidden="1" outlineLevel="1" thickBot="1" x14ac:dyDescent="0.4">
      <c r="A940" s="216" t="s">
        <v>5382</v>
      </c>
      <c r="B940" s="46">
        <v>11</v>
      </c>
      <c r="C940" s="216" t="s">
        <v>5383</v>
      </c>
      <c r="D940" s="72" t="s">
        <v>170</v>
      </c>
      <c r="E940" s="217">
        <v>4</v>
      </c>
      <c r="F940" s="217">
        <v>4</v>
      </c>
      <c r="G940" s="217">
        <v>8</v>
      </c>
      <c r="H940" s="269">
        <v>44651</v>
      </c>
      <c r="I940" s="217">
        <v>270</v>
      </c>
      <c r="J940" s="217">
        <f t="shared" si="39"/>
        <v>8</v>
      </c>
      <c r="N940" s="216"/>
      <c r="R940" s="216"/>
      <c r="U940" s="216"/>
    </row>
    <row r="941" spans="1:21" ht="15" hidden="1" outlineLevel="1" thickBot="1" x14ac:dyDescent="0.4">
      <c r="A941" s="216" t="s">
        <v>5382</v>
      </c>
      <c r="B941" s="46">
        <v>12</v>
      </c>
      <c r="C941" s="216" t="s">
        <v>5383</v>
      </c>
      <c r="D941" s="72" t="s">
        <v>170</v>
      </c>
      <c r="E941" s="217">
        <v>3</v>
      </c>
      <c r="F941" s="217">
        <v>3</v>
      </c>
      <c r="G941" s="217">
        <v>6</v>
      </c>
      <c r="H941" s="269">
        <v>44651</v>
      </c>
      <c r="I941" s="217">
        <v>500</v>
      </c>
      <c r="J941" s="217">
        <f t="shared" si="39"/>
        <v>6</v>
      </c>
      <c r="N941" s="216"/>
      <c r="R941" s="216"/>
      <c r="U941" s="216"/>
    </row>
    <row r="942" spans="1:21" ht="15" hidden="1" outlineLevel="1" thickBot="1" x14ac:dyDescent="0.4">
      <c r="A942" s="216" t="s">
        <v>5382</v>
      </c>
      <c r="B942" s="46">
        <v>15</v>
      </c>
      <c r="C942" s="216" t="s">
        <v>5383</v>
      </c>
      <c r="D942" s="72" t="s">
        <v>170</v>
      </c>
      <c r="E942" s="217">
        <v>7</v>
      </c>
      <c r="F942" s="217">
        <v>5</v>
      </c>
      <c r="G942" s="217">
        <v>12</v>
      </c>
      <c r="H942" s="269">
        <v>44651</v>
      </c>
      <c r="I942" s="217">
        <v>400</v>
      </c>
      <c r="J942" s="217">
        <f t="shared" si="39"/>
        <v>12</v>
      </c>
      <c r="N942" s="216"/>
      <c r="R942" s="216"/>
      <c r="U942" s="216"/>
    </row>
    <row r="943" spans="1:21" ht="15" hidden="1" outlineLevel="1" thickBot="1" x14ac:dyDescent="0.4">
      <c r="A943" s="216" t="s">
        <v>5382</v>
      </c>
      <c r="B943" s="46">
        <v>17</v>
      </c>
      <c r="C943" s="216" t="s">
        <v>5383</v>
      </c>
      <c r="D943" s="72" t="s">
        <v>170</v>
      </c>
      <c r="E943" s="217">
        <v>4</v>
      </c>
      <c r="F943" s="217">
        <v>4</v>
      </c>
      <c r="G943" s="217">
        <v>8</v>
      </c>
      <c r="H943" s="269">
        <v>44651</v>
      </c>
      <c r="I943" s="217">
        <v>600</v>
      </c>
      <c r="J943" s="217">
        <f t="shared" si="39"/>
        <v>8</v>
      </c>
      <c r="N943" s="216"/>
      <c r="R943" s="216"/>
      <c r="U943" s="216"/>
    </row>
    <row r="944" spans="1:21" ht="15" hidden="1" outlineLevel="1" thickBot="1" x14ac:dyDescent="0.4">
      <c r="A944" s="216" t="s">
        <v>5382</v>
      </c>
      <c r="B944" s="46">
        <v>19</v>
      </c>
      <c r="C944" s="216" t="s">
        <v>5383</v>
      </c>
      <c r="D944" s="72" t="s">
        <v>170</v>
      </c>
      <c r="E944" s="217">
        <v>10</v>
      </c>
      <c r="F944" s="217">
        <v>10</v>
      </c>
      <c r="G944" s="217">
        <v>20</v>
      </c>
      <c r="H944" s="269">
        <v>44651</v>
      </c>
      <c r="I944" s="217">
        <v>100</v>
      </c>
      <c r="J944" s="217">
        <f t="shared" si="39"/>
        <v>20</v>
      </c>
      <c r="N944" s="216"/>
      <c r="R944" s="216"/>
      <c r="U944" s="216"/>
    </row>
    <row r="945" spans="1:21" ht="15" hidden="1" outlineLevel="1" thickBot="1" x14ac:dyDescent="0.4">
      <c r="A945" s="216" t="s">
        <v>5382</v>
      </c>
      <c r="B945" s="46">
        <v>42</v>
      </c>
      <c r="C945" s="216" t="s">
        <v>5383</v>
      </c>
      <c r="D945" s="72" t="s">
        <v>170</v>
      </c>
      <c r="E945" s="217">
        <v>7</v>
      </c>
      <c r="F945" s="217">
        <v>4</v>
      </c>
      <c r="G945" s="217">
        <v>11</v>
      </c>
      <c r="H945" s="269">
        <v>44651</v>
      </c>
      <c r="I945" s="217">
        <v>100</v>
      </c>
      <c r="J945" s="217">
        <f t="shared" si="39"/>
        <v>11</v>
      </c>
      <c r="N945" s="216"/>
      <c r="R945" s="216"/>
      <c r="U945" s="216"/>
    </row>
    <row r="946" spans="1:21" ht="15" hidden="1" outlineLevel="1" thickBot="1" x14ac:dyDescent="0.4">
      <c r="A946" s="216" t="s">
        <v>5382</v>
      </c>
      <c r="B946" s="46">
        <v>21</v>
      </c>
      <c r="C946" s="216" t="s">
        <v>5383</v>
      </c>
      <c r="D946" s="72" t="s">
        <v>170</v>
      </c>
      <c r="E946" s="217">
        <v>6</v>
      </c>
      <c r="F946" s="217">
        <v>6</v>
      </c>
      <c r="G946" s="217">
        <v>12</v>
      </c>
      <c r="H946" s="269">
        <v>44651</v>
      </c>
      <c r="I946" s="217">
        <v>780</v>
      </c>
      <c r="J946" s="217">
        <f t="shared" si="39"/>
        <v>12</v>
      </c>
      <c r="N946" s="216"/>
      <c r="R946" s="216"/>
      <c r="U946" s="216"/>
    </row>
    <row r="947" spans="1:21" ht="15" hidden="1" outlineLevel="1" thickBot="1" x14ac:dyDescent="0.4">
      <c r="A947" s="216" t="s">
        <v>5382</v>
      </c>
      <c r="B947" s="46">
        <v>22</v>
      </c>
      <c r="C947" s="216" t="s">
        <v>5383</v>
      </c>
      <c r="D947" s="72" t="s">
        <v>170</v>
      </c>
      <c r="E947" s="217">
        <v>4</v>
      </c>
      <c r="F947" s="217">
        <v>4</v>
      </c>
      <c r="G947" s="217">
        <v>8</v>
      </c>
      <c r="H947" s="269">
        <v>44651</v>
      </c>
      <c r="I947" s="217">
        <v>800</v>
      </c>
      <c r="J947" s="217">
        <f t="shared" si="39"/>
        <v>8</v>
      </c>
      <c r="N947" s="216"/>
      <c r="R947" s="216"/>
      <c r="U947" s="216"/>
    </row>
    <row r="948" spans="1:21" ht="15" hidden="1" outlineLevel="1" thickBot="1" x14ac:dyDescent="0.4">
      <c r="A948" s="216" t="s">
        <v>5382</v>
      </c>
      <c r="B948" s="46">
        <v>23</v>
      </c>
      <c r="C948" s="216" t="s">
        <v>5383</v>
      </c>
      <c r="D948" s="72" t="s">
        <v>170</v>
      </c>
      <c r="E948" s="217">
        <v>6</v>
      </c>
      <c r="F948" s="217">
        <v>3</v>
      </c>
      <c r="G948" s="217">
        <v>9</v>
      </c>
      <c r="H948" s="269">
        <v>44651</v>
      </c>
      <c r="I948" s="217">
        <v>550</v>
      </c>
      <c r="J948" s="217">
        <f t="shared" si="39"/>
        <v>9</v>
      </c>
      <c r="N948" s="216"/>
      <c r="R948" s="216"/>
      <c r="U948" s="216"/>
    </row>
    <row r="949" spans="1:21" ht="15" hidden="1" outlineLevel="1" thickBot="1" x14ac:dyDescent="0.4">
      <c r="A949" s="216" t="s">
        <v>5382</v>
      </c>
      <c r="B949" s="46">
        <v>31</v>
      </c>
      <c r="C949" s="216" t="s">
        <v>5383</v>
      </c>
      <c r="D949" s="72" t="s">
        <v>170</v>
      </c>
      <c r="E949" s="217">
        <v>5</v>
      </c>
      <c r="F949" s="217">
        <v>2</v>
      </c>
      <c r="G949" s="217">
        <v>7</v>
      </c>
      <c r="H949" s="269">
        <v>44651</v>
      </c>
      <c r="I949" s="217">
        <v>470</v>
      </c>
      <c r="J949" s="217">
        <f t="shared" si="39"/>
        <v>7</v>
      </c>
      <c r="N949" s="216"/>
      <c r="R949" s="216"/>
      <c r="U949" s="216"/>
    </row>
    <row r="950" spans="1:21" ht="15" hidden="1" outlineLevel="1" thickBot="1" x14ac:dyDescent="0.4">
      <c r="A950" s="216" t="s">
        <v>5382</v>
      </c>
      <c r="B950" s="46">
        <v>18</v>
      </c>
      <c r="C950" s="216" t="s">
        <v>5383</v>
      </c>
      <c r="D950" s="72" t="s">
        <v>170</v>
      </c>
      <c r="E950" s="217">
        <v>7</v>
      </c>
      <c r="F950" s="217">
        <v>3</v>
      </c>
      <c r="G950" s="217">
        <v>10</v>
      </c>
      <c r="H950" s="269">
        <v>44651</v>
      </c>
      <c r="I950" s="217">
        <v>100</v>
      </c>
      <c r="J950" s="217">
        <f t="shared" si="39"/>
        <v>10</v>
      </c>
      <c r="N950" s="216"/>
      <c r="R950" s="216"/>
      <c r="U950" s="216"/>
    </row>
    <row r="951" spans="1:21" ht="15" hidden="1" outlineLevel="1" thickBot="1" x14ac:dyDescent="0.4">
      <c r="A951" s="216" t="s">
        <v>5382</v>
      </c>
      <c r="B951" s="46">
        <v>32</v>
      </c>
      <c r="C951" s="216" t="s">
        <v>5383</v>
      </c>
      <c r="D951" s="72" t="s">
        <v>170</v>
      </c>
      <c r="E951" s="217">
        <v>9</v>
      </c>
      <c r="F951" s="217">
        <v>5</v>
      </c>
      <c r="G951" s="217">
        <v>14</v>
      </c>
      <c r="H951" s="269">
        <v>44651</v>
      </c>
      <c r="I951" s="217">
        <v>280</v>
      </c>
      <c r="J951" s="217">
        <f t="shared" si="39"/>
        <v>14</v>
      </c>
      <c r="N951" s="216"/>
      <c r="R951" s="216"/>
      <c r="U951" s="216"/>
    </row>
    <row r="952" spans="1:21" ht="15" hidden="1" outlineLevel="1" thickBot="1" x14ac:dyDescent="0.4">
      <c r="A952" s="216" t="s">
        <v>5382</v>
      </c>
      <c r="B952" s="46">
        <v>25</v>
      </c>
      <c r="C952" s="216" t="s">
        <v>5383</v>
      </c>
      <c r="D952" s="72" t="s">
        <v>170</v>
      </c>
      <c r="E952" s="217">
        <v>5</v>
      </c>
      <c r="F952" s="217">
        <v>3</v>
      </c>
      <c r="G952" s="217">
        <v>8</v>
      </c>
      <c r="H952" s="269">
        <v>44651</v>
      </c>
      <c r="I952" s="217">
        <v>100</v>
      </c>
      <c r="J952" s="217">
        <f t="shared" si="39"/>
        <v>8</v>
      </c>
      <c r="N952" s="216"/>
      <c r="R952" s="216"/>
      <c r="U952" s="216"/>
    </row>
    <row r="953" spans="1:21" ht="15" hidden="1" outlineLevel="1" thickBot="1" x14ac:dyDescent="0.4">
      <c r="A953" s="216" t="s">
        <v>5382</v>
      </c>
      <c r="B953" s="46">
        <v>47</v>
      </c>
      <c r="C953" s="216" t="s">
        <v>5383</v>
      </c>
      <c r="D953" s="72" t="s">
        <v>170</v>
      </c>
      <c r="E953" s="217">
        <v>4</v>
      </c>
      <c r="F953" s="217">
        <v>4</v>
      </c>
      <c r="G953" s="217">
        <v>8</v>
      </c>
      <c r="H953" s="269">
        <v>44651</v>
      </c>
      <c r="I953" s="217">
        <v>100</v>
      </c>
      <c r="J953" s="217">
        <f t="shared" si="39"/>
        <v>8</v>
      </c>
      <c r="N953" s="216"/>
      <c r="R953" s="216"/>
      <c r="U953" s="216"/>
    </row>
    <row r="954" spans="1:21" ht="15" hidden="1" outlineLevel="1" thickBot="1" x14ac:dyDescent="0.4">
      <c r="A954" s="216" t="s">
        <v>5382</v>
      </c>
      <c r="B954" s="46">
        <v>27</v>
      </c>
      <c r="C954" s="216" t="s">
        <v>5383</v>
      </c>
      <c r="D954" s="72" t="s">
        <v>170</v>
      </c>
      <c r="E954" s="217">
        <v>8</v>
      </c>
      <c r="F954" s="217">
        <v>3</v>
      </c>
      <c r="G954" s="217">
        <v>11</v>
      </c>
      <c r="H954" s="269">
        <v>44651</v>
      </c>
      <c r="I954" s="217">
        <v>700</v>
      </c>
      <c r="J954" s="217">
        <f t="shared" si="39"/>
        <v>11</v>
      </c>
      <c r="N954" s="216"/>
      <c r="R954" s="216"/>
      <c r="U954" s="216"/>
    </row>
    <row r="955" spans="1:21" ht="15" hidden="1" outlineLevel="1" thickBot="1" x14ac:dyDescent="0.4">
      <c r="A955" s="216" t="s">
        <v>5382</v>
      </c>
      <c r="B955" s="46">
        <v>28</v>
      </c>
      <c r="C955" s="216" t="s">
        <v>5383</v>
      </c>
      <c r="D955" s="72" t="s">
        <v>170</v>
      </c>
      <c r="E955" s="217">
        <v>6</v>
      </c>
      <c r="F955" s="217">
        <v>5</v>
      </c>
      <c r="G955" s="217">
        <v>11</v>
      </c>
      <c r="H955" s="269">
        <v>44651</v>
      </c>
      <c r="I955" s="217">
        <v>800</v>
      </c>
      <c r="J955" s="217">
        <f t="shared" si="39"/>
        <v>11</v>
      </c>
      <c r="N955" s="216"/>
      <c r="R955" s="216"/>
      <c r="U955" s="216"/>
    </row>
    <row r="956" spans="1:21" ht="15" hidden="1" outlineLevel="1" thickBot="1" x14ac:dyDescent="0.4">
      <c r="A956" s="216" t="s">
        <v>5382</v>
      </c>
      <c r="B956" s="46">
        <v>33</v>
      </c>
      <c r="C956" s="216" t="s">
        <v>5383</v>
      </c>
      <c r="D956" s="72" t="s">
        <v>170</v>
      </c>
      <c r="E956" s="217">
        <v>7</v>
      </c>
      <c r="F956" s="217">
        <v>4</v>
      </c>
      <c r="G956" s="217">
        <v>11</v>
      </c>
      <c r="H956" s="269">
        <v>44651</v>
      </c>
      <c r="I956" s="217">
        <v>300</v>
      </c>
      <c r="J956" s="217">
        <f t="shared" si="39"/>
        <v>11</v>
      </c>
      <c r="N956" s="216"/>
      <c r="R956" s="216"/>
      <c r="U956" s="216"/>
    </row>
    <row r="957" spans="1:21" ht="15" hidden="1" outlineLevel="1" thickBot="1" x14ac:dyDescent="0.4">
      <c r="A957" s="216" t="s">
        <v>5382</v>
      </c>
      <c r="B957" s="46">
        <v>37</v>
      </c>
      <c r="C957" s="216" t="s">
        <v>5383</v>
      </c>
      <c r="D957" s="72" t="s">
        <v>170</v>
      </c>
      <c r="E957" s="217">
        <v>6</v>
      </c>
      <c r="F957" s="217">
        <v>3</v>
      </c>
      <c r="G957" s="217">
        <v>9</v>
      </c>
      <c r="H957" s="269">
        <v>44651</v>
      </c>
      <c r="I957" s="217">
        <v>750</v>
      </c>
      <c r="J957" s="217">
        <f t="shared" si="39"/>
        <v>9</v>
      </c>
      <c r="N957" s="216"/>
      <c r="R957" s="216"/>
      <c r="U957" s="216"/>
    </row>
    <row r="958" spans="1:21" ht="15" hidden="1" outlineLevel="1" thickBot="1" x14ac:dyDescent="0.4">
      <c r="A958" s="216" t="s">
        <v>5382</v>
      </c>
      <c r="B958" s="46">
        <v>36</v>
      </c>
      <c r="C958" s="216" t="s">
        <v>5383</v>
      </c>
      <c r="D958" s="72" t="s">
        <v>170</v>
      </c>
      <c r="E958" s="217">
        <v>12</v>
      </c>
      <c r="F958" s="217">
        <v>5</v>
      </c>
      <c r="G958" s="217">
        <v>17</v>
      </c>
      <c r="H958" s="269">
        <v>44651</v>
      </c>
      <c r="I958" s="217">
        <v>800</v>
      </c>
      <c r="J958" s="217">
        <f t="shared" si="39"/>
        <v>17</v>
      </c>
      <c r="N958" s="216"/>
      <c r="R958" s="216"/>
      <c r="U958" s="216"/>
    </row>
    <row r="959" spans="1:21" ht="15" hidden="1" outlineLevel="1" thickBot="1" x14ac:dyDescent="0.4">
      <c r="A959" s="216" t="s">
        <v>5382</v>
      </c>
      <c r="B959" s="46">
        <v>44</v>
      </c>
      <c r="C959" s="216" t="s">
        <v>5383</v>
      </c>
      <c r="D959" s="72" t="s">
        <v>170</v>
      </c>
      <c r="E959" s="217">
        <v>7</v>
      </c>
      <c r="F959" s="217">
        <v>7</v>
      </c>
      <c r="G959" s="217">
        <v>14</v>
      </c>
      <c r="H959" s="269">
        <v>44651</v>
      </c>
      <c r="I959" s="217">
        <v>450</v>
      </c>
      <c r="J959" s="217">
        <f t="shared" si="39"/>
        <v>14</v>
      </c>
      <c r="N959" s="216"/>
      <c r="R959" s="216"/>
      <c r="U959" s="216"/>
    </row>
    <row r="960" spans="1:21" ht="15" hidden="1" outlineLevel="1" thickBot="1" x14ac:dyDescent="0.4">
      <c r="A960" s="216" t="s">
        <v>5382</v>
      </c>
      <c r="B960" s="46">
        <v>40</v>
      </c>
      <c r="C960" s="216" t="s">
        <v>5383</v>
      </c>
      <c r="D960" s="72" t="s">
        <v>170</v>
      </c>
      <c r="E960" s="217">
        <v>5</v>
      </c>
      <c r="F960" s="217">
        <v>5</v>
      </c>
      <c r="G960" s="217">
        <v>10</v>
      </c>
      <c r="H960" s="269">
        <v>44651</v>
      </c>
      <c r="I960" s="217">
        <v>200</v>
      </c>
      <c r="J960" s="217">
        <f t="shared" si="39"/>
        <v>10</v>
      </c>
      <c r="N960" s="216"/>
      <c r="R960" s="216"/>
      <c r="U960" s="216"/>
    </row>
    <row r="961" spans="1:21" ht="15" hidden="1" outlineLevel="1" thickBot="1" x14ac:dyDescent="0.4">
      <c r="A961" s="216" t="s">
        <v>5382</v>
      </c>
      <c r="B961" s="46">
        <v>41</v>
      </c>
      <c r="C961" s="216" t="s">
        <v>5383</v>
      </c>
      <c r="D961" s="72" t="s">
        <v>170</v>
      </c>
      <c r="E961" s="217">
        <v>4</v>
      </c>
      <c r="F961" s="217">
        <v>2</v>
      </c>
      <c r="G961" s="217">
        <v>6</v>
      </c>
      <c r="H961" s="269">
        <v>44651</v>
      </c>
      <c r="I961" s="217">
        <v>480</v>
      </c>
      <c r="J961" s="217">
        <f t="shared" si="39"/>
        <v>6</v>
      </c>
      <c r="N961" s="216"/>
      <c r="R961" s="216"/>
      <c r="U961" s="216"/>
    </row>
    <row r="962" spans="1:21" ht="15" hidden="1" outlineLevel="1" thickBot="1" x14ac:dyDescent="0.4">
      <c r="A962" s="216" t="s">
        <v>5382</v>
      </c>
      <c r="B962" s="46">
        <v>43</v>
      </c>
      <c r="C962" s="216" t="s">
        <v>5383</v>
      </c>
      <c r="D962" s="72" t="s">
        <v>170</v>
      </c>
      <c r="E962" s="217">
        <v>5</v>
      </c>
      <c r="F962" s="217">
        <v>7</v>
      </c>
      <c r="G962" s="217">
        <v>12</v>
      </c>
      <c r="H962" s="269">
        <v>44651</v>
      </c>
      <c r="I962" s="217">
        <v>800</v>
      </c>
      <c r="J962" s="217">
        <f t="shared" si="39"/>
        <v>12</v>
      </c>
      <c r="N962" s="216"/>
      <c r="R962" s="216"/>
      <c r="U962" s="216"/>
    </row>
    <row r="963" spans="1:21" ht="15" hidden="1" outlineLevel="1" thickBot="1" x14ac:dyDescent="0.4">
      <c r="A963" s="216" t="s">
        <v>5382</v>
      </c>
      <c r="B963" s="46">
        <v>46</v>
      </c>
      <c r="C963" s="216" t="s">
        <v>5383</v>
      </c>
      <c r="D963" s="72" t="s">
        <v>170</v>
      </c>
      <c r="E963" s="217">
        <v>7</v>
      </c>
      <c r="F963" s="217">
        <v>7</v>
      </c>
      <c r="G963" s="217">
        <v>14</v>
      </c>
      <c r="H963" s="269">
        <v>44651</v>
      </c>
      <c r="I963" s="217">
        <v>300</v>
      </c>
      <c r="J963" s="217">
        <f t="shared" si="39"/>
        <v>14</v>
      </c>
      <c r="N963" s="216"/>
      <c r="R963" s="216"/>
      <c r="U963" s="216"/>
    </row>
    <row r="964" spans="1:21" ht="15" hidden="1" outlineLevel="1" thickBot="1" x14ac:dyDescent="0.4">
      <c r="A964" s="216" t="s">
        <v>5382</v>
      </c>
      <c r="B964" s="46">
        <v>48</v>
      </c>
      <c r="C964" s="216" t="s">
        <v>5383</v>
      </c>
      <c r="D964" s="72" t="s">
        <v>170</v>
      </c>
      <c r="E964" s="217">
        <v>8</v>
      </c>
      <c r="F964" s="217">
        <v>8</v>
      </c>
      <c r="G964" s="217">
        <v>16</v>
      </c>
      <c r="H964" s="269">
        <v>44651</v>
      </c>
      <c r="I964" s="217">
        <v>700</v>
      </c>
      <c r="J964" s="217">
        <f t="shared" ref="J964:J1027" si="42">IF(I964&gt;$Q$1,,G964)</f>
        <v>16</v>
      </c>
      <c r="N964" s="216"/>
      <c r="R964" s="216"/>
      <c r="U964" s="216"/>
    </row>
    <row r="965" spans="1:21" ht="15" hidden="1" outlineLevel="1" thickBot="1" x14ac:dyDescent="0.4">
      <c r="A965" s="216" t="s">
        <v>5382</v>
      </c>
      <c r="B965" s="46">
        <v>49</v>
      </c>
      <c r="C965" s="216" t="s">
        <v>5383</v>
      </c>
      <c r="D965" s="72" t="s">
        <v>170</v>
      </c>
      <c r="E965" s="217">
        <v>11</v>
      </c>
      <c r="F965" s="217">
        <v>4</v>
      </c>
      <c r="G965" s="217">
        <v>15</v>
      </c>
      <c r="H965" s="269">
        <v>44651</v>
      </c>
      <c r="I965" s="217">
        <v>550</v>
      </c>
      <c r="J965" s="217">
        <f t="shared" si="42"/>
        <v>15</v>
      </c>
      <c r="N965" s="216"/>
      <c r="R965" s="216"/>
      <c r="U965" s="216"/>
    </row>
    <row r="966" spans="1:21" ht="15" hidden="1" outlineLevel="1" thickBot="1" x14ac:dyDescent="0.4">
      <c r="A966" s="216" t="s">
        <v>5382</v>
      </c>
      <c r="B966" s="46">
        <v>50</v>
      </c>
      <c r="C966" s="216" t="s">
        <v>5383</v>
      </c>
      <c r="D966" s="72" t="s">
        <v>170</v>
      </c>
      <c r="E966" s="217">
        <v>6</v>
      </c>
      <c r="F966" s="217">
        <v>6</v>
      </c>
      <c r="G966" s="217">
        <v>12</v>
      </c>
      <c r="H966" s="269">
        <v>44651</v>
      </c>
      <c r="I966" s="217">
        <v>480</v>
      </c>
      <c r="J966" s="217">
        <f t="shared" si="42"/>
        <v>12</v>
      </c>
      <c r="N966" s="216"/>
      <c r="R966" s="216"/>
      <c r="U966" s="216"/>
    </row>
    <row r="967" spans="1:21" ht="15" hidden="1" outlineLevel="1" thickBot="1" x14ac:dyDescent="0.4">
      <c r="A967" s="216" t="s">
        <v>5382</v>
      </c>
      <c r="B967" s="46">
        <v>10</v>
      </c>
      <c r="C967" s="216" t="s">
        <v>5383</v>
      </c>
      <c r="D967" s="72" t="s">
        <v>170</v>
      </c>
      <c r="E967" s="217">
        <v>10</v>
      </c>
      <c r="F967" s="217">
        <v>10</v>
      </c>
      <c r="G967" s="217">
        <v>20</v>
      </c>
      <c r="H967" s="269">
        <v>44651</v>
      </c>
      <c r="I967" s="217">
        <v>270</v>
      </c>
      <c r="J967" s="217">
        <f t="shared" si="42"/>
        <v>20</v>
      </c>
      <c r="N967" s="216"/>
      <c r="R967" s="216"/>
      <c r="U967" s="216"/>
    </row>
    <row r="968" spans="1:21" ht="15" hidden="1" outlineLevel="1" thickBot="1" x14ac:dyDescent="0.4">
      <c r="A968" s="216" t="s">
        <v>5382</v>
      </c>
      <c r="B968" s="46">
        <v>34</v>
      </c>
      <c r="C968" s="216" t="s">
        <v>5383</v>
      </c>
      <c r="D968" s="72" t="s">
        <v>170</v>
      </c>
      <c r="E968" s="217">
        <v>4</v>
      </c>
      <c r="F968" s="217">
        <v>4</v>
      </c>
      <c r="G968" s="217">
        <v>8</v>
      </c>
      <c r="H968" s="269">
        <v>44651</v>
      </c>
      <c r="I968" s="217">
        <v>300</v>
      </c>
      <c r="J968" s="217">
        <f t="shared" si="42"/>
        <v>8</v>
      </c>
      <c r="N968" s="216"/>
      <c r="R968" s="216"/>
      <c r="U968" s="216"/>
    </row>
    <row r="969" spans="1:21" ht="15" hidden="1" outlineLevel="1" thickBot="1" x14ac:dyDescent="0.4">
      <c r="A969" s="216" t="s">
        <v>5382</v>
      </c>
      <c r="B969" s="46">
        <v>45</v>
      </c>
      <c r="C969" s="216" t="s">
        <v>5383</v>
      </c>
      <c r="D969" s="72" t="s">
        <v>170</v>
      </c>
      <c r="E969" s="217">
        <v>6</v>
      </c>
      <c r="F969" s="217">
        <v>2</v>
      </c>
      <c r="G969" s="217">
        <v>8</v>
      </c>
      <c r="H969" s="269">
        <v>44651</v>
      </c>
      <c r="I969" s="217">
        <v>600</v>
      </c>
      <c r="J969" s="217">
        <f t="shared" si="42"/>
        <v>8</v>
      </c>
      <c r="N969" s="216"/>
      <c r="R969" s="216"/>
      <c r="U969" s="216"/>
    </row>
    <row r="970" spans="1:21" ht="15" collapsed="1" thickBot="1" x14ac:dyDescent="0.4">
      <c r="A970" s="415" t="s">
        <v>5382</v>
      </c>
      <c r="B970" s="416"/>
      <c r="C970" s="417" t="s">
        <v>5383</v>
      </c>
      <c r="D970" s="273">
        <f>COUNTA(D920:D969)</f>
        <v>50</v>
      </c>
      <c r="E970" s="418">
        <f>SUM(E920:E969)</f>
        <v>293</v>
      </c>
      <c r="F970" s="418">
        <f t="shared" ref="F970:G970" si="43">SUM(F920:F969)</f>
        <v>235</v>
      </c>
      <c r="G970" s="418">
        <f t="shared" si="43"/>
        <v>528</v>
      </c>
      <c r="H970" s="422">
        <v>44651</v>
      </c>
      <c r="I970" s="421">
        <f>AVERAGE(I920:I969)</f>
        <v>454.6</v>
      </c>
      <c r="J970" s="418">
        <f t="shared" ref="J970" si="44">SUM(J920:J969)</f>
        <v>528</v>
      </c>
      <c r="N970" s="216"/>
      <c r="R970" s="216"/>
      <c r="U970" s="216"/>
    </row>
    <row r="971" spans="1:21" ht="15" hidden="1" outlineLevel="1" thickBot="1" x14ac:dyDescent="0.4">
      <c r="A971" s="216" t="s">
        <v>5384</v>
      </c>
      <c r="B971" s="46">
        <v>1</v>
      </c>
      <c r="C971" s="216" t="s">
        <v>5385</v>
      </c>
      <c r="D971" s="72" t="s">
        <v>170</v>
      </c>
      <c r="E971" s="217">
        <v>8</v>
      </c>
      <c r="F971" s="217">
        <v>8</v>
      </c>
      <c r="G971" s="217">
        <v>16</v>
      </c>
      <c r="H971" s="269">
        <v>44651</v>
      </c>
      <c r="I971" s="217">
        <v>300</v>
      </c>
      <c r="J971" s="217">
        <f t="shared" si="42"/>
        <v>16</v>
      </c>
      <c r="N971" s="216"/>
      <c r="R971" s="216"/>
      <c r="U971" s="216"/>
    </row>
    <row r="972" spans="1:21" ht="15" hidden="1" outlineLevel="1" thickBot="1" x14ac:dyDescent="0.4">
      <c r="A972" s="216" t="s">
        <v>5384</v>
      </c>
      <c r="B972" s="46">
        <v>2</v>
      </c>
      <c r="C972" s="216" t="s">
        <v>5385</v>
      </c>
      <c r="D972" s="72" t="s">
        <v>170</v>
      </c>
      <c r="E972" s="217">
        <v>6</v>
      </c>
      <c r="F972" s="217">
        <v>3</v>
      </c>
      <c r="G972" s="217">
        <v>9</v>
      </c>
      <c r="H972" s="269">
        <v>44651</v>
      </c>
      <c r="I972" s="217">
        <v>400</v>
      </c>
      <c r="J972" s="217">
        <f t="shared" si="42"/>
        <v>9</v>
      </c>
      <c r="N972" s="216"/>
      <c r="R972" s="216"/>
      <c r="U972" s="216"/>
    </row>
    <row r="973" spans="1:21" ht="15" hidden="1" outlineLevel="1" thickBot="1" x14ac:dyDescent="0.4">
      <c r="A973" s="216" t="s">
        <v>5384</v>
      </c>
      <c r="B973" s="46">
        <v>3</v>
      </c>
      <c r="C973" s="216" t="s">
        <v>5385</v>
      </c>
      <c r="D973" s="72" t="s">
        <v>170</v>
      </c>
      <c r="E973" s="217">
        <v>4</v>
      </c>
      <c r="F973" s="217">
        <v>3</v>
      </c>
      <c r="G973" s="217">
        <v>7</v>
      </c>
      <c r="H973" s="269">
        <v>44651</v>
      </c>
      <c r="I973" s="217">
        <v>700</v>
      </c>
      <c r="J973" s="217">
        <f t="shared" si="42"/>
        <v>7</v>
      </c>
      <c r="N973" s="216"/>
      <c r="R973" s="216"/>
      <c r="U973" s="216"/>
    </row>
    <row r="974" spans="1:21" ht="15" hidden="1" outlineLevel="1" thickBot="1" x14ac:dyDescent="0.4">
      <c r="A974" s="216" t="s">
        <v>5384</v>
      </c>
      <c r="B974" s="46">
        <v>4</v>
      </c>
      <c r="C974" s="216" t="s">
        <v>5385</v>
      </c>
      <c r="D974" s="72" t="s">
        <v>170</v>
      </c>
      <c r="E974" s="217">
        <v>5</v>
      </c>
      <c r="F974" s="217">
        <v>1</v>
      </c>
      <c r="G974" s="217">
        <v>6</v>
      </c>
      <c r="H974" s="269">
        <v>44651</v>
      </c>
      <c r="I974" s="217">
        <v>900</v>
      </c>
      <c r="J974" s="217">
        <f t="shared" si="42"/>
        <v>6</v>
      </c>
      <c r="N974" s="216"/>
      <c r="R974" s="216"/>
      <c r="U974" s="216"/>
    </row>
    <row r="975" spans="1:21" ht="15" hidden="1" outlineLevel="1" thickBot="1" x14ac:dyDescent="0.4">
      <c r="A975" s="216" t="s">
        <v>5384</v>
      </c>
      <c r="B975" s="46">
        <v>5</v>
      </c>
      <c r="C975" s="216" t="s">
        <v>5385</v>
      </c>
      <c r="D975" s="72" t="s">
        <v>170</v>
      </c>
      <c r="E975" s="217">
        <v>8</v>
      </c>
      <c r="F975" s="217">
        <v>6</v>
      </c>
      <c r="G975" s="217">
        <v>14</v>
      </c>
      <c r="H975" s="269">
        <v>44651</v>
      </c>
      <c r="I975" s="217">
        <v>300</v>
      </c>
      <c r="J975" s="217">
        <f t="shared" si="42"/>
        <v>14</v>
      </c>
      <c r="N975" s="216"/>
      <c r="R975" s="216"/>
      <c r="U975" s="216"/>
    </row>
    <row r="976" spans="1:21" ht="15" hidden="1" outlineLevel="1" thickBot="1" x14ac:dyDescent="0.4">
      <c r="A976" s="216" t="s">
        <v>5384</v>
      </c>
      <c r="B976" s="46">
        <v>34</v>
      </c>
      <c r="C976" s="216" t="s">
        <v>5385</v>
      </c>
      <c r="D976" s="72" t="s">
        <v>170</v>
      </c>
      <c r="E976" s="217">
        <v>2</v>
      </c>
      <c r="F976" s="217">
        <v>1</v>
      </c>
      <c r="G976" s="217">
        <v>3</v>
      </c>
      <c r="H976" s="269">
        <v>44651</v>
      </c>
      <c r="I976" s="217">
        <v>700</v>
      </c>
      <c r="J976" s="217">
        <f t="shared" si="42"/>
        <v>3</v>
      </c>
      <c r="N976" s="216"/>
      <c r="R976" s="216"/>
      <c r="U976" s="216"/>
    </row>
    <row r="977" spans="1:21" ht="15" hidden="1" outlineLevel="1" thickBot="1" x14ac:dyDescent="0.4">
      <c r="A977" s="216" t="s">
        <v>5384</v>
      </c>
      <c r="B977" s="46">
        <v>6</v>
      </c>
      <c r="C977" s="216" t="s">
        <v>5385</v>
      </c>
      <c r="D977" s="72" t="s">
        <v>170</v>
      </c>
      <c r="E977" s="217">
        <v>3</v>
      </c>
      <c r="F977" s="217">
        <v>4</v>
      </c>
      <c r="G977" s="217">
        <v>7</v>
      </c>
      <c r="H977" s="269">
        <v>44651</v>
      </c>
      <c r="I977" s="217">
        <v>100</v>
      </c>
      <c r="J977" s="217">
        <f t="shared" si="42"/>
        <v>7</v>
      </c>
      <c r="N977" s="216"/>
      <c r="R977" s="216"/>
      <c r="U977" s="216"/>
    </row>
    <row r="978" spans="1:21" ht="15" hidden="1" outlineLevel="1" thickBot="1" x14ac:dyDescent="0.4">
      <c r="A978" s="216" t="s">
        <v>5384</v>
      </c>
      <c r="B978" s="46">
        <v>7</v>
      </c>
      <c r="C978" s="216" t="s">
        <v>5385</v>
      </c>
      <c r="D978" s="72" t="s">
        <v>170</v>
      </c>
      <c r="E978" s="217">
        <v>8</v>
      </c>
      <c r="F978" s="217">
        <v>2</v>
      </c>
      <c r="G978" s="217">
        <v>10</v>
      </c>
      <c r="H978" s="269">
        <v>44651</v>
      </c>
      <c r="I978" s="217">
        <v>700</v>
      </c>
      <c r="J978" s="217">
        <f t="shared" si="42"/>
        <v>10</v>
      </c>
      <c r="N978" s="216"/>
      <c r="R978" s="216"/>
      <c r="U978" s="216"/>
    </row>
    <row r="979" spans="1:21" ht="15" hidden="1" outlineLevel="1" thickBot="1" x14ac:dyDescent="0.4">
      <c r="A979" s="216" t="s">
        <v>5384</v>
      </c>
      <c r="B979" s="46">
        <v>33</v>
      </c>
      <c r="C979" s="216" t="s">
        <v>5385</v>
      </c>
      <c r="D979" s="72" t="s">
        <v>170</v>
      </c>
      <c r="E979" s="217">
        <v>2</v>
      </c>
      <c r="F979" s="217">
        <v>2</v>
      </c>
      <c r="G979" s="217">
        <v>4</v>
      </c>
      <c r="H979" s="269">
        <v>44651</v>
      </c>
      <c r="I979" s="217">
        <v>700</v>
      </c>
      <c r="J979" s="217">
        <f t="shared" si="42"/>
        <v>4</v>
      </c>
      <c r="N979" s="216"/>
      <c r="R979" s="216"/>
      <c r="U979" s="216"/>
    </row>
    <row r="980" spans="1:21" ht="15" hidden="1" outlineLevel="1" thickBot="1" x14ac:dyDescent="0.4">
      <c r="A980" s="216" t="s">
        <v>5384</v>
      </c>
      <c r="B980" s="46">
        <v>8</v>
      </c>
      <c r="C980" s="216" t="s">
        <v>5385</v>
      </c>
      <c r="D980" s="72" t="s">
        <v>170</v>
      </c>
      <c r="E980" s="217">
        <v>11</v>
      </c>
      <c r="F980" s="217">
        <v>5</v>
      </c>
      <c r="G980" s="217">
        <v>16</v>
      </c>
      <c r="H980" s="269">
        <v>44651</v>
      </c>
      <c r="I980" s="217">
        <v>700</v>
      </c>
      <c r="J980" s="217">
        <f t="shared" si="42"/>
        <v>16</v>
      </c>
      <c r="N980" s="216"/>
      <c r="R980" s="216"/>
      <c r="U980" s="216"/>
    </row>
    <row r="981" spans="1:21" ht="15" hidden="1" outlineLevel="1" thickBot="1" x14ac:dyDescent="0.4">
      <c r="A981" s="216" t="s">
        <v>5384</v>
      </c>
      <c r="B981" s="46">
        <v>9</v>
      </c>
      <c r="C981" s="216" t="s">
        <v>5385</v>
      </c>
      <c r="D981" s="72" t="s">
        <v>170</v>
      </c>
      <c r="E981" s="217">
        <v>3</v>
      </c>
      <c r="F981" s="217">
        <v>2</v>
      </c>
      <c r="G981" s="217">
        <v>5</v>
      </c>
      <c r="H981" s="269">
        <v>44651</v>
      </c>
      <c r="I981" s="217">
        <v>100</v>
      </c>
      <c r="J981" s="217">
        <f t="shared" si="42"/>
        <v>5</v>
      </c>
      <c r="N981" s="216"/>
      <c r="R981" s="216"/>
      <c r="U981" s="216"/>
    </row>
    <row r="982" spans="1:21" ht="15" hidden="1" outlineLevel="1" thickBot="1" x14ac:dyDescent="0.4">
      <c r="A982" s="216" t="s">
        <v>5384</v>
      </c>
      <c r="B982" s="46">
        <v>10</v>
      </c>
      <c r="C982" s="216" t="s">
        <v>5385</v>
      </c>
      <c r="D982" s="72" t="s">
        <v>170</v>
      </c>
      <c r="E982" s="217">
        <v>1</v>
      </c>
      <c r="F982" s="217">
        <v>1</v>
      </c>
      <c r="G982" s="217">
        <v>2</v>
      </c>
      <c r="H982" s="269">
        <v>44651</v>
      </c>
      <c r="I982" s="217">
        <v>500</v>
      </c>
      <c r="J982" s="217">
        <f t="shared" si="42"/>
        <v>2</v>
      </c>
      <c r="N982" s="216"/>
      <c r="R982" s="216"/>
      <c r="U982" s="216"/>
    </row>
    <row r="983" spans="1:21" ht="15" hidden="1" outlineLevel="1" thickBot="1" x14ac:dyDescent="0.4">
      <c r="A983" s="216" t="s">
        <v>5384</v>
      </c>
      <c r="B983" s="46">
        <v>11</v>
      </c>
      <c r="C983" s="216" t="s">
        <v>5385</v>
      </c>
      <c r="D983" s="72" t="s">
        <v>170</v>
      </c>
      <c r="E983" s="217">
        <v>3</v>
      </c>
      <c r="F983" s="217">
        <v>2</v>
      </c>
      <c r="G983" s="217">
        <v>5</v>
      </c>
      <c r="H983" s="269">
        <v>44651</v>
      </c>
      <c r="I983" s="217">
        <v>400</v>
      </c>
      <c r="J983" s="217">
        <f t="shared" si="42"/>
        <v>5</v>
      </c>
      <c r="N983" s="216"/>
      <c r="R983" s="216"/>
      <c r="U983" s="216"/>
    </row>
    <row r="984" spans="1:21" ht="15" hidden="1" outlineLevel="1" thickBot="1" x14ac:dyDescent="0.4">
      <c r="A984" s="216" t="s">
        <v>5384</v>
      </c>
      <c r="B984" s="46">
        <v>12</v>
      </c>
      <c r="C984" s="216" t="s">
        <v>5385</v>
      </c>
      <c r="D984" s="72" t="s">
        <v>170</v>
      </c>
      <c r="E984" s="217">
        <v>1</v>
      </c>
      <c r="F984" s="217">
        <v>1</v>
      </c>
      <c r="G984" s="217">
        <v>2</v>
      </c>
      <c r="H984" s="269">
        <v>44651</v>
      </c>
      <c r="I984" s="217">
        <v>300</v>
      </c>
      <c r="J984" s="217">
        <f t="shared" si="42"/>
        <v>2</v>
      </c>
      <c r="N984" s="216"/>
      <c r="R984" s="216"/>
      <c r="U984" s="216"/>
    </row>
    <row r="985" spans="1:21" ht="15" hidden="1" outlineLevel="1" thickBot="1" x14ac:dyDescent="0.4">
      <c r="A985" s="216" t="s">
        <v>5384</v>
      </c>
      <c r="B985" s="46">
        <v>13</v>
      </c>
      <c r="C985" s="216" t="s">
        <v>5385</v>
      </c>
      <c r="D985" s="72" t="s">
        <v>170</v>
      </c>
      <c r="E985" s="217">
        <v>2</v>
      </c>
      <c r="F985" s="217">
        <v>2</v>
      </c>
      <c r="G985" s="217">
        <v>4</v>
      </c>
      <c r="H985" s="269">
        <v>44651</v>
      </c>
      <c r="I985" s="217">
        <v>100</v>
      </c>
      <c r="J985" s="217">
        <f t="shared" si="42"/>
        <v>4</v>
      </c>
      <c r="N985" s="216"/>
      <c r="R985" s="216"/>
      <c r="U985" s="216"/>
    </row>
    <row r="986" spans="1:21" ht="15" hidden="1" outlineLevel="1" thickBot="1" x14ac:dyDescent="0.4">
      <c r="A986" s="216" t="s">
        <v>5384</v>
      </c>
      <c r="B986" s="46">
        <v>14</v>
      </c>
      <c r="C986" s="216" t="s">
        <v>5385</v>
      </c>
      <c r="D986" s="72" t="s">
        <v>170</v>
      </c>
      <c r="E986" s="217">
        <v>0</v>
      </c>
      <c r="F986" s="217">
        <v>3</v>
      </c>
      <c r="G986" s="217">
        <v>3</v>
      </c>
      <c r="H986" s="269">
        <v>44651</v>
      </c>
      <c r="I986" s="217">
        <v>200</v>
      </c>
      <c r="J986" s="217">
        <f t="shared" si="42"/>
        <v>3</v>
      </c>
      <c r="N986" s="216"/>
      <c r="R986" s="216"/>
      <c r="U986" s="216"/>
    </row>
    <row r="987" spans="1:21" ht="15" hidden="1" outlineLevel="1" thickBot="1" x14ac:dyDescent="0.4">
      <c r="A987" s="216" t="s">
        <v>5384</v>
      </c>
      <c r="B987" s="46">
        <v>15</v>
      </c>
      <c r="C987" s="216" t="s">
        <v>5385</v>
      </c>
      <c r="D987" s="72" t="s">
        <v>170</v>
      </c>
      <c r="E987" s="217">
        <v>2</v>
      </c>
      <c r="F987" s="217">
        <v>2</v>
      </c>
      <c r="G987" s="217">
        <v>4</v>
      </c>
      <c r="H987" s="269">
        <v>44651</v>
      </c>
      <c r="I987" s="217">
        <v>700</v>
      </c>
      <c r="J987" s="217">
        <f t="shared" si="42"/>
        <v>4</v>
      </c>
      <c r="N987" s="216"/>
      <c r="R987" s="216"/>
      <c r="U987" s="216"/>
    </row>
    <row r="988" spans="1:21" ht="15" hidden="1" outlineLevel="1" thickBot="1" x14ac:dyDescent="0.4">
      <c r="A988" s="216" t="s">
        <v>5384</v>
      </c>
      <c r="B988" s="46">
        <v>55</v>
      </c>
      <c r="C988" s="216" t="s">
        <v>5385</v>
      </c>
      <c r="D988" s="72" t="s">
        <v>170</v>
      </c>
      <c r="E988" s="217">
        <v>4</v>
      </c>
      <c r="F988" s="217">
        <v>2</v>
      </c>
      <c r="G988" s="217">
        <v>6</v>
      </c>
      <c r="H988" s="269">
        <v>44651</v>
      </c>
      <c r="I988" s="217">
        <v>500</v>
      </c>
      <c r="J988" s="217">
        <f t="shared" si="42"/>
        <v>6</v>
      </c>
      <c r="N988" s="216"/>
      <c r="R988" s="216"/>
      <c r="U988" s="216"/>
    </row>
    <row r="989" spans="1:21" ht="15" hidden="1" outlineLevel="1" thickBot="1" x14ac:dyDescent="0.4">
      <c r="A989" s="216" t="s">
        <v>5384</v>
      </c>
      <c r="B989" s="46">
        <v>16</v>
      </c>
      <c r="C989" s="216" t="s">
        <v>5385</v>
      </c>
      <c r="D989" s="72" t="s">
        <v>170</v>
      </c>
      <c r="E989" s="217">
        <v>3</v>
      </c>
      <c r="F989" s="217">
        <v>2</v>
      </c>
      <c r="G989" s="217">
        <v>5</v>
      </c>
      <c r="H989" s="269">
        <v>44651</v>
      </c>
      <c r="I989" s="217">
        <v>400</v>
      </c>
      <c r="J989" s="217">
        <f t="shared" si="42"/>
        <v>5</v>
      </c>
      <c r="N989" s="216"/>
      <c r="R989" s="216"/>
      <c r="U989" s="216"/>
    </row>
    <row r="990" spans="1:21" ht="15" hidden="1" outlineLevel="1" thickBot="1" x14ac:dyDescent="0.4">
      <c r="A990" s="216" t="s">
        <v>5384</v>
      </c>
      <c r="B990" s="46">
        <v>17</v>
      </c>
      <c r="C990" s="216" t="s">
        <v>5385</v>
      </c>
      <c r="D990" s="72" t="s">
        <v>170</v>
      </c>
      <c r="E990" s="217">
        <v>0</v>
      </c>
      <c r="F990" s="217">
        <v>1</v>
      </c>
      <c r="G990" s="217">
        <v>1</v>
      </c>
      <c r="H990" s="269">
        <v>44651</v>
      </c>
      <c r="I990" s="217">
        <v>800</v>
      </c>
      <c r="J990" s="217">
        <f t="shared" si="42"/>
        <v>1</v>
      </c>
      <c r="N990" s="216"/>
      <c r="R990" s="216"/>
      <c r="U990" s="216"/>
    </row>
    <row r="991" spans="1:21" ht="15" hidden="1" outlineLevel="1" thickBot="1" x14ac:dyDescent="0.4">
      <c r="A991" s="216" t="s">
        <v>5384</v>
      </c>
      <c r="B991" s="46">
        <v>77</v>
      </c>
      <c r="C991" s="216" t="s">
        <v>5385</v>
      </c>
      <c r="D991" s="72" t="s">
        <v>170</v>
      </c>
      <c r="E991" s="217">
        <v>2</v>
      </c>
      <c r="F991" s="217">
        <v>1</v>
      </c>
      <c r="G991" s="217">
        <v>3</v>
      </c>
      <c r="H991" s="269">
        <v>44651</v>
      </c>
      <c r="I991" s="217">
        <v>400</v>
      </c>
      <c r="J991" s="217">
        <f t="shared" si="42"/>
        <v>3</v>
      </c>
      <c r="N991" s="216"/>
      <c r="R991" s="216"/>
      <c r="U991" s="216"/>
    </row>
    <row r="992" spans="1:21" ht="15" hidden="1" outlineLevel="1" thickBot="1" x14ac:dyDescent="0.4">
      <c r="A992" s="216" t="s">
        <v>5384</v>
      </c>
      <c r="B992" s="46">
        <v>18</v>
      </c>
      <c r="C992" s="216" t="s">
        <v>5385</v>
      </c>
      <c r="D992" s="72" t="s">
        <v>170</v>
      </c>
      <c r="E992" s="217">
        <v>2</v>
      </c>
      <c r="F992" s="217">
        <v>1</v>
      </c>
      <c r="G992" s="217">
        <v>3</v>
      </c>
      <c r="H992" s="269">
        <v>44651</v>
      </c>
      <c r="I992" s="217">
        <v>600</v>
      </c>
      <c r="J992" s="217">
        <f t="shared" si="42"/>
        <v>3</v>
      </c>
      <c r="N992" s="216"/>
      <c r="R992" s="216"/>
      <c r="U992" s="216"/>
    </row>
    <row r="993" spans="1:21" ht="15" hidden="1" outlineLevel="1" thickBot="1" x14ac:dyDescent="0.4">
      <c r="A993" s="216" t="s">
        <v>5384</v>
      </c>
      <c r="B993" s="46">
        <v>24</v>
      </c>
      <c r="C993" s="216" t="s">
        <v>5385</v>
      </c>
      <c r="D993" s="72" t="s">
        <v>170</v>
      </c>
      <c r="E993" s="217">
        <v>1</v>
      </c>
      <c r="F993" s="217">
        <v>2</v>
      </c>
      <c r="G993" s="217">
        <v>3</v>
      </c>
      <c r="H993" s="269">
        <v>44651</v>
      </c>
      <c r="I993" s="217">
        <v>700</v>
      </c>
      <c r="J993" s="217">
        <f t="shared" si="42"/>
        <v>3</v>
      </c>
      <c r="N993" s="216"/>
      <c r="R993" s="216"/>
      <c r="U993" s="216"/>
    </row>
    <row r="994" spans="1:21" ht="15" hidden="1" outlineLevel="1" thickBot="1" x14ac:dyDescent="0.4">
      <c r="A994" s="216" t="s">
        <v>5384</v>
      </c>
      <c r="B994" s="46">
        <v>19</v>
      </c>
      <c r="C994" s="216" t="s">
        <v>5385</v>
      </c>
      <c r="D994" s="72" t="s">
        <v>170</v>
      </c>
      <c r="E994" s="217">
        <v>1</v>
      </c>
      <c r="F994" s="217">
        <v>2</v>
      </c>
      <c r="G994" s="217">
        <v>3</v>
      </c>
      <c r="H994" s="269">
        <v>44651</v>
      </c>
      <c r="I994" s="217">
        <v>900</v>
      </c>
      <c r="J994" s="217">
        <f t="shared" si="42"/>
        <v>3</v>
      </c>
      <c r="N994" s="216"/>
      <c r="R994" s="216"/>
      <c r="U994" s="216"/>
    </row>
    <row r="995" spans="1:21" ht="15" hidden="1" outlineLevel="1" thickBot="1" x14ac:dyDescent="0.4">
      <c r="A995" s="216" t="s">
        <v>5384</v>
      </c>
      <c r="B995" s="46">
        <v>44</v>
      </c>
      <c r="C995" s="216" t="s">
        <v>5385</v>
      </c>
      <c r="D995" s="72" t="s">
        <v>170</v>
      </c>
      <c r="E995" s="217">
        <v>5</v>
      </c>
      <c r="F995" s="217">
        <v>2</v>
      </c>
      <c r="G995" s="217">
        <v>7</v>
      </c>
      <c r="H995" s="269">
        <v>44651</v>
      </c>
      <c r="I995" s="217">
        <v>700</v>
      </c>
      <c r="J995" s="217">
        <f t="shared" si="42"/>
        <v>7</v>
      </c>
      <c r="N995" s="216"/>
      <c r="R995" s="216"/>
      <c r="U995" s="216"/>
    </row>
    <row r="996" spans="1:21" ht="15" hidden="1" outlineLevel="1" thickBot="1" x14ac:dyDescent="0.4">
      <c r="A996" s="216" t="s">
        <v>5384</v>
      </c>
      <c r="B996" s="46">
        <v>20</v>
      </c>
      <c r="C996" s="216" t="s">
        <v>5385</v>
      </c>
      <c r="D996" s="72" t="s">
        <v>170</v>
      </c>
      <c r="E996" s="217">
        <v>2</v>
      </c>
      <c r="F996" s="217">
        <v>1</v>
      </c>
      <c r="G996" s="217">
        <v>3</v>
      </c>
      <c r="H996" s="269">
        <v>44651</v>
      </c>
      <c r="I996" s="217">
        <v>700</v>
      </c>
      <c r="J996" s="217">
        <f t="shared" si="42"/>
        <v>3</v>
      </c>
      <c r="N996" s="216"/>
      <c r="R996" s="216"/>
      <c r="U996" s="216"/>
    </row>
    <row r="997" spans="1:21" ht="15" hidden="1" outlineLevel="1" thickBot="1" x14ac:dyDescent="0.4">
      <c r="A997" s="216" t="s">
        <v>5384</v>
      </c>
      <c r="B997" s="46">
        <v>69</v>
      </c>
      <c r="C997" s="216" t="s">
        <v>5385</v>
      </c>
      <c r="D997" s="72" t="s">
        <v>170</v>
      </c>
      <c r="E997" s="217">
        <v>6</v>
      </c>
      <c r="F997" s="217">
        <v>3</v>
      </c>
      <c r="G997" s="217">
        <v>9</v>
      </c>
      <c r="H997" s="269">
        <v>44651</v>
      </c>
      <c r="I997" s="217">
        <v>400</v>
      </c>
      <c r="J997" s="217">
        <f t="shared" si="42"/>
        <v>9</v>
      </c>
      <c r="N997" s="216"/>
      <c r="R997" s="216"/>
      <c r="U997" s="216"/>
    </row>
    <row r="998" spans="1:21" ht="15" hidden="1" outlineLevel="1" thickBot="1" x14ac:dyDescent="0.4">
      <c r="A998" s="216" t="s">
        <v>5384</v>
      </c>
      <c r="B998" s="46">
        <v>21</v>
      </c>
      <c r="C998" s="216" t="s">
        <v>5385</v>
      </c>
      <c r="D998" s="72" t="s">
        <v>170</v>
      </c>
      <c r="E998" s="217">
        <v>3</v>
      </c>
      <c r="F998" s="217">
        <v>1</v>
      </c>
      <c r="G998" s="217">
        <v>4</v>
      </c>
      <c r="H998" s="269">
        <v>44651</v>
      </c>
      <c r="I998" s="217">
        <v>500</v>
      </c>
      <c r="J998" s="217">
        <f t="shared" si="42"/>
        <v>4</v>
      </c>
      <c r="N998" s="216"/>
      <c r="R998" s="216"/>
      <c r="U998" s="216"/>
    </row>
    <row r="999" spans="1:21" ht="15" hidden="1" outlineLevel="1" thickBot="1" x14ac:dyDescent="0.4">
      <c r="A999" s="216" t="s">
        <v>5384</v>
      </c>
      <c r="B999" s="46">
        <v>22</v>
      </c>
      <c r="C999" s="216" t="s">
        <v>5385</v>
      </c>
      <c r="D999" s="72" t="s">
        <v>170</v>
      </c>
      <c r="E999" s="217">
        <v>3</v>
      </c>
      <c r="F999" s="217">
        <v>1</v>
      </c>
      <c r="G999" s="217">
        <v>4</v>
      </c>
      <c r="H999" s="269">
        <v>44651</v>
      </c>
      <c r="I999" s="217">
        <v>100</v>
      </c>
      <c r="J999" s="217">
        <f t="shared" si="42"/>
        <v>4</v>
      </c>
      <c r="N999" s="216"/>
      <c r="R999" s="216"/>
      <c r="U999" s="216"/>
    </row>
    <row r="1000" spans="1:21" ht="15" hidden="1" outlineLevel="1" thickBot="1" x14ac:dyDescent="0.4">
      <c r="A1000" s="216" t="s">
        <v>5384</v>
      </c>
      <c r="B1000" s="46">
        <v>23</v>
      </c>
      <c r="C1000" s="216" t="s">
        <v>5385</v>
      </c>
      <c r="D1000" s="72" t="s">
        <v>170</v>
      </c>
      <c r="E1000" s="217">
        <v>5</v>
      </c>
      <c r="F1000" s="217">
        <v>3</v>
      </c>
      <c r="G1000" s="217">
        <v>8</v>
      </c>
      <c r="H1000" s="269">
        <v>44651</v>
      </c>
      <c r="I1000" s="217">
        <v>500</v>
      </c>
      <c r="J1000" s="217">
        <f t="shared" si="42"/>
        <v>8</v>
      </c>
      <c r="N1000" s="216"/>
      <c r="R1000" s="216"/>
      <c r="U1000" s="216"/>
    </row>
    <row r="1001" spans="1:21" ht="15" hidden="1" outlineLevel="1" thickBot="1" x14ac:dyDescent="0.4">
      <c r="A1001" s="216" t="s">
        <v>5384</v>
      </c>
      <c r="B1001" s="46">
        <v>75</v>
      </c>
      <c r="C1001" s="216" t="s">
        <v>5385</v>
      </c>
      <c r="D1001" s="72" t="s">
        <v>170</v>
      </c>
      <c r="E1001" s="217">
        <v>5</v>
      </c>
      <c r="F1001" s="217">
        <v>3</v>
      </c>
      <c r="G1001" s="217">
        <v>8</v>
      </c>
      <c r="H1001" s="269">
        <v>44651</v>
      </c>
      <c r="I1001" s="217">
        <v>700</v>
      </c>
      <c r="J1001" s="217">
        <f t="shared" si="42"/>
        <v>8</v>
      </c>
      <c r="N1001" s="216"/>
      <c r="R1001" s="216"/>
      <c r="U1001" s="216"/>
    </row>
    <row r="1002" spans="1:21" ht="15" hidden="1" outlineLevel="1" thickBot="1" x14ac:dyDescent="0.4">
      <c r="A1002" s="216" t="s">
        <v>5384</v>
      </c>
      <c r="B1002" s="46">
        <v>30</v>
      </c>
      <c r="C1002" s="216" t="s">
        <v>5385</v>
      </c>
      <c r="D1002" s="72" t="s">
        <v>170</v>
      </c>
      <c r="E1002" s="217">
        <v>3</v>
      </c>
      <c r="F1002" s="217">
        <v>2</v>
      </c>
      <c r="G1002" s="217">
        <v>5</v>
      </c>
      <c r="H1002" s="269">
        <v>44651</v>
      </c>
      <c r="I1002" s="217">
        <v>100</v>
      </c>
      <c r="J1002" s="217">
        <f t="shared" si="42"/>
        <v>5</v>
      </c>
      <c r="N1002" s="216"/>
      <c r="R1002" s="216"/>
      <c r="U1002" s="216"/>
    </row>
    <row r="1003" spans="1:21" ht="15" hidden="1" outlineLevel="1" thickBot="1" x14ac:dyDescent="0.4">
      <c r="A1003" s="216" t="s">
        <v>5384</v>
      </c>
      <c r="B1003" s="46">
        <v>25</v>
      </c>
      <c r="C1003" s="216" t="s">
        <v>5385</v>
      </c>
      <c r="D1003" s="72" t="s">
        <v>170</v>
      </c>
      <c r="E1003" s="217">
        <v>1</v>
      </c>
      <c r="F1003" s="217">
        <v>2</v>
      </c>
      <c r="G1003" s="217">
        <v>3</v>
      </c>
      <c r="H1003" s="269">
        <v>44651</v>
      </c>
      <c r="I1003" s="217">
        <v>800</v>
      </c>
      <c r="J1003" s="217">
        <f t="shared" si="42"/>
        <v>3</v>
      </c>
      <c r="N1003" s="216"/>
      <c r="R1003" s="216"/>
      <c r="U1003" s="216"/>
    </row>
    <row r="1004" spans="1:21" ht="15" hidden="1" outlineLevel="1" thickBot="1" x14ac:dyDescent="0.4">
      <c r="A1004" s="216" t="s">
        <v>5384</v>
      </c>
      <c r="B1004" s="46">
        <v>26</v>
      </c>
      <c r="C1004" s="216" t="s">
        <v>5385</v>
      </c>
      <c r="D1004" s="72" t="s">
        <v>170</v>
      </c>
      <c r="E1004" s="217">
        <v>10</v>
      </c>
      <c r="F1004" s="217">
        <v>4</v>
      </c>
      <c r="G1004" s="217">
        <v>14</v>
      </c>
      <c r="H1004" s="269">
        <v>44651</v>
      </c>
      <c r="I1004" s="217">
        <v>300</v>
      </c>
      <c r="J1004" s="217">
        <f t="shared" si="42"/>
        <v>14</v>
      </c>
      <c r="N1004" s="216"/>
      <c r="R1004" s="216"/>
      <c r="U1004" s="216"/>
    </row>
    <row r="1005" spans="1:21" ht="15" hidden="1" outlineLevel="1" thickBot="1" x14ac:dyDescent="0.4">
      <c r="A1005" s="216" t="s">
        <v>5384</v>
      </c>
      <c r="B1005" s="46">
        <v>27</v>
      </c>
      <c r="C1005" s="216" t="s">
        <v>5385</v>
      </c>
      <c r="D1005" s="72" t="s">
        <v>170</v>
      </c>
      <c r="E1005" s="217">
        <v>1</v>
      </c>
      <c r="F1005" s="217">
        <v>2</v>
      </c>
      <c r="G1005" s="217">
        <v>3</v>
      </c>
      <c r="H1005" s="269">
        <v>44651</v>
      </c>
      <c r="I1005" s="217">
        <v>300</v>
      </c>
      <c r="J1005" s="217">
        <f t="shared" si="42"/>
        <v>3</v>
      </c>
      <c r="N1005" s="216"/>
      <c r="R1005" s="216"/>
      <c r="U1005" s="216"/>
    </row>
    <row r="1006" spans="1:21" ht="15" hidden="1" outlineLevel="1" thickBot="1" x14ac:dyDescent="0.4">
      <c r="A1006" s="216" t="s">
        <v>5384</v>
      </c>
      <c r="B1006" s="46">
        <v>28</v>
      </c>
      <c r="C1006" s="216" t="s">
        <v>5385</v>
      </c>
      <c r="D1006" s="72" t="s">
        <v>170</v>
      </c>
      <c r="E1006" s="217">
        <v>5</v>
      </c>
      <c r="F1006" s="217">
        <v>2</v>
      </c>
      <c r="G1006" s="217">
        <v>7</v>
      </c>
      <c r="H1006" s="269">
        <v>44651</v>
      </c>
      <c r="I1006" s="217">
        <v>200</v>
      </c>
      <c r="J1006" s="217">
        <f t="shared" si="42"/>
        <v>7</v>
      </c>
      <c r="N1006" s="216"/>
      <c r="R1006" s="216"/>
      <c r="U1006" s="216"/>
    </row>
    <row r="1007" spans="1:21" ht="15" hidden="1" outlineLevel="1" thickBot="1" x14ac:dyDescent="0.4">
      <c r="A1007" s="216" t="s">
        <v>5384</v>
      </c>
      <c r="B1007" s="46">
        <v>58</v>
      </c>
      <c r="C1007" s="216" t="s">
        <v>5385</v>
      </c>
      <c r="D1007" s="72" t="s">
        <v>170</v>
      </c>
      <c r="E1007" s="217">
        <v>3</v>
      </c>
      <c r="F1007" s="217">
        <v>2</v>
      </c>
      <c r="G1007" s="217">
        <v>5</v>
      </c>
      <c r="H1007" s="269">
        <v>44651</v>
      </c>
      <c r="I1007" s="217">
        <v>400</v>
      </c>
      <c r="J1007" s="217">
        <f t="shared" si="42"/>
        <v>5</v>
      </c>
      <c r="N1007" s="216"/>
      <c r="R1007" s="216"/>
      <c r="U1007" s="216"/>
    </row>
    <row r="1008" spans="1:21" ht="15" hidden="1" outlineLevel="1" thickBot="1" x14ac:dyDescent="0.4">
      <c r="A1008" s="216" t="s">
        <v>5384</v>
      </c>
      <c r="B1008" s="46">
        <v>29</v>
      </c>
      <c r="C1008" s="216" t="s">
        <v>5385</v>
      </c>
      <c r="D1008" s="72" t="s">
        <v>170</v>
      </c>
      <c r="E1008" s="217">
        <v>10</v>
      </c>
      <c r="F1008" s="217">
        <v>3</v>
      </c>
      <c r="G1008" s="217">
        <v>13</v>
      </c>
      <c r="H1008" s="269">
        <v>44651</v>
      </c>
      <c r="I1008" s="217">
        <v>100</v>
      </c>
      <c r="J1008" s="217">
        <f t="shared" si="42"/>
        <v>13</v>
      </c>
      <c r="N1008" s="216"/>
      <c r="R1008" s="216"/>
      <c r="U1008" s="216"/>
    </row>
    <row r="1009" spans="1:21" ht="15" hidden="1" outlineLevel="1" thickBot="1" x14ac:dyDescent="0.4">
      <c r="A1009" s="216" t="s">
        <v>5384</v>
      </c>
      <c r="B1009" s="46">
        <v>68</v>
      </c>
      <c r="C1009" s="216" t="s">
        <v>5385</v>
      </c>
      <c r="D1009" s="72" t="s">
        <v>170</v>
      </c>
      <c r="E1009" s="217">
        <v>4</v>
      </c>
      <c r="F1009" s="217">
        <v>3</v>
      </c>
      <c r="G1009" s="217">
        <v>7</v>
      </c>
      <c r="H1009" s="269">
        <v>44651</v>
      </c>
      <c r="I1009" s="217">
        <v>200</v>
      </c>
      <c r="J1009" s="217">
        <f t="shared" si="42"/>
        <v>7</v>
      </c>
      <c r="N1009" s="216"/>
      <c r="R1009" s="216"/>
      <c r="U1009" s="216"/>
    </row>
    <row r="1010" spans="1:21" ht="15" hidden="1" outlineLevel="1" thickBot="1" x14ac:dyDescent="0.4">
      <c r="A1010" s="216" t="s">
        <v>5384</v>
      </c>
      <c r="B1010" s="46">
        <v>31</v>
      </c>
      <c r="C1010" s="216" t="s">
        <v>5385</v>
      </c>
      <c r="D1010" s="72" t="s">
        <v>170</v>
      </c>
      <c r="E1010" s="217">
        <v>4</v>
      </c>
      <c r="F1010" s="217">
        <v>2</v>
      </c>
      <c r="G1010" s="217">
        <v>6</v>
      </c>
      <c r="H1010" s="269">
        <v>44651</v>
      </c>
      <c r="I1010" s="217">
        <v>500</v>
      </c>
      <c r="J1010" s="217">
        <f t="shared" si="42"/>
        <v>6</v>
      </c>
      <c r="N1010" s="216"/>
      <c r="R1010" s="216"/>
      <c r="U1010" s="216"/>
    </row>
    <row r="1011" spans="1:21" ht="15" hidden="1" outlineLevel="1" thickBot="1" x14ac:dyDescent="0.4">
      <c r="A1011" s="216" t="s">
        <v>5384</v>
      </c>
      <c r="B1011" s="46">
        <v>32</v>
      </c>
      <c r="C1011" s="216" t="s">
        <v>5385</v>
      </c>
      <c r="D1011" s="72" t="s">
        <v>170</v>
      </c>
      <c r="E1011" s="217">
        <v>3</v>
      </c>
      <c r="F1011" s="217">
        <v>3</v>
      </c>
      <c r="G1011" s="217">
        <v>6</v>
      </c>
      <c r="H1011" s="269">
        <v>44651</v>
      </c>
      <c r="I1011" s="217">
        <v>600</v>
      </c>
      <c r="J1011" s="217">
        <f t="shared" si="42"/>
        <v>6</v>
      </c>
      <c r="N1011" s="216"/>
      <c r="R1011" s="216"/>
      <c r="U1011" s="216"/>
    </row>
    <row r="1012" spans="1:21" ht="15" hidden="1" outlineLevel="1" thickBot="1" x14ac:dyDescent="0.4">
      <c r="A1012" s="216" t="s">
        <v>5384</v>
      </c>
      <c r="B1012" s="46">
        <v>35</v>
      </c>
      <c r="C1012" s="216" t="s">
        <v>5385</v>
      </c>
      <c r="D1012" s="72" t="s">
        <v>170</v>
      </c>
      <c r="E1012" s="217">
        <v>3</v>
      </c>
      <c r="F1012" s="217">
        <v>2</v>
      </c>
      <c r="G1012" s="217">
        <v>5</v>
      </c>
      <c r="H1012" s="269">
        <v>44651</v>
      </c>
      <c r="I1012" s="217">
        <v>300</v>
      </c>
      <c r="J1012" s="217">
        <f t="shared" si="42"/>
        <v>5</v>
      </c>
      <c r="N1012" s="216"/>
      <c r="R1012" s="216"/>
      <c r="U1012" s="216"/>
    </row>
    <row r="1013" spans="1:21" ht="15" hidden="1" outlineLevel="1" thickBot="1" x14ac:dyDescent="0.4">
      <c r="A1013" s="216" t="s">
        <v>5384</v>
      </c>
      <c r="B1013" s="46">
        <v>36</v>
      </c>
      <c r="C1013" s="216" t="s">
        <v>5385</v>
      </c>
      <c r="D1013" s="72" t="s">
        <v>170</v>
      </c>
      <c r="E1013" s="217">
        <v>5</v>
      </c>
      <c r="F1013" s="217">
        <v>3</v>
      </c>
      <c r="G1013" s="217">
        <v>8</v>
      </c>
      <c r="H1013" s="269">
        <v>44651</v>
      </c>
      <c r="I1013" s="217">
        <v>900</v>
      </c>
      <c r="J1013" s="217">
        <f t="shared" si="42"/>
        <v>8</v>
      </c>
      <c r="N1013" s="216"/>
      <c r="R1013" s="216"/>
      <c r="U1013" s="216"/>
    </row>
    <row r="1014" spans="1:21" ht="15" hidden="1" outlineLevel="1" thickBot="1" x14ac:dyDescent="0.4">
      <c r="A1014" s="216" t="s">
        <v>5384</v>
      </c>
      <c r="B1014" s="46">
        <v>37</v>
      </c>
      <c r="C1014" s="216" t="s">
        <v>5385</v>
      </c>
      <c r="D1014" s="72" t="s">
        <v>170</v>
      </c>
      <c r="E1014" s="217">
        <v>3</v>
      </c>
      <c r="F1014" s="217">
        <v>2</v>
      </c>
      <c r="G1014" s="217">
        <v>5</v>
      </c>
      <c r="H1014" s="269">
        <v>44651</v>
      </c>
      <c r="I1014" s="217">
        <v>500</v>
      </c>
      <c r="J1014" s="217">
        <f t="shared" si="42"/>
        <v>5</v>
      </c>
      <c r="N1014" s="216"/>
      <c r="R1014" s="216"/>
      <c r="U1014" s="216"/>
    </row>
    <row r="1015" spans="1:21" ht="15" hidden="1" outlineLevel="1" thickBot="1" x14ac:dyDescent="0.4">
      <c r="A1015" s="216" t="s">
        <v>5384</v>
      </c>
      <c r="B1015" s="46">
        <v>38</v>
      </c>
      <c r="C1015" s="216" t="s">
        <v>5385</v>
      </c>
      <c r="D1015" s="72" t="s">
        <v>170</v>
      </c>
      <c r="E1015" s="217">
        <v>4</v>
      </c>
      <c r="F1015" s="217">
        <v>3</v>
      </c>
      <c r="G1015" s="217">
        <v>7</v>
      </c>
      <c r="H1015" s="269">
        <v>44651</v>
      </c>
      <c r="I1015" s="217">
        <v>400</v>
      </c>
      <c r="J1015" s="217">
        <f t="shared" si="42"/>
        <v>7</v>
      </c>
      <c r="N1015" s="216"/>
      <c r="R1015" s="216"/>
      <c r="U1015" s="216"/>
    </row>
    <row r="1016" spans="1:21" ht="15" hidden="1" outlineLevel="1" thickBot="1" x14ac:dyDescent="0.4">
      <c r="A1016" s="216" t="s">
        <v>5384</v>
      </c>
      <c r="B1016" s="46">
        <v>53</v>
      </c>
      <c r="C1016" s="216" t="s">
        <v>5385</v>
      </c>
      <c r="D1016" s="72" t="s">
        <v>170</v>
      </c>
      <c r="E1016" s="217">
        <v>3</v>
      </c>
      <c r="F1016" s="217">
        <v>3</v>
      </c>
      <c r="G1016" s="217">
        <v>6</v>
      </c>
      <c r="H1016" s="269">
        <v>44651</v>
      </c>
      <c r="I1016" s="217">
        <v>100</v>
      </c>
      <c r="J1016" s="217">
        <f t="shared" si="42"/>
        <v>6</v>
      </c>
      <c r="N1016" s="216"/>
      <c r="R1016" s="216"/>
      <c r="U1016" s="216"/>
    </row>
    <row r="1017" spans="1:21" ht="15" hidden="1" outlineLevel="1" thickBot="1" x14ac:dyDescent="0.4">
      <c r="A1017" s="216" t="s">
        <v>5384</v>
      </c>
      <c r="B1017" s="46">
        <v>39</v>
      </c>
      <c r="C1017" s="216" t="s">
        <v>5385</v>
      </c>
      <c r="D1017" s="72" t="s">
        <v>170</v>
      </c>
      <c r="E1017" s="217">
        <v>5</v>
      </c>
      <c r="F1017" s="217">
        <v>3</v>
      </c>
      <c r="G1017" s="217">
        <v>8</v>
      </c>
      <c r="H1017" s="269">
        <v>44651</v>
      </c>
      <c r="I1017" s="217">
        <v>200</v>
      </c>
      <c r="J1017" s="217">
        <f t="shared" si="42"/>
        <v>8</v>
      </c>
      <c r="N1017" s="216"/>
      <c r="R1017" s="216"/>
      <c r="U1017" s="216"/>
    </row>
    <row r="1018" spans="1:21" ht="15" hidden="1" outlineLevel="1" thickBot="1" x14ac:dyDescent="0.4">
      <c r="A1018" s="216" t="s">
        <v>5384</v>
      </c>
      <c r="B1018" s="46">
        <v>40</v>
      </c>
      <c r="C1018" s="216" t="s">
        <v>5385</v>
      </c>
      <c r="D1018" s="72" t="s">
        <v>170</v>
      </c>
      <c r="E1018" s="217">
        <v>4</v>
      </c>
      <c r="F1018" s="217">
        <v>5</v>
      </c>
      <c r="G1018" s="217">
        <v>9</v>
      </c>
      <c r="H1018" s="269">
        <v>44651</v>
      </c>
      <c r="I1018" s="217">
        <v>200</v>
      </c>
      <c r="J1018" s="217">
        <f t="shared" si="42"/>
        <v>9</v>
      </c>
      <c r="N1018" s="216"/>
      <c r="R1018" s="216"/>
      <c r="U1018" s="216"/>
    </row>
    <row r="1019" spans="1:21" ht="15" hidden="1" outlineLevel="1" thickBot="1" x14ac:dyDescent="0.4">
      <c r="A1019" s="216" t="s">
        <v>5384</v>
      </c>
      <c r="B1019" s="46">
        <v>41</v>
      </c>
      <c r="C1019" s="216" t="s">
        <v>5385</v>
      </c>
      <c r="D1019" s="72" t="s">
        <v>170</v>
      </c>
      <c r="E1019" s="217">
        <v>5</v>
      </c>
      <c r="F1019" s="217">
        <v>2</v>
      </c>
      <c r="G1019" s="217">
        <v>7</v>
      </c>
      <c r="H1019" s="269">
        <v>44651</v>
      </c>
      <c r="I1019" s="217">
        <v>300</v>
      </c>
      <c r="J1019" s="217">
        <f t="shared" si="42"/>
        <v>7</v>
      </c>
      <c r="N1019" s="216"/>
      <c r="R1019" s="216"/>
      <c r="U1019" s="216"/>
    </row>
    <row r="1020" spans="1:21" ht="15" hidden="1" outlineLevel="1" thickBot="1" x14ac:dyDescent="0.4">
      <c r="A1020" s="216" t="s">
        <v>5384</v>
      </c>
      <c r="B1020" s="46">
        <v>42</v>
      </c>
      <c r="C1020" s="216" t="s">
        <v>5385</v>
      </c>
      <c r="D1020" s="72" t="s">
        <v>170</v>
      </c>
      <c r="E1020" s="217">
        <v>4</v>
      </c>
      <c r="F1020" s="217">
        <v>3</v>
      </c>
      <c r="G1020" s="217">
        <v>7</v>
      </c>
      <c r="H1020" s="269">
        <v>44651</v>
      </c>
      <c r="I1020" s="217">
        <v>600</v>
      </c>
      <c r="J1020" s="217">
        <f t="shared" si="42"/>
        <v>7</v>
      </c>
      <c r="N1020" s="216"/>
      <c r="R1020" s="216"/>
      <c r="U1020" s="216"/>
    </row>
    <row r="1021" spans="1:21" ht="15" hidden="1" outlineLevel="1" thickBot="1" x14ac:dyDescent="0.4">
      <c r="A1021" s="216" t="s">
        <v>5384</v>
      </c>
      <c r="B1021" s="46">
        <v>43</v>
      </c>
      <c r="C1021" s="216" t="s">
        <v>5385</v>
      </c>
      <c r="D1021" s="72" t="s">
        <v>170</v>
      </c>
      <c r="E1021" s="217">
        <v>4</v>
      </c>
      <c r="F1021" s="217">
        <v>1</v>
      </c>
      <c r="G1021" s="217">
        <v>5</v>
      </c>
      <c r="H1021" s="269">
        <v>44651</v>
      </c>
      <c r="I1021" s="217">
        <v>100</v>
      </c>
      <c r="J1021" s="217">
        <f t="shared" si="42"/>
        <v>5</v>
      </c>
      <c r="N1021" s="216"/>
      <c r="R1021" s="216"/>
      <c r="U1021" s="216"/>
    </row>
    <row r="1022" spans="1:21" ht="15" hidden="1" outlineLevel="1" thickBot="1" x14ac:dyDescent="0.4">
      <c r="A1022" s="216" t="s">
        <v>5384</v>
      </c>
      <c r="B1022" s="46">
        <v>45</v>
      </c>
      <c r="C1022" s="216" t="s">
        <v>5385</v>
      </c>
      <c r="D1022" s="72" t="s">
        <v>170</v>
      </c>
      <c r="E1022" s="217">
        <v>4</v>
      </c>
      <c r="F1022" s="217">
        <v>2</v>
      </c>
      <c r="G1022" s="217">
        <v>6</v>
      </c>
      <c r="H1022" s="269">
        <v>44651</v>
      </c>
      <c r="I1022" s="217">
        <v>400</v>
      </c>
      <c r="J1022" s="217">
        <f t="shared" si="42"/>
        <v>6</v>
      </c>
      <c r="N1022" s="216"/>
      <c r="R1022" s="216"/>
      <c r="U1022" s="216"/>
    </row>
    <row r="1023" spans="1:21" ht="15" hidden="1" outlineLevel="1" thickBot="1" x14ac:dyDescent="0.4">
      <c r="A1023" s="216" t="s">
        <v>5384</v>
      </c>
      <c r="B1023" s="46">
        <v>46</v>
      </c>
      <c r="C1023" s="216" t="s">
        <v>5385</v>
      </c>
      <c r="D1023" s="72" t="s">
        <v>170</v>
      </c>
      <c r="E1023" s="217">
        <v>3</v>
      </c>
      <c r="F1023" s="217">
        <v>3</v>
      </c>
      <c r="G1023" s="217">
        <v>6</v>
      </c>
      <c r="H1023" s="269">
        <v>44651</v>
      </c>
      <c r="I1023" s="217">
        <v>700</v>
      </c>
      <c r="J1023" s="217">
        <f t="shared" si="42"/>
        <v>6</v>
      </c>
      <c r="N1023" s="216"/>
      <c r="R1023" s="216"/>
      <c r="U1023" s="216"/>
    </row>
    <row r="1024" spans="1:21" ht="15" hidden="1" outlineLevel="1" thickBot="1" x14ac:dyDescent="0.4">
      <c r="A1024" s="216" t="s">
        <v>5384</v>
      </c>
      <c r="B1024" s="46">
        <v>50</v>
      </c>
      <c r="C1024" s="216" t="s">
        <v>5385</v>
      </c>
      <c r="D1024" s="72" t="s">
        <v>170</v>
      </c>
      <c r="E1024" s="217">
        <v>5</v>
      </c>
      <c r="F1024" s="217">
        <v>3</v>
      </c>
      <c r="G1024" s="217">
        <v>8</v>
      </c>
      <c r="H1024" s="269">
        <v>44651</v>
      </c>
      <c r="I1024" s="217">
        <v>500</v>
      </c>
      <c r="J1024" s="217">
        <f t="shared" si="42"/>
        <v>8</v>
      </c>
      <c r="N1024" s="216"/>
      <c r="R1024" s="216"/>
      <c r="U1024" s="216"/>
    </row>
    <row r="1025" spans="1:21" ht="15" hidden="1" outlineLevel="1" thickBot="1" x14ac:dyDescent="0.4">
      <c r="A1025" s="216" t="s">
        <v>5384</v>
      </c>
      <c r="B1025" s="46">
        <v>47</v>
      </c>
      <c r="C1025" s="216" t="s">
        <v>5385</v>
      </c>
      <c r="D1025" s="72" t="s">
        <v>170</v>
      </c>
      <c r="E1025" s="217">
        <v>6</v>
      </c>
      <c r="F1025" s="217">
        <v>4</v>
      </c>
      <c r="G1025" s="217">
        <v>10</v>
      </c>
      <c r="H1025" s="269">
        <v>44651</v>
      </c>
      <c r="I1025" s="217">
        <v>200</v>
      </c>
      <c r="J1025" s="217">
        <f t="shared" si="42"/>
        <v>10</v>
      </c>
      <c r="N1025" s="216"/>
      <c r="R1025" s="216"/>
      <c r="U1025" s="216"/>
    </row>
    <row r="1026" spans="1:21" ht="15" hidden="1" outlineLevel="1" thickBot="1" x14ac:dyDescent="0.4">
      <c r="A1026" s="216" t="s">
        <v>5384</v>
      </c>
      <c r="B1026" s="46">
        <v>48</v>
      </c>
      <c r="C1026" s="216" t="s">
        <v>5385</v>
      </c>
      <c r="D1026" s="72" t="s">
        <v>170</v>
      </c>
      <c r="E1026" s="217">
        <v>3</v>
      </c>
      <c r="F1026" s="217">
        <v>3</v>
      </c>
      <c r="G1026" s="217">
        <v>6</v>
      </c>
      <c r="H1026" s="269">
        <v>44651</v>
      </c>
      <c r="I1026" s="217">
        <v>300</v>
      </c>
      <c r="J1026" s="217">
        <f t="shared" si="42"/>
        <v>6</v>
      </c>
      <c r="N1026" s="216"/>
      <c r="R1026" s="216"/>
      <c r="U1026" s="216"/>
    </row>
    <row r="1027" spans="1:21" ht="15" hidden="1" outlineLevel="1" thickBot="1" x14ac:dyDescent="0.4">
      <c r="A1027" s="216" t="s">
        <v>5384</v>
      </c>
      <c r="B1027" s="46">
        <v>76</v>
      </c>
      <c r="C1027" s="216" t="s">
        <v>5385</v>
      </c>
      <c r="D1027" s="72" t="s">
        <v>170</v>
      </c>
      <c r="E1027" s="217">
        <v>2</v>
      </c>
      <c r="F1027" s="217">
        <v>2</v>
      </c>
      <c r="G1027" s="217">
        <v>4</v>
      </c>
      <c r="H1027" s="269">
        <v>44651</v>
      </c>
      <c r="I1027" s="217">
        <v>400</v>
      </c>
      <c r="J1027" s="217">
        <f t="shared" si="42"/>
        <v>4</v>
      </c>
      <c r="N1027" s="216"/>
      <c r="R1027" s="216"/>
      <c r="U1027" s="216"/>
    </row>
    <row r="1028" spans="1:21" ht="15" hidden="1" outlineLevel="1" thickBot="1" x14ac:dyDescent="0.4">
      <c r="A1028" s="216" t="s">
        <v>5384</v>
      </c>
      <c r="B1028" s="46">
        <v>49</v>
      </c>
      <c r="C1028" s="216" t="s">
        <v>5385</v>
      </c>
      <c r="D1028" s="72" t="s">
        <v>170</v>
      </c>
      <c r="E1028" s="217">
        <v>1</v>
      </c>
      <c r="F1028" s="217">
        <v>2</v>
      </c>
      <c r="G1028" s="217">
        <v>3</v>
      </c>
      <c r="H1028" s="269">
        <v>44651</v>
      </c>
      <c r="I1028" s="217">
        <v>200</v>
      </c>
      <c r="J1028" s="217">
        <f t="shared" ref="J1028:J1091" si="45">IF(I1028&gt;$Q$1,,G1028)</f>
        <v>3</v>
      </c>
      <c r="N1028" s="216"/>
      <c r="R1028" s="216"/>
      <c r="U1028" s="216"/>
    </row>
    <row r="1029" spans="1:21" ht="15" hidden="1" outlineLevel="1" thickBot="1" x14ac:dyDescent="0.4">
      <c r="A1029" s="216" t="s">
        <v>5384</v>
      </c>
      <c r="B1029" s="46">
        <v>51</v>
      </c>
      <c r="C1029" s="216" t="s">
        <v>5385</v>
      </c>
      <c r="D1029" s="72" t="s">
        <v>170</v>
      </c>
      <c r="E1029" s="217">
        <v>3</v>
      </c>
      <c r="F1029" s="217">
        <v>2</v>
      </c>
      <c r="G1029" s="217">
        <v>5</v>
      </c>
      <c r="H1029" s="269">
        <v>44651</v>
      </c>
      <c r="I1029" s="217">
        <v>600</v>
      </c>
      <c r="J1029" s="217">
        <f t="shared" si="45"/>
        <v>5</v>
      </c>
      <c r="N1029" s="216"/>
      <c r="R1029" s="216"/>
      <c r="U1029" s="216"/>
    </row>
    <row r="1030" spans="1:21" ht="15" hidden="1" outlineLevel="1" thickBot="1" x14ac:dyDescent="0.4">
      <c r="A1030" s="216" t="s">
        <v>5384</v>
      </c>
      <c r="B1030" s="46">
        <v>52</v>
      </c>
      <c r="C1030" s="216" t="s">
        <v>5385</v>
      </c>
      <c r="D1030" s="72" t="s">
        <v>170</v>
      </c>
      <c r="E1030" s="217">
        <v>1</v>
      </c>
      <c r="F1030" s="217">
        <v>3</v>
      </c>
      <c r="G1030" s="217">
        <v>4</v>
      </c>
      <c r="H1030" s="269">
        <v>44651</v>
      </c>
      <c r="I1030" s="217">
        <v>700</v>
      </c>
      <c r="J1030" s="217">
        <f t="shared" si="45"/>
        <v>4</v>
      </c>
      <c r="N1030" s="216"/>
      <c r="R1030" s="216"/>
      <c r="U1030" s="216"/>
    </row>
    <row r="1031" spans="1:21" ht="15" hidden="1" outlineLevel="1" thickBot="1" x14ac:dyDescent="0.4">
      <c r="A1031" s="216" t="s">
        <v>5384</v>
      </c>
      <c r="B1031" s="46">
        <v>54</v>
      </c>
      <c r="C1031" s="216" t="s">
        <v>5385</v>
      </c>
      <c r="D1031" s="72" t="s">
        <v>170</v>
      </c>
      <c r="E1031" s="217">
        <v>2</v>
      </c>
      <c r="F1031" s="217">
        <v>2</v>
      </c>
      <c r="G1031" s="217">
        <v>4</v>
      </c>
      <c r="H1031" s="269">
        <v>44651</v>
      </c>
      <c r="I1031" s="217">
        <v>800</v>
      </c>
      <c r="J1031" s="217">
        <f t="shared" si="45"/>
        <v>4</v>
      </c>
      <c r="N1031" s="216"/>
      <c r="R1031" s="216"/>
      <c r="U1031" s="216"/>
    </row>
    <row r="1032" spans="1:21" ht="15" hidden="1" outlineLevel="1" thickBot="1" x14ac:dyDescent="0.4">
      <c r="A1032" s="216" t="s">
        <v>5384</v>
      </c>
      <c r="B1032" s="46">
        <v>56</v>
      </c>
      <c r="C1032" s="216" t="s">
        <v>5385</v>
      </c>
      <c r="D1032" s="72" t="s">
        <v>170</v>
      </c>
      <c r="E1032" s="217">
        <v>3</v>
      </c>
      <c r="F1032" s="217">
        <v>2</v>
      </c>
      <c r="G1032" s="217">
        <v>5</v>
      </c>
      <c r="H1032" s="269">
        <v>44651</v>
      </c>
      <c r="I1032" s="217">
        <v>700</v>
      </c>
      <c r="J1032" s="217">
        <f t="shared" si="45"/>
        <v>5</v>
      </c>
      <c r="N1032" s="216"/>
      <c r="R1032" s="216"/>
      <c r="U1032" s="216"/>
    </row>
    <row r="1033" spans="1:21" ht="15" hidden="1" outlineLevel="1" thickBot="1" x14ac:dyDescent="0.4">
      <c r="A1033" s="216" t="s">
        <v>5384</v>
      </c>
      <c r="B1033" s="46">
        <v>57</v>
      </c>
      <c r="C1033" s="216" t="s">
        <v>5385</v>
      </c>
      <c r="D1033" s="72" t="s">
        <v>170</v>
      </c>
      <c r="E1033" s="217">
        <v>4</v>
      </c>
      <c r="F1033" s="217">
        <v>4</v>
      </c>
      <c r="G1033" s="217">
        <v>8</v>
      </c>
      <c r="H1033" s="269">
        <v>44651</v>
      </c>
      <c r="I1033" s="217">
        <v>900</v>
      </c>
      <c r="J1033" s="217">
        <f t="shared" si="45"/>
        <v>8</v>
      </c>
      <c r="N1033" s="216"/>
      <c r="R1033" s="216"/>
      <c r="U1033" s="216"/>
    </row>
    <row r="1034" spans="1:21" ht="15" hidden="1" outlineLevel="1" thickBot="1" x14ac:dyDescent="0.4">
      <c r="A1034" s="216" t="s">
        <v>5384</v>
      </c>
      <c r="B1034" s="46">
        <v>60</v>
      </c>
      <c r="C1034" s="216" t="s">
        <v>5385</v>
      </c>
      <c r="D1034" s="72" t="s">
        <v>170</v>
      </c>
      <c r="E1034" s="217">
        <v>5</v>
      </c>
      <c r="F1034" s="217">
        <v>1</v>
      </c>
      <c r="G1034" s="217">
        <v>6</v>
      </c>
      <c r="H1034" s="269">
        <v>44651</v>
      </c>
      <c r="I1034" s="217">
        <v>600</v>
      </c>
      <c r="J1034" s="217">
        <f t="shared" si="45"/>
        <v>6</v>
      </c>
      <c r="N1034" s="216"/>
      <c r="R1034" s="216"/>
      <c r="U1034" s="216"/>
    </row>
    <row r="1035" spans="1:21" ht="15" hidden="1" outlineLevel="1" thickBot="1" x14ac:dyDescent="0.4">
      <c r="A1035" s="216" t="s">
        <v>5384</v>
      </c>
      <c r="B1035" s="46">
        <v>60</v>
      </c>
      <c r="C1035" s="216" t="s">
        <v>5385</v>
      </c>
      <c r="D1035" s="72" t="s">
        <v>170</v>
      </c>
      <c r="E1035" s="217">
        <v>6</v>
      </c>
      <c r="F1035" s="217">
        <v>3</v>
      </c>
      <c r="G1035" s="217">
        <v>9</v>
      </c>
      <c r="H1035" s="269">
        <v>44651</v>
      </c>
      <c r="I1035" s="217">
        <v>200</v>
      </c>
      <c r="J1035" s="217">
        <f t="shared" si="45"/>
        <v>9</v>
      </c>
      <c r="N1035" s="216"/>
      <c r="R1035" s="216"/>
      <c r="U1035" s="216"/>
    </row>
    <row r="1036" spans="1:21" ht="15" hidden="1" outlineLevel="1" thickBot="1" x14ac:dyDescent="0.4">
      <c r="A1036" s="216" t="s">
        <v>5384</v>
      </c>
      <c r="B1036" s="46">
        <v>61</v>
      </c>
      <c r="C1036" s="216" t="s">
        <v>5385</v>
      </c>
      <c r="D1036" s="72" t="s">
        <v>170</v>
      </c>
      <c r="E1036" s="217">
        <v>3</v>
      </c>
      <c r="F1036" s="217">
        <v>3</v>
      </c>
      <c r="G1036" s="217">
        <v>6</v>
      </c>
      <c r="H1036" s="269">
        <v>44651</v>
      </c>
      <c r="I1036" s="217">
        <v>800</v>
      </c>
      <c r="J1036" s="217">
        <f t="shared" si="45"/>
        <v>6</v>
      </c>
      <c r="N1036" s="216"/>
      <c r="R1036" s="216"/>
      <c r="U1036" s="216"/>
    </row>
    <row r="1037" spans="1:21" ht="15" hidden="1" outlineLevel="1" thickBot="1" x14ac:dyDescent="0.4">
      <c r="A1037" s="216" t="s">
        <v>5384</v>
      </c>
      <c r="B1037" s="46">
        <v>62</v>
      </c>
      <c r="C1037" s="216" t="s">
        <v>5385</v>
      </c>
      <c r="D1037" s="72" t="s">
        <v>170</v>
      </c>
      <c r="E1037" s="217">
        <v>4</v>
      </c>
      <c r="F1037" s="217">
        <v>2</v>
      </c>
      <c r="G1037" s="217">
        <v>6</v>
      </c>
      <c r="H1037" s="269">
        <v>44651</v>
      </c>
      <c r="I1037" s="217">
        <v>100</v>
      </c>
      <c r="J1037" s="217">
        <f t="shared" si="45"/>
        <v>6</v>
      </c>
      <c r="N1037" s="216"/>
      <c r="R1037" s="216"/>
      <c r="U1037" s="216"/>
    </row>
    <row r="1038" spans="1:21" ht="15" hidden="1" outlineLevel="1" thickBot="1" x14ac:dyDescent="0.4">
      <c r="A1038" s="216" t="s">
        <v>5384</v>
      </c>
      <c r="B1038" s="46">
        <v>63</v>
      </c>
      <c r="C1038" s="216" t="s">
        <v>5385</v>
      </c>
      <c r="D1038" s="72" t="s">
        <v>170</v>
      </c>
      <c r="E1038" s="217">
        <v>2</v>
      </c>
      <c r="F1038" s="217">
        <v>2</v>
      </c>
      <c r="G1038" s="217">
        <v>4</v>
      </c>
      <c r="H1038" s="269">
        <v>44651</v>
      </c>
      <c r="I1038" s="217">
        <v>800</v>
      </c>
      <c r="J1038" s="217">
        <f t="shared" si="45"/>
        <v>4</v>
      </c>
      <c r="N1038" s="216"/>
      <c r="R1038" s="216"/>
      <c r="U1038" s="216"/>
    </row>
    <row r="1039" spans="1:21" ht="15" hidden="1" outlineLevel="1" thickBot="1" x14ac:dyDescent="0.4">
      <c r="A1039" s="216" t="s">
        <v>5384</v>
      </c>
      <c r="B1039" s="46">
        <v>64</v>
      </c>
      <c r="C1039" s="216" t="s">
        <v>5385</v>
      </c>
      <c r="D1039" s="72" t="s">
        <v>170</v>
      </c>
      <c r="E1039" s="217">
        <v>2</v>
      </c>
      <c r="F1039" s="217">
        <v>2</v>
      </c>
      <c r="G1039" s="217">
        <v>4</v>
      </c>
      <c r="H1039" s="269">
        <v>44651</v>
      </c>
      <c r="I1039" s="217">
        <v>500</v>
      </c>
      <c r="J1039" s="217">
        <f t="shared" si="45"/>
        <v>4</v>
      </c>
      <c r="N1039" s="216"/>
      <c r="R1039" s="216"/>
      <c r="U1039" s="216"/>
    </row>
    <row r="1040" spans="1:21" ht="15" hidden="1" outlineLevel="1" thickBot="1" x14ac:dyDescent="0.4">
      <c r="A1040" s="216" t="s">
        <v>5384</v>
      </c>
      <c r="B1040" s="46">
        <v>65</v>
      </c>
      <c r="C1040" s="216" t="s">
        <v>5385</v>
      </c>
      <c r="D1040" s="72" t="s">
        <v>170</v>
      </c>
      <c r="E1040" s="217">
        <v>1</v>
      </c>
      <c r="F1040" s="217">
        <v>2</v>
      </c>
      <c r="G1040" s="217">
        <v>3</v>
      </c>
      <c r="H1040" s="269">
        <v>44651</v>
      </c>
      <c r="I1040" s="217">
        <v>700</v>
      </c>
      <c r="J1040" s="217">
        <f t="shared" si="45"/>
        <v>3</v>
      </c>
      <c r="N1040" s="216"/>
      <c r="R1040" s="216"/>
      <c r="U1040" s="216"/>
    </row>
    <row r="1041" spans="1:21" ht="15" hidden="1" outlineLevel="1" thickBot="1" x14ac:dyDescent="0.4">
      <c r="A1041" s="216" t="s">
        <v>5384</v>
      </c>
      <c r="B1041" s="46">
        <v>66</v>
      </c>
      <c r="C1041" s="216" t="s">
        <v>5385</v>
      </c>
      <c r="D1041" s="72" t="s">
        <v>170</v>
      </c>
      <c r="E1041" s="217">
        <v>3</v>
      </c>
      <c r="F1041" s="217">
        <v>1</v>
      </c>
      <c r="G1041" s="217">
        <v>4</v>
      </c>
      <c r="H1041" s="269">
        <v>44651</v>
      </c>
      <c r="I1041" s="217">
        <v>900</v>
      </c>
      <c r="J1041" s="217">
        <f t="shared" si="45"/>
        <v>4</v>
      </c>
      <c r="N1041" s="216"/>
      <c r="R1041" s="216"/>
      <c r="U1041" s="216"/>
    </row>
    <row r="1042" spans="1:21" ht="15" hidden="1" outlineLevel="1" thickBot="1" x14ac:dyDescent="0.4">
      <c r="A1042" s="216" t="s">
        <v>5384</v>
      </c>
      <c r="B1042" s="46">
        <v>79</v>
      </c>
      <c r="C1042" s="216" t="s">
        <v>5385</v>
      </c>
      <c r="D1042" s="72" t="s">
        <v>170</v>
      </c>
      <c r="E1042" s="217">
        <v>2</v>
      </c>
      <c r="F1042" s="217">
        <v>2</v>
      </c>
      <c r="G1042" s="217">
        <v>4</v>
      </c>
      <c r="H1042" s="269">
        <v>44651</v>
      </c>
      <c r="I1042" s="217">
        <v>100</v>
      </c>
      <c r="J1042" s="217">
        <f t="shared" si="45"/>
        <v>4</v>
      </c>
      <c r="N1042" s="216"/>
      <c r="R1042" s="216"/>
      <c r="U1042" s="216"/>
    </row>
    <row r="1043" spans="1:21" ht="15" hidden="1" outlineLevel="1" thickBot="1" x14ac:dyDescent="0.4">
      <c r="A1043" s="216" t="s">
        <v>5384</v>
      </c>
      <c r="B1043" s="46">
        <v>67</v>
      </c>
      <c r="C1043" s="216" t="s">
        <v>5385</v>
      </c>
      <c r="D1043" s="72" t="s">
        <v>170</v>
      </c>
      <c r="E1043" s="217">
        <v>6</v>
      </c>
      <c r="F1043" s="217">
        <v>2</v>
      </c>
      <c r="G1043" s="217">
        <v>8</v>
      </c>
      <c r="H1043" s="269">
        <v>44651</v>
      </c>
      <c r="I1043" s="217">
        <v>500</v>
      </c>
      <c r="J1043" s="217">
        <f t="shared" si="45"/>
        <v>8</v>
      </c>
      <c r="N1043" s="216"/>
      <c r="R1043" s="216"/>
      <c r="U1043" s="216"/>
    </row>
    <row r="1044" spans="1:21" ht="15" hidden="1" outlineLevel="1" thickBot="1" x14ac:dyDescent="0.4">
      <c r="A1044" s="216" t="s">
        <v>5384</v>
      </c>
      <c r="B1044" s="46">
        <v>70</v>
      </c>
      <c r="C1044" s="216" t="s">
        <v>5385</v>
      </c>
      <c r="D1044" s="72" t="s">
        <v>170</v>
      </c>
      <c r="E1044" s="217">
        <v>0</v>
      </c>
      <c r="F1044" s="217">
        <v>1</v>
      </c>
      <c r="G1044" s="217">
        <v>1</v>
      </c>
      <c r="H1044" s="269">
        <v>44651</v>
      </c>
      <c r="I1044" s="217">
        <v>500</v>
      </c>
      <c r="J1044" s="217">
        <f t="shared" si="45"/>
        <v>1</v>
      </c>
      <c r="N1044" s="216"/>
      <c r="R1044" s="216"/>
      <c r="U1044" s="216"/>
    </row>
    <row r="1045" spans="1:21" ht="15" hidden="1" outlineLevel="1" thickBot="1" x14ac:dyDescent="0.4">
      <c r="A1045" s="216" t="s">
        <v>5384</v>
      </c>
      <c r="B1045" s="46">
        <v>71</v>
      </c>
      <c r="C1045" s="216" t="s">
        <v>5385</v>
      </c>
      <c r="D1045" s="72" t="s">
        <v>170</v>
      </c>
      <c r="E1045" s="217">
        <v>6</v>
      </c>
      <c r="F1045" s="217">
        <v>4</v>
      </c>
      <c r="G1045" s="217">
        <v>10</v>
      </c>
      <c r="H1045" s="269">
        <v>44651</v>
      </c>
      <c r="I1045" s="217">
        <v>800</v>
      </c>
      <c r="J1045" s="217">
        <f t="shared" si="45"/>
        <v>10</v>
      </c>
      <c r="N1045" s="216"/>
      <c r="R1045" s="216"/>
      <c r="U1045" s="216"/>
    </row>
    <row r="1046" spans="1:21" ht="15" hidden="1" outlineLevel="1" thickBot="1" x14ac:dyDescent="0.4">
      <c r="A1046" s="216" t="s">
        <v>5384</v>
      </c>
      <c r="B1046" s="46">
        <v>72</v>
      </c>
      <c r="C1046" s="216" t="s">
        <v>5385</v>
      </c>
      <c r="D1046" s="72" t="s">
        <v>170</v>
      </c>
      <c r="E1046" s="217">
        <v>3</v>
      </c>
      <c r="F1046" s="217">
        <v>3</v>
      </c>
      <c r="G1046" s="217">
        <v>6</v>
      </c>
      <c r="H1046" s="269">
        <v>44651</v>
      </c>
      <c r="I1046" s="217">
        <v>100</v>
      </c>
      <c r="J1046" s="217">
        <f t="shared" si="45"/>
        <v>6</v>
      </c>
      <c r="N1046" s="216"/>
      <c r="R1046" s="216"/>
      <c r="U1046" s="216"/>
    </row>
    <row r="1047" spans="1:21" ht="15" hidden="1" outlineLevel="1" thickBot="1" x14ac:dyDescent="0.4">
      <c r="A1047" s="216" t="s">
        <v>5384</v>
      </c>
      <c r="B1047" s="46">
        <v>73</v>
      </c>
      <c r="C1047" s="216" t="s">
        <v>5385</v>
      </c>
      <c r="D1047" s="72" t="s">
        <v>170</v>
      </c>
      <c r="E1047" s="217">
        <v>2</v>
      </c>
      <c r="F1047" s="217">
        <v>1</v>
      </c>
      <c r="G1047" s="217">
        <v>3</v>
      </c>
      <c r="H1047" s="269">
        <v>44651</v>
      </c>
      <c r="I1047" s="217">
        <v>100</v>
      </c>
      <c r="J1047" s="217">
        <f t="shared" si="45"/>
        <v>3</v>
      </c>
      <c r="N1047" s="216"/>
      <c r="R1047" s="216"/>
      <c r="U1047" s="216"/>
    </row>
    <row r="1048" spans="1:21" ht="15" hidden="1" outlineLevel="1" thickBot="1" x14ac:dyDescent="0.4">
      <c r="A1048" s="216" t="s">
        <v>5384</v>
      </c>
      <c r="B1048" s="46">
        <v>74</v>
      </c>
      <c r="C1048" s="216" t="s">
        <v>5385</v>
      </c>
      <c r="D1048" s="72" t="s">
        <v>170</v>
      </c>
      <c r="E1048" s="217">
        <v>7</v>
      </c>
      <c r="F1048" s="217">
        <v>4</v>
      </c>
      <c r="G1048" s="217">
        <v>11</v>
      </c>
      <c r="H1048" s="269">
        <v>44651</v>
      </c>
      <c r="I1048" s="217">
        <v>500</v>
      </c>
      <c r="J1048" s="217">
        <f t="shared" si="45"/>
        <v>11</v>
      </c>
      <c r="N1048" s="216"/>
      <c r="R1048" s="216"/>
      <c r="U1048" s="216"/>
    </row>
    <row r="1049" spans="1:21" ht="15" hidden="1" outlineLevel="1" thickBot="1" x14ac:dyDescent="0.4">
      <c r="A1049" s="216" t="s">
        <v>5384</v>
      </c>
      <c r="B1049" s="46">
        <v>78</v>
      </c>
      <c r="C1049" s="216" t="s">
        <v>5385</v>
      </c>
      <c r="D1049" s="72" t="s">
        <v>170</v>
      </c>
      <c r="E1049" s="217">
        <v>3</v>
      </c>
      <c r="F1049" s="217">
        <v>2</v>
      </c>
      <c r="G1049" s="217">
        <v>5</v>
      </c>
      <c r="H1049" s="269">
        <v>44651</v>
      </c>
      <c r="I1049" s="217">
        <v>200</v>
      </c>
      <c r="J1049" s="217">
        <f t="shared" si="45"/>
        <v>5</v>
      </c>
      <c r="N1049" s="216"/>
      <c r="R1049" s="216"/>
      <c r="U1049" s="216"/>
    </row>
    <row r="1050" spans="1:21" ht="15" hidden="1" outlineLevel="1" thickBot="1" x14ac:dyDescent="0.4">
      <c r="A1050" s="216" t="s">
        <v>5384</v>
      </c>
      <c r="B1050" s="46">
        <v>80</v>
      </c>
      <c r="C1050" s="216" t="s">
        <v>5385</v>
      </c>
      <c r="D1050" s="72" t="s">
        <v>170</v>
      </c>
      <c r="E1050" s="217">
        <v>4</v>
      </c>
      <c r="F1050" s="217">
        <v>2</v>
      </c>
      <c r="G1050" s="217">
        <v>6</v>
      </c>
      <c r="H1050" s="269">
        <v>44651</v>
      </c>
      <c r="I1050" s="217">
        <v>500</v>
      </c>
      <c r="J1050" s="217">
        <f t="shared" si="45"/>
        <v>6</v>
      </c>
      <c r="N1050" s="216"/>
      <c r="R1050" s="216"/>
      <c r="U1050" s="216"/>
    </row>
    <row r="1051" spans="1:21" ht="15" hidden="1" outlineLevel="1" thickBot="1" x14ac:dyDescent="0.4">
      <c r="A1051" s="216" t="s">
        <v>5384</v>
      </c>
      <c r="B1051" s="46">
        <v>81</v>
      </c>
      <c r="C1051" s="216" t="s">
        <v>5385</v>
      </c>
      <c r="D1051" s="72" t="s">
        <v>170</v>
      </c>
      <c r="E1051" s="217">
        <v>3</v>
      </c>
      <c r="F1051" s="217">
        <v>3</v>
      </c>
      <c r="G1051" s="217">
        <v>6</v>
      </c>
      <c r="H1051" s="269">
        <v>44651</v>
      </c>
      <c r="I1051" s="217">
        <v>300</v>
      </c>
      <c r="J1051" s="217">
        <f t="shared" si="45"/>
        <v>6</v>
      </c>
      <c r="N1051" s="216"/>
      <c r="R1051" s="216"/>
      <c r="U1051" s="216"/>
    </row>
    <row r="1052" spans="1:21" ht="15" hidden="1" outlineLevel="1" thickBot="1" x14ac:dyDescent="0.4">
      <c r="A1052" s="216" t="s">
        <v>5384</v>
      </c>
      <c r="B1052" s="46">
        <v>82</v>
      </c>
      <c r="C1052" s="216" t="s">
        <v>5385</v>
      </c>
      <c r="D1052" s="72" t="s">
        <v>170</v>
      </c>
      <c r="E1052" s="217">
        <v>3</v>
      </c>
      <c r="F1052" s="217">
        <v>2</v>
      </c>
      <c r="G1052" s="217">
        <v>5</v>
      </c>
      <c r="H1052" s="269">
        <v>44651</v>
      </c>
      <c r="I1052" s="217">
        <v>600</v>
      </c>
      <c r="J1052" s="217">
        <f t="shared" si="45"/>
        <v>5</v>
      </c>
      <c r="N1052" s="216"/>
      <c r="R1052" s="216"/>
      <c r="U1052" s="216"/>
    </row>
    <row r="1053" spans="1:21" ht="15" hidden="1" outlineLevel="1" thickBot="1" x14ac:dyDescent="0.4">
      <c r="A1053" s="216" t="s">
        <v>5384</v>
      </c>
      <c r="B1053" s="46">
        <v>83</v>
      </c>
      <c r="C1053" s="216" t="s">
        <v>5385</v>
      </c>
      <c r="D1053" s="72" t="s">
        <v>170</v>
      </c>
      <c r="E1053" s="217">
        <v>2</v>
      </c>
      <c r="F1053" s="217">
        <v>2</v>
      </c>
      <c r="G1053" s="217">
        <v>4</v>
      </c>
      <c r="H1053" s="269">
        <v>44651</v>
      </c>
      <c r="I1053" s="217">
        <v>800</v>
      </c>
      <c r="J1053" s="217">
        <f t="shared" si="45"/>
        <v>4</v>
      </c>
      <c r="N1053" s="216"/>
      <c r="R1053" s="216"/>
      <c r="U1053" s="216"/>
    </row>
    <row r="1054" spans="1:21" ht="15" hidden="1" outlineLevel="1" thickBot="1" x14ac:dyDescent="0.4">
      <c r="A1054" s="216" t="s">
        <v>5384</v>
      </c>
      <c r="B1054" s="46">
        <v>84</v>
      </c>
      <c r="C1054" s="216" t="s">
        <v>5385</v>
      </c>
      <c r="D1054" s="72" t="s">
        <v>170</v>
      </c>
      <c r="E1054" s="217">
        <v>2</v>
      </c>
      <c r="F1054" s="217">
        <v>3</v>
      </c>
      <c r="G1054" s="217">
        <v>5</v>
      </c>
      <c r="H1054" s="269">
        <v>44651</v>
      </c>
      <c r="I1054" s="217">
        <v>200</v>
      </c>
      <c r="J1054" s="217">
        <f t="shared" si="45"/>
        <v>5</v>
      </c>
      <c r="N1054" s="216"/>
      <c r="R1054" s="216"/>
      <c r="U1054" s="216"/>
    </row>
    <row r="1055" spans="1:21" ht="15" collapsed="1" thickBot="1" x14ac:dyDescent="0.4">
      <c r="A1055" s="415" t="s">
        <v>5384</v>
      </c>
      <c r="B1055" s="416"/>
      <c r="C1055" s="417" t="s">
        <v>5385</v>
      </c>
      <c r="D1055" s="273">
        <f>COUNTA(D971:D1054)</f>
        <v>84</v>
      </c>
      <c r="E1055" s="418">
        <f>SUM(E971:E1054)</f>
        <v>301</v>
      </c>
      <c r="F1055" s="418">
        <f t="shared" ref="F1055:G1055" si="46">SUM(F971:F1054)</f>
        <v>204</v>
      </c>
      <c r="G1055" s="418">
        <f t="shared" si="46"/>
        <v>505</v>
      </c>
      <c r="H1055" s="422">
        <v>44651</v>
      </c>
      <c r="I1055" s="421">
        <f>AVERAGE(I971:I1054)</f>
        <v>464.28571428571428</v>
      </c>
      <c r="J1055" s="418">
        <f t="shared" ref="J1055" si="47">SUM(J971:J1054)</f>
        <v>505</v>
      </c>
      <c r="N1055" s="216"/>
      <c r="R1055" s="216"/>
      <c r="U1055" s="216"/>
    </row>
    <row r="1056" spans="1:21" ht="15" hidden="1" outlineLevel="1" thickBot="1" x14ac:dyDescent="0.4">
      <c r="A1056" s="216" t="s">
        <v>5386</v>
      </c>
      <c r="B1056" s="46">
        <v>1</v>
      </c>
      <c r="C1056" s="216" t="s">
        <v>5387</v>
      </c>
      <c r="D1056" s="72" t="s">
        <v>170</v>
      </c>
      <c r="E1056" s="217">
        <v>5</v>
      </c>
      <c r="F1056" s="217">
        <v>3</v>
      </c>
      <c r="G1056" s="217">
        <v>8</v>
      </c>
      <c r="H1056" s="269">
        <v>44651</v>
      </c>
      <c r="I1056" s="217">
        <v>500</v>
      </c>
      <c r="J1056" s="217">
        <f t="shared" si="45"/>
        <v>8</v>
      </c>
      <c r="N1056" s="216"/>
      <c r="R1056" s="216"/>
      <c r="U1056" s="216"/>
    </row>
    <row r="1057" spans="1:21" ht="15" hidden="1" outlineLevel="1" thickBot="1" x14ac:dyDescent="0.4">
      <c r="A1057" s="216" t="s">
        <v>5386</v>
      </c>
      <c r="B1057" s="46">
        <v>1</v>
      </c>
      <c r="C1057" s="216" t="s">
        <v>5387</v>
      </c>
      <c r="D1057" s="72" t="s">
        <v>170</v>
      </c>
      <c r="E1057" s="217">
        <v>8</v>
      </c>
      <c r="F1057" s="217">
        <v>7</v>
      </c>
      <c r="G1057" s="217">
        <v>15</v>
      </c>
      <c r="H1057" s="269">
        <v>44651</v>
      </c>
      <c r="I1057" s="217">
        <v>300</v>
      </c>
      <c r="J1057" s="217">
        <f t="shared" si="45"/>
        <v>15</v>
      </c>
      <c r="N1057" s="216"/>
      <c r="R1057" s="216"/>
      <c r="U1057" s="216"/>
    </row>
    <row r="1058" spans="1:21" ht="15" hidden="1" outlineLevel="1" thickBot="1" x14ac:dyDescent="0.4">
      <c r="A1058" s="216" t="s">
        <v>5386</v>
      </c>
      <c r="B1058" s="46">
        <v>3</v>
      </c>
      <c r="C1058" s="216" t="s">
        <v>5387</v>
      </c>
      <c r="D1058" s="72" t="s">
        <v>170</v>
      </c>
      <c r="E1058" s="217">
        <v>5</v>
      </c>
      <c r="F1058" s="217">
        <v>4</v>
      </c>
      <c r="G1058" s="217">
        <v>9</v>
      </c>
      <c r="H1058" s="269">
        <v>44651</v>
      </c>
      <c r="I1058" s="217">
        <v>100</v>
      </c>
      <c r="J1058" s="217">
        <f t="shared" si="45"/>
        <v>9</v>
      </c>
      <c r="N1058" s="216"/>
      <c r="R1058" s="216"/>
      <c r="U1058" s="216"/>
    </row>
    <row r="1059" spans="1:21" ht="15" hidden="1" outlineLevel="1" thickBot="1" x14ac:dyDescent="0.4">
      <c r="A1059" s="216" t="s">
        <v>5386</v>
      </c>
      <c r="B1059" s="46">
        <v>32</v>
      </c>
      <c r="C1059" s="216" t="s">
        <v>5387</v>
      </c>
      <c r="D1059" s="72" t="s">
        <v>170</v>
      </c>
      <c r="E1059" s="217">
        <v>2</v>
      </c>
      <c r="F1059" s="217">
        <v>3</v>
      </c>
      <c r="G1059" s="217">
        <v>5</v>
      </c>
      <c r="H1059" s="269">
        <v>44651</v>
      </c>
      <c r="I1059" s="217">
        <v>200</v>
      </c>
      <c r="J1059" s="217">
        <f t="shared" si="45"/>
        <v>5</v>
      </c>
      <c r="N1059" s="216"/>
      <c r="R1059" s="216"/>
      <c r="U1059" s="216"/>
    </row>
    <row r="1060" spans="1:21" ht="15" hidden="1" outlineLevel="1" thickBot="1" x14ac:dyDescent="0.4">
      <c r="A1060" s="216" t="s">
        <v>5386</v>
      </c>
      <c r="B1060" s="46">
        <v>4</v>
      </c>
      <c r="C1060" s="216" t="s">
        <v>5387</v>
      </c>
      <c r="D1060" s="72" t="s">
        <v>170</v>
      </c>
      <c r="E1060" s="217">
        <v>7</v>
      </c>
      <c r="F1060" s="217">
        <v>2</v>
      </c>
      <c r="G1060" s="217">
        <v>9</v>
      </c>
      <c r="H1060" s="269">
        <v>44651</v>
      </c>
      <c r="I1060" s="217">
        <v>100</v>
      </c>
      <c r="J1060" s="217">
        <f t="shared" si="45"/>
        <v>9</v>
      </c>
      <c r="N1060" s="216"/>
      <c r="R1060" s="216"/>
      <c r="U1060" s="216"/>
    </row>
    <row r="1061" spans="1:21" ht="15" hidden="1" outlineLevel="1" thickBot="1" x14ac:dyDescent="0.4">
      <c r="A1061" s="216" t="s">
        <v>5386</v>
      </c>
      <c r="B1061" s="46">
        <v>5</v>
      </c>
      <c r="C1061" s="216" t="s">
        <v>5387</v>
      </c>
      <c r="D1061" s="72" t="s">
        <v>170</v>
      </c>
      <c r="E1061" s="217">
        <v>3</v>
      </c>
      <c r="F1061" s="217">
        <v>3</v>
      </c>
      <c r="G1061" s="217">
        <v>6</v>
      </c>
      <c r="H1061" s="269">
        <v>44651</v>
      </c>
      <c r="I1061" s="217">
        <v>200</v>
      </c>
      <c r="J1061" s="217">
        <f t="shared" si="45"/>
        <v>6</v>
      </c>
      <c r="N1061" s="216"/>
      <c r="R1061" s="216"/>
      <c r="U1061" s="216"/>
    </row>
    <row r="1062" spans="1:21" ht="15" hidden="1" outlineLevel="1" thickBot="1" x14ac:dyDescent="0.4">
      <c r="A1062" s="216" t="s">
        <v>5386</v>
      </c>
      <c r="B1062" s="46">
        <v>6</v>
      </c>
      <c r="C1062" s="216" t="s">
        <v>5387</v>
      </c>
      <c r="D1062" s="72" t="s">
        <v>170</v>
      </c>
      <c r="E1062" s="217">
        <v>5</v>
      </c>
      <c r="F1062" s="217">
        <v>3</v>
      </c>
      <c r="G1062" s="217">
        <v>8</v>
      </c>
      <c r="H1062" s="269">
        <v>44651</v>
      </c>
      <c r="I1062" s="217">
        <v>800</v>
      </c>
      <c r="J1062" s="217">
        <f t="shared" si="45"/>
        <v>8</v>
      </c>
      <c r="N1062" s="216"/>
      <c r="R1062" s="216"/>
      <c r="U1062" s="216"/>
    </row>
    <row r="1063" spans="1:21" ht="15" hidden="1" outlineLevel="1" thickBot="1" x14ac:dyDescent="0.4">
      <c r="A1063" s="216" t="s">
        <v>5386</v>
      </c>
      <c r="B1063" s="46">
        <v>7</v>
      </c>
      <c r="C1063" s="216" t="s">
        <v>5387</v>
      </c>
      <c r="D1063" s="72" t="s">
        <v>170</v>
      </c>
      <c r="E1063" s="217">
        <v>9</v>
      </c>
      <c r="F1063" s="217">
        <v>5</v>
      </c>
      <c r="G1063" s="217">
        <v>14</v>
      </c>
      <c r="H1063" s="269">
        <v>44651</v>
      </c>
      <c r="I1063" s="217">
        <v>300</v>
      </c>
      <c r="J1063" s="217">
        <f t="shared" si="45"/>
        <v>14</v>
      </c>
      <c r="N1063" s="216"/>
      <c r="R1063" s="216"/>
      <c r="U1063" s="216"/>
    </row>
    <row r="1064" spans="1:21" ht="15" hidden="1" outlineLevel="1" thickBot="1" x14ac:dyDescent="0.4">
      <c r="A1064" s="216" t="s">
        <v>5386</v>
      </c>
      <c r="B1064" s="46">
        <v>8</v>
      </c>
      <c r="C1064" s="216" t="s">
        <v>5387</v>
      </c>
      <c r="D1064" s="72" t="s">
        <v>170</v>
      </c>
      <c r="E1064" s="217">
        <v>6</v>
      </c>
      <c r="F1064" s="217">
        <v>16</v>
      </c>
      <c r="G1064" s="217">
        <v>22</v>
      </c>
      <c r="H1064" s="269">
        <v>44651</v>
      </c>
      <c r="I1064" s="217">
        <v>900</v>
      </c>
      <c r="J1064" s="217">
        <f t="shared" si="45"/>
        <v>22</v>
      </c>
      <c r="N1064" s="216"/>
      <c r="R1064" s="216"/>
      <c r="U1064" s="216"/>
    </row>
    <row r="1065" spans="1:21" ht="15" hidden="1" outlineLevel="1" thickBot="1" x14ac:dyDescent="0.4">
      <c r="A1065" s="216" t="s">
        <v>5386</v>
      </c>
      <c r="B1065" s="46">
        <v>9</v>
      </c>
      <c r="C1065" s="216" t="s">
        <v>5387</v>
      </c>
      <c r="D1065" s="72" t="s">
        <v>170</v>
      </c>
      <c r="E1065" s="217">
        <v>6</v>
      </c>
      <c r="F1065" s="217">
        <v>3</v>
      </c>
      <c r="G1065" s="217">
        <v>9</v>
      </c>
      <c r="H1065" s="269">
        <v>44651</v>
      </c>
      <c r="I1065" s="217">
        <v>700</v>
      </c>
      <c r="J1065" s="217">
        <f t="shared" si="45"/>
        <v>9</v>
      </c>
      <c r="N1065" s="216"/>
      <c r="R1065" s="216"/>
      <c r="U1065" s="216"/>
    </row>
    <row r="1066" spans="1:21" ht="15" hidden="1" outlineLevel="1" thickBot="1" x14ac:dyDescent="0.4">
      <c r="A1066" s="216" t="s">
        <v>5386</v>
      </c>
      <c r="B1066" s="46">
        <v>66</v>
      </c>
      <c r="C1066" s="216" t="s">
        <v>5387</v>
      </c>
      <c r="D1066" s="72" t="s">
        <v>170</v>
      </c>
      <c r="E1066" s="217">
        <v>3</v>
      </c>
      <c r="F1066" s="217">
        <v>1</v>
      </c>
      <c r="G1066" s="217">
        <v>4</v>
      </c>
      <c r="H1066" s="269">
        <v>44651</v>
      </c>
      <c r="I1066" s="217">
        <v>300</v>
      </c>
      <c r="J1066" s="217">
        <f t="shared" si="45"/>
        <v>4</v>
      </c>
      <c r="N1066" s="216"/>
      <c r="R1066" s="216"/>
      <c r="U1066" s="216"/>
    </row>
    <row r="1067" spans="1:21" ht="15" hidden="1" outlineLevel="1" thickBot="1" x14ac:dyDescent="0.4">
      <c r="A1067" s="216" t="s">
        <v>5386</v>
      </c>
      <c r="B1067" s="46">
        <v>10</v>
      </c>
      <c r="C1067" s="216" t="s">
        <v>5387</v>
      </c>
      <c r="D1067" s="72" t="s">
        <v>170</v>
      </c>
      <c r="E1067" s="217">
        <v>3</v>
      </c>
      <c r="F1067" s="217">
        <v>5</v>
      </c>
      <c r="G1067" s="217">
        <v>8</v>
      </c>
      <c r="H1067" s="269">
        <v>44651</v>
      </c>
      <c r="I1067" s="217">
        <v>400</v>
      </c>
      <c r="J1067" s="217">
        <f t="shared" si="45"/>
        <v>8</v>
      </c>
      <c r="N1067" s="216"/>
      <c r="R1067" s="216"/>
      <c r="U1067" s="216"/>
    </row>
    <row r="1068" spans="1:21" ht="15" hidden="1" outlineLevel="1" thickBot="1" x14ac:dyDescent="0.4">
      <c r="A1068" s="216" t="s">
        <v>5386</v>
      </c>
      <c r="B1068" s="46">
        <v>11</v>
      </c>
      <c r="C1068" s="216" t="s">
        <v>5387</v>
      </c>
      <c r="D1068" s="72" t="s">
        <v>170</v>
      </c>
      <c r="E1068" s="217">
        <v>3</v>
      </c>
      <c r="F1068" s="217">
        <v>1</v>
      </c>
      <c r="G1068" s="217">
        <v>4</v>
      </c>
      <c r="H1068" s="269">
        <v>44651</v>
      </c>
      <c r="I1068" s="217">
        <v>600</v>
      </c>
      <c r="J1068" s="217">
        <f t="shared" si="45"/>
        <v>4</v>
      </c>
      <c r="N1068" s="216"/>
      <c r="R1068" s="216"/>
      <c r="U1068" s="216"/>
    </row>
    <row r="1069" spans="1:21" ht="15" hidden="1" outlineLevel="1" thickBot="1" x14ac:dyDescent="0.4">
      <c r="A1069" s="216" t="s">
        <v>5386</v>
      </c>
      <c r="B1069" s="46">
        <v>21</v>
      </c>
      <c r="C1069" s="216" t="s">
        <v>5387</v>
      </c>
      <c r="D1069" s="72" t="s">
        <v>170</v>
      </c>
      <c r="E1069" s="217">
        <v>0</v>
      </c>
      <c r="F1069" s="217">
        <v>2</v>
      </c>
      <c r="G1069" s="217">
        <v>2</v>
      </c>
      <c r="H1069" s="269">
        <v>44651</v>
      </c>
      <c r="I1069" s="217">
        <v>600</v>
      </c>
      <c r="J1069" s="217">
        <f t="shared" si="45"/>
        <v>2</v>
      </c>
      <c r="N1069" s="216"/>
      <c r="R1069" s="216"/>
      <c r="U1069" s="216"/>
    </row>
    <row r="1070" spans="1:21" ht="15" hidden="1" outlineLevel="1" thickBot="1" x14ac:dyDescent="0.4">
      <c r="A1070" s="216" t="s">
        <v>5386</v>
      </c>
      <c r="B1070" s="46">
        <v>12</v>
      </c>
      <c r="C1070" s="216" t="s">
        <v>5387</v>
      </c>
      <c r="D1070" s="72" t="s">
        <v>170</v>
      </c>
      <c r="E1070" s="217">
        <v>6</v>
      </c>
      <c r="F1070" s="217">
        <v>1</v>
      </c>
      <c r="G1070" s="217">
        <v>7</v>
      </c>
      <c r="H1070" s="269">
        <v>44651</v>
      </c>
      <c r="I1070" s="217">
        <v>500</v>
      </c>
      <c r="J1070" s="217">
        <f t="shared" si="45"/>
        <v>7</v>
      </c>
      <c r="N1070" s="216"/>
      <c r="R1070" s="216"/>
      <c r="U1070" s="216"/>
    </row>
    <row r="1071" spans="1:21" ht="15" hidden="1" outlineLevel="1" thickBot="1" x14ac:dyDescent="0.4">
      <c r="A1071" s="216" t="s">
        <v>5386</v>
      </c>
      <c r="B1071" s="46">
        <v>13</v>
      </c>
      <c r="C1071" s="216" t="s">
        <v>5387</v>
      </c>
      <c r="D1071" s="72" t="s">
        <v>170</v>
      </c>
      <c r="E1071" s="217">
        <v>3</v>
      </c>
      <c r="F1071" s="217">
        <v>4</v>
      </c>
      <c r="G1071" s="217">
        <v>7</v>
      </c>
      <c r="H1071" s="269">
        <v>44651</v>
      </c>
      <c r="I1071" s="217">
        <v>800</v>
      </c>
      <c r="J1071" s="217">
        <f t="shared" si="45"/>
        <v>7</v>
      </c>
      <c r="N1071" s="216"/>
      <c r="R1071" s="216"/>
      <c r="U1071" s="216"/>
    </row>
    <row r="1072" spans="1:21" ht="15" hidden="1" outlineLevel="1" thickBot="1" x14ac:dyDescent="0.4">
      <c r="A1072" s="216" t="s">
        <v>5386</v>
      </c>
      <c r="B1072" s="46">
        <v>14</v>
      </c>
      <c r="C1072" s="216" t="s">
        <v>5387</v>
      </c>
      <c r="D1072" s="72" t="s">
        <v>170</v>
      </c>
      <c r="E1072" s="217">
        <v>5</v>
      </c>
      <c r="F1072" s="217">
        <v>3</v>
      </c>
      <c r="G1072" s="217">
        <v>8</v>
      </c>
      <c r="H1072" s="269">
        <v>44651</v>
      </c>
      <c r="I1072" s="217">
        <v>300</v>
      </c>
      <c r="J1072" s="217">
        <f t="shared" si="45"/>
        <v>8</v>
      </c>
      <c r="N1072" s="216"/>
      <c r="R1072" s="216"/>
      <c r="U1072" s="216"/>
    </row>
    <row r="1073" spans="1:21" ht="15" hidden="1" outlineLevel="1" thickBot="1" x14ac:dyDescent="0.4">
      <c r="A1073" s="216" t="s">
        <v>5386</v>
      </c>
      <c r="B1073" s="46">
        <v>15</v>
      </c>
      <c r="C1073" s="216" t="s">
        <v>5387</v>
      </c>
      <c r="D1073" s="72" t="s">
        <v>170</v>
      </c>
      <c r="E1073" s="217">
        <v>7</v>
      </c>
      <c r="F1073" s="217">
        <v>4</v>
      </c>
      <c r="G1073" s="217">
        <v>11</v>
      </c>
      <c r="H1073" s="269">
        <v>44651</v>
      </c>
      <c r="I1073" s="217">
        <v>100</v>
      </c>
      <c r="J1073" s="217">
        <f t="shared" si="45"/>
        <v>11</v>
      </c>
      <c r="N1073" s="216"/>
      <c r="R1073" s="216"/>
      <c r="U1073" s="216"/>
    </row>
    <row r="1074" spans="1:21" ht="15" hidden="1" outlineLevel="1" thickBot="1" x14ac:dyDescent="0.4">
      <c r="A1074" s="216" t="s">
        <v>5386</v>
      </c>
      <c r="B1074" s="46">
        <v>16</v>
      </c>
      <c r="C1074" s="216" t="s">
        <v>5387</v>
      </c>
      <c r="D1074" s="72" t="s">
        <v>170</v>
      </c>
      <c r="E1074" s="217">
        <v>4</v>
      </c>
      <c r="F1074" s="217">
        <v>4</v>
      </c>
      <c r="G1074" s="217">
        <v>8</v>
      </c>
      <c r="H1074" s="269">
        <v>44651</v>
      </c>
      <c r="I1074" s="217">
        <v>700</v>
      </c>
      <c r="J1074" s="217">
        <f t="shared" si="45"/>
        <v>8</v>
      </c>
      <c r="N1074" s="216"/>
      <c r="R1074" s="216"/>
      <c r="U1074" s="216"/>
    </row>
    <row r="1075" spans="1:21" ht="15" hidden="1" outlineLevel="1" thickBot="1" x14ac:dyDescent="0.4">
      <c r="A1075" s="216" t="s">
        <v>5386</v>
      </c>
      <c r="B1075" s="46">
        <v>17</v>
      </c>
      <c r="C1075" s="216" t="s">
        <v>5387</v>
      </c>
      <c r="D1075" s="72" t="s">
        <v>170</v>
      </c>
      <c r="E1075" s="217">
        <v>2</v>
      </c>
      <c r="F1075" s="217">
        <v>3</v>
      </c>
      <c r="G1075" s="217">
        <v>5</v>
      </c>
      <c r="H1075" s="269">
        <v>44651</v>
      </c>
      <c r="I1075" s="217">
        <v>700</v>
      </c>
      <c r="J1075" s="217">
        <f t="shared" si="45"/>
        <v>5</v>
      </c>
      <c r="N1075" s="216"/>
      <c r="R1075" s="216"/>
      <c r="U1075" s="216"/>
    </row>
    <row r="1076" spans="1:21" ht="15" hidden="1" outlineLevel="1" thickBot="1" x14ac:dyDescent="0.4">
      <c r="A1076" s="216" t="s">
        <v>5386</v>
      </c>
      <c r="B1076" s="46">
        <v>18</v>
      </c>
      <c r="C1076" s="216" t="s">
        <v>5387</v>
      </c>
      <c r="D1076" s="72" t="s">
        <v>170</v>
      </c>
      <c r="E1076" s="217">
        <v>8</v>
      </c>
      <c r="F1076" s="217">
        <v>3</v>
      </c>
      <c r="G1076" s="217">
        <v>11</v>
      </c>
      <c r="H1076" s="269">
        <v>44651</v>
      </c>
      <c r="I1076" s="217">
        <v>100</v>
      </c>
      <c r="J1076" s="217">
        <f t="shared" si="45"/>
        <v>11</v>
      </c>
      <c r="N1076" s="216"/>
      <c r="R1076" s="216"/>
      <c r="U1076" s="216"/>
    </row>
    <row r="1077" spans="1:21" ht="15" hidden="1" outlineLevel="1" thickBot="1" x14ac:dyDescent="0.4">
      <c r="A1077" s="216" t="s">
        <v>5386</v>
      </c>
      <c r="B1077" s="46">
        <v>19</v>
      </c>
      <c r="C1077" s="216" t="s">
        <v>5387</v>
      </c>
      <c r="D1077" s="72" t="s">
        <v>170</v>
      </c>
      <c r="E1077" s="217">
        <v>4</v>
      </c>
      <c r="F1077" s="217">
        <v>3</v>
      </c>
      <c r="G1077" s="217">
        <v>7</v>
      </c>
      <c r="H1077" s="269">
        <v>44651</v>
      </c>
      <c r="I1077" s="217">
        <v>300</v>
      </c>
      <c r="J1077" s="217">
        <f t="shared" si="45"/>
        <v>7</v>
      </c>
      <c r="N1077" s="216"/>
      <c r="R1077" s="216"/>
      <c r="U1077" s="216"/>
    </row>
    <row r="1078" spans="1:21" ht="15" hidden="1" outlineLevel="1" thickBot="1" x14ac:dyDescent="0.4">
      <c r="A1078" s="216" t="s">
        <v>5386</v>
      </c>
      <c r="B1078" s="46">
        <v>20</v>
      </c>
      <c r="C1078" s="216" t="s">
        <v>5387</v>
      </c>
      <c r="D1078" s="72" t="s">
        <v>170</v>
      </c>
      <c r="E1078" s="217">
        <v>0</v>
      </c>
      <c r="F1078" s="217">
        <v>4</v>
      </c>
      <c r="G1078" s="217">
        <v>4</v>
      </c>
      <c r="H1078" s="269">
        <v>44651</v>
      </c>
      <c r="I1078" s="217">
        <v>400</v>
      </c>
      <c r="J1078" s="217">
        <f t="shared" si="45"/>
        <v>4</v>
      </c>
      <c r="N1078" s="216"/>
      <c r="R1078" s="216"/>
      <c r="U1078" s="216"/>
    </row>
    <row r="1079" spans="1:21" ht="15" hidden="1" outlineLevel="1" thickBot="1" x14ac:dyDescent="0.4">
      <c r="A1079" s="216" t="s">
        <v>5386</v>
      </c>
      <c r="B1079" s="46">
        <v>22</v>
      </c>
      <c r="C1079" s="216" t="s">
        <v>5387</v>
      </c>
      <c r="D1079" s="72" t="s">
        <v>170</v>
      </c>
      <c r="E1079" s="217">
        <v>1</v>
      </c>
      <c r="F1079" s="217">
        <v>2</v>
      </c>
      <c r="G1079" s="217">
        <v>3</v>
      </c>
      <c r="H1079" s="269">
        <v>44651</v>
      </c>
      <c r="I1079" s="217">
        <v>800</v>
      </c>
      <c r="J1079" s="217">
        <f t="shared" si="45"/>
        <v>3</v>
      </c>
      <c r="N1079" s="216"/>
      <c r="R1079" s="216"/>
      <c r="U1079" s="216"/>
    </row>
    <row r="1080" spans="1:21" ht="15" hidden="1" outlineLevel="1" thickBot="1" x14ac:dyDescent="0.4">
      <c r="A1080" s="216" t="s">
        <v>5386</v>
      </c>
      <c r="B1080" s="46">
        <v>57</v>
      </c>
      <c r="C1080" s="216" t="s">
        <v>5387</v>
      </c>
      <c r="D1080" s="72" t="s">
        <v>170</v>
      </c>
      <c r="E1080" s="217">
        <v>2</v>
      </c>
      <c r="F1080" s="217">
        <v>2</v>
      </c>
      <c r="G1080" s="217">
        <v>4</v>
      </c>
      <c r="H1080" s="269">
        <v>44651</v>
      </c>
      <c r="I1080" s="217">
        <v>500</v>
      </c>
      <c r="J1080" s="217">
        <f t="shared" si="45"/>
        <v>4</v>
      </c>
      <c r="N1080" s="216"/>
      <c r="R1080" s="216"/>
      <c r="U1080" s="216"/>
    </row>
    <row r="1081" spans="1:21" ht="15" hidden="1" outlineLevel="1" thickBot="1" x14ac:dyDescent="0.4">
      <c r="A1081" s="216" t="s">
        <v>5386</v>
      </c>
      <c r="B1081" s="46">
        <v>23</v>
      </c>
      <c r="C1081" s="216" t="s">
        <v>5387</v>
      </c>
      <c r="D1081" s="72" t="s">
        <v>170</v>
      </c>
      <c r="E1081" s="217">
        <v>0</v>
      </c>
      <c r="F1081" s="217">
        <v>3</v>
      </c>
      <c r="G1081" s="217">
        <v>3</v>
      </c>
      <c r="H1081" s="269">
        <v>44651</v>
      </c>
      <c r="I1081" s="217">
        <v>300</v>
      </c>
      <c r="J1081" s="217">
        <f t="shared" si="45"/>
        <v>3</v>
      </c>
      <c r="N1081" s="216"/>
      <c r="R1081" s="216"/>
      <c r="U1081" s="216"/>
    </row>
    <row r="1082" spans="1:21" ht="15" hidden="1" outlineLevel="1" thickBot="1" x14ac:dyDescent="0.4">
      <c r="A1082" s="216" t="s">
        <v>5386</v>
      </c>
      <c r="B1082" s="46">
        <v>24</v>
      </c>
      <c r="C1082" s="216" t="s">
        <v>5387</v>
      </c>
      <c r="D1082" s="72" t="s">
        <v>170</v>
      </c>
      <c r="E1082" s="217">
        <v>4</v>
      </c>
      <c r="F1082" s="217">
        <v>4</v>
      </c>
      <c r="G1082" s="217">
        <v>8</v>
      </c>
      <c r="H1082" s="269">
        <v>44651</v>
      </c>
      <c r="I1082" s="217">
        <v>300</v>
      </c>
      <c r="J1082" s="217">
        <f t="shared" si="45"/>
        <v>8</v>
      </c>
      <c r="N1082" s="216"/>
      <c r="R1082" s="216"/>
      <c r="U1082" s="216"/>
    </row>
    <row r="1083" spans="1:21" ht="15" hidden="1" outlineLevel="1" thickBot="1" x14ac:dyDescent="0.4">
      <c r="A1083" s="216" t="s">
        <v>5386</v>
      </c>
      <c r="B1083" s="46">
        <v>50</v>
      </c>
      <c r="C1083" s="216" t="s">
        <v>5387</v>
      </c>
      <c r="D1083" s="72" t="s">
        <v>170</v>
      </c>
      <c r="E1083" s="217">
        <v>3</v>
      </c>
      <c r="F1083" s="217">
        <v>1</v>
      </c>
      <c r="G1083" s="217">
        <v>4</v>
      </c>
      <c r="H1083" s="269">
        <v>44651</v>
      </c>
      <c r="I1083" s="217">
        <v>300</v>
      </c>
      <c r="J1083" s="217">
        <f t="shared" si="45"/>
        <v>4</v>
      </c>
      <c r="N1083" s="216"/>
      <c r="R1083" s="216"/>
      <c r="U1083" s="216"/>
    </row>
    <row r="1084" spans="1:21" ht="15" hidden="1" outlineLevel="1" thickBot="1" x14ac:dyDescent="0.4">
      <c r="A1084" s="216" t="s">
        <v>5386</v>
      </c>
      <c r="B1084" s="46">
        <v>25</v>
      </c>
      <c r="C1084" s="216" t="s">
        <v>5387</v>
      </c>
      <c r="D1084" s="72" t="s">
        <v>170</v>
      </c>
      <c r="E1084" s="217">
        <v>2</v>
      </c>
      <c r="F1084" s="217">
        <v>1</v>
      </c>
      <c r="G1084" s="217">
        <v>3</v>
      </c>
      <c r="H1084" s="269">
        <v>44651</v>
      </c>
      <c r="I1084" s="217">
        <v>500</v>
      </c>
      <c r="J1084" s="217">
        <f t="shared" si="45"/>
        <v>3</v>
      </c>
      <c r="N1084" s="216"/>
      <c r="R1084" s="216"/>
      <c r="U1084" s="216"/>
    </row>
    <row r="1085" spans="1:21" ht="15" hidden="1" outlineLevel="1" thickBot="1" x14ac:dyDescent="0.4">
      <c r="A1085" s="216" t="s">
        <v>5386</v>
      </c>
      <c r="B1085" s="46">
        <v>75</v>
      </c>
      <c r="C1085" s="216" t="s">
        <v>5387</v>
      </c>
      <c r="D1085" s="72" t="s">
        <v>170</v>
      </c>
      <c r="E1085" s="217">
        <v>7</v>
      </c>
      <c r="F1085" s="217">
        <v>2</v>
      </c>
      <c r="G1085" s="217">
        <v>9</v>
      </c>
      <c r="H1085" s="269">
        <v>44651</v>
      </c>
      <c r="I1085" s="217">
        <v>100</v>
      </c>
      <c r="J1085" s="217">
        <f t="shared" si="45"/>
        <v>9</v>
      </c>
      <c r="N1085" s="216"/>
      <c r="R1085" s="216"/>
      <c r="U1085" s="216"/>
    </row>
    <row r="1086" spans="1:21" ht="15" hidden="1" outlineLevel="1" thickBot="1" x14ac:dyDescent="0.4">
      <c r="A1086" s="216" t="s">
        <v>5386</v>
      </c>
      <c r="B1086" s="46">
        <v>26</v>
      </c>
      <c r="C1086" s="216" t="s">
        <v>5387</v>
      </c>
      <c r="D1086" s="72" t="s">
        <v>170</v>
      </c>
      <c r="E1086" s="217">
        <v>6</v>
      </c>
      <c r="F1086" s="217">
        <v>4</v>
      </c>
      <c r="G1086" s="217">
        <v>10</v>
      </c>
      <c r="H1086" s="269">
        <v>44651</v>
      </c>
      <c r="I1086" s="217">
        <v>700</v>
      </c>
      <c r="J1086" s="217">
        <f t="shared" si="45"/>
        <v>10</v>
      </c>
      <c r="N1086" s="216"/>
      <c r="R1086" s="216"/>
      <c r="U1086" s="216"/>
    </row>
    <row r="1087" spans="1:21" ht="15" hidden="1" outlineLevel="1" thickBot="1" x14ac:dyDescent="0.4">
      <c r="A1087" s="216" t="s">
        <v>5386</v>
      </c>
      <c r="B1087" s="46">
        <v>44</v>
      </c>
      <c r="C1087" s="216" t="s">
        <v>5387</v>
      </c>
      <c r="D1087" s="72" t="s">
        <v>170</v>
      </c>
      <c r="E1087" s="217">
        <v>2</v>
      </c>
      <c r="F1087" s="217">
        <v>1</v>
      </c>
      <c r="G1087" s="217">
        <v>3</v>
      </c>
      <c r="H1087" s="269">
        <v>44651</v>
      </c>
      <c r="I1087" s="217">
        <v>800</v>
      </c>
      <c r="J1087" s="217">
        <f t="shared" si="45"/>
        <v>3</v>
      </c>
      <c r="N1087" s="216"/>
      <c r="R1087" s="216"/>
      <c r="U1087" s="216"/>
    </row>
    <row r="1088" spans="1:21" ht="15" hidden="1" outlineLevel="1" thickBot="1" x14ac:dyDescent="0.4">
      <c r="A1088" s="216" t="s">
        <v>5386</v>
      </c>
      <c r="B1088" s="46">
        <v>27</v>
      </c>
      <c r="C1088" s="216" t="s">
        <v>5387</v>
      </c>
      <c r="D1088" s="72" t="s">
        <v>170</v>
      </c>
      <c r="E1088" s="217">
        <v>2</v>
      </c>
      <c r="F1088" s="217">
        <v>1</v>
      </c>
      <c r="G1088" s="217">
        <v>3</v>
      </c>
      <c r="H1088" s="269">
        <v>44651</v>
      </c>
      <c r="I1088" s="217">
        <v>100</v>
      </c>
      <c r="J1088" s="217">
        <f t="shared" si="45"/>
        <v>3</v>
      </c>
      <c r="N1088" s="216"/>
      <c r="R1088" s="216"/>
      <c r="U1088" s="216"/>
    </row>
    <row r="1089" spans="1:21" ht="15" hidden="1" outlineLevel="1" thickBot="1" x14ac:dyDescent="0.4">
      <c r="A1089" s="216" t="s">
        <v>5386</v>
      </c>
      <c r="B1089" s="46">
        <v>30</v>
      </c>
      <c r="C1089" s="216" t="s">
        <v>5387</v>
      </c>
      <c r="D1089" s="72" t="s">
        <v>170</v>
      </c>
      <c r="E1089" s="217">
        <v>0</v>
      </c>
      <c r="F1089" s="217">
        <v>3</v>
      </c>
      <c r="G1089" s="217">
        <v>3</v>
      </c>
      <c r="H1089" s="269">
        <v>44651</v>
      </c>
      <c r="I1089" s="217">
        <v>700</v>
      </c>
      <c r="J1089" s="217">
        <f t="shared" si="45"/>
        <v>3</v>
      </c>
      <c r="N1089" s="216"/>
      <c r="R1089" s="216"/>
      <c r="U1089" s="216"/>
    </row>
    <row r="1090" spans="1:21" ht="15" hidden="1" outlineLevel="1" thickBot="1" x14ac:dyDescent="0.4">
      <c r="A1090" s="216" t="s">
        <v>5386</v>
      </c>
      <c r="B1090" s="46">
        <v>28</v>
      </c>
      <c r="C1090" s="216" t="s">
        <v>5387</v>
      </c>
      <c r="D1090" s="72" t="s">
        <v>170</v>
      </c>
      <c r="E1090" s="217">
        <v>2</v>
      </c>
      <c r="F1090" s="217">
        <v>3</v>
      </c>
      <c r="G1090" s="217">
        <v>5</v>
      </c>
      <c r="H1090" s="269">
        <v>44651</v>
      </c>
      <c r="I1090" s="217">
        <v>300</v>
      </c>
      <c r="J1090" s="217">
        <f t="shared" si="45"/>
        <v>5</v>
      </c>
      <c r="N1090" s="216"/>
      <c r="R1090" s="216"/>
      <c r="U1090" s="216"/>
    </row>
    <row r="1091" spans="1:21" ht="15" hidden="1" outlineLevel="1" thickBot="1" x14ac:dyDescent="0.4">
      <c r="A1091" s="216" t="s">
        <v>5386</v>
      </c>
      <c r="B1091" s="46">
        <v>29</v>
      </c>
      <c r="C1091" s="216" t="s">
        <v>5387</v>
      </c>
      <c r="D1091" s="72" t="s">
        <v>170</v>
      </c>
      <c r="E1091" s="217">
        <v>0</v>
      </c>
      <c r="F1091" s="217">
        <v>1</v>
      </c>
      <c r="G1091" s="217">
        <v>1</v>
      </c>
      <c r="H1091" s="269">
        <v>44651</v>
      </c>
      <c r="I1091" s="217">
        <v>400</v>
      </c>
      <c r="J1091" s="217">
        <f t="shared" si="45"/>
        <v>1</v>
      </c>
      <c r="N1091" s="216"/>
      <c r="R1091" s="216"/>
      <c r="U1091" s="216"/>
    </row>
    <row r="1092" spans="1:21" ht="15" hidden="1" outlineLevel="1" thickBot="1" x14ac:dyDescent="0.4">
      <c r="A1092" s="216" t="s">
        <v>5386</v>
      </c>
      <c r="B1092" s="46">
        <v>31</v>
      </c>
      <c r="C1092" s="216" t="s">
        <v>5387</v>
      </c>
      <c r="D1092" s="72" t="s">
        <v>170</v>
      </c>
      <c r="E1092" s="217">
        <v>6</v>
      </c>
      <c r="F1092" s="217">
        <v>2</v>
      </c>
      <c r="G1092" s="217">
        <v>8</v>
      </c>
      <c r="H1092" s="269">
        <v>44651</v>
      </c>
      <c r="I1092" s="217">
        <v>300</v>
      </c>
      <c r="J1092" s="217">
        <f t="shared" ref="J1092:J1155" si="48">IF(I1092&gt;$Q$1,,G1092)</f>
        <v>8</v>
      </c>
      <c r="N1092" s="216"/>
      <c r="R1092" s="216"/>
      <c r="U1092" s="216"/>
    </row>
    <row r="1093" spans="1:21" ht="15" hidden="1" outlineLevel="1" thickBot="1" x14ac:dyDescent="0.4">
      <c r="A1093" s="216" t="s">
        <v>5386</v>
      </c>
      <c r="B1093" s="46">
        <v>33</v>
      </c>
      <c r="C1093" s="216" t="s">
        <v>5387</v>
      </c>
      <c r="D1093" s="72" t="s">
        <v>170</v>
      </c>
      <c r="E1093" s="217">
        <v>2</v>
      </c>
      <c r="F1093" s="217">
        <v>2</v>
      </c>
      <c r="G1093" s="217">
        <v>4</v>
      </c>
      <c r="H1093" s="269">
        <v>44651</v>
      </c>
      <c r="I1093" s="217">
        <v>400</v>
      </c>
      <c r="J1093" s="217">
        <f t="shared" si="48"/>
        <v>4</v>
      </c>
      <c r="N1093" s="216"/>
      <c r="R1093" s="216"/>
      <c r="U1093" s="216"/>
    </row>
    <row r="1094" spans="1:21" ht="15" hidden="1" outlineLevel="1" thickBot="1" x14ac:dyDescent="0.4">
      <c r="A1094" s="216" t="s">
        <v>5386</v>
      </c>
      <c r="B1094" s="46">
        <v>34</v>
      </c>
      <c r="C1094" s="216" t="s">
        <v>5387</v>
      </c>
      <c r="D1094" s="72" t="s">
        <v>170</v>
      </c>
      <c r="E1094" s="217">
        <v>3</v>
      </c>
      <c r="F1094" s="217">
        <v>2</v>
      </c>
      <c r="G1094" s="217">
        <v>5</v>
      </c>
      <c r="H1094" s="269">
        <v>44651</v>
      </c>
      <c r="I1094" s="217">
        <v>600</v>
      </c>
      <c r="J1094" s="217">
        <f t="shared" si="48"/>
        <v>5</v>
      </c>
      <c r="N1094" s="216"/>
      <c r="R1094" s="216"/>
      <c r="U1094" s="216"/>
    </row>
    <row r="1095" spans="1:21" ht="15" hidden="1" outlineLevel="1" thickBot="1" x14ac:dyDescent="0.4">
      <c r="A1095" s="216" t="s">
        <v>5386</v>
      </c>
      <c r="B1095" s="46">
        <v>35</v>
      </c>
      <c r="C1095" s="216" t="s">
        <v>5387</v>
      </c>
      <c r="D1095" s="72" t="s">
        <v>170</v>
      </c>
      <c r="E1095" s="217">
        <v>6</v>
      </c>
      <c r="F1095" s="217">
        <v>3</v>
      </c>
      <c r="G1095" s="217">
        <v>9</v>
      </c>
      <c r="H1095" s="269">
        <v>44651</v>
      </c>
      <c r="I1095" s="217">
        <v>500</v>
      </c>
      <c r="J1095" s="217">
        <f t="shared" si="48"/>
        <v>9</v>
      </c>
      <c r="N1095" s="216"/>
      <c r="R1095" s="216"/>
      <c r="U1095" s="216"/>
    </row>
    <row r="1096" spans="1:21" ht="15" hidden="1" outlineLevel="1" thickBot="1" x14ac:dyDescent="0.4">
      <c r="A1096" s="216" t="s">
        <v>5386</v>
      </c>
      <c r="B1096" s="46">
        <v>36</v>
      </c>
      <c r="C1096" s="216" t="s">
        <v>5387</v>
      </c>
      <c r="D1096" s="72" t="s">
        <v>170</v>
      </c>
      <c r="E1096" s="217">
        <v>3</v>
      </c>
      <c r="F1096" s="217">
        <v>4</v>
      </c>
      <c r="G1096" s="217">
        <v>7</v>
      </c>
      <c r="H1096" s="269">
        <v>44651</v>
      </c>
      <c r="I1096" s="217">
        <v>700</v>
      </c>
      <c r="J1096" s="217">
        <f t="shared" si="48"/>
        <v>7</v>
      </c>
      <c r="N1096" s="216"/>
      <c r="R1096" s="216"/>
      <c r="U1096" s="216"/>
    </row>
    <row r="1097" spans="1:21" ht="15" hidden="1" outlineLevel="1" thickBot="1" x14ac:dyDescent="0.4">
      <c r="A1097" s="216" t="s">
        <v>5386</v>
      </c>
      <c r="B1097" s="46">
        <v>37</v>
      </c>
      <c r="C1097" s="216" t="s">
        <v>5387</v>
      </c>
      <c r="D1097" s="72" t="s">
        <v>170</v>
      </c>
      <c r="E1097" s="217">
        <v>5</v>
      </c>
      <c r="F1097" s="217">
        <v>3</v>
      </c>
      <c r="G1097" s="217">
        <v>8</v>
      </c>
      <c r="H1097" s="269">
        <v>44651</v>
      </c>
      <c r="I1097" s="217">
        <v>900</v>
      </c>
      <c r="J1097" s="217">
        <f t="shared" si="48"/>
        <v>8</v>
      </c>
      <c r="N1097" s="216"/>
      <c r="R1097" s="216"/>
      <c r="U1097" s="216"/>
    </row>
    <row r="1098" spans="1:21" ht="15" hidden="1" outlineLevel="1" thickBot="1" x14ac:dyDescent="0.4">
      <c r="A1098" s="216" t="s">
        <v>5386</v>
      </c>
      <c r="B1098" s="46">
        <v>38</v>
      </c>
      <c r="C1098" s="216" t="s">
        <v>5387</v>
      </c>
      <c r="D1098" s="72" t="s">
        <v>170</v>
      </c>
      <c r="E1098" s="217">
        <v>3</v>
      </c>
      <c r="F1098" s="217">
        <v>1</v>
      </c>
      <c r="G1098" s="217">
        <v>4</v>
      </c>
      <c r="H1098" s="269">
        <v>44651</v>
      </c>
      <c r="I1098" s="217">
        <v>300</v>
      </c>
      <c r="J1098" s="217">
        <f t="shared" si="48"/>
        <v>4</v>
      </c>
      <c r="N1098" s="216"/>
      <c r="R1098" s="216"/>
      <c r="U1098" s="216"/>
    </row>
    <row r="1099" spans="1:21" ht="15" hidden="1" outlineLevel="1" thickBot="1" x14ac:dyDescent="0.4">
      <c r="A1099" s="216" t="s">
        <v>5386</v>
      </c>
      <c r="B1099" s="46">
        <v>39</v>
      </c>
      <c r="C1099" s="216" t="s">
        <v>5387</v>
      </c>
      <c r="D1099" s="72" t="s">
        <v>170</v>
      </c>
      <c r="E1099" s="217">
        <v>2</v>
      </c>
      <c r="F1099" s="217">
        <v>1</v>
      </c>
      <c r="G1099" s="217">
        <v>3</v>
      </c>
      <c r="H1099" s="269">
        <v>44651</v>
      </c>
      <c r="I1099" s="217">
        <v>500</v>
      </c>
      <c r="J1099" s="217">
        <f t="shared" si="48"/>
        <v>3</v>
      </c>
      <c r="N1099" s="216"/>
      <c r="R1099" s="216"/>
      <c r="U1099" s="216"/>
    </row>
    <row r="1100" spans="1:21" ht="15" hidden="1" outlineLevel="1" thickBot="1" x14ac:dyDescent="0.4">
      <c r="A1100" s="216" t="s">
        <v>5386</v>
      </c>
      <c r="B1100" s="46">
        <v>40</v>
      </c>
      <c r="C1100" s="216" t="s">
        <v>5387</v>
      </c>
      <c r="D1100" s="72" t="s">
        <v>170</v>
      </c>
      <c r="E1100" s="217">
        <v>1</v>
      </c>
      <c r="F1100" s="217">
        <v>1</v>
      </c>
      <c r="G1100" s="217">
        <v>2</v>
      </c>
      <c r="H1100" s="269">
        <v>44651</v>
      </c>
      <c r="I1100" s="217">
        <v>400</v>
      </c>
      <c r="J1100" s="217">
        <f t="shared" si="48"/>
        <v>2</v>
      </c>
      <c r="N1100" s="216"/>
      <c r="R1100" s="216"/>
      <c r="U1100" s="216"/>
    </row>
    <row r="1101" spans="1:21" ht="15" hidden="1" outlineLevel="1" thickBot="1" x14ac:dyDescent="0.4">
      <c r="A1101" s="216" t="s">
        <v>5386</v>
      </c>
      <c r="B1101" s="46">
        <v>41</v>
      </c>
      <c r="C1101" s="216" t="s">
        <v>5387</v>
      </c>
      <c r="D1101" s="72" t="s">
        <v>170</v>
      </c>
      <c r="E1101" s="217">
        <v>1</v>
      </c>
      <c r="F1101" s="217">
        <v>3</v>
      </c>
      <c r="G1101" s="217">
        <v>4</v>
      </c>
      <c r="H1101" s="269">
        <v>44651</v>
      </c>
      <c r="I1101" s="217">
        <v>200</v>
      </c>
      <c r="J1101" s="217">
        <f t="shared" si="48"/>
        <v>4</v>
      </c>
      <c r="N1101" s="216"/>
      <c r="R1101" s="216"/>
      <c r="U1101" s="216"/>
    </row>
    <row r="1102" spans="1:21" ht="15" hidden="1" outlineLevel="1" thickBot="1" x14ac:dyDescent="0.4">
      <c r="A1102" s="216" t="s">
        <v>5386</v>
      </c>
      <c r="B1102" s="46">
        <v>42</v>
      </c>
      <c r="C1102" s="216" t="s">
        <v>5387</v>
      </c>
      <c r="D1102" s="72" t="s">
        <v>170</v>
      </c>
      <c r="E1102" s="217">
        <v>3</v>
      </c>
      <c r="F1102" s="217">
        <v>2</v>
      </c>
      <c r="G1102" s="217">
        <v>5</v>
      </c>
      <c r="H1102" s="269">
        <v>44651</v>
      </c>
      <c r="I1102" s="217">
        <v>100</v>
      </c>
      <c r="J1102" s="217">
        <f t="shared" si="48"/>
        <v>5</v>
      </c>
      <c r="N1102" s="216"/>
      <c r="R1102" s="216"/>
      <c r="U1102" s="216"/>
    </row>
    <row r="1103" spans="1:21" ht="15" hidden="1" outlineLevel="1" thickBot="1" x14ac:dyDescent="0.4">
      <c r="A1103" s="216" t="s">
        <v>5386</v>
      </c>
      <c r="B1103" s="46">
        <v>54</v>
      </c>
      <c r="C1103" s="216" t="s">
        <v>5387</v>
      </c>
      <c r="D1103" s="72" t="s">
        <v>170</v>
      </c>
      <c r="E1103" s="217">
        <v>4</v>
      </c>
      <c r="F1103" s="217">
        <v>2</v>
      </c>
      <c r="G1103" s="217">
        <v>6</v>
      </c>
      <c r="H1103" s="269">
        <v>44651</v>
      </c>
      <c r="I1103" s="217">
        <v>100</v>
      </c>
      <c r="J1103" s="217">
        <f t="shared" si="48"/>
        <v>6</v>
      </c>
      <c r="N1103" s="216"/>
      <c r="R1103" s="216"/>
      <c r="U1103" s="216"/>
    </row>
    <row r="1104" spans="1:21" ht="15" hidden="1" outlineLevel="1" thickBot="1" x14ac:dyDescent="0.4">
      <c r="A1104" s="216" t="s">
        <v>5386</v>
      </c>
      <c r="B1104" s="46">
        <v>43</v>
      </c>
      <c r="C1104" s="216" t="s">
        <v>5387</v>
      </c>
      <c r="D1104" s="72" t="s">
        <v>170</v>
      </c>
      <c r="E1104" s="217">
        <v>2</v>
      </c>
      <c r="F1104" s="217">
        <v>2</v>
      </c>
      <c r="G1104" s="217">
        <v>4</v>
      </c>
      <c r="H1104" s="269">
        <v>44651</v>
      </c>
      <c r="I1104" s="217">
        <v>100</v>
      </c>
      <c r="J1104" s="217">
        <f t="shared" si="48"/>
        <v>4</v>
      </c>
      <c r="N1104" s="216"/>
      <c r="R1104" s="216"/>
      <c r="U1104" s="216"/>
    </row>
    <row r="1105" spans="1:21" ht="15" hidden="1" outlineLevel="1" thickBot="1" x14ac:dyDescent="0.4">
      <c r="A1105" s="216" t="s">
        <v>5386</v>
      </c>
      <c r="B1105" s="46">
        <v>45</v>
      </c>
      <c r="C1105" s="216" t="s">
        <v>5387</v>
      </c>
      <c r="D1105" s="72" t="s">
        <v>170</v>
      </c>
      <c r="E1105" s="217">
        <v>6</v>
      </c>
      <c r="F1105" s="217">
        <v>1</v>
      </c>
      <c r="G1105" s="217">
        <v>7</v>
      </c>
      <c r="H1105" s="269">
        <v>44651</v>
      </c>
      <c r="I1105" s="217">
        <v>600</v>
      </c>
      <c r="J1105" s="217">
        <f t="shared" si="48"/>
        <v>7</v>
      </c>
      <c r="N1105" s="216"/>
      <c r="R1105" s="216"/>
      <c r="U1105" s="216"/>
    </row>
    <row r="1106" spans="1:21" ht="15" hidden="1" outlineLevel="1" thickBot="1" x14ac:dyDescent="0.4">
      <c r="A1106" s="216" t="s">
        <v>5386</v>
      </c>
      <c r="B1106" s="46">
        <v>46</v>
      </c>
      <c r="C1106" s="216" t="s">
        <v>5387</v>
      </c>
      <c r="D1106" s="72" t="s">
        <v>170</v>
      </c>
      <c r="E1106" s="217">
        <v>3</v>
      </c>
      <c r="F1106" s="217">
        <v>1</v>
      </c>
      <c r="G1106" s="217">
        <v>4</v>
      </c>
      <c r="H1106" s="269">
        <v>44651</v>
      </c>
      <c r="I1106" s="217">
        <v>200</v>
      </c>
      <c r="J1106" s="217">
        <f t="shared" si="48"/>
        <v>4</v>
      </c>
      <c r="N1106" s="216"/>
      <c r="R1106" s="216"/>
      <c r="U1106" s="216"/>
    </row>
    <row r="1107" spans="1:21" ht="15" hidden="1" outlineLevel="1" thickBot="1" x14ac:dyDescent="0.4">
      <c r="A1107" s="216" t="s">
        <v>5386</v>
      </c>
      <c r="B1107" s="46">
        <v>58</v>
      </c>
      <c r="C1107" s="216" t="s">
        <v>5387</v>
      </c>
      <c r="D1107" s="72" t="s">
        <v>170</v>
      </c>
      <c r="E1107" s="217">
        <v>3</v>
      </c>
      <c r="F1107" s="217">
        <v>2</v>
      </c>
      <c r="G1107" s="217">
        <v>5</v>
      </c>
      <c r="H1107" s="269">
        <v>44651</v>
      </c>
      <c r="I1107" s="217">
        <v>700</v>
      </c>
      <c r="J1107" s="217">
        <f t="shared" si="48"/>
        <v>5</v>
      </c>
      <c r="N1107" s="216"/>
      <c r="R1107" s="216"/>
      <c r="U1107" s="216"/>
    </row>
    <row r="1108" spans="1:21" ht="15" hidden="1" outlineLevel="1" thickBot="1" x14ac:dyDescent="0.4">
      <c r="A1108" s="216" t="s">
        <v>5386</v>
      </c>
      <c r="B1108" s="46">
        <v>47</v>
      </c>
      <c r="C1108" s="216" t="s">
        <v>5387</v>
      </c>
      <c r="D1108" s="72" t="s">
        <v>170</v>
      </c>
      <c r="E1108" s="217">
        <v>3</v>
      </c>
      <c r="F1108" s="217">
        <v>1</v>
      </c>
      <c r="G1108" s="217">
        <v>4</v>
      </c>
      <c r="H1108" s="269">
        <v>44651</v>
      </c>
      <c r="I1108" s="217">
        <v>200</v>
      </c>
      <c r="J1108" s="217">
        <f t="shared" si="48"/>
        <v>4</v>
      </c>
      <c r="N1108" s="216"/>
      <c r="R1108" s="216"/>
      <c r="U1108" s="216"/>
    </row>
    <row r="1109" spans="1:21" ht="15" hidden="1" outlineLevel="1" thickBot="1" x14ac:dyDescent="0.4">
      <c r="A1109" s="216" t="s">
        <v>5386</v>
      </c>
      <c r="B1109" s="46">
        <v>48</v>
      </c>
      <c r="C1109" s="216" t="s">
        <v>5387</v>
      </c>
      <c r="D1109" s="72" t="s">
        <v>170</v>
      </c>
      <c r="E1109" s="217">
        <v>1</v>
      </c>
      <c r="F1109" s="217">
        <v>1</v>
      </c>
      <c r="G1109" s="217">
        <v>2</v>
      </c>
      <c r="H1109" s="269">
        <v>44651</v>
      </c>
      <c r="I1109" s="217">
        <v>400</v>
      </c>
      <c r="J1109" s="217">
        <f t="shared" si="48"/>
        <v>2</v>
      </c>
      <c r="N1109" s="216"/>
      <c r="R1109" s="216"/>
      <c r="U1109" s="216"/>
    </row>
    <row r="1110" spans="1:21" ht="15" hidden="1" outlineLevel="1" thickBot="1" x14ac:dyDescent="0.4">
      <c r="A1110" s="216" t="s">
        <v>5386</v>
      </c>
      <c r="B1110" s="46">
        <v>49</v>
      </c>
      <c r="C1110" s="216" t="s">
        <v>5387</v>
      </c>
      <c r="D1110" s="72" t="s">
        <v>170</v>
      </c>
      <c r="E1110" s="217">
        <v>2</v>
      </c>
      <c r="F1110" s="217">
        <v>1</v>
      </c>
      <c r="G1110" s="217">
        <v>3</v>
      </c>
      <c r="H1110" s="269">
        <v>44651</v>
      </c>
      <c r="I1110" s="217">
        <v>800</v>
      </c>
      <c r="J1110" s="217">
        <f t="shared" si="48"/>
        <v>3</v>
      </c>
      <c r="N1110" s="216"/>
      <c r="R1110" s="216"/>
      <c r="U1110" s="216"/>
    </row>
    <row r="1111" spans="1:21" ht="15" hidden="1" outlineLevel="1" thickBot="1" x14ac:dyDescent="0.4">
      <c r="A1111" s="216" t="s">
        <v>5386</v>
      </c>
      <c r="B1111" s="46">
        <v>51</v>
      </c>
      <c r="C1111" s="216" t="s">
        <v>5387</v>
      </c>
      <c r="D1111" s="72" t="s">
        <v>170</v>
      </c>
      <c r="E1111" s="217">
        <v>0</v>
      </c>
      <c r="F1111" s="217">
        <v>1</v>
      </c>
      <c r="G1111" s="217">
        <v>1</v>
      </c>
      <c r="H1111" s="269">
        <v>44651</v>
      </c>
      <c r="I1111" s="217">
        <v>300</v>
      </c>
      <c r="J1111" s="217">
        <f t="shared" si="48"/>
        <v>1</v>
      </c>
      <c r="N1111" s="216"/>
      <c r="R1111" s="216"/>
      <c r="U1111" s="216"/>
    </row>
    <row r="1112" spans="1:21" ht="15" hidden="1" outlineLevel="1" thickBot="1" x14ac:dyDescent="0.4">
      <c r="A1112" s="216" t="s">
        <v>5386</v>
      </c>
      <c r="B1112" s="46">
        <v>52</v>
      </c>
      <c r="C1112" s="216" t="s">
        <v>5387</v>
      </c>
      <c r="D1112" s="72" t="s">
        <v>170</v>
      </c>
      <c r="E1112" s="217">
        <v>2</v>
      </c>
      <c r="F1112" s="217">
        <v>2</v>
      </c>
      <c r="G1112" s="217">
        <v>4</v>
      </c>
      <c r="H1112" s="269">
        <v>44651</v>
      </c>
      <c r="I1112" s="217">
        <v>700</v>
      </c>
      <c r="J1112" s="217">
        <f t="shared" si="48"/>
        <v>4</v>
      </c>
      <c r="N1112" s="216"/>
      <c r="R1112" s="216"/>
      <c r="U1112" s="216"/>
    </row>
    <row r="1113" spans="1:21" ht="15" hidden="1" outlineLevel="1" thickBot="1" x14ac:dyDescent="0.4">
      <c r="A1113" s="216" t="s">
        <v>5386</v>
      </c>
      <c r="B1113" s="46">
        <v>53</v>
      </c>
      <c r="C1113" s="216" t="s">
        <v>5387</v>
      </c>
      <c r="D1113" s="72" t="s">
        <v>170</v>
      </c>
      <c r="E1113" s="217">
        <v>5</v>
      </c>
      <c r="F1113" s="217">
        <v>2</v>
      </c>
      <c r="G1113" s="217">
        <v>7</v>
      </c>
      <c r="H1113" s="269">
        <v>44651</v>
      </c>
      <c r="I1113" s="217">
        <v>900</v>
      </c>
      <c r="J1113" s="217">
        <f t="shared" si="48"/>
        <v>7</v>
      </c>
      <c r="N1113" s="216"/>
      <c r="R1113" s="216"/>
      <c r="U1113" s="216"/>
    </row>
    <row r="1114" spans="1:21" ht="15" hidden="1" outlineLevel="1" thickBot="1" x14ac:dyDescent="0.4">
      <c r="A1114" s="216" t="s">
        <v>5386</v>
      </c>
      <c r="B1114" s="46">
        <v>55</v>
      </c>
      <c r="C1114" s="216" t="s">
        <v>5387</v>
      </c>
      <c r="D1114" s="72" t="s">
        <v>170</v>
      </c>
      <c r="E1114" s="217">
        <v>5</v>
      </c>
      <c r="F1114" s="217">
        <v>2</v>
      </c>
      <c r="G1114" s="217">
        <v>7</v>
      </c>
      <c r="H1114" s="269">
        <v>44651</v>
      </c>
      <c r="I1114" s="217">
        <v>800</v>
      </c>
      <c r="J1114" s="217">
        <f t="shared" si="48"/>
        <v>7</v>
      </c>
      <c r="N1114" s="216"/>
      <c r="R1114" s="216"/>
      <c r="U1114" s="216"/>
    </row>
    <row r="1115" spans="1:21" ht="15" hidden="1" outlineLevel="1" thickBot="1" x14ac:dyDescent="0.4">
      <c r="A1115" s="216" t="s">
        <v>5386</v>
      </c>
      <c r="B1115" s="46">
        <v>57</v>
      </c>
      <c r="C1115" s="216" t="s">
        <v>5387</v>
      </c>
      <c r="D1115" s="72" t="s">
        <v>170</v>
      </c>
      <c r="E1115" s="217">
        <v>2</v>
      </c>
      <c r="F1115" s="217">
        <v>1</v>
      </c>
      <c r="G1115" s="217">
        <v>3</v>
      </c>
      <c r="H1115" s="269">
        <v>44651</v>
      </c>
      <c r="I1115" s="217">
        <v>900</v>
      </c>
      <c r="J1115" s="217">
        <f t="shared" si="48"/>
        <v>3</v>
      </c>
      <c r="N1115" s="216"/>
      <c r="R1115" s="216"/>
      <c r="U1115" s="216"/>
    </row>
    <row r="1116" spans="1:21" ht="15" hidden="1" outlineLevel="1" thickBot="1" x14ac:dyDescent="0.4">
      <c r="A1116" s="216" t="s">
        <v>5386</v>
      </c>
      <c r="B1116" s="46">
        <v>59</v>
      </c>
      <c r="C1116" s="216" t="s">
        <v>5387</v>
      </c>
      <c r="D1116" s="72" t="s">
        <v>170</v>
      </c>
      <c r="E1116" s="217">
        <v>5</v>
      </c>
      <c r="F1116" s="217">
        <v>1</v>
      </c>
      <c r="G1116" s="217">
        <v>6</v>
      </c>
      <c r="H1116" s="269">
        <v>44651</v>
      </c>
      <c r="I1116" s="217">
        <v>400</v>
      </c>
      <c r="J1116" s="217">
        <f t="shared" si="48"/>
        <v>6</v>
      </c>
      <c r="N1116" s="216"/>
      <c r="R1116" s="216"/>
      <c r="U1116" s="216"/>
    </row>
    <row r="1117" spans="1:21" ht="15" hidden="1" outlineLevel="1" thickBot="1" x14ac:dyDescent="0.4">
      <c r="A1117" s="216" t="s">
        <v>5386</v>
      </c>
      <c r="B1117" s="46">
        <v>60</v>
      </c>
      <c r="C1117" s="216" t="s">
        <v>5387</v>
      </c>
      <c r="D1117" s="72" t="s">
        <v>170</v>
      </c>
      <c r="E1117" s="217">
        <v>4</v>
      </c>
      <c r="F1117" s="217">
        <v>1</v>
      </c>
      <c r="G1117" s="217">
        <v>5</v>
      </c>
      <c r="H1117" s="269">
        <v>44651</v>
      </c>
      <c r="I1117" s="217">
        <v>700</v>
      </c>
      <c r="J1117" s="217">
        <f t="shared" si="48"/>
        <v>5</v>
      </c>
      <c r="N1117" s="216"/>
      <c r="R1117" s="216"/>
      <c r="U1117" s="216"/>
    </row>
    <row r="1118" spans="1:21" ht="15" hidden="1" outlineLevel="1" thickBot="1" x14ac:dyDescent="0.4">
      <c r="A1118" s="216" t="s">
        <v>5386</v>
      </c>
      <c r="B1118" s="46">
        <v>61</v>
      </c>
      <c r="C1118" s="216" t="s">
        <v>5387</v>
      </c>
      <c r="D1118" s="72" t="s">
        <v>170</v>
      </c>
      <c r="E1118" s="217">
        <v>6</v>
      </c>
      <c r="F1118" s="217">
        <v>1</v>
      </c>
      <c r="G1118" s="217">
        <v>7</v>
      </c>
      <c r="H1118" s="269">
        <v>44651</v>
      </c>
      <c r="I1118" s="217">
        <v>300</v>
      </c>
      <c r="J1118" s="217">
        <f t="shared" si="48"/>
        <v>7</v>
      </c>
      <c r="N1118" s="216"/>
      <c r="R1118" s="216"/>
      <c r="U1118" s="216"/>
    </row>
    <row r="1119" spans="1:21" ht="15" hidden="1" outlineLevel="1" thickBot="1" x14ac:dyDescent="0.4">
      <c r="A1119" s="216" t="s">
        <v>5386</v>
      </c>
      <c r="B1119" s="46">
        <v>62</v>
      </c>
      <c r="C1119" s="216" t="s">
        <v>5387</v>
      </c>
      <c r="D1119" s="72" t="s">
        <v>170</v>
      </c>
      <c r="E1119" s="217">
        <v>5</v>
      </c>
      <c r="F1119" s="217">
        <v>1</v>
      </c>
      <c r="G1119" s="217">
        <v>6</v>
      </c>
      <c r="H1119" s="269">
        <v>44651</v>
      </c>
      <c r="I1119" s="217">
        <v>500</v>
      </c>
      <c r="J1119" s="217">
        <f t="shared" si="48"/>
        <v>6</v>
      </c>
      <c r="N1119" s="216"/>
      <c r="R1119" s="216"/>
      <c r="U1119" s="216"/>
    </row>
    <row r="1120" spans="1:21" ht="15" hidden="1" outlineLevel="1" thickBot="1" x14ac:dyDescent="0.4">
      <c r="A1120" s="216" t="s">
        <v>5386</v>
      </c>
      <c r="B1120" s="46">
        <v>63</v>
      </c>
      <c r="C1120" s="216" t="s">
        <v>5387</v>
      </c>
      <c r="D1120" s="72" t="s">
        <v>170</v>
      </c>
      <c r="E1120" s="217">
        <v>7</v>
      </c>
      <c r="F1120" s="217">
        <v>3</v>
      </c>
      <c r="G1120" s="217">
        <v>10</v>
      </c>
      <c r="H1120" s="269">
        <v>44651</v>
      </c>
      <c r="I1120" s="217">
        <v>400</v>
      </c>
      <c r="J1120" s="217">
        <f t="shared" si="48"/>
        <v>10</v>
      </c>
      <c r="N1120" s="216"/>
      <c r="R1120" s="216"/>
      <c r="U1120" s="216"/>
    </row>
    <row r="1121" spans="1:21" ht="15" hidden="1" outlineLevel="1" thickBot="1" x14ac:dyDescent="0.4">
      <c r="A1121" s="216" t="s">
        <v>5386</v>
      </c>
      <c r="B1121" s="46">
        <v>64</v>
      </c>
      <c r="C1121" s="216" t="s">
        <v>5387</v>
      </c>
      <c r="D1121" s="72" t="s">
        <v>170</v>
      </c>
      <c r="E1121" s="217">
        <v>2</v>
      </c>
      <c r="F1121" s="217">
        <v>1</v>
      </c>
      <c r="G1121" s="217">
        <v>3</v>
      </c>
      <c r="H1121" s="269">
        <v>44651</v>
      </c>
      <c r="I1121" s="217">
        <v>100</v>
      </c>
      <c r="J1121" s="217">
        <f t="shared" si="48"/>
        <v>3</v>
      </c>
      <c r="N1121" s="216"/>
      <c r="R1121" s="216"/>
      <c r="U1121" s="216"/>
    </row>
    <row r="1122" spans="1:21" ht="15" hidden="1" outlineLevel="1" thickBot="1" x14ac:dyDescent="0.4">
      <c r="A1122" s="216" t="s">
        <v>5386</v>
      </c>
      <c r="B1122" s="46">
        <v>65</v>
      </c>
      <c r="C1122" s="216" t="s">
        <v>5387</v>
      </c>
      <c r="D1122" s="72" t="s">
        <v>170</v>
      </c>
      <c r="E1122" s="217">
        <v>4</v>
      </c>
      <c r="F1122" s="217">
        <v>3</v>
      </c>
      <c r="G1122" s="217">
        <v>7</v>
      </c>
      <c r="H1122" s="269">
        <v>44651</v>
      </c>
      <c r="I1122" s="217">
        <v>100</v>
      </c>
      <c r="J1122" s="217">
        <f t="shared" si="48"/>
        <v>7</v>
      </c>
      <c r="N1122" s="216"/>
      <c r="R1122" s="216"/>
      <c r="U1122" s="216"/>
    </row>
    <row r="1123" spans="1:21" ht="15" hidden="1" outlineLevel="1" thickBot="1" x14ac:dyDescent="0.4">
      <c r="A1123" s="216" t="s">
        <v>5386</v>
      </c>
      <c r="B1123" s="46">
        <v>67</v>
      </c>
      <c r="C1123" s="216" t="s">
        <v>5387</v>
      </c>
      <c r="D1123" s="72" t="s">
        <v>170</v>
      </c>
      <c r="E1123" s="217">
        <v>3</v>
      </c>
      <c r="F1123" s="217">
        <v>2</v>
      </c>
      <c r="G1123" s="217">
        <v>5</v>
      </c>
      <c r="H1123" s="269">
        <v>44651</v>
      </c>
      <c r="I1123" s="217">
        <v>200</v>
      </c>
      <c r="J1123" s="217">
        <f t="shared" si="48"/>
        <v>5</v>
      </c>
      <c r="N1123" s="216"/>
      <c r="R1123" s="216"/>
      <c r="U1123" s="216"/>
    </row>
    <row r="1124" spans="1:21" ht="15" hidden="1" outlineLevel="1" thickBot="1" x14ac:dyDescent="0.4">
      <c r="A1124" s="216" t="s">
        <v>5386</v>
      </c>
      <c r="B1124" s="46">
        <v>68</v>
      </c>
      <c r="C1124" s="216" t="s">
        <v>5387</v>
      </c>
      <c r="D1124" s="72" t="s">
        <v>170</v>
      </c>
      <c r="E1124" s="217">
        <v>3</v>
      </c>
      <c r="F1124" s="217">
        <v>2</v>
      </c>
      <c r="G1124" s="217">
        <v>5</v>
      </c>
      <c r="H1124" s="269">
        <v>44651</v>
      </c>
      <c r="I1124" s="217">
        <v>500</v>
      </c>
      <c r="J1124" s="217">
        <f t="shared" si="48"/>
        <v>5</v>
      </c>
      <c r="N1124" s="216"/>
      <c r="R1124" s="216"/>
      <c r="U1124" s="216"/>
    </row>
    <row r="1125" spans="1:21" ht="15" hidden="1" outlineLevel="1" thickBot="1" x14ac:dyDescent="0.4">
      <c r="A1125" s="216" t="s">
        <v>5386</v>
      </c>
      <c r="B1125" s="46">
        <v>69</v>
      </c>
      <c r="C1125" s="216" t="s">
        <v>5387</v>
      </c>
      <c r="D1125" s="72" t="s">
        <v>170</v>
      </c>
      <c r="E1125" s="217">
        <v>2</v>
      </c>
      <c r="F1125" s="217">
        <v>1</v>
      </c>
      <c r="G1125" s="217">
        <v>3</v>
      </c>
      <c r="H1125" s="269">
        <v>44651</v>
      </c>
      <c r="I1125" s="217">
        <v>700</v>
      </c>
      <c r="J1125" s="217">
        <f t="shared" si="48"/>
        <v>3</v>
      </c>
      <c r="N1125" s="216"/>
      <c r="R1125" s="216"/>
      <c r="U1125" s="216"/>
    </row>
    <row r="1126" spans="1:21" ht="15" hidden="1" outlineLevel="1" thickBot="1" x14ac:dyDescent="0.4">
      <c r="A1126" s="216" t="s">
        <v>5386</v>
      </c>
      <c r="B1126" s="46">
        <v>70</v>
      </c>
      <c r="C1126" s="216" t="s">
        <v>5387</v>
      </c>
      <c r="D1126" s="72" t="s">
        <v>170</v>
      </c>
      <c r="E1126" s="217">
        <v>4</v>
      </c>
      <c r="F1126" s="217">
        <v>2</v>
      </c>
      <c r="G1126" s="217">
        <v>6</v>
      </c>
      <c r="H1126" s="269">
        <v>44651</v>
      </c>
      <c r="I1126" s="217">
        <v>600</v>
      </c>
      <c r="J1126" s="217">
        <f t="shared" si="48"/>
        <v>6</v>
      </c>
      <c r="N1126" s="216"/>
      <c r="R1126" s="216"/>
      <c r="U1126" s="216"/>
    </row>
    <row r="1127" spans="1:21" ht="15" hidden="1" outlineLevel="1" thickBot="1" x14ac:dyDescent="0.4">
      <c r="A1127" s="216" t="s">
        <v>5386</v>
      </c>
      <c r="B1127" s="46">
        <v>71</v>
      </c>
      <c r="C1127" s="216" t="s">
        <v>5387</v>
      </c>
      <c r="D1127" s="72" t="s">
        <v>170</v>
      </c>
      <c r="E1127" s="217">
        <v>5</v>
      </c>
      <c r="F1127" s="217">
        <v>2</v>
      </c>
      <c r="G1127" s="217">
        <v>7</v>
      </c>
      <c r="H1127" s="269">
        <v>44651</v>
      </c>
      <c r="I1127" s="217">
        <v>200</v>
      </c>
      <c r="J1127" s="217">
        <f t="shared" si="48"/>
        <v>7</v>
      </c>
      <c r="N1127" s="216"/>
      <c r="R1127" s="216"/>
      <c r="U1127" s="216"/>
    </row>
    <row r="1128" spans="1:21" ht="15" hidden="1" outlineLevel="1" thickBot="1" x14ac:dyDescent="0.4">
      <c r="A1128" s="216" t="s">
        <v>5386</v>
      </c>
      <c r="B1128" s="46">
        <v>72</v>
      </c>
      <c r="C1128" s="216" t="s">
        <v>5387</v>
      </c>
      <c r="D1128" s="72" t="s">
        <v>170</v>
      </c>
      <c r="E1128" s="217">
        <v>3</v>
      </c>
      <c r="F1128" s="217">
        <v>1</v>
      </c>
      <c r="G1128" s="217">
        <v>4</v>
      </c>
      <c r="H1128" s="269">
        <v>44651</v>
      </c>
      <c r="I1128" s="217">
        <v>100</v>
      </c>
      <c r="J1128" s="217">
        <f t="shared" si="48"/>
        <v>4</v>
      </c>
      <c r="N1128" s="216"/>
      <c r="R1128" s="216"/>
      <c r="U1128" s="216"/>
    </row>
    <row r="1129" spans="1:21" ht="15" hidden="1" outlineLevel="1" thickBot="1" x14ac:dyDescent="0.4">
      <c r="A1129" s="216" t="s">
        <v>5386</v>
      </c>
      <c r="B1129" s="46">
        <v>73</v>
      </c>
      <c r="C1129" s="216" t="s">
        <v>5387</v>
      </c>
      <c r="D1129" s="72" t="s">
        <v>170</v>
      </c>
      <c r="E1129" s="217">
        <v>3</v>
      </c>
      <c r="F1129" s="217">
        <v>2</v>
      </c>
      <c r="G1129" s="217">
        <v>5</v>
      </c>
      <c r="H1129" s="269">
        <v>44651</v>
      </c>
      <c r="I1129" s="217">
        <v>300</v>
      </c>
      <c r="J1129" s="217">
        <f t="shared" si="48"/>
        <v>5</v>
      </c>
      <c r="N1129" s="216"/>
      <c r="R1129" s="216"/>
      <c r="U1129" s="216"/>
    </row>
    <row r="1130" spans="1:21" ht="15" hidden="1" outlineLevel="1" thickBot="1" x14ac:dyDescent="0.4">
      <c r="A1130" s="216" t="s">
        <v>5386</v>
      </c>
      <c r="B1130" s="46">
        <v>74</v>
      </c>
      <c r="C1130" s="216" t="s">
        <v>5387</v>
      </c>
      <c r="D1130" s="72" t="s">
        <v>170</v>
      </c>
      <c r="E1130" s="217">
        <v>3</v>
      </c>
      <c r="F1130" s="217">
        <v>1</v>
      </c>
      <c r="G1130" s="217">
        <v>4</v>
      </c>
      <c r="H1130" s="269">
        <v>44651</v>
      </c>
      <c r="I1130" s="217">
        <v>400</v>
      </c>
      <c r="J1130" s="217">
        <f t="shared" si="48"/>
        <v>4</v>
      </c>
      <c r="N1130" s="216"/>
      <c r="R1130" s="216"/>
      <c r="U1130" s="216"/>
    </row>
    <row r="1131" spans="1:21" ht="15" collapsed="1" thickBot="1" x14ac:dyDescent="0.4">
      <c r="A1131" s="415" t="s">
        <v>5386</v>
      </c>
      <c r="B1131" s="416"/>
      <c r="C1131" s="417" t="s">
        <v>5387</v>
      </c>
      <c r="D1131" s="273">
        <f>COUNTA(D1056:D1130)</f>
        <v>75</v>
      </c>
      <c r="E1131" s="418">
        <f>SUM(E1056:E1130)</f>
        <v>267</v>
      </c>
      <c r="F1131" s="418">
        <f t="shared" ref="F1131:G1131" si="49">SUM(F1056:F1130)</f>
        <v>182</v>
      </c>
      <c r="G1131" s="418">
        <f t="shared" si="49"/>
        <v>449</v>
      </c>
      <c r="H1131" s="422">
        <v>44651</v>
      </c>
      <c r="I1131" s="421">
        <f>AVERAGE(I1056:I1130)</f>
        <v>437.33333333333331</v>
      </c>
      <c r="J1131" s="418">
        <f t="shared" ref="J1131" si="50">SUM(J1056:J1130)</f>
        <v>449</v>
      </c>
      <c r="N1131" s="216"/>
      <c r="R1131" s="216"/>
      <c r="U1131" s="216"/>
    </row>
    <row r="1132" spans="1:21" ht="15" hidden="1" outlineLevel="1" thickBot="1" x14ac:dyDescent="0.4">
      <c r="A1132" s="216" t="s">
        <v>5388</v>
      </c>
      <c r="B1132" s="46">
        <v>1</v>
      </c>
      <c r="C1132" s="216" t="s">
        <v>5389</v>
      </c>
      <c r="D1132" s="72" t="s">
        <v>170</v>
      </c>
      <c r="E1132" s="217">
        <v>1</v>
      </c>
      <c r="F1132" s="217">
        <v>2</v>
      </c>
      <c r="G1132" s="217">
        <v>3</v>
      </c>
      <c r="H1132" s="269">
        <v>44651</v>
      </c>
      <c r="I1132" s="217">
        <v>110</v>
      </c>
      <c r="J1132" s="217">
        <f t="shared" si="48"/>
        <v>3</v>
      </c>
      <c r="N1132" s="216"/>
      <c r="R1132" s="216"/>
      <c r="U1132" s="216"/>
    </row>
    <row r="1133" spans="1:21" ht="15" hidden="1" outlineLevel="1" thickBot="1" x14ac:dyDescent="0.4">
      <c r="A1133" s="216" t="s">
        <v>5388</v>
      </c>
      <c r="B1133" s="46">
        <v>2</v>
      </c>
      <c r="C1133" s="216" t="s">
        <v>5389</v>
      </c>
      <c r="D1133" s="72" t="s">
        <v>170</v>
      </c>
      <c r="E1133" s="217">
        <v>5</v>
      </c>
      <c r="F1133" s="217">
        <v>2</v>
      </c>
      <c r="G1133" s="217">
        <v>7</v>
      </c>
      <c r="H1133" s="269">
        <v>44651</v>
      </c>
      <c r="I1133" s="217">
        <v>210</v>
      </c>
      <c r="J1133" s="217">
        <f t="shared" si="48"/>
        <v>7</v>
      </c>
      <c r="N1133" s="216"/>
      <c r="R1133" s="216"/>
      <c r="U1133" s="216"/>
    </row>
    <row r="1134" spans="1:21" ht="15" hidden="1" outlineLevel="1" thickBot="1" x14ac:dyDescent="0.4">
      <c r="A1134" s="216" t="s">
        <v>5388</v>
      </c>
      <c r="B1134" s="46">
        <v>3</v>
      </c>
      <c r="C1134" s="216" t="s">
        <v>5389</v>
      </c>
      <c r="D1134" s="72" t="s">
        <v>170</v>
      </c>
      <c r="E1134" s="217">
        <v>5</v>
      </c>
      <c r="F1134" s="217">
        <v>6</v>
      </c>
      <c r="G1134" s="217">
        <v>11</v>
      </c>
      <c r="H1134" s="269">
        <v>44651</v>
      </c>
      <c r="I1134" s="217">
        <v>300</v>
      </c>
      <c r="J1134" s="217">
        <f t="shared" si="48"/>
        <v>11</v>
      </c>
      <c r="N1134" s="216"/>
      <c r="R1134" s="216"/>
      <c r="U1134" s="216"/>
    </row>
    <row r="1135" spans="1:21" ht="15" hidden="1" outlineLevel="1" thickBot="1" x14ac:dyDescent="0.4">
      <c r="A1135" s="216" t="s">
        <v>5388</v>
      </c>
      <c r="B1135" s="46">
        <v>37</v>
      </c>
      <c r="C1135" s="216" t="s">
        <v>5389</v>
      </c>
      <c r="D1135" s="72" t="s">
        <v>170</v>
      </c>
      <c r="E1135" s="217">
        <v>8</v>
      </c>
      <c r="F1135" s="217">
        <v>7</v>
      </c>
      <c r="G1135" s="217">
        <v>15</v>
      </c>
      <c r="H1135" s="269">
        <v>44651</v>
      </c>
      <c r="I1135" s="217">
        <v>800</v>
      </c>
      <c r="J1135" s="217">
        <f t="shared" si="48"/>
        <v>15</v>
      </c>
      <c r="N1135" s="216"/>
      <c r="R1135" s="216"/>
      <c r="U1135" s="216"/>
    </row>
    <row r="1136" spans="1:21" ht="15" hidden="1" outlineLevel="1" thickBot="1" x14ac:dyDescent="0.4">
      <c r="A1136" s="216" t="s">
        <v>5388</v>
      </c>
      <c r="B1136" s="46">
        <v>4</v>
      </c>
      <c r="C1136" s="216" t="s">
        <v>5389</v>
      </c>
      <c r="D1136" s="72" t="s">
        <v>170</v>
      </c>
      <c r="E1136" s="217">
        <v>4</v>
      </c>
      <c r="F1136" s="217">
        <v>5</v>
      </c>
      <c r="G1136" s="217">
        <v>9</v>
      </c>
      <c r="H1136" s="269">
        <v>44651</v>
      </c>
      <c r="I1136" s="217">
        <v>600</v>
      </c>
      <c r="J1136" s="217">
        <f t="shared" si="48"/>
        <v>9</v>
      </c>
      <c r="N1136" s="216"/>
      <c r="R1136" s="216"/>
      <c r="U1136" s="216"/>
    </row>
    <row r="1137" spans="1:21" ht="15" hidden="1" outlineLevel="1" thickBot="1" x14ac:dyDescent="0.4">
      <c r="A1137" s="216" t="s">
        <v>5388</v>
      </c>
      <c r="B1137" s="46">
        <v>5</v>
      </c>
      <c r="C1137" s="216" t="s">
        <v>5389</v>
      </c>
      <c r="D1137" s="72" t="s">
        <v>170</v>
      </c>
      <c r="E1137" s="217">
        <v>2</v>
      </c>
      <c r="F1137" s="217">
        <v>3</v>
      </c>
      <c r="G1137" s="217">
        <v>5</v>
      </c>
      <c r="H1137" s="269">
        <v>44651</v>
      </c>
      <c r="I1137" s="217">
        <v>700</v>
      </c>
      <c r="J1137" s="217">
        <f t="shared" si="48"/>
        <v>5</v>
      </c>
      <c r="N1137" s="216"/>
      <c r="R1137" s="216"/>
      <c r="U1137" s="216"/>
    </row>
    <row r="1138" spans="1:21" ht="15" hidden="1" outlineLevel="1" thickBot="1" x14ac:dyDescent="0.4">
      <c r="A1138" s="216" t="s">
        <v>5388</v>
      </c>
      <c r="B1138" s="46">
        <v>6</v>
      </c>
      <c r="C1138" s="216" t="s">
        <v>5389</v>
      </c>
      <c r="D1138" s="72" t="s">
        <v>170</v>
      </c>
      <c r="E1138" s="217">
        <v>8</v>
      </c>
      <c r="F1138" s="217">
        <v>8</v>
      </c>
      <c r="G1138" s="217">
        <v>16</v>
      </c>
      <c r="H1138" s="269">
        <v>44651</v>
      </c>
      <c r="I1138" s="217">
        <v>400</v>
      </c>
      <c r="J1138" s="217">
        <f t="shared" si="48"/>
        <v>16</v>
      </c>
      <c r="N1138" s="216"/>
      <c r="R1138" s="216"/>
      <c r="U1138" s="216"/>
    </row>
    <row r="1139" spans="1:21" ht="15" hidden="1" outlineLevel="1" thickBot="1" x14ac:dyDescent="0.4">
      <c r="A1139" s="216" t="s">
        <v>5388</v>
      </c>
      <c r="B1139" s="46">
        <v>7</v>
      </c>
      <c r="C1139" s="216" t="s">
        <v>5389</v>
      </c>
      <c r="D1139" s="72" t="s">
        <v>170</v>
      </c>
      <c r="E1139" s="217">
        <v>4</v>
      </c>
      <c r="F1139" s="217">
        <v>6</v>
      </c>
      <c r="G1139" s="217">
        <v>10</v>
      </c>
      <c r="H1139" s="269">
        <v>44651</v>
      </c>
      <c r="I1139" s="217">
        <v>800</v>
      </c>
      <c r="J1139" s="217">
        <f t="shared" si="48"/>
        <v>10</v>
      </c>
      <c r="N1139" s="216"/>
      <c r="R1139" s="216"/>
      <c r="U1139" s="216"/>
    </row>
    <row r="1140" spans="1:21" ht="15" hidden="1" outlineLevel="1" thickBot="1" x14ac:dyDescent="0.4">
      <c r="A1140" s="216" t="s">
        <v>5388</v>
      </c>
      <c r="B1140" s="46">
        <v>8</v>
      </c>
      <c r="C1140" s="216" t="s">
        <v>5389</v>
      </c>
      <c r="D1140" s="72" t="s">
        <v>170</v>
      </c>
      <c r="E1140" s="217">
        <v>2</v>
      </c>
      <c r="F1140" s="217">
        <v>3</v>
      </c>
      <c r="G1140" s="217">
        <v>5</v>
      </c>
      <c r="H1140" s="269">
        <v>44651</v>
      </c>
      <c r="I1140" s="217">
        <v>100</v>
      </c>
      <c r="J1140" s="217">
        <f t="shared" si="48"/>
        <v>5</v>
      </c>
      <c r="N1140" s="216"/>
      <c r="R1140" s="216"/>
      <c r="U1140" s="216"/>
    </row>
    <row r="1141" spans="1:21" ht="15" hidden="1" outlineLevel="1" thickBot="1" x14ac:dyDescent="0.4">
      <c r="A1141" s="216" t="s">
        <v>5388</v>
      </c>
      <c r="B1141" s="46">
        <v>9</v>
      </c>
      <c r="C1141" s="216" t="s">
        <v>5389</v>
      </c>
      <c r="D1141" s="72" t="s">
        <v>170</v>
      </c>
      <c r="E1141" s="217">
        <v>6</v>
      </c>
      <c r="F1141" s="217">
        <v>2</v>
      </c>
      <c r="G1141" s="217">
        <v>8</v>
      </c>
      <c r="H1141" s="269">
        <v>44651</v>
      </c>
      <c r="I1141" s="217">
        <v>200</v>
      </c>
      <c r="J1141" s="217">
        <f t="shared" si="48"/>
        <v>8</v>
      </c>
      <c r="N1141" s="216"/>
      <c r="R1141" s="216"/>
      <c r="U1141" s="216"/>
    </row>
    <row r="1142" spans="1:21" ht="15" hidden="1" outlineLevel="1" thickBot="1" x14ac:dyDescent="0.4">
      <c r="A1142" s="216" t="s">
        <v>5388</v>
      </c>
      <c r="B1142" s="46">
        <v>10</v>
      </c>
      <c r="C1142" s="216" t="s">
        <v>5389</v>
      </c>
      <c r="D1142" s="72" t="s">
        <v>170</v>
      </c>
      <c r="E1142" s="217">
        <v>6</v>
      </c>
      <c r="F1142" s="217">
        <v>3</v>
      </c>
      <c r="G1142" s="217">
        <v>9</v>
      </c>
      <c r="H1142" s="269">
        <v>44651</v>
      </c>
      <c r="I1142" s="217">
        <v>200</v>
      </c>
      <c r="J1142" s="217">
        <f t="shared" si="48"/>
        <v>9</v>
      </c>
      <c r="N1142" s="216"/>
      <c r="R1142" s="216"/>
      <c r="U1142" s="216"/>
    </row>
    <row r="1143" spans="1:21" ht="15" hidden="1" outlineLevel="1" thickBot="1" x14ac:dyDescent="0.4">
      <c r="A1143" s="216" t="s">
        <v>5388</v>
      </c>
      <c r="B1143" s="46">
        <v>11</v>
      </c>
      <c r="C1143" s="216" t="s">
        <v>5389</v>
      </c>
      <c r="D1143" s="72" t="s">
        <v>170</v>
      </c>
      <c r="E1143" s="217">
        <v>3</v>
      </c>
      <c r="F1143" s="217">
        <v>5</v>
      </c>
      <c r="G1143" s="217">
        <v>8</v>
      </c>
      <c r="H1143" s="269">
        <v>44651</v>
      </c>
      <c r="I1143" s="217">
        <v>470</v>
      </c>
      <c r="J1143" s="217">
        <f t="shared" si="48"/>
        <v>8</v>
      </c>
      <c r="N1143" s="216"/>
      <c r="R1143" s="216"/>
      <c r="U1143" s="216"/>
    </row>
    <row r="1144" spans="1:21" ht="15" hidden="1" outlineLevel="1" thickBot="1" x14ac:dyDescent="0.4">
      <c r="A1144" s="216" t="s">
        <v>5388</v>
      </c>
      <c r="B1144" s="46">
        <v>12</v>
      </c>
      <c r="C1144" s="216" t="s">
        <v>5389</v>
      </c>
      <c r="D1144" s="72" t="s">
        <v>170</v>
      </c>
      <c r="E1144" s="217">
        <v>7</v>
      </c>
      <c r="F1144" s="217">
        <v>3</v>
      </c>
      <c r="G1144" s="217">
        <v>10</v>
      </c>
      <c r="H1144" s="269">
        <v>44651</v>
      </c>
      <c r="I1144" s="217">
        <v>300</v>
      </c>
      <c r="J1144" s="217">
        <f t="shared" si="48"/>
        <v>10</v>
      </c>
      <c r="N1144" s="216"/>
      <c r="R1144" s="216"/>
      <c r="U1144" s="216"/>
    </row>
    <row r="1145" spans="1:21" ht="15" hidden="1" outlineLevel="1" thickBot="1" x14ac:dyDescent="0.4">
      <c r="A1145" s="216" t="s">
        <v>5388</v>
      </c>
      <c r="B1145" s="46">
        <v>13</v>
      </c>
      <c r="C1145" s="216" t="s">
        <v>5389</v>
      </c>
      <c r="D1145" s="72" t="s">
        <v>170</v>
      </c>
      <c r="E1145" s="217">
        <v>4</v>
      </c>
      <c r="F1145" s="217">
        <v>3</v>
      </c>
      <c r="G1145" s="217">
        <v>7</v>
      </c>
      <c r="H1145" s="269">
        <v>44651</v>
      </c>
      <c r="I1145" s="217">
        <v>800</v>
      </c>
      <c r="J1145" s="217">
        <f t="shared" si="48"/>
        <v>7</v>
      </c>
      <c r="N1145" s="216"/>
      <c r="R1145" s="216"/>
      <c r="U1145" s="216"/>
    </row>
    <row r="1146" spans="1:21" ht="15" hidden="1" outlineLevel="1" thickBot="1" x14ac:dyDescent="0.4">
      <c r="A1146" s="216" t="s">
        <v>5388</v>
      </c>
      <c r="B1146" s="46">
        <v>14</v>
      </c>
      <c r="C1146" s="216" t="s">
        <v>5389</v>
      </c>
      <c r="D1146" s="72" t="s">
        <v>170</v>
      </c>
      <c r="E1146" s="217">
        <v>7</v>
      </c>
      <c r="F1146" s="217">
        <v>3</v>
      </c>
      <c r="G1146" s="217">
        <v>10</v>
      </c>
      <c r="H1146" s="269">
        <v>44651</v>
      </c>
      <c r="I1146" s="217">
        <v>300</v>
      </c>
      <c r="J1146" s="217">
        <f t="shared" si="48"/>
        <v>10</v>
      </c>
      <c r="N1146" s="216"/>
      <c r="R1146" s="216"/>
      <c r="U1146" s="216"/>
    </row>
    <row r="1147" spans="1:21" ht="15" hidden="1" outlineLevel="1" thickBot="1" x14ac:dyDescent="0.4">
      <c r="A1147" s="216" t="s">
        <v>5388</v>
      </c>
      <c r="B1147" s="46">
        <v>15</v>
      </c>
      <c r="C1147" s="216" t="s">
        <v>5389</v>
      </c>
      <c r="D1147" s="72" t="s">
        <v>170</v>
      </c>
      <c r="E1147" s="217">
        <v>7</v>
      </c>
      <c r="F1147" s="217">
        <v>3</v>
      </c>
      <c r="G1147" s="217">
        <v>10</v>
      </c>
      <c r="H1147" s="269">
        <v>44651</v>
      </c>
      <c r="I1147" s="217">
        <v>600</v>
      </c>
      <c r="J1147" s="217">
        <f t="shared" si="48"/>
        <v>10</v>
      </c>
      <c r="N1147" s="216"/>
      <c r="R1147" s="216"/>
      <c r="U1147" s="216"/>
    </row>
    <row r="1148" spans="1:21" ht="15" hidden="1" outlineLevel="1" thickBot="1" x14ac:dyDescent="0.4">
      <c r="A1148" s="216" t="s">
        <v>5388</v>
      </c>
      <c r="B1148" s="46">
        <v>16</v>
      </c>
      <c r="C1148" s="216" t="s">
        <v>5389</v>
      </c>
      <c r="D1148" s="72" t="s">
        <v>170</v>
      </c>
      <c r="E1148" s="217">
        <v>2</v>
      </c>
      <c r="F1148" s="217">
        <v>3</v>
      </c>
      <c r="G1148" s="217">
        <v>5</v>
      </c>
      <c r="H1148" s="269">
        <v>44651</v>
      </c>
      <c r="I1148" s="217">
        <v>750</v>
      </c>
      <c r="J1148" s="217">
        <f t="shared" si="48"/>
        <v>5</v>
      </c>
      <c r="N1148" s="216"/>
      <c r="R1148" s="216"/>
      <c r="U1148" s="216"/>
    </row>
    <row r="1149" spans="1:21" ht="15" hidden="1" outlineLevel="1" thickBot="1" x14ac:dyDescent="0.4">
      <c r="A1149" s="216" t="s">
        <v>5388</v>
      </c>
      <c r="B1149" s="46">
        <v>17</v>
      </c>
      <c r="C1149" s="216" t="s">
        <v>5389</v>
      </c>
      <c r="D1149" s="72" t="s">
        <v>170</v>
      </c>
      <c r="E1149" s="217">
        <v>3</v>
      </c>
      <c r="F1149" s="217">
        <v>4</v>
      </c>
      <c r="G1149" s="217">
        <v>7</v>
      </c>
      <c r="H1149" s="269">
        <v>44651</v>
      </c>
      <c r="I1149" s="217">
        <v>200</v>
      </c>
      <c r="J1149" s="217">
        <f t="shared" si="48"/>
        <v>7</v>
      </c>
      <c r="N1149" s="216"/>
      <c r="R1149" s="216"/>
      <c r="U1149" s="216"/>
    </row>
    <row r="1150" spans="1:21" ht="15" hidden="1" outlineLevel="1" thickBot="1" x14ac:dyDescent="0.4">
      <c r="A1150" s="216" t="s">
        <v>5388</v>
      </c>
      <c r="B1150" s="46">
        <v>18</v>
      </c>
      <c r="C1150" s="216" t="s">
        <v>5389</v>
      </c>
      <c r="D1150" s="72" t="s">
        <v>170</v>
      </c>
      <c r="E1150" s="217">
        <v>5</v>
      </c>
      <c r="F1150" s="217">
        <v>6</v>
      </c>
      <c r="G1150" s="217">
        <v>11</v>
      </c>
      <c r="H1150" s="269">
        <v>44651</v>
      </c>
      <c r="I1150" s="217">
        <v>150</v>
      </c>
      <c r="J1150" s="217">
        <f t="shared" si="48"/>
        <v>11</v>
      </c>
      <c r="N1150" s="216"/>
      <c r="R1150" s="216"/>
      <c r="U1150" s="216"/>
    </row>
    <row r="1151" spans="1:21" ht="15" hidden="1" outlineLevel="1" thickBot="1" x14ac:dyDescent="0.4">
      <c r="A1151" s="216" t="s">
        <v>5388</v>
      </c>
      <c r="B1151" s="46">
        <v>19</v>
      </c>
      <c r="C1151" s="216" t="s">
        <v>5389</v>
      </c>
      <c r="D1151" s="72" t="s">
        <v>170</v>
      </c>
      <c r="E1151" s="217">
        <v>8</v>
      </c>
      <c r="F1151" s="217">
        <v>2</v>
      </c>
      <c r="G1151" s="217">
        <v>10</v>
      </c>
      <c r="H1151" s="269">
        <v>44651</v>
      </c>
      <c r="I1151" s="217">
        <v>370</v>
      </c>
      <c r="J1151" s="217">
        <f t="shared" si="48"/>
        <v>10</v>
      </c>
      <c r="N1151" s="216"/>
      <c r="R1151" s="216"/>
      <c r="U1151" s="216"/>
    </row>
    <row r="1152" spans="1:21" ht="15" hidden="1" outlineLevel="1" thickBot="1" x14ac:dyDescent="0.4">
      <c r="A1152" s="216" t="s">
        <v>5388</v>
      </c>
      <c r="B1152" s="46">
        <v>20</v>
      </c>
      <c r="C1152" s="216" t="s">
        <v>5389</v>
      </c>
      <c r="D1152" s="72" t="s">
        <v>170</v>
      </c>
      <c r="E1152" s="217">
        <v>4</v>
      </c>
      <c r="F1152" s="217">
        <v>3</v>
      </c>
      <c r="G1152" s="217">
        <v>7</v>
      </c>
      <c r="H1152" s="269">
        <v>44651</v>
      </c>
      <c r="I1152" s="217">
        <v>800</v>
      </c>
      <c r="J1152" s="217">
        <f t="shared" si="48"/>
        <v>7</v>
      </c>
      <c r="N1152" s="216"/>
      <c r="R1152" s="216"/>
      <c r="U1152" s="216"/>
    </row>
    <row r="1153" spans="1:21" ht="15" hidden="1" outlineLevel="1" thickBot="1" x14ac:dyDescent="0.4">
      <c r="A1153" s="216" t="s">
        <v>5388</v>
      </c>
      <c r="B1153" s="46">
        <v>35</v>
      </c>
      <c r="C1153" s="216" t="s">
        <v>5389</v>
      </c>
      <c r="D1153" s="72" t="s">
        <v>170</v>
      </c>
      <c r="E1153" s="217">
        <v>6</v>
      </c>
      <c r="F1153" s="217">
        <v>3</v>
      </c>
      <c r="G1153" s="217">
        <v>9</v>
      </c>
      <c r="H1153" s="269">
        <v>44651</v>
      </c>
      <c r="I1153" s="217">
        <v>200</v>
      </c>
      <c r="J1153" s="217">
        <f t="shared" si="48"/>
        <v>9</v>
      </c>
      <c r="N1153" s="216"/>
      <c r="R1153" s="216"/>
      <c r="U1153" s="216"/>
    </row>
    <row r="1154" spans="1:21" ht="15" hidden="1" outlineLevel="1" thickBot="1" x14ac:dyDescent="0.4">
      <c r="A1154" s="216" t="s">
        <v>5388</v>
      </c>
      <c r="B1154" s="46">
        <v>21</v>
      </c>
      <c r="C1154" s="216" t="s">
        <v>5389</v>
      </c>
      <c r="D1154" s="72" t="s">
        <v>170</v>
      </c>
      <c r="E1154" s="217">
        <v>3</v>
      </c>
      <c r="F1154" s="217">
        <v>3</v>
      </c>
      <c r="G1154" s="217">
        <v>6</v>
      </c>
      <c r="H1154" s="269">
        <v>44651</v>
      </c>
      <c r="I1154" s="217">
        <v>200</v>
      </c>
      <c r="J1154" s="217">
        <f t="shared" si="48"/>
        <v>6</v>
      </c>
      <c r="N1154" s="216"/>
      <c r="R1154" s="216"/>
      <c r="U1154" s="216"/>
    </row>
    <row r="1155" spans="1:21" ht="15" hidden="1" outlineLevel="1" thickBot="1" x14ac:dyDescent="0.4">
      <c r="A1155" s="216" t="s">
        <v>5388</v>
      </c>
      <c r="B1155" s="46">
        <v>52</v>
      </c>
      <c r="C1155" s="216" t="s">
        <v>5389</v>
      </c>
      <c r="D1155" s="72" t="s">
        <v>170</v>
      </c>
      <c r="E1155" s="217">
        <v>11</v>
      </c>
      <c r="F1155" s="217">
        <v>11</v>
      </c>
      <c r="G1155" s="217">
        <v>22</v>
      </c>
      <c r="H1155" s="269">
        <v>44651</v>
      </c>
      <c r="I1155" s="217">
        <v>250</v>
      </c>
      <c r="J1155" s="217">
        <f t="shared" si="48"/>
        <v>22</v>
      </c>
      <c r="N1155" s="216"/>
      <c r="R1155" s="216"/>
      <c r="U1155" s="216"/>
    </row>
    <row r="1156" spans="1:21" ht="15" hidden="1" outlineLevel="1" thickBot="1" x14ac:dyDescent="0.4">
      <c r="A1156" s="216" t="s">
        <v>5388</v>
      </c>
      <c r="B1156" s="46">
        <v>22</v>
      </c>
      <c r="C1156" s="216" t="s">
        <v>5389</v>
      </c>
      <c r="D1156" s="72" t="s">
        <v>170</v>
      </c>
      <c r="E1156" s="217">
        <v>7</v>
      </c>
      <c r="F1156" s="217">
        <v>3</v>
      </c>
      <c r="G1156" s="217">
        <v>10</v>
      </c>
      <c r="H1156" s="269">
        <v>44651</v>
      </c>
      <c r="I1156" s="217">
        <v>180</v>
      </c>
      <c r="J1156" s="217">
        <f t="shared" ref="J1156:J1219" si="51">IF(I1156&gt;$Q$1,,G1156)</f>
        <v>10</v>
      </c>
      <c r="N1156" s="216"/>
      <c r="R1156" s="216"/>
      <c r="U1156" s="216"/>
    </row>
    <row r="1157" spans="1:21" ht="15" hidden="1" outlineLevel="1" thickBot="1" x14ac:dyDescent="0.4">
      <c r="A1157" s="216" t="s">
        <v>5388</v>
      </c>
      <c r="B1157" s="46">
        <v>23</v>
      </c>
      <c r="C1157" s="216" t="s">
        <v>5389</v>
      </c>
      <c r="D1157" s="72" t="s">
        <v>170</v>
      </c>
      <c r="E1157" s="217">
        <v>2</v>
      </c>
      <c r="F1157" s="217">
        <v>4</v>
      </c>
      <c r="G1157" s="217">
        <v>6</v>
      </c>
      <c r="H1157" s="269">
        <v>44651</v>
      </c>
      <c r="I1157" s="217">
        <v>400</v>
      </c>
      <c r="J1157" s="217">
        <f t="shared" si="51"/>
        <v>6</v>
      </c>
      <c r="N1157" s="216"/>
      <c r="R1157" s="216"/>
      <c r="U1157" s="216"/>
    </row>
    <row r="1158" spans="1:21" ht="15" hidden="1" outlineLevel="1" thickBot="1" x14ac:dyDescent="0.4">
      <c r="A1158" s="216" t="s">
        <v>5388</v>
      </c>
      <c r="B1158" s="46">
        <v>24</v>
      </c>
      <c r="C1158" s="216" t="s">
        <v>5389</v>
      </c>
      <c r="D1158" s="72" t="s">
        <v>170</v>
      </c>
      <c r="E1158" s="217">
        <v>8</v>
      </c>
      <c r="F1158" s="217">
        <v>8</v>
      </c>
      <c r="G1158" s="217">
        <v>16</v>
      </c>
      <c r="H1158" s="269">
        <v>44651</v>
      </c>
      <c r="I1158" s="217">
        <v>200</v>
      </c>
      <c r="J1158" s="217">
        <f t="shared" si="51"/>
        <v>16</v>
      </c>
      <c r="N1158" s="216"/>
      <c r="R1158" s="216"/>
      <c r="U1158" s="216"/>
    </row>
    <row r="1159" spans="1:21" ht="15" hidden="1" outlineLevel="1" thickBot="1" x14ac:dyDescent="0.4">
      <c r="A1159" s="216" t="s">
        <v>5388</v>
      </c>
      <c r="B1159" s="46">
        <v>25</v>
      </c>
      <c r="C1159" s="216" t="s">
        <v>5389</v>
      </c>
      <c r="D1159" s="72" t="s">
        <v>170</v>
      </c>
      <c r="E1159" s="217">
        <v>7</v>
      </c>
      <c r="F1159" s="217">
        <v>3</v>
      </c>
      <c r="G1159" s="217">
        <v>10</v>
      </c>
      <c r="H1159" s="269">
        <v>44651</v>
      </c>
      <c r="I1159" s="217">
        <v>800</v>
      </c>
      <c r="J1159" s="217">
        <f t="shared" si="51"/>
        <v>10</v>
      </c>
      <c r="N1159" s="216"/>
      <c r="R1159" s="216"/>
      <c r="U1159" s="216"/>
    </row>
    <row r="1160" spans="1:21" ht="15" hidden="1" outlineLevel="1" thickBot="1" x14ac:dyDescent="0.4">
      <c r="A1160" s="216" t="s">
        <v>5388</v>
      </c>
      <c r="B1160" s="46">
        <v>26</v>
      </c>
      <c r="C1160" s="216" t="s">
        <v>5389</v>
      </c>
      <c r="D1160" s="72" t="s">
        <v>170</v>
      </c>
      <c r="E1160" s="217">
        <v>2</v>
      </c>
      <c r="F1160" s="217">
        <v>4</v>
      </c>
      <c r="G1160" s="217">
        <v>6</v>
      </c>
      <c r="H1160" s="269">
        <v>44651</v>
      </c>
      <c r="I1160" s="217">
        <v>300</v>
      </c>
      <c r="J1160" s="217">
        <f t="shared" si="51"/>
        <v>6</v>
      </c>
      <c r="N1160" s="216"/>
      <c r="R1160" s="216"/>
      <c r="U1160" s="216"/>
    </row>
    <row r="1161" spans="1:21" ht="15" hidden="1" outlineLevel="1" thickBot="1" x14ac:dyDescent="0.4">
      <c r="A1161" s="216" t="s">
        <v>5388</v>
      </c>
      <c r="B1161" s="46">
        <v>27</v>
      </c>
      <c r="C1161" s="216" t="s">
        <v>5389</v>
      </c>
      <c r="D1161" s="72" t="s">
        <v>170</v>
      </c>
      <c r="E1161" s="217">
        <v>8</v>
      </c>
      <c r="F1161" s="217">
        <v>9</v>
      </c>
      <c r="G1161" s="217">
        <v>17</v>
      </c>
      <c r="H1161" s="269">
        <v>44651</v>
      </c>
      <c r="I1161" s="217">
        <v>200</v>
      </c>
      <c r="J1161" s="217">
        <f t="shared" si="51"/>
        <v>17</v>
      </c>
      <c r="N1161" s="216"/>
      <c r="R1161" s="216"/>
      <c r="U1161" s="216"/>
    </row>
    <row r="1162" spans="1:21" ht="15" hidden="1" outlineLevel="1" thickBot="1" x14ac:dyDescent="0.4">
      <c r="A1162" s="216" t="s">
        <v>5388</v>
      </c>
      <c r="B1162" s="46">
        <v>28</v>
      </c>
      <c r="C1162" s="216" t="s">
        <v>5389</v>
      </c>
      <c r="D1162" s="72" t="s">
        <v>170</v>
      </c>
      <c r="E1162" s="217">
        <v>4</v>
      </c>
      <c r="F1162" s="217">
        <v>6</v>
      </c>
      <c r="G1162" s="217">
        <v>10</v>
      </c>
      <c r="H1162" s="269">
        <v>44651</v>
      </c>
      <c r="I1162" s="217">
        <v>700</v>
      </c>
      <c r="J1162" s="217">
        <f t="shared" si="51"/>
        <v>10</v>
      </c>
      <c r="N1162" s="216"/>
      <c r="R1162" s="216"/>
      <c r="U1162" s="216"/>
    </row>
    <row r="1163" spans="1:21" ht="15" hidden="1" outlineLevel="1" thickBot="1" x14ac:dyDescent="0.4">
      <c r="A1163" s="216" t="s">
        <v>5388</v>
      </c>
      <c r="B1163" s="46">
        <v>29</v>
      </c>
      <c r="C1163" s="216" t="s">
        <v>5389</v>
      </c>
      <c r="D1163" s="72" t="s">
        <v>170</v>
      </c>
      <c r="E1163" s="217">
        <v>4</v>
      </c>
      <c r="F1163" s="217">
        <v>5</v>
      </c>
      <c r="G1163" s="217">
        <v>9</v>
      </c>
      <c r="H1163" s="269">
        <v>44651</v>
      </c>
      <c r="I1163" s="217">
        <v>450</v>
      </c>
      <c r="J1163" s="217">
        <f t="shared" si="51"/>
        <v>9</v>
      </c>
      <c r="N1163" s="216"/>
      <c r="R1163" s="216"/>
      <c r="U1163" s="216"/>
    </row>
    <row r="1164" spans="1:21" ht="15" hidden="1" outlineLevel="1" thickBot="1" x14ac:dyDescent="0.4">
      <c r="A1164" s="216" t="s">
        <v>5388</v>
      </c>
      <c r="B1164" s="46">
        <v>30</v>
      </c>
      <c r="C1164" s="216" t="s">
        <v>5389</v>
      </c>
      <c r="D1164" s="72" t="s">
        <v>170</v>
      </c>
      <c r="E1164" s="217">
        <v>6</v>
      </c>
      <c r="F1164" s="217">
        <v>10</v>
      </c>
      <c r="G1164" s="217">
        <v>16</v>
      </c>
      <c r="H1164" s="269">
        <v>44651</v>
      </c>
      <c r="I1164" s="217">
        <v>100</v>
      </c>
      <c r="J1164" s="217">
        <f t="shared" si="51"/>
        <v>16</v>
      </c>
      <c r="N1164" s="216"/>
      <c r="R1164" s="216"/>
      <c r="U1164" s="216"/>
    </row>
    <row r="1165" spans="1:21" ht="15" hidden="1" outlineLevel="1" thickBot="1" x14ac:dyDescent="0.4">
      <c r="A1165" s="216" t="s">
        <v>5388</v>
      </c>
      <c r="B1165" s="46">
        <v>31</v>
      </c>
      <c r="C1165" s="216" t="s">
        <v>5389</v>
      </c>
      <c r="D1165" s="72" t="s">
        <v>170</v>
      </c>
      <c r="E1165" s="217">
        <v>5</v>
      </c>
      <c r="F1165" s="217">
        <v>6</v>
      </c>
      <c r="G1165" s="217">
        <v>11</v>
      </c>
      <c r="H1165" s="269">
        <v>44651</v>
      </c>
      <c r="I1165" s="217">
        <v>350</v>
      </c>
      <c r="J1165" s="217">
        <f t="shared" si="51"/>
        <v>11</v>
      </c>
      <c r="N1165" s="216"/>
      <c r="R1165" s="216"/>
      <c r="U1165" s="216"/>
    </row>
    <row r="1166" spans="1:21" ht="15" hidden="1" outlineLevel="1" thickBot="1" x14ac:dyDescent="0.4">
      <c r="A1166" s="216" t="s">
        <v>5388</v>
      </c>
      <c r="B1166" s="46">
        <v>32</v>
      </c>
      <c r="C1166" s="216" t="s">
        <v>5389</v>
      </c>
      <c r="D1166" s="72" t="s">
        <v>170</v>
      </c>
      <c r="E1166" s="217">
        <v>6</v>
      </c>
      <c r="F1166" s="217">
        <v>6</v>
      </c>
      <c r="G1166" s="217">
        <v>12</v>
      </c>
      <c r="H1166" s="269">
        <v>44651</v>
      </c>
      <c r="I1166" s="217">
        <v>200</v>
      </c>
      <c r="J1166" s="217">
        <f t="shared" si="51"/>
        <v>12</v>
      </c>
      <c r="N1166" s="216"/>
      <c r="R1166" s="216"/>
      <c r="U1166" s="216"/>
    </row>
    <row r="1167" spans="1:21" ht="15" hidden="1" outlineLevel="1" thickBot="1" x14ac:dyDescent="0.4">
      <c r="A1167" s="216" t="s">
        <v>5388</v>
      </c>
      <c r="B1167" s="46">
        <v>33</v>
      </c>
      <c r="C1167" s="216" t="s">
        <v>5389</v>
      </c>
      <c r="D1167" s="72" t="s">
        <v>170</v>
      </c>
      <c r="E1167" s="217">
        <v>7</v>
      </c>
      <c r="F1167" s="217">
        <v>7</v>
      </c>
      <c r="G1167" s="217">
        <v>14</v>
      </c>
      <c r="H1167" s="269">
        <v>44651</v>
      </c>
      <c r="I1167" s="217">
        <v>400</v>
      </c>
      <c r="J1167" s="217">
        <f t="shared" si="51"/>
        <v>14</v>
      </c>
      <c r="N1167" s="216"/>
      <c r="R1167" s="216"/>
      <c r="U1167" s="216"/>
    </row>
    <row r="1168" spans="1:21" ht="15" hidden="1" outlineLevel="1" thickBot="1" x14ac:dyDescent="0.4">
      <c r="A1168" s="216" t="s">
        <v>5388</v>
      </c>
      <c r="B1168" s="46">
        <v>34</v>
      </c>
      <c r="C1168" s="216" t="s">
        <v>5389</v>
      </c>
      <c r="D1168" s="72" t="s">
        <v>170</v>
      </c>
      <c r="E1168" s="217">
        <v>5</v>
      </c>
      <c r="F1168" s="217">
        <v>7</v>
      </c>
      <c r="G1168" s="217">
        <v>12</v>
      </c>
      <c r="H1168" s="269">
        <v>44651</v>
      </c>
      <c r="I1168" s="217">
        <v>700</v>
      </c>
      <c r="J1168" s="217">
        <f t="shared" si="51"/>
        <v>12</v>
      </c>
      <c r="N1168" s="216"/>
      <c r="R1168" s="216"/>
      <c r="U1168" s="216"/>
    </row>
    <row r="1169" spans="1:21" ht="15" hidden="1" outlineLevel="1" thickBot="1" x14ac:dyDescent="0.4">
      <c r="A1169" s="216" t="s">
        <v>5388</v>
      </c>
      <c r="B1169" s="46">
        <v>36</v>
      </c>
      <c r="C1169" s="216" t="s">
        <v>5389</v>
      </c>
      <c r="D1169" s="72" t="s">
        <v>170</v>
      </c>
      <c r="E1169" s="217">
        <v>1</v>
      </c>
      <c r="F1169" s="217">
        <v>3</v>
      </c>
      <c r="G1169" s="217">
        <v>4</v>
      </c>
      <c r="H1169" s="269">
        <v>44651</v>
      </c>
      <c r="I1169" s="217">
        <v>200</v>
      </c>
      <c r="J1169" s="217">
        <f t="shared" si="51"/>
        <v>4</v>
      </c>
      <c r="N1169" s="216"/>
      <c r="R1169" s="216"/>
      <c r="U1169" s="216"/>
    </row>
    <row r="1170" spans="1:21" ht="15" hidden="1" outlineLevel="1" thickBot="1" x14ac:dyDescent="0.4">
      <c r="A1170" s="216" t="s">
        <v>5388</v>
      </c>
      <c r="B1170" s="46">
        <v>38</v>
      </c>
      <c r="C1170" s="216" t="s">
        <v>5389</v>
      </c>
      <c r="D1170" s="72" t="s">
        <v>170</v>
      </c>
      <c r="E1170" s="217">
        <v>1</v>
      </c>
      <c r="F1170" s="217">
        <v>3</v>
      </c>
      <c r="G1170" s="217">
        <v>4</v>
      </c>
      <c r="H1170" s="269">
        <v>44651</v>
      </c>
      <c r="I1170" s="217">
        <v>470</v>
      </c>
      <c r="J1170" s="217">
        <f t="shared" si="51"/>
        <v>4</v>
      </c>
      <c r="N1170" s="216"/>
      <c r="R1170" s="216"/>
      <c r="U1170" s="216"/>
    </row>
    <row r="1171" spans="1:21" ht="15" hidden="1" outlineLevel="1" thickBot="1" x14ac:dyDescent="0.4">
      <c r="A1171" s="216" t="s">
        <v>5388</v>
      </c>
      <c r="B1171" s="46">
        <v>39</v>
      </c>
      <c r="C1171" s="216" t="s">
        <v>5389</v>
      </c>
      <c r="D1171" s="72" t="s">
        <v>170</v>
      </c>
      <c r="E1171" s="217">
        <v>2</v>
      </c>
      <c r="F1171" s="217">
        <v>4</v>
      </c>
      <c r="G1171" s="217">
        <v>6</v>
      </c>
      <c r="H1171" s="269">
        <v>44651</v>
      </c>
      <c r="I1171" s="217">
        <v>200</v>
      </c>
      <c r="J1171" s="217">
        <f t="shared" si="51"/>
        <v>6</v>
      </c>
      <c r="N1171" s="216"/>
      <c r="R1171" s="216"/>
      <c r="U1171" s="216"/>
    </row>
    <row r="1172" spans="1:21" ht="15" hidden="1" outlineLevel="1" thickBot="1" x14ac:dyDescent="0.4">
      <c r="A1172" s="216" t="s">
        <v>5388</v>
      </c>
      <c r="B1172" s="46">
        <v>40</v>
      </c>
      <c r="C1172" s="216" t="s">
        <v>5389</v>
      </c>
      <c r="D1172" s="72" t="s">
        <v>170</v>
      </c>
      <c r="E1172" s="217">
        <v>6</v>
      </c>
      <c r="F1172" s="217">
        <v>7</v>
      </c>
      <c r="G1172" s="217">
        <v>13</v>
      </c>
      <c r="H1172" s="269">
        <v>44651</v>
      </c>
      <c r="I1172" s="217">
        <v>100</v>
      </c>
      <c r="J1172" s="217">
        <f t="shared" si="51"/>
        <v>13</v>
      </c>
      <c r="N1172" s="216"/>
      <c r="R1172" s="216"/>
      <c r="U1172" s="216"/>
    </row>
    <row r="1173" spans="1:21" ht="15" hidden="1" outlineLevel="1" thickBot="1" x14ac:dyDescent="0.4">
      <c r="A1173" s="216" t="s">
        <v>5388</v>
      </c>
      <c r="B1173" s="46">
        <v>42</v>
      </c>
      <c r="C1173" s="216" t="s">
        <v>5389</v>
      </c>
      <c r="D1173" s="72" t="s">
        <v>170</v>
      </c>
      <c r="E1173" s="217">
        <v>2</v>
      </c>
      <c r="F1173" s="217">
        <v>3</v>
      </c>
      <c r="G1173" s="217">
        <v>5</v>
      </c>
      <c r="H1173" s="269">
        <v>44651</v>
      </c>
      <c r="I1173" s="217">
        <v>850</v>
      </c>
      <c r="J1173" s="217">
        <f t="shared" si="51"/>
        <v>5</v>
      </c>
      <c r="N1173" s="216"/>
      <c r="R1173" s="216"/>
      <c r="U1173" s="216"/>
    </row>
    <row r="1174" spans="1:21" ht="15" hidden="1" outlineLevel="1" thickBot="1" x14ac:dyDescent="0.4">
      <c r="A1174" s="216" t="s">
        <v>5388</v>
      </c>
      <c r="B1174" s="46">
        <v>41</v>
      </c>
      <c r="C1174" s="216" t="s">
        <v>5389</v>
      </c>
      <c r="D1174" s="72" t="s">
        <v>170</v>
      </c>
      <c r="E1174" s="217">
        <v>1</v>
      </c>
      <c r="F1174" s="217">
        <v>3</v>
      </c>
      <c r="G1174" s="217">
        <v>4</v>
      </c>
      <c r="H1174" s="269">
        <v>44651</v>
      </c>
      <c r="I1174" s="217">
        <v>350</v>
      </c>
      <c r="J1174" s="217">
        <f t="shared" si="51"/>
        <v>4</v>
      </c>
      <c r="N1174" s="216"/>
      <c r="R1174" s="216"/>
      <c r="U1174" s="216"/>
    </row>
    <row r="1175" spans="1:21" ht="15" hidden="1" outlineLevel="1" thickBot="1" x14ac:dyDescent="0.4">
      <c r="A1175" s="216" t="s">
        <v>5388</v>
      </c>
      <c r="B1175" s="46">
        <v>48</v>
      </c>
      <c r="C1175" s="216" t="s">
        <v>5389</v>
      </c>
      <c r="D1175" s="72" t="s">
        <v>170</v>
      </c>
      <c r="E1175" s="217">
        <v>2</v>
      </c>
      <c r="F1175" s="217">
        <v>2</v>
      </c>
      <c r="G1175" s="217">
        <v>4</v>
      </c>
      <c r="H1175" s="269">
        <v>44651</v>
      </c>
      <c r="I1175" s="217">
        <v>350</v>
      </c>
      <c r="J1175" s="217">
        <f t="shared" si="51"/>
        <v>4</v>
      </c>
      <c r="N1175" s="216"/>
      <c r="R1175" s="216"/>
      <c r="U1175" s="216"/>
    </row>
    <row r="1176" spans="1:21" ht="15" hidden="1" outlineLevel="1" thickBot="1" x14ac:dyDescent="0.4">
      <c r="A1176" s="216" t="s">
        <v>5388</v>
      </c>
      <c r="B1176" s="46">
        <v>43</v>
      </c>
      <c r="C1176" s="216" t="s">
        <v>5389</v>
      </c>
      <c r="D1176" s="72" t="s">
        <v>170</v>
      </c>
      <c r="E1176" s="217">
        <v>1</v>
      </c>
      <c r="F1176" s="217">
        <v>2</v>
      </c>
      <c r="G1176" s="217">
        <v>3</v>
      </c>
      <c r="H1176" s="269">
        <v>44651</v>
      </c>
      <c r="I1176" s="217">
        <v>300</v>
      </c>
      <c r="J1176" s="217">
        <f t="shared" si="51"/>
        <v>3</v>
      </c>
      <c r="N1176" s="216"/>
      <c r="R1176" s="216"/>
      <c r="U1176" s="216"/>
    </row>
    <row r="1177" spans="1:21" ht="15" hidden="1" outlineLevel="1" thickBot="1" x14ac:dyDescent="0.4">
      <c r="A1177" s="216" t="s">
        <v>5388</v>
      </c>
      <c r="B1177" s="46">
        <v>44</v>
      </c>
      <c r="C1177" s="216" t="s">
        <v>5389</v>
      </c>
      <c r="D1177" s="72" t="s">
        <v>170</v>
      </c>
      <c r="E1177" s="217">
        <v>1</v>
      </c>
      <c r="F1177" s="217">
        <v>8</v>
      </c>
      <c r="G1177" s="217">
        <v>9</v>
      </c>
      <c r="H1177" s="269">
        <v>44651</v>
      </c>
      <c r="I1177" s="217">
        <v>800</v>
      </c>
      <c r="J1177" s="217">
        <f t="shared" si="51"/>
        <v>9</v>
      </c>
      <c r="N1177" s="216"/>
      <c r="R1177" s="216"/>
      <c r="U1177" s="216"/>
    </row>
    <row r="1178" spans="1:21" ht="15" hidden="1" outlineLevel="1" thickBot="1" x14ac:dyDescent="0.4">
      <c r="A1178" s="216" t="s">
        <v>5388</v>
      </c>
      <c r="B1178" s="46">
        <v>45</v>
      </c>
      <c r="C1178" s="216" t="s">
        <v>5389</v>
      </c>
      <c r="D1178" s="72" t="s">
        <v>170</v>
      </c>
      <c r="E1178" s="217">
        <v>5</v>
      </c>
      <c r="F1178" s="217">
        <v>6</v>
      </c>
      <c r="G1178" s="217">
        <v>11</v>
      </c>
      <c r="H1178" s="269">
        <v>44651</v>
      </c>
      <c r="I1178" s="217">
        <v>200</v>
      </c>
      <c r="J1178" s="217">
        <f t="shared" si="51"/>
        <v>11</v>
      </c>
      <c r="N1178" s="216"/>
      <c r="R1178" s="216"/>
      <c r="U1178" s="216"/>
    </row>
    <row r="1179" spans="1:21" ht="15" hidden="1" outlineLevel="1" thickBot="1" x14ac:dyDescent="0.4">
      <c r="A1179" s="216" t="s">
        <v>5388</v>
      </c>
      <c r="B1179" s="46">
        <v>46</v>
      </c>
      <c r="C1179" s="216" t="s">
        <v>5389</v>
      </c>
      <c r="D1179" s="72" t="s">
        <v>170</v>
      </c>
      <c r="E1179" s="217">
        <v>2</v>
      </c>
      <c r="F1179" s="217">
        <v>3</v>
      </c>
      <c r="G1179" s="217">
        <v>5</v>
      </c>
      <c r="H1179" s="269">
        <v>44651</v>
      </c>
      <c r="I1179" s="217">
        <v>100</v>
      </c>
      <c r="J1179" s="217">
        <f t="shared" si="51"/>
        <v>5</v>
      </c>
      <c r="N1179" s="216"/>
      <c r="R1179" s="216"/>
      <c r="U1179" s="216"/>
    </row>
    <row r="1180" spans="1:21" ht="15" hidden="1" outlineLevel="1" thickBot="1" x14ac:dyDescent="0.4">
      <c r="A1180" s="216" t="s">
        <v>5388</v>
      </c>
      <c r="B1180" s="46">
        <v>49</v>
      </c>
      <c r="C1180" s="216" t="s">
        <v>5389</v>
      </c>
      <c r="D1180" s="72" t="s">
        <v>170</v>
      </c>
      <c r="E1180" s="217">
        <v>4</v>
      </c>
      <c r="F1180" s="217">
        <v>5</v>
      </c>
      <c r="G1180" s="217">
        <v>9</v>
      </c>
      <c r="H1180" s="269">
        <v>44651</v>
      </c>
      <c r="I1180" s="217">
        <v>200</v>
      </c>
      <c r="J1180" s="217">
        <f t="shared" si="51"/>
        <v>9</v>
      </c>
      <c r="N1180" s="216"/>
      <c r="R1180" s="216"/>
      <c r="U1180" s="216"/>
    </row>
    <row r="1181" spans="1:21" ht="15" hidden="1" outlineLevel="1" thickBot="1" x14ac:dyDescent="0.4">
      <c r="A1181" s="216" t="s">
        <v>5388</v>
      </c>
      <c r="B1181" s="46">
        <v>47</v>
      </c>
      <c r="C1181" s="216" t="s">
        <v>5389</v>
      </c>
      <c r="D1181" s="72" t="s">
        <v>170</v>
      </c>
      <c r="E1181" s="217">
        <v>6</v>
      </c>
      <c r="F1181" s="217">
        <v>10</v>
      </c>
      <c r="G1181" s="217">
        <v>16</v>
      </c>
      <c r="H1181" s="269">
        <v>44651</v>
      </c>
      <c r="I1181" s="217">
        <v>400</v>
      </c>
      <c r="J1181" s="217">
        <f t="shared" si="51"/>
        <v>16</v>
      </c>
      <c r="N1181" s="216"/>
      <c r="R1181" s="216"/>
      <c r="U1181" s="216"/>
    </row>
    <row r="1182" spans="1:21" ht="15" hidden="1" outlineLevel="1" thickBot="1" x14ac:dyDescent="0.4">
      <c r="A1182" s="216" t="s">
        <v>5388</v>
      </c>
      <c r="B1182" s="46">
        <v>50</v>
      </c>
      <c r="C1182" s="216" t="s">
        <v>5389</v>
      </c>
      <c r="D1182" s="72" t="s">
        <v>170</v>
      </c>
      <c r="E1182" s="217">
        <v>3</v>
      </c>
      <c r="F1182" s="217">
        <v>3</v>
      </c>
      <c r="G1182" s="217">
        <v>6</v>
      </c>
      <c r="H1182" s="269">
        <v>44651</v>
      </c>
      <c r="I1182" s="217">
        <v>300</v>
      </c>
      <c r="J1182" s="217">
        <f t="shared" si="51"/>
        <v>6</v>
      </c>
      <c r="N1182" s="216"/>
      <c r="R1182" s="216"/>
      <c r="U1182" s="216"/>
    </row>
    <row r="1183" spans="1:21" ht="15" hidden="1" outlineLevel="1" thickBot="1" x14ac:dyDescent="0.4">
      <c r="A1183" s="216" t="s">
        <v>5388</v>
      </c>
      <c r="B1183" s="46">
        <v>51</v>
      </c>
      <c r="C1183" s="216" t="s">
        <v>5389</v>
      </c>
      <c r="D1183" s="72" t="s">
        <v>170</v>
      </c>
      <c r="E1183" s="217">
        <v>8</v>
      </c>
      <c r="F1183" s="217">
        <v>7</v>
      </c>
      <c r="G1183" s="217">
        <v>15</v>
      </c>
      <c r="H1183" s="269">
        <v>44651</v>
      </c>
      <c r="I1183" s="217">
        <v>700</v>
      </c>
      <c r="J1183" s="217">
        <f t="shared" si="51"/>
        <v>15</v>
      </c>
      <c r="N1183" s="216"/>
      <c r="R1183" s="216"/>
      <c r="U1183" s="216"/>
    </row>
    <row r="1184" spans="1:21" ht="15" hidden="1" outlineLevel="1" thickBot="1" x14ac:dyDescent="0.4">
      <c r="A1184" s="216" t="s">
        <v>5388</v>
      </c>
      <c r="B1184" s="46">
        <v>53</v>
      </c>
      <c r="C1184" s="216" t="s">
        <v>5389</v>
      </c>
      <c r="D1184" s="72" t="s">
        <v>170</v>
      </c>
      <c r="E1184" s="217">
        <v>4</v>
      </c>
      <c r="F1184" s="217">
        <v>6</v>
      </c>
      <c r="G1184" s="217">
        <v>10</v>
      </c>
      <c r="H1184" s="269">
        <v>44651</v>
      </c>
      <c r="I1184" s="217">
        <v>750</v>
      </c>
      <c r="J1184" s="217">
        <f t="shared" si="51"/>
        <v>10</v>
      </c>
      <c r="N1184" s="216"/>
      <c r="R1184" s="216"/>
      <c r="U1184" s="216"/>
    </row>
    <row r="1185" spans="1:21" ht="15" hidden="1" outlineLevel="1" thickBot="1" x14ac:dyDescent="0.4">
      <c r="A1185" s="216" t="s">
        <v>5388</v>
      </c>
      <c r="B1185" s="46">
        <v>56</v>
      </c>
      <c r="C1185" s="216" t="s">
        <v>5389</v>
      </c>
      <c r="D1185" s="72" t="s">
        <v>170</v>
      </c>
      <c r="E1185" s="217">
        <v>4</v>
      </c>
      <c r="F1185" s="217">
        <v>2</v>
      </c>
      <c r="G1185" s="217">
        <v>6</v>
      </c>
      <c r="H1185" s="269">
        <v>44651</v>
      </c>
      <c r="I1185" s="217">
        <v>200</v>
      </c>
      <c r="J1185" s="217">
        <f t="shared" si="51"/>
        <v>6</v>
      </c>
      <c r="N1185" s="216"/>
      <c r="R1185" s="216"/>
      <c r="U1185" s="216"/>
    </row>
    <row r="1186" spans="1:21" ht="15" hidden="1" outlineLevel="1" thickBot="1" x14ac:dyDescent="0.4">
      <c r="A1186" s="216" t="s">
        <v>5388</v>
      </c>
      <c r="B1186" s="46">
        <v>54</v>
      </c>
      <c r="C1186" s="216" t="s">
        <v>5389</v>
      </c>
      <c r="D1186" s="72" t="s">
        <v>170</v>
      </c>
      <c r="E1186" s="217">
        <v>10</v>
      </c>
      <c r="F1186" s="217">
        <v>5</v>
      </c>
      <c r="G1186" s="217">
        <v>15</v>
      </c>
      <c r="H1186" s="269">
        <v>44651</v>
      </c>
      <c r="I1186" s="217">
        <v>300</v>
      </c>
      <c r="J1186" s="217">
        <f t="shared" si="51"/>
        <v>15</v>
      </c>
      <c r="N1186" s="216"/>
      <c r="R1186" s="216"/>
      <c r="U1186" s="216"/>
    </row>
    <row r="1187" spans="1:21" ht="15" hidden="1" outlineLevel="1" thickBot="1" x14ac:dyDescent="0.4">
      <c r="A1187" s="216" t="s">
        <v>5388</v>
      </c>
      <c r="B1187" s="46">
        <v>55</v>
      </c>
      <c r="C1187" s="216" t="s">
        <v>5389</v>
      </c>
      <c r="D1187" s="72" t="s">
        <v>170</v>
      </c>
      <c r="E1187" s="217">
        <v>6</v>
      </c>
      <c r="F1187" s="217">
        <v>9</v>
      </c>
      <c r="G1187" s="217">
        <v>15</v>
      </c>
      <c r="H1187" s="269">
        <v>44651</v>
      </c>
      <c r="I1187" s="217">
        <v>600</v>
      </c>
      <c r="J1187" s="217">
        <f t="shared" si="51"/>
        <v>15</v>
      </c>
      <c r="N1187" s="216"/>
      <c r="R1187" s="216"/>
      <c r="U1187" s="216"/>
    </row>
    <row r="1188" spans="1:21" ht="15" hidden="1" outlineLevel="1" thickBot="1" x14ac:dyDescent="0.4">
      <c r="A1188" s="216" t="s">
        <v>5388</v>
      </c>
      <c r="B1188" s="46">
        <v>57</v>
      </c>
      <c r="C1188" s="216" t="s">
        <v>5389</v>
      </c>
      <c r="D1188" s="72" t="s">
        <v>170</v>
      </c>
      <c r="E1188" s="217">
        <v>10</v>
      </c>
      <c r="F1188" s="217">
        <v>4</v>
      </c>
      <c r="G1188" s="217">
        <v>14</v>
      </c>
      <c r="H1188" s="269">
        <v>44651</v>
      </c>
      <c r="I1188" s="217">
        <v>700</v>
      </c>
      <c r="J1188" s="217">
        <f t="shared" si="51"/>
        <v>14</v>
      </c>
      <c r="N1188" s="216"/>
      <c r="R1188" s="216"/>
      <c r="U1188" s="216"/>
    </row>
    <row r="1189" spans="1:21" ht="15" collapsed="1" thickBot="1" x14ac:dyDescent="0.4">
      <c r="A1189" s="415" t="s">
        <v>5388</v>
      </c>
      <c r="B1189" s="416"/>
      <c r="C1189" s="417" t="s">
        <v>5389</v>
      </c>
      <c r="D1189" s="273">
        <f>COUNTA(D1132:D1188)</f>
        <v>57</v>
      </c>
      <c r="E1189" s="418">
        <f>SUM(E1132:E1188)</f>
        <v>271</v>
      </c>
      <c r="F1189" s="418">
        <f t="shared" ref="F1189:G1189" si="52">SUM(F1132:F1188)</f>
        <v>272</v>
      </c>
      <c r="G1189" s="418">
        <f t="shared" si="52"/>
        <v>543</v>
      </c>
      <c r="H1189" s="422">
        <v>44651</v>
      </c>
      <c r="I1189" s="421">
        <f>AVERAGE(I1132:I1188)</f>
        <v>401.05263157894734</v>
      </c>
      <c r="J1189" s="418">
        <f t="shared" ref="J1189" si="53">SUM(J1132:J1188)</f>
        <v>543</v>
      </c>
      <c r="N1189" s="216"/>
      <c r="R1189" s="216"/>
      <c r="U1189" s="216"/>
    </row>
    <row r="1190" spans="1:21" ht="15" hidden="1" outlineLevel="1" thickBot="1" x14ac:dyDescent="0.4">
      <c r="A1190" s="216" t="s">
        <v>5390</v>
      </c>
      <c r="B1190" s="46">
        <v>1</v>
      </c>
      <c r="C1190" s="216" t="s">
        <v>5391</v>
      </c>
      <c r="D1190" s="72" t="s">
        <v>170</v>
      </c>
      <c r="E1190" s="217">
        <v>4</v>
      </c>
      <c r="F1190" s="217">
        <v>2</v>
      </c>
      <c r="G1190" s="217">
        <v>6</v>
      </c>
      <c r="H1190" s="269">
        <v>44652</v>
      </c>
      <c r="I1190" s="217">
        <v>300</v>
      </c>
      <c r="J1190" s="217">
        <f t="shared" si="51"/>
        <v>6</v>
      </c>
      <c r="N1190" s="216"/>
      <c r="R1190" s="216"/>
      <c r="U1190" s="216"/>
    </row>
    <row r="1191" spans="1:21" ht="15" hidden="1" outlineLevel="1" thickBot="1" x14ac:dyDescent="0.4">
      <c r="A1191" s="216" t="s">
        <v>5390</v>
      </c>
      <c r="B1191" s="46">
        <v>2</v>
      </c>
      <c r="C1191" s="216" t="s">
        <v>5391</v>
      </c>
      <c r="D1191" s="72" t="s">
        <v>170</v>
      </c>
      <c r="E1191" s="217">
        <v>6</v>
      </c>
      <c r="F1191" s="217">
        <v>3</v>
      </c>
      <c r="G1191" s="217">
        <v>9</v>
      </c>
      <c r="H1191" s="269">
        <v>44652</v>
      </c>
      <c r="I1191" s="217">
        <v>500</v>
      </c>
      <c r="J1191" s="217">
        <f t="shared" si="51"/>
        <v>9</v>
      </c>
      <c r="N1191" s="216"/>
      <c r="R1191" s="216"/>
      <c r="U1191" s="216"/>
    </row>
    <row r="1192" spans="1:21" ht="15" hidden="1" outlineLevel="1" thickBot="1" x14ac:dyDescent="0.4">
      <c r="A1192" s="216" t="s">
        <v>5390</v>
      </c>
      <c r="B1192" s="46">
        <v>65</v>
      </c>
      <c r="C1192" s="216" t="s">
        <v>5391</v>
      </c>
      <c r="D1192" s="72" t="s">
        <v>170</v>
      </c>
      <c r="E1192" s="217">
        <v>1</v>
      </c>
      <c r="F1192" s="217">
        <v>2</v>
      </c>
      <c r="G1192" s="217">
        <v>3</v>
      </c>
      <c r="H1192" s="269">
        <v>44652</v>
      </c>
      <c r="I1192" s="217">
        <v>500</v>
      </c>
      <c r="J1192" s="217">
        <f t="shared" si="51"/>
        <v>3</v>
      </c>
      <c r="N1192" s="216"/>
      <c r="R1192" s="216"/>
      <c r="U1192" s="216"/>
    </row>
    <row r="1193" spans="1:21" ht="15" hidden="1" outlineLevel="1" thickBot="1" x14ac:dyDescent="0.4">
      <c r="A1193" s="216" t="s">
        <v>5390</v>
      </c>
      <c r="B1193" s="46">
        <v>3</v>
      </c>
      <c r="C1193" s="216" t="s">
        <v>5391</v>
      </c>
      <c r="D1193" s="72" t="s">
        <v>170</v>
      </c>
      <c r="E1193" s="217">
        <v>6</v>
      </c>
      <c r="F1193" s="217">
        <v>8</v>
      </c>
      <c r="G1193" s="217">
        <v>14</v>
      </c>
      <c r="H1193" s="269">
        <v>44652</v>
      </c>
      <c r="I1193" s="217">
        <v>300</v>
      </c>
      <c r="J1193" s="217">
        <f t="shared" si="51"/>
        <v>14</v>
      </c>
      <c r="N1193" s="216"/>
      <c r="R1193" s="216"/>
      <c r="U1193" s="216"/>
    </row>
    <row r="1194" spans="1:21" ht="15" hidden="1" outlineLevel="1" thickBot="1" x14ac:dyDescent="0.4">
      <c r="A1194" s="216" t="s">
        <v>5390</v>
      </c>
      <c r="B1194" s="46">
        <v>4</v>
      </c>
      <c r="C1194" s="216" t="s">
        <v>5391</v>
      </c>
      <c r="D1194" s="72" t="s">
        <v>170</v>
      </c>
      <c r="E1194" s="217">
        <v>6</v>
      </c>
      <c r="F1194" s="217">
        <v>4</v>
      </c>
      <c r="G1194" s="217">
        <v>10</v>
      </c>
      <c r="H1194" s="269">
        <v>44652</v>
      </c>
      <c r="I1194" s="217">
        <v>100</v>
      </c>
      <c r="J1194" s="217">
        <f t="shared" si="51"/>
        <v>10</v>
      </c>
      <c r="N1194" s="216"/>
      <c r="R1194" s="216"/>
      <c r="U1194" s="216"/>
    </row>
    <row r="1195" spans="1:21" ht="15" hidden="1" outlineLevel="1" thickBot="1" x14ac:dyDescent="0.4">
      <c r="A1195" s="216" t="s">
        <v>5390</v>
      </c>
      <c r="B1195" s="46">
        <v>5</v>
      </c>
      <c r="C1195" s="216" t="s">
        <v>5391</v>
      </c>
      <c r="D1195" s="72" t="s">
        <v>170</v>
      </c>
      <c r="E1195" s="217">
        <v>6</v>
      </c>
      <c r="F1195" s="217">
        <v>3</v>
      </c>
      <c r="G1195" s="217">
        <v>9</v>
      </c>
      <c r="H1195" s="269">
        <v>44652</v>
      </c>
      <c r="I1195" s="217">
        <v>200</v>
      </c>
      <c r="J1195" s="217">
        <f t="shared" si="51"/>
        <v>9</v>
      </c>
      <c r="N1195" s="216"/>
      <c r="R1195" s="216"/>
      <c r="U1195" s="216"/>
    </row>
    <row r="1196" spans="1:21" ht="15" hidden="1" outlineLevel="1" thickBot="1" x14ac:dyDescent="0.4">
      <c r="A1196" s="216" t="s">
        <v>5390</v>
      </c>
      <c r="B1196" s="46">
        <v>56</v>
      </c>
      <c r="C1196" s="216" t="s">
        <v>5391</v>
      </c>
      <c r="D1196" s="72" t="s">
        <v>170</v>
      </c>
      <c r="E1196" s="217">
        <v>4</v>
      </c>
      <c r="F1196" s="217">
        <v>2</v>
      </c>
      <c r="G1196" s="217">
        <v>6</v>
      </c>
      <c r="H1196" s="269">
        <v>44652</v>
      </c>
      <c r="I1196" s="217">
        <v>100</v>
      </c>
      <c r="J1196" s="217">
        <f t="shared" si="51"/>
        <v>6</v>
      </c>
      <c r="N1196" s="216"/>
      <c r="R1196" s="216"/>
      <c r="U1196" s="216"/>
    </row>
    <row r="1197" spans="1:21" ht="15" hidden="1" outlineLevel="1" thickBot="1" x14ac:dyDescent="0.4">
      <c r="A1197" s="216" t="s">
        <v>5390</v>
      </c>
      <c r="B1197" s="46">
        <v>6</v>
      </c>
      <c r="C1197" s="216" t="s">
        <v>5391</v>
      </c>
      <c r="D1197" s="72" t="s">
        <v>170</v>
      </c>
      <c r="E1197" s="217">
        <v>3</v>
      </c>
      <c r="F1197" s="217">
        <v>2</v>
      </c>
      <c r="G1197" s="217">
        <v>5</v>
      </c>
      <c r="H1197" s="269">
        <v>44652</v>
      </c>
      <c r="I1197" s="217">
        <v>500</v>
      </c>
      <c r="J1197" s="217">
        <f t="shared" si="51"/>
        <v>5</v>
      </c>
      <c r="N1197" s="216"/>
      <c r="R1197" s="216"/>
      <c r="U1197" s="216"/>
    </row>
    <row r="1198" spans="1:21" ht="15" hidden="1" outlineLevel="1" thickBot="1" x14ac:dyDescent="0.4">
      <c r="A1198" s="216" t="s">
        <v>5390</v>
      </c>
      <c r="B1198" s="46">
        <v>7</v>
      </c>
      <c r="C1198" s="216" t="s">
        <v>5391</v>
      </c>
      <c r="D1198" s="72" t="s">
        <v>170</v>
      </c>
      <c r="E1198" s="217">
        <v>16</v>
      </c>
      <c r="F1198" s="217">
        <v>8</v>
      </c>
      <c r="G1198" s="217">
        <v>24</v>
      </c>
      <c r="H1198" s="269">
        <v>44652</v>
      </c>
      <c r="I1198" s="217">
        <v>100</v>
      </c>
      <c r="J1198" s="217">
        <f t="shared" si="51"/>
        <v>24</v>
      </c>
      <c r="N1198" s="216"/>
      <c r="R1198" s="216"/>
      <c r="U1198" s="216"/>
    </row>
    <row r="1199" spans="1:21" ht="15" hidden="1" outlineLevel="1" thickBot="1" x14ac:dyDescent="0.4">
      <c r="A1199" s="216" t="s">
        <v>5390</v>
      </c>
      <c r="B1199" s="46">
        <v>8</v>
      </c>
      <c r="C1199" s="216" t="s">
        <v>5391</v>
      </c>
      <c r="D1199" s="72" t="s">
        <v>170</v>
      </c>
      <c r="E1199" s="217">
        <v>0</v>
      </c>
      <c r="F1199" s="217">
        <v>2</v>
      </c>
      <c r="G1199" s="217">
        <v>2</v>
      </c>
      <c r="H1199" s="269">
        <v>44652</v>
      </c>
      <c r="I1199" s="217">
        <v>400</v>
      </c>
      <c r="J1199" s="217">
        <f t="shared" si="51"/>
        <v>2</v>
      </c>
      <c r="N1199" s="216"/>
      <c r="R1199" s="216"/>
      <c r="U1199" s="216"/>
    </row>
    <row r="1200" spans="1:21" ht="15" hidden="1" outlineLevel="1" thickBot="1" x14ac:dyDescent="0.4">
      <c r="A1200" s="216" t="s">
        <v>5390</v>
      </c>
      <c r="B1200" s="46">
        <v>43</v>
      </c>
      <c r="C1200" s="216" t="s">
        <v>5391</v>
      </c>
      <c r="D1200" s="72" t="s">
        <v>170</v>
      </c>
      <c r="E1200" s="217">
        <v>12</v>
      </c>
      <c r="F1200" s="217">
        <v>10</v>
      </c>
      <c r="G1200" s="217">
        <v>22</v>
      </c>
      <c r="H1200" s="269">
        <v>44652</v>
      </c>
      <c r="I1200" s="217">
        <v>100</v>
      </c>
      <c r="J1200" s="217">
        <f t="shared" si="51"/>
        <v>22</v>
      </c>
      <c r="N1200" s="216"/>
      <c r="R1200" s="216"/>
      <c r="U1200" s="216"/>
    </row>
    <row r="1201" spans="1:21" ht="15" hidden="1" outlineLevel="1" thickBot="1" x14ac:dyDescent="0.4">
      <c r="A1201" s="216" t="s">
        <v>5390</v>
      </c>
      <c r="B1201" s="46">
        <v>9</v>
      </c>
      <c r="C1201" s="216" t="s">
        <v>5391</v>
      </c>
      <c r="D1201" s="72" t="s">
        <v>170</v>
      </c>
      <c r="E1201" s="217">
        <v>5</v>
      </c>
      <c r="F1201" s="217">
        <v>2</v>
      </c>
      <c r="G1201" s="217">
        <v>7</v>
      </c>
      <c r="H1201" s="269">
        <v>44652</v>
      </c>
      <c r="I1201" s="217">
        <v>600</v>
      </c>
      <c r="J1201" s="217">
        <f t="shared" si="51"/>
        <v>7</v>
      </c>
      <c r="N1201" s="216"/>
      <c r="R1201" s="216"/>
      <c r="U1201" s="216"/>
    </row>
    <row r="1202" spans="1:21" ht="15" hidden="1" outlineLevel="1" thickBot="1" x14ac:dyDescent="0.4">
      <c r="A1202" s="216" t="s">
        <v>5390</v>
      </c>
      <c r="B1202" s="46">
        <v>10</v>
      </c>
      <c r="C1202" s="216" t="s">
        <v>5391</v>
      </c>
      <c r="D1202" s="72" t="s">
        <v>170</v>
      </c>
      <c r="E1202" s="217">
        <v>7</v>
      </c>
      <c r="F1202" s="217">
        <v>4</v>
      </c>
      <c r="G1202" s="217">
        <v>11</v>
      </c>
      <c r="H1202" s="269">
        <v>44652</v>
      </c>
      <c r="I1202" s="217">
        <v>100</v>
      </c>
      <c r="J1202" s="217">
        <f t="shared" si="51"/>
        <v>11</v>
      </c>
      <c r="N1202" s="216"/>
      <c r="R1202" s="216"/>
      <c r="U1202" s="216"/>
    </row>
    <row r="1203" spans="1:21" ht="15" hidden="1" outlineLevel="1" thickBot="1" x14ac:dyDescent="0.4">
      <c r="A1203" s="216" t="s">
        <v>5390</v>
      </c>
      <c r="B1203" s="46">
        <v>17</v>
      </c>
      <c r="C1203" s="216" t="s">
        <v>5391</v>
      </c>
      <c r="D1203" s="72" t="s">
        <v>170</v>
      </c>
      <c r="E1203" s="217">
        <v>6</v>
      </c>
      <c r="F1203" s="217">
        <v>4</v>
      </c>
      <c r="G1203" s="217">
        <v>10</v>
      </c>
      <c r="H1203" s="269">
        <v>44652</v>
      </c>
      <c r="I1203" s="217">
        <v>500</v>
      </c>
      <c r="J1203" s="217">
        <f t="shared" si="51"/>
        <v>10</v>
      </c>
      <c r="N1203" s="216"/>
      <c r="R1203" s="216"/>
      <c r="U1203" s="216"/>
    </row>
    <row r="1204" spans="1:21" ht="15" hidden="1" outlineLevel="1" thickBot="1" x14ac:dyDescent="0.4">
      <c r="A1204" s="216" t="s">
        <v>5390</v>
      </c>
      <c r="B1204" s="46">
        <v>28</v>
      </c>
      <c r="C1204" s="216" t="s">
        <v>5391</v>
      </c>
      <c r="D1204" s="72" t="s">
        <v>170</v>
      </c>
      <c r="E1204" s="217">
        <v>5</v>
      </c>
      <c r="F1204" s="217">
        <v>2</v>
      </c>
      <c r="G1204" s="217">
        <v>7</v>
      </c>
      <c r="H1204" s="269">
        <v>44652</v>
      </c>
      <c r="I1204" s="217">
        <v>500</v>
      </c>
      <c r="J1204" s="217">
        <f t="shared" si="51"/>
        <v>7</v>
      </c>
      <c r="N1204" s="216"/>
      <c r="R1204" s="216"/>
      <c r="U1204" s="216"/>
    </row>
    <row r="1205" spans="1:21" ht="15" hidden="1" outlineLevel="1" thickBot="1" x14ac:dyDescent="0.4">
      <c r="A1205" s="216" t="s">
        <v>5390</v>
      </c>
      <c r="B1205" s="46">
        <v>11</v>
      </c>
      <c r="C1205" s="216" t="s">
        <v>5391</v>
      </c>
      <c r="D1205" s="72" t="s">
        <v>170</v>
      </c>
      <c r="E1205" s="217">
        <v>12</v>
      </c>
      <c r="F1205" s="217">
        <v>9</v>
      </c>
      <c r="G1205" s="217">
        <v>21</v>
      </c>
      <c r="H1205" s="269">
        <v>44652</v>
      </c>
      <c r="I1205" s="217">
        <v>800</v>
      </c>
      <c r="J1205" s="217">
        <f t="shared" si="51"/>
        <v>21</v>
      </c>
      <c r="N1205" s="216"/>
      <c r="R1205" s="216"/>
      <c r="U1205" s="216"/>
    </row>
    <row r="1206" spans="1:21" ht="15" hidden="1" outlineLevel="1" thickBot="1" x14ac:dyDescent="0.4">
      <c r="A1206" s="216" t="s">
        <v>5390</v>
      </c>
      <c r="B1206" s="46">
        <v>12</v>
      </c>
      <c r="C1206" s="216" t="s">
        <v>5391</v>
      </c>
      <c r="D1206" s="72" t="s">
        <v>170</v>
      </c>
      <c r="E1206" s="217">
        <v>5</v>
      </c>
      <c r="F1206" s="217">
        <v>2</v>
      </c>
      <c r="G1206" s="217">
        <v>7</v>
      </c>
      <c r="H1206" s="269">
        <v>44652</v>
      </c>
      <c r="I1206" s="217">
        <v>200</v>
      </c>
      <c r="J1206" s="217">
        <f t="shared" si="51"/>
        <v>7</v>
      </c>
      <c r="N1206" s="216"/>
      <c r="R1206" s="216"/>
      <c r="U1206" s="216"/>
    </row>
    <row r="1207" spans="1:21" ht="15" hidden="1" outlineLevel="1" thickBot="1" x14ac:dyDescent="0.4">
      <c r="A1207" s="216" t="s">
        <v>5390</v>
      </c>
      <c r="B1207" s="46">
        <v>13</v>
      </c>
      <c r="C1207" s="216" t="s">
        <v>5391</v>
      </c>
      <c r="D1207" s="72" t="s">
        <v>170</v>
      </c>
      <c r="E1207" s="217">
        <v>4</v>
      </c>
      <c r="F1207" s="217">
        <v>2</v>
      </c>
      <c r="G1207" s="217">
        <v>6</v>
      </c>
      <c r="H1207" s="269">
        <v>44652</v>
      </c>
      <c r="I1207" s="217">
        <v>200</v>
      </c>
      <c r="J1207" s="217">
        <f t="shared" si="51"/>
        <v>6</v>
      </c>
      <c r="N1207" s="216"/>
      <c r="R1207" s="216"/>
      <c r="U1207" s="216"/>
    </row>
    <row r="1208" spans="1:21" ht="15" hidden="1" outlineLevel="1" thickBot="1" x14ac:dyDescent="0.4">
      <c r="A1208" s="216" t="s">
        <v>5390</v>
      </c>
      <c r="B1208" s="46">
        <v>31</v>
      </c>
      <c r="C1208" s="216" t="s">
        <v>5391</v>
      </c>
      <c r="D1208" s="72" t="s">
        <v>170</v>
      </c>
      <c r="E1208" s="217">
        <v>8</v>
      </c>
      <c r="F1208" s="217">
        <v>6</v>
      </c>
      <c r="G1208" s="217">
        <v>14</v>
      </c>
      <c r="H1208" s="269">
        <v>44652</v>
      </c>
      <c r="I1208" s="217">
        <v>100</v>
      </c>
      <c r="J1208" s="217">
        <f t="shared" si="51"/>
        <v>14</v>
      </c>
      <c r="N1208" s="216"/>
      <c r="R1208" s="216"/>
      <c r="U1208" s="216"/>
    </row>
    <row r="1209" spans="1:21" ht="15" hidden="1" outlineLevel="1" thickBot="1" x14ac:dyDescent="0.4">
      <c r="A1209" s="216" t="s">
        <v>5390</v>
      </c>
      <c r="B1209" s="46">
        <v>14</v>
      </c>
      <c r="C1209" s="216" t="s">
        <v>5391</v>
      </c>
      <c r="D1209" s="72" t="s">
        <v>170</v>
      </c>
      <c r="E1209" s="217">
        <v>6</v>
      </c>
      <c r="F1209" s="217">
        <v>2</v>
      </c>
      <c r="G1209" s="217">
        <v>8</v>
      </c>
      <c r="H1209" s="269">
        <v>44652</v>
      </c>
      <c r="I1209" s="217">
        <v>200</v>
      </c>
      <c r="J1209" s="217">
        <f t="shared" si="51"/>
        <v>8</v>
      </c>
      <c r="N1209" s="216"/>
      <c r="R1209" s="216"/>
      <c r="U1209" s="216"/>
    </row>
    <row r="1210" spans="1:21" ht="15" hidden="1" outlineLevel="1" thickBot="1" x14ac:dyDescent="0.4">
      <c r="A1210" s="216" t="s">
        <v>5390</v>
      </c>
      <c r="B1210" s="46">
        <v>15</v>
      </c>
      <c r="C1210" s="216" t="s">
        <v>5391</v>
      </c>
      <c r="D1210" s="72" t="s">
        <v>170</v>
      </c>
      <c r="E1210" s="217">
        <v>3</v>
      </c>
      <c r="F1210" s="217">
        <v>2</v>
      </c>
      <c r="G1210" s="217">
        <v>5</v>
      </c>
      <c r="H1210" s="269">
        <v>44652</v>
      </c>
      <c r="I1210" s="217">
        <v>700</v>
      </c>
      <c r="J1210" s="217">
        <f t="shared" si="51"/>
        <v>5</v>
      </c>
      <c r="N1210" s="216"/>
      <c r="R1210" s="216"/>
      <c r="U1210" s="216"/>
    </row>
    <row r="1211" spans="1:21" ht="15" hidden="1" outlineLevel="1" thickBot="1" x14ac:dyDescent="0.4">
      <c r="A1211" s="216" t="s">
        <v>5390</v>
      </c>
      <c r="B1211" s="46">
        <v>16</v>
      </c>
      <c r="C1211" s="216" t="s">
        <v>5391</v>
      </c>
      <c r="D1211" s="72" t="s">
        <v>170</v>
      </c>
      <c r="E1211" s="217">
        <v>6</v>
      </c>
      <c r="F1211" s="217">
        <v>3</v>
      </c>
      <c r="G1211" s="217">
        <v>9</v>
      </c>
      <c r="H1211" s="269">
        <v>44652</v>
      </c>
      <c r="I1211" s="217">
        <v>100</v>
      </c>
      <c r="J1211" s="217">
        <f t="shared" si="51"/>
        <v>9</v>
      </c>
      <c r="N1211" s="216"/>
      <c r="R1211" s="216"/>
      <c r="U1211" s="216"/>
    </row>
    <row r="1212" spans="1:21" ht="15" hidden="1" outlineLevel="1" thickBot="1" x14ac:dyDescent="0.4">
      <c r="A1212" s="216" t="s">
        <v>5390</v>
      </c>
      <c r="B1212" s="46">
        <v>18</v>
      </c>
      <c r="C1212" s="216" t="s">
        <v>5391</v>
      </c>
      <c r="D1212" s="72" t="s">
        <v>170</v>
      </c>
      <c r="E1212" s="217">
        <v>6</v>
      </c>
      <c r="F1212" s="217">
        <v>2</v>
      </c>
      <c r="G1212" s="217">
        <v>8</v>
      </c>
      <c r="H1212" s="269">
        <v>44652</v>
      </c>
      <c r="I1212" s="217">
        <v>800</v>
      </c>
      <c r="J1212" s="217">
        <f t="shared" si="51"/>
        <v>8</v>
      </c>
      <c r="N1212" s="216"/>
      <c r="R1212" s="216"/>
      <c r="U1212" s="216"/>
    </row>
    <row r="1213" spans="1:21" ht="15" hidden="1" outlineLevel="1" thickBot="1" x14ac:dyDescent="0.4">
      <c r="A1213" s="216" t="s">
        <v>5390</v>
      </c>
      <c r="B1213" s="46">
        <v>19</v>
      </c>
      <c r="C1213" s="216" t="s">
        <v>5391</v>
      </c>
      <c r="D1213" s="72" t="s">
        <v>170</v>
      </c>
      <c r="E1213" s="217">
        <v>7</v>
      </c>
      <c r="F1213" s="217">
        <v>2</v>
      </c>
      <c r="G1213" s="217">
        <v>9</v>
      </c>
      <c r="H1213" s="269">
        <v>44652</v>
      </c>
      <c r="I1213" s="217">
        <v>200</v>
      </c>
      <c r="J1213" s="217">
        <f t="shared" si="51"/>
        <v>9</v>
      </c>
      <c r="N1213" s="216"/>
      <c r="R1213" s="216"/>
      <c r="U1213" s="216"/>
    </row>
    <row r="1214" spans="1:21" ht="15" hidden="1" outlineLevel="1" thickBot="1" x14ac:dyDescent="0.4">
      <c r="A1214" s="216" t="s">
        <v>5390</v>
      </c>
      <c r="B1214" s="46">
        <v>20</v>
      </c>
      <c r="C1214" s="216" t="s">
        <v>5391</v>
      </c>
      <c r="D1214" s="72" t="s">
        <v>170</v>
      </c>
      <c r="E1214" s="217">
        <v>9</v>
      </c>
      <c r="F1214" s="217">
        <v>2</v>
      </c>
      <c r="G1214" s="217">
        <v>11</v>
      </c>
      <c r="H1214" s="269">
        <v>44652</v>
      </c>
      <c r="I1214" s="217">
        <v>400</v>
      </c>
      <c r="J1214" s="217">
        <f t="shared" si="51"/>
        <v>11</v>
      </c>
      <c r="N1214" s="216"/>
      <c r="R1214" s="216"/>
      <c r="U1214" s="216"/>
    </row>
    <row r="1215" spans="1:21" ht="15" hidden="1" outlineLevel="1" thickBot="1" x14ac:dyDescent="0.4">
      <c r="A1215" s="216" t="s">
        <v>5390</v>
      </c>
      <c r="B1215" s="46">
        <v>21</v>
      </c>
      <c r="C1215" s="216" t="s">
        <v>5391</v>
      </c>
      <c r="D1215" s="72" t="s">
        <v>170</v>
      </c>
      <c r="E1215" s="217">
        <v>1</v>
      </c>
      <c r="F1215" s="217">
        <v>2</v>
      </c>
      <c r="G1215" s="217">
        <v>3</v>
      </c>
      <c r="H1215" s="269">
        <v>44652</v>
      </c>
      <c r="I1215" s="217">
        <v>500</v>
      </c>
      <c r="J1215" s="217">
        <f t="shared" si="51"/>
        <v>3</v>
      </c>
      <c r="N1215" s="216"/>
      <c r="R1215" s="216"/>
      <c r="U1215" s="216"/>
    </row>
    <row r="1216" spans="1:21" ht="15" hidden="1" outlineLevel="1" thickBot="1" x14ac:dyDescent="0.4">
      <c r="A1216" s="216" t="s">
        <v>5390</v>
      </c>
      <c r="B1216" s="46">
        <v>22</v>
      </c>
      <c r="C1216" s="216" t="s">
        <v>5391</v>
      </c>
      <c r="D1216" s="72" t="s">
        <v>170</v>
      </c>
      <c r="E1216" s="217">
        <v>7</v>
      </c>
      <c r="F1216" s="217">
        <v>2</v>
      </c>
      <c r="G1216" s="217">
        <v>9</v>
      </c>
      <c r="H1216" s="269">
        <v>44652</v>
      </c>
      <c r="I1216" s="217">
        <v>300</v>
      </c>
      <c r="J1216" s="217">
        <f t="shared" si="51"/>
        <v>9</v>
      </c>
      <c r="N1216" s="216"/>
      <c r="R1216" s="216"/>
      <c r="U1216" s="216"/>
    </row>
    <row r="1217" spans="1:21" ht="15" hidden="1" outlineLevel="1" thickBot="1" x14ac:dyDescent="0.4">
      <c r="A1217" s="216" t="s">
        <v>5390</v>
      </c>
      <c r="B1217" s="46">
        <v>23</v>
      </c>
      <c r="C1217" s="216" t="s">
        <v>5391</v>
      </c>
      <c r="D1217" s="72" t="s">
        <v>170</v>
      </c>
      <c r="E1217" s="217">
        <v>8</v>
      </c>
      <c r="F1217" s="217">
        <v>4</v>
      </c>
      <c r="G1217" s="217">
        <v>12</v>
      </c>
      <c r="H1217" s="269">
        <v>44652</v>
      </c>
      <c r="I1217" s="217">
        <v>200</v>
      </c>
      <c r="J1217" s="217">
        <f t="shared" si="51"/>
        <v>12</v>
      </c>
      <c r="N1217" s="216"/>
      <c r="R1217" s="216"/>
      <c r="U1217" s="216"/>
    </row>
    <row r="1218" spans="1:21" ht="15" hidden="1" outlineLevel="1" thickBot="1" x14ac:dyDescent="0.4">
      <c r="A1218" s="216" t="s">
        <v>5390</v>
      </c>
      <c r="B1218" s="46">
        <v>24</v>
      </c>
      <c r="C1218" s="216" t="s">
        <v>5391</v>
      </c>
      <c r="D1218" s="72" t="s">
        <v>170</v>
      </c>
      <c r="E1218" s="217">
        <v>4</v>
      </c>
      <c r="F1218" s="217">
        <v>2</v>
      </c>
      <c r="G1218" s="217">
        <v>6</v>
      </c>
      <c r="H1218" s="269">
        <v>44652</v>
      </c>
      <c r="I1218" s="217">
        <v>400</v>
      </c>
      <c r="J1218" s="217">
        <f t="shared" si="51"/>
        <v>6</v>
      </c>
      <c r="N1218" s="216"/>
      <c r="R1218" s="216"/>
      <c r="U1218" s="216"/>
    </row>
    <row r="1219" spans="1:21" ht="15" hidden="1" outlineLevel="1" thickBot="1" x14ac:dyDescent="0.4">
      <c r="A1219" s="216" t="s">
        <v>5390</v>
      </c>
      <c r="B1219" s="46">
        <v>25</v>
      </c>
      <c r="C1219" s="216" t="s">
        <v>5391</v>
      </c>
      <c r="D1219" s="72" t="s">
        <v>170</v>
      </c>
      <c r="E1219" s="217">
        <v>3</v>
      </c>
      <c r="F1219" s="217">
        <v>2</v>
      </c>
      <c r="G1219" s="217">
        <v>5</v>
      </c>
      <c r="H1219" s="269">
        <v>44652</v>
      </c>
      <c r="I1219" s="217">
        <v>400</v>
      </c>
      <c r="J1219" s="217">
        <f t="shared" si="51"/>
        <v>5</v>
      </c>
      <c r="N1219" s="216"/>
      <c r="R1219" s="216"/>
      <c r="U1219" s="216"/>
    </row>
    <row r="1220" spans="1:21" ht="15" hidden="1" outlineLevel="1" thickBot="1" x14ac:dyDescent="0.4">
      <c r="A1220" s="216" t="s">
        <v>5390</v>
      </c>
      <c r="B1220" s="46">
        <v>26</v>
      </c>
      <c r="C1220" s="216" t="s">
        <v>5391</v>
      </c>
      <c r="D1220" s="72" t="s">
        <v>170</v>
      </c>
      <c r="E1220" s="217">
        <v>0</v>
      </c>
      <c r="F1220" s="217">
        <v>2</v>
      </c>
      <c r="G1220" s="217">
        <v>2</v>
      </c>
      <c r="H1220" s="269">
        <v>44652</v>
      </c>
      <c r="I1220" s="217">
        <v>100</v>
      </c>
      <c r="J1220" s="217">
        <f t="shared" ref="J1220:J1283" si="54">IF(I1220&gt;$Q$1,,G1220)</f>
        <v>2</v>
      </c>
      <c r="N1220" s="216"/>
      <c r="R1220" s="216"/>
      <c r="U1220" s="216"/>
    </row>
    <row r="1221" spans="1:21" ht="15" hidden="1" outlineLevel="1" thickBot="1" x14ac:dyDescent="0.4">
      <c r="A1221" s="216" t="s">
        <v>5390</v>
      </c>
      <c r="B1221" s="46">
        <v>27</v>
      </c>
      <c r="C1221" s="216" t="s">
        <v>5391</v>
      </c>
      <c r="D1221" s="72" t="s">
        <v>170</v>
      </c>
      <c r="E1221" s="217">
        <v>4</v>
      </c>
      <c r="F1221" s="217">
        <v>3</v>
      </c>
      <c r="G1221" s="217">
        <v>7</v>
      </c>
      <c r="H1221" s="269">
        <v>44652</v>
      </c>
      <c r="I1221" s="217">
        <v>300</v>
      </c>
      <c r="J1221" s="217">
        <f t="shared" si="54"/>
        <v>7</v>
      </c>
      <c r="N1221" s="216"/>
      <c r="R1221" s="216"/>
      <c r="U1221" s="216"/>
    </row>
    <row r="1222" spans="1:21" ht="15" hidden="1" outlineLevel="1" thickBot="1" x14ac:dyDescent="0.4">
      <c r="A1222" s="216" t="s">
        <v>5390</v>
      </c>
      <c r="B1222" s="46">
        <v>29</v>
      </c>
      <c r="C1222" s="216" t="s">
        <v>5391</v>
      </c>
      <c r="D1222" s="72" t="s">
        <v>170</v>
      </c>
      <c r="E1222" s="217">
        <v>7</v>
      </c>
      <c r="F1222" s="217">
        <v>1</v>
      </c>
      <c r="G1222" s="217">
        <v>8</v>
      </c>
      <c r="H1222" s="269">
        <v>44652</v>
      </c>
      <c r="I1222" s="217">
        <v>600</v>
      </c>
      <c r="J1222" s="217">
        <f t="shared" si="54"/>
        <v>8</v>
      </c>
      <c r="N1222" s="216"/>
      <c r="R1222" s="216"/>
      <c r="U1222" s="216"/>
    </row>
    <row r="1223" spans="1:21" ht="15" hidden="1" outlineLevel="1" thickBot="1" x14ac:dyDescent="0.4">
      <c r="A1223" s="216" t="s">
        <v>5390</v>
      </c>
      <c r="B1223" s="46">
        <v>30</v>
      </c>
      <c r="C1223" s="216" t="s">
        <v>5391</v>
      </c>
      <c r="D1223" s="72" t="s">
        <v>170</v>
      </c>
      <c r="E1223" s="217">
        <v>8</v>
      </c>
      <c r="F1223" s="217">
        <v>4</v>
      </c>
      <c r="G1223" s="217">
        <v>12</v>
      </c>
      <c r="H1223" s="269">
        <v>44652</v>
      </c>
      <c r="I1223" s="217">
        <v>100</v>
      </c>
      <c r="J1223" s="217">
        <f t="shared" si="54"/>
        <v>12</v>
      </c>
      <c r="N1223" s="216"/>
      <c r="R1223" s="216"/>
      <c r="U1223" s="216"/>
    </row>
    <row r="1224" spans="1:21" ht="15" hidden="1" outlineLevel="1" thickBot="1" x14ac:dyDescent="0.4">
      <c r="A1224" s="216" t="s">
        <v>5390</v>
      </c>
      <c r="B1224" s="46">
        <v>32</v>
      </c>
      <c r="C1224" s="216" t="s">
        <v>5391</v>
      </c>
      <c r="D1224" s="72" t="s">
        <v>170</v>
      </c>
      <c r="E1224" s="217">
        <v>11</v>
      </c>
      <c r="F1224" s="217">
        <v>5</v>
      </c>
      <c r="G1224" s="217">
        <v>16</v>
      </c>
      <c r="H1224" s="269">
        <v>44652</v>
      </c>
      <c r="I1224" s="217">
        <v>800</v>
      </c>
      <c r="J1224" s="217">
        <f t="shared" si="54"/>
        <v>16</v>
      </c>
      <c r="N1224" s="216"/>
      <c r="R1224" s="216"/>
      <c r="U1224" s="216"/>
    </row>
    <row r="1225" spans="1:21" ht="15" hidden="1" outlineLevel="1" thickBot="1" x14ac:dyDescent="0.4">
      <c r="A1225" s="216" t="s">
        <v>5390</v>
      </c>
      <c r="B1225" s="46">
        <v>33</v>
      </c>
      <c r="C1225" s="216" t="s">
        <v>5391</v>
      </c>
      <c r="D1225" s="72" t="s">
        <v>170</v>
      </c>
      <c r="E1225" s="217">
        <v>6</v>
      </c>
      <c r="F1225" s="217">
        <v>3</v>
      </c>
      <c r="G1225" s="217">
        <v>9</v>
      </c>
      <c r="H1225" s="269">
        <v>44652</v>
      </c>
      <c r="I1225" s="217">
        <v>500</v>
      </c>
      <c r="J1225" s="217">
        <f t="shared" si="54"/>
        <v>9</v>
      </c>
      <c r="N1225" s="216"/>
      <c r="R1225" s="216"/>
      <c r="U1225" s="216"/>
    </row>
    <row r="1226" spans="1:21" ht="15" hidden="1" outlineLevel="1" thickBot="1" x14ac:dyDescent="0.4">
      <c r="A1226" s="216" t="s">
        <v>5390</v>
      </c>
      <c r="B1226" s="46">
        <v>57</v>
      </c>
      <c r="C1226" s="216" t="s">
        <v>5391</v>
      </c>
      <c r="D1226" s="72" t="s">
        <v>170</v>
      </c>
      <c r="E1226" s="217">
        <v>1</v>
      </c>
      <c r="F1226" s="217">
        <v>2</v>
      </c>
      <c r="G1226" s="217">
        <v>3</v>
      </c>
      <c r="H1226" s="269">
        <v>44652</v>
      </c>
      <c r="I1226" s="217">
        <v>700</v>
      </c>
      <c r="J1226" s="217">
        <f t="shared" si="54"/>
        <v>3</v>
      </c>
      <c r="N1226" s="216"/>
      <c r="R1226" s="216"/>
      <c r="U1226" s="216"/>
    </row>
    <row r="1227" spans="1:21" ht="15" hidden="1" outlineLevel="1" thickBot="1" x14ac:dyDescent="0.4">
      <c r="A1227" s="216" t="s">
        <v>5390</v>
      </c>
      <c r="B1227" s="46">
        <v>34</v>
      </c>
      <c r="C1227" s="216" t="s">
        <v>5391</v>
      </c>
      <c r="D1227" s="72" t="s">
        <v>170</v>
      </c>
      <c r="E1227" s="217">
        <v>5</v>
      </c>
      <c r="F1227" s="217">
        <v>4</v>
      </c>
      <c r="G1227" s="217">
        <v>9</v>
      </c>
      <c r="H1227" s="269">
        <v>44652</v>
      </c>
      <c r="I1227" s="217">
        <v>300</v>
      </c>
      <c r="J1227" s="217">
        <f t="shared" si="54"/>
        <v>9</v>
      </c>
      <c r="N1227" s="216"/>
      <c r="R1227" s="216"/>
      <c r="U1227" s="216"/>
    </row>
    <row r="1228" spans="1:21" ht="15" hidden="1" outlineLevel="1" thickBot="1" x14ac:dyDescent="0.4">
      <c r="A1228" s="216" t="s">
        <v>5390</v>
      </c>
      <c r="B1228" s="46">
        <v>35</v>
      </c>
      <c r="C1228" s="216" t="s">
        <v>5391</v>
      </c>
      <c r="D1228" s="72" t="s">
        <v>170</v>
      </c>
      <c r="E1228" s="217">
        <v>7</v>
      </c>
      <c r="F1228" s="217">
        <v>4</v>
      </c>
      <c r="G1228" s="217">
        <v>11</v>
      </c>
      <c r="H1228" s="269">
        <v>44652</v>
      </c>
      <c r="I1228" s="217">
        <v>200</v>
      </c>
      <c r="J1228" s="217">
        <f t="shared" si="54"/>
        <v>11</v>
      </c>
      <c r="N1228" s="216"/>
      <c r="R1228" s="216"/>
      <c r="U1228" s="216"/>
    </row>
    <row r="1229" spans="1:21" ht="15" hidden="1" outlineLevel="1" thickBot="1" x14ac:dyDescent="0.4">
      <c r="A1229" s="216" t="s">
        <v>5390</v>
      </c>
      <c r="B1229" s="46">
        <v>36</v>
      </c>
      <c r="C1229" s="216" t="s">
        <v>5391</v>
      </c>
      <c r="D1229" s="72" t="s">
        <v>170</v>
      </c>
      <c r="E1229" s="217">
        <v>3</v>
      </c>
      <c r="F1229" s="217">
        <v>2</v>
      </c>
      <c r="G1229" s="217">
        <v>5</v>
      </c>
      <c r="H1229" s="269">
        <v>44652</v>
      </c>
      <c r="I1229" s="217">
        <v>100</v>
      </c>
      <c r="J1229" s="217">
        <f t="shared" si="54"/>
        <v>5</v>
      </c>
      <c r="N1229" s="216"/>
      <c r="R1229" s="216"/>
      <c r="U1229" s="216"/>
    </row>
    <row r="1230" spans="1:21" ht="15" hidden="1" outlineLevel="1" thickBot="1" x14ac:dyDescent="0.4">
      <c r="A1230" s="216" t="s">
        <v>5390</v>
      </c>
      <c r="B1230" s="46">
        <v>37</v>
      </c>
      <c r="C1230" s="216" t="s">
        <v>5391</v>
      </c>
      <c r="D1230" s="72" t="s">
        <v>170</v>
      </c>
      <c r="E1230" s="217">
        <v>4</v>
      </c>
      <c r="F1230" s="217">
        <v>2</v>
      </c>
      <c r="G1230" s="217">
        <v>6</v>
      </c>
      <c r="H1230" s="269">
        <v>44652</v>
      </c>
      <c r="I1230" s="217">
        <v>500</v>
      </c>
      <c r="J1230" s="217">
        <f t="shared" si="54"/>
        <v>6</v>
      </c>
      <c r="N1230" s="216"/>
      <c r="R1230" s="216"/>
      <c r="U1230" s="216"/>
    </row>
    <row r="1231" spans="1:21" ht="15" hidden="1" outlineLevel="1" thickBot="1" x14ac:dyDescent="0.4">
      <c r="A1231" s="216" t="s">
        <v>5390</v>
      </c>
      <c r="B1231" s="46">
        <v>38</v>
      </c>
      <c r="C1231" s="216" t="s">
        <v>5391</v>
      </c>
      <c r="D1231" s="72" t="s">
        <v>170</v>
      </c>
      <c r="E1231" s="217">
        <v>1</v>
      </c>
      <c r="F1231" s="217">
        <v>2</v>
      </c>
      <c r="G1231" s="217">
        <v>3</v>
      </c>
      <c r="H1231" s="269">
        <v>44652</v>
      </c>
      <c r="I1231" s="217">
        <v>500</v>
      </c>
      <c r="J1231" s="217">
        <f t="shared" si="54"/>
        <v>3</v>
      </c>
      <c r="N1231" s="216"/>
      <c r="R1231" s="216"/>
      <c r="U1231" s="216"/>
    </row>
    <row r="1232" spans="1:21" ht="15" hidden="1" outlineLevel="1" thickBot="1" x14ac:dyDescent="0.4">
      <c r="A1232" s="216" t="s">
        <v>5390</v>
      </c>
      <c r="B1232" s="46">
        <v>39</v>
      </c>
      <c r="C1232" s="216" t="s">
        <v>5391</v>
      </c>
      <c r="D1232" s="72" t="s">
        <v>170</v>
      </c>
      <c r="E1232" s="217">
        <v>8</v>
      </c>
      <c r="F1232" s="217">
        <v>4</v>
      </c>
      <c r="G1232" s="217">
        <v>12</v>
      </c>
      <c r="H1232" s="269">
        <v>44652</v>
      </c>
      <c r="I1232" s="217">
        <v>200</v>
      </c>
      <c r="J1232" s="217">
        <f t="shared" si="54"/>
        <v>12</v>
      </c>
      <c r="N1232" s="216"/>
      <c r="R1232" s="216"/>
      <c r="U1232" s="216"/>
    </row>
    <row r="1233" spans="1:21" ht="15" hidden="1" outlineLevel="1" thickBot="1" x14ac:dyDescent="0.4">
      <c r="A1233" s="216" t="s">
        <v>5390</v>
      </c>
      <c r="B1233" s="46">
        <v>40</v>
      </c>
      <c r="C1233" s="216" t="s">
        <v>5391</v>
      </c>
      <c r="D1233" s="72" t="s">
        <v>170</v>
      </c>
      <c r="E1233" s="217">
        <v>2</v>
      </c>
      <c r="F1233" s="217">
        <v>1</v>
      </c>
      <c r="G1233" s="217">
        <v>3</v>
      </c>
      <c r="H1233" s="269">
        <v>44652</v>
      </c>
      <c r="I1233" s="217">
        <v>600</v>
      </c>
      <c r="J1233" s="217">
        <f t="shared" si="54"/>
        <v>3</v>
      </c>
      <c r="N1233" s="216"/>
      <c r="R1233" s="216"/>
      <c r="U1233" s="216"/>
    </row>
    <row r="1234" spans="1:21" ht="15" hidden="1" outlineLevel="1" thickBot="1" x14ac:dyDescent="0.4">
      <c r="A1234" s="216" t="s">
        <v>5390</v>
      </c>
      <c r="B1234" s="46">
        <v>41</v>
      </c>
      <c r="C1234" s="216" t="s">
        <v>5391</v>
      </c>
      <c r="D1234" s="72" t="s">
        <v>170</v>
      </c>
      <c r="E1234" s="217">
        <v>1</v>
      </c>
      <c r="F1234" s="217">
        <v>2</v>
      </c>
      <c r="G1234" s="217">
        <v>3</v>
      </c>
      <c r="H1234" s="269">
        <v>44652</v>
      </c>
      <c r="I1234" s="217">
        <v>800</v>
      </c>
      <c r="J1234" s="217">
        <f t="shared" si="54"/>
        <v>3</v>
      </c>
      <c r="N1234" s="216"/>
      <c r="R1234" s="216"/>
      <c r="U1234" s="216"/>
    </row>
    <row r="1235" spans="1:21" ht="15" hidden="1" outlineLevel="1" thickBot="1" x14ac:dyDescent="0.4">
      <c r="A1235" s="216" t="s">
        <v>5390</v>
      </c>
      <c r="B1235" s="46">
        <v>55</v>
      </c>
      <c r="C1235" s="216" t="s">
        <v>5391</v>
      </c>
      <c r="D1235" s="72" t="s">
        <v>170</v>
      </c>
      <c r="E1235" s="217">
        <v>6</v>
      </c>
      <c r="F1235" s="217">
        <v>2</v>
      </c>
      <c r="G1235" s="217">
        <v>8</v>
      </c>
      <c r="H1235" s="269">
        <v>44652</v>
      </c>
      <c r="I1235" s="217">
        <v>200</v>
      </c>
      <c r="J1235" s="217">
        <f t="shared" si="54"/>
        <v>8</v>
      </c>
      <c r="N1235" s="216"/>
      <c r="R1235" s="216"/>
      <c r="U1235" s="216"/>
    </row>
    <row r="1236" spans="1:21" ht="15" hidden="1" outlineLevel="1" thickBot="1" x14ac:dyDescent="0.4">
      <c r="A1236" s="216" t="s">
        <v>5390</v>
      </c>
      <c r="B1236" s="46">
        <v>42</v>
      </c>
      <c r="C1236" s="216" t="s">
        <v>5391</v>
      </c>
      <c r="D1236" s="72" t="s">
        <v>170</v>
      </c>
      <c r="E1236" s="217">
        <v>8</v>
      </c>
      <c r="F1236" s="217">
        <v>9</v>
      </c>
      <c r="G1236" s="217">
        <v>17</v>
      </c>
      <c r="H1236" s="269">
        <v>44652</v>
      </c>
      <c r="I1236" s="217">
        <v>300</v>
      </c>
      <c r="J1236" s="217">
        <f t="shared" si="54"/>
        <v>17</v>
      </c>
      <c r="N1236" s="216"/>
      <c r="R1236" s="216"/>
      <c r="U1236" s="216"/>
    </row>
    <row r="1237" spans="1:21" ht="15" hidden="1" outlineLevel="1" thickBot="1" x14ac:dyDescent="0.4">
      <c r="A1237" s="216" t="s">
        <v>5390</v>
      </c>
      <c r="B1237" s="46">
        <v>44</v>
      </c>
      <c r="C1237" s="216" t="s">
        <v>5391</v>
      </c>
      <c r="D1237" s="72" t="s">
        <v>170</v>
      </c>
      <c r="E1237" s="217">
        <v>1</v>
      </c>
      <c r="F1237" s="217">
        <v>2</v>
      </c>
      <c r="G1237" s="217">
        <v>3</v>
      </c>
      <c r="H1237" s="269">
        <v>44652</v>
      </c>
      <c r="I1237" s="217">
        <v>400</v>
      </c>
      <c r="J1237" s="217">
        <f t="shared" si="54"/>
        <v>3</v>
      </c>
      <c r="N1237" s="216"/>
      <c r="R1237" s="216"/>
      <c r="U1237" s="216"/>
    </row>
    <row r="1238" spans="1:21" ht="15" hidden="1" outlineLevel="1" thickBot="1" x14ac:dyDescent="0.4">
      <c r="A1238" s="216" t="s">
        <v>5390</v>
      </c>
      <c r="B1238" s="46">
        <v>45</v>
      </c>
      <c r="C1238" s="216" t="s">
        <v>5391</v>
      </c>
      <c r="D1238" s="72" t="s">
        <v>170</v>
      </c>
      <c r="E1238" s="217">
        <v>14</v>
      </c>
      <c r="F1238" s="217">
        <v>5</v>
      </c>
      <c r="G1238" s="217">
        <v>19</v>
      </c>
      <c r="H1238" s="269">
        <v>44652</v>
      </c>
      <c r="I1238" s="217">
        <v>500</v>
      </c>
      <c r="J1238" s="217">
        <f t="shared" si="54"/>
        <v>19</v>
      </c>
      <c r="N1238" s="216"/>
      <c r="R1238" s="216"/>
      <c r="U1238" s="216"/>
    </row>
    <row r="1239" spans="1:21" ht="15" hidden="1" outlineLevel="1" thickBot="1" x14ac:dyDescent="0.4">
      <c r="A1239" s="216" t="s">
        <v>5390</v>
      </c>
      <c r="B1239" s="46">
        <v>46</v>
      </c>
      <c r="C1239" s="216" t="s">
        <v>5391</v>
      </c>
      <c r="D1239" s="72" t="s">
        <v>170</v>
      </c>
      <c r="E1239" s="217">
        <v>5</v>
      </c>
      <c r="F1239" s="217">
        <v>4</v>
      </c>
      <c r="G1239" s="217">
        <v>9</v>
      </c>
      <c r="H1239" s="269">
        <v>44652</v>
      </c>
      <c r="I1239" s="217">
        <v>300</v>
      </c>
      <c r="J1239" s="217">
        <f t="shared" si="54"/>
        <v>9</v>
      </c>
      <c r="N1239" s="216"/>
      <c r="R1239" s="216"/>
      <c r="U1239" s="216"/>
    </row>
    <row r="1240" spans="1:21" ht="15" hidden="1" outlineLevel="1" thickBot="1" x14ac:dyDescent="0.4">
      <c r="A1240" s="216" t="s">
        <v>5390</v>
      </c>
      <c r="B1240" s="46">
        <v>47</v>
      </c>
      <c r="C1240" s="216" t="s">
        <v>5391</v>
      </c>
      <c r="D1240" s="72" t="s">
        <v>170</v>
      </c>
      <c r="E1240" s="217">
        <v>1</v>
      </c>
      <c r="F1240" s="217">
        <v>2</v>
      </c>
      <c r="G1240" s="217">
        <v>3</v>
      </c>
      <c r="H1240" s="269">
        <v>44652</v>
      </c>
      <c r="I1240" s="217">
        <v>100</v>
      </c>
      <c r="J1240" s="217">
        <f t="shared" si="54"/>
        <v>3</v>
      </c>
      <c r="N1240" s="216"/>
      <c r="R1240" s="216"/>
      <c r="U1240" s="216"/>
    </row>
    <row r="1241" spans="1:21" ht="15" hidden="1" outlineLevel="1" thickBot="1" x14ac:dyDescent="0.4">
      <c r="A1241" s="216" t="s">
        <v>5390</v>
      </c>
      <c r="B1241" s="46">
        <v>48</v>
      </c>
      <c r="C1241" s="216" t="s">
        <v>5391</v>
      </c>
      <c r="D1241" s="72" t="s">
        <v>170</v>
      </c>
      <c r="E1241" s="217">
        <v>1</v>
      </c>
      <c r="F1241" s="217">
        <v>2</v>
      </c>
      <c r="G1241" s="217">
        <v>3</v>
      </c>
      <c r="H1241" s="269">
        <v>44652</v>
      </c>
      <c r="I1241" s="217">
        <v>400</v>
      </c>
      <c r="J1241" s="217">
        <f t="shared" si="54"/>
        <v>3</v>
      </c>
      <c r="N1241" s="216"/>
      <c r="R1241" s="216"/>
      <c r="U1241" s="216"/>
    </row>
    <row r="1242" spans="1:21" ht="15" hidden="1" outlineLevel="1" thickBot="1" x14ac:dyDescent="0.4">
      <c r="A1242" s="216" t="s">
        <v>5390</v>
      </c>
      <c r="B1242" s="46">
        <v>49</v>
      </c>
      <c r="C1242" s="216" t="s">
        <v>5391</v>
      </c>
      <c r="D1242" s="72" t="s">
        <v>170</v>
      </c>
      <c r="E1242" s="217">
        <v>6</v>
      </c>
      <c r="F1242" s="217">
        <v>1</v>
      </c>
      <c r="G1242" s="217">
        <v>7</v>
      </c>
      <c r="H1242" s="269">
        <v>44652</v>
      </c>
      <c r="I1242" s="217">
        <v>100</v>
      </c>
      <c r="J1242" s="217">
        <f t="shared" si="54"/>
        <v>7</v>
      </c>
      <c r="N1242" s="216"/>
      <c r="R1242" s="216"/>
      <c r="U1242" s="216"/>
    </row>
    <row r="1243" spans="1:21" ht="15" hidden="1" outlineLevel="1" thickBot="1" x14ac:dyDescent="0.4">
      <c r="A1243" s="216" t="s">
        <v>5390</v>
      </c>
      <c r="B1243" s="46">
        <v>53</v>
      </c>
      <c r="C1243" s="216" t="s">
        <v>5391</v>
      </c>
      <c r="D1243" s="72" t="s">
        <v>170</v>
      </c>
      <c r="E1243" s="217">
        <v>0</v>
      </c>
      <c r="F1243" s="217">
        <v>2</v>
      </c>
      <c r="G1243" s="217">
        <v>2</v>
      </c>
      <c r="H1243" s="269">
        <v>44652</v>
      </c>
      <c r="I1243" s="217">
        <v>300</v>
      </c>
      <c r="J1243" s="217">
        <f t="shared" si="54"/>
        <v>2</v>
      </c>
      <c r="N1243" s="216"/>
      <c r="R1243" s="216"/>
      <c r="U1243" s="216"/>
    </row>
    <row r="1244" spans="1:21" ht="15" hidden="1" outlineLevel="1" thickBot="1" x14ac:dyDescent="0.4">
      <c r="A1244" s="216" t="s">
        <v>5390</v>
      </c>
      <c r="B1244" s="46">
        <v>50</v>
      </c>
      <c r="C1244" s="216" t="s">
        <v>5391</v>
      </c>
      <c r="D1244" s="72" t="s">
        <v>170</v>
      </c>
      <c r="E1244" s="217">
        <v>7</v>
      </c>
      <c r="F1244" s="217">
        <v>2</v>
      </c>
      <c r="G1244" s="217">
        <v>9</v>
      </c>
      <c r="H1244" s="269">
        <v>44652</v>
      </c>
      <c r="I1244" s="217">
        <v>100</v>
      </c>
      <c r="J1244" s="217">
        <f t="shared" si="54"/>
        <v>9</v>
      </c>
      <c r="N1244" s="216"/>
      <c r="R1244" s="216"/>
      <c r="U1244" s="216"/>
    </row>
    <row r="1245" spans="1:21" ht="15" hidden="1" outlineLevel="1" thickBot="1" x14ac:dyDescent="0.4">
      <c r="A1245" s="216" t="s">
        <v>5390</v>
      </c>
      <c r="B1245" s="46">
        <v>51</v>
      </c>
      <c r="C1245" s="216" t="s">
        <v>5391</v>
      </c>
      <c r="D1245" s="72" t="s">
        <v>170</v>
      </c>
      <c r="E1245" s="217">
        <v>3</v>
      </c>
      <c r="F1245" s="217">
        <v>2</v>
      </c>
      <c r="G1245" s="217">
        <v>5</v>
      </c>
      <c r="H1245" s="269">
        <v>44652</v>
      </c>
      <c r="I1245" s="217">
        <v>600</v>
      </c>
      <c r="J1245" s="217">
        <f t="shared" si="54"/>
        <v>5</v>
      </c>
      <c r="N1245" s="216"/>
      <c r="R1245" s="216"/>
      <c r="U1245" s="216"/>
    </row>
    <row r="1246" spans="1:21" ht="15" hidden="1" outlineLevel="1" thickBot="1" x14ac:dyDescent="0.4">
      <c r="A1246" s="216" t="s">
        <v>5390</v>
      </c>
      <c r="B1246" s="46">
        <v>52</v>
      </c>
      <c r="C1246" s="216" t="s">
        <v>5391</v>
      </c>
      <c r="D1246" s="72" t="s">
        <v>170</v>
      </c>
      <c r="E1246" s="217">
        <v>1</v>
      </c>
      <c r="F1246" s="217">
        <v>4</v>
      </c>
      <c r="G1246" s="217">
        <v>5</v>
      </c>
      <c r="H1246" s="269">
        <v>44652</v>
      </c>
      <c r="I1246" s="217">
        <v>200</v>
      </c>
      <c r="J1246" s="217">
        <f t="shared" si="54"/>
        <v>5</v>
      </c>
      <c r="N1246" s="216"/>
      <c r="R1246" s="216"/>
      <c r="U1246" s="216"/>
    </row>
    <row r="1247" spans="1:21" ht="15" hidden="1" outlineLevel="1" thickBot="1" x14ac:dyDescent="0.4">
      <c r="A1247" s="216" t="s">
        <v>5390</v>
      </c>
      <c r="B1247" s="46">
        <v>54</v>
      </c>
      <c r="C1247" s="216" t="s">
        <v>5391</v>
      </c>
      <c r="D1247" s="72" t="s">
        <v>170</v>
      </c>
      <c r="E1247" s="217">
        <v>3</v>
      </c>
      <c r="F1247" s="217">
        <v>2</v>
      </c>
      <c r="G1247" s="217">
        <v>5</v>
      </c>
      <c r="H1247" s="269">
        <v>44652</v>
      </c>
      <c r="I1247" s="217">
        <v>500</v>
      </c>
      <c r="J1247" s="217">
        <f t="shared" si="54"/>
        <v>5</v>
      </c>
      <c r="N1247" s="216"/>
      <c r="R1247" s="216"/>
      <c r="U1247" s="216"/>
    </row>
    <row r="1248" spans="1:21" ht="15" hidden="1" outlineLevel="1" thickBot="1" x14ac:dyDescent="0.4">
      <c r="A1248" s="216" t="s">
        <v>5390</v>
      </c>
      <c r="B1248" s="46">
        <v>58</v>
      </c>
      <c r="C1248" s="216" t="s">
        <v>5391</v>
      </c>
      <c r="D1248" s="72" t="s">
        <v>170</v>
      </c>
      <c r="E1248" s="217">
        <v>7</v>
      </c>
      <c r="F1248" s="217">
        <v>2</v>
      </c>
      <c r="G1248" s="217">
        <v>9</v>
      </c>
      <c r="H1248" s="269">
        <v>44652</v>
      </c>
      <c r="I1248" s="217">
        <v>300</v>
      </c>
      <c r="J1248" s="217">
        <f t="shared" si="54"/>
        <v>9</v>
      </c>
      <c r="N1248" s="216"/>
      <c r="R1248" s="216"/>
      <c r="U1248" s="216"/>
    </row>
    <row r="1249" spans="1:21" ht="15" hidden="1" outlineLevel="1" thickBot="1" x14ac:dyDescent="0.4">
      <c r="A1249" s="216" t="s">
        <v>5390</v>
      </c>
      <c r="B1249" s="46">
        <v>59</v>
      </c>
      <c r="C1249" s="216" t="s">
        <v>5391</v>
      </c>
      <c r="D1249" s="72" t="s">
        <v>170</v>
      </c>
      <c r="E1249" s="217">
        <v>5</v>
      </c>
      <c r="F1249" s="217">
        <v>2</v>
      </c>
      <c r="G1249" s="217">
        <v>7</v>
      </c>
      <c r="H1249" s="269">
        <v>44652</v>
      </c>
      <c r="I1249" s="217">
        <v>400</v>
      </c>
      <c r="J1249" s="217">
        <f t="shared" si="54"/>
        <v>7</v>
      </c>
      <c r="N1249" s="216"/>
      <c r="R1249" s="216"/>
      <c r="U1249" s="216"/>
    </row>
    <row r="1250" spans="1:21" ht="15" hidden="1" outlineLevel="1" thickBot="1" x14ac:dyDescent="0.4">
      <c r="A1250" s="216" t="s">
        <v>5390</v>
      </c>
      <c r="B1250" s="46">
        <v>60</v>
      </c>
      <c r="C1250" s="216" t="s">
        <v>5391</v>
      </c>
      <c r="D1250" s="72" t="s">
        <v>170</v>
      </c>
      <c r="E1250" s="217">
        <v>4</v>
      </c>
      <c r="F1250" s="217">
        <v>2</v>
      </c>
      <c r="G1250" s="217">
        <v>6</v>
      </c>
      <c r="H1250" s="269">
        <v>44652</v>
      </c>
      <c r="I1250" s="217">
        <v>800</v>
      </c>
      <c r="J1250" s="217">
        <f t="shared" si="54"/>
        <v>6</v>
      </c>
      <c r="N1250" s="216"/>
      <c r="R1250" s="216"/>
      <c r="U1250" s="216"/>
    </row>
    <row r="1251" spans="1:21" ht="15" hidden="1" outlineLevel="1" thickBot="1" x14ac:dyDescent="0.4">
      <c r="A1251" s="216" t="s">
        <v>5390</v>
      </c>
      <c r="B1251" s="46">
        <v>61</v>
      </c>
      <c r="C1251" s="216" t="s">
        <v>5391</v>
      </c>
      <c r="D1251" s="72" t="s">
        <v>170</v>
      </c>
      <c r="E1251" s="217">
        <v>6</v>
      </c>
      <c r="F1251" s="217">
        <v>2</v>
      </c>
      <c r="G1251" s="217">
        <v>8</v>
      </c>
      <c r="H1251" s="269">
        <v>44652</v>
      </c>
      <c r="I1251" s="217">
        <v>100</v>
      </c>
      <c r="J1251" s="217">
        <f t="shared" si="54"/>
        <v>8</v>
      </c>
      <c r="N1251" s="216"/>
      <c r="R1251" s="216"/>
      <c r="U1251" s="216"/>
    </row>
    <row r="1252" spans="1:21" ht="15" hidden="1" outlineLevel="1" thickBot="1" x14ac:dyDescent="0.4">
      <c r="A1252" s="216" t="s">
        <v>5390</v>
      </c>
      <c r="B1252" s="46">
        <v>62</v>
      </c>
      <c r="C1252" s="216" t="s">
        <v>5391</v>
      </c>
      <c r="D1252" s="72" t="s">
        <v>170</v>
      </c>
      <c r="E1252" s="217">
        <v>1</v>
      </c>
      <c r="F1252" s="217">
        <v>2</v>
      </c>
      <c r="G1252" s="217">
        <v>3</v>
      </c>
      <c r="H1252" s="269">
        <v>44652</v>
      </c>
      <c r="I1252" s="217">
        <v>300</v>
      </c>
      <c r="J1252" s="217">
        <f t="shared" si="54"/>
        <v>3</v>
      </c>
      <c r="N1252" s="216"/>
      <c r="R1252" s="216"/>
      <c r="U1252" s="216"/>
    </row>
    <row r="1253" spans="1:21" ht="15" hidden="1" outlineLevel="1" thickBot="1" x14ac:dyDescent="0.4">
      <c r="A1253" s="216" t="s">
        <v>5390</v>
      </c>
      <c r="B1253" s="46">
        <v>63</v>
      </c>
      <c r="C1253" s="216" t="s">
        <v>5391</v>
      </c>
      <c r="D1253" s="72" t="s">
        <v>170</v>
      </c>
      <c r="E1253" s="217">
        <v>7</v>
      </c>
      <c r="F1253" s="217">
        <v>4</v>
      </c>
      <c r="G1253" s="217">
        <v>11</v>
      </c>
      <c r="H1253" s="269">
        <v>44652</v>
      </c>
      <c r="I1253" s="217">
        <v>900</v>
      </c>
      <c r="J1253" s="217">
        <f t="shared" si="54"/>
        <v>11</v>
      </c>
      <c r="N1253" s="216"/>
      <c r="R1253" s="216"/>
      <c r="U1253" s="216"/>
    </row>
    <row r="1254" spans="1:21" ht="15" hidden="1" outlineLevel="1" thickBot="1" x14ac:dyDescent="0.4">
      <c r="A1254" s="216" t="s">
        <v>5390</v>
      </c>
      <c r="B1254" s="46">
        <v>64</v>
      </c>
      <c r="C1254" s="216" t="s">
        <v>5391</v>
      </c>
      <c r="D1254" s="72" t="s">
        <v>170</v>
      </c>
      <c r="E1254" s="217">
        <v>5</v>
      </c>
      <c r="F1254" s="217">
        <v>2</v>
      </c>
      <c r="G1254" s="217">
        <v>7</v>
      </c>
      <c r="H1254" s="269">
        <v>44652</v>
      </c>
      <c r="I1254" s="217">
        <v>100</v>
      </c>
      <c r="J1254" s="217">
        <f t="shared" si="54"/>
        <v>7</v>
      </c>
      <c r="N1254" s="216"/>
      <c r="R1254" s="216"/>
      <c r="U1254" s="216"/>
    </row>
    <row r="1255" spans="1:21" ht="15" collapsed="1" thickBot="1" x14ac:dyDescent="0.4">
      <c r="A1255" s="415" t="s">
        <v>5390</v>
      </c>
      <c r="B1255" s="416"/>
      <c r="C1255" s="417" t="s">
        <v>5391</v>
      </c>
      <c r="D1255" s="273">
        <f>COUNTA(D1190:D1254)</f>
        <v>65</v>
      </c>
      <c r="E1255" s="418">
        <f>SUM(E1190:E1254)</f>
        <v>335</v>
      </c>
      <c r="F1255" s="418">
        <f t="shared" ref="F1255:G1255" si="55">SUM(F1190:F1254)</f>
        <v>198</v>
      </c>
      <c r="G1255" s="418">
        <f t="shared" si="55"/>
        <v>533</v>
      </c>
      <c r="H1255" s="422">
        <v>44652</v>
      </c>
      <c r="I1255" s="421">
        <f>AVERAGE(I1190:I1254)</f>
        <v>361.53846153846155</v>
      </c>
      <c r="J1255" s="418">
        <f t="shared" ref="J1255" si="56">SUM(J1190:J1254)</f>
        <v>533</v>
      </c>
      <c r="N1255" s="216"/>
      <c r="R1255" s="216"/>
      <c r="U1255" s="216"/>
    </row>
    <row r="1256" spans="1:21" ht="15" hidden="1" outlineLevel="1" thickBot="1" x14ac:dyDescent="0.4">
      <c r="A1256" s="216" t="s">
        <v>5392</v>
      </c>
      <c r="B1256" s="46">
        <v>7</v>
      </c>
      <c r="C1256" s="216" t="s">
        <v>5393</v>
      </c>
      <c r="D1256" s="72" t="s">
        <v>170</v>
      </c>
      <c r="E1256" s="217">
        <v>4</v>
      </c>
      <c r="F1256" s="217">
        <v>2</v>
      </c>
      <c r="G1256" s="217">
        <v>6</v>
      </c>
      <c r="H1256" s="269">
        <v>44652</v>
      </c>
      <c r="I1256" s="217">
        <v>550</v>
      </c>
      <c r="J1256" s="217">
        <f t="shared" si="54"/>
        <v>6</v>
      </c>
      <c r="N1256" s="216"/>
      <c r="R1256" s="216"/>
      <c r="U1256" s="216"/>
    </row>
    <row r="1257" spans="1:21" ht="15" hidden="1" outlineLevel="1" thickBot="1" x14ac:dyDescent="0.4">
      <c r="A1257" s="216" t="s">
        <v>5392</v>
      </c>
      <c r="B1257" s="46">
        <v>16</v>
      </c>
      <c r="C1257" s="216" t="s">
        <v>5393</v>
      </c>
      <c r="D1257" s="72" t="s">
        <v>170</v>
      </c>
      <c r="E1257" s="217">
        <v>6</v>
      </c>
      <c r="F1257" s="217">
        <v>2</v>
      </c>
      <c r="G1257" s="217">
        <v>8</v>
      </c>
      <c r="H1257" s="269">
        <v>44652</v>
      </c>
      <c r="I1257" s="217">
        <v>800</v>
      </c>
      <c r="J1257" s="217">
        <f t="shared" si="54"/>
        <v>8</v>
      </c>
      <c r="N1257" s="216"/>
      <c r="R1257" s="216"/>
      <c r="U1257" s="216"/>
    </row>
    <row r="1258" spans="1:21" ht="15" hidden="1" outlineLevel="1" thickBot="1" x14ac:dyDescent="0.4">
      <c r="A1258" s="216" t="s">
        <v>5392</v>
      </c>
      <c r="B1258" s="46">
        <v>24</v>
      </c>
      <c r="C1258" s="216" t="s">
        <v>5393</v>
      </c>
      <c r="D1258" s="72" t="s">
        <v>170</v>
      </c>
      <c r="E1258" s="217">
        <v>2</v>
      </c>
      <c r="F1258" s="217">
        <v>3</v>
      </c>
      <c r="G1258" s="217">
        <v>5</v>
      </c>
      <c r="H1258" s="269">
        <v>44652</v>
      </c>
      <c r="I1258" s="217">
        <v>500</v>
      </c>
      <c r="J1258" s="217">
        <f t="shared" si="54"/>
        <v>5</v>
      </c>
      <c r="N1258" s="216"/>
      <c r="R1258" s="216"/>
      <c r="U1258" s="216"/>
    </row>
    <row r="1259" spans="1:21" ht="15" hidden="1" outlineLevel="1" thickBot="1" x14ac:dyDescent="0.4">
      <c r="A1259" s="216" t="s">
        <v>5392</v>
      </c>
      <c r="B1259" s="46">
        <v>2</v>
      </c>
      <c r="C1259" s="216" t="s">
        <v>5393</v>
      </c>
      <c r="D1259" s="72" t="s">
        <v>170</v>
      </c>
      <c r="E1259" s="217">
        <v>4</v>
      </c>
      <c r="F1259" s="217">
        <v>3</v>
      </c>
      <c r="G1259" s="217">
        <v>7</v>
      </c>
      <c r="H1259" s="269">
        <v>44652</v>
      </c>
      <c r="I1259" s="217">
        <v>500</v>
      </c>
      <c r="J1259" s="217">
        <f t="shared" si="54"/>
        <v>7</v>
      </c>
      <c r="N1259" s="216"/>
      <c r="R1259" s="216"/>
      <c r="U1259" s="216"/>
    </row>
    <row r="1260" spans="1:21" ht="15" hidden="1" outlineLevel="1" thickBot="1" x14ac:dyDescent="0.4">
      <c r="A1260" s="216" t="s">
        <v>5392</v>
      </c>
      <c r="B1260" s="46">
        <v>3</v>
      </c>
      <c r="C1260" s="216" t="s">
        <v>5393</v>
      </c>
      <c r="D1260" s="72" t="s">
        <v>170</v>
      </c>
      <c r="E1260" s="217">
        <v>5</v>
      </c>
      <c r="F1260" s="217">
        <v>4</v>
      </c>
      <c r="G1260" s="217">
        <v>9</v>
      </c>
      <c r="H1260" s="269">
        <v>44652</v>
      </c>
      <c r="I1260" s="217">
        <v>800</v>
      </c>
      <c r="J1260" s="217">
        <f t="shared" si="54"/>
        <v>9</v>
      </c>
      <c r="N1260" s="216"/>
      <c r="R1260" s="216"/>
      <c r="U1260" s="216"/>
    </row>
    <row r="1261" spans="1:21" ht="15" hidden="1" outlineLevel="1" thickBot="1" x14ac:dyDescent="0.4">
      <c r="A1261" s="216" t="s">
        <v>5392</v>
      </c>
      <c r="B1261" s="46">
        <v>35</v>
      </c>
      <c r="C1261" s="216" t="s">
        <v>5393</v>
      </c>
      <c r="D1261" s="72" t="s">
        <v>170</v>
      </c>
      <c r="E1261" s="217">
        <v>3</v>
      </c>
      <c r="F1261" s="217">
        <v>3</v>
      </c>
      <c r="G1261" s="217">
        <v>6</v>
      </c>
      <c r="H1261" s="269">
        <v>44652</v>
      </c>
      <c r="I1261" s="217">
        <v>700</v>
      </c>
      <c r="J1261" s="217">
        <f t="shared" si="54"/>
        <v>6</v>
      </c>
      <c r="N1261" s="216"/>
      <c r="R1261" s="216"/>
      <c r="U1261" s="216"/>
    </row>
    <row r="1262" spans="1:21" ht="15" hidden="1" outlineLevel="1" thickBot="1" x14ac:dyDescent="0.4">
      <c r="A1262" s="216" t="s">
        <v>5392</v>
      </c>
      <c r="B1262" s="46">
        <v>1</v>
      </c>
      <c r="C1262" s="216" t="s">
        <v>5393</v>
      </c>
      <c r="D1262" s="72" t="s">
        <v>170</v>
      </c>
      <c r="E1262" s="217">
        <v>5</v>
      </c>
      <c r="F1262" s="217">
        <v>6</v>
      </c>
      <c r="G1262" s="217">
        <v>11</v>
      </c>
      <c r="H1262" s="269">
        <v>44652</v>
      </c>
      <c r="I1262" s="217">
        <v>400</v>
      </c>
      <c r="J1262" s="217">
        <f t="shared" si="54"/>
        <v>11</v>
      </c>
      <c r="N1262" s="216"/>
      <c r="R1262" s="216"/>
      <c r="U1262" s="216"/>
    </row>
    <row r="1263" spans="1:21" ht="15" hidden="1" outlineLevel="1" thickBot="1" x14ac:dyDescent="0.4">
      <c r="A1263" s="216" t="s">
        <v>5392</v>
      </c>
      <c r="B1263" s="46">
        <v>4</v>
      </c>
      <c r="C1263" s="216" t="s">
        <v>5393</v>
      </c>
      <c r="D1263" s="72" t="s">
        <v>170</v>
      </c>
      <c r="E1263" s="217">
        <v>5</v>
      </c>
      <c r="F1263" s="217">
        <v>5</v>
      </c>
      <c r="G1263" s="217">
        <v>10</v>
      </c>
      <c r="H1263" s="269">
        <v>44652</v>
      </c>
      <c r="I1263" s="217">
        <v>300</v>
      </c>
      <c r="J1263" s="217">
        <f t="shared" si="54"/>
        <v>10</v>
      </c>
      <c r="N1263" s="216"/>
      <c r="R1263" s="216"/>
      <c r="U1263" s="216"/>
    </row>
    <row r="1264" spans="1:21" ht="15" hidden="1" outlineLevel="1" thickBot="1" x14ac:dyDescent="0.4">
      <c r="A1264" s="216" t="s">
        <v>5392</v>
      </c>
      <c r="B1264" s="46">
        <v>5</v>
      </c>
      <c r="C1264" s="216" t="s">
        <v>5393</v>
      </c>
      <c r="D1264" s="72" t="s">
        <v>170</v>
      </c>
      <c r="E1264" s="217">
        <v>2</v>
      </c>
      <c r="F1264" s="217">
        <v>4</v>
      </c>
      <c r="G1264" s="217">
        <v>6</v>
      </c>
      <c r="H1264" s="269">
        <v>44652</v>
      </c>
      <c r="I1264" s="217">
        <v>100</v>
      </c>
      <c r="J1264" s="217">
        <f t="shared" si="54"/>
        <v>6</v>
      </c>
      <c r="N1264" s="216"/>
      <c r="R1264" s="216"/>
      <c r="U1264" s="216"/>
    </row>
    <row r="1265" spans="1:21" ht="15" hidden="1" outlineLevel="1" thickBot="1" x14ac:dyDescent="0.4">
      <c r="A1265" s="216" t="s">
        <v>5392</v>
      </c>
      <c r="B1265" s="46">
        <v>6</v>
      </c>
      <c r="C1265" s="216" t="s">
        <v>5393</v>
      </c>
      <c r="D1265" s="72" t="s">
        <v>170</v>
      </c>
      <c r="E1265" s="217">
        <v>10</v>
      </c>
      <c r="F1265" s="217">
        <v>3</v>
      </c>
      <c r="G1265" s="217">
        <v>13</v>
      </c>
      <c r="H1265" s="269">
        <v>44652</v>
      </c>
      <c r="I1265" s="217">
        <v>700</v>
      </c>
      <c r="J1265" s="217">
        <f t="shared" si="54"/>
        <v>13</v>
      </c>
      <c r="N1265" s="216"/>
      <c r="R1265" s="216"/>
      <c r="U1265" s="216"/>
    </row>
    <row r="1266" spans="1:21" ht="15" hidden="1" outlineLevel="1" thickBot="1" x14ac:dyDescent="0.4">
      <c r="A1266" s="216" t="s">
        <v>5392</v>
      </c>
      <c r="B1266" s="46">
        <v>29</v>
      </c>
      <c r="C1266" s="216" t="s">
        <v>5393</v>
      </c>
      <c r="D1266" s="72" t="s">
        <v>170</v>
      </c>
      <c r="E1266" s="217">
        <v>5</v>
      </c>
      <c r="F1266" s="217">
        <v>3</v>
      </c>
      <c r="G1266" s="217">
        <v>8</v>
      </c>
      <c r="H1266" s="269">
        <v>44652</v>
      </c>
      <c r="I1266" s="217">
        <v>300</v>
      </c>
      <c r="J1266" s="217">
        <f t="shared" si="54"/>
        <v>8</v>
      </c>
      <c r="N1266" s="216"/>
      <c r="R1266" s="216"/>
      <c r="U1266" s="216"/>
    </row>
    <row r="1267" spans="1:21" ht="15" hidden="1" outlineLevel="1" thickBot="1" x14ac:dyDescent="0.4">
      <c r="A1267" s="216" t="s">
        <v>5392</v>
      </c>
      <c r="B1267" s="46">
        <v>8</v>
      </c>
      <c r="C1267" s="216" t="s">
        <v>5393</v>
      </c>
      <c r="D1267" s="72" t="s">
        <v>170</v>
      </c>
      <c r="E1267" s="217">
        <v>6</v>
      </c>
      <c r="F1267" s="217">
        <v>4</v>
      </c>
      <c r="G1267" s="217">
        <v>10</v>
      </c>
      <c r="H1267" s="269">
        <v>44652</v>
      </c>
      <c r="I1267" s="217">
        <v>400</v>
      </c>
      <c r="J1267" s="217">
        <f t="shared" si="54"/>
        <v>10</v>
      </c>
      <c r="N1267" s="216"/>
      <c r="R1267" s="216"/>
      <c r="U1267" s="216"/>
    </row>
    <row r="1268" spans="1:21" ht="15" hidden="1" outlineLevel="1" thickBot="1" x14ac:dyDescent="0.4">
      <c r="A1268" s="216" t="s">
        <v>5392</v>
      </c>
      <c r="B1268" s="46">
        <v>9</v>
      </c>
      <c r="C1268" s="216" t="s">
        <v>5393</v>
      </c>
      <c r="D1268" s="72" t="s">
        <v>170</v>
      </c>
      <c r="E1268" s="217">
        <v>4</v>
      </c>
      <c r="F1268" s="217">
        <v>2</v>
      </c>
      <c r="G1268" s="217">
        <v>6</v>
      </c>
      <c r="H1268" s="269">
        <v>44652</v>
      </c>
      <c r="I1268" s="217">
        <v>600</v>
      </c>
      <c r="J1268" s="217">
        <f t="shared" si="54"/>
        <v>6</v>
      </c>
      <c r="N1268" s="216"/>
      <c r="R1268" s="216"/>
      <c r="U1268" s="216"/>
    </row>
    <row r="1269" spans="1:21" ht="15" hidden="1" outlineLevel="1" thickBot="1" x14ac:dyDescent="0.4">
      <c r="A1269" s="216" t="s">
        <v>5392</v>
      </c>
      <c r="B1269" s="46">
        <v>10</v>
      </c>
      <c r="C1269" s="216" t="s">
        <v>5393</v>
      </c>
      <c r="D1269" s="72" t="s">
        <v>170</v>
      </c>
      <c r="E1269" s="217">
        <v>3</v>
      </c>
      <c r="F1269" s="217">
        <v>4</v>
      </c>
      <c r="G1269" s="217">
        <v>7</v>
      </c>
      <c r="H1269" s="269">
        <v>44652</v>
      </c>
      <c r="I1269" s="217">
        <v>900</v>
      </c>
      <c r="J1269" s="217">
        <f t="shared" si="54"/>
        <v>7</v>
      </c>
      <c r="N1269" s="216"/>
      <c r="R1269" s="216"/>
      <c r="U1269" s="216"/>
    </row>
    <row r="1270" spans="1:21" ht="15" hidden="1" outlineLevel="1" thickBot="1" x14ac:dyDescent="0.4">
      <c r="A1270" s="216" t="s">
        <v>5392</v>
      </c>
      <c r="B1270" s="46">
        <v>11</v>
      </c>
      <c r="C1270" s="216" t="s">
        <v>5393</v>
      </c>
      <c r="D1270" s="72" t="s">
        <v>170</v>
      </c>
      <c r="E1270" s="217">
        <v>2</v>
      </c>
      <c r="F1270" s="217">
        <v>2</v>
      </c>
      <c r="G1270" s="217">
        <v>4</v>
      </c>
      <c r="H1270" s="269">
        <v>44652</v>
      </c>
      <c r="I1270" s="217">
        <v>600</v>
      </c>
      <c r="J1270" s="217">
        <f t="shared" si="54"/>
        <v>4</v>
      </c>
      <c r="N1270" s="216"/>
      <c r="R1270" s="216"/>
      <c r="U1270" s="216"/>
    </row>
    <row r="1271" spans="1:21" ht="15" hidden="1" outlineLevel="1" thickBot="1" x14ac:dyDescent="0.4">
      <c r="A1271" s="216" t="s">
        <v>5392</v>
      </c>
      <c r="B1271" s="46">
        <v>12</v>
      </c>
      <c r="C1271" s="216" t="s">
        <v>5393</v>
      </c>
      <c r="D1271" s="72" t="s">
        <v>170</v>
      </c>
      <c r="E1271" s="217">
        <v>4</v>
      </c>
      <c r="F1271" s="217">
        <v>4</v>
      </c>
      <c r="G1271" s="217">
        <v>8</v>
      </c>
      <c r="H1271" s="269">
        <v>44652</v>
      </c>
      <c r="I1271" s="217">
        <v>700</v>
      </c>
      <c r="J1271" s="217">
        <f t="shared" si="54"/>
        <v>8</v>
      </c>
      <c r="N1271" s="216"/>
      <c r="R1271" s="216"/>
      <c r="U1271" s="216"/>
    </row>
    <row r="1272" spans="1:21" ht="15" hidden="1" outlineLevel="1" thickBot="1" x14ac:dyDescent="0.4">
      <c r="A1272" s="216" t="s">
        <v>5392</v>
      </c>
      <c r="B1272" s="46">
        <v>13</v>
      </c>
      <c r="C1272" s="216" t="s">
        <v>5393</v>
      </c>
      <c r="D1272" s="72" t="s">
        <v>170</v>
      </c>
      <c r="E1272" s="217">
        <v>5</v>
      </c>
      <c r="F1272" s="217">
        <v>2</v>
      </c>
      <c r="G1272" s="217">
        <v>7</v>
      </c>
      <c r="H1272" s="269">
        <v>44652</v>
      </c>
      <c r="I1272" s="217">
        <v>150</v>
      </c>
      <c r="J1272" s="217">
        <f t="shared" si="54"/>
        <v>7</v>
      </c>
      <c r="N1272" s="216"/>
      <c r="R1272" s="216"/>
      <c r="U1272" s="216"/>
    </row>
    <row r="1273" spans="1:21" ht="15" hidden="1" outlineLevel="1" thickBot="1" x14ac:dyDescent="0.4">
      <c r="A1273" s="216" t="s">
        <v>5392</v>
      </c>
      <c r="B1273" s="46">
        <v>31</v>
      </c>
      <c r="C1273" s="216" t="s">
        <v>5393</v>
      </c>
      <c r="D1273" s="72" t="s">
        <v>170</v>
      </c>
      <c r="E1273" s="217">
        <v>4</v>
      </c>
      <c r="F1273" s="217">
        <v>2</v>
      </c>
      <c r="G1273" s="217">
        <v>6</v>
      </c>
      <c r="H1273" s="269">
        <v>44652</v>
      </c>
      <c r="I1273" s="217">
        <v>600</v>
      </c>
      <c r="J1273" s="217">
        <f t="shared" si="54"/>
        <v>6</v>
      </c>
      <c r="N1273" s="216"/>
      <c r="R1273" s="216"/>
      <c r="U1273" s="216"/>
    </row>
    <row r="1274" spans="1:21" ht="15" hidden="1" outlineLevel="1" thickBot="1" x14ac:dyDescent="0.4">
      <c r="A1274" s="216" t="s">
        <v>5392</v>
      </c>
      <c r="B1274" s="46">
        <v>14</v>
      </c>
      <c r="C1274" s="216" t="s">
        <v>5393</v>
      </c>
      <c r="D1274" s="72" t="s">
        <v>170</v>
      </c>
      <c r="E1274" s="217">
        <v>2</v>
      </c>
      <c r="F1274" s="217">
        <v>2</v>
      </c>
      <c r="G1274" s="217">
        <v>4</v>
      </c>
      <c r="H1274" s="269">
        <v>44652</v>
      </c>
      <c r="I1274" s="217">
        <v>400</v>
      </c>
      <c r="J1274" s="217">
        <f t="shared" si="54"/>
        <v>4</v>
      </c>
      <c r="N1274" s="216"/>
      <c r="R1274" s="216"/>
      <c r="U1274" s="216"/>
    </row>
    <row r="1275" spans="1:21" ht="15" hidden="1" outlineLevel="1" thickBot="1" x14ac:dyDescent="0.4">
      <c r="A1275" s="216" t="s">
        <v>5392</v>
      </c>
      <c r="B1275" s="46">
        <v>15</v>
      </c>
      <c r="C1275" s="216" t="s">
        <v>5393</v>
      </c>
      <c r="D1275" s="72" t="s">
        <v>170</v>
      </c>
      <c r="E1275" s="217">
        <v>2</v>
      </c>
      <c r="F1275" s="217">
        <v>4</v>
      </c>
      <c r="G1275" s="217">
        <v>6</v>
      </c>
      <c r="H1275" s="269">
        <v>44652</v>
      </c>
      <c r="I1275" s="217">
        <v>560</v>
      </c>
      <c r="J1275" s="217">
        <f t="shared" si="54"/>
        <v>6</v>
      </c>
      <c r="N1275" s="216"/>
      <c r="R1275" s="216"/>
      <c r="U1275" s="216"/>
    </row>
    <row r="1276" spans="1:21" ht="15" hidden="1" outlineLevel="1" thickBot="1" x14ac:dyDescent="0.4">
      <c r="A1276" s="216" t="s">
        <v>5392</v>
      </c>
      <c r="B1276" s="46">
        <v>18</v>
      </c>
      <c r="C1276" s="216" t="s">
        <v>5393</v>
      </c>
      <c r="D1276" s="72" t="s">
        <v>170</v>
      </c>
      <c r="E1276" s="217">
        <v>5</v>
      </c>
      <c r="F1276" s="217">
        <v>2</v>
      </c>
      <c r="G1276" s="217">
        <v>7</v>
      </c>
      <c r="H1276" s="269">
        <v>44652</v>
      </c>
      <c r="I1276" s="217">
        <v>600</v>
      </c>
      <c r="J1276" s="217">
        <f t="shared" si="54"/>
        <v>7</v>
      </c>
      <c r="N1276" s="216"/>
      <c r="R1276" s="216"/>
      <c r="U1276" s="216"/>
    </row>
    <row r="1277" spans="1:21" ht="15" hidden="1" outlineLevel="1" thickBot="1" x14ac:dyDescent="0.4">
      <c r="A1277" s="216" t="s">
        <v>5392</v>
      </c>
      <c r="B1277" s="46">
        <v>37</v>
      </c>
      <c r="C1277" s="216" t="s">
        <v>5393</v>
      </c>
      <c r="D1277" s="72" t="s">
        <v>170</v>
      </c>
      <c r="E1277" s="217">
        <v>7</v>
      </c>
      <c r="F1277" s="217">
        <v>2</v>
      </c>
      <c r="G1277" s="217">
        <v>9</v>
      </c>
      <c r="H1277" s="269">
        <v>44652</v>
      </c>
      <c r="I1277" s="217">
        <v>100</v>
      </c>
      <c r="J1277" s="217">
        <f t="shared" si="54"/>
        <v>9</v>
      </c>
      <c r="N1277" s="216"/>
      <c r="R1277" s="216"/>
      <c r="U1277" s="216"/>
    </row>
    <row r="1278" spans="1:21" ht="15" hidden="1" outlineLevel="1" thickBot="1" x14ac:dyDescent="0.4">
      <c r="A1278" s="216" t="s">
        <v>5392</v>
      </c>
      <c r="B1278" s="46">
        <v>22</v>
      </c>
      <c r="C1278" s="216" t="s">
        <v>5393</v>
      </c>
      <c r="D1278" s="72" t="s">
        <v>170</v>
      </c>
      <c r="E1278" s="217">
        <v>7</v>
      </c>
      <c r="F1278" s="217">
        <v>3</v>
      </c>
      <c r="G1278" s="217">
        <v>10</v>
      </c>
      <c r="H1278" s="269">
        <v>44652</v>
      </c>
      <c r="I1278" s="217">
        <v>150</v>
      </c>
      <c r="J1278" s="217">
        <f t="shared" si="54"/>
        <v>10</v>
      </c>
      <c r="N1278" s="216"/>
      <c r="R1278" s="216"/>
      <c r="U1278" s="216"/>
    </row>
    <row r="1279" spans="1:21" ht="15" hidden="1" outlineLevel="1" thickBot="1" x14ac:dyDescent="0.4">
      <c r="A1279" s="216" t="s">
        <v>5392</v>
      </c>
      <c r="B1279" s="46">
        <v>17</v>
      </c>
      <c r="C1279" s="216" t="s">
        <v>5393</v>
      </c>
      <c r="D1279" s="72" t="s">
        <v>170</v>
      </c>
      <c r="E1279" s="217">
        <v>5</v>
      </c>
      <c r="F1279" s="217">
        <v>5</v>
      </c>
      <c r="G1279" s="217">
        <v>10</v>
      </c>
      <c r="H1279" s="269">
        <v>44652</v>
      </c>
      <c r="I1279" s="217">
        <v>550</v>
      </c>
      <c r="J1279" s="217">
        <f t="shared" si="54"/>
        <v>10</v>
      </c>
      <c r="N1279" s="216"/>
      <c r="R1279" s="216"/>
      <c r="U1279" s="216"/>
    </row>
    <row r="1280" spans="1:21" ht="15" hidden="1" outlineLevel="1" thickBot="1" x14ac:dyDescent="0.4">
      <c r="A1280" s="216" t="s">
        <v>5392</v>
      </c>
      <c r="B1280" s="46">
        <v>26</v>
      </c>
      <c r="C1280" s="216" t="s">
        <v>5393</v>
      </c>
      <c r="D1280" s="72" t="s">
        <v>170</v>
      </c>
      <c r="E1280" s="217">
        <v>4</v>
      </c>
      <c r="F1280" s="217">
        <v>3</v>
      </c>
      <c r="G1280" s="217">
        <v>7</v>
      </c>
      <c r="H1280" s="269">
        <v>44652</v>
      </c>
      <c r="I1280" s="217">
        <v>800</v>
      </c>
      <c r="J1280" s="217">
        <f t="shared" si="54"/>
        <v>7</v>
      </c>
      <c r="N1280" s="216"/>
      <c r="R1280" s="216"/>
      <c r="U1280" s="216"/>
    </row>
    <row r="1281" spans="1:21" ht="15" hidden="1" outlineLevel="1" thickBot="1" x14ac:dyDescent="0.4">
      <c r="A1281" s="216" t="s">
        <v>5392</v>
      </c>
      <c r="B1281" s="46">
        <v>19</v>
      </c>
      <c r="C1281" s="216" t="s">
        <v>5393</v>
      </c>
      <c r="D1281" s="72" t="s">
        <v>170</v>
      </c>
      <c r="E1281" s="217">
        <v>5</v>
      </c>
      <c r="F1281" s="217">
        <v>5</v>
      </c>
      <c r="G1281" s="217">
        <v>10</v>
      </c>
      <c r="H1281" s="269">
        <v>44652</v>
      </c>
      <c r="I1281" s="217">
        <v>700</v>
      </c>
      <c r="J1281" s="217">
        <f t="shared" si="54"/>
        <v>10</v>
      </c>
      <c r="N1281" s="216"/>
      <c r="R1281" s="216"/>
      <c r="U1281" s="216"/>
    </row>
    <row r="1282" spans="1:21" ht="15" hidden="1" outlineLevel="1" thickBot="1" x14ac:dyDescent="0.4">
      <c r="A1282" s="216" t="s">
        <v>5392</v>
      </c>
      <c r="B1282" s="46">
        <v>20</v>
      </c>
      <c r="C1282" s="216" t="s">
        <v>5393</v>
      </c>
      <c r="D1282" s="72" t="s">
        <v>170</v>
      </c>
      <c r="E1282" s="217">
        <v>5</v>
      </c>
      <c r="F1282" s="217">
        <v>5</v>
      </c>
      <c r="G1282" s="217">
        <v>10</v>
      </c>
      <c r="H1282" s="269">
        <v>44652</v>
      </c>
      <c r="I1282" s="217">
        <v>400</v>
      </c>
      <c r="J1282" s="217">
        <f t="shared" si="54"/>
        <v>10</v>
      </c>
      <c r="N1282" s="216"/>
      <c r="R1282" s="216"/>
      <c r="U1282" s="216"/>
    </row>
    <row r="1283" spans="1:21" ht="15" hidden="1" outlineLevel="1" thickBot="1" x14ac:dyDescent="0.4">
      <c r="A1283" s="216" t="s">
        <v>5392</v>
      </c>
      <c r="B1283" s="46">
        <v>28</v>
      </c>
      <c r="C1283" s="216" t="s">
        <v>5393</v>
      </c>
      <c r="D1283" s="72" t="s">
        <v>170</v>
      </c>
      <c r="E1283" s="217">
        <v>2</v>
      </c>
      <c r="F1283" s="217">
        <v>7</v>
      </c>
      <c r="G1283" s="217">
        <v>9</v>
      </c>
      <c r="H1283" s="269">
        <v>44652</v>
      </c>
      <c r="I1283" s="217">
        <v>550</v>
      </c>
      <c r="J1283" s="217">
        <f t="shared" si="54"/>
        <v>9</v>
      </c>
      <c r="N1283" s="216"/>
      <c r="R1283" s="216"/>
      <c r="U1283" s="216"/>
    </row>
    <row r="1284" spans="1:21" ht="15" hidden="1" outlineLevel="1" thickBot="1" x14ac:dyDescent="0.4">
      <c r="A1284" s="216" t="s">
        <v>5392</v>
      </c>
      <c r="B1284" s="46">
        <v>21</v>
      </c>
      <c r="C1284" s="216" t="s">
        <v>5393</v>
      </c>
      <c r="D1284" s="72" t="s">
        <v>170</v>
      </c>
      <c r="E1284" s="217">
        <v>5</v>
      </c>
      <c r="F1284" s="217">
        <v>7</v>
      </c>
      <c r="G1284" s="217">
        <v>12</v>
      </c>
      <c r="H1284" s="269">
        <v>44652</v>
      </c>
      <c r="I1284" s="217">
        <v>300</v>
      </c>
      <c r="J1284" s="217">
        <f t="shared" ref="J1284:J1347" si="57">IF(I1284&gt;$Q$1,,G1284)</f>
        <v>12</v>
      </c>
      <c r="N1284" s="216"/>
      <c r="R1284" s="216"/>
      <c r="U1284" s="216"/>
    </row>
    <row r="1285" spans="1:21" ht="15" hidden="1" outlineLevel="1" thickBot="1" x14ac:dyDescent="0.4">
      <c r="A1285" s="216" t="s">
        <v>5392</v>
      </c>
      <c r="B1285" s="46">
        <v>23</v>
      </c>
      <c r="C1285" s="216" t="s">
        <v>5393</v>
      </c>
      <c r="D1285" s="72" t="s">
        <v>170</v>
      </c>
      <c r="E1285" s="217">
        <v>6</v>
      </c>
      <c r="F1285" s="217">
        <v>5</v>
      </c>
      <c r="G1285" s="217">
        <v>11</v>
      </c>
      <c r="H1285" s="269">
        <v>44652</v>
      </c>
      <c r="I1285" s="217">
        <v>100</v>
      </c>
      <c r="J1285" s="217">
        <f t="shared" si="57"/>
        <v>11</v>
      </c>
      <c r="N1285" s="216"/>
      <c r="R1285" s="216"/>
      <c r="U1285" s="216"/>
    </row>
    <row r="1286" spans="1:21" ht="15" hidden="1" outlineLevel="1" thickBot="1" x14ac:dyDescent="0.4">
      <c r="A1286" s="216" t="s">
        <v>5392</v>
      </c>
      <c r="B1286" s="46">
        <v>25</v>
      </c>
      <c r="C1286" s="216" t="s">
        <v>5393</v>
      </c>
      <c r="D1286" s="72" t="s">
        <v>170</v>
      </c>
      <c r="E1286" s="217">
        <v>2</v>
      </c>
      <c r="F1286" s="217">
        <v>2</v>
      </c>
      <c r="G1286" s="217">
        <v>4</v>
      </c>
      <c r="H1286" s="269">
        <v>44652</v>
      </c>
      <c r="I1286" s="217">
        <v>650</v>
      </c>
      <c r="J1286" s="217">
        <f t="shared" si="57"/>
        <v>4</v>
      </c>
      <c r="N1286" s="216"/>
      <c r="R1286" s="216"/>
      <c r="U1286" s="216"/>
    </row>
    <row r="1287" spans="1:21" ht="15" hidden="1" outlineLevel="1" thickBot="1" x14ac:dyDescent="0.4">
      <c r="A1287" s="216" t="s">
        <v>5392</v>
      </c>
      <c r="B1287" s="46">
        <v>27</v>
      </c>
      <c r="C1287" s="216" t="s">
        <v>5393</v>
      </c>
      <c r="D1287" s="72" t="s">
        <v>170</v>
      </c>
      <c r="E1287" s="217">
        <v>7</v>
      </c>
      <c r="F1287" s="217">
        <v>4</v>
      </c>
      <c r="G1287" s="217">
        <v>11</v>
      </c>
      <c r="H1287" s="269">
        <v>44652</v>
      </c>
      <c r="I1287" s="217">
        <v>900</v>
      </c>
      <c r="J1287" s="217">
        <f t="shared" si="57"/>
        <v>11</v>
      </c>
      <c r="N1287" s="216"/>
      <c r="R1287" s="216"/>
      <c r="U1287" s="216"/>
    </row>
    <row r="1288" spans="1:21" ht="15" hidden="1" outlineLevel="1" thickBot="1" x14ac:dyDescent="0.4">
      <c r="A1288" s="216" t="s">
        <v>5392</v>
      </c>
      <c r="B1288" s="46">
        <v>30</v>
      </c>
      <c r="C1288" s="216" t="s">
        <v>5393</v>
      </c>
      <c r="D1288" s="72" t="s">
        <v>170</v>
      </c>
      <c r="E1288" s="217">
        <v>5</v>
      </c>
      <c r="F1288" s="217">
        <v>5</v>
      </c>
      <c r="G1288" s="217">
        <v>10</v>
      </c>
      <c r="H1288" s="269">
        <v>44652</v>
      </c>
      <c r="I1288" s="217">
        <v>100</v>
      </c>
      <c r="J1288" s="217">
        <f t="shared" si="57"/>
        <v>10</v>
      </c>
      <c r="N1288" s="216"/>
      <c r="R1288" s="216"/>
      <c r="U1288" s="216"/>
    </row>
    <row r="1289" spans="1:21" ht="15" hidden="1" outlineLevel="1" thickBot="1" x14ac:dyDescent="0.4">
      <c r="A1289" s="216" t="s">
        <v>5392</v>
      </c>
      <c r="B1289" s="46">
        <v>32</v>
      </c>
      <c r="C1289" s="216" t="s">
        <v>5393</v>
      </c>
      <c r="D1289" s="72" t="s">
        <v>170</v>
      </c>
      <c r="E1289" s="217">
        <v>3</v>
      </c>
      <c r="F1289" s="217">
        <v>3</v>
      </c>
      <c r="G1289" s="217">
        <v>6</v>
      </c>
      <c r="H1289" s="269">
        <v>44652</v>
      </c>
      <c r="I1289" s="217">
        <v>300</v>
      </c>
      <c r="J1289" s="217">
        <f t="shared" si="57"/>
        <v>6</v>
      </c>
      <c r="N1289" s="216"/>
      <c r="R1289" s="216"/>
      <c r="U1289" s="216"/>
    </row>
    <row r="1290" spans="1:21" ht="15" hidden="1" outlineLevel="1" thickBot="1" x14ac:dyDescent="0.4">
      <c r="A1290" s="216" t="s">
        <v>5392</v>
      </c>
      <c r="B1290" s="46">
        <v>33</v>
      </c>
      <c r="C1290" s="216" t="s">
        <v>5393</v>
      </c>
      <c r="D1290" s="72" t="s">
        <v>170</v>
      </c>
      <c r="E1290" s="217">
        <v>3</v>
      </c>
      <c r="F1290" s="217">
        <v>3</v>
      </c>
      <c r="G1290" s="217">
        <v>6</v>
      </c>
      <c r="H1290" s="269">
        <v>44652</v>
      </c>
      <c r="I1290" s="217">
        <v>450</v>
      </c>
      <c r="J1290" s="217">
        <f t="shared" si="57"/>
        <v>6</v>
      </c>
      <c r="N1290" s="216"/>
      <c r="R1290" s="216"/>
      <c r="U1290" s="216"/>
    </row>
    <row r="1291" spans="1:21" ht="15" hidden="1" outlineLevel="1" thickBot="1" x14ac:dyDescent="0.4">
      <c r="A1291" s="216" t="s">
        <v>5392</v>
      </c>
      <c r="B1291" s="46">
        <v>34</v>
      </c>
      <c r="C1291" s="216" t="s">
        <v>5393</v>
      </c>
      <c r="D1291" s="72" t="s">
        <v>170</v>
      </c>
      <c r="E1291" s="217">
        <v>2</v>
      </c>
      <c r="F1291" s="217">
        <v>2</v>
      </c>
      <c r="G1291" s="217">
        <v>4</v>
      </c>
      <c r="H1291" s="269">
        <v>44652</v>
      </c>
      <c r="I1291" s="217">
        <v>500</v>
      </c>
      <c r="J1291" s="217">
        <f t="shared" si="57"/>
        <v>4</v>
      </c>
      <c r="N1291" s="216"/>
      <c r="R1291" s="216"/>
      <c r="U1291" s="216"/>
    </row>
    <row r="1292" spans="1:21" ht="15" hidden="1" outlineLevel="1" thickBot="1" x14ac:dyDescent="0.4">
      <c r="A1292" s="216" t="s">
        <v>5392</v>
      </c>
      <c r="B1292" s="46">
        <v>36</v>
      </c>
      <c r="C1292" s="216" t="s">
        <v>5393</v>
      </c>
      <c r="D1292" s="72" t="s">
        <v>170</v>
      </c>
      <c r="E1292" s="217">
        <v>5</v>
      </c>
      <c r="F1292" s="217">
        <v>2</v>
      </c>
      <c r="G1292" s="217">
        <v>7</v>
      </c>
      <c r="H1292" s="269">
        <v>44652</v>
      </c>
      <c r="I1292" s="217">
        <v>400</v>
      </c>
      <c r="J1292" s="217">
        <f t="shared" si="57"/>
        <v>7</v>
      </c>
      <c r="N1292" s="216"/>
      <c r="R1292" s="216"/>
      <c r="U1292" s="216"/>
    </row>
    <row r="1293" spans="1:21" ht="15" hidden="1" outlineLevel="1" thickBot="1" x14ac:dyDescent="0.4">
      <c r="A1293" s="216" t="s">
        <v>5392</v>
      </c>
      <c r="B1293" s="46">
        <v>38</v>
      </c>
      <c r="C1293" s="216" t="s">
        <v>5393</v>
      </c>
      <c r="D1293" s="72" t="s">
        <v>170</v>
      </c>
      <c r="E1293" s="217">
        <v>6</v>
      </c>
      <c r="F1293" s="217">
        <v>7</v>
      </c>
      <c r="G1293" s="217">
        <v>13</v>
      </c>
      <c r="H1293" s="269">
        <v>44652</v>
      </c>
      <c r="I1293" s="217">
        <v>570</v>
      </c>
      <c r="J1293" s="217">
        <f t="shared" si="57"/>
        <v>13</v>
      </c>
      <c r="N1293" s="216"/>
      <c r="R1293" s="216"/>
      <c r="U1293" s="216"/>
    </row>
    <row r="1294" spans="1:21" ht="15" hidden="1" outlineLevel="1" thickBot="1" x14ac:dyDescent="0.4">
      <c r="A1294" s="216" t="s">
        <v>5392</v>
      </c>
      <c r="B1294" s="46">
        <v>39</v>
      </c>
      <c r="C1294" s="216" t="s">
        <v>5393</v>
      </c>
      <c r="D1294" s="72" t="s">
        <v>170</v>
      </c>
      <c r="E1294" s="217">
        <v>6</v>
      </c>
      <c r="F1294" s="217">
        <v>2</v>
      </c>
      <c r="G1294" s="217">
        <v>8</v>
      </c>
      <c r="H1294" s="269">
        <v>44652</v>
      </c>
      <c r="I1294" s="217">
        <v>800</v>
      </c>
      <c r="J1294" s="217">
        <f t="shared" si="57"/>
        <v>8</v>
      </c>
      <c r="N1294" s="216"/>
      <c r="R1294" s="216"/>
      <c r="U1294" s="216"/>
    </row>
    <row r="1295" spans="1:21" ht="15" hidden="1" outlineLevel="1" thickBot="1" x14ac:dyDescent="0.4">
      <c r="A1295" s="216" t="s">
        <v>5392</v>
      </c>
      <c r="B1295" s="46">
        <v>40</v>
      </c>
      <c r="C1295" s="216" t="s">
        <v>5393</v>
      </c>
      <c r="D1295" s="72" t="s">
        <v>170</v>
      </c>
      <c r="E1295" s="217">
        <v>7</v>
      </c>
      <c r="F1295" s="217">
        <v>6</v>
      </c>
      <c r="G1295" s="217">
        <v>13</v>
      </c>
      <c r="H1295" s="269">
        <v>44652</v>
      </c>
      <c r="I1295" s="217">
        <v>900</v>
      </c>
      <c r="J1295" s="217">
        <f t="shared" si="57"/>
        <v>13</v>
      </c>
      <c r="N1295" s="216"/>
      <c r="R1295" s="216"/>
      <c r="U1295" s="216"/>
    </row>
    <row r="1296" spans="1:21" ht="15" hidden="1" outlineLevel="1" thickBot="1" x14ac:dyDescent="0.4">
      <c r="A1296" s="216" t="s">
        <v>5392</v>
      </c>
      <c r="B1296" s="46">
        <v>41</v>
      </c>
      <c r="C1296" s="216" t="s">
        <v>5393</v>
      </c>
      <c r="D1296" s="72" t="s">
        <v>170</v>
      </c>
      <c r="E1296" s="217">
        <v>2</v>
      </c>
      <c r="F1296" s="217">
        <v>2</v>
      </c>
      <c r="G1296" s="217">
        <v>4</v>
      </c>
      <c r="H1296" s="269">
        <v>44652</v>
      </c>
      <c r="I1296" s="217">
        <v>100</v>
      </c>
      <c r="J1296" s="217">
        <f t="shared" si="57"/>
        <v>4</v>
      </c>
      <c r="N1296" s="216"/>
      <c r="R1296" s="216"/>
      <c r="U1296" s="216"/>
    </row>
    <row r="1297" spans="1:21" ht="15" hidden="1" outlineLevel="1" thickBot="1" x14ac:dyDescent="0.4">
      <c r="A1297" s="216" t="s">
        <v>5392</v>
      </c>
      <c r="B1297" s="46">
        <v>42</v>
      </c>
      <c r="C1297" s="216" t="s">
        <v>5393</v>
      </c>
      <c r="D1297" s="72" t="s">
        <v>170</v>
      </c>
      <c r="E1297" s="217">
        <v>1</v>
      </c>
      <c r="F1297" s="217">
        <v>2</v>
      </c>
      <c r="G1297" s="217">
        <v>3</v>
      </c>
      <c r="H1297" s="269">
        <v>44652</v>
      </c>
      <c r="I1297" s="217">
        <v>450</v>
      </c>
      <c r="J1297" s="217">
        <f t="shared" si="57"/>
        <v>3</v>
      </c>
      <c r="N1297" s="216"/>
      <c r="R1297" s="216"/>
      <c r="U1297" s="216"/>
    </row>
    <row r="1298" spans="1:21" ht="15" hidden="1" outlineLevel="1" thickBot="1" x14ac:dyDescent="0.4">
      <c r="A1298" s="216" t="s">
        <v>5392</v>
      </c>
      <c r="B1298" s="46">
        <v>43</v>
      </c>
      <c r="C1298" s="216" t="s">
        <v>5393</v>
      </c>
      <c r="D1298" s="72" t="s">
        <v>170</v>
      </c>
      <c r="E1298" s="217">
        <v>3</v>
      </c>
      <c r="F1298" s="217">
        <v>3</v>
      </c>
      <c r="G1298" s="217">
        <v>6</v>
      </c>
      <c r="H1298" s="269">
        <v>44652</v>
      </c>
      <c r="I1298" s="217">
        <v>300</v>
      </c>
      <c r="J1298" s="217">
        <f t="shared" si="57"/>
        <v>6</v>
      </c>
      <c r="N1298" s="216"/>
      <c r="R1298" s="216"/>
      <c r="U1298" s="216"/>
    </row>
    <row r="1299" spans="1:21" ht="15" hidden="1" outlineLevel="1" thickBot="1" x14ac:dyDescent="0.4">
      <c r="A1299" s="216" t="s">
        <v>5392</v>
      </c>
      <c r="B1299" s="46">
        <v>44</v>
      </c>
      <c r="C1299" s="216" t="s">
        <v>5393</v>
      </c>
      <c r="D1299" s="72" t="s">
        <v>170</v>
      </c>
      <c r="E1299" s="217">
        <v>5</v>
      </c>
      <c r="F1299" s="217">
        <v>4</v>
      </c>
      <c r="G1299" s="217">
        <v>9</v>
      </c>
      <c r="H1299" s="269">
        <v>44652</v>
      </c>
      <c r="I1299" s="217">
        <v>600</v>
      </c>
      <c r="J1299" s="217">
        <f t="shared" si="57"/>
        <v>9</v>
      </c>
      <c r="N1299" s="216"/>
      <c r="R1299" s="216"/>
      <c r="U1299" s="216"/>
    </row>
    <row r="1300" spans="1:21" ht="15" collapsed="1" thickBot="1" x14ac:dyDescent="0.4">
      <c r="A1300" s="415" t="s">
        <v>5392</v>
      </c>
      <c r="B1300" s="416"/>
      <c r="C1300" s="417" t="s">
        <v>5393</v>
      </c>
      <c r="D1300" s="273">
        <f>COUNTA(D1256:D1299)</f>
        <v>44</v>
      </c>
      <c r="E1300" s="418">
        <f>SUM(E1256:E1299)</f>
        <v>191</v>
      </c>
      <c r="F1300" s="418">
        <f t="shared" ref="F1300:G1300" si="58">SUM(F1256:F1299)</f>
        <v>155</v>
      </c>
      <c r="G1300" s="418">
        <f t="shared" si="58"/>
        <v>346</v>
      </c>
      <c r="H1300" s="422">
        <v>44652</v>
      </c>
      <c r="I1300" s="421">
        <f>AVERAGE(I1256:I1299)</f>
        <v>496.13636363636363</v>
      </c>
      <c r="J1300" s="418">
        <f t="shared" ref="J1300" si="59">SUM(J1256:J1299)</f>
        <v>346</v>
      </c>
      <c r="N1300" s="216"/>
      <c r="R1300" s="216"/>
      <c r="U1300" s="216"/>
    </row>
    <row r="1301" spans="1:21" ht="15" hidden="1" outlineLevel="1" thickBot="1" x14ac:dyDescent="0.4">
      <c r="A1301" s="216" t="s">
        <v>5394</v>
      </c>
      <c r="B1301" s="46">
        <v>1</v>
      </c>
      <c r="C1301" s="216" t="s">
        <v>5395</v>
      </c>
      <c r="D1301" s="72" t="s">
        <v>170</v>
      </c>
      <c r="E1301" s="217">
        <v>11</v>
      </c>
      <c r="F1301" s="217">
        <v>3</v>
      </c>
      <c r="G1301" s="217">
        <v>14</v>
      </c>
      <c r="H1301" s="269">
        <v>44652</v>
      </c>
      <c r="I1301" s="217">
        <v>300</v>
      </c>
      <c r="J1301" s="217">
        <f t="shared" si="57"/>
        <v>14</v>
      </c>
      <c r="N1301" s="216"/>
      <c r="R1301" s="216"/>
      <c r="U1301" s="216"/>
    </row>
    <row r="1302" spans="1:21" ht="15" hidden="1" outlineLevel="1" thickBot="1" x14ac:dyDescent="0.4">
      <c r="A1302" s="216" t="s">
        <v>5394</v>
      </c>
      <c r="B1302" s="46">
        <v>2</v>
      </c>
      <c r="C1302" s="216" t="s">
        <v>5395</v>
      </c>
      <c r="D1302" s="72" t="s">
        <v>170</v>
      </c>
      <c r="E1302" s="217">
        <v>2</v>
      </c>
      <c r="F1302" s="217">
        <v>3</v>
      </c>
      <c r="G1302" s="217">
        <v>5</v>
      </c>
      <c r="H1302" s="269">
        <v>44652</v>
      </c>
      <c r="I1302" s="217">
        <v>600</v>
      </c>
      <c r="J1302" s="217">
        <f t="shared" si="57"/>
        <v>5</v>
      </c>
      <c r="N1302" s="216"/>
      <c r="R1302" s="216"/>
      <c r="U1302" s="216"/>
    </row>
    <row r="1303" spans="1:21" ht="15" hidden="1" outlineLevel="1" thickBot="1" x14ac:dyDescent="0.4">
      <c r="A1303" s="216" t="s">
        <v>5394</v>
      </c>
      <c r="B1303" s="46">
        <v>3</v>
      </c>
      <c r="C1303" s="216" t="s">
        <v>5395</v>
      </c>
      <c r="D1303" s="72" t="s">
        <v>170</v>
      </c>
      <c r="E1303" s="217">
        <v>7</v>
      </c>
      <c r="F1303" s="217">
        <v>2</v>
      </c>
      <c r="G1303" s="217">
        <v>9</v>
      </c>
      <c r="H1303" s="269">
        <v>44652</v>
      </c>
      <c r="I1303" s="217">
        <v>400</v>
      </c>
      <c r="J1303" s="217">
        <f t="shared" si="57"/>
        <v>9</v>
      </c>
      <c r="N1303" s="216"/>
      <c r="R1303" s="216"/>
      <c r="U1303" s="216"/>
    </row>
    <row r="1304" spans="1:21" ht="15" hidden="1" outlineLevel="1" thickBot="1" x14ac:dyDescent="0.4">
      <c r="A1304" s="216" t="s">
        <v>5394</v>
      </c>
      <c r="B1304" s="46">
        <v>39</v>
      </c>
      <c r="C1304" s="216" t="s">
        <v>5395</v>
      </c>
      <c r="D1304" s="72" t="s">
        <v>170</v>
      </c>
      <c r="E1304" s="217">
        <v>6</v>
      </c>
      <c r="F1304" s="217">
        <v>3</v>
      </c>
      <c r="G1304" s="217">
        <v>9</v>
      </c>
      <c r="H1304" s="269">
        <v>44652</v>
      </c>
      <c r="I1304" s="217">
        <v>200</v>
      </c>
      <c r="J1304" s="217">
        <f t="shared" si="57"/>
        <v>9</v>
      </c>
      <c r="N1304" s="216"/>
      <c r="R1304" s="216"/>
      <c r="U1304" s="216"/>
    </row>
    <row r="1305" spans="1:21" ht="15" hidden="1" outlineLevel="1" thickBot="1" x14ac:dyDescent="0.4">
      <c r="A1305" s="216" t="s">
        <v>5394</v>
      </c>
      <c r="B1305" s="46">
        <v>4</v>
      </c>
      <c r="C1305" s="216" t="s">
        <v>5395</v>
      </c>
      <c r="D1305" s="72" t="s">
        <v>170</v>
      </c>
      <c r="E1305" s="217">
        <v>3</v>
      </c>
      <c r="F1305" s="217">
        <v>2</v>
      </c>
      <c r="G1305" s="217">
        <v>5</v>
      </c>
      <c r="H1305" s="269">
        <v>44652</v>
      </c>
      <c r="I1305" s="217">
        <v>200</v>
      </c>
      <c r="J1305" s="217">
        <f t="shared" si="57"/>
        <v>5</v>
      </c>
      <c r="N1305" s="216"/>
      <c r="R1305" s="216"/>
      <c r="U1305" s="216"/>
    </row>
    <row r="1306" spans="1:21" ht="15" hidden="1" outlineLevel="1" thickBot="1" x14ac:dyDescent="0.4">
      <c r="A1306" s="216" t="s">
        <v>5394</v>
      </c>
      <c r="B1306" s="46">
        <v>5</v>
      </c>
      <c r="C1306" s="216" t="s">
        <v>5395</v>
      </c>
      <c r="D1306" s="72" t="s">
        <v>170</v>
      </c>
      <c r="E1306" s="217">
        <v>7</v>
      </c>
      <c r="F1306" s="217">
        <v>2</v>
      </c>
      <c r="G1306" s="217">
        <v>9</v>
      </c>
      <c r="H1306" s="269">
        <v>44652</v>
      </c>
      <c r="I1306" s="217">
        <v>700</v>
      </c>
      <c r="J1306" s="217">
        <f t="shared" si="57"/>
        <v>9</v>
      </c>
      <c r="N1306" s="216"/>
      <c r="R1306" s="216"/>
      <c r="U1306" s="216"/>
    </row>
    <row r="1307" spans="1:21" ht="15" hidden="1" outlineLevel="1" thickBot="1" x14ac:dyDescent="0.4">
      <c r="A1307" s="216" t="s">
        <v>5394</v>
      </c>
      <c r="B1307" s="46">
        <v>6</v>
      </c>
      <c r="C1307" s="216" t="s">
        <v>5395</v>
      </c>
      <c r="D1307" s="72" t="s">
        <v>170</v>
      </c>
      <c r="E1307" s="217">
        <v>4</v>
      </c>
      <c r="F1307" s="217">
        <v>2</v>
      </c>
      <c r="G1307" s="217">
        <v>6</v>
      </c>
      <c r="H1307" s="269">
        <v>44652</v>
      </c>
      <c r="I1307" s="217">
        <v>500</v>
      </c>
      <c r="J1307" s="217">
        <f t="shared" si="57"/>
        <v>6</v>
      </c>
      <c r="N1307" s="216"/>
      <c r="R1307" s="216"/>
      <c r="U1307" s="216"/>
    </row>
    <row r="1308" spans="1:21" ht="15" hidden="1" outlineLevel="1" thickBot="1" x14ac:dyDescent="0.4">
      <c r="A1308" s="216" t="s">
        <v>5394</v>
      </c>
      <c r="B1308" s="46">
        <v>7</v>
      </c>
      <c r="C1308" s="216" t="s">
        <v>5395</v>
      </c>
      <c r="D1308" s="72" t="s">
        <v>170</v>
      </c>
      <c r="E1308" s="217">
        <v>2</v>
      </c>
      <c r="F1308" s="217">
        <v>2</v>
      </c>
      <c r="G1308" s="217">
        <v>4</v>
      </c>
      <c r="H1308" s="269">
        <v>44652</v>
      </c>
      <c r="I1308" s="217">
        <v>300</v>
      </c>
      <c r="J1308" s="217">
        <f t="shared" si="57"/>
        <v>4</v>
      </c>
      <c r="N1308" s="216"/>
      <c r="R1308" s="216"/>
      <c r="U1308" s="216"/>
    </row>
    <row r="1309" spans="1:21" ht="15" hidden="1" outlineLevel="1" thickBot="1" x14ac:dyDescent="0.4">
      <c r="A1309" s="216" t="s">
        <v>5394</v>
      </c>
      <c r="B1309" s="46">
        <v>8</v>
      </c>
      <c r="C1309" s="216" t="s">
        <v>5395</v>
      </c>
      <c r="D1309" s="72" t="s">
        <v>170</v>
      </c>
      <c r="E1309" s="217">
        <v>4</v>
      </c>
      <c r="F1309" s="217">
        <v>2</v>
      </c>
      <c r="G1309" s="217">
        <v>6</v>
      </c>
      <c r="H1309" s="269">
        <v>44652</v>
      </c>
      <c r="I1309" s="217">
        <v>500</v>
      </c>
      <c r="J1309" s="217">
        <f t="shared" si="57"/>
        <v>6</v>
      </c>
      <c r="N1309" s="216"/>
      <c r="R1309" s="216"/>
      <c r="U1309" s="216"/>
    </row>
    <row r="1310" spans="1:21" ht="15" hidden="1" outlineLevel="1" thickBot="1" x14ac:dyDescent="0.4">
      <c r="A1310" s="216" t="s">
        <v>5394</v>
      </c>
      <c r="B1310" s="46">
        <v>9</v>
      </c>
      <c r="C1310" s="216" t="s">
        <v>5395</v>
      </c>
      <c r="D1310" s="72" t="s">
        <v>170</v>
      </c>
      <c r="E1310" s="217">
        <v>3</v>
      </c>
      <c r="F1310" s="217">
        <v>2</v>
      </c>
      <c r="G1310" s="217">
        <v>5</v>
      </c>
      <c r="H1310" s="269">
        <v>44652</v>
      </c>
      <c r="I1310" s="217">
        <v>400</v>
      </c>
      <c r="J1310" s="217">
        <f t="shared" si="57"/>
        <v>5</v>
      </c>
      <c r="N1310" s="216"/>
      <c r="R1310" s="216"/>
      <c r="U1310" s="216"/>
    </row>
    <row r="1311" spans="1:21" ht="15" hidden="1" outlineLevel="1" thickBot="1" x14ac:dyDescent="0.4">
      <c r="A1311" s="216" t="s">
        <v>5394</v>
      </c>
      <c r="B1311" s="46">
        <v>10</v>
      </c>
      <c r="C1311" s="216" t="s">
        <v>5395</v>
      </c>
      <c r="D1311" s="72" t="s">
        <v>170</v>
      </c>
      <c r="E1311" s="217">
        <v>9</v>
      </c>
      <c r="F1311" s="217">
        <v>4</v>
      </c>
      <c r="G1311" s="217">
        <v>13</v>
      </c>
      <c r="H1311" s="269">
        <v>44652</v>
      </c>
      <c r="I1311" s="217">
        <v>700</v>
      </c>
      <c r="J1311" s="217">
        <f t="shared" si="57"/>
        <v>13</v>
      </c>
      <c r="N1311" s="216"/>
      <c r="R1311" s="216"/>
      <c r="U1311" s="216"/>
    </row>
    <row r="1312" spans="1:21" ht="15" hidden="1" outlineLevel="1" thickBot="1" x14ac:dyDescent="0.4">
      <c r="A1312" s="216" t="s">
        <v>5394</v>
      </c>
      <c r="B1312" s="46">
        <v>11</v>
      </c>
      <c r="C1312" s="216" t="s">
        <v>5395</v>
      </c>
      <c r="D1312" s="72" t="s">
        <v>170</v>
      </c>
      <c r="E1312" s="217">
        <v>3</v>
      </c>
      <c r="F1312" s="217">
        <v>2</v>
      </c>
      <c r="G1312" s="217">
        <v>5</v>
      </c>
      <c r="H1312" s="269">
        <v>44652</v>
      </c>
      <c r="I1312" s="217">
        <v>100</v>
      </c>
      <c r="J1312" s="217">
        <f t="shared" si="57"/>
        <v>5</v>
      </c>
      <c r="N1312" s="216"/>
      <c r="R1312" s="216"/>
      <c r="U1312" s="216"/>
    </row>
    <row r="1313" spans="1:21" ht="15" hidden="1" outlineLevel="1" thickBot="1" x14ac:dyDescent="0.4">
      <c r="A1313" s="216" t="s">
        <v>5394</v>
      </c>
      <c r="B1313" s="46">
        <v>12</v>
      </c>
      <c r="C1313" s="216" t="s">
        <v>5395</v>
      </c>
      <c r="D1313" s="72" t="s">
        <v>170</v>
      </c>
      <c r="E1313" s="217">
        <v>2</v>
      </c>
      <c r="F1313" s="217">
        <v>2</v>
      </c>
      <c r="G1313" s="217">
        <v>4</v>
      </c>
      <c r="H1313" s="269">
        <v>44652</v>
      </c>
      <c r="I1313" s="217">
        <v>800</v>
      </c>
      <c r="J1313" s="217">
        <f t="shared" si="57"/>
        <v>4</v>
      </c>
      <c r="N1313" s="216"/>
      <c r="R1313" s="216"/>
      <c r="U1313" s="216"/>
    </row>
    <row r="1314" spans="1:21" ht="15" hidden="1" outlineLevel="1" thickBot="1" x14ac:dyDescent="0.4">
      <c r="A1314" s="216" t="s">
        <v>5394</v>
      </c>
      <c r="B1314" s="46">
        <v>13</v>
      </c>
      <c r="C1314" s="216" t="s">
        <v>5395</v>
      </c>
      <c r="D1314" s="72" t="s">
        <v>170</v>
      </c>
      <c r="E1314" s="217">
        <v>4</v>
      </c>
      <c r="F1314" s="217">
        <v>2</v>
      </c>
      <c r="G1314" s="217">
        <v>6</v>
      </c>
      <c r="H1314" s="269">
        <v>44652</v>
      </c>
      <c r="I1314" s="217">
        <v>500</v>
      </c>
      <c r="J1314" s="217">
        <f t="shared" si="57"/>
        <v>6</v>
      </c>
      <c r="N1314" s="216"/>
      <c r="R1314" s="216"/>
      <c r="U1314" s="216"/>
    </row>
    <row r="1315" spans="1:21" ht="15" hidden="1" outlineLevel="1" thickBot="1" x14ac:dyDescent="0.4">
      <c r="A1315" s="216" t="s">
        <v>5394</v>
      </c>
      <c r="B1315" s="46">
        <v>14</v>
      </c>
      <c r="C1315" s="216" t="s">
        <v>5395</v>
      </c>
      <c r="D1315" s="72" t="s">
        <v>170</v>
      </c>
      <c r="E1315" s="217">
        <v>1</v>
      </c>
      <c r="F1315" s="217">
        <v>2</v>
      </c>
      <c r="G1315" s="217">
        <v>3</v>
      </c>
      <c r="H1315" s="269">
        <v>44652</v>
      </c>
      <c r="I1315" s="217">
        <v>300</v>
      </c>
      <c r="J1315" s="217">
        <f t="shared" si="57"/>
        <v>3</v>
      </c>
      <c r="N1315" s="216"/>
      <c r="R1315" s="216"/>
      <c r="U1315" s="216"/>
    </row>
    <row r="1316" spans="1:21" ht="15" hidden="1" outlineLevel="1" thickBot="1" x14ac:dyDescent="0.4">
      <c r="A1316" s="216" t="s">
        <v>5394</v>
      </c>
      <c r="B1316" s="46">
        <v>40</v>
      </c>
      <c r="C1316" s="216" t="s">
        <v>5395</v>
      </c>
      <c r="D1316" s="72" t="s">
        <v>170</v>
      </c>
      <c r="E1316" s="217">
        <v>2</v>
      </c>
      <c r="F1316" s="217">
        <v>2</v>
      </c>
      <c r="G1316" s="217">
        <v>4</v>
      </c>
      <c r="H1316" s="269">
        <v>44652</v>
      </c>
      <c r="I1316" s="217">
        <v>400</v>
      </c>
      <c r="J1316" s="217">
        <f t="shared" si="57"/>
        <v>4</v>
      </c>
      <c r="N1316" s="216"/>
      <c r="R1316" s="216"/>
      <c r="U1316" s="216"/>
    </row>
    <row r="1317" spans="1:21" ht="15" hidden="1" outlineLevel="1" thickBot="1" x14ac:dyDescent="0.4">
      <c r="A1317" s="216" t="s">
        <v>5394</v>
      </c>
      <c r="B1317" s="46">
        <v>15</v>
      </c>
      <c r="C1317" s="216" t="s">
        <v>5395</v>
      </c>
      <c r="D1317" s="72" t="s">
        <v>170</v>
      </c>
      <c r="E1317" s="217">
        <v>3</v>
      </c>
      <c r="F1317" s="217">
        <v>2</v>
      </c>
      <c r="G1317" s="217">
        <v>5</v>
      </c>
      <c r="H1317" s="269">
        <v>44652</v>
      </c>
      <c r="I1317" s="217">
        <v>400</v>
      </c>
      <c r="J1317" s="217">
        <f t="shared" si="57"/>
        <v>5</v>
      </c>
      <c r="N1317" s="216"/>
      <c r="R1317" s="216"/>
      <c r="U1317" s="216"/>
    </row>
    <row r="1318" spans="1:21" ht="15" hidden="1" outlineLevel="1" thickBot="1" x14ac:dyDescent="0.4">
      <c r="A1318" s="216" t="s">
        <v>5394</v>
      </c>
      <c r="B1318" s="46">
        <v>16</v>
      </c>
      <c r="C1318" s="216" t="s">
        <v>5395</v>
      </c>
      <c r="D1318" s="72" t="s">
        <v>170</v>
      </c>
      <c r="E1318" s="217">
        <v>3</v>
      </c>
      <c r="F1318" s="217">
        <v>2</v>
      </c>
      <c r="G1318" s="217">
        <v>5</v>
      </c>
      <c r="H1318" s="269">
        <v>44652</v>
      </c>
      <c r="I1318" s="217">
        <v>100</v>
      </c>
      <c r="J1318" s="217">
        <f t="shared" si="57"/>
        <v>5</v>
      </c>
      <c r="N1318" s="216"/>
      <c r="R1318" s="216"/>
      <c r="U1318" s="216"/>
    </row>
    <row r="1319" spans="1:21" ht="15" hidden="1" outlineLevel="1" thickBot="1" x14ac:dyDescent="0.4">
      <c r="A1319" s="216" t="s">
        <v>5394</v>
      </c>
      <c r="B1319" s="46">
        <v>46</v>
      </c>
      <c r="C1319" s="216" t="s">
        <v>5395</v>
      </c>
      <c r="D1319" s="72" t="s">
        <v>170</v>
      </c>
      <c r="E1319" s="217">
        <v>1</v>
      </c>
      <c r="F1319" s="217">
        <v>2</v>
      </c>
      <c r="G1319" s="217">
        <v>3</v>
      </c>
      <c r="H1319" s="269">
        <v>44652</v>
      </c>
      <c r="I1319" s="217">
        <v>200</v>
      </c>
      <c r="J1319" s="217">
        <f t="shared" si="57"/>
        <v>3</v>
      </c>
      <c r="N1319" s="216"/>
      <c r="R1319" s="216"/>
      <c r="U1319" s="216"/>
    </row>
    <row r="1320" spans="1:21" ht="15" hidden="1" outlineLevel="1" thickBot="1" x14ac:dyDescent="0.4">
      <c r="A1320" s="216" t="s">
        <v>5394</v>
      </c>
      <c r="B1320" s="46">
        <v>17</v>
      </c>
      <c r="C1320" s="216" t="s">
        <v>5395</v>
      </c>
      <c r="D1320" s="72" t="s">
        <v>170</v>
      </c>
      <c r="E1320" s="217">
        <v>4</v>
      </c>
      <c r="F1320" s="217">
        <v>2</v>
      </c>
      <c r="G1320" s="217">
        <v>6</v>
      </c>
      <c r="H1320" s="269">
        <v>44652</v>
      </c>
      <c r="I1320" s="217">
        <v>200</v>
      </c>
      <c r="J1320" s="217">
        <f t="shared" si="57"/>
        <v>6</v>
      </c>
      <c r="N1320" s="216"/>
      <c r="R1320" s="216"/>
      <c r="U1320" s="216"/>
    </row>
    <row r="1321" spans="1:21" ht="15" hidden="1" outlineLevel="1" thickBot="1" x14ac:dyDescent="0.4">
      <c r="A1321" s="216" t="s">
        <v>5394</v>
      </c>
      <c r="B1321" s="46">
        <v>18</v>
      </c>
      <c r="C1321" s="216" t="s">
        <v>5395</v>
      </c>
      <c r="D1321" s="72" t="s">
        <v>170</v>
      </c>
      <c r="E1321" s="217">
        <v>7</v>
      </c>
      <c r="F1321" s="217">
        <v>2</v>
      </c>
      <c r="G1321" s="217">
        <v>9</v>
      </c>
      <c r="H1321" s="269">
        <v>44652</v>
      </c>
      <c r="I1321" s="217">
        <v>300</v>
      </c>
      <c r="J1321" s="217">
        <f t="shared" si="57"/>
        <v>9</v>
      </c>
      <c r="N1321" s="216"/>
      <c r="R1321" s="216"/>
      <c r="U1321" s="216"/>
    </row>
    <row r="1322" spans="1:21" ht="15" hidden="1" outlineLevel="1" thickBot="1" x14ac:dyDescent="0.4">
      <c r="A1322" s="216" t="s">
        <v>5394</v>
      </c>
      <c r="B1322" s="46">
        <v>19</v>
      </c>
      <c r="C1322" s="216" t="s">
        <v>5395</v>
      </c>
      <c r="D1322" s="72" t="s">
        <v>170</v>
      </c>
      <c r="E1322" s="217">
        <v>1</v>
      </c>
      <c r="F1322" s="217">
        <v>2</v>
      </c>
      <c r="G1322" s="217">
        <v>3</v>
      </c>
      <c r="H1322" s="269">
        <v>44652</v>
      </c>
      <c r="I1322" s="217">
        <v>500</v>
      </c>
      <c r="J1322" s="217">
        <f t="shared" si="57"/>
        <v>3</v>
      </c>
      <c r="N1322" s="216"/>
      <c r="R1322" s="216"/>
      <c r="U1322" s="216"/>
    </row>
    <row r="1323" spans="1:21" ht="15" hidden="1" outlineLevel="1" thickBot="1" x14ac:dyDescent="0.4">
      <c r="A1323" s="216" t="s">
        <v>5394</v>
      </c>
      <c r="B1323" s="46">
        <v>20</v>
      </c>
      <c r="C1323" s="216" t="s">
        <v>5395</v>
      </c>
      <c r="D1323" s="72" t="s">
        <v>170</v>
      </c>
      <c r="E1323" s="217">
        <v>7</v>
      </c>
      <c r="F1323" s="217">
        <v>2</v>
      </c>
      <c r="G1323" s="217">
        <v>9</v>
      </c>
      <c r="H1323" s="269">
        <v>44652</v>
      </c>
      <c r="I1323" s="217">
        <v>700</v>
      </c>
      <c r="J1323" s="217">
        <f t="shared" si="57"/>
        <v>9</v>
      </c>
      <c r="N1323" s="216"/>
      <c r="R1323" s="216"/>
      <c r="U1323" s="216"/>
    </row>
    <row r="1324" spans="1:21" ht="15" hidden="1" outlineLevel="1" thickBot="1" x14ac:dyDescent="0.4">
      <c r="A1324" s="216" t="s">
        <v>5394</v>
      </c>
      <c r="B1324" s="46">
        <v>21</v>
      </c>
      <c r="C1324" s="216" t="s">
        <v>5395</v>
      </c>
      <c r="D1324" s="72" t="s">
        <v>170</v>
      </c>
      <c r="E1324" s="217">
        <v>5</v>
      </c>
      <c r="F1324" s="217">
        <v>2</v>
      </c>
      <c r="G1324" s="217">
        <v>7</v>
      </c>
      <c r="H1324" s="269">
        <v>44652</v>
      </c>
      <c r="I1324" s="217">
        <v>600</v>
      </c>
      <c r="J1324" s="217">
        <f t="shared" si="57"/>
        <v>7</v>
      </c>
      <c r="N1324" s="216"/>
      <c r="R1324" s="216"/>
      <c r="U1324" s="216"/>
    </row>
    <row r="1325" spans="1:21" ht="15" hidden="1" outlineLevel="1" thickBot="1" x14ac:dyDescent="0.4">
      <c r="A1325" s="216" t="s">
        <v>5394</v>
      </c>
      <c r="B1325" s="46">
        <v>30</v>
      </c>
      <c r="C1325" s="216" t="s">
        <v>5395</v>
      </c>
      <c r="D1325" s="72" t="s">
        <v>170</v>
      </c>
      <c r="E1325" s="217">
        <v>9</v>
      </c>
      <c r="F1325" s="217">
        <v>2</v>
      </c>
      <c r="G1325" s="217">
        <v>11</v>
      </c>
      <c r="H1325" s="269">
        <v>44652</v>
      </c>
      <c r="I1325" s="217">
        <v>500</v>
      </c>
      <c r="J1325" s="217">
        <f t="shared" si="57"/>
        <v>11</v>
      </c>
      <c r="N1325" s="216"/>
      <c r="R1325" s="216"/>
      <c r="U1325" s="216"/>
    </row>
    <row r="1326" spans="1:21" ht="15" hidden="1" outlineLevel="1" thickBot="1" x14ac:dyDescent="0.4">
      <c r="A1326" s="216" t="s">
        <v>5394</v>
      </c>
      <c r="B1326" s="46">
        <v>22</v>
      </c>
      <c r="C1326" s="216" t="s">
        <v>5395</v>
      </c>
      <c r="D1326" s="72" t="s">
        <v>170</v>
      </c>
      <c r="E1326" s="217">
        <v>10</v>
      </c>
      <c r="F1326" s="217">
        <v>3</v>
      </c>
      <c r="G1326" s="217">
        <v>13</v>
      </c>
      <c r="H1326" s="269">
        <v>44652</v>
      </c>
      <c r="I1326" s="217">
        <v>700</v>
      </c>
      <c r="J1326" s="217">
        <f t="shared" si="57"/>
        <v>13</v>
      </c>
      <c r="N1326" s="216"/>
      <c r="R1326" s="216"/>
      <c r="U1326" s="216"/>
    </row>
    <row r="1327" spans="1:21" ht="15" hidden="1" outlineLevel="1" thickBot="1" x14ac:dyDescent="0.4">
      <c r="A1327" s="216" t="s">
        <v>5394</v>
      </c>
      <c r="B1327" s="46">
        <v>23</v>
      </c>
      <c r="C1327" s="216" t="s">
        <v>5395</v>
      </c>
      <c r="D1327" s="72" t="s">
        <v>170</v>
      </c>
      <c r="E1327" s="217">
        <v>6</v>
      </c>
      <c r="F1327" s="217">
        <v>2</v>
      </c>
      <c r="G1327" s="217">
        <v>8</v>
      </c>
      <c r="H1327" s="269">
        <v>44652</v>
      </c>
      <c r="I1327" s="217">
        <v>400</v>
      </c>
      <c r="J1327" s="217">
        <f t="shared" si="57"/>
        <v>8</v>
      </c>
      <c r="N1327" s="216"/>
      <c r="R1327" s="216"/>
      <c r="U1327" s="216"/>
    </row>
    <row r="1328" spans="1:21" ht="15" hidden="1" outlineLevel="1" thickBot="1" x14ac:dyDescent="0.4">
      <c r="A1328" s="216" t="s">
        <v>5394</v>
      </c>
      <c r="B1328" s="46">
        <v>24</v>
      </c>
      <c r="C1328" s="216" t="s">
        <v>5395</v>
      </c>
      <c r="D1328" s="72" t="s">
        <v>170</v>
      </c>
      <c r="E1328" s="217">
        <v>3</v>
      </c>
      <c r="F1328" s="217">
        <v>2</v>
      </c>
      <c r="G1328" s="217">
        <v>5</v>
      </c>
      <c r="H1328" s="269">
        <v>44652</v>
      </c>
      <c r="I1328" s="217">
        <v>700</v>
      </c>
      <c r="J1328" s="217">
        <f t="shared" si="57"/>
        <v>5</v>
      </c>
      <c r="N1328" s="216"/>
      <c r="R1328" s="216"/>
      <c r="U1328" s="216"/>
    </row>
    <row r="1329" spans="1:21" ht="15" hidden="1" outlineLevel="1" thickBot="1" x14ac:dyDescent="0.4">
      <c r="A1329" s="216" t="s">
        <v>5394</v>
      </c>
      <c r="B1329" s="46">
        <v>25</v>
      </c>
      <c r="C1329" s="216" t="s">
        <v>5395</v>
      </c>
      <c r="D1329" s="72" t="s">
        <v>170</v>
      </c>
      <c r="E1329" s="217">
        <v>1</v>
      </c>
      <c r="F1329" s="217">
        <v>2</v>
      </c>
      <c r="G1329" s="217">
        <v>3</v>
      </c>
      <c r="H1329" s="269">
        <v>44652</v>
      </c>
      <c r="I1329" s="217">
        <v>500</v>
      </c>
      <c r="J1329" s="217">
        <f t="shared" si="57"/>
        <v>3</v>
      </c>
      <c r="N1329" s="216"/>
      <c r="R1329" s="216"/>
      <c r="U1329" s="216"/>
    </row>
    <row r="1330" spans="1:21" ht="15" hidden="1" outlineLevel="1" thickBot="1" x14ac:dyDescent="0.4">
      <c r="A1330" s="216" t="s">
        <v>5394</v>
      </c>
      <c r="B1330" s="46">
        <v>26</v>
      </c>
      <c r="C1330" s="216" t="s">
        <v>5395</v>
      </c>
      <c r="D1330" s="72" t="s">
        <v>170</v>
      </c>
      <c r="E1330" s="217">
        <v>2</v>
      </c>
      <c r="F1330" s="217">
        <v>2</v>
      </c>
      <c r="G1330" s="217">
        <v>4</v>
      </c>
      <c r="H1330" s="269">
        <v>44652</v>
      </c>
      <c r="I1330" s="217">
        <v>700</v>
      </c>
      <c r="J1330" s="217">
        <f t="shared" si="57"/>
        <v>4</v>
      </c>
      <c r="N1330" s="216"/>
      <c r="R1330" s="216"/>
      <c r="U1330" s="216"/>
    </row>
    <row r="1331" spans="1:21" ht="15" hidden="1" outlineLevel="1" thickBot="1" x14ac:dyDescent="0.4">
      <c r="A1331" s="216" t="s">
        <v>5394</v>
      </c>
      <c r="B1331" s="46">
        <v>27</v>
      </c>
      <c r="C1331" s="216" t="s">
        <v>5395</v>
      </c>
      <c r="D1331" s="72" t="s">
        <v>170</v>
      </c>
      <c r="E1331" s="217">
        <v>2</v>
      </c>
      <c r="F1331" s="217">
        <v>2</v>
      </c>
      <c r="G1331" s="217">
        <v>4</v>
      </c>
      <c r="H1331" s="269">
        <v>44652</v>
      </c>
      <c r="I1331" s="217">
        <v>300</v>
      </c>
      <c r="J1331" s="217">
        <f t="shared" si="57"/>
        <v>4</v>
      </c>
      <c r="N1331" s="216"/>
      <c r="R1331" s="216"/>
      <c r="U1331" s="216"/>
    </row>
    <row r="1332" spans="1:21" ht="15" hidden="1" outlineLevel="1" thickBot="1" x14ac:dyDescent="0.4">
      <c r="A1332" s="216" t="s">
        <v>5394</v>
      </c>
      <c r="B1332" s="46">
        <v>28</v>
      </c>
      <c r="C1332" s="216" t="s">
        <v>5395</v>
      </c>
      <c r="D1332" s="72" t="s">
        <v>170</v>
      </c>
      <c r="E1332" s="217">
        <v>6</v>
      </c>
      <c r="F1332" s="217">
        <v>2</v>
      </c>
      <c r="G1332" s="217">
        <v>8</v>
      </c>
      <c r="H1332" s="269">
        <v>44652</v>
      </c>
      <c r="I1332" s="217">
        <v>200</v>
      </c>
      <c r="J1332" s="217">
        <f t="shared" si="57"/>
        <v>8</v>
      </c>
      <c r="N1332" s="216"/>
      <c r="R1332" s="216"/>
      <c r="U1332" s="216"/>
    </row>
    <row r="1333" spans="1:21" ht="15" hidden="1" outlineLevel="1" thickBot="1" x14ac:dyDescent="0.4">
      <c r="A1333" s="216" t="s">
        <v>5394</v>
      </c>
      <c r="B1333" s="46">
        <v>29</v>
      </c>
      <c r="C1333" s="216" t="s">
        <v>5395</v>
      </c>
      <c r="D1333" s="72" t="s">
        <v>170</v>
      </c>
      <c r="E1333" s="217">
        <v>8</v>
      </c>
      <c r="F1333" s="217">
        <v>2</v>
      </c>
      <c r="G1333" s="217">
        <v>10</v>
      </c>
      <c r="H1333" s="269">
        <v>44652</v>
      </c>
      <c r="I1333" s="217">
        <v>600</v>
      </c>
      <c r="J1333" s="217">
        <f t="shared" si="57"/>
        <v>10</v>
      </c>
      <c r="N1333" s="216"/>
      <c r="R1333" s="216"/>
      <c r="U1333" s="216"/>
    </row>
    <row r="1334" spans="1:21" ht="15" hidden="1" outlineLevel="1" thickBot="1" x14ac:dyDescent="0.4">
      <c r="A1334" s="216" t="s">
        <v>5394</v>
      </c>
      <c r="B1334" s="46">
        <v>31</v>
      </c>
      <c r="C1334" s="216" t="s">
        <v>5395</v>
      </c>
      <c r="D1334" s="72" t="s">
        <v>170</v>
      </c>
      <c r="E1334" s="217">
        <v>6</v>
      </c>
      <c r="F1334" s="217">
        <v>4</v>
      </c>
      <c r="G1334" s="217">
        <v>10</v>
      </c>
      <c r="H1334" s="269">
        <v>44652</v>
      </c>
      <c r="I1334" s="217">
        <v>100</v>
      </c>
      <c r="J1334" s="217">
        <f t="shared" si="57"/>
        <v>10</v>
      </c>
      <c r="N1334" s="216"/>
      <c r="R1334" s="216"/>
      <c r="U1334" s="216"/>
    </row>
    <row r="1335" spans="1:21" ht="15" hidden="1" outlineLevel="1" thickBot="1" x14ac:dyDescent="0.4">
      <c r="A1335" s="216" t="s">
        <v>5394</v>
      </c>
      <c r="B1335" s="46">
        <v>37</v>
      </c>
      <c r="C1335" s="216" t="s">
        <v>5395</v>
      </c>
      <c r="D1335" s="72" t="s">
        <v>170</v>
      </c>
      <c r="E1335" s="217">
        <v>1</v>
      </c>
      <c r="F1335" s="217">
        <v>2</v>
      </c>
      <c r="G1335" s="217">
        <v>3</v>
      </c>
      <c r="H1335" s="269">
        <v>44652</v>
      </c>
      <c r="I1335" s="217">
        <v>300</v>
      </c>
      <c r="J1335" s="217">
        <f t="shared" si="57"/>
        <v>3</v>
      </c>
      <c r="N1335" s="216"/>
      <c r="R1335" s="216"/>
      <c r="U1335" s="216"/>
    </row>
    <row r="1336" spans="1:21" ht="15" hidden="1" outlineLevel="1" thickBot="1" x14ac:dyDescent="0.4">
      <c r="A1336" s="216" t="s">
        <v>5394</v>
      </c>
      <c r="B1336" s="46">
        <v>32</v>
      </c>
      <c r="C1336" s="216" t="s">
        <v>5395</v>
      </c>
      <c r="D1336" s="72" t="s">
        <v>170</v>
      </c>
      <c r="E1336" s="217">
        <v>7</v>
      </c>
      <c r="F1336" s="217">
        <v>4</v>
      </c>
      <c r="G1336" s="217">
        <v>11</v>
      </c>
      <c r="H1336" s="269">
        <v>44652</v>
      </c>
      <c r="I1336" s="217">
        <v>700</v>
      </c>
      <c r="J1336" s="217">
        <f t="shared" si="57"/>
        <v>11</v>
      </c>
      <c r="N1336" s="216"/>
      <c r="R1336" s="216"/>
      <c r="U1336" s="216"/>
    </row>
    <row r="1337" spans="1:21" ht="15" hidden="1" outlineLevel="1" thickBot="1" x14ac:dyDescent="0.4">
      <c r="A1337" s="216" t="s">
        <v>5394</v>
      </c>
      <c r="B1337" s="46">
        <v>33</v>
      </c>
      <c r="C1337" s="216" t="s">
        <v>5395</v>
      </c>
      <c r="D1337" s="72" t="s">
        <v>170</v>
      </c>
      <c r="E1337" s="217">
        <v>9</v>
      </c>
      <c r="F1337" s="217">
        <v>2</v>
      </c>
      <c r="G1337" s="217">
        <v>11</v>
      </c>
      <c r="H1337" s="269">
        <v>44652</v>
      </c>
      <c r="I1337" s="217">
        <v>200</v>
      </c>
      <c r="J1337" s="217">
        <f t="shared" si="57"/>
        <v>11</v>
      </c>
      <c r="N1337" s="216"/>
      <c r="R1337" s="216"/>
      <c r="U1337" s="216"/>
    </row>
    <row r="1338" spans="1:21" ht="15" hidden="1" outlineLevel="1" thickBot="1" x14ac:dyDescent="0.4">
      <c r="A1338" s="216" t="s">
        <v>5394</v>
      </c>
      <c r="B1338" s="46">
        <v>34</v>
      </c>
      <c r="C1338" s="216" t="s">
        <v>5395</v>
      </c>
      <c r="D1338" s="72" t="s">
        <v>170</v>
      </c>
      <c r="E1338" s="217">
        <v>6</v>
      </c>
      <c r="F1338" s="217">
        <v>2</v>
      </c>
      <c r="G1338" s="217">
        <v>8</v>
      </c>
      <c r="H1338" s="269">
        <v>44652</v>
      </c>
      <c r="I1338" s="217">
        <v>400</v>
      </c>
      <c r="J1338" s="217">
        <f t="shared" si="57"/>
        <v>8</v>
      </c>
      <c r="N1338" s="216"/>
      <c r="R1338" s="216"/>
      <c r="U1338" s="216"/>
    </row>
    <row r="1339" spans="1:21" ht="15" hidden="1" outlineLevel="1" thickBot="1" x14ac:dyDescent="0.4">
      <c r="A1339" s="216" t="s">
        <v>5394</v>
      </c>
      <c r="B1339" s="46">
        <v>35</v>
      </c>
      <c r="C1339" s="216" t="s">
        <v>5395</v>
      </c>
      <c r="D1339" s="72" t="s">
        <v>170</v>
      </c>
      <c r="E1339" s="217">
        <v>6</v>
      </c>
      <c r="F1339" s="217">
        <v>3</v>
      </c>
      <c r="G1339" s="217">
        <v>9</v>
      </c>
      <c r="H1339" s="269">
        <v>44652</v>
      </c>
      <c r="I1339" s="217">
        <v>700</v>
      </c>
      <c r="J1339" s="217">
        <f t="shared" si="57"/>
        <v>9</v>
      </c>
      <c r="N1339" s="216"/>
      <c r="R1339" s="216"/>
      <c r="U1339" s="216"/>
    </row>
    <row r="1340" spans="1:21" ht="15" hidden="1" outlineLevel="1" thickBot="1" x14ac:dyDescent="0.4">
      <c r="A1340" s="216" t="s">
        <v>5394</v>
      </c>
      <c r="B1340" s="46">
        <v>51</v>
      </c>
      <c r="C1340" s="216" t="s">
        <v>5395</v>
      </c>
      <c r="D1340" s="72" t="s">
        <v>170</v>
      </c>
      <c r="E1340" s="217">
        <v>4</v>
      </c>
      <c r="F1340" s="217">
        <v>2</v>
      </c>
      <c r="G1340" s="217">
        <v>6</v>
      </c>
      <c r="H1340" s="269">
        <v>44652</v>
      </c>
      <c r="I1340" s="217">
        <v>400</v>
      </c>
      <c r="J1340" s="217">
        <f t="shared" si="57"/>
        <v>6</v>
      </c>
      <c r="N1340" s="216"/>
      <c r="R1340" s="216"/>
      <c r="U1340" s="216"/>
    </row>
    <row r="1341" spans="1:21" ht="15" hidden="1" outlineLevel="1" thickBot="1" x14ac:dyDescent="0.4">
      <c r="A1341" s="216" t="s">
        <v>5394</v>
      </c>
      <c r="B1341" s="46">
        <v>36</v>
      </c>
      <c r="C1341" s="216" t="s">
        <v>5395</v>
      </c>
      <c r="D1341" s="72" t="s">
        <v>170</v>
      </c>
      <c r="E1341" s="217">
        <v>3</v>
      </c>
      <c r="F1341" s="217">
        <v>2</v>
      </c>
      <c r="G1341" s="217">
        <v>5</v>
      </c>
      <c r="H1341" s="269">
        <v>44652</v>
      </c>
      <c r="I1341" s="217">
        <v>200</v>
      </c>
      <c r="J1341" s="217">
        <f t="shared" si="57"/>
        <v>5</v>
      </c>
      <c r="N1341" s="216"/>
      <c r="R1341" s="216"/>
      <c r="U1341" s="216"/>
    </row>
    <row r="1342" spans="1:21" ht="15" hidden="1" outlineLevel="1" thickBot="1" x14ac:dyDescent="0.4">
      <c r="A1342" s="216" t="s">
        <v>5394</v>
      </c>
      <c r="B1342" s="46">
        <v>38</v>
      </c>
      <c r="C1342" s="216" t="s">
        <v>5395</v>
      </c>
      <c r="D1342" s="72" t="s">
        <v>170</v>
      </c>
      <c r="E1342" s="217">
        <v>7</v>
      </c>
      <c r="F1342" s="217">
        <v>5</v>
      </c>
      <c r="G1342" s="217">
        <v>12</v>
      </c>
      <c r="H1342" s="269">
        <v>44652</v>
      </c>
      <c r="I1342" s="217">
        <v>700</v>
      </c>
      <c r="J1342" s="217">
        <f t="shared" si="57"/>
        <v>12</v>
      </c>
      <c r="N1342" s="216"/>
      <c r="R1342" s="216"/>
      <c r="U1342" s="216"/>
    </row>
    <row r="1343" spans="1:21" ht="15" hidden="1" outlineLevel="1" thickBot="1" x14ac:dyDescent="0.4">
      <c r="A1343" s="216" t="s">
        <v>5394</v>
      </c>
      <c r="B1343" s="46">
        <v>41</v>
      </c>
      <c r="C1343" s="216" t="s">
        <v>5395</v>
      </c>
      <c r="D1343" s="72" t="s">
        <v>170</v>
      </c>
      <c r="E1343" s="217">
        <v>2</v>
      </c>
      <c r="F1343" s="217">
        <v>2</v>
      </c>
      <c r="G1343" s="217">
        <v>4</v>
      </c>
      <c r="H1343" s="269">
        <v>44652</v>
      </c>
      <c r="I1343" s="217">
        <v>400</v>
      </c>
      <c r="J1343" s="217">
        <f t="shared" si="57"/>
        <v>4</v>
      </c>
      <c r="N1343" s="216"/>
      <c r="R1343" s="216"/>
      <c r="U1343" s="216"/>
    </row>
    <row r="1344" spans="1:21" ht="15" hidden="1" outlineLevel="1" thickBot="1" x14ac:dyDescent="0.4">
      <c r="A1344" s="216" t="s">
        <v>5394</v>
      </c>
      <c r="B1344" s="46">
        <v>42</v>
      </c>
      <c r="C1344" s="216" t="s">
        <v>5395</v>
      </c>
      <c r="D1344" s="72" t="s">
        <v>170</v>
      </c>
      <c r="E1344" s="217">
        <v>3</v>
      </c>
      <c r="F1344" s="217">
        <v>2</v>
      </c>
      <c r="G1344" s="217">
        <v>5</v>
      </c>
      <c r="H1344" s="269">
        <v>44652</v>
      </c>
      <c r="I1344" s="217">
        <v>200</v>
      </c>
      <c r="J1344" s="217">
        <f t="shared" si="57"/>
        <v>5</v>
      </c>
      <c r="N1344" s="216"/>
      <c r="R1344" s="216"/>
      <c r="U1344" s="216"/>
    </row>
    <row r="1345" spans="1:21" ht="15" hidden="1" outlineLevel="1" thickBot="1" x14ac:dyDescent="0.4">
      <c r="A1345" s="216" t="s">
        <v>5394</v>
      </c>
      <c r="B1345" s="46">
        <v>43</v>
      </c>
      <c r="C1345" s="216" t="s">
        <v>5395</v>
      </c>
      <c r="D1345" s="72" t="s">
        <v>170</v>
      </c>
      <c r="E1345" s="217">
        <v>3</v>
      </c>
      <c r="F1345" s="217">
        <v>2</v>
      </c>
      <c r="G1345" s="217">
        <v>5</v>
      </c>
      <c r="H1345" s="269">
        <v>44652</v>
      </c>
      <c r="I1345" s="217">
        <v>400</v>
      </c>
      <c r="J1345" s="217">
        <f t="shared" si="57"/>
        <v>5</v>
      </c>
      <c r="N1345" s="216"/>
      <c r="R1345" s="216"/>
      <c r="U1345" s="216"/>
    </row>
    <row r="1346" spans="1:21" ht="15" hidden="1" outlineLevel="1" thickBot="1" x14ac:dyDescent="0.4">
      <c r="A1346" s="216" t="s">
        <v>5394</v>
      </c>
      <c r="B1346" s="46">
        <v>44</v>
      </c>
      <c r="C1346" s="216" t="s">
        <v>5395</v>
      </c>
      <c r="D1346" s="72" t="s">
        <v>170</v>
      </c>
      <c r="E1346" s="217">
        <v>1</v>
      </c>
      <c r="F1346" s="217">
        <v>2</v>
      </c>
      <c r="G1346" s="217">
        <v>3</v>
      </c>
      <c r="H1346" s="269">
        <v>44652</v>
      </c>
      <c r="I1346" s="217">
        <v>100</v>
      </c>
      <c r="J1346" s="217">
        <f t="shared" si="57"/>
        <v>3</v>
      </c>
      <c r="N1346" s="216"/>
      <c r="R1346" s="216"/>
      <c r="U1346" s="216"/>
    </row>
    <row r="1347" spans="1:21" ht="15" hidden="1" outlineLevel="1" thickBot="1" x14ac:dyDescent="0.4">
      <c r="A1347" s="216" t="s">
        <v>5394</v>
      </c>
      <c r="B1347" s="46">
        <v>45</v>
      </c>
      <c r="C1347" s="216" t="s">
        <v>5395</v>
      </c>
      <c r="D1347" s="72" t="s">
        <v>170</v>
      </c>
      <c r="E1347" s="217">
        <v>6</v>
      </c>
      <c r="F1347" s="217">
        <v>2</v>
      </c>
      <c r="G1347" s="217">
        <v>8</v>
      </c>
      <c r="H1347" s="269">
        <v>44652</v>
      </c>
      <c r="I1347" s="217">
        <v>100</v>
      </c>
      <c r="J1347" s="217">
        <f t="shared" si="57"/>
        <v>8</v>
      </c>
      <c r="N1347" s="216"/>
      <c r="R1347" s="216"/>
      <c r="U1347" s="216"/>
    </row>
    <row r="1348" spans="1:21" ht="15" hidden="1" outlineLevel="1" thickBot="1" x14ac:dyDescent="0.4">
      <c r="A1348" s="216" t="s">
        <v>5394</v>
      </c>
      <c r="B1348" s="46">
        <v>47</v>
      </c>
      <c r="C1348" s="216" t="s">
        <v>5395</v>
      </c>
      <c r="D1348" s="72" t="s">
        <v>170</v>
      </c>
      <c r="E1348" s="217">
        <v>2</v>
      </c>
      <c r="F1348" s="217">
        <v>2</v>
      </c>
      <c r="G1348" s="217">
        <v>4</v>
      </c>
      <c r="H1348" s="269">
        <v>44652</v>
      </c>
      <c r="I1348" s="217">
        <v>300</v>
      </c>
      <c r="J1348" s="217">
        <f t="shared" ref="J1348:J1353" si="60">IF(I1348&gt;$Q$1,,G1348)</f>
        <v>4</v>
      </c>
      <c r="N1348" s="216"/>
      <c r="R1348" s="216"/>
      <c r="U1348" s="216"/>
    </row>
    <row r="1349" spans="1:21" ht="15" hidden="1" outlineLevel="1" thickBot="1" x14ac:dyDescent="0.4">
      <c r="A1349" s="216" t="s">
        <v>5394</v>
      </c>
      <c r="B1349" s="46">
        <v>48</v>
      </c>
      <c r="C1349" s="216" t="s">
        <v>5395</v>
      </c>
      <c r="D1349" s="72" t="s">
        <v>170</v>
      </c>
      <c r="E1349" s="217">
        <v>3</v>
      </c>
      <c r="F1349" s="217">
        <v>2</v>
      </c>
      <c r="G1349" s="217">
        <v>5</v>
      </c>
      <c r="H1349" s="269">
        <v>44652</v>
      </c>
      <c r="I1349" s="217">
        <v>700</v>
      </c>
      <c r="J1349" s="217">
        <f t="shared" si="60"/>
        <v>5</v>
      </c>
      <c r="N1349" s="216"/>
      <c r="R1349" s="216"/>
      <c r="U1349" s="216"/>
    </row>
    <row r="1350" spans="1:21" ht="15" hidden="1" outlineLevel="1" thickBot="1" x14ac:dyDescent="0.4">
      <c r="A1350" s="216" t="s">
        <v>5394</v>
      </c>
      <c r="B1350" s="46">
        <v>48</v>
      </c>
      <c r="C1350" s="216" t="s">
        <v>5395</v>
      </c>
      <c r="D1350" s="72" t="s">
        <v>170</v>
      </c>
      <c r="E1350" s="217">
        <v>6</v>
      </c>
      <c r="F1350" s="217">
        <v>2</v>
      </c>
      <c r="G1350" s="217">
        <v>8</v>
      </c>
      <c r="H1350" s="269">
        <v>44652</v>
      </c>
      <c r="I1350" s="217">
        <v>200</v>
      </c>
      <c r="J1350" s="217">
        <f t="shared" si="60"/>
        <v>8</v>
      </c>
      <c r="N1350" s="216"/>
      <c r="R1350" s="216"/>
      <c r="U1350" s="216"/>
    </row>
    <row r="1351" spans="1:21" ht="15" hidden="1" outlineLevel="1" thickBot="1" x14ac:dyDescent="0.4">
      <c r="A1351" s="216" t="s">
        <v>5394</v>
      </c>
      <c r="B1351" s="46">
        <v>50</v>
      </c>
      <c r="C1351" s="216" t="s">
        <v>5395</v>
      </c>
      <c r="D1351" s="72" t="s">
        <v>170</v>
      </c>
      <c r="E1351" s="217">
        <v>5</v>
      </c>
      <c r="F1351" s="217">
        <v>2</v>
      </c>
      <c r="G1351" s="217">
        <v>7</v>
      </c>
      <c r="H1351" s="269">
        <v>44652</v>
      </c>
      <c r="I1351" s="217">
        <v>300</v>
      </c>
      <c r="J1351" s="217">
        <f t="shared" si="60"/>
        <v>7</v>
      </c>
      <c r="N1351" s="216"/>
      <c r="R1351" s="216"/>
      <c r="U1351" s="216"/>
    </row>
    <row r="1352" spans="1:21" ht="15" hidden="1" outlineLevel="1" thickBot="1" x14ac:dyDescent="0.4">
      <c r="A1352" s="216" t="s">
        <v>5394</v>
      </c>
      <c r="B1352" s="46">
        <v>52</v>
      </c>
      <c r="C1352" s="216" t="s">
        <v>5395</v>
      </c>
      <c r="D1352" s="72" t="s">
        <v>170</v>
      </c>
      <c r="E1352" s="217">
        <v>7</v>
      </c>
      <c r="F1352" s="217">
        <v>2</v>
      </c>
      <c r="G1352" s="217">
        <v>9</v>
      </c>
      <c r="H1352" s="269">
        <v>44652</v>
      </c>
      <c r="I1352" s="217">
        <v>700</v>
      </c>
      <c r="J1352" s="217">
        <f t="shared" si="60"/>
        <v>9</v>
      </c>
      <c r="N1352" s="216"/>
      <c r="R1352" s="216"/>
      <c r="U1352" s="216"/>
    </row>
    <row r="1353" spans="1:21" ht="15" hidden="1" outlineLevel="1" thickBot="1" x14ac:dyDescent="0.4">
      <c r="A1353" s="216" t="s">
        <v>5394</v>
      </c>
      <c r="B1353" s="46">
        <v>53</v>
      </c>
      <c r="C1353" s="216" t="s">
        <v>5395</v>
      </c>
      <c r="D1353" s="72" t="s">
        <v>170</v>
      </c>
      <c r="E1353" s="217">
        <v>1</v>
      </c>
      <c r="F1353" s="217">
        <v>2</v>
      </c>
      <c r="G1353" s="217">
        <v>3</v>
      </c>
      <c r="H1353" s="269">
        <v>44652</v>
      </c>
      <c r="I1353" s="217">
        <v>300</v>
      </c>
      <c r="J1353" s="217">
        <f t="shared" si="60"/>
        <v>3</v>
      </c>
      <c r="N1353" s="216"/>
      <c r="R1353" s="216"/>
      <c r="U1353" s="216"/>
    </row>
    <row r="1354" spans="1:21" ht="15" collapsed="1" thickBot="1" x14ac:dyDescent="0.4">
      <c r="A1354" s="415" t="s">
        <v>5394</v>
      </c>
      <c r="B1354" s="416"/>
      <c r="C1354" s="417" t="s">
        <v>5395</v>
      </c>
      <c r="D1354" s="273">
        <f>COUNTA(D1301:D1353)</f>
        <v>53</v>
      </c>
      <c r="E1354" s="418">
        <f>SUM(E1301:E1353)</f>
        <v>236</v>
      </c>
      <c r="F1354" s="418">
        <f t="shared" ref="F1354:G1354" si="61">SUM(F1301:F1353)</f>
        <v>120</v>
      </c>
      <c r="G1354" s="418">
        <f t="shared" si="61"/>
        <v>356</v>
      </c>
      <c r="H1354" s="422">
        <v>44652</v>
      </c>
      <c r="I1354" s="421">
        <f>AVERAGE(I1301:I1353)</f>
        <v>413.20754716981133</v>
      </c>
      <c r="J1354" s="418">
        <f t="shared" ref="J1354" si="62">SUM(J1301:J1353)</f>
        <v>356</v>
      </c>
      <c r="N1354" s="216"/>
      <c r="R1354" s="216"/>
      <c r="U1354" s="216"/>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5231-B1FD-4692-9A92-E94312B197D6}">
  <sheetPr codeName="Sheet46"/>
  <dimension ref="A2:I20"/>
  <sheetViews>
    <sheetView workbookViewId="0"/>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0.36328125" bestFit="1" customWidth="1"/>
  </cols>
  <sheetData>
    <row r="2" spans="1:9" x14ac:dyDescent="0.35">
      <c r="A2" s="33" t="s">
        <v>648</v>
      </c>
      <c r="B2" s="33" t="s">
        <v>649</v>
      </c>
      <c r="C2" s="33" t="s">
        <v>650</v>
      </c>
      <c r="D2" s="59" t="s">
        <v>651</v>
      </c>
      <c r="E2" s="61"/>
    </row>
    <row r="3" spans="1:9" x14ac:dyDescent="0.35">
      <c r="A3" s="50" t="s">
        <v>652</v>
      </c>
      <c r="B3" s="51" t="s">
        <v>653</v>
      </c>
      <c r="C3" s="52">
        <f>C4*(1-C5)*(1-C6)</f>
        <v>7120.5993300000009</v>
      </c>
      <c r="D3" s="60" t="s">
        <v>654</v>
      </c>
      <c r="E3" s="61"/>
    </row>
    <row r="4" spans="1:9" x14ac:dyDescent="0.35">
      <c r="A4" s="53" t="s">
        <v>5</v>
      </c>
      <c r="B4" s="51" t="s">
        <v>655</v>
      </c>
      <c r="C4" s="54">
        <f>'GS7473-PTDs'!K29</f>
        <v>11042</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3921.4006699999991</v>
      </c>
    </row>
    <row r="8" spans="1:9" x14ac:dyDescent="0.35">
      <c r="A8" s="33" t="s">
        <v>663</v>
      </c>
      <c r="B8" s="33" t="s">
        <v>649</v>
      </c>
      <c r="C8" s="33" t="s">
        <v>664</v>
      </c>
      <c r="D8" s="33" t="s">
        <v>651</v>
      </c>
    </row>
    <row r="9" spans="1:9" x14ac:dyDescent="0.35">
      <c r="A9" s="164" t="s">
        <v>665</v>
      </c>
      <c r="B9" s="165" t="s">
        <v>666</v>
      </c>
      <c r="C9" s="370">
        <f>(C10-C11)/C10</f>
        <v>0.39237057220708449</v>
      </c>
      <c r="D9" s="165" t="s">
        <v>658</v>
      </c>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10407.029790000001</v>
      </c>
      <c r="D14" s="165" t="s">
        <v>654</v>
      </c>
    </row>
    <row r="15" spans="1:9" x14ac:dyDescent="0.35">
      <c r="A15" s="164" t="s">
        <v>5</v>
      </c>
      <c r="B15" s="165" t="s">
        <v>677</v>
      </c>
      <c r="C15" s="189">
        <f>'GS7473-PTDs'!K29</f>
        <v>11042</v>
      </c>
      <c r="D15" s="165" t="s">
        <v>654</v>
      </c>
    </row>
    <row r="16" spans="1:9" ht="29" x14ac:dyDescent="0.35">
      <c r="A16" s="164" t="s">
        <v>124</v>
      </c>
      <c r="B16" s="51" t="s">
        <v>657</v>
      </c>
      <c r="C16" s="62">
        <v>7.9000000000000008E-3</v>
      </c>
      <c r="D16" s="165" t="s">
        <v>658</v>
      </c>
      <c r="E16" t="s">
        <v>659</v>
      </c>
    </row>
    <row r="17" spans="1:8" ht="16.5" x14ac:dyDescent="0.45">
      <c r="A17" s="164" t="s">
        <v>678</v>
      </c>
      <c r="B17" s="165" t="s">
        <v>679</v>
      </c>
      <c r="C17" s="116">
        <v>0.95</v>
      </c>
      <c r="D17" s="165" t="s">
        <v>658</v>
      </c>
      <c r="E17" t="s">
        <v>672</v>
      </c>
      <c r="G17" t="s">
        <v>662</v>
      </c>
      <c r="H17" s="121">
        <f>C15-C14</f>
        <v>634.9702099999995</v>
      </c>
    </row>
    <row r="19" spans="1:8" x14ac:dyDescent="0.35">
      <c r="A19" s="34" t="s">
        <v>680</v>
      </c>
      <c r="B19" s="33" t="s">
        <v>649</v>
      </c>
      <c r="C19" s="33"/>
      <c r="D19" s="33" t="s">
        <v>651</v>
      </c>
    </row>
    <row r="20" spans="1:8" x14ac:dyDescent="0.35">
      <c r="A20" s="164" t="s">
        <v>681</v>
      </c>
      <c r="B20" s="165" t="s">
        <v>682</v>
      </c>
      <c r="C20" s="35">
        <f>'GS7473-Summary'!E32</f>
        <v>4542.0779613302848</v>
      </c>
      <c r="D20" s="165" t="s">
        <v>683</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5BE6-5979-49B4-A1F6-2C59981028C7}">
  <sheetPr codeName="Sheet47"/>
  <dimension ref="B2:M32"/>
  <sheetViews>
    <sheetView workbookViewId="0"/>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8.81640625" style="5" customWidth="1"/>
    <col min="6" max="7" width="9.1796875" style="5"/>
    <col min="8" max="8" width="3.1796875" style="5" customWidth="1"/>
    <col min="9" max="9" width="9.54296875" style="5" customWidth="1"/>
    <col min="10" max="10" width="17.54296875" style="5" customWidth="1"/>
    <col min="11" max="11" width="12.1796875" style="5" customWidth="1"/>
    <col min="12" max="12" width="11.26953125" style="5" customWidth="1"/>
    <col min="13" max="16384" width="9.1796875" style="5"/>
  </cols>
  <sheetData>
    <row r="2" spans="2:13" ht="18.75" customHeight="1" x14ac:dyDescent="0.45">
      <c r="B2" s="536" t="s">
        <v>5321</v>
      </c>
      <c r="C2" s="536"/>
      <c r="D2" s="536"/>
      <c r="E2" s="536"/>
      <c r="F2" s="6"/>
      <c r="G2" s="6"/>
      <c r="H2" s="6"/>
      <c r="I2" s="542" t="s">
        <v>5322</v>
      </c>
      <c r="J2" s="542"/>
      <c r="K2" s="542"/>
      <c r="L2" s="542"/>
      <c r="M2" s="542"/>
    </row>
    <row r="3" spans="2:13" ht="15" thickBot="1" x14ac:dyDescent="0.4">
      <c r="B3" s="6"/>
      <c r="C3" s="6"/>
      <c r="D3" s="6"/>
      <c r="E3" s="6"/>
      <c r="F3" s="6"/>
      <c r="G3" s="6"/>
      <c r="H3" s="6"/>
      <c r="I3" s="6"/>
      <c r="J3" s="6"/>
    </row>
    <row r="4" spans="2:13" ht="15" customHeight="1" x14ac:dyDescent="0.35">
      <c r="B4" s="537" t="s">
        <v>45</v>
      </c>
      <c r="C4" s="538"/>
      <c r="D4" s="538"/>
      <c r="E4" s="539"/>
      <c r="G4" s="6"/>
      <c r="H4" s="6"/>
      <c r="I4" s="540" t="s">
        <v>21</v>
      </c>
      <c r="J4" s="541"/>
      <c r="K4" s="541"/>
      <c r="L4" s="541"/>
      <c r="M4" s="541"/>
    </row>
    <row r="5" spans="2:13" x14ac:dyDescent="0.35">
      <c r="B5" s="533" t="s">
        <v>22</v>
      </c>
      <c r="C5" s="534"/>
      <c r="D5" s="534"/>
      <c r="E5" s="535"/>
      <c r="G5" s="6"/>
      <c r="H5" s="6"/>
      <c r="I5" s="1" t="s">
        <v>23</v>
      </c>
      <c r="J5" s="1" t="s">
        <v>24</v>
      </c>
      <c r="K5" s="1" t="s">
        <v>25</v>
      </c>
      <c r="L5" s="1" t="s">
        <v>736</v>
      </c>
      <c r="M5" s="1" t="s">
        <v>26</v>
      </c>
    </row>
    <row r="6" spans="2:13" x14ac:dyDescent="0.35">
      <c r="B6" s="7" t="s">
        <v>27</v>
      </c>
      <c r="C6" s="165" t="s">
        <v>28</v>
      </c>
      <c r="D6" s="165" t="s">
        <v>29</v>
      </c>
      <c r="E6" s="8">
        <f>'GS7474-ER Calcs'!J27</f>
        <v>2021.4558</v>
      </c>
      <c r="G6" s="6"/>
      <c r="H6" s="6"/>
      <c r="I6" s="2">
        <v>2019</v>
      </c>
      <c r="J6" s="195">
        <v>799</v>
      </c>
      <c r="K6" s="194"/>
      <c r="L6" s="194"/>
      <c r="M6" s="195">
        <f>SUM(J6:L6)</f>
        <v>799</v>
      </c>
    </row>
    <row r="7" spans="2:13" x14ac:dyDescent="0.35">
      <c r="B7" s="7" t="s">
        <v>30</v>
      </c>
      <c r="C7" s="165" t="s">
        <v>31</v>
      </c>
      <c r="D7" s="165" t="s">
        <v>29</v>
      </c>
      <c r="E7" s="8">
        <f>'GS7474-ER Calcs'!J28</f>
        <v>0</v>
      </c>
      <c r="G7" s="6"/>
      <c r="H7" s="6"/>
      <c r="I7" s="2">
        <v>2020</v>
      </c>
      <c r="J7" s="195">
        <v>1996</v>
      </c>
      <c r="K7" s="45">
        <v>1664</v>
      </c>
      <c r="L7" s="194"/>
      <c r="M7" s="195">
        <f t="shared" ref="M7:M9" si="0">SUM(J7:L7)</f>
        <v>3660</v>
      </c>
    </row>
    <row r="8" spans="2:13" x14ac:dyDescent="0.35">
      <c r="B8" s="7" t="s">
        <v>32</v>
      </c>
      <c r="C8" s="165" t="s">
        <v>33</v>
      </c>
      <c r="D8" s="165" t="s">
        <v>34</v>
      </c>
      <c r="E8" s="117">
        <f>'GS7474-ER Calcs'!J29</f>
        <v>0.95</v>
      </c>
      <c r="G8" s="6"/>
      <c r="H8" s="6"/>
      <c r="I8" s="2">
        <v>2021</v>
      </c>
      <c r="J8" s="360"/>
      <c r="K8" s="45">
        <v>1638</v>
      </c>
      <c r="L8" s="361">
        <f>E14</f>
        <v>1645</v>
      </c>
      <c r="M8" s="364">
        <f t="shared" si="0"/>
        <v>3283</v>
      </c>
    </row>
    <row r="9" spans="2:13" x14ac:dyDescent="0.35">
      <c r="B9" s="7" t="s">
        <v>35</v>
      </c>
      <c r="C9" s="165" t="s">
        <v>36</v>
      </c>
      <c r="D9" s="165" t="s">
        <v>29</v>
      </c>
      <c r="E9" s="8">
        <f>'GS7474-ER Calcs'!J30</f>
        <v>0</v>
      </c>
      <c r="G9" s="6"/>
      <c r="H9" s="6"/>
      <c r="I9" s="2">
        <v>2022</v>
      </c>
      <c r="J9" s="193"/>
      <c r="K9" s="362"/>
      <c r="L9" s="45">
        <f>E26</f>
        <v>3156</v>
      </c>
      <c r="M9" s="364">
        <f t="shared" si="0"/>
        <v>3156</v>
      </c>
    </row>
    <row r="10" spans="2:13" x14ac:dyDescent="0.35">
      <c r="B10" s="7" t="s">
        <v>37</v>
      </c>
      <c r="C10" s="165" t="s">
        <v>38</v>
      </c>
      <c r="D10" s="165" t="s">
        <v>29</v>
      </c>
      <c r="E10" s="8">
        <f>'GS7474-ER Calcs'!J31</f>
        <v>1920.3830099999998</v>
      </c>
      <c r="G10" s="6"/>
      <c r="H10" s="6"/>
      <c r="I10" s="3" t="s">
        <v>20</v>
      </c>
      <c r="J10" s="3">
        <f>SUM(J6:J9)</f>
        <v>2795</v>
      </c>
      <c r="K10" s="3">
        <f t="shared" ref="K10:M10" si="1">SUM(K6:K9)</f>
        <v>3302</v>
      </c>
      <c r="L10" s="4">
        <f t="shared" si="1"/>
        <v>4801</v>
      </c>
      <c r="M10" s="4">
        <f t="shared" si="1"/>
        <v>10898</v>
      </c>
    </row>
    <row r="11" spans="2:13" x14ac:dyDescent="0.35">
      <c r="B11" s="533" t="s">
        <v>39</v>
      </c>
      <c r="C11" s="534"/>
      <c r="D11" s="534"/>
      <c r="E11" s="535"/>
      <c r="G11" s="6"/>
      <c r="H11" s="6"/>
      <c r="I11" s="6"/>
      <c r="J11" s="6"/>
    </row>
    <row r="12" spans="2:13" x14ac:dyDescent="0.35">
      <c r="B12" s="9" t="s">
        <v>40</v>
      </c>
      <c r="C12" s="165"/>
      <c r="D12" s="166"/>
      <c r="E12" s="10">
        <f>'GS7474-ER Calcs'!J34</f>
        <v>0.85709999999999997</v>
      </c>
      <c r="G12" s="6"/>
      <c r="H12" s="6"/>
      <c r="I12" s="6"/>
      <c r="J12" s="6"/>
    </row>
    <row r="13" spans="2:13" x14ac:dyDescent="0.35">
      <c r="B13" s="9" t="s">
        <v>41</v>
      </c>
      <c r="C13" s="165" t="s">
        <v>42</v>
      </c>
      <c r="D13" s="166" t="s">
        <v>43</v>
      </c>
      <c r="E13" s="10">
        <f>'GS7474-ER Calcs'!J35</f>
        <v>0.1429</v>
      </c>
      <c r="G13" s="6"/>
      <c r="H13" s="6"/>
      <c r="I13" s="6"/>
      <c r="J13" s="6"/>
    </row>
    <row r="14" spans="2:13" ht="15" thickBot="1" x14ac:dyDescent="0.4">
      <c r="B14" s="11" t="s">
        <v>37</v>
      </c>
      <c r="C14" s="12" t="s">
        <v>44</v>
      </c>
      <c r="D14" s="12" t="s">
        <v>29</v>
      </c>
      <c r="E14" s="13">
        <f>'GS7474-ER Calcs'!J36</f>
        <v>1645</v>
      </c>
      <c r="G14" s="6"/>
      <c r="H14" s="6"/>
      <c r="I14" s="6"/>
      <c r="J14" s="6"/>
    </row>
    <row r="15" spans="2:13" ht="15" thickBot="1" x14ac:dyDescent="0.4">
      <c r="B15" s="6"/>
      <c r="C15" s="6"/>
      <c r="D15" s="6"/>
      <c r="E15" s="6"/>
      <c r="G15" s="6"/>
      <c r="H15" s="6"/>
      <c r="I15" s="6"/>
      <c r="J15" s="6"/>
    </row>
    <row r="16" spans="2:13"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'GS7474-ER Calcs'!O27</f>
        <v>3876.2446319999999</v>
      </c>
      <c r="F18" s="6"/>
      <c r="G18" s="6"/>
      <c r="H18" s="6"/>
      <c r="I18" s="6"/>
      <c r="J18" s="6"/>
    </row>
    <row r="19" spans="2:10" x14ac:dyDescent="0.35">
      <c r="B19" s="7" t="s">
        <v>30</v>
      </c>
      <c r="C19" s="165" t="s">
        <v>31</v>
      </c>
      <c r="D19" s="165" t="s">
        <v>29</v>
      </c>
      <c r="E19" s="8">
        <f>'GS7474-ER Calcs'!O28</f>
        <v>0</v>
      </c>
      <c r="F19" s="6"/>
      <c r="G19" s="6"/>
      <c r="H19" s="6"/>
      <c r="I19" s="6"/>
      <c r="J19" s="6"/>
    </row>
    <row r="20" spans="2:10" x14ac:dyDescent="0.35">
      <c r="B20" s="7" t="s">
        <v>32</v>
      </c>
      <c r="C20" s="165" t="s">
        <v>33</v>
      </c>
      <c r="D20" s="165" t="s">
        <v>34</v>
      </c>
      <c r="E20" s="117">
        <f>'GS7474-ER Calcs'!O29</f>
        <v>0.95</v>
      </c>
      <c r="F20" s="6"/>
      <c r="G20" s="6"/>
      <c r="H20" s="6"/>
      <c r="I20" s="6"/>
      <c r="J20" s="6"/>
    </row>
    <row r="21" spans="2:10" x14ac:dyDescent="0.35">
      <c r="B21" s="7" t="s">
        <v>35</v>
      </c>
      <c r="C21" s="165" t="s">
        <v>36</v>
      </c>
      <c r="D21" s="165" t="s">
        <v>29</v>
      </c>
      <c r="E21" s="8">
        <f>'GS7474-ER Calcs'!O30</f>
        <v>0</v>
      </c>
      <c r="F21" s="6"/>
      <c r="G21" s="6"/>
      <c r="H21" s="6"/>
      <c r="I21" s="6"/>
      <c r="J21" s="6"/>
    </row>
    <row r="22" spans="2:10" x14ac:dyDescent="0.35">
      <c r="B22" s="7" t="s">
        <v>37</v>
      </c>
      <c r="C22" s="165" t="s">
        <v>38</v>
      </c>
      <c r="D22" s="165" t="s">
        <v>29</v>
      </c>
      <c r="E22" s="8">
        <f>'GS7474-ER Calcs'!O31</f>
        <v>3682.4324003999996</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'GS7474-ER Calcs'!O34</f>
        <v>0.85709999999999997</v>
      </c>
      <c r="F24" s="6"/>
      <c r="G24" s="6"/>
      <c r="H24" s="6"/>
      <c r="I24" s="6"/>
      <c r="J24" s="6"/>
    </row>
    <row r="25" spans="2:10" x14ac:dyDescent="0.35">
      <c r="B25" s="9" t="s">
        <v>41</v>
      </c>
      <c r="C25" s="165" t="s">
        <v>42</v>
      </c>
      <c r="D25" s="166" t="s">
        <v>43</v>
      </c>
      <c r="E25" s="10">
        <f>'GS7474-ER Calcs'!O35</f>
        <v>0.1429</v>
      </c>
      <c r="F25" s="6"/>
      <c r="G25" s="6"/>
      <c r="H25" s="6"/>
      <c r="I25" s="6"/>
      <c r="J25" s="6"/>
    </row>
    <row r="26" spans="2:10" ht="15" thickBot="1" x14ac:dyDescent="0.4">
      <c r="B26" s="11" t="s">
        <v>37</v>
      </c>
      <c r="C26" s="12" t="s">
        <v>38</v>
      </c>
      <c r="D26" s="12" t="s">
        <v>29</v>
      </c>
      <c r="E26" s="13">
        <f>'GS7474-ER Calcs'!O36</f>
        <v>3156</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14"/>
      <c r="J28" s="14"/>
    </row>
    <row r="29" spans="2:10" x14ac:dyDescent="0.35">
      <c r="B29" s="548" t="s">
        <v>22</v>
      </c>
      <c r="C29" s="549"/>
      <c r="D29" s="549"/>
      <c r="E29" s="550"/>
      <c r="F29" s="6"/>
      <c r="G29" s="6"/>
      <c r="H29" s="6"/>
      <c r="I29" s="6"/>
      <c r="J29" s="6"/>
    </row>
    <row r="30" spans="2:10" x14ac:dyDescent="0.35">
      <c r="B30" s="551">
        <v>2021</v>
      </c>
      <c r="C30" s="552"/>
      <c r="D30" s="553"/>
      <c r="E30" s="15">
        <f>E14</f>
        <v>1645</v>
      </c>
      <c r="F30" s="6"/>
      <c r="G30" s="6"/>
      <c r="H30" s="6"/>
      <c r="I30" s="6"/>
      <c r="J30" s="6"/>
    </row>
    <row r="31" spans="2:10" x14ac:dyDescent="0.35">
      <c r="B31" s="551">
        <v>2022</v>
      </c>
      <c r="C31" s="552"/>
      <c r="D31" s="553"/>
      <c r="E31" s="66">
        <f>E26</f>
        <v>3156</v>
      </c>
      <c r="F31" s="6"/>
      <c r="G31" s="6"/>
      <c r="H31" s="6"/>
      <c r="I31" s="6"/>
      <c r="J31" s="6"/>
    </row>
    <row r="32" spans="2:10" ht="15" thickBot="1" x14ac:dyDescent="0.4">
      <c r="B32" s="543" t="s">
        <v>5320</v>
      </c>
      <c r="C32" s="544"/>
      <c r="D32" s="356"/>
      <c r="E32" s="357">
        <f>SUM(E30:E31)</f>
        <v>4801</v>
      </c>
      <c r="F32" s="6"/>
      <c r="G32" s="6"/>
      <c r="H32" s="6"/>
      <c r="I32" s="6"/>
      <c r="J32" s="6"/>
    </row>
  </sheetData>
  <mergeCells count="14">
    <mergeCell ref="B32:C32"/>
    <mergeCell ref="B16:E16"/>
    <mergeCell ref="B17:E17"/>
    <mergeCell ref="B23:E23"/>
    <mergeCell ref="B28:E28"/>
    <mergeCell ref="B29:E29"/>
    <mergeCell ref="B30:D30"/>
    <mergeCell ref="B31:D31"/>
    <mergeCell ref="B11:E11"/>
    <mergeCell ref="B2:E2"/>
    <mergeCell ref="B4:E4"/>
    <mergeCell ref="B5:E5"/>
    <mergeCell ref="I2:M2"/>
    <mergeCell ref="I4:M4"/>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89503-67A6-4200-A8AF-C046D19CD136}">
  <sheetPr codeName="Sheet48"/>
  <dimension ref="B1:R57"/>
  <sheetViews>
    <sheetView topLeftCell="D1" workbookViewId="0">
      <selection activeCell="K45" sqref="K45"/>
    </sheetView>
  </sheetViews>
  <sheetFormatPr defaultColWidth="9.1796875" defaultRowHeight="14.5" x14ac:dyDescent="0.35"/>
  <cols>
    <col min="1" max="1" width="9.1796875" style="5"/>
    <col min="2" max="2" width="29.81640625" style="5" bestFit="1" customWidth="1"/>
    <col min="3" max="3" width="19.81640625" style="5" customWidth="1"/>
    <col min="4" max="4" width="31.7265625" style="5" customWidth="1"/>
    <col min="5" max="5" width="15.36328125" style="5" bestFit="1" customWidth="1"/>
    <col min="6" max="6" width="16.36328125" style="5" bestFit="1" customWidth="1"/>
    <col min="7" max="7" width="20.1796875" style="5" bestFit="1" customWidth="1"/>
    <col min="8" max="8" width="20.1796875" style="5" customWidth="1"/>
    <col min="9" max="9" width="18.453125" style="5" bestFit="1" customWidth="1"/>
    <col min="10" max="10" width="18.453125" style="5" customWidth="1"/>
    <col min="11" max="11" width="29.453125" style="5" customWidth="1"/>
    <col min="12" max="12" width="18.26953125" style="5" bestFit="1" customWidth="1"/>
    <col min="13" max="13" width="17.1796875" style="5" customWidth="1"/>
    <col min="14" max="14" width="14.1796875" style="5" bestFit="1" customWidth="1"/>
    <col min="15" max="15" width="18.36328125" style="5" bestFit="1" customWidth="1"/>
    <col min="16" max="16" width="17" style="5" customWidth="1"/>
    <col min="17" max="18" width="10.1796875" style="5" bestFit="1" customWidth="1"/>
    <col min="19" max="16384" width="9.1796875" style="5"/>
  </cols>
  <sheetData>
    <row r="1" spans="2:18" ht="15.5" customHeight="1" thickBot="1" x14ac:dyDescent="0.4">
      <c r="L1" s="555">
        <v>2021</v>
      </c>
      <c r="M1" s="555"/>
      <c r="N1" s="555"/>
      <c r="O1" s="555">
        <v>2022</v>
      </c>
      <c r="P1" s="555"/>
      <c r="Q1" s="555"/>
    </row>
    <row r="2" spans="2:18" ht="15.5" customHeight="1" x14ac:dyDescent="0.35">
      <c r="B2" s="25" t="s">
        <v>0</v>
      </c>
      <c r="C2" s="167" t="s">
        <v>46</v>
      </c>
      <c r="D2" s="167" t="s">
        <v>47</v>
      </c>
      <c r="E2" s="167" t="s">
        <v>48</v>
      </c>
      <c r="F2" s="167" t="s">
        <v>49</v>
      </c>
      <c r="G2" s="167" t="s">
        <v>50</v>
      </c>
      <c r="H2" s="167" t="s">
        <v>51</v>
      </c>
      <c r="I2" s="167" t="s">
        <v>52</v>
      </c>
      <c r="J2" s="26" t="s">
        <v>7</v>
      </c>
      <c r="K2" s="26" t="s">
        <v>5435</v>
      </c>
      <c r="L2" s="151" t="s">
        <v>5228</v>
      </c>
      <c r="M2" s="313" t="s">
        <v>5226</v>
      </c>
      <c r="N2" s="188" t="s">
        <v>54</v>
      </c>
      <c r="O2" s="151" t="s">
        <v>5228</v>
      </c>
      <c r="P2" s="281" t="s">
        <v>5226</v>
      </c>
      <c r="Q2" s="186" t="s">
        <v>54</v>
      </c>
      <c r="R2" s="185" t="s">
        <v>55</v>
      </c>
    </row>
    <row r="3" spans="2:18" ht="15.5" customHeight="1" x14ac:dyDescent="0.35">
      <c r="B3" s="564" t="s">
        <v>19</v>
      </c>
      <c r="C3" s="63" t="s">
        <v>4726</v>
      </c>
      <c r="D3" s="63" t="s">
        <v>4727</v>
      </c>
      <c r="E3" s="64">
        <v>-18.985859999999999</v>
      </c>
      <c r="F3" s="64">
        <v>33.60566</v>
      </c>
      <c r="G3" s="68">
        <v>43728</v>
      </c>
      <c r="H3" s="183">
        <f>SUM(L3:M3,O3:P3)</f>
        <v>0</v>
      </c>
      <c r="I3" s="63">
        <f>'GS7474-Household List'!D38</f>
        <v>36</v>
      </c>
      <c r="J3" s="328">
        <f>IF(K3&lt;300,K3,300)</f>
        <v>255</v>
      </c>
      <c r="K3" s="84">
        <f>'GS7474-Household List'!J38</f>
        <v>255</v>
      </c>
      <c r="L3" s="183"/>
      <c r="M3" s="183"/>
      <c r="N3" s="183">
        <f>IF(G3&lt;C$32,F$39*J3,(C$34-G3)*J3*E$39)</f>
        <v>44573.999999999993</v>
      </c>
      <c r="O3" s="183"/>
      <c r="P3" s="183"/>
      <c r="Q3" s="37">
        <f>IF(G3&lt;=C$34,F$40*J3,(C$33-G3)*J3*E$40)</f>
        <v>43847.25</v>
      </c>
      <c r="R3" s="37">
        <f t="shared" ref="R3:R26" si="0">N3+Q3</f>
        <v>88421.25</v>
      </c>
    </row>
    <row r="4" spans="2:18" ht="15.5" customHeight="1" x14ac:dyDescent="0.35">
      <c r="B4" s="564"/>
      <c r="C4" s="63" t="s">
        <v>4728</v>
      </c>
      <c r="D4" s="63" t="s">
        <v>4729</v>
      </c>
      <c r="E4" s="64">
        <v>-19.026800000000001</v>
      </c>
      <c r="F4" s="64">
        <v>33.659439999999996</v>
      </c>
      <c r="G4" s="67">
        <v>43734</v>
      </c>
      <c r="H4" s="183">
        <f t="shared" ref="H4:H26" si="1">SUM(L4:M4,O4:P4)</f>
        <v>0</v>
      </c>
      <c r="I4" s="63">
        <f>'GS7474-Household List'!D132</f>
        <v>93</v>
      </c>
      <c r="J4" s="328">
        <f t="shared" ref="J4:J10" si="2">IF(K4&lt;300,K4,300)</f>
        <v>300</v>
      </c>
      <c r="K4" s="84">
        <f>'GS7474-Household List'!J132</f>
        <v>960</v>
      </c>
      <c r="L4" s="183"/>
      <c r="M4" s="183"/>
      <c r="N4" s="183">
        <f t="shared" ref="N4:N10" si="3">IF(G4&lt;C$32,F$39*J4,(C$34-G4)*J4*E$39)</f>
        <v>52439.999999999993</v>
      </c>
      <c r="O4" s="183"/>
      <c r="P4" s="183"/>
      <c r="Q4" s="37">
        <f t="shared" ref="Q4:Q26" si="4">IF(G4&lt;=C$34,F$40*J4,(C$33-G4)*J4*E$40)</f>
        <v>51585</v>
      </c>
      <c r="R4" s="37">
        <f t="shared" si="0"/>
        <v>104025</v>
      </c>
    </row>
    <row r="5" spans="2:18" ht="15.5" customHeight="1" x14ac:dyDescent="0.35">
      <c r="B5" s="564"/>
      <c r="C5" s="63" t="s">
        <v>4730</v>
      </c>
      <c r="D5" s="63" t="s">
        <v>4731</v>
      </c>
      <c r="E5" s="64">
        <v>-19.104669999999999</v>
      </c>
      <c r="F5" s="64">
        <v>33.665990000000001</v>
      </c>
      <c r="G5" s="142">
        <v>43761</v>
      </c>
      <c r="H5" s="183">
        <f t="shared" si="1"/>
        <v>0</v>
      </c>
      <c r="I5" s="63">
        <f>'GS7474-Household List'!D184</f>
        <v>51</v>
      </c>
      <c r="J5" s="328">
        <f t="shared" si="2"/>
        <v>300</v>
      </c>
      <c r="K5" s="84">
        <f>'GS7474-Household List'!J184</f>
        <v>387</v>
      </c>
      <c r="L5" s="183"/>
      <c r="M5" s="183"/>
      <c r="N5" s="183">
        <f t="shared" si="3"/>
        <v>52439.999999999993</v>
      </c>
      <c r="O5" s="183"/>
      <c r="P5" s="183"/>
      <c r="Q5" s="37">
        <f t="shared" si="4"/>
        <v>51585</v>
      </c>
      <c r="R5" s="37">
        <f t="shared" si="0"/>
        <v>104025</v>
      </c>
    </row>
    <row r="6" spans="2:18" ht="15.5" customHeight="1" x14ac:dyDescent="0.35">
      <c r="B6" s="564"/>
      <c r="C6" s="63" t="s">
        <v>4732</v>
      </c>
      <c r="D6" s="63" t="s">
        <v>4733</v>
      </c>
      <c r="E6" s="64">
        <v>-19.050270000000001</v>
      </c>
      <c r="F6" s="64">
        <v>33.576819999999998</v>
      </c>
      <c r="G6" s="142">
        <v>43725</v>
      </c>
      <c r="H6" s="183">
        <f t="shared" si="1"/>
        <v>0</v>
      </c>
      <c r="I6" s="63">
        <f>'GS7474-Household List'!D225</f>
        <v>40</v>
      </c>
      <c r="J6" s="328">
        <f t="shared" si="2"/>
        <v>300</v>
      </c>
      <c r="K6" s="84">
        <f>'GS7474-Household List'!J225</f>
        <v>433</v>
      </c>
      <c r="L6" s="183"/>
      <c r="M6" s="183"/>
      <c r="N6" s="183">
        <f t="shared" si="3"/>
        <v>52439.999999999993</v>
      </c>
      <c r="O6" s="183"/>
      <c r="P6" s="183"/>
      <c r="Q6" s="37">
        <f t="shared" si="4"/>
        <v>51585</v>
      </c>
      <c r="R6" s="37">
        <f t="shared" si="0"/>
        <v>104025</v>
      </c>
    </row>
    <row r="7" spans="2:18" ht="15.5" customHeight="1" x14ac:dyDescent="0.35">
      <c r="B7" s="564"/>
      <c r="C7" s="63" t="s">
        <v>4734</v>
      </c>
      <c r="D7" s="63" t="s">
        <v>4735</v>
      </c>
      <c r="E7" s="64">
        <v>-19.102730000000001</v>
      </c>
      <c r="F7" s="64">
        <v>33.648980000000002</v>
      </c>
      <c r="G7" s="142">
        <v>43778</v>
      </c>
      <c r="H7" s="183">
        <f t="shared" si="1"/>
        <v>3</v>
      </c>
      <c r="I7" s="63">
        <f>'GS7474-Household List'!D269</f>
        <v>43</v>
      </c>
      <c r="J7" s="328">
        <f t="shared" si="2"/>
        <v>300</v>
      </c>
      <c r="K7" s="84">
        <f>'GS7474-Household List'!J269</f>
        <v>310</v>
      </c>
      <c r="L7" s="183">
        <f>'Maintenance and RCF'!P25</f>
        <v>0</v>
      </c>
      <c r="M7" s="183"/>
      <c r="N7" s="183">
        <f t="shared" si="3"/>
        <v>52439.999999999993</v>
      </c>
      <c r="O7" s="183">
        <f>'Maintenance and RCF'!Q25</f>
        <v>3</v>
      </c>
      <c r="P7" s="183"/>
      <c r="Q7" s="37">
        <f t="shared" si="4"/>
        <v>51585</v>
      </c>
      <c r="R7" s="37">
        <f t="shared" si="0"/>
        <v>104025</v>
      </c>
    </row>
    <row r="8" spans="2:18" ht="15.5" customHeight="1" x14ac:dyDescent="0.35">
      <c r="B8" s="564"/>
      <c r="C8" s="63" t="s">
        <v>4736</v>
      </c>
      <c r="D8" s="63" t="s">
        <v>4737</v>
      </c>
      <c r="E8" s="64">
        <v>-19.046019999999999</v>
      </c>
      <c r="F8" s="64">
        <v>33.677059999999997</v>
      </c>
      <c r="G8" s="142">
        <v>43770</v>
      </c>
      <c r="H8" s="183">
        <f t="shared" si="1"/>
        <v>8</v>
      </c>
      <c r="I8" s="63">
        <f>'GS7474-Household List'!D312</f>
        <v>42</v>
      </c>
      <c r="J8" s="328">
        <f t="shared" si="2"/>
        <v>300</v>
      </c>
      <c r="K8" s="84">
        <f>'GS7474-Household List'!J312</f>
        <v>356</v>
      </c>
      <c r="L8" s="183">
        <f>'Maintenance and RCF'!P22+'Maintenance and RCF'!P23</f>
        <v>4</v>
      </c>
      <c r="M8" s="183"/>
      <c r="N8" s="183">
        <f t="shared" si="3"/>
        <v>52439.999999999993</v>
      </c>
      <c r="O8" s="183">
        <f>'Maintenance and RCF'!Q22+'Maintenance and RCF'!Q23</f>
        <v>4</v>
      </c>
      <c r="P8" s="183"/>
      <c r="Q8" s="37">
        <f t="shared" si="4"/>
        <v>51585</v>
      </c>
      <c r="R8" s="37">
        <f t="shared" si="0"/>
        <v>104025</v>
      </c>
    </row>
    <row r="9" spans="2:18" ht="15.5" customHeight="1" x14ac:dyDescent="0.35">
      <c r="B9" s="564"/>
      <c r="C9" s="63" t="s">
        <v>4738</v>
      </c>
      <c r="D9" s="63" t="s">
        <v>4739</v>
      </c>
      <c r="E9" s="64">
        <v>-19.077449999999999</v>
      </c>
      <c r="F9" s="64">
        <v>33.653849999999998</v>
      </c>
      <c r="G9" s="142">
        <v>43766</v>
      </c>
      <c r="H9" s="183">
        <f t="shared" si="1"/>
        <v>5</v>
      </c>
      <c r="I9" s="63">
        <f>'GS7474-Household List'!D375</f>
        <v>62</v>
      </c>
      <c r="J9" s="328">
        <f t="shared" si="2"/>
        <v>300</v>
      </c>
      <c r="K9" s="84">
        <f>'GS7474-Household List'!J375</f>
        <v>348</v>
      </c>
      <c r="L9" s="183">
        <f>'Maintenance and RCF'!P19</f>
        <v>0</v>
      </c>
      <c r="M9" s="183"/>
      <c r="N9" s="183">
        <f t="shared" si="3"/>
        <v>52439.999999999993</v>
      </c>
      <c r="O9" s="183">
        <f>'Maintenance and RCF'!Q19</f>
        <v>5</v>
      </c>
      <c r="P9" s="183"/>
      <c r="Q9" s="37">
        <f t="shared" si="4"/>
        <v>51585</v>
      </c>
      <c r="R9" s="37">
        <f t="shared" si="0"/>
        <v>104025</v>
      </c>
    </row>
    <row r="10" spans="2:18" ht="15.5" customHeight="1" x14ac:dyDescent="0.35">
      <c r="B10" s="564"/>
      <c r="C10" s="63" t="s">
        <v>4740</v>
      </c>
      <c r="D10" s="63" t="s">
        <v>4741</v>
      </c>
      <c r="E10" s="64">
        <v>-19.15211</v>
      </c>
      <c r="F10" s="64">
        <v>33.413879999999999</v>
      </c>
      <c r="G10" s="142">
        <v>43752</v>
      </c>
      <c r="H10" s="183">
        <f t="shared" si="1"/>
        <v>0</v>
      </c>
      <c r="I10" s="63">
        <f>'GS7474-Household List'!D449</f>
        <v>73</v>
      </c>
      <c r="J10" s="328">
        <f t="shared" si="2"/>
        <v>300</v>
      </c>
      <c r="K10" s="84">
        <f>'GS7474-Household List'!J449</f>
        <v>850</v>
      </c>
      <c r="L10" s="183"/>
      <c r="M10" s="183"/>
      <c r="N10" s="183">
        <f t="shared" si="3"/>
        <v>52439.999999999993</v>
      </c>
      <c r="O10" s="183"/>
      <c r="P10" s="183"/>
      <c r="Q10" s="37">
        <f t="shared" si="4"/>
        <v>51585</v>
      </c>
      <c r="R10" s="37">
        <f t="shared" si="0"/>
        <v>104025</v>
      </c>
    </row>
    <row r="11" spans="2:18" customFormat="1" ht="15.5" customHeight="1" x14ac:dyDescent="0.35">
      <c r="B11" s="564"/>
      <c r="C11" s="199" t="s">
        <v>5396</v>
      </c>
      <c r="D11" s="414" t="s">
        <v>5397</v>
      </c>
      <c r="E11" s="200">
        <v>-20.079719999999998</v>
      </c>
      <c r="F11" s="200">
        <v>33.359290000000001</v>
      </c>
      <c r="G11" s="201">
        <v>44652</v>
      </c>
      <c r="H11" s="183">
        <f t="shared" si="1"/>
        <v>13</v>
      </c>
      <c r="I11" s="200">
        <f>'GS7474-Household List'!D534</f>
        <v>84</v>
      </c>
      <c r="J11" s="412">
        <f t="shared" ref="J11:J26" si="5">IF(K11&lt;300,K11,300)</f>
        <v>300</v>
      </c>
      <c r="K11" s="200">
        <f>'GS7474-Household List'!J534</f>
        <v>721</v>
      </c>
      <c r="L11" s="189"/>
      <c r="M11" s="189"/>
      <c r="N11" s="183">
        <v>0</v>
      </c>
      <c r="O11" s="189"/>
      <c r="P11" s="189">
        <f>'WQT FAILS'!W52</f>
        <v>13</v>
      </c>
      <c r="Q11" s="37">
        <f t="shared" si="4"/>
        <v>25650</v>
      </c>
      <c r="R11" s="37">
        <f t="shared" si="0"/>
        <v>25650</v>
      </c>
    </row>
    <row r="12" spans="2:18" customFormat="1" ht="15.5" customHeight="1" x14ac:dyDescent="0.35">
      <c r="B12" s="564"/>
      <c r="C12" s="199" t="s">
        <v>5398</v>
      </c>
      <c r="D12" s="414" t="s">
        <v>5399</v>
      </c>
      <c r="E12" s="200">
        <v>-19.49249</v>
      </c>
      <c r="F12" s="200">
        <v>33.419539999999998</v>
      </c>
      <c r="G12" s="201">
        <v>44652</v>
      </c>
      <c r="H12" s="183">
        <f t="shared" si="1"/>
        <v>0</v>
      </c>
      <c r="I12" s="200">
        <f>'GS7474-Household List'!D588</f>
        <v>53</v>
      </c>
      <c r="J12" s="412">
        <f t="shared" si="5"/>
        <v>300</v>
      </c>
      <c r="K12" s="200">
        <f>'GS7474-Household List'!J588</f>
        <v>415</v>
      </c>
      <c r="L12" s="189"/>
      <c r="M12" s="189"/>
      <c r="N12" s="183">
        <v>0</v>
      </c>
      <c r="O12" s="189"/>
      <c r="P12" s="189"/>
      <c r="Q12" s="37">
        <f t="shared" si="4"/>
        <v>25650</v>
      </c>
      <c r="R12" s="37">
        <f t="shared" si="0"/>
        <v>25650</v>
      </c>
    </row>
    <row r="13" spans="2:18" ht="15.5" customHeight="1" x14ac:dyDescent="0.35">
      <c r="B13" s="564"/>
      <c r="C13" s="199" t="s">
        <v>5400</v>
      </c>
      <c r="D13" s="414" t="s">
        <v>5401</v>
      </c>
      <c r="E13" s="200">
        <v>-19.267060000000001</v>
      </c>
      <c r="F13" s="200">
        <v>33.025350000000003</v>
      </c>
      <c r="G13" s="201">
        <v>44655</v>
      </c>
      <c r="H13" s="183">
        <f t="shared" si="1"/>
        <v>0</v>
      </c>
      <c r="I13" s="200">
        <f>'GS7474-Household List'!D634</f>
        <v>45</v>
      </c>
      <c r="J13" s="412">
        <f t="shared" si="5"/>
        <v>300</v>
      </c>
      <c r="K13" s="200">
        <f>'GS7474-Household List'!J634</f>
        <v>401</v>
      </c>
      <c r="L13" s="183"/>
      <c r="M13" s="183"/>
      <c r="N13" s="183">
        <v>0</v>
      </c>
      <c r="O13" s="183"/>
      <c r="P13" s="183"/>
      <c r="Q13" s="37">
        <f t="shared" si="4"/>
        <v>24795</v>
      </c>
      <c r="R13" s="37">
        <f t="shared" si="0"/>
        <v>24795</v>
      </c>
    </row>
    <row r="14" spans="2:18" ht="15.5" customHeight="1" x14ac:dyDescent="0.35">
      <c r="B14" s="564"/>
      <c r="C14" s="199" t="s">
        <v>5402</v>
      </c>
      <c r="D14" s="414" t="s">
        <v>5403</v>
      </c>
      <c r="E14" s="200">
        <v>-19.318549999999998</v>
      </c>
      <c r="F14" s="200">
        <v>32.97869</v>
      </c>
      <c r="G14" s="201">
        <v>44655</v>
      </c>
      <c r="H14" s="183">
        <f t="shared" si="1"/>
        <v>0</v>
      </c>
      <c r="I14" s="200">
        <f>'GS7474-Household List'!D667</f>
        <v>32</v>
      </c>
      <c r="J14" s="412">
        <f t="shared" si="5"/>
        <v>300</v>
      </c>
      <c r="K14" s="200">
        <f>'GS7474-Household List'!J667</f>
        <v>317</v>
      </c>
      <c r="L14" s="183"/>
      <c r="M14" s="183"/>
      <c r="N14" s="183">
        <v>0</v>
      </c>
      <c r="O14" s="183"/>
      <c r="P14" s="183"/>
      <c r="Q14" s="37">
        <f t="shared" si="4"/>
        <v>24795</v>
      </c>
      <c r="R14" s="37">
        <f t="shared" si="0"/>
        <v>24795</v>
      </c>
    </row>
    <row r="15" spans="2:18" ht="15.5" customHeight="1" x14ac:dyDescent="0.35">
      <c r="B15" s="564"/>
      <c r="C15" s="199" t="s">
        <v>5404</v>
      </c>
      <c r="D15" s="413" t="s">
        <v>5405</v>
      </c>
      <c r="E15" s="200">
        <v>-19.210979999999999</v>
      </c>
      <c r="F15" s="200">
        <v>33.435969999999998</v>
      </c>
      <c r="G15" s="201">
        <v>44656</v>
      </c>
      <c r="H15" s="183">
        <f t="shared" si="1"/>
        <v>0</v>
      </c>
      <c r="I15" s="200">
        <f>'GS7474-Household List'!D668</f>
        <v>0</v>
      </c>
      <c r="J15" s="412">
        <f t="shared" si="5"/>
        <v>300</v>
      </c>
      <c r="K15" s="200">
        <f>'GS7474-Household List'!J668</f>
        <v>300</v>
      </c>
      <c r="L15" s="183"/>
      <c r="M15" s="183"/>
      <c r="N15" s="183">
        <v>0</v>
      </c>
      <c r="O15" s="183"/>
      <c r="P15" s="183"/>
      <c r="Q15" s="37">
        <f t="shared" si="4"/>
        <v>24510</v>
      </c>
      <c r="R15" s="37">
        <f t="shared" si="0"/>
        <v>24510</v>
      </c>
    </row>
    <row r="16" spans="2:18" ht="15.5" customHeight="1" x14ac:dyDescent="0.35">
      <c r="B16" s="564"/>
      <c r="C16" s="199" t="s">
        <v>5406</v>
      </c>
      <c r="D16" s="414" t="s">
        <v>5407</v>
      </c>
      <c r="E16" s="200">
        <v>-19.166599999999999</v>
      </c>
      <c r="F16" s="200">
        <v>33.44314</v>
      </c>
      <c r="G16" s="201">
        <v>44656</v>
      </c>
      <c r="H16" s="183">
        <f t="shared" si="1"/>
        <v>0</v>
      </c>
      <c r="I16" s="200">
        <f>'GS7474-Household List'!D710</f>
        <v>41</v>
      </c>
      <c r="J16" s="412">
        <f t="shared" si="5"/>
        <v>300</v>
      </c>
      <c r="K16" s="200">
        <f>'GS7474-Household List'!J710</f>
        <v>415</v>
      </c>
      <c r="L16" s="183"/>
      <c r="M16" s="183"/>
      <c r="N16" s="183">
        <v>0</v>
      </c>
      <c r="O16" s="183"/>
      <c r="P16" s="183"/>
      <c r="Q16" s="37">
        <f t="shared" si="4"/>
        <v>24510</v>
      </c>
      <c r="R16" s="37">
        <f t="shared" si="0"/>
        <v>24510</v>
      </c>
    </row>
    <row r="17" spans="2:18" ht="15.5" customHeight="1" x14ac:dyDescent="0.35">
      <c r="B17" s="564"/>
      <c r="C17" s="199" t="s">
        <v>5408</v>
      </c>
      <c r="D17" s="414" t="s">
        <v>5409</v>
      </c>
      <c r="E17" s="200">
        <v>-19.153009999999998</v>
      </c>
      <c r="F17" s="200">
        <v>33.415579999999999</v>
      </c>
      <c r="G17" s="201">
        <v>44656</v>
      </c>
      <c r="H17" s="183">
        <f t="shared" si="1"/>
        <v>0</v>
      </c>
      <c r="I17" s="200">
        <f>'GS7474-Household List'!D768</f>
        <v>57</v>
      </c>
      <c r="J17" s="412">
        <f t="shared" si="5"/>
        <v>300</v>
      </c>
      <c r="K17" s="200">
        <f>'GS7474-Household List'!J768</f>
        <v>323</v>
      </c>
      <c r="L17" s="183"/>
      <c r="M17" s="183"/>
      <c r="N17" s="183">
        <v>0</v>
      </c>
      <c r="O17" s="183"/>
      <c r="P17" s="183"/>
      <c r="Q17" s="37">
        <f t="shared" si="4"/>
        <v>24510</v>
      </c>
      <c r="R17" s="37">
        <f t="shared" si="0"/>
        <v>24510</v>
      </c>
    </row>
    <row r="18" spans="2:18" ht="15.5" customHeight="1" x14ac:dyDescent="0.35">
      <c r="B18" s="564"/>
      <c r="C18" s="199" t="s">
        <v>5410</v>
      </c>
      <c r="D18" s="414" t="s">
        <v>5411</v>
      </c>
      <c r="E18" s="200">
        <v>-19.211870000000001</v>
      </c>
      <c r="F18" s="200">
        <v>33.439169999999997</v>
      </c>
      <c r="G18" s="201">
        <v>44656</v>
      </c>
      <c r="H18" s="183">
        <f t="shared" si="1"/>
        <v>0</v>
      </c>
      <c r="I18" s="200">
        <f>'GS7474-Household List'!D837</f>
        <v>68</v>
      </c>
      <c r="J18" s="412">
        <f t="shared" si="5"/>
        <v>300</v>
      </c>
      <c r="K18" s="200">
        <f>'GS7474-Household List'!J837</f>
        <v>362</v>
      </c>
      <c r="L18" s="183"/>
      <c r="M18" s="183"/>
      <c r="N18" s="183">
        <v>0</v>
      </c>
      <c r="O18" s="183"/>
      <c r="P18" s="183"/>
      <c r="Q18" s="37">
        <f t="shared" si="4"/>
        <v>24510</v>
      </c>
      <c r="R18" s="37">
        <f t="shared" si="0"/>
        <v>24510</v>
      </c>
    </row>
    <row r="19" spans="2:18" ht="15.5" customHeight="1" x14ac:dyDescent="0.35">
      <c r="B19" s="564"/>
      <c r="C19" s="199" t="s">
        <v>5412</v>
      </c>
      <c r="D19" s="414" t="s">
        <v>5413</v>
      </c>
      <c r="E19" s="200">
        <v>-19.143170000000001</v>
      </c>
      <c r="F19" s="200">
        <v>33.477980000000002</v>
      </c>
      <c r="G19" s="201">
        <v>44657</v>
      </c>
      <c r="H19" s="183">
        <f t="shared" si="1"/>
        <v>0</v>
      </c>
      <c r="I19" s="200">
        <f>'GS7474-Household List'!D878</f>
        <v>40</v>
      </c>
      <c r="J19" s="412">
        <f t="shared" si="5"/>
        <v>300</v>
      </c>
      <c r="K19" s="200">
        <f>'GS7474-Household List'!J878</f>
        <v>336</v>
      </c>
      <c r="L19" s="183"/>
      <c r="M19" s="183"/>
      <c r="N19" s="183">
        <v>0</v>
      </c>
      <c r="O19" s="183"/>
      <c r="P19" s="183"/>
      <c r="Q19" s="37">
        <f t="shared" si="4"/>
        <v>24225</v>
      </c>
      <c r="R19" s="37">
        <f t="shared" si="0"/>
        <v>24225</v>
      </c>
    </row>
    <row r="20" spans="2:18" ht="15.5" customHeight="1" x14ac:dyDescent="0.35">
      <c r="B20" s="564"/>
      <c r="C20" s="199" t="s">
        <v>5414</v>
      </c>
      <c r="D20" s="414" t="s">
        <v>5415</v>
      </c>
      <c r="E20" s="200">
        <v>-19.14864</v>
      </c>
      <c r="F20" s="200">
        <v>33.462789999999998</v>
      </c>
      <c r="G20" s="201">
        <v>44657</v>
      </c>
      <c r="H20" s="183">
        <f t="shared" si="1"/>
        <v>2</v>
      </c>
      <c r="I20" s="200">
        <f>'GS7474-Household List'!D922</f>
        <v>43</v>
      </c>
      <c r="J20" s="412">
        <f t="shared" si="5"/>
        <v>300</v>
      </c>
      <c r="K20" s="200">
        <f>'GS7474-Household List'!J922</f>
        <v>311</v>
      </c>
      <c r="L20" s="183"/>
      <c r="M20" s="183"/>
      <c r="N20" s="183">
        <v>0</v>
      </c>
      <c r="O20" s="183"/>
      <c r="P20" s="183">
        <f>'WQT FAILS'!W44</f>
        <v>2</v>
      </c>
      <c r="Q20" s="37">
        <f t="shared" si="4"/>
        <v>24225</v>
      </c>
      <c r="R20" s="37">
        <f t="shared" si="0"/>
        <v>24225</v>
      </c>
    </row>
    <row r="21" spans="2:18" ht="15.5" customHeight="1" x14ac:dyDescent="0.35">
      <c r="B21" s="564"/>
      <c r="C21" s="199" t="s">
        <v>5416</v>
      </c>
      <c r="D21" s="414" t="s">
        <v>5417</v>
      </c>
      <c r="E21" s="200">
        <v>-19.153680000000001</v>
      </c>
      <c r="F21" s="200">
        <v>33.463720000000002</v>
      </c>
      <c r="G21" s="201">
        <v>44657</v>
      </c>
      <c r="H21" s="183">
        <f t="shared" si="1"/>
        <v>2</v>
      </c>
      <c r="I21" s="200">
        <f>'GS7474-Household List'!D977</f>
        <v>54</v>
      </c>
      <c r="J21" s="412">
        <f t="shared" si="5"/>
        <v>300</v>
      </c>
      <c r="K21" s="200">
        <f>'GS7474-Household List'!J977</f>
        <v>541</v>
      </c>
      <c r="L21" s="183"/>
      <c r="M21" s="183"/>
      <c r="N21" s="183">
        <v>0</v>
      </c>
      <c r="O21" s="183"/>
      <c r="P21" s="183">
        <f>'WQT FAILS'!W42</f>
        <v>2</v>
      </c>
      <c r="Q21" s="37">
        <f t="shared" si="4"/>
        <v>24225</v>
      </c>
      <c r="R21" s="37">
        <f t="shared" si="0"/>
        <v>24225</v>
      </c>
    </row>
    <row r="22" spans="2:18" ht="15.5" customHeight="1" x14ac:dyDescent="0.35">
      <c r="B22" s="564"/>
      <c r="C22" s="199" t="s">
        <v>5418</v>
      </c>
      <c r="D22" s="414" t="s">
        <v>5419</v>
      </c>
      <c r="E22" s="200">
        <v>-20.04616</v>
      </c>
      <c r="F22" s="200">
        <v>33.316229999999997</v>
      </c>
      <c r="G22" s="201">
        <v>44662</v>
      </c>
      <c r="H22" s="183">
        <f t="shared" si="1"/>
        <v>0</v>
      </c>
      <c r="I22" s="200">
        <f>'GS7474-Household List'!D1024</f>
        <v>46</v>
      </c>
      <c r="J22" s="412">
        <f t="shared" si="5"/>
        <v>300</v>
      </c>
      <c r="K22" s="200">
        <f>'GS7474-Household List'!J1024</f>
        <v>317</v>
      </c>
      <c r="L22" s="183"/>
      <c r="M22" s="183"/>
      <c r="N22" s="183">
        <v>0</v>
      </c>
      <c r="O22" s="183"/>
      <c r="P22" s="183"/>
      <c r="Q22" s="37">
        <f t="shared" si="4"/>
        <v>22800</v>
      </c>
      <c r="R22" s="37">
        <f t="shared" si="0"/>
        <v>22800</v>
      </c>
    </row>
    <row r="23" spans="2:18" ht="15.5" customHeight="1" x14ac:dyDescent="0.35">
      <c r="B23" s="564"/>
      <c r="C23" s="199" t="s">
        <v>5420</v>
      </c>
      <c r="D23" s="414" t="s">
        <v>5421</v>
      </c>
      <c r="E23" s="200">
        <v>-19.934049999999999</v>
      </c>
      <c r="F23" s="200">
        <v>33.687510000000003</v>
      </c>
      <c r="G23" s="201">
        <v>44662</v>
      </c>
      <c r="H23" s="183">
        <f t="shared" si="1"/>
        <v>3</v>
      </c>
      <c r="I23" s="200">
        <f>'GS7474-Household List'!D1109</f>
        <v>84</v>
      </c>
      <c r="J23" s="412">
        <f t="shared" si="5"/>
        <v>300</v>
      </c>
      <c r="K23" s="200">
        <f>'GS7474-Household List'!J1109</f>
        <v>810</v>
      </c>
      <c r="L23" s="183"/>
      <c r="M23" s="183"/>
      <c r="N23" s="183">
        <v>0</v>
      </c>
      <c r="O23" s="183"/>
      <c r="P23" s="183">
        <f>'WQT FAILS'!W50</f>
        <v>3</v>
      </c>
      <c r="Q23" s="37">
        <f t="shared" si="4"/>
        <v>22800</v>
      </c>
      <c r="R23" s="37">
        <f t="shared" si="0"/>
        <v>22800</v>
      </c>
    </row>
    <row r="24" spans="2:18" ht="15.5" customHeight="1" x14ac:dyDescent="0.35">
      <c r="B24" s="564"/>
      <c r="C24" s="199" t="s">
        <v>5422</v>
      </c>
      <c r="D24" s="414" t="s">
        <v>5423</v>
      </c>
      <c r="E24" s="200">
        <v>-19.976690000000001</v>
      </c>
      <c r="F24" s="200">
        <v>33.39499</v>
      </c>
      <c r="G24" s="201">
        <v>44663</v>
      </c>
      <c r="H24" s="183">
        <f t="shared" si="1"/>
        <v>2</v>
      </c>
      <c r="I24" s="200">
        <f>'GS7474-Household List'!D1145</f>
        <v>35</v>
      </c>
      <c r="J24" s="412">
        <f t="shared" si="5"/>
        <v>300</v>
      </c>
      <c r="K24" s="200">
        <f>'GS7474-Household List'!J1145</f>
        <v>301</v>
      </c>
      <c r="L24" s="183"/>
      <c r="M24" s="183"/>
      <c r="N24" s="183">
        <v>0</v>
      </c>
      <c r="O24" s="183"/>
      <c r="P24" s="183">
        <f>'WQT FAILS'!W46</f>
        <v>2</v>
      </c>
      <c r="Q24" s="37">
        <f t="shared" si="4"/>
        <v>22515</v>
      </c>
      <c r="R24" s="37">
        <f t="shared" si="0"/>
        <v>22515</v>
      </c>
    </row>
    <row r="25" spans="2:18" ht="15.5" customHeight="1" x14ac:dyDescent="0.35">
      <c r="B25" s="564"/>
      <c r="C25" s="199" t="s">
        <v>5424</v>
      </c>
      <c r="D25" s="414" t="s">
        <v>5425</v>
      </c>
      <c r="E25" s="200">
        <v>-19.922090000000001</v>
      </c>
      <c r="F25" s="200">
        <v>33.667520000000003</v>
      </c>
      <c r="G25" s="201">
        <v>44663</v>
      </c>
      <c r="H25" s="183">
        <f t="shared" si="1"/>
        <v>2</v>
      </c>
      <c r="I25" s="200">
        <f>'GS7474-Household List'!D1230</f>
        <v>84</v>
      </c>
      <c r="J25" s="412">
        <f t="shared" si="5"/>
        <v>300</v>
      </c>
      <c r="K25" s="200">
        <f>'GS7474-Household List'!J1230</f>
        <v>391</v>
      </c>
      <c r="L25" s="183"/>
      <c r="M25" s="183"/>
      <c r="N25" s="183">
        <v>0</v>
      </c>
      <c r="O25" s="183"/>
      <c r="P25" s="183">
        <f>'WQT FAILS'!W48</f>
        <v>2</v>
      </c>
      <c r="Q25" s="37">
        <f t="shared" si="4"/>
        <v>22515</v>
      </c>
      <c r="R25" s="37">
        <f t="shared" si="0"/>
        <v>22515</v>
      </c>
    </row>
    <row r="26" spans="2:18" ht="15.5" customHeight="1" x14ac:dyDescent="0.35">
      <c r="B26" s="564"/>
      <c r="C26" s="199" t="s">
        <v>5426</v>
      </c>
      <c r="D26" s="414" t="s">
        <v>5427</v>
      </c>
      <c r="E26" s="200">
        <v>-19.14669</v>
      </c>
      <c r="F26" s="200">
        <v>33.457369999999997</v>
      </c>
      <c r="G26" s="201">
        <v>44664</v>
      </c>
      <c r="H26" s="183">
        <f t="shared" si="1"/>
        <v>0</v>
      </c>
      <c r="I26" s="200">
        <f>'GS7474-Household List'!D1295</f>
        <v>64</v>
      </c>
      <c r="J26" s="412">
        <f t="shared" si="5"/>
        <v>300</v>
      </c>
      <c r="K26" s="200">
        <f>'GS7474-Household List'!J1295</f>
        <v>398</v>
      </c>
      <c r="L26" s="183"/>
      <c r="M26" s="183"/>
      <c r="N26" s="183">
        <v>0</v>
      </c>
      <c r="O26" s="183"/>
      <c r="P26" s="183"/>
      <c r="Q26" s="37">
        <f t="shared" si="4"/>
        <v>22230</v>
      </c>
      <c r="R26" s="37">
        <f t="shared" si="0"/>
        <v>22230</v>
      </c>
    </row>
    <row r="27" spans="2:18" ht="15.5" customHeight="1" x14ac:dyDescent="0.35">
      <c r="B27" s="564"/>
      <c r="C27" s="199"/>
      <c r="D27" s="199"/>
      <c r="E27" s="200"/>
      <c r="F27" s="200"/>
      <c r="G27" s="201"/>
      <c r="H27" s="201"/>
      <c r="I27" s="200"/>
      <c r="J27" s="200"/>
      <c r="K27" s="200"/>
      <c r="L27" s="183"/>
      <c r="M27" s="183"/>
      <c r="N27" s="183"/>
      <c r="O27" s="183"/>
      <c r="P27" s="183"/>
      <c r="Q27" s="37"/>
      <c r="R27" s="37"/>
    </row>
    <row r="28" spans="2:18" ht="15.5" customHeight="1" x14ac:dyDescent="0.35">
      <c r="B28" s="564"/>
      <c r="C28" s="199"/>
      <c r="D28" s="199"/>
      <c r="E28" s="326"/>
      <c r="F28" s="326"/>
      <c r="G28" s="201"/>
      <c r="H28" s="192"/>
      <c r="I28" s="63"/>
      <c r="J28" s="165"/>
      <c r="K28" s="200"/>
      <c r="L28" s="183"/>
      <c r="M28" s="183"/>
      <c r="N28" s="183"/>
      <c r="O28" s="183"/>
      <c r="P28" s="183"/>
      <c r="Q28" s="37"/>
      <c r="R28" s="37"/>
    </row>
    <row r="29" spans="2:18" ht="15" thickBot="1" x14ac:dyDescent="0.4">
      <c r="B29" s="27"/>
      <c r="C29"/>
      <c r="G29" s="16"/>
      <c r="H29" s="327">
        <f>SUM(H3:H28)</f>
        <v>40</v>
      </c>
      <c r="I29" s="207">
        <f>SUM(I3:I28)</f>
        <v>1270</v>
      </c>
      <c r="J29" s="342">
        <f>SUM(J3:J28)</f>
        <v>7155</v>
      </c>
      <c r="K29" s="330">
        <f>SUM(K3:K28)</f>
        <v>10558</v>
      </c>
      <c r="L29" s="341">
        <f t="shared" ref="L29:P29" si="6">SUM(L3:L28)</f>
        <v>4</v>
      </c>
      <c r="M29" s="341">
        <f t="shared" si="6"/>
        <v>0</v>
      </c>
      <c r="N29" s="341">
        <f t="shared" si="6"/>
        <v>411653.99999999994</v>
      </c>
      <c r="O29" s="280">
        <f t="shared" si="6"/>
        <v>12</v>
      </c>
      <c r="P29" s="280">
        <f t="shared" si="6"/>
        <v>24</v>
      </c>
      <c r="Q29" s="340">
        <f>SUM(Q3:Q28)</f>
        <v>789407.25</v>
      </c>
      <c r="R29" s="203">
        <f>SUM(R3:R28)</f>
        <v>1201061.25</v>
      </c>
    </row>
    <row r="30" spans="2:18" ht="15" customHeight="1" x14ac:dyDescent="0.35">
      <c r="G30" s="28"/>
      <c r="H30" s="28"/>
    </row>
    <row r="31" spans="2:18" ht="15" customHeight="1" thickBot="1" x14ac:dyDescent="0.4">
      <c r="B31" s="332" t="s">
        <v>736</v>
      </c>
      <c r="C31" s="32" t="s">
        <v>108</v>
      </c>
      <c r="L31" s="383" t="s">
        <v>5323</v>
      </c>
      <c r="M31" s="383"/>
      <c r="N31" s="383"/>
      <c r="O31" s="383"/>
      <c r="P31" s="383"/>
      <c r="Q31" s="383"/>
      <c r="R31" s="383"/>
    </row>
    <row r="32" spans="2:18" x14ac:dyDescent="0.35">
      <c r="B32" s="18" t="s">
        <v>109</v>
      </c>
      <c r="C32" s="22">
        <v>44378</v>
      </c>
      <c r="D32" s="28"/>
      <c r="J32" s="28"/>
      <c r="K32" s="28"/>
    </row>
    <row r="33" spans="2:13" ht="15" customHeight="1" thickBot="1" x14ac:dyDescent="0.4">
      <c r="B33" s="19" t="s">
        <v>110</v>
      </c>
      <c r="C33" s="23">
        <v>44742</v>
      </c>
      <c r="D33" s="29"/>
    </row>
    <row r="34" spans="2:13" ht="15" thickBot="1" x14ac:dyDescent="0.4">
      <c r="B34" s="19" t="s">
        <v>111</v>
      </c>
      <c r="C34" s="23">
        <v>44561</v>
      </c>
      <c r="D34" s="28"/>
    </row>
    <row r="35" spans="2:13" x14ac:dyDescent="0.35">
      <c r="J35" s="28"/>
      <c r="K35" s="28"/>
    </row>
    <row r="36" spans="2:13" ht="15" customHeight="1" x14ac:dyDescent="0.35"/>
    <row r="37" spans="2:13" ht="15" thickBot="1" x14ac:dyDescent="0.4">
      <c r="B37" s="30" t="s">
        <v>112</v>
      </c>
      <c r="C37" s="32"/>
      <c r="D37" s="331"/>
      <c r="E37" s="331"/>
      <c r="F37" s="333"/>
    </row>
    <row r="38" spans="2:13" ht="15" thickBot="1" x14ac:dyDescent="0.4">
      <c r="B38" s="18" t="s">
        <v>737</v>
      </c>
      <c r="C38" s="31">
        <f>10000/365</f>
        <v>27.397260273972602</v>
      </c>
      <c r="D38" s="336" t="s">
        <v>114</v>
      </c>
      <c r="E38" s="325" t="s">
        <v>115</v>
      </c>
      <c r="F38" s="325" t="s">
        <v>116</v>
      </c>
    </row>
    <row r="39" spans="2:13" ht="15" thickBot="1" x14ac:dyDescent="0.4">
      <c r="B39" s="40" t="s">
        <v>117</v>
      </c>
      <c r="C39" s="24">
        <f>(C34-C32)+1</f>
        <v>184</v>
      </c>
      <c r="D39" s="312">
        <f>SUM(L3:L10)/(C39*8)</f>
        <v>2.717391304347826E-3</v>
      </c>
      <c r="E39" s="182">
        <f>IF(D39&lt;5%,95%,100%-D39)</f>
        <v>0.95</v>
      </c>
      <c r="F39" s="190">
        <f>C39*E39</f>
        <v>174.79999999999998</v>
      </c>
    </row>
    <row r="40" spans="2:13" ht="15" thickBot="1" x14ac:dyDescent="0.4">
      <c r="B40" s="41" t="s">
        <v>5314</v>
      </c>
      <c r="C40" s="44">
        <f>C33-C34</f>
        <v>181</v>
      </c>
      <c r="D40" s="335">
        <f>SUM(O3:O10)/(C40*8)</f>
        <v>8.2872928176795577E-3</v>
      </c>
      <c r="E40" s="182">
        <f>IF(D40&lt;5%,95%,100%-D40)</f>
        <v>0.95</v>
      </c>
      <c r="F40" s="190">
        <f>C40*E40</f>
        <v>171.95</v>
      </c>
      <c r="L40" s="49"/>
      <c r="M40" s="49"/>
    </row>
    <row r="41" spans="2:13" ht="15" thickBot="1" x14ac:dyDescent="0.4">
      <c r="B41" s="39" t="s">
        <v>5313</v>
      </c>
      <c r="C41" s="42">
        <f>SUM(C39:C40)</f>
        <v>365</v>
      </c>
      <c r="D41" s="180"/>
      <c r="E41" s="180"/>
      <c r="F41" s="180">
        <f>SUM(F39:F40)</f>
        <v>346.75</v>
      </c>
      <c r="L41" s="49"/>
      <c r="M41" s="49"/>
    </row>
    <row r="42" spans="2:13" ht="15" customHeight="1" thickBot="1" x14ac:dyDescent="0.4">
      <c r="C42" s="49"/>
      <c r="L42" s="49"/>
      <c r="M42" s="49"/>
    </row>
    <row r="43" spans="2:13" ht="15" thickBot="1" x14ac:dyDescent="0.4">
      <c r="B43" s="39" t="s">
        <v>119</v>
      </c>
      <c r="C43" s="58">
        <f>J29*365</f>
        <v>2611575</v>
      </c>
      <c r="L43" s="49"/>
      <c r="M43" s="49"/>
    </row>
    <row r="44" spans="2:13" ht="15" thickBot="1" x14ac:dyDescent="0.4">
      <c r="B44" s="39" t="s">
        <v>120</v>
      </c>
      <c r="C44" s="102">
        <f>10000/C43</f>
        <v>3.8291069565300631E-3</v>
      </c>
      <c r="L44" s="49"/>
      <c r="M44" s="49"/>
    </row>
    <row r="45" spans="2:13" ht="15" thickBot="1" x14ac:dyDescent="0.4">
      <c r="L45" s="49"/>
      <c r="M45" s="49"/>
    </row>
    <row r="46" spans="2:13" ht="15" thickBot="1" x14ac:dyDescent="0.4">
      <c r="B46" s="39" t="s">
        <v>5317</v>
      </c>
      <c r="C46" s="115">
        <f>ROUNDDOWN(C44*C43,0)</f>
        <v>10000</v>
      </c>
      <c r="L46" s="49"/>
      <c r="M46" s="49"/>
    </row>
    <row r="47" spans="2:13" x14ac:dyDescent="0.35">
      <c r="L47" s="49"/>
      <c r="M47" s="49"/>
    </row>
    <row r="48" spans="2:13" x14ac:dyDescent="0.35">
      <c r="L48" s="49"/>
      <c r="M48" s="49"/>
    </row>
    <row r="49" spans="12:13" x14ac:dyDescent="0.35">
      <c r="L49" s="49"/>
      <c r="M49" s="49"/>
    </row>
    <row r="50" spans="12:13" ht="15" customHeight="1" x14ac:dyDescent="0.35">
      <c r="L50" s="49"/>
      <c r="M50" s="49"/>
    </row>
    <row r="57" spans="12:13" ht="15" customHeight="1" x14ac:dyDescent="0.35"/>
  </sheetData>
  <mergeCells count="3">
    <mergeCell ref="O1:Q1"/>
    <mergeCell ref="L1:N1"/>
    <mergeCell ref="B3:B28"/>
  </mergeCells>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067DA-4E78-48CB-A2E5-0693BE04AB9B}">
  <sheetPr codeName="Sheet49"/>
  <dimension ref="B2:P47"/>
  <sheetViews>
    <sheetView workbookViewId="0"/>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5.453125" style="5" bestFit="1" customWidth="1"/>
    <col min="16" max="16" width="10.54296875" style="5" bestFit="1" customWidth="1"/>
    <col min="17" max="16384" width="9.1796875" style="5"/>
  </cols>
  <sheetData>
    <row r="2" spans="2:16" x14ac:dyDescent="0.35">
      <c r="B2" s="559" t="s">
        <v>121</v>
      </c>
      <c r="C2" s="559"/>
      <c r="D2" s="559"/>
      <c r="E2" s="559"/>
      <c r="G2" s="559" t="s">
        <v>45</v>
      </c>
      <c r="H2" s="559"/>
      <c r="I2" s="559"/>
      <c r="J2" s="559"/>
      <c r="L2" s="559" t="s">
        <v>5318</v>
      </c>
      <c r="M2" s="559"/>
      <c r="N2" s="559"/>
      <c r="O2" s="559"/>
    </row>
    <row r="4" spans="2:16" x14ac:dyDescent="0.35">
      <c r="B4" s="560" t="s">
        <v>122</v>
      </c>
      <c r="C4" s="560"/>
      <c r="D4" s="560"/>
      <c r="E4" s="560"/>
      <c r="G4" s="560" t="s">
        <v>122</v>
      </c>
      <c r="H4" s="560"/>
      <c r="I4" s="560"/>
      <c r="J4" s="560"/>
      <c r="L4" s="557" t="s">
        <v>122</v>
      </c>
      <c r="M4" s="534"/>
      <c r="N4" s="534"/>
      <c r="O4" s="558"/>
    </row>
    <row r="5" spans="2:16"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6" x14ac:dyDescent="0.35">
      <c r="B6" s="165" t="s">
        <v>125</v>
      </c>
      <c r="C6" s="165" t="s">
        <v>126</v>
      </c>
      <c r="D6" s="165"/>
      <c r="E6" s="17">
        <f>'GS7474-PTDs'!R29</f>
        <v>1201061.25</v>
      </c>
      <c r="G6" s="165" t="s">
        <v>125</v>
      </c>
      <c r="H6" s="165" t="s">
        <v>126</v>
      </c>
      <c r="I6" s="165"/>
      <c r="J6" s="17">
        <f>'GS7474-PTDs'!N29</f>
        <v>411653.99999999994</v>
      </c>
      <c r="L6" s="165" t="s">
        <v>125</v>
      </c>
      <c r="M6" s="165" t="s">
        <v>126</v>
      </c>
      <c r="N6" s="165"/>
      <c r="O6" s="17">
        <f>'GS7474-PTDs'!Q29</f>
        <v>789407.25</v>
      </c>
      <c r="P6" s="21"/>
    </row>
    <row r="7" spans="2:16"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6"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6"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6" x14ac:dyDescent="0.35">
      <c r="B10" s="165" t="s">
        <v>135</v>
      </c>
      <c r="C10" s="165" t="s">
        <v>136</v>
      </c>
      <c r="D10" s="165" t="s">
        <v>137</v>
      </c>
      <c r="E10" s="170">
        <f>ROUNDDOWN((1-E5)*E6*E7*(E8+E9),0)</f>
        <v>3574</v>
      </c>
      <c r="G10" s="165" t="s">
        <v>135</v>
      </c>
      <c r="H10" s="165" t="s">
        <v>136</v>
      </c>
      <c r="I10" s="165" t="s">
        <v>137</v>
      </c>
      <c r="J10" s="170">
        <f>ROUNDDOWN((1-J5)*J6*J7*(J8+J9),0)</f>
        <v>1225</v>
      </c>
      <c r="L10" s="165" t="s">
        <v>135</v>
      </c>
      <c r="M10" s="165" t="s">
        <v>136</v>
      </c>
      <c r="N10" s="165" t="s">
        <v>137</v>
      </c>
      <c r="O10" s="170">
        <f>ROUNDDOWN((1-O5)*O6*O7*(O8+O9),0)</f>
        <v>2349</v>
      </c>
      <c r="P10" s="49"/>
    </row>
    <row r="12" spans="2:16" x14ac:dyDescent="0.35">
      <c r="B12" s="560" t="s">
        <v>138</v>
      </c>
      <c r="C12" s="560"/>
      <c r="D12" s="560"/>
      <c r="E12" s="560"/>
      <c r="G12" s="560" t="s">
        <v>138</v>
      </c>
      <c r="H12" s="560"/>
      <c r="I12" s="560"/>
      <c r="J12" s="560"/>
      <c r="L12" s="557" t="s">
        <v>138</v>
      </c>
      <c r="M12" s="534"/>
      <c r="N12" s="534"/>
      <c r="O12" s="558"/>
    </row>
    <row r="13" spans="2:16"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6" x14ac:dyDescent="0.35">
      <c r="B14" s="165" t="s">
        <v>125</v>
      </c>
      <c r="C14" s="165" t="s">
        <v>126</v>
      </c>
      <c r="D14" s="165"/>
      <c r="E14" s="17">
        <f>E6</f>
        <v>1201061.25</v>
      </c>
      <c r="G14" s="165" t="s">
        <v>125</v>
      </c>
      <c r="H14" s="165" t="s">
        <v>126</v>
      </c>
      <c r="I14" s="165"/>
      <c r="J14" s="17">
        <f>J6</f>
        <v>411653.99999999994</v>
      </c>
      <c r="L14" s="165" t="s">
        <v>125</v>
      </c>
      <c r="M14" s="165" t="s">
        <v>126</v>
      </c>
      <c r="N14" s="165"/>
      <c r="O14" s="17">
        <f>O6</f>
        <v>789407.25</v>
      </c>
    </row>
    <row r="15" spans="2:16" x14ac:dyDescent="0.35">
      <c r="B15" s="165" t="s">
        <v>140</v>
      </c>
      <c r="C15" s="165" t="s">
        <v>141</v>
      </c>
      <c r="D15" s="165" t="s">
        <v>129</v>
      </c>
      <c r="E15" s="179">
        <f>E7</f>
        <v>4.0000000000000002E-4</v>
      </c>
      <c r="G15" s="165" t="s">
        <v>140</v>
      </c>
      <c r="H15" s="165" t="s">
        <v>141</v>
      </c>
      <c r="I15" s="165" t="s">
        <v>129</v>
      </c>
      <c r="J15" s="169">
        <f>J7</f>
        <v>4.0000000000000002E-4</v>
      </c>
      <c r="L15" s="165" t="s">
        <v>140</v>
      </c>
      <c r="M15" s="165" t="s">
        <v>141</v>
      </c>
      <c r="N15" s="165" t="s">
        <v>129</v>
      </c>
      <c r="O15" s="169">
        <f>O7</f>
        <v>4.0000000000000002E-4</v>
      </c>
    </row>
    <row r="16" spans="2:16"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ROUNDDOWN((1-J13)*J14*J15*(J16+J17),0)</f>
        <v>0</v>
      </c>
      <c r="L18" s="165" t="s">
        <v>145</v>
      </c>
      <c r="M18" s="165" t="s">
        <v>146</v>
      </c>
      <c r="N18" s="165" t="s">
        <v>137</v>
      </c>
      <c r="O18" s="170">
        <f>ROUNDDOWN((1-O13)*O14*O15*(O16+O17),0)</f>
        <v>0</v>
      </c>
    </row>
    <row r="20" spans="2:15" x14ac:dyDescent="0.35">
      <c r="B20" s="557" t="s">
        <v>147</v>
      </c>
      <c r="C20" s="534"/>
      <c r="D20" s="534"/>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47">
        <v>0.86</v>
      </c>
      <c r="L21" s="164" t="s">
        <v>148</v>
      </c>
      <c r="M21" s="165" t="s">
        <v>148</v>
      </c>
      <c r="N21" s="165" t="s">
        <v>149</v>
      </c>
      <c r="O21" s="47">
        <f>J21</f>
        <v>0.86</v>
      </c>
    </row>
    <row r="22" spans="2:15" x14ac:dyDescent="0.35">
      <c r="B22" s="165" t="s">
        <v>150</v>
      </c>
      <c r="C22" s="165" t="s">
        <v>151</v>
      </c>
      <c r="D22" s="165" t="s">
        <v>152</v>
      </c>
      <c r="E22" s="168">
        <v>112</v>
      </c>
      <c r="G22" s="165" t="s">
        <v>150</v>
      </c>
      <c r="H22" s="165" t="s">
        <v>151</v>
      </c>
      <c r="I22" s="165" t="s">
        <v>152</v>
      </c>
      <c r="J22" s="170">
        <f>E22</f>
        <v>112</v>
      </c>
      <c r="L22" s="165" t="s">
        <v>150</v>
      </c>
      <c r="M22" s="165" t="s">
        <v>151</v>
      </c>
      <c r="N22" s="165" t="s">
        <v>152</v>
      </c>
      <c r="O22" s="170">
        <f>J22</f>
        <v>112</v>
      </c>
    </row>
    <row r="23" spans="2:15" x14ac:dyDescent="0.35">
      <c r="B23" s="165" t="s">
        <v>153</v>
      </c>
      <c r="C23" s="165" t="s">
        <v>154</v>
      </c>
      <c r="D23" s="165" t="s">
        <v>155</v>
      </c>
      <c r="E23" s="179">
        <v>9.4600000000000009</v>
      </c>
      <c r="G23" s="165" t="s">
        <v>153</v>
      </c>
      <c r="H23" s="165" t="s">
        <v>154</v>
      </c>
      <c r="I23" s="165" t="s">
        <v>155</v>
      </c>
      <c r="J23" s="47">
        <v>9.4600000000000009</v>
      </c>
      <c r="L23" s="165" t="s">
        <v>153</v>
      </c>
      <c r="M23" s="165" t="s">
        <v>154</v>
      </c>
      <c r="N23" s="165" t="s">
        <v>155</v>
      </c>
      <c r="O23" s="47">
        <f>J23</f>
        <v>9.4600000000000009</v>
      </c>
    </row>
    <row r="24" spans="2:15" x14ac:dyDescent="0.35">
      <c r="B24" s="165" t="s">
        <v>156</v>
      </c>
      <c r="C24" s="165" t="s">
        <v>157</v>
      </c>
      <c r="D24" s="165" t="s">
        <v>158</v>
      </c>
      <c r="E24" s="168">
        <v>1.5599999999999999E-2</v>
      </c>
      <c r="G24" s="165" t="s">
        <v>156</v>
      </c>
      <c r="H24" s="165" t="s">
        <v>157</v>
      </c>
      <c r="I24" s="165" t="s">
        <v>158</v>
      </c>
      <c r="J24" s="179">
        <f>E24</f>
        <v>1.5599999999999999E-2</v>
      </c>
      <c r="L24" s="165" t="s">
        <v>156</v>
      </c>
      <c r="M24" s="165" t="s">
        <v>157</v>
      </c>
      <c r="N24" s="165" t="s">
        <v>158</v>
      </c>
      <c r="O24" s="103">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E10*((E22*E21)+E23)*E24</f>
        <v>5897.7004320000005</v>
      </c>
      <c r="G27" s="165" t="s">
        <v>27</v>
      </c>
      <c r="H27" s="165" t="s">
        <v>28</v>
      </c>
      <c r="I27" s="165" t="s">
        <v>29</v>
      </c>
      <c r="J27" s="171">
        <f>J10*((J22*J21)+J23)*J24</f>
        <v>2021.4558</v>
      </c>
      <c r="L27" s="165" t="s">
        <v>27</v>
      </c>
      <c r="M27" s="165" t="s">
        <v>28</v>
      </c>
      <c r="N27" s="165" t="s">
        <v>29</v>
      </c>
      <c r="O27" s="171">
        <f>O10*((O22*O21)+O23)*O24</f>
        <v>3876.2446319999999</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((E27-E28)*E29)-E30</f>
        <v>5602.8154104000005</v>
      </c>
      <c r="G31" s="165" t="s">
        <v>121</v>
      </c>
      <c r="H31" s="165" t="s">
        <v>38</v>
      </c>
      <c r="I31" s="165" t="s">
        <v>29</v>
      </c>
      <c r="J31" s="170">
        <f>((J27-J28)*J29)-J30</f>
        <v>1920.3830099999998</v>
      </c>
      <c r="L31" s="165" t="s">
        <v>121</v>
      </c>
      <c r="M31" s="165" t="s">
        <v>38</v>
      </c>
      <c r="N31" s="165" t="s">
        <v>29</v>
      </c>
      <c r="O31" s="170">
        <f>((O27-O28)*O29)-O30</f>
        <v>3682.4324003999996</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J36+O36</f>
        <v>4801</v>
      </c>
      <c r="G36" s="175" t="s">
        <v>159</v>
      </c>
      <c r="H36" s="176" t="s">
        <v>38</v>
      </c>
      <c r="I36" s="177" t="s">
        <v>29</v>
      </c>
      <c r="J36" s="178">
        <f>ROUNDDOWN(J31*(1-J35),0)</f>
        <v>1645</v>
      </c>
      <c r="L36" s="175" t="s">
        <v>159</v>
      </c>
      <c r="M36" s="176" t="s">
        <v>38</v>
      </c>
      <c r="N36" s="177" t="s">
        <v>29</v>
      </c>
      <c r="O36" s="178">
        <f>ROUNDDOWN(O31*(1-O35),0)</f>
        <v>3156</v>
      </c>
    </row>
    <row r="37" spans="2:15" x14ac:dyDescent="0.35">
      <c r="E37" s="49"/>
      <c r="O37" s="209"/>
    </row>
    <row r="38" spans="2:15" x14ac:dyDescent="0.35">
      <c r="B38" s="175" t="s">
        <v>160</v>
      </c>
      <c r="C38" s="176"/>
      <c r="D38" s="177" t="s">
        <v>29</v>
      </c>
      <c r="E38" s="178">
        <f>J38+O38</f>
        <v>4801</v>
      </c>
      <c r="G38" s="175" t="s">
        <v>160</v>
      </c>
      <c r="H38" s="176"/>
      <c r="I38" s="177" t="s">
        <v>29</v>
      </c>
      <c r="J38" s="178">
        <f>IF(J36&gt;'GS7474-PTDs'!C40*'GS7474-PTDs'!C38,'GS7474-PTDs'!C40*'GS7474-PTDs'!C38,J36)</f>
        <v>1645</v>
      </c>
      <c r="L38" s="175" t="s">
        <v>160</v>
      </c>
      <c r="M38" s="176"/>
      <c r="N38" s="177" t="s">
        <v>29</v>
      </c>
      <c r="O38" s="178">
        <f>IF(O36&gt;'GS7474-PTDs'!C39*'GS7474-PTDs'!C38,'GS7474-PTDs'!C39*'GS7474-PTDs'!C38,O36)</f>
        <v>3156</v>
      </c>
    </row>
    <row r="40" spans="2:15" x14ac:dyDescent="0.35">
      <c r="B40" t="s">
        <v>161</v>
      </c>
      <c r="E40" s="49"/>
      <c r="G40" t="s">
        <v>161</v>
      </c>
      <c r="L40" t="s">
        <v>161</v>
      </c>
    </row>
    <row r="41" spans="2:15" x14ac:dyDescent="0.35">
      <c r="O41" s="143">
        <f>O6*'GS7474-PTDs'!C44</f>
        <v>3022.7247925102665</v>
      </c>
    </row>
    <row r="42" spans="2:15" x14ac:dyDescent="0.35">
      <c r="G42" s="49"/>
      <c r="I42" s="49"/>
    </row>
    <row r="43" spans="2:15" x14ac:dyDescent="0.35">
      <c r="G43" s="49"/>
    </row>
    <row r="44" spans="2:15" x14ac:dyDescent="0.35">
      <c r="G44" s="49"/>
    </row>
    <row r="46" spans="2:15" x14ac:dyDescent="0.35">
      <c r="G46" s="21"/>
      <c r="J46" s="49"/>
    </row>
    <row r="47" spans="2:15" x14ac:dyDescent="0.35">
      <c r="K47" s="21"/>
    </row>
  </sheetData>
  <mergeCells count="18">
    <mergeCell ref="G2:J2"/>
    <mergeCell ref="L2:O2"/>
    <mergeCell ref="G4:J4"/>
    <mergeCell ref="G12:J12"/>
    <mergeCell ref="G20:J20"/>
    <mergeCell ref="G33:J33"/>
    <mergeCell ref="L4:O4"/>
    <mergeCell ref="L12:O12"/>
    <mergeCell ref="L20:O20"/>
    <mergeCell ref="L26:O26"/>
    <mergeCell ref="L33:O33"/>
    <mergeCell ref="G26:J26"/>
    <mergeCell ref="B33:E33"/>
    <mergeCell ref="B2:E2"/>
    <mergeCell ref="B4:E4"/>
    <mergeCell ref="B12:E12"/>
    <mergeCell ref="B20:E20"/>
    <mergeCell ref="B26:E2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40CAF-D836-45F2-9ABC-99CB22A07A10}">
  <sheetPr codeName="Sheet5"/>
  <dimension ref="A1:R1333"/>
  <sheetViews>
    <sheetView workbookViewId="0"/>
  </sheetViews>
  <sheetFormatPr defaultColWidth="9.1796875" defaultRowHeight="14.5" outlineLevelRow="1" x14ac:dyDescent="0.35"/>
  <cols>
    <col min="1" max="1" width="14" style="46" customWidth="1"/>
    <col min="2" max="2" width="18.1796875" style="217" customWidth="1"/>
    <col min="3" max="3" width="22.81640625" style="46" bestFit="1" customWidth="1"/>
    <col min="4" max="4" width="23.1796875" style="46" customWidth="1"/>
    <col min="5" max="5" width="13" customWidth="1"/>
    <col min="6" max="7" width="13.453125" customWidth="1"/>
    <col min="8" max="8" width="14.81640625" customWidth="1"/>
    <col min="9" max="9" width="22.1796875" customWidth="1"/>
    <col min="10" max="10" width="8.453125" style="46" bestFit="1" customWidth="1"/>
    <col min="11" max="16384" width="9.1796875" style="46"/>
  </cols>
  <sheetData>
    <row r="1" spans="1:18" ht="31.5" customHeight="1" thickBot="1" x14ac:dyDescent="0.4">
      <c r="A1" s="153" t="s">
        <v>46</v>
      </c>
      <c r="B1" s="218" t="s">
        <v>162</v>
      </c>
      <c r="C1" s="153" t="s">
        <v>163</v>
      </c>
      <c r="D1" s="153" t="s">
        <v>164</v>
      </c>
      <c r="E1" s="227" t="s">
        <v>165</v>
      </c>
      <c r="F1" s="227" t="s">
        <v>166</v>
      </c>
      <c r="G1" s="227" t="s">
        <v>167</v>
      </c>
      <c r="H1" s="229" t="s">
        <v>50</v>
      </c>
      <c r="I1" s="227" t="s">
        <v>168</v>
      </c>
      <c r="J1" s="227" t="s">
        <v>5433</v>
      </c>
      <c r="L1" s="365">
        <f>SUM(G39+G83+G154+G204+G273+G347+G427+G486+G537+G591+G632+G686+G728+G777+G840+G909+G962+G1003+G1078+G1146+G1189+G1230+G1281+G1333)</f>
        <v>9645</v>
      </c>
      <c r="M1" s="366" t="s">
        <v>5189</v>
      </c>
      <c r="N1" s="366"/>
      <c r="O1" s="367"/>
      <c r="Q1" s="365">
        <v>1000</v>
      </c>
      <c r="R1" s="367" t="s">
        <v>5431</v>
      </c>
    </row>
    <row r="2" spans="1:18" ht="15" hidden="1" outlineLevel="1" thickBot="1" x14ac:dyDescent="0.4">
      <c r="A2" s="72" t="s">
        <v>56</v>
      </c>
      <c r="B2" s="219" t="s">
        <v>169</v>
      </c>
      <c r="C2" s="96" t="s">
        <v>57</v>
      </c>
      <c r="D2" s="72" t="s">
        <v>170</v>
      </c>
      <c r="E2" s="72">
        <v>7</v>
      </c>
      <c r="F2" s="125">
        <v>4</v>
      </c>
      <c r="G2" s="125">
        <f t="shared" ref="G2:G38" si="0">E2+F2</f>
        <v>11</v>
      </c>
      <c r="H2" s="230">
        <v>43650</v>
      </c>
      <c r="I2" s="135">
        <v>100</v>
      </c>
      <c r="J2" s="217">
        <f>IF(I2&gt;$Q$1,,G2)</f>
        <v>11</v>
      </c>
    </row>
    <row r="3" spans="1:18" ht="15" hidden="1" outlineLevel="1" thickBot="1" x14ac:dyDescent="0.4">
      <c r="A3" s="70" t="s">
        <v>56</v>
      </c>
      <c r="B3" s="220" t="s">
        <v>171</v>
      </c>
      <c r="C3" s="76" t="s">
        <v>57</v>
      </c>
      <c r="D3" s="72" t="s">
        <v>170</v>
      </c>
      <c r="E3" s="70">
        <v>3</v>
      </c>
      <c r="F3" s="165">
        <v>2</v>
      </c>
      <c r="G3" s="165">
        <f t="shared" si="0"/>
        <v>5</v>
      </c>
      <c r="H3" s="231">
        <v>43650</v>
      </c>
      <c r="I3" s="134">
        <v>100</v>
      </c>
      <c r="J3" s="217">
        <f t="shared" ref="J3:J66" si="1">IF(I3&gt;$Q$1,,G3)</f>
        <v>5</v>
      </c>
    </row>
    <row r="4" spans="1:18" ht="15" hidden="1" outlineLevel="1" thickBot="1" x14ac:dyDescent="0.4">
      <c r="A4" s="70" t="s">
        <v>56</v>
      </c>
      <c r="B4" s="220" t="s">
        <v>172</v>
      </c>
      <c r="C4" s="76" t="s">
        <v>57</v>
      </c>
      <c r="D4" s="72" t="s">
        <v>170</v>
      </c>
      <c r="E4" s="70">
        <v>6</v>
      </c>
      <c r="F4" s="165">
        <v>7</v>
      </c>
      <c r="G4" s="165">
        <f t="shared" si="0"/>
        <v>13</v>
      </c>
      <c r="H4" s="231">
        <v>43650</v>
      </c>
      <c r="I4" s="134">
        <v>150</v>
      </c>
      <c r="J4" s="217">
        <f t="shared" si="1"/>
        <v>13</v>
      </c>
    </row>
    <row r="5" spans="1:18" ht="15" hidden="1" outlineLevel="1" thickBot="1" x14ac:dyDescent="0.4">
      <c r="A5" s="70" t="s">
        <v>56</v>
      </c>
      <c r="B5" s="220" t="s">
        <v>173</v>
      </c>
      <c r="C5" s="76" t="s">
        <v>57</v>
      </c>
      <c r="D5" s="72" t="s">
        <v>170</v>
      </c>
      <c r="E5" s="70">
        <v>3</v>
      </c>
      <c r="F5" s="165">
        <v>3</v>
      </c>
      <c r="G5" s="165">
        <f t="shared" si="0"/>
        <v>6</v>
      </c>
      <c r="H5" s="231">
        <v>43650</v>
      </c>
      <c r="I5" s="134">
        <v>200</v>
      </c>
      <c r="J5" s="217">
        <f t="shared" si="1"/>
        <v>6</v>
      </c>
    </row>
    <row r="6" spans="1:18" ht="15" hidden="1" outlineLevel="1" thickBot="1" x14ac:dyDescent="0.4">
      <c r="A6" s="70" t="s">
        <v>56</v>
      </c>
      <c r="B6" s="220" t="s">
        <v>174</v>
      </c>
      <c r="C6" s="76" t="s">
        <v>57</v>
      </c>
      <c r="D6" s="72" t="s">
        <v>170</v>
      </c>
      <c r="E6" s="70">
        <v>5</v>
      </c>
      <c r="F6" s="165">
        <v>2</v>
      </c>
      <c r="G6" s="165">
        <f t="shared" si="0"/>
        <v>7</v>
      </c>
      <c r="H6" s="231">
        <v>43650</v>
      </c>
      <c r="I6" s="134">
        <v>300</v>
      </c>
      <c r="J6" s="217">
        <f t="shared" si="1"/>
        <v>7</v>
      </c>
    </row>
    <row r="7" spans="1:18" ht="15" hidden="1" outlineLevel="1" thickBot="1" x14ac:dyDescent="0.4">
      <c r="A7" s="70" t="s">
        <v>56</v>
      </c>
      <c r="B7" s="220" t="s">
        <v>175</v>
      </c>
      <c r="C7" s="76" t="s">
        <v>57</v>
      </c>
      <c r="D7" s="72" t="s">
        <v>170</v>
      </c>
      <c r="E7" s="70">
        <v>4</v>
      </c>
      <c r="F7" s="165">
        <v>5</v>
      </c>
      <c r="G7" s="165">
        <f t="shared" si="0"/>
        <v>9</v>
      </c>
      <c r="H7" s="231">
        <v>43650</v>
      </c>
      <c r="I7" s="134">
        <v>100</v>
      </c>
      <c r="J7" s="217">
        <f t="shared" si="1"/>
        <v>9</v>
      </c>
    </row>
    <row r="8" spans="1:18" ht="15" hidden="1" outlineLevel="1" thickBot="1" x14ac:dyDescent="0.4">
      <c r="A8" s="70" t="s">
        <v>56</v>
      </c>
      <c r="B8" s="220" t="s">
        <v>176</v>
      </c>
      <c r="C8" s="76" t="s">
        <v>57</v>
      </c>
      <c r="D8" s="72" t="s">
        <v>170</v>
      </c>
      <c r="E8" s="70">
        <v>2</v>
      </c>
      <c r="F8" s="165">
        <v>2</v>
      </c>
      <c r="G8" s="165">
        <f t="shared" si="0"/>
        <v>4</v>
      </c>
      <c r="H8" s="231">
        <v>43650</v>
      </c>
      <c r="I8" s="134">
        <v>400</v>
      </c>
      <c r="J8" s="217">
        <f t="shared" si="1"/>
        <v>4</v>
      </c>
    </row>
    <row r="9" spans="1:18" ht="15" hidden="1" outlineLevel="1" thickBot="1" x14ac:dyDescent="0.4">
      <c r="A9" s="70" t="s">
        <v>56</v>
      </c>
      <c r="B9" s="220" t="s">
        <v>177</v>
      </c>
      <c r="C9" s="76" t="s">
        <v>57</v>
      </c>
      <c r="D9" s="72" t="s">
        <v>170</v>
      </c>
      <c r="E9" s="70">
        <v>8</v>
      </c>
      <c r="F9" s="165">
        <v>7</v>
      </c>
      <c r="G9" s="165">
        <f t="shared" si="0"/>
        <v>15</v>
      </c>
      <c r="H9" s="231">
        <v>43650</v>
      </c>
      <c r="I9" s="134">
        <v>1000</v>
      </c>
      <c r="J9" s="217">
        <f t="shared" si="1"/>
        <v>15</v>
      </c>
    </row>
    <row r="10" spans="1:18" ht="15" hidden="1" outlineLevel="1" thickBot="1" x14ac:dyDescent="0.4">
      <c r="A10" s="70" t="s">
        <v>56</v>
      </c>
      <c r="B10" s="220" t="s">
        <v>178</v>
      </c>
      <c r="C10" s="76" t="s">
        <v>57</v>
      </c>
      <c r="D10" s="72" t="s">
        <v>170</v>
      </c>
      <c r="E10" s="70">
        <v>2</v>
      </c>
      <c r="F10" s="165">
        <v>3</v>
      </c>
      <c r="G10" s="165">
        <f t="shared" si="0"/>
        <v>5</v>
      </c>
      <c r="H10" s="231">
        <v>43650</v>
      </c>
      <c r="I10" s="134">
        <v>300</v>
      </c>
      <c r="J10" s="217">
        <f t="shared" si="1"/>
        <v>5</v>
      </c>
    </row>
    <row r="11" spans="1:18" ht="15" hidden="1" outlineLevel="1" thickBot="1" x14ac:dyDescent="0.4">
      <c r="A11" s="70" t="s">
        <v>56</v>
      </c>
      <c r="B11" s="220" t="s">
        <v>179</v>
      </c>
      <c r="C11" s="76" t="s">
        <v>57</v>
      </c>
      <c r="D11" s="72" t="s">
        <v>170</v>
      </c>
      <c r="E11" s="70">
        <v>3</v>
      </c>
      <c r="F11" s="165">
        <v>3</v>
      </c>
      <c r="G11" s="165">
        <f t="shared" si="0"/>
        <v>6</v>
      </c>
      <c r="H11" s="231">
        <v>43650</v>
      </c>
      <c r="I11" s="134">
        <v>700</v>
      </c>
      <c r="J11" s="217">
        <f t="shared" si="1"/>
        <v>6</v>
      </c>
    </row>
    <row r="12" spans="1:18" ht="15" hidden="1" outlineLevel="1" thickBot="1" x14ac:dyDescent="0.4">
      <c r="A12" s="70" t="s">
        <v>56</v>
      </c>
      <c r="B12" s="220" t="s">
        <v>180</v>
      </c>
      <c r="C12" s="76" t="s">
        <v>57</v>
      </c>
      <c r="D12" s="72" t="s">
        <v>170</v>
      </c>
      <c r="E12" s="70">
        <v>4</v>
      </c>
      <c r="F12" s="165">
        <v>5</v>
      </c>
      <c r="G12" s="165">
        <f t="shared" si="0"/>
        <v>9</v>
      </c>
      <c r="H12" s="231">
        <v>43650</v>
      </c>
      <c r="I12" s="134">
        <v>500</v>
      </c>
      <c r="J12" s="217">
        <f t="shared" si="1"/>
        <v>9</v>
      </c>
    </row>
    <row r="13" spans="1:18" ht="15" hidden="1" outlineLevel="1" thickBot="1" x14ac:dyDescent="0.4">
      <c r="A13" s="70" t="s">
        <v>56</v>
      </c>
      <c r="B13" s="220" t="s">
        <v>181</v>
      </c>
      <c r="C13" s="76" t="s">
        <v>57</v>
      </c>
      <c r="D13" s="72" t="s">
        <v>170</v>
      </c>
      <c r="E13" s="70">
        <v>3</v>
      </c>
      <c r="F13" s="165">
        <v>2</v>
      </c>
      <c r="G13" s="165">
        <f t="shared" si="0"/>
        <v>5</v>
      </c>
      <c r="H13" s="231">
        <v>43650</v>
      </c>
      <c r="I13" s="134">
        <v>300</v>
      </c>
      <c r="J13" s="217">
        <f t="shared" si="1"/>
        <v>5</v>
      </c>
    </row>
    <row r="14" spans="1:18" ht="15" hidden="1" outlineLevel="1" thickBot="1" x14ac:dyDescent="0.4">
      <c r="A14" s="70" t="s">
        <v>56</v>
      </c>
      <c r="B14" s="220" t="s">
        <v>182</v>
      </c>
      <c r="C14" s="76" t="s">
        <v>57</v>
      </c>
      <c r="D14" s="72" t="s">
        <v>170</v>
      </c>
      <c r="E14" s="70">
        <v>4</v>
      </c>
      <c r="F14" s="165">
        <v>4</v>
      </c>
      <c r="G14" s="165">
        <f t="shared" si="0"/>
        <v>8</v>
      </c>
      <c r="H14" s="231">
        <v>43650</v>
      </c>
      <c r="I14" s="134">
        <v>400</v>
      </c>
      <c r="J14" s="217">
        <f t="shared" si="1"/>
        <v>8</v>
      </c>
    </row>
    <row r="15" spans="1:18" ht="15" hidden="1" outlineLevel="1" thickBot="1" x14ac:dyDescent="0.4">
      <c r="A15" s="70" t="s">
        <v>56</v>
      </c>
      <c r="B15" s="220" t="s">
        <v>183</v>
      </c>
      <c r="C15" s="76" t="s">
        <v>57</v>
      </c>
      <c r="D15" s="72" t="s">
        <v>170</v>
      </c>
      <c r="E15" s="70">
        <v>5</v>
      </c>
      <c r="F15" s="165">
        <v>3</v>
      </c>
      <c r="G15" s="165">
        <f t="shared" si="0"/>
        <v>8</v>
      </c>
      <c r="H15" s="231">
        <v>43650</v>
      </c>
      <c r="I15" s="134">
        <v>300</v>
      </c>
      <c r="J15" s="217">
        <f t="shared" si="1"/>
        <v>8</v>
      </c>
    </row>
    <row r="16" spans="1:18" ht="15" hidden="1" outlineLevel="1" thickBot="1" x14ac:dyDescent="0.4">
      <c r="A16" s="70" t="s">
        <v>56</v>
      </c>
      <c r="B16" s="220" t="s">
        <v>184</v>
      </c>
      <c r="C16" s="76" t="s">
        <v>57</v>
      </c>
      <c r="D16" s="72" t="s">
        <v>170</v>
      </c>
      <c r="E16" s="70">
        <v>4</v>
      </c>
      <c r="F16" s="165">
        <v>3</v>
      </c>
      <c r="G16" s="165">
        <f t="shared" si="0"/>
        <v>7</v>
      </c>
      <c r="H16" s="231">
        <v>43650</v>
      </c>
      <c r="I16" s="134">
        <v>500</v>
      </c>
      <c r="J16" s="217">
        <f t="shared" si="1"/>
        <v>7</v>
      </c>
    </row>
    <row r="17" spans="1:10" ht="15" hidden="1" outlineLevel="1" thickBot="1" x14ac:dyDescent="0.4">
      <c r="A17" s="70" t="s">
        <v>56</v>
      </c>
      <c r="B17" s="220" t="s">
        <v>185</v>
      </c>
      <c r="C17" s="76" t="s">
        <v>57</v>
      </c>
      <c r="D17" s="72" t="s">
        <v>170</v>
      </c>
      <c r="E17" s="70">
        <v>5</v>
      </c>
      <c r="F17" s="165">
        <v>5</v>
      </c>
      <c r="G17" s="165">
        <f t="shared" si="0"/>
        <v>10</v>
      </c>
      <c r="H17" s="231">
        <v>43650</v>
      </c>
      <c r="I17" s="134">
        <v>150</v>
      </c>
      <c r="J17" s="217">
        <f t="shared" si="1"/>
        <v>10</v>
      </c>
    </row>
    <row r="18" spans="1:10" ht="15" hidden="1" outlineLevel="1" thickBot="1" x14ac:dyDescent="0.4">
      <c r="A18" s="70"/>
      <c r="B18" s="220" t="s">
        <v>186</v>
      </c>
      <c r="C18" s="76" t="s">
        <v>57</v>
      </c>
      <c r="D18" s="72" t="s">
        <v>170</v>
      </c>
      <c r="E18" s="70">
        <v>4</v>
      </c>
      <c r="F18" s="165">
        <v>7</v>
      </c>
      <c r="G18" s="165">
        <f t="shared" si="0"/>
        <v>11</v>
      </c>
      <c r="H18" s="231">
        <v>43650</v>
      </c>
      <c r="I18" s="134">
        <v>100</v>
      </c>
      <c r="J18" s="217">
        <f t="shared" si="1"/>
        <v>11</v>
      </c>
    </row>
    <row r="19" spans="1:10" ht="15" hidden="1" outlineLevel="1" thickBot="1" x14ac:dyDescent="0.4">
      <c r="A19" s="70" t="s">
        <v>56</v>
      </c>
      <c r="B19" s="220" t="s">
        <v>187</v>
      </c>
      <c r="C19" s="76" t="s">
        <v>57</v>
      </c>
      <c r="D19" s="72" t="s">
        <v>170</v>
      </c>
      <c r="E19" s="70">
        <v>6</v>
      </c>
      <c r="F19" s="165">
        <v>6</v>
      </c>
      <c r="G19" s="165">
        <f t="shared" si="0"/>
        <v>12</v>
      </c>
      <c r="H19" s="231">
        <v>43650</v>
      </c>
      <c r="I19" s="134">
        <v>200</v>
      </c>
      <c r="J19" s="217">
        <f t="shared" si="1"/>
        <v>12</v>
      </c>
    </row>
    <row r="20" spans="1:10" ht="15" hidden="1" outlineLevel="1" thickBot="1" x14ac:dyDescent="0.4">
      <c r="A20" s="70" t="s">
        <v>56</v>
      </c>
      <c r="B20" s="220" t="s">
        <v>188</v>
      </c>
      <c r="C20" s="76" t="s">
        <v>57</v>
      </c>
      <c r="D20" s="72" t="s">
        <v>170</v>
      </c>
      <c r="E20" s="70">
        <v>5</v>
      </c>
      <c r="F20" s="165">
        <v>5</v>
      </c>
      <c r="G20" s="165">
        <f t="shared" si="0"/>
        <v>10</v>
      </c>
      <c r="H20" s="231">
        <v>43650</v>
      </c>
      <c r="I20" s="134">
        <v>100</v>
      </c>
      <c r="J20" s="217">
        <f t="shared" si="1"/>
        <v>10</v>
      </c>
    </row>
    <row r="21" spans="1:10" ht="15" hidden="1" outlineLevel="1" thickBot="1" x14ac:dyDescent="0.4">
      <c r="A21" s="70" t="s">
        <v>56</v>
      </c>
      <c r="B21" s="220" t="s">
        <v>189</v>
      </c>
      <c r="C21" s="76" t="s">
        <v>57</v>
      </c>
      <c r="D21" s="72" t="s">
        <v>170</v>
      </c>
      <c r="E21" s="70">
        <v>6</v>
      </c>
      <c r="F21" s="165">
        <v>6</v>
      </c>
      <c r="G21" s="165">
        <f t="shared" si="0"/>
        <v>12</v>
      </c>
      <c r="H21" s="231">
        <v>43650</v>
      </c>
      <c r="I21" s="134">
        <v>20</v>
      </c>
      <c r="J21" s="217">
        <f t="shared" si="1"/>
        <v>12</v>
      </c>
    </row>
    <row r="22" spans="1:10" ht="15" hidden="1" outlineLevel="1" thickBot="1" x14ac:dyDescent="0.4">
      <c r="A22" s="70" t="s">
        <v>56</v>
      </c>
      <c r="B22" s="220" t="s">
        <v>190</v>
      </c>
      <c r="C22" s="76" t="s">
        <v>57</v>
      </c>
      <c r="D22" s="72" t="s">
        <v>170</v>
      </c>
      <c r="E22" s="70">
        <v>7</v>
      </c>
      <c r="F22" s="165">
        <v>6</v>
      </c>
      <c r="G22" s="165">
        <f t="shared" si="0"/>
        <v>13</v>
      </c>
      <c r="H22" s="231">
        <v>43650</v>
      </c>
      <c r="I22" s="134">
        <v>500</v>
      </c>
      <c r="J22" s="217">
        <f t="shared" si="1"/>
        <v>13</v>
      </c>
    </row>
    <row r="23" spans="1:10" ht="15" hidden="1" outlineLevel="1" thickBot="1" x14ac:dyDescent="0.4">
      <c r="A23" s="70" t="s">
        <v>56</v>
      </c>
      <c r="B23" s="220" t="s">
        <v>191</v>
      </c>
      <c r="C23" s="76" t="s">
        <v>57</v>
      </c>
      <c r="D23" s="72" t="s">
        <v>170</v>
      </c>
      <c r="E23" s="70">
        <v>8</v>
      </c>
      <c r="F23" s="165">
        <v>3</v>
      </c>
      <c r="G23" s="165">
        <f t="shared" si="0"/>
        <v>11</v>
      </c>
      <c r="H23" s="231">
        <v>43650</v>
      </c>
      <c r="I23" s="134">
        <v>300</v>
      </c>
      <c r="J23" s="217">
        <f t="shared" si="1"/>
        <v>11</v>
      </c>
    </row>
    <row r="24" spans="1:10" ht="15" hidden="1" outlineLevel="1" thickBot="1" x14ac:dyDescent="0.4">
      <c r="A24" s="70" t="s">
        <v>56</v>
      </c>
      <c r="B24" s="220" t="s">
        <v>192</v>
      </c>
      <c r="C24" s="76" t="s">
        <v>57</v>
      </c>
      <c r="D24" s="72" t="s">
        <v>170</v>
      </c>
      <c r="E24" s="70">
        <v>4</v>
      </c>
      <c r="F24" s="165">
        <v>5</v>
      </c>
      <c r="G24" s="165">
        <f t="shared" si="0"/>
        <v>9</v>
      </c>
      <c r="H24" s="231">
        <v>43650</v>
      </c>
      <c r="I24" s="134">
        <v>150</v>
      </c>
      <c r="J24" s="217">
        <f t="shared" si="1"/>
        <v>9</v>
      </c>
    </row>
    <row r="25" spans="1:10" ht="15" hidden="1" outlineLevel="1" thickBot="1" x14ac:dyDescent="0.4">
      <c r="A25" s="70" t="s">
        <v>56</v>
      </c>
      <c r="B25" s="220" t="s">
        <v>193</v>
      </c>
      <c r="C25" s="76" t="s">
        <v>57</v>
      </c>
      <c r="D25" s="72" t="s">
        <v>170</v>
      </c>
      <c r="E25" s="70">
        <v>9</v>
      </c>
      <c r="F25" s="165">
        <v>7</v>
      </c>
      <c r="G25" s="165">
        <f t="shared" si="0"/>
        <v>16</v>
      </c>
      <c r="H25" s="231">
        <v>43650</v>
      </c>
      <c r="I25" s="134">
        <v>200</v>
      </c>
      <c r="J25" s="217">
        <f t="shared" si="1"/>
        <v>16</v>
      </c>
    </row>
    <row r="26" spans="1:10" ht="15" hidden="1" outlineLevel="1" thickBot="1" x14ac:dyDescent="0.4">
      <c r="A26" s="70" t="s">
        <v>56</v>
      </c>
      <c r="B26" s="220" t="s">
        <v>194</v>
      </c>
      <c r="C26" s="76" t="s">
        <v>57</v>
      </c>
      <c r="D26" s="72" t="s">
        <v>170</v>
      </c>
      <c r="E26" s="70">
        <v>3</v>
      </c>
      <c r="F26" s="165">
        <v>2</v>
      </c>
      <c r="G26" s="165">
        <f t="shared" si="0"/>
        <v>5</v>
      </c>
      <c r="H26" s="231">
        <v>43650</v>
      </c>
      <c r="I26" s="134">
        <v>400</v>
      </c>
      <c r="J26" s="217">
        <f t="shared" si="1"/>
        <v>5</v>
      </c>
    </row>
    <row r="27" spans="1:10" ht="15" hidden="1" outlineLevel="1" thickBot="1" x14ac:dyDescent="0.4">
      <c r="A27" s="70" t="s">
        <v>56</v>
      </c>
      <c r="B27" s="220" t="s">
        <v>195</v>
      </c>
      <c r="C27" s="76" t="s">
        <v>57</v>
      </c>
      <c r="D27" s="72" t="s">
        <v>170</v>
      </c>
      <c r="E27" s="70">
        <v>7</v>
      </c>
      <c r="F27" s="165">
        <v>5</v>
      </c>
      <c r="G27" s="165">
        <f t="shared" si="0"/>
        <v>12</v>
      </c>
      <c r="H27" s="231">
        <v>43650</v>
      </c>
      <c r="I27" s="134">
        <v>500</v>
      </c>
      <c r="J27" s="217">
        <f t="shared" si="1"/>
        <v>12</v>
      </c>
    </row>
    <row r="28" spans="1:10" ht="15" hidden="1" outlineLevel="1" thickBot="1" x14ac:dyDescent="0.4">
      <c r="A28" s="70" t="s">
        <v>56</v>
      </c>
      <c r="B28" s="220" t="s">
        <v>196</v>
      </c>
      <c r="C28" s="76" t="s">
        <v>57</v>
      </c>
      <c r="D28" s="72" t="s">
        <v>170</v>
      </c>
      <c r="E28" s="70">
        <v>5</v>
      </c>
      <c r="F28" s="165">
        <v>2</v>
      </c>
      <c r="G28" s="165">
        <f t="shared" si="0"/>
        <v>7</v>
      </c>
      <c r="H28" s="231">
        <v>43650</v>
      </c>
      <c r="I28" s="134">
        <v>400</v>
      </c>
      <c r="J28" s="217">
        <f t="shared" si="1"/>
        <v>7</v>
      </c>
    </row>
    <row r="29" spans="1:10" ht="15" hidden="1" outlineLevel="1" thickBot="1" x14ac:dyDescent="0.4">
      <c r="A29" s="70" t="s">
        <v>56</v>
      </c>
      <c r="B29" s="220" t="s">
        <v>197</v>
      </c>
      <c r="C29" s="76" t="s">
        <v>57</v>
      </c>
      <c r="D29" s="72" t="s">
        <v>170</v>
      </c>
      <c r="E29" s="70">
        <v>10</v>
      </c>
      <c r="F29" s="165">
        <v>10</v>
      </c>
      <c r="G29" s="165">
        <f t="shared" si="0"/>
        <v>20</v>
      </c>
      <c r="H29" s="231">
        <v>43650</v>
      </c>
      <c r="I29" s="134">
        <v>300</v>
      </c>
      <c r="J29" s="217">
        <f t="shared" si="1"/>
        <v>20</v>
      </c>
    </row>
    <row r="30" spans="1:10" ht="15" hidden="1" outlineLevel="1" thickBot="1" x14ac:dyDescent="0.4">
      <c r="A30" s="70" t="s">
        <v>56</v>
      </c>
      <c r="B30" s="220" t="s">
        <v>198</v>
      </c>
      <c r="C30" s="76" t="s">
        <v>57</v>
      </c>
      <c r="D30" s="72" t="s">
        <v>170</v>
      </c>
      <c r="E30" s="70">
        <v>6</v>
      </c>
      <c r="F30" s="165">
        <v>5</v>
      </c>
      <c r="G30" s="165">
        <f t="shared" si="0"/>
        <v>11</v>
      </c>
      <c r="H30" s="231">
        <v>43650</v>
      </c>
      <c r="I30" s="134">
        <v>200</v>
      </c>
      <c r="J30" s="217">
        <f t="shared" si="1"/>
        <v>11</v>
      </c>
    </row>
    <row r="31" spans="1:10" ht="15" hidden="1" outlineLevel="1" thickBot="1" x14ac:dyDescent="0.4">
      <c r="A31" s="70" t="s">
        <v>56</v>
      </c>
      <c r="B31" s="220" t="s">
        <v>199</v>
      </c>
      <c r="C31" s="76" t="s">
        <v>57</v>
      </c>
      <c r="D31" s="72" t="s">
        <v>170</v>
      </c>
      <c r="E31" s="70">
        <v>5</v>
      </c>
      <c r="F31" s="165">
        <v>3</v>
      </c>
      <c r="G31" s="165">
        <f t="shared" si="0"/>
        <v>8</v>
      </c>
      <c r="H31" s="231">
        <v>43650</v>
      </c>
      <c r="I31" s="134">
        <v>400</v>
      </c>
      <c r="J31" s="217">
        <f t="shared" si="1"/>
        <v>8</v>
      </c>
    </row>
    <row r="32" spans="1:10" ht="15" hidden="1" outlineLevel="1" thickBot="1" x14ac:dyDescent="0.4">
      <c r="A32" s="70" t="s">
        <v>56</v>
      </c>
      <c r="B32" s="220" t="s">
        <v>200</v>
      </c>
      <c r="C32" s="76" t="s">
        <v>57</v>
      </c>
      <c r="D32" s="72" t="s">
        <v>170</v>
      </c>
      <c r="E32" s="70">
        <v>11</v>
      </c>
      <c r="F32" s="165">
        <v>6</v>
      </c>
      <c r="G32" s="165">
        <f t="shared" si="0"/>
        <v>17</v>
      </c>
      <c r="H32" s="231">
        <v>43650</v>
      </c>
      <c r="I32" s="134">
        <v>500</v>
      </c>
      <c r="J32" s="217">
        <f t="shared" si="1"/>
        <v>17</v>
      </c>
    </row>
    <row r="33" spans="1:10" ht="15" hidden="1" outlineLevel="1" thickBot="1" x14ac:dyDescent="0.4">
      <c r="A33" s="70" t="s">
        <v>56</v>
      </c>
      <c r="B33" s="220" t="s">
        <v>201</v>
      </c>
      <c r="C33" s="76" t="s">
        <v>57</v>
      </c>
      <c r="D33" s="72" t="s">
        <v>170</v>
      </c>
      <c r="E33" s="70">
        <v>7</v>
      </c>
      <c r="F33" s="165">
        <v>7</v>
      </c>
      <c r="G33" s="165">
        <f t="shared" si="0"/>
        <v>14</v>
      </c>
      <c r="H33" s="231">
        <v>43650</v>
      </c>
      <c r="I33" s="134">
        <v>600</v>
      </c>
      <c r="J33" s="217">
        <f t="shared" si="1"/>
        <v>14</v>
      </c>
    </row>
    <row r="34" spans="1:10" ht="15" hidden="1" outlineLevel="1" thickBot="1" x14ac:dyDescent="0.4">
      <c r="A34" s="70" t="s">
        <v>56</v>
      </c>
      <c r="B34" s="220" t="s">
        <v>202</v>
      </c>
      <c r="C34" s="76" t="s">
        <v>57</v>
      </c>
      <c r="D34" s="72" t="s">
        <v>170</v>
      </c>
      <c r="E34" s="70">
        <v>4</v>
      </c>
      <c r="F34" s="165">
        <v>3</v>
      </c>
      <c r="G34" s="165">
        <f t="shared" si="0"/>
        <v>7</v>
      </c>
      <c r="H34" s="231">
        <v>43650</v>
      </c>
      <c r="I34" s="134">
        <v>350</v>
      </c>
      <c r="J34" s="217">
        <f t="shared" si="1"/>
        <v>7</v>
      </c>
    </row>
    <row r="35" spans="1:10" ht="15" hidden="1" outlineLevel="1" thickBot="1" x14ac:dyDescent="0.4">
      <c r="A35" s="70" t="s">
        <v>56</v>
      </c>
      <c r="B35" s="220" t="s">
        <v>203</v>
      </c>
      <c r="C35" s="76" t="s">
        <v>57</v>
      </c>
      <c r="D35" s="72" t="s">
        <v>170</v>
      </c>
      <c r="E35" s="70">
        <v>4</v>
      </c>
      <c r="F35" s="165">
        <v>4</v>
      </c>
      <c r="G35" s="165">
        <f t="shared" si="0"/>
        <v>8</v>
      </c>
      <c r="H35" s="231">
        <v>43650</v>
      </c>
      <c r="I35" s="134">
        <v>200</v>
      </c>
      <c r="J35" s="217">
        <f t="shared" si="1"/>
        <v>8</v>
      </c>
    </row>
    <row r="36" spans="1:10" ht="15" hidden="1" outlineLevel="1" thickBot="1" x14ac:dyDescent="0.4">
      <c r="A36" s="70" t="s">
        <v>56</v>
      </c>
      <c r="B36" s="220" t="s">
        <v>204</v>
      </c>
      <c r="C36" s="76" t="s">
        <v>57</v>
      </c>
      <c r="D36" s="72" t="s">
        <v>170</v>
      </c>
      <c r="E36" s="70">
        <v>7</v>
      </c>
      <c r="F36" s="165">
        <v>5</v>
      </c>
      <c r="G36" s="165">
        <f t="shared" si="0"/>
        <v>12</v>
      </c>
      <c r="H36" s="231">
        <v>43650</v>
      </c>
      <c r="I36" s="134">
        <v>100</v>
      </c>
      <c r="J36" s="217">
        <f t="shared" si="1"/>
        <v>12</v>
      </c>
    </row>
    <row r="37" spans="1:10" ht="15" hidden="1" outlineLevel="1" thickBot="1" x14ac:dyDescent="0.4">
      <c r="A37" s="70" t="s">
        <v>56</v>
      </c>
      <c r="B37" s="220" t="s">
        <v>205</v>
      </c>
      <c r="C37" s="76" t="s">
        <v>57</v>
      </c>
      <c r="D37" s="72" t="s">
        <v>170</v>
      </c>
      <c r="E37" s="70">
        <v>6</v>
      </c>
      <c r="F37" s="165">
        <v>2</v>
      </c>
      <c r="G37" s="165">
        <f t="shared" si="0"/>
        <v>8</v>
      </c>
      <c r="H37" s="231">
        <v>43650</v>
      </c>
      <c r="I37" s="134">
        <v>150</v>
      </c>
      <c r="J37" s="217">
        <f t="shared" si="1"/>
        <v>8</v>
      </c>
    </row>
    <row r="38" spans="1:10" hidden="1" outlineLevel="1" x14ac:dyDescent="0.35">
      <c r="A38" s="70" t="s">
        <v>56</v>
      </c>
      <c r="B38" s="220" t="s">
        <v>206</v>
      </c>
      <c r="C38" s="76" t="s">
        <v>57</v>
      </c>
      <c r="D38" s="72" t="s">
        <v>170</v>
      </c>
      <c r="E38" s="70">
        <v>6</v>
      </c>
      <c r="F38" s="165">
        <v>5</v>
      </c>
      <c r="G38" s="165">
        <f t="shared" si="0"/>
        <v>11</v>
      </c>
      <c r="H38" s="231">
        <v>43650</v>
      </c>
      <c r="I38" s="134">
        <v>200</v>
      </c>
      <c r="J38" s="217">
        <f t="shared" si="1"/>
        <v>11</v>
      </c>
    </row>
    <row r="39" spans="1:10" ht="15" collapsed="1" thickBot="1" x14ac:dyDescent="0.4">
      <c r="A39" s="71" t="s">
        <v>56</v>
      </c>
      <c r="B39" s="221"/>
      <c r="C39" s="80" t="s">
        <v>57</v>
      </c>
      <c r="D39" s="118">
        <f>COUNTA(D2:D38)</f>
        <v>37</v>
      </c>
      <c r="E39" s="118">
        <f>SUM(E2:E38)</f>
        <v>198</v>
      </c>
      <c r="F39" s="118">
        <f>SUM(F2:F38)</f>
        <v>164</v>
      </c>
      <c r="G39" s="118">
        <f>SUM(G2:G38)</f>
        <v>362</v>
      </c>
      <c r="H39" s="93">
        <v>43650</v>
      </c>
      <c r="I39" s="119">
        <f>AVERAGE(I2:I38)</f>
        <v>307.29729729729729</v>
      </c>
      <c r="J39" s="118">
        <f>SUM(J2:J38)</f>
        <v>362</v>
      </c>
    </row>
    <row r="40" spans="1:10" ht="15" hidden="1" outlineLevel="1" thickBot="1" x14ac:dyDescent="0.4">
      <c r="A40" s="72" t="s">
        <v>58</v>
      </c>
      <c r="B40" s="219" t="s">
        <v>207</v>
      </c>
      <c r="C40" s="86" t="s">
        <v>59</v>
      </c>
      <c r="D40" s="72" t="s">
        <v>170</v>
      </c>
      <c r="E40" s="72">
        <v>4</v>
      </c>
      <c r="F40" s="72">
        <v>4</v>
      </c>
      <c r="G40" s="125">
        <f t="shared" ref="G40:G82" si="2">E40+F40</f>
        <v>8</v>
      </c>
      <c r="H40" s="208">
        <v>43634</v>
      </c>
      <c r="I40" s="239">
        <v>400</v>
      </c>
      <c r="J40" s="217">
        <f t="shared" si="1"/>
        <v>8</v>
      </c>
    </row>
    <row r="41" spans="1:10" ht="15" hidden="1" outlineLevel="1" thickBot="1" x14ac:dyDescent="0.4">
      <c r="A41" s="70" t="s">
        <v>58</v>
      </c>
      <c r="B41" s="220" t="s">
        <v>208</v>
      </c>
      <c r="C41" s="79" t="s">
        <v>59</v>
      </c>
      <c r="D41" s="72" t="s">
        <v>170</v>
      </c>
      <c r="E41" s="70">
        <v>9</v>
      </c>
      <c r="F41" s="70">
        <v>7</v>
      </c>
      <c r="G41" s="165">
        <f t="shared" si="2"/>
        <v>16</v>
      </c>
      <c r="H41" s="232">
        <v>43634</v>
      </c>
      <c r="I41" s="240">
        <v>220</v>
      </c>
      <c r="J41" s="217">
        <f t="shared" si="1"/>
        <v>16</v>
      </c>
    </row>
    <row r="42" spans="1:10" ht="15" hidden="1" outlineLevel="1" thickBot="1" x14ac:dyDescent="0.4">
      <c r="A42" s="70" t="s">
        <v>58</v>
      </c>
      <c r="B42" s="220" t="s">
        <v>209</v>
      </c>
      <c r="C42" s="79" t="s">
        <v>59</v>
      </c>
      <c r="D42" s="72" t="s">
        <v>170</v>
      </c>
      <c r="E42" s="70">
        <v>12</v>
      </c>
      <c r="F42" s="70">
        <v>7</v>
      </c>
      <c r="G42" s="165">
        <f t="shared" si="2"/>
        <v>19</v>
      </c>
      <c r="H42" s="208">
        <v>43634</v>
      </c>
      <c r="I42" s="240">
        <v>200</v>
      </c>
      <c r="J42" s="217">
        <f t="shared" si="1"/>
        <v>19</v>
      </c>
    </row>
    <row r="43" spans="1:10" ht="15" hidden="1" outlineLevel="1" thickBot="1" x14ac:dyDescent="0.4">
      <c r="A43" s="70" t="s">
        <v>58</v>
      </c>
      <c r="B43" s="220" t="s">
        <v>210</v>
      </c>
      <c r="C43" s="79" t="s">
        <v>59</v>
      </c>
      <c r="D43" s="72" t="s">
        <v>170</v>
      </c>
      <c r="E43" s="70">
        <v>3</v>
      </c>
      <c r="F43" s="70">
        <v>2</v>
      </c>
      <c r="G43" s="165">
        <f t="shared" si="2"/>
        <v>5</v>
      </c>
      <c r="H43" s="208">
        <v>43634</v>
      </c>
      <c r="I43" s="240">
        <v>302</v>
      </c>
      <c r="J43" s="217">
        <f t="shared" si="1"/>
        <v>5</v>
      </c>
    </row>
    <row r="44" spans="1:10" ht="15" hidden="1" outlineLevel="1" thickBot="1" x14ac:dyDescent="0.4">
      <c r="A44" s="70" t="s">
        <v>58</v>
      </c>
      <c r="B44" s="220" t="s">
        <v>211</v>
      </c>
      <c r="C44" s="79" t="s">
        <v>59</v>
      </c>
      <c r="D44" s="72" t="s">
        <v>170</v>
      </c>
      <c r="E44" s="70">
        <v>5</v>
      </c>
      <c r="F44" s="70">
        <v>6</v>
      </c>
      <c r="G44" s="165">
        <f t="shared" si="2"/>
        <v>11</v>
      </c>
      <c r="H44" s="208">
        <v>43634</v>
      </c>
      <c r="I44" s="240">
        <v>340</v>
      </c>
      <c r="J44" s="217">
        <f t="shared" si="1"/>
        <v>11</v>
      </c>
    </row>
    <row r="45" spans="1:10" ht="15" hidden="1" outlineLevel="1" thickBot="1" x14ac:dyDescent="0.4">
      <c r="A45" s="70" t="s">
        <v>58</v>
      </c>
      <c r="B45" s="220" t="s">
        <v>212</v>
      </c>
      <c r="C45" s="79" t="s">
        <v>59</v>
      </c>
      <c r="D45" s="72" t="s">
        <v>170</v>
      </c>
      <c r="E45" s="70">
        <v>6</v>
      </c>
      <c r="F45" s="70">
        <v>5</v>
      </c>
      <c r="G45" s="165">
        <f t="shared" si="2"/>
        <v>11</v>
      </c>
      <c r="H45" s="208">
        <v>43634</v>
      </c>
      <c r="I45" s="240">
        <v>420</v>
      </c>
      <c r="J45" s="217">
        <f t="shared" si="1"/>
        <v>11</v>
      </c>
    </row>
    <row r="46" spans="1:10" ht="15" hidden="1" outlineLevel="1" thickBot="1" x14ac:dyDescent="0.4">
      <c r="A46" s="70" t="s">
        <v>58</v>
      </c>
      <c r="B46" s="220" t="s">
        <v>213</v>
      </c>
      <c r="C46" s="79" t="s">
        <v>59</v>
      </c>
      <c r="D46" s="72" t="s">
        <v>170</v>
      </c>
      <c r="E46" s="70">
        <v>4</v>
      </c>
      <c r="F46" s="70">
        <v>5</v>
      </c>
      <c r="G46" s="165">
        <f t="shared" si="2"/>
        <v>9</v>
      </c>
      <c r="H46" s="208">
        <v>43634</v>
      </c>
      <c r="I46" s="240">
        <v>400</v>
      </c>
      <c r="J46" s="217">
        <f t="shared" si="1"/>
        <v>9</v>
      </c>
    </row>
    <row r="47" spans="1:10" ht="15" hidden="1" outlineLevel="1" thickBot="1" x14ac:dyDescent="0.4">
      <c r="A47" s="70" t="s">
        <v>58</v>
      </c>
      <c r="B47" s="220" t="s">
        <v>214</v>
      </c>
      <c r="C47" s="79" t="s">
        <v>59</v>
      </c>
      <c r="D47" s="72" t="s">
        <v>170</v>
      </c>
      <c r="E47" s="70">
        <v>10</v>
      </c>
      <c r="F47" s="70">
        <v>8</v>
      </c>
      <c r="G47" s="165">
        <f t="shared" si="2"/>
        <v>18</v>
      </c>
      <c r="H47" s="208">
        <v>43634</v>
      </c>
      <c r="I47" s="240">
        <v>300</v>
      </c>
      <c r="J47" s="217">
        <f t="shared" si="1"/>
        <v>18</v>
      </c>
    </row>
    <row r="48" spans="1:10" ht="15" hidden="1" outlineLevel="1" thickBot="1" x14ac:dyDescent="0.4">
      <c r="A48" s="70" t="s">
        <v>58</v>
      </c>
      <c r="B48" s="220" t="s">
        <v>215</v>
      </c>
      <c r="C48" s="79" t="s">
        <v>59</v>
      </c>
      <c r="D48" s="72" t="s">
        <v>170</v>
      </c>
      <c r="E48" s="70">
        <v>8</v>
      </c>
      <c r="F48" s="70">
        <v>5</v>
      </c>
      <c r="G48" s="165">
        <f t="shared" si="2"/>
        <v>13</v>
      </c>
      <c r="H48" s="208">
        <v>43634</v>
      </c>
      <c r="I48" s="240">
        <v>280</v>
      </c>
      <c r="J48" s="217">
        <f t="shared" si="1"/>
        <v>13</v>
      </c>
    </row>
    <row r="49" spans="1:10" ht="15" hidden="1" outlineLevel="1" thickBot="1" x14ac:dyDescent="0.4">
      <c r="A49" s="70" t="s">
        <v>58</v>
      </c>
      <c r="B49" s="220" t="s">
        <v>216</v>
      </c>
      <c r="C49" s="79" t="s">
        <v>59</v>
      </c>
      <c r="D49" s="72" t="s">
        <v>170</v>
      </c>
      <c r="E49" s="70">
        <v>7</v>
      </c>
      <c r="F49" s="70">
        <v>8</v>
      </c>
      <c r="G49" s="165">
        <f t="shared" si="2"/>
        <v>15</v>
      </c>
      <c r="H49" s="208">
        <v>43634</v>
      </c>
      <c r="I49" s="240">
        <v>500</v>
      </c>
      <c r="J49" s="217">
        <f t="shared" si="1"/>
        <v>15</v>
      </c>
    </row>
    <row r="50" spans="1:10" ht="15" hidden="1" outlineLevel="1" thickBot="1" x14ac:dyDescent="0.4">
      <c r="A50" s="70" t="s">
        <v>58</v>
      </c>
      <c r="B50" s="220" t="s">
        <v>217</v>
      </c>
      <c r="C50" s="79" t="s">
        <v>59</v>
      </c>
      <c r="D50" s="72" t="s">
        <v>170</v>
      </c>
      <c r="E50" s="70">
        <v>11</v>
      </c>
      <c r="F50" s="70">
        <v>11</v>
      </c>
      <c r="G50" s="165">
        <f t="shared" si="2"/>
        <v>22</v>
      </c>
      <c r="H50" s="208">
        <v>43634</v>
      </c>
      <c r="I50" s="240">
        <v>510</v>
      </c>
      <c r="J50" s="217">
        <f t="shared" si="1"/>
        <v>22</v>
      </c>
    </row>
    <row r="51" spans="1:10" ht="15" hidden="1" outlineLevel="1" thickBot="1" x14ac:dyDescent="0.4">
      <c r="A51" s="70" t="s">
        <v>58</v>
      </c>
      <c r="B51" s="220" t="s">
        <v>218</v>
      </c>
      <c r="C51" s="79" t="s">
        <v>59</v>
      </c>
      <c r="D51" s="72" t="s">
        <v>170</v>
      </c>
      <c r="E51" s="70">
        <v>4</v>
      </c>
      <c r="F51" s="70">
        <v>5</v>
      </c>
      <c r="G51" s="165">
        <f t="shared" si="2"/>
        <v>9</v>
      </c>
      <c r="H51" s="208">
        <v>43634</v>
      </c>
      <c r="I51" s="240">
        <v>390</v>
      </c>
      <c r="J51" s="217">
        <f t="shared" si="1"/>
        <v>9</v>
      </c>
    </row>
    <row r="52" spans="1:10" ht="15" hidden="1" outlineLevel="1" thickBot="1" x14ac:dyDescent="0.4">
      <c r="A52" s="70" t="s">
        <v>58</v>
      </c>
      <c r="B52" s="220" t="s">
        <v>219</v>
      </c>
      <c r="C52" s="79" t="s">
        <v>59</v>
      </c>
      <c r="D52" s="72" t="s">
        <v>170</v>
      </c>
      <c r="E52" s="70">
        <v>9</v>
      </c>
      <c r="F52" s="70">
        <v>5</v>
      </c>
      <c r="G52" s="165">
        <f t="shared" si="2"/>
        <v>14</v>
      </c>
      <c r="H52" s="208">
        <v>43634</v>
      </c>
      <c r="I52" s="240">
        <v>509</v>
      </c>
      <c r="J52" s="217">
        <f t="shared" si="1"/>
        <v>14</v>
      </c>
    </row>
    <row r="53" spans="1:10" ht="15" hidden="1" outlineLevel="1" thickBot="1" x14ac:dyDescent="0.4">
      <c r="A53" s="70" t="s">
        <v>58</v>
      </c>
      <c r="B53" s="220" t="s">
        <v>220</v>
      </c>
      <c r="C53" s="79" t="s">
        <v>59</v>
      </c>
      <c r="D53" s="72" t="s">
        <v>170</v>
      </c>
      <c r="E53" s="70">
        <v>8</v>
      </c>
      <c r="F53" s="70">
        <v>7</v>
      </c>
      <c r="G53" s="165">
        <f t="shared" si="2"/>
        <v>15</v>
      </c>
      <c r="H53" s="208">
        <v>43634</v>
      </c>
      <c r="I53" s="240">
        <v>590</v>
      </c>
      <c r="J53" s="217">
        <f t="shared" si="1"/>
        <v>15</v>
      </c>
    </row>
    <row r="54" spans="1:10" ht="15" hidden="1" outlineLevel="1" thickBot="1" x14ac:dyDescent="0.4">
      <c r="A54" s="70" t="s">
        <v>58</v>
      </c>
      <c r="B54" s="220" t="s">
        <v>221</v>
      </c>
      <c r="C54" s="79" t="s">
        <v>59</v>
      </c>
      <c r="D54" s="72" t="s">
        <v>170</v>
      </c>
      <c r="E54" s="70">
        <v>7</v>
      </c>
      <c r="F54" s="70">
        <v>8</v>
      </c>
      <c r="G54" s="165">
        <f t="shared" si="2"/>
        <v>15</v>
      </c>
      <c r="H54" s="208">
        <v>43634</v>
      </c>
      <c r="I54" s="240">
        <v>600</v>
      </c>
      <c r="J54" s="217">
        <f t="shared" si="1"/>
        <v>15</v>
      </c>
    </row>
    <row r="55" spans="1:10" ht="15" hidden="1" outlineLevel="1" thickBot="1" x14ac:dyDescent="0.4">
      <c r="A55" s="70" t="s">
        <v>58</v>
      </c>
      <c r="B55" s="220" t="s">
        <v>222</v>
      </c>
      <c r="C55" s="79" t="s">
        <v>59</v>
      </c>
      <c r="D55" s="72" t="s">
        <v>170</v>
      </c>
      <c r="E55" s="70">
        <v>3</v>
      </c>
      <c r="F55" s="70">
        <v>2</v>
      </c>
      <c r="G55" s="165">
        <f t="shared" si="2"/>
        <v>5</v>
      </c>
      <c r="H55" s="208">
        <v>43634</v>
      </c>
      <c r="I55" s="240">
        <v>607</v>
      </c>
      <c r="J55" s="217">
        <f t="shared" si="1"/>
        <v>5</v>
      </c>
    </row>
    <row r="56" spans="1:10" ht="15" hidden="1" outlineLevel="1" thickBot="1" x14ac:dyDescent="0.4">
      <c r="A56" s="70" t="s">
        <v>58</v>
      </c>
      <c r="B56" s="220" t="s">
        <v>223</v>
      </c>
      <c r="C56" s="79" t="s">
        <v>59</v>
      </c>
      <c r="D56" s="72" t="s">
        <v>170</v>
      </c>
      <c r="E56" s="70">
        <v>4</v>
      </c>
      <c r="F56" s="70">
        <v>4</v>
      </c>
      <c r="G56" s="165">
        <f t="shared" si="2"/>
        <v>8</v>
      </c>
      <c r="H56" s="208">
        <v>43634</v>
      </c>
      <c r="I56" s="240">
        <v>680</v>
      </c>
      <c r="J56" s="217">
        <f t="shared" si="1"/>
        <v>8</v>
      </c>
    </row>
    <row r="57" spans="1:10" ht="15" hidden="1" outlineLevel="1" thickBot="1" x14ac:dyDescent="0.4">
      <c r="A57" s="70" t="s">
        <v>58</v>
      </c>
      <c r="B57" s="220" t="s">
        <v>224</v>
      </c>
      <c r="C57" s="79" t="s">
        <v>59</v>
      </c>
      <c r="D57" s="72" t="s">
        <v>170</v>
      </c>
      <c r="E57" s="70">
        <v>5</v>
      </c>
      <c r="F57" s="70">
        <v>5</v>
      </c>
      <c r="G57" s="165">
        <f t="shared" si="2"/>
        <v>10</v>
      </c>
      <c r="H57" s="208">
        <v>43634</v>
      </c>
      <c r="I57" s="240">
        <v>390</v>
      </c>
      <c r="J57" s="217">
        <f t="shared" si="1"/>
        <v>10</v>
      </c>
    </row>
    <row r="58" spans="1:10" ht="15" hidden="1" outlineLevel="1" thickBot="1" x14ac:dyDescent="0.4">
      <c r="A58" s="70" t="s">
        <v>58</v>
      </c>
      <c r="B58" s="220" t="s">
        <v>225</v>
      </c>
      <c r="C58" s="79" t="s">
        <v>59</v>
      </c>
      <c r="D58" s="72" t="s">
        <v>170</v>
      </c>
      <c r="E58" s="70">
        <v>8</v>
      </c>
      <c r="F58" s="70">
        <v>3</v>
      </c>
      <c r="G58" s="165">
        <f t="shared" si="2"/>
        <v>11</v>
      </c>
      <c r="H58" s="208">
        <v>43634</v>
      </c>
      <c r="I58" s="240">
        <v>600</v>
      </c>
      <c r="J58" s="217">
        <f t="shared" si="1"/>
        <v>11</v>
      </c>
    </row>
    <row r="59" spans="1:10" ht="15" hidden="1" outlineLevel="1" thickBot="1" x14ac:dyDescent="0.4">
      <c r="A59" s="70" t="s">
        <v>58</v>
      </c>
      <c r="B59" s="220" t="s">
        <v>226</v>
      </c>
      <c r="C59" s="79" t="s">
        <v>59</v>
      </c>
      <c r="D59" s="72" t="s">
        <v>170</v>
      </c>
      <c r="E59" s="70">
        <v>6</v>
      </c>
      <c r="F59" s="70">
        <v>6</v>
      </c>
      <c r="G59" s="165">
        <f t="shared" si="2"/>
        <v>12</v>
      </c>
      <c r="H59" s="208">
        <v>43634</v>
      </c>
      <c r="I59" s="240">
        <v>700</v>
      </c>
      <c r="J59" s="217">
        <f t="shared" si="1"/>
        <v>12</v>
      </c>
    </row>
    <row r="60" spans="1:10" ht="15" hidden="1" outlineLevel="1" thickBot="1" x14ac:dyDescent="0.4">
      <c r="A60" s="70" t="s">
        <v>58</v>
      </c>
      <c r="B60" s="220" t="s">
        <v>227</v>
      </c>
      <c r="C60" s="79" t="s">
        <v>59</v>
      </c>
      <c r="D60" s="72" t="s">
        <v>170</v>
      </c>
      <c r="E60" s="70">
        <v>5</v>
      </c>
      <c r="F60" s="70">
        <v>5</v>
      </c>
      <c r="G60" s="165">
        <f t="shared" si="2"/>
        <v>10</v>
      </c>
      <c r="H60" s="208">
        <v>43634</v>
      </c>
      <c r="I60" s="240">
        <v>690</v>
      </c>
      <c r="J60" s="217">
        <f t="shared" si="1"/>
        <v>10</v>
      </c>
    </row>
    <row r="61" spans="1:10" ht="15" hidden="1" outlineLevel="1" thickBot="1" x14ac:dyDescent="0.4">
      <c r="A61" s="70" t="s">
        <v>58</v>
      </c>
      <c r="B61" s="220" t="s">
        <v>228</v>
      </c>
      <c r="C61" s="79" t="s">
        <v>59</v>
      </c>
      <c r="D61" s="72" t="s">
        <v>170</v>
      </c>
      <c r="E61" s="70">
        <v>9</v>
      </c>
      <c r="F61" s="70">
        <v>8</v>
      </c>
      <c r="G61" s="165">
        <f t="shared" si="2"/>
        <v>17</v>
      </c>
      <c r="H61" s="208">
        <v>43634</v>
      </c>
      <c r="I61" s="240">
        <v>780</v>
      </c>
      <c r="J61" s="217">
        <f t="shared" si="1"/>
        <v>17</v>
      </c>
    </row>
    <row r="62" spans="1:10" ht="15" hidden="1" outlineLevel="1" thickBot="1" x14ac:dyDescent="0.4">
      <c r="A62" s="70" t="s">
        <v>58</v>
      </c>
      <c r="B62" s="220" t="s">
        <v>229</v>
      </c>
      <c r="C62" s="79" t="s">
        <v>59</v>
      </c>
      <c r="D62" s="72" t="s">
        <v>170</v>
      </c>
      <c r="E62" s="70">
        <v>7</v>
      </c>
      <c r="F62" s="70">
        <v>6</v>
      </c>
      <c r="G62" s="165">
        <f t="shared" si="2"/>
        <v>13</v>
      </c>
      <c r="H62" s="208">
        <v>43634</v>
      </c>
      <c r="I62" s="240">
        <v>720</v>
      </c>
      <c r="J62" s="217">
        <f t="shared" si="1"/>
        <v>13</v>
      </c>
    </row>
    <row r="63" spans="1:10" ht="15" hidden="1" outlineLevel="1" thickBot="1" x14ac:dyDescent="0.4">
      <c r="A63" s="70" t="s">
        <v>58</v>
      </c>
      <c r="B63" s="220" t="s">
        <v>230</v>
      </c>
      <c r="C63" s="79" t="s">
        <v>59</v>
      </c>
      <c r="D63" s="72" t="s">
        <v>170</v>
      </c>
      <c r="E63" s="70">
        <v>4</v>
      </c>
      <c r="F63" s="70">
        <v>2</v>
      </c>
      <c r="G63" s="165">
        <f t="shared" si="2"/>
        <v>6</v>
      </c>
      <c r="H63" s="208">
        <v>43634</v>
      </c>
      <c r="I63" s="240">
        <v>800</v>
      </c>
      <c r="J63" s="217">
        <f t="shared" si="1"/>
        <v>6</v>
      </c>
    </row>
    <row r="64" spans="1:10" ht="15" hidden="1" outlineLevel="1" thickBot="1" x14ac:dyDescent="0.4">
      <c r="A64" s="70" t="s">
        <v>58</v>
      </c>
      <c r="B64" s="220" t="s">
        <v>231</v>
      </c>
      <c r="C64" s="79" t="s">
        <v>59</v>
      </c>
      <c r="D64" s="72" t="s">
        <v>170</v>
      </c>
      <c r="E64" s="70">
        <v>3</v>
      </c>
      <c r="F64" s="70">
        <v>3</v>
      </c>
      <c r="G64" s="165">
        <f t="shared" si="2"/>
        <v>6</v>
      </c>
      <c r="H64" s="208">
        <v>43634</v>
      </c>
      <c r="I64" s="240">
        <v>790</v>
      </c>
      <c r="J64" s="217">
        <f t="shared" si="1"/>
        <v>6</v>
      </c>
    </row>
    <row r="65" spans="1:10" ht="15" hidden="1" outlineLevel="1" thickBot="1" x14ac:dyDescent="0.4">
      <c r="A65" s="70" t="s">
        <v>58</v>
      </c>
      <c r="B65" s="220" t="s">
        <v>232</v>
      </c>
      <c r="C65" s="79" t="s">
        <v>59</v>
      </c>
      <c r="D65" s="72" t="s">
        <v>170</v>
      </c>
      <c r="E65" s="70">
        <v>9</v>
      </c>
      <c r="F65" s="70">
        <v>8</v>
      </c>
      <c r="G65" s="165">
        <f t="shared" si="2"/>
        <v>17</v>
      </c>
      <c r="H65" s="208">
        <v>43634</v>
      </c>
      <c r="I65" s="240">
        <v>810</v>
      </c>
      <c r="J65" s="217">
        <f t="shared" si="1"/>
        <v>17</v>
      </c>
    </row>
    <row r="66" spans="1:10" ht="15" hidden="1" outlineLevel="1" thickBot="1" x14ac:dyDescent="0.4">
      <c r="A66" s="70" t="s">
        <v>58</v>
      </c>
      <c r="B66" s="220" t="s">
        <v>233</v>
      </c>
      <c r="C66" s="79" t="s">
        <v>59</v>
      </c>
      <c r="D66" s="72" t="s">
        <v>170</v>
      </c>
      <c r="E66" s="70">
        <v>5</v>
      </c>
      <c r="F66" s="70">
        <v>6</v>
      </c>
      <c r="G66" s="165">
        <f t="shared" si="2"/>
        <v>11</v>
      </c>
      <c r="H66" s="208">
        <v>43634</v>
      </c>
      <c r="I66" s="240">
        <v>701</v>
      </c>
      <c r="J66" s="217">
        <f t="shared" si="1"/>
        <v>11</v>
      </c>
    </row>
    <row r="67" spans="1:10" ht="15" hidden="1" outlineLevel="1" thickBot="1" x14ac:dyDescent="0.4">
      <c r="A67" s="70" t="s">
        <v>58</v>
      </c>
      <c r="B67" s="220" t="s">
        <v>234</v>
      </c>
      <c r="C67" s="79" t="s">
        <v>59</v>
      </c>
      <c r="D67" s="72" t="s">
        <v>170</v>
      </c>
      <c r="E67" s="70">
        <v>4</v>
      </c>
      <c r="F67" s="70">
        <v>3</v>
      </c>
      <c r="G67" s="165">
        <f t="shared" si="2"/>
        <v>7</v>
      </c>
      <c r="H67" s="208">
        <v>43634</v>
      </c>
      <c r="I67" s="240">
        <v>710</v>
      </c>
      <c r="J67" s="217">
        <f t="shared" ref="J67:J130" si="3">IF(I67&gt;$Q$1,,G67)</f>
        <v>7</v>
      </c>
    </row>
    <row r="68" spans="1:10" ht="15" hidden="1" outlineLevel="1" thickBot="1" x14ac:dyDescent="0.4">
      <c r="A68" s="70" t="s">
        <v>58</v>
      </c>
      <c r="B68" s="220" t="s">
        <v>235</v>
      </c>
      <c r="C68" s="79" t="s">
        <v>59</v>
      </c>
      <c r="D68" s="72" t="s">
        <v>170</v>
      </c>
      <c r="E68" s="70">
        <v>3</v>
      </c>
      <c r="F68" s="70">
        <v>3</v>
      </c>
      <c r="G68" s="165">
        <f t="shared" si="2"/>
        <v>6</v>
      </c>
      <c r="H68" s="208">
        <v>43634</v>
      </c>
      <c r="I68" s="240">
        <v>770</v>
      </c>
      <c r="J68" s="217">
        <f t="shared" si="3"/>
        <v>6</v>
      </c>
    </row>
    <row r="69" spans="1:10" ht="15" hidden="1" outlineLevel="1" thickBot="1" x14ac:dyDescent="0.4">
      <c r="A69" s="70" t="s">
        <v>58</v>
      </c>
      <c r="B69" s="220" t="s">
        <v>236</v>
      </c>
      <c r="C69" s="79" t="s">
        <v>59</v>
      </c>
      <c r="D69" s="72" t="s">
        <v>170</v>
      </c>
      <c r="E69" s="70">
        <v>7</v>
      </c>
      <c r="F69" s="70">
        <v>8</v>
      </c>
      <c r="G69" s="165">
        <f t="shared" si="2"/>
        <v>15</v>
      </c>
      <c r="H69" s="208">
        <v>43634</v>
      </c>
      <c r="I69" s="240">
        <v>812</v>
      </c>
      <c r="J69" s="217">
        <f t="shared" si="3"/>
        <v>15</v>
      </c>
    </row>
    <row r="70" spans="1:10" ht="15" hidden="1" outlineLevel="1" thickBot="1" x14ac:dyDescent="0.4">
      <c r="A70" s="70" t="s">
        <v>58</v>
      </c>
      <c r="B70" s="220" t="s">
        <v>237</v>
      </c>
      <c r="C70" s="79" t="s">
        <v>59</v>
      </c>
      <c r="D70" s="72" t="s">
        <v>170</v>
      </c>
      <c r="E70" s="70">
        <v>5</v>
      </c>
      <c r="F70" s="70">
        <v>5</v>
      </c>
      <c r="G70" s="165">
        <f t="shared" si="2"/>
        <v>10</v>
      </c>
      <c r="H70" s="208">
        <v>43634</v>
      </c>
      <c r="I70" s="240">
        <v>809</v>
      </c>
      <c r="J70" s="217">
        <f t="shared" si="3"/>
        <v>10</v>
      </c>
    </row>
    <row r="71" spans="1:10" ht="15" hidden="1" outlineLevel="1" thickBot="1" x14ac:dyDescent="0.4">
      <c r="A71" s="70" t="s">
        <v>58</v>
      </c>
      <c r="B71" s="220" t="s">
        <v>238</v>
      </c>
      <c r="C71" s="79" t="s">
        <v>59</v>
      </c>
      <c r="D71" s="72" t="s">
        <v>170</v>
      </c>
      <c r="E71" s="70">
        <v>4</v>
      </c>
      <c r="F71" s="70">
        <v>3</v>
      </c>
      <c r="G71" s="165">
        <f t="shared" si="2"/>
        <v>7</v>
      </c>
      <c r="H71" s="208">
        <v>43634</v>
      </c>
      <c r="I71" s="240">
        <v>900</v>
      </c>
      <c r="J71" s="217">
        <f t="shared" si="3"/>
        <v>7</v>
      </c>
    </row>
    <row r="72" spans="1:10" ht="15" hidden="1" outlineLevel="1" thickBot="1" x14ac:dyDescent="0.4">
      <c r="A72" s="70" t="s">
        <v>58</v>
      </c>
      <c r="B72" s="220" t="s">
        <v>239</v>
      </c>
      <c r="C72" s="79" t="s">
        <v>59</v>
      </c>
      <c r="D72" s="72" t="s">
        <v>170</v>
      </c>
      <c r="E72" s="70">
        <v>12</v>
      </c>
      <c r="F72" s="70">
        <v>8</v>
      </c>
      <c r="G72" s="165">
        <f t="shared" si="2"/>
        <v>20</v>
      </c>
      <c r="H72" s="208">
        <v>43634</v>
      </c>
      <c r="I72" s="240">
        <v>400</v>
      </c>
      <c r="J72" s="217">
        <f t="shared" si="3"/>
        <v>20</v>
      </c>
    </row>
    <row r="73" spans="1:10" ht="15" hidden="1" outlineLevel="1" thickBot="1" x14ac:dyDescent="0.4">
      <c r="A73" s="70" t="s">
        <v>58</v>
      </c>
      <c r="B73" s="220" t="s">
        <v>240</v>
      </c>
      <c r="C73" s="79" t="s">
        <v>59</v>
      </c>
      <c r="D73" s="72" t="s">
        <v>170</v>
      </c>
      <c r="E73" s="70">
        <v>8</v>
      </c>
      <c r="F73" s="70">
        <v>6</v>
      </c>
      <c r="G73" s="165">
        <f t="shared" si="2"/>
        <v>14</v>
      </c>
      <c r="H73" s="208">
        <v>43634</v>
      </c>
      <c r="I73" s="240">
        <v>420</v>
      </c>
      <c r="J73" s="217">
        <f t="shared" si="3"/>
        <v>14</v>
      </c>
    </row>
    <row r="74" spans="1:10" ht="15" hidden="1" outlineLevel="1" thickBot="1" x14ac:dyDescent="0.4">
      <c r="A74" s="70" t="s">
        <v>58</v>
      </c>
      <c r="B74" s="220" t="s">
        <v>241</v>
      </c>
      <c r="C74" s="79" t="s">
        <v>59</v>
      </c>
      <c r="D74" s="72" t="s">
        <v>170</v>
      </c>
      <c r="E74" s="70">
        <v>10</v>
      </c>
      <c r="F74" s="70">
        <v>9</v>
      </c>
      <c r="G74" s="165">
        <f t="shared" si="2"/>
        <v>19</v>
      </c>
      <c r="H74" s="208">
        <v>43634</v>
      </c>
      <c r="I74" s="240">
        <v>380</v>
      </c>
      <c r="J74" s="217">
        <f t="shared" si="3"/>
        <v>19</v>
      </c>
    </row>
    <row r="75" spans="1:10" ht="15" hidden="1" outlineLevel="1" thickBot="1" x14ac:dyDescent="0.4">
      <c r="A75" s="70" t="s">
        <v>58</v>
      </c>
      <c r="B75" s="220" t="s">
        <v>242</v>
      </c>
      <c r="C75" s="79" t="s">
        <v>59</v>
      </c>
      <c r="D75" s="72" t="s">
        <v>170</v>
      </c>
      <c r="E75" s="70">
        <v>4</v>
      </c>
      <c r="F75" s="70">
        <v>5</v>
      </c>
      <c r="G75" s="165">
        <f t="shared" si="2"/>
        <v>9</v>
      </c>
      <c r="H75" s="208">
        <v>43634</v>
      </c>
      <c r="I75" s="240">
        <v>300</v>
      </c>
      <c r="J75" s="217">
        <f t="shared" si="3"/>
        <v>9</v>
      </c>
    </row>
    <row r="76" spans="1:10" ht="15" hidden="1" outlineLevel="1" thickBot="1" x14ac:dyDescent="0.4">
      <c r="A76" s="70" t="s">
        <v>58</v>
      </c>
      <c r="B76" s="220" t="s">
        <v>243</v>
      </c>
      <c r="C76" s="79" t="s">
        <v>59</v>
      </c>
      <c r="D76" s="72" t="s">
        <v>170</v>
      </c>
      <c r="E76" s="70">
        <v>7</v>
      </c>
      <c r="F76" s="70">
        <v>5</v>
      </c>
      <c r="G76" s="165">
        <f t="shared" si="2"/>
        <v>12</v>
      </c>
      <c r="H76" s="208">
        <v>43634</v>
      </c>
      <c r="I76" s="240">
        <v>900</v>
      </c>
      <c r="J76" s="217">
        <f t="shared" si="3"/>
        <v>12</v>
      </c>
    </row>
    <row r="77" spans="1:10" ht="15" hidden="1" outlineLevel="1" thickBot="1" x14ac:dyDescent="0.4">
      <c r="A77" s="70" t="s">
        <v>58</v>
      </c>
      <c r="B77" s="220" t="s">
        <v>244</v>
      </c>
      <c r="C77" s="79" t="s">
        <v>59</v>
      </c>
      <c r="D77" s="72" t="s">
        <v>170</v>
      </c>
      <c r="E77" s="70">
        <v>6</v>
      </c>
      <c r="F77" s="70">
        <v>3</v>
      </c>
      <c r="G77" s="165">
        <f t="shared" si="2"/>
        <v>9</v>
      </c>
      <c r="H77" s="208">
        <v>43634</v>
      </c>
      <c r="I77" s="240">
        <v>910</v>
      </c>
      <c r="J77" s="217">
        <f t="shared" si="3"/>
        <v>9</v>
      </c>
    </row>
    <row r="78" spans="1:10" ht="15" hidden="1" outlineLevel="1" thickBot="1" x14ac:dyDescent="0.4">
      <c r="A78" s="70" t="s">
        <v>58</v>
      </c>
      <c r="B78" s="220" t="s">
        <v>245</v>
      </c>
      <c r="C78" s="79" t="s">
        <v>59</v>
      </c>
      <c r="D78" s="72" t="s">
        <v>170</v>
      </c>
      <c r="E78" s="70">
        <v>8</v>
      </c>
      <c r="F78" s="70">
        <v>6</v>
      </c>
      <c r="G78" s="165">
        <f t="shared" si="2"/>
        <v>14</v>
      </c>
      <c r="H78" s="208">
        <v>43634</v>
      </c>
      <c r="I78" s="240">
        <v>500</v>
      </c>
      <c r="J78" s="217">
        <f t="shared" si="3"/>
        <v>14</v>
      </c>
    </row>
    <row r="79" spans="1:10" ht="15" hidden="1" outlineLevel="1" thickBot="1" x14ac:dyDescent="0.4">
      <c r="A79" s="70" t="s">
        <v>58</v>
      </c>
      <c r="B79" s="220" t="s">
        <v>246</v>
      </c>
      <c r="C79" s="79" t="s">
        <v>59</v>
      </c>
      <c r="D79" s="72" t="s">
        <v>170</v>
      </c>
      <c r="E79" s="70">
        <v>9</v>
      </c>
      <c r="F79" s="70">
        <v>8</v>
      </c>
      <c r="G79" s="165">
        <f t="shared" si="2"/>
        <v>17</v>
      </c>
      <c r="H79" s="208">
        <v>43634</v>
      </c>
      <c r="I79" s="240">
        <v>580</v>
      </c>
      <c r="J79" s="217">
        <f t="shared" si="3"/>
        <v>17</v>
      </c>
    </row>
    <row r="80" spans="1:10" ht="15" hidden="1" outlineLevel="1" thickBot="1" x14ac:dyDescent="0.4">
      <c r="A80" s="70" t="s">
        <v>58</v>
      </c>
      <c r="B80" s="220" t="s">
        <v>247</v>
      </c>
      <c r="C80" s="79" t="s">
        <v>59</v>
      </c>
      <c r="D80" s="72" t="s">
        <v>170</v>
      </c>
      <c r="E80" s="70">
        <v>3</v>
      </c>
      <c r="F80" s="70">
        <v>2</v>
      </c>
      <c r="G80" s="165">
        <f t="shared" si="2"/>
        <v>5</v>
      </c>
      <c r="H80" s="208">
        <v>43634</v>
      </c>
      <c r="I80" s="240">
        <v>400</v>
      </c>
      <c r="J80" s="217">
        <f t="shared" si="3"/>
        <v>5</v>
      </c>
    </row>
    <row r="81" spans="1:10" ht="15" hidden="1" outlineLevel="1" thickBot="1" x14ac:dyDescent="0.4">
      <c r="A81" s="70" t="s">
        <v>58</v>
      </c>
      <c r="B81" s="220" t="s">
        <v>248</v>
      </c>
      <c r="C81" s="79" t="s">
        <v>59</v>
      </c>
      <c r="D81" s="72" t="s">
        <v>170</v>
      </c>
      <c r="E81" s="70">
        <v>2</v>
      </c>
      <c r="F81" s="70">
        <v>2</v>
      </c>
      <c r="G81" s="165">
        <f t="shared" si="2"/>
        <v>4</v>
      </c>
      <c r="H81" s="208">
        <v>43634</v>
      </c>
      <c r="I81" s="240">
        <v>520</v>
      </c>
      <c r="J81" s="217">
        <f t="shared" si="3"/>
        <v>4</v>
      </c>
    </row>
    <row r="82" spans="1:10" hidden="1" outlineLevel="1" x14ac:dyDescent="0.35">
      <c r="A82" s="70" t="s">
        <v>58</v>
      </c>
      <c r="B82" s="220" t="s">
        <v>249</v>
      </c>
      <c r="C82" s="79" t="s">
        <v>59</v>
      </c>
      <c r="D82" s="72" t="s">
        <v>170</v>
      </c>
      <c r="E82" s="70">
        <v>4</v>
      </c>
      <c r="F82" s="70">
        <v>2</v>
      </c>
      <c r="G82" s="165">
        <f t="shared" si="2"/>
        <v>6</v>
      </c>
      <c r="H82" s="208">
        <v>43634</v>
      </c>
      <c r="I82" s="240">
        <v>450</v>
      </c>
      <c r="J82" s="217">
        <f t="shared" si="3"/>
        <v>6</v>
      </c>
    </row>
    <row r="83" spans="1:10" ht="15" collapsed="1" thickBot="1" x14ac:dyDescent="0.4">
      <c r="A83" s="71" t="s">
        <v>58</v>
      </c>
      <c r="B83" s="221"/>
      <c r="C83" s="80" t="s">
        <v>59</v>
      </c>
      <c r="D83" s="118">
        <f>COUNTA(D40:D82)</f>
        <v>43</v>
      </c>
      <c r="E83" s="118">
        <f>SUM(E40:E82)</f>
        <v>271</v>
      </c>
      <c r="F83" s="118">
        <f>SUM(F40:F82)</f>
        <v>229</v>
      </c>
      <c r="G83" s="118">
        <f>SUM(G40:G82)</f>
        <v>500</v>
      </c>
      <c r="H83" s="93">
        <v>43634</v>
      </c>
      <c r="I83" s="119">
        <f>AVERAGE(I40:I82)</f>
        <v>557.90697674418607</v>
      </c>
      <c r="J83" s="118">
        <f>SUM(J40:J82)</f>
        <v>500</v>
      </c>
    </row>
    <row r="84" spans="1:10" hidden="1" outlineLevel="1" x14ac:dyDescent="0.35">
      <c r="A84" s="72" t="s">
        <v>60</v>
      </c>
      <c r="B84" s="219" t="s">
        <v>250</v>
      </c>
      <c r="C84" s="86" t="s">
        <v>61</v>
      </c>
      <c r="D84" s="72" t="s">
        <v>170</v>
      </c>
      <c r="E84" s="72">
        <v>14</v>
      </c>
      <c r="F84" s="72">
        <v>9</v>
      </c>
      <c r="G84" s="125">
        <f t="shared" ref="G84:G115" si="4">E84+F84</f>
        <v>23</v>
      </c>
      <c r="H84" s="231">
        <v>43775</v>
      </c>
      <c r="I84" s="239">
        <v>30</v>
      </c>
      <c r="J84" s="217">
        <f t="shared" si="3"/>
        <v>23</v>
      </c>
    </row>
    <row r="85" spans="1:10" hidden="1" outlineLevel="1" x14ac:dyDescent="0.35">
      <c r="A85" s="70" t="s">
        <v>60</v>
      </c>
      <c r="B85" s="220" t="s">
        <v>251</v>
      </c>
      <c r="C85" s="79" t="s">
        <v>61</v>
      </c>
      <c r="D85" s="72" t="s">
        <v>170</v>
      </c>
      <c r="E85" s="70">
        <v>6</v>
      </c>
      <c r="F85" s="70">
        <v>4</v>
      </c>
      <c r="G85" s="165">
        <f t="shared" si="4"/>
        <v>10</v>
      </c>
      <c r="H85" s="231">
        <v>43775</v>
      </c>
      <c r="I85" s="240">
        <v>60</v>
      </c>
      <c r="J85" s="217">
        <f t="shared" si="3"/>
        <v>10</v>
      </c>
    </row>
    <row r="86" spans="1:10" hidden="1" outlineLevel="1" x14ac:dyDescent="0.35">
      <c r="A86" s="70" t="s">
        <v>60</v>
      </c>
      <c r="B86" s="220" t="s">
        <v>252</v>
      </c>
      <c r="C86" s="79" t="s">
        <v>61</v>
      </c>
      <c r="D86" s="72" t="s">
        <v>170</v>
      </c>
      <c r="E86" s="70">
        <v>4</v>
      </c>
      <c r="F86" s="70">
        <v>2</v>
      </c>
      <c r="G86" s="165">
        <f t="shared" si="4"/>
        <v>6</v>
      </c>
      <c r="H86" s="231">
        <v>43775</v>
      </c>
      <c r="I86" s="240">
        <v>50</v>
      </c>
      <c r="J86" s="217">
        <f t="shared" si="3"/>
        <v>6</v>
      </c>
    </row>
    <row r="87" spans="1:10" hidden="1" outlineLevel="1" x14ac:dyDescent="0.35">
      <c r="A87" s="70" t="s">
        <v>60</v>
      </c>
      <c r="B87" s="220" t="s">
        <v>253</v>
      </c>
      <c r="C87" s="79" t="s">
        <v>61</v>
      </c>
      <c r="D87" s="72" t="s">
        <v>170</v>
      </c>
      <c r="E87" s="70">
        <v>4</v>
      </c>
      <c r="F87" s="70">
        <v>4</v>
      </c>
      <c r="G87" s="165">
        <f t="shared" si="4"/>
        <v>8</v>
      </c>
      <c r="H87" s="231">
        <v>43775</v>
      </c>
      <c r="I87" s="240">
        <v>340</v>
      </c>
      <c r="J87" s="217">
        <f t="shared" si="3"/>
        <v>8</v>
      </c>
    </row>
    <row r="88" spans="1:10" hidden="1" outlineLevel="1" x14ac:dyDescent="0.35">
      <c r="A88" s="70" t="s">
        <v>60</v>
      </c>
      <c r="B88" s="220" t="s">
        <v>254</v>
      </c>
      <c r="C88" s="79" t="s">
        <v>61</v>
      </c>
      <c r="D88" s="72" t="s">
        <v>170</v>
      </c>
      <c r="E88" s="70">
        <v>7</v>
      </c>
      <c r="F88" s="70">
        <v>3</v>
      </c>
      <c r="G88" s="165">
        <f t="shared" si="4"/>
        <v>10</v>
      </c>
      <c r="H88" s="231">
        <v>43775</v>
      </c>
      <c r="I88" s="240">
        <v>310</v>
      </c>
      <c r="J88" s="217">
        <f t="shared" si="3"/>
        <v>10</v>
      </c>
    </row>
    <row r="89" spans="1:10" hidden="1" outlineLevel="1" x14ac:dyDescent="0.35">
      <c r="A89" s="70" t="s">
        <v>60</v>
      </c>
      <c r="B89" s="220" t="s">
        <v>255</v>
      </c>
      <c r="C89" s="79" t="s">
        <v>61</v>
      </c>
      <c r="D89" s="72" t="s">
        <v>170</v>
      </c>
      <c r="E89" s="70">
        <v>9</v>
      </c>
      <c r="F89" s="70">
        <v>6</v>
      </c>
      <c r="G89" s="165">
        <f t="shared" si="4"/>
        <v>15</v>
      </c>
      <c r="H89" s="231">
        <v>43775</v>
      </c>
      <c r="I89" s="240">
        <v>300</v>
      </c>
      <c r="J89" s="217">
        <f t="shared" si="3"/>
        <v>15</v>
      </c>
    </row>
    <row r="90" spans="1:10" hidden="1" outlineLevel="1" x14ac:dyDescent="0.35">
      <c r="A90" s="70" t="s">
        <v>60</v>
      </c>
      <c r="B90" s="220" t="s">
        <v>256</v>
      </c>
      <c r="C90" s="79" t="s">
        <v>61</v>
      </c>
      <c r="D90" s="72" t="s">
        <v>170</v>
      </c>
      <c r="E90" s="70">
        <v>7</v>
      </c>
      <c r="F90" s="70">
        <v>7</v>
      </c>
      <c r="G90" s="165">
        <f t="shared" si="4"/>
        <v>14</v>
      </c>
      <c r="H90" s="231">
        <v>43775</v>
      </c>
      <c r="I90" s="240">
        <v>200</v>
      </c>
      <c r="J90" s="217">
        <f t="shared" si="3"/>
        <v>14</v>
      </c>
    </row>
    <row r="91" spans="1:10" hidden="1" outlineLevel="1" x14ac:dyDescent="0.35">
      <c r="A91" s="70" t="s">
        <v>60</v>
      </c>
      <c r="B91" s="220" t="s">
        <v>257</v>
      </c>
      <c r="C91" s="79" t="s">
        <v>61</v>
      </c>
      <c r="D91" s="72" t="s">
        <v>170</v>
      </c>
      <c r="E91" s="70">
        <v>5</v>
      </c>
      <c r="F91" s="70">
        <v>2</v>
      </c>
      <c r="G91" s="165">
        <f t="shared" si="4"/>
        <v>7</v>
      </c>
      <c r="H91" s="231">
        <v>43775</v>
      </c>
      <c r="I91" s="240">
        <v>80</v>
      </c>
      <c r="J91" s="217">
        <f t="shared" si="3"/>
        <v>7</v>
      </c>
    </row>
    <row r="92" spans="1:10" hidden="1" outlineLevel="1" x14ac:dyDescent="0.35">
      <c r="A92" s="70" t="s">
        <v>60</v>
      </c>
      <c r="B92" s="220" t="s">
        <v>258</v>
      </c>
      <c r="C92" s="79" t="s">
        <v>61</v>
      </c>
      <c r="D92" s="72" t="s">
        <v>170</v>
      </c>
      <c r="E92" s="70">
        <v>7</v>
      </c>
      <c r="F92" s="70">
        <v>4</v>
      </c>
      <c r="G92" s="165">
        <f t="shared" si="4"/>
        <v>11</v>
      </c>
      <c r="H92" s="231">
        <v>43775</v>
      </c>
      <c r="I92" s="240">
        <v>110</v>
      </c>
      <c r="J92" s="217">
        <f t="shared" si="3"/>
        <v>11</v>
      </c>
    </row>
    <row r="93" spans="1:10" hidden="1" outlineLevel="1" x14ac:dyDescent="0.35">
      <c r="A93" s="70" t="s">
        <v>60</v>
      </c>
      <c r="B93" s="220" t="s">
        <v>259</v>
      </c>
      <c r="C93" s="79" t="s">
        <v>61</v>
      </c>
      <c r="D93" s="72" t="s">
        <v>170</v>
      </c>
      <c r="E93" s="70">
        <v>3</v>
      </c>
      <c r="F93" s="70">
        <v>1</v>
      </c>
      <c r="G93" s="165">
        <f t="shared" si="4"/>
        <v>4</v>
      </c>
      <c r="H93" s="231">
        <v>43775</v>
      </c>
      <c r="I93" s="240">
        <v>220</v>
      </c>
      <c r="J93" s="217">
        <f t="shared" si="3"/>
        <v>4</v>
      </c>
    </row>
    <row r="94" spans="1:10" hidden="1" outlineLevel="1" x14ac:dyDescent="0.35">
      <c r="A94" s="70" t="s">
        <v>60</v>
      </c>
      <c r="B94" s="220" t="s">
        <v>260</v>
      </c>
      <c r="C94" s="79" t="s">
        <v>61</v>
      </c>
      <c r="D94" s="72" t="s">
        <v>170</v>
      </c>
      <c r="E94" s="70">
        <v>5</v>
      </c>
      <c r="F94" s="70">
        <v>10</v>
      </c>
      <c r="G94" s="165">
        <f t="shared" si="4"/>
        <v>15</v>
      </c>
      <c r="H94" s="231">
        <v>43775</v>
      </c>
      <c r="I94" s="240">
        <v>320</v>
      </c>
      <c r="J94" s="217">
        <f t="shared" si="3"/>
        <v>15</v>
      </c>
    </row>
    <row r="95" spans="1:10" hidden="1" outlineLevel="1" x14ac:dyDescent="0.35">
      <c r="A95" s="70" t="s">
        <v>60</v>
      </c>
      <c r="B95" s="220" t="s">
        <v>261</v>
      </c>
      <c r="C95" s="79" t="s">
        <v>61</v>
      </c>
      <c r="D95" s="72" t="s">
        <v>170</v>
      </c>
      <c r="E95" s="70">
        <v>6</v>
      </c>
      <c r="F95" s="70">
        <v>5</v>
      </c>
      <c r="G95" s="165">
        <f t="shared" si="4"/>
        <v>11</v>
      </c>
      <c r="H95" s="231">
        <v>43775</v>
      </c>
      <c r="I95" s="240">
        <v>120</v>
      </c>
      <c r="J95" s="217">
        <f t="shared" si="3"/>
        <v>11</v>
      </c>
    </row>
    <row r="96" spans="1:10" hidden="1" outlineLevel="1" x14ac:dyDescent="0.35">
      <c r="A96" s="70" t="s">
        <v>60</v>
      </c>
      <c r="B96" s="220" t="s">
        <v>262</v>
      </c>
      <c r="C96" s="79" t="s">
        <v>61</v>
      </c>
      <c r="D96" s="72" t="s">
        <v>170</v>
      </c>
      <c r="E96" s="70">
        <v>4</v>
      </c>
      <c r="F96" s="70">
        <v>4</v>
      </c>
      <c r="G96" s="165">
        <f t="shared" si="4"/>
        <v>8</v>
      </c>
      <c r="H96" s="231">
        <v>43775</v>
      </c>
      <c r="I96" s="240">
        <v>190</v>
      </c>
      <c r="J96" s="217">
        <f t="shared" si="3"/>
        <v>8</v>
      </c>
    </row>
    <row r="97" spans="1:10" hidden="1" outlineLevel="1" x14ac:dyDescent="0.35">
      <c r="A97" s="70" t="s">
        <v>60</v>
      </c>
      <c r="B97" s="220" t="s">
        <v>263</v>
      </c>
      <c r="C97" s="79" t="s">
        <v>61</v>
      </c>
      <c r="D97" s="72" t="s">
        <v>170</v>
      </c>
      <c r="E97" s="70">
        <v>6</v>
      </c>
      <c r="F97" s="70">
        <v>2</v>
      </c>
      <c r="G97" s="165">
        <f t="shared" si="4"/>
        <v>8</v>
      </c>
      <c r="H97" s="231">
        <v>43775</v>
      </c>
      <c r="I97" s="240">
        <v>180</v>
      </c>
      <c r="J97" s="217">
        <f t="shared" si="3"/>
        <v>8</v>
      </c>
    </row>
    <row r="98" spans="1:10" hidden="1" outlineLevel="1" x14ac:dyDescent="0.35">
      <c r="A98" s="70" t="s">
        <v>60</v>
      </c>
      <c r="B98" s="220" t="s">
        <v>264</v>
      </c>
      <c r="C98" s="79" t="s">
        <v>61</v>
      </c>
      <c r="D98" s="72" t="s">
        <v>170</v>
      </c>
      <c r="E98" s="70">
        <v>7</v>
      </c>
      <c r="F98" s="70">
        <v>3</v>
      </c>
      <c r="G98" s="165">
        <f t="shared" si="4"/>
        <v>10</v>
      </c>
      <c r="H98" s="231">
        <v>43775</v>
      </c>
      <c r="I98" s="240">
        <v>390</v>
      </c>
      <c r="J98" s="217">
        <f t="shared" si="3"/>
        <v>10</v>
      </c>
    </row>
    <row r="99" spans="1:10" hidden="1" outlineLevel="1" x14ac:dyDescent="0.35">
      <c r="A99" s="70" t="s">
        <v>60</v>
      </c>
      <c r="B99" s="220" t="s">
        <v>265</v>
      </c>
      <c r="C99" s="79" t="s">
        <v>61</v>
      </c>
      <c r="D99" s="72" t="s">
        <v>170</v>
      </c>
      <c r="E99" s="70">
        <v>4</v>
      </c>
      <c r="F99" s="70">
        <v>3</v>
      </c>
      <c r="G99" s="165">
        <f t="shared" si="4"/>
        <v>7</v>
      </c>
      <c r="H99" s="231">
        <v>43775</v>
      </c>
      <c r="I99" s="240">
        <v>360</v>
      </c>
      <c r="J99" s="217">
        <f t="shared" si="3"/>
        <v>7</v>
      </c>
    </row>
    <row r="100" spans="1:10" hidden="1" outlineLevel="1" x14ac:dyDescent="0.35">
      <c r="A100" s="70" t="s">
        <v>60</v>
      </c>
      <c r="B100" s="220" t="s">
        <v>266</v>
      </c>
      <c r="C100" s="79" t="s">
        <v>61</v>
      </c>
      <c r="D100" s="72" t="s">
        <v>170</v>
      </c>
      <c r="E100" s="70">
        <v>2</v>
      </c>
      <c r="F100" s="70">
        <v>2</v>
      </c>
      <c r="G100" s="165">
        <f t="shared" si="4"/>
        <v>4</v>
      </c>
      <c r="H100" s="231">
        <v>43775</v>
      </c>
      <c r="I100" s="240">
        <v>250</v>
      </c>
      <c r="J100" s="217">
        <f t="shared" si="3"/>
        <v>4</v>
      </c>
    </row>
    <row r="101" spans="1:10" hidden="1" outlineLevel="1" x14ac:dyDescent="0.35">
      <c r="A101" s="70" t="s">
        <v>60</v>
      </c>
      <c r="B101" s="220" t="s">
        <v>267</v>
      </c>
      <c r="C101" s="79" t="s">
        <v>61</v>
      </c>
      <c r="D101" s="72" t="s">
        <v>170</v>
      </c>
      <c r="E101" s="70">
        <v>7</v>
      </c>
      <c r="F101" s="70">
        <v>5</v>
      </c>
      <c r="G101" s="165">
        <f t="shared" si="4"/>
        <v>12</v>
      </c>
      <c r="H101" s="231">
        <v>43775</v>
      </c>
      <c r="I101" s="240">
        <v>400</v>
      </c>
      <c r="J101" s="217">
        <f t="shared" si="3"/>
        <v>12</v>
      </c>
    </row>
    <row r="102" spans="1:10" hidden="1" outlineLevel="1" x14ac:dyDescent="0.35">
      <c r="A102" s="70" t="s">
        <v>60</v>
      </c>
      <c r="B102" s="220" t="s">
        <v>268</v>
      </c>
      <c r="C102" s="79" t="s">
        <v>61</v>
      </c>
      <c r="D102" s="72" t="s">
        <v>170</v>
      </c>
      <c r="E102" s="70">
        <v>6</v>
      </c>
      <c r="F102" s="70">
        <v>3</v>
      </c>
      <c r="G102" s="165">
        <f t="shared" si="4"/>
        <v>9</v>
      </c>
      <c r="H102" s="231">
        <v>43775</v>
      </c>
      <c r="I102" s="240">
        <v>100</v>
      </c>
      <c r="J102" s="217">
        <f t="shared" si="3"/>
        <v>9</v>
      </c>
    </row>
    <row r="103" spans="1:10" hidden="1" outlineLevel="1" x14ac:dyDescent="0.35">
      <c r="A103" s="70" t="s">
        <v>60</v>
      </c>
      <c r="B103" s="220" t="s">
        <v>269</v>
      </c>
      <c r="C103" s="79" t="s">
        <v>61</v>
      </c>
      <c r="D103" s="72" t="s">
        <v>170</v>
      </c>
      <c r="E103" s="70">
        <v>8</v>
      </c>
      <c r="F103" s="70">
        <v>4</v>
      </c>
      <c r="G103" s="165">
        <f t="shared" si="4"/>
        <v>12</v>
      </c>
      <c r="H103" s="231">
        <v>43775</v>
      </c>
      <c r="I103" s="240">
        <v>340</v>
      </c>
      <c r="J103" s="217">
        <f t="shared" si="3"/>
        <v>12</v>
      </c>
    </row>
    <row r="104" spans="1:10" hidden="1" outlineLevel="1" x14ac:dyDescent="0.35">
      <c r="A104" s="70" t="s">
        <v>60</v>
      </c>
      <c r="B104" s="220" t="s">
        <v>270</v>
      </c>
      <c r="C104" s="79" t="s">
        <v>61</v>
      </c>
      <c r="D104" s="72" t="s">
        <v>170</v>
      </c>
      <c r="E104" s="70">
        <v>3</v>
      </c>
      <c r="F104" s="70">
        <v>2</v>
      </c>
      <c r="G104" s="165">
        <f t="shared" si="4"/>
        <v>5</v>
      </c>
      <c r="H104" s="231">
        <v>43775</v>
      </c>
      <c r="I104" s="240">
        <v>180</v>
      </c>
      <c r="J104" s="217">
        <f t="shared" si="3"/>
        <v>5</v>
      </c>
    </row>
    <row r="105" spans="1:10" hidden="1" outlineLevel="1" x14ac:dyDescent="0.35">
      <c r="A105" s="70" t="s">
        <v>60</v>
      </c>
      <c r="B105" s="220" t="s">
        <v>271</v>
      </c>
      <c r="C105" s="79" t="s">
        <v>61</v>
      </c>
      <c r="D105" s="72" t="s">
        <v>170</v>
      </c>
      <c r="E105" s="70">
        <v>4</v>
      </c>
      <c r="F105" s="70">
        <v>4</v>
      </c>
      <c r="G105" s="165">
        <f t="shared" si="4"/>
        <v>8</v>
      </c>
      <c r="H105" s="231">
        <v>43775</v>
      </c>
      <c r="I105" s="240">
        <v>480</v>
      </c>
      <c r="J105" s="217">
        <f t="shared" si="3"/>
        <v>8</v>
      </c>
    </row>
    <row r="106" spans="1:10" hidden="1" outlineLevel="1" x14ac:dyDescent="0.35">
      <c r="A106" s="70" t="s">
        <v>60</v>
      </c>
      <c r="B106" s="220" t="s">
        <v>272</v>
      </c>
      <c r="C106" s="79" t="s">
        <v>61</v>
      </c>
      <c r="D106" s="72" t="s">
        <v>170</v>
      </c>
      <c r="E106" s="70">
        <v>4</v>
      </c>
      <c r="F106" s="70">
        <v>2</v>
      </c>
      <c r="G106" s="165">
        <f t="shared" si="4"/>
        <v>6</v>
      </c>
      <c r="H106" s="231">
        <v>43775</v>
      </c>
      <c r="I106" s="240">
        <v>360</v>
      </c>
      <c r="J106" s="217">
        <f t="shared" si="3"/>
        <v>6</v>
      </c>
    </row>
    <row r="107" spans="1:10" hidden="1" outlineLevel="1" x14ac:dyDescent="0.35">
      <c r="A107" s="70" t="s">
        <v>60</v>
      </c>
      <c r="B107" s="220" t="s">
        <v>273</v>
      </c>
      <c r="C107" s="79" t="s">
        <v>61</v>
      </c>
      <c r="D107" s="72" t="s">
        <v>170</v>
      </c>
      <c r="E107" s="70">
        <v>3</v>
      </c>
      <c r="F107" s="70">
        <v>3</v>
      </c>
      <c r="G107" s="165">
        <f t="shared" si="4"/>
        <v>6</v>
      </c>
      <c r="H107" s="231">
        <v>43775</v>
      </c>
      <c r="I107" s="240">
        <v>40</v>
      </c>
      <c r="J107" s="217">
        <f t="shared" si="3"/>
        <v>6</v>
      </c>
    </row>
    <row r="108" spans="1:10" hidden="1" outlineLevel="1" x14ac:dyDescent="0.35">
      <c r="A108" s="70" t="s">
        <v>60</v>
      </c>
      <c r="B108" s="220" t="s">
        <v>274</v>
      </c>
      <c r="C108" s="79" t="s">
        <v>61</v>
      </c>
      <c r="D108" s="72" t="s">
        <v>170</v>
      </c>
      <c r="E108" s="70">
        <v>4</v>
      </c>
      <c r="F108" s="70">
        <v>2</v>
      </c>
      <c r="G108" s="165">
        <f t="shared" si="4"/>
        <v>6</v>
      </c>
      <c r="H108" s="231">
        <v>43775</v>
      </c>
      <c r="I108" s="240">
        <v>140</v>
      </c>
      <c r="J108" s="217">
        <f t="shared" si="3"/>
        <v>6</v>
      </c>
    </row>
    <row r="109" spans="1:10" hidden="1" outlineLevel="1" x14ac:dyDescent="0.35">
      <c r="A109" s="70" t="s">
        <v>60</v>
      </c>
      <c r="B109" s="220" t="s">
        <v>275</v>
      </c>
      <c r="C109" s="79" t="s">
        <v>61</v>
      </c>
      <c r="D109" s="72" t="s">
        <v>170</v>
      </c>
      <c r="E109" s="70">
        <v>5</v>
      </c>
      <c r="F109" s="70">
        <v>2</v>
      </c>
      <c r="G109" s="165">
        <f t="shared" si="4"/>
        <v>7</v>
      </c>
      <c r="H109" s="231">
        <v>43775</v>
      </c>
      <c r="I109" s="240">
        <v>80</v>
      </c>
      <c r="J109" s="217">
        <f t="shared" si="3"/>
        <v>7</v>
      </c>
    </row>
    <row r="110" spans="1:10" hidden="1" outlineLevel="1" x14ac:dyDescent="0.35">
      <c r="A110" s="70" t="s">
        <v>60</v>
      </c>
      <c r="B110" s="220" t="s">
        <v>276</v>
      </c>
      <c r="C110" s="79" t="s">
        <v>61</v>
      </c>
      <c r="D110" s="72" t="s">
        <v>170</v>
      </c>
      <c r="E110" s="70">
        <v>6</v>
      </c>
      <c r="F110" s="70">
        <v>2</v>
      </c>
      <c r="G110" s="165">
        <f t="shared" si="4"/>
        <v>8</v>
      </c>
      <c r="H110" s="231">
        <v>43775</v>
      </c>
      <c r="I110" s="240">
        <v>130</v>
      </c>
      <c r="J110" s="217">
        <f t="shared" si="3"/>
        <v>8</v>
      </c>
    </row>
    <row r="111" spans="1:10" hidden="1" outlineLevel="1" x14ac:dyDescent="0.35">
      <c r="A111" s="70" t="s">
        <v>60</v>
      </c>
      <c r="B111" s="220" t="s">
        <v>277</v>
      </c>
      <c r="C111" s="79" t="s">
        <v>61</v>
      </c>
      <c r="D111" s="72" t="s">
        <v>170</v>
      </c>
      <c r="E111" s="70">
        <v>8</v>
      </c>
      <c r="F111" s="70">
        <v>3</v>
      </c>
      <c r="G111" s="165">
        <f t="shared" si="4"/>
        <v>11</v>
      </c>
      <c r="H111" s="231">
        <v>43775</v>
      </c>
      <c r="I111" s="240">
        <v>180</v>
      </c>
      <c r="J111" s="217">
        <f t="shared" si="3"/>
        <v>11</v>
      </c>
    </row>
    <row r="112" spans="1:10" hidden="1" outlineLevel="1" x14ac:dyDescent="0.35">
      <c r="A112" s="70" t="s">
        <v>60</v>
      </c>
      <c r="B112" s="220" t="s">
        <v>278</v>
      </c>
      <c r="C112" s="79" t="s">
        <v>61</v>
      </c>
      <c r="D112" s="72" t="s">
        <v>170</v>
      </c>
      <c r="E112" s="70">
        <v>7</v>
      </c>
      <c r="F112" s="70">
        <v>3</v>
      </c>
      <c r="G112" s="165">
        <f t="shared" si="4"/>
        <v>10</v>
      </c>
      <c r="H112" s="231">
        <v>43775</v>
      </c>
      <c r="I112" s="240">
        <v>200</v>
      </c>
      <c r="J112" s="217">
        <f t="shared" si="3"/>
        <v>10</v>
      </c>
    </row>
    <row r="113" spans="1:10" hidden="1" outlineLevel="1" x14ac:dyDescent="0.35">
      <c r="A113" s="70" t="s">
        <v>60</v>
      </c>
      <c r="B113" s="220" t="s">
        <v>279</v>
      </c>
      <c r="C113" s="79" t="s">
        <v>61</v>
      </c>
      <c r="D113" s="72" t="s">
        <v>170</v>
      </c>
      <c r="E113" s="70">
        <v>2</v>
      </c>
      <c r="F113" s="70">
        <v>2</v>
      </c>
      <c r="G113" s="165">
        <f t="shared" si="4"/>
        <v>4</v>
      </c>
      <c r="H113" s="231">
        <v>43775</v>
      </c>
      <c r="I113" s="240">
        <v>230</v>
      </c>
      <c r="J113" s="217">
        <f t="shared" si="3"/>
        <v>4</v>
      </c>
    </row>
    <row r="114" spans="1:10" hidden="1" outlineLevel="1" x14ac:dyDescent="0.35">
      <c r="A114" s="70" t="s">
        <v>60</v>
      </c>
      <c r="B114" s="220" t="s">
        <v>280</v>
      </c>
      <c r="C114" s="79" t="s">
        <v>61</v>
      </c>
      <c r="D114" s="72" t="s">
        <v>170</v>
      </c>
      <c r="E114" s="70">
        <v>3</v>
      </c>
      <c r="F114" s="70">
        <v>3</v>
      </c>
      <c r="G114" s="165">
        <f t="shared" si="4"/>
        <v>6</v>
      </c>
      <c r="H114" s="231">
        <v>43775</v>
      </c>
      <c r="I114" s="240">
        <v>90</v>
      </c>
      <c r="J114" s="217">
        <f t="shared" si="3"/>
        <v>6</v>
      </c>
    </row>
    <row r="115" spans="1:10" hidden="1" outlineLevel="1" x14ac:dyDescent="0.35">
      <c r="A115" s="70" t="s">
        <v>60</v>
      </c>
      <c r="B115" s="220" t="s">
        <v>281</v>
      </c>
      <c r="C115" s="79" t="s">
        <v>61</v>
      </c>
      <c r="D115" s="72" t="s">
        <v>170</v>
      </c>
      <c r="E115" s="70">
        <v>1</v>
      </c>
      <c r="F115" s="70">
        <v>2</v>
      </c>
      <c r="G115" s="165">
        <f t="shared" si="4"/>
        <v>3</v>
      </c>
      <c r="H115" s="231">
        <v>43775</v>
      </c>
      <c r="I115" s="240">
        <v>305</v>
      </c>
      <c r="J115" s="217">
        <f t="shared" si="3"/>
        <v>3</v>
      </c>
    </row>
    <row r="116" spans="1:10" hidden="1" outlineLevel="1" x14ac:dyDescent="0.35">
      <c r="A116" s="70" t="s">
        <v>60</v>
      </c>
      <c r="B116" s="220" t="s">
        <v>282</v>
      </c>
      <c r="C116" s="79" t="s">
        <v>61</v>
      </c>
      <c r="D116" s="72" t="s">
        <v>170</v>
      </c>
      <c r="E116" s="70">
        <v>2</v>
      </c>
      <c r="F116" s="70">
        <v>1</v>
      </c>
      <c r="G116" s="165">
        <f t="shared" ref="G116:G147" si="5">E116+F116</f>
        <v>3</v>
      </c>
      <c r="H116" s="231">
        <v>43775</v>
      </c>
      <c r="I116" s="240">
        <v>202</v>
      </c>
      <c r="J116" s="217">
        <f t="shared" si="3"/>
        <v>3</v>
      </c>
    </row>
    <row r="117" spans="1:10" hidden="1" outlineLevel="1" x14ac:dyDescent="0.35">
      <c r="A117" s="70" t="s">
        <v>60</v>
      </c>
      <c r="B117" s="220" t="s">
        <v>283</v>
      </c>
      <c r="C117" s="79" t="s">
        <v>61</v>
      </c>
      <c r="D117" s="72" t="s">
        <v>170</v>
      </c>
      <c r="E117" s="70">
        <v>3</v>
      </c>
      <c r="F117" s="70">
        <v>3</v>
      </c>
      <c r="G117" s="165">
        <f t="shared" si="5"/>
        <v>6</v>
      </c>
      <c r="H117" s="231">
        <v>43775</v>
      </c>
      <c r="I117" s="240">
        <v>325</v>
      </c>
      <c r="J117" s="217">
        <f t="shared" si="3"/>
        <v>6</v>
      </c>
    </row>
    <row r="118" spans="1:10" hidden="1" outlineLevel="1" x14ac:dyDescent="0.35">
      <c r="A118" s="70" t="s">
        <v>60</v>
      </c>
      <c r="B118" s="220" t="s">
        <v>284</v>
      </c>
      <c r="C118" s="79" t="s">
        <v>61</v>
      </c>
      <c r="D118" s="72" t="s">
        <v>170</v>
      </c>
      <c r="E118" s="70">
        <v>2</v>
      </c>
      <c r="F118" s="70">
        <v>2</v>
      </c>
      <c r="G118" s="165">
        <f t="shared" si="5"/>
        <v>4</v>
      </c>
      <c r="H118" s="231">
        <v>43775</v>
      </c>
      <c r="I118" s="240">
        <v>405</v>
      </c>
      <c r="J118" s="217">
        <f t="shared" si="3"/>
        <v>4</v>
      </c>
    </row>
    <row r="119" spans="1:10" hidden="1" outlineLevel="1" x14ac:dyDescent="0.35">
      <c r="A119" s="70" t="s">
        <v>60</v>
      </c>
      <c r="B119" s="220" t="s">
        <v>285</v>
      </c>
      <c r="C119" s="79" t="s">
        <v>61</v>
      </c>
      <c r="D119" s="72" t="s">
        <v>170</v>
      </c>
      <c r="E119" s="70">
        <v>3</v>
      </c>
      <c r="F119" s="70">
        <v>1</v>
      </c>
      <c r="G119" s="165">
        <f t="shared" si="5"/>
        <v>4</v>
      </c>
      <c r="H119" s="231">
        <v>43775</v>
      </c>
      <c r="I119" s="240">
        <v>210</v>
      </c>
      <c r="J119" s="217">
        <f t="shared" si="3"/>
        <v>4</v>
      </c>
    </row>
    <row r="120" spans="1:10" hidden="1" outlineLevel="1" x14ac:dyDescent="0.35">
      <c r="A120" s="70" t="s">
        <v>60</v>
      </c>
      <c r="B120" s="220" t="s">
        <v>286</v>
      </c>
      <c r="C120" s="79" t="s">
        <v>61</v>
      </c>
      <c r="D120" s="72" t="s">
        <v>170</v>
      </c>
      <c r="E120" s="70">
        <v>5</v>
      </c>
      <c r="F120" s="70">
        <v>4</v>
      </c>
      <c r="G120" s="165">
        <f t="shared" si="5"/>
        <v>9</v>
      </c>
      <c r="H120" s="231">
        <v>43775</v>
      </c>
      <c r="I120" s="240">
        <v>340</v>
      </c>
      <c r="J120" s="217">
        <f t="shared" si="3"/>
        <v>9</v>
      </c>
    </row>
    <row r="121" spans="1:10" hidden="1" outlineLevel="1" x14ac:dyDescent="0.35">
      <c r="A121" s="70" t="s">
        <v>60</v>
      </c>
      <c r="B121" s="220" t="s">
        <v>287</v>
      </c>
      <c r="C121" s="79" t="s">
        <v>61</v>
      </c>
      <c r="D121" s="72" t="s">
        <v>170</v>
      </c>
      <c r="E121" s="70">
        <v>7</v>
      </c>
      <c r="F121" s="70">
        <v>4</v>
      </c>
      <c r="G121" s="165">
        <f t="shared" si="5"/>
        <v>11</v>
      </c>
      <c r="H121" s="231">
        <v>43775</v>
      </c>
      <c r="I121" s="240">
        <v>250</v>
      </c>
      <c r="J121" s="217">
        <f t="shared" si="3"/>
        <v>11</v>
      </c>
    </row>
    <row r="122" spans="1:10" hidden="1" outlineLevel="1" x14ac:dyDescent="0.35">
      <c r="A122" s="70" t="s">
        <v>60</v>
      </c>
      <c r="B122" s="220" t="s">
        <v>288</v>
      </c>
      <c r="C122" s="79" t="s">
        <v>61</v>
      </c>
      <c r="D122" s="72" t="s">
        <v>170</v>
      </c>
      <c r="E122" s="70">
        <v>6</v>
      </c>
      <c r="F122" s="70">
        <v>3</v>
      </c>
      <c r="G122" s="165">
        <f t="shared" si="5"/>
        <v>9</v>
      </c>
      <c r="H122" s="231">
        <v>43775</v>
      </c>
      <c r="I122" s="240">
        <v>200</v>
      </c>
      <c r="J122" s="217">
        <f t="shared" si="3"/>
        <v>9</v>
      </c>
    </row>
    <row r="123" spans="1:10" hidden="1" outlineLevel="1" x14ac:dyDescent="0.35">
      <c r="A123" s="70" t="s">
        <v>60</v>
      </c>
      <c r="B123" s="220" t="s">
        <v>289</v>
      </c>
      <c r="C123" s="79" t="s">
        <v>61</v>
      </c>
      <c r="D123" s="72" t="s">
        <v>170</v>
      </c>
      <c r="E123" s="70">
        <v>4</v>
      </c>
      <c r="F123" s="70">
        <v>2</v>
      </c>
      <c r="G123" s="165">
        <f t="shared" si="5"/>
        <v>6</v>
      </c>
      <c r="H123" s="231">
        <v>43775</v>
      </c>
      <c r="I123" s="240">
        <v>370</v>
      </c>
      <c r="J123" s="217">
        <f t="shared" si="3"/>
        <v>6</v>
      </c>
    </row>
    <row r="124" spans="1:10" hidden="1" outlineLevel="1" x14ac:dyDescent="0.35">
      <c r="A124" s="70" t="s">
        <v>60</v>
      </c>
      <c r="B124" s="220" t="s">
        <v>290</v>
      </c>
      <c r="C124" s="79" t="s">
        <v>61</v>
      </c>
      <c r="D124" s="72" t="s">
        <v>170</v>
      </c>
      <c r="E124" s="70">
        <v>3</v>
      </c>
      <c r="F124" s="70">
        <v>1</v>
      </c>
      <c r="G124" s="165">
        <f t="shared" si="5"/>
        <v>4</v>
      </c>
      <c r="H124" s="231">
        <v>43775</v>
      </c>
      <c r="I124" s="240">
        <v>300</v>
      </c>
      <c r="J124" s="217">
        <f t="shared" si="3"/>
        <v>4</v>
      </c>
    </row>
    <row r="125" spans="1:10" hidden="1" outlineLevel="1" x14ac:dyDescent="0.35">
      <c r="A125" s="70" t="s">
        <v>60</v>
      </c>
      <c r="B125" s="220" t="s">
        <v>291</v>
      </c>
      <c r="C125" s="79" t="s">
        <v>61</v>
      </c>
      <c r="D125" s="72" t="s">
        <v>170</v>
      </c>
      <c r="E125" s="70">
        <v>6</v>
      </c>
      <c r="F125" s="70">
        <v>7</v>
      </c>
      <c r="G125" s="165">
        <f t="shared" si="5"/>
        <v>13</v>
      </c>
      <c r="H125" s="231">
        <v>43775</v>
      </c>
      <c r="I125" s="240">
        <v>280</v>
      </c>
      <c r="J125" s="217">
        <f t="shared" si="3"/>
        <v>13</v>
      </c>
    </row>
    <row r="126" spans="1:10" hidden="1" outlineLevel="1" x14ac:dyDescent="0.35">
      <c r="A126" s="70" t="s">
        <v>60</v>
      </c>
      <c r="B126" s="220" t="s">
        <v>292</v>
      </c>
      <c r="C126" s="79" t="s">
        <v>61</v>
      </c>
      <c r="D126" s="72" t="s">
        <v>170</v>
      </c>
      <c r="E126" s="70">
        <v>3</v>
      </c>
      <c r="F126" s="70">
        <v>1</v>
      </c>
      <c r="G126" s="165">
        <f t="shared" si="5"/>
        <v>4</v>
      </c>
      <c r="H126" s="231">
        <v>43775</v>
      </c>
      <c r="I126" s="240">
        <v>390</v>
      </c>
      <c r="J126" s="217">
        <f t="shared" si="3"/>
        <v>4</v>
      </c>
    </row>
    <row r="127" spans="1:10" hidden="1" outlineLevel="1" x14ac:dyDescent="0.35">
      <c r="A127" s="70" t="s">
        <v>60</v>
      </c>
      <c r="B127" s="220" t="s">
        <v>293</v>
      </c>
      <c r="C127" s="79" t="s">
        <v>61</v>
      </c>
      <c r="D127" s="72" t="s">
        <v>170</v>
      </c>
      <c r="E127" s="70">
        <v>3</v>
      </c>
      <c r="F127" s="70">
        <v>2</v>
      </c>
      <c r="G127" s="165">
        <f t="shared" si="5"/>
        <v>5</v>
      </c>
      <c r="H127" s="231">
        <v>43775</v>
      </c>
      <c r="I127" s="240">
        <v>600</v>
      </c>
      <c r="J127" s="217">
        <f t="shared" si="3"/>
        <v>5</v>
      </c>
    </row>
    <row r="128" spans="1:10" hidden="1" outlineLevel="1" x14ac:dyDescent="0.35">
      <c r="A128" s="70" t="s">
        <v>60</v>
      </c>
      <c r="B128" s="220" t="s">
        <v>294</v>
      </c>
      <c r="C128" s="79" t="s">
        <v>61</v>
      </c>
      <c r="D128" s="72" t="s">
        <v>170</v>
      </c>
      <c r="E128" s="70">
        <v>2</v>
      </c>
      <c r="F128" s="70">
        <v>2</v>
      </c>
      <c r="G128" s="165">
        <f t="shared" si="5"/>
        <v>4</v>
      </c>
      <c r="H128" s="231">
        <v>43775</v>
      </c>
      <c r="I128" s="240">
        <v>210</v>
      </c>
      <c r="J128" s="217">
        <f t="shared" si="3"/>
        <v>4</v>
      </c>
    </row>
    <row r="129" spans="1:10" hidden="1" outlineLevel="1" x14ac:dyDescent="0.35">
      <c r="A129" s="70" t="s">
        <v>60</v>
      </c>
      <c r="B129" s="220" t="s">
        <v>295</v>
      </c>
      <c r="C129" s="79" t="s">
        <v>61</v>
      </c>
      <c r="D129" s="72" t="s">
        <v>170</v>
      </c>
      <c r="E129" s="70">
        <v>1</v>
      </c>
      <c r="F129" s="70">
        <v>2</v>
      </c>
      <c r="G129" s="165">
        <f t="shared" si="5"/>
        <v>3</v>
      </c>
      <c r="H129" s="231">
        <v>43775</v>
      </c>
      <c r="I129" s="240">
        <v>380</v>
      </c>
      <c r="J129" s="217">
        <f t="shared" si="3"/>
        <v>3</v>
      </c>
    </row>
    <row r="130" spans="1:10" hidden="1" outlineLevel="1" x14ac:dyDescent="0.35">
      <c r="A130" s="70" t="s">
        <v>60</v>
      </c>
      <c r="B130" s="220" t="s">
        <v>296</v>
      </c>
      <c r="C130" s="79" t="s">
        <v>61</v>
      </c>
      <c r="D130" s="72" t="s">
        <v>170</v>
      </c>
      <c r="E130" s="70">
        <v>3</v>
      </c>
      <c r="F130" s="70">
        <v>2</v>
      </c>
      <c r="G130" s="165">
        <f t="shared" si="5"/>
        <v>5</v>
      </c>
      <c r="H130" s="231">
        <v>43775</v>
      </c>
      <c r="I130" s="240">
        <v>350</v>
      </c>
      <c r="J130" s="217">
        <f t="shared" si="3"/>
        <v>5</v>
      </c>
    </row>
    <row r="131" spans="1:10" hidden="1" outlineLevel="1" x14ac:dyDescent="0.35">
      <c r="A131" s="70" t="s">
        <v>60</v>
      </c>
      <c r="B131" s="220" t="s">
        <v>297</v>
      </c>
      <c r="C131" s="79" t="s">
        <v>61</v>
      </c>
      <c r="D131" s="72" t="s">
        <v>170</v>
      </c>
      <c r="E131" s="70">
        <v>4</v>
      </c>
      <c r="F131" s="70">
        <v>2</v>
      </c>
      <c r="G131" s="165">
        <f t="shared" si="5"/>
        <v>6</v>
      </c>
      <c r="H131" s="231">
        <v>43775</v>
      </c>
      <c r="I131" s="240">
        <v>410</v>
      </c>
      <c r="J131" s="217">
        <f t="shared" ref="J131:J194" si="6">IF(I131&gt;$Q$1,,G131)</f>
        <v>6</v>
      </c>
    </row>
    <row r="132" spans="1:10" hidden="1" outlineLevel="1" x14ac:dyDescent="0.35">
      <c r="A132" s="70" t="s">
        <v>60</v>
      </c>
      <c r="B132" s="220" t="s">
        <v>298</v>
      </c>
      <c r="C132" s="79" t="s">
        <v>61</v>
      </c>
      <c r="D132" s="72" t="s">
        <v>170</v>
      </c>
      <c r="E132" s="70">
        <v>5</v>
      </c>
      <c r="F132" s="70">
        <v>3</v>
      </c>
      <c r="G132" s="165">
        <f t="shared" si="5"/>
        <v>8</v>
      </c>
      <c r="H132" s="231">
        <v>43775</v>
      </c>
      <c r="I132" s="240">
        <v>590</v>
      </c>
      <c r="J132" s="217">
        <f t="shared" si="6"/>
        <v>8</v>
      </c>
    </row>
    <row r="133" spans="1:10" hidden="1" outlineLevel="1" x14ac:dyDescent="0.35">
      <c r="A133" s="70" t="s">
        <v>60</v>
      </c>
      <c r="B133" s="220" t="s">
        <v>299</v>
      </c>
      <c r="C133" s="79" t="s">
        <v>61</v>
      </c>
      <c r="D133" s="72" t="s">
        <v>170</v>
      </c>
      <c r="E133" s="70">
        <v>6</v>
      </c>
      <c r="F133" s="70">
        <v>3</v>
      </c>
      <c r="G133" s="165">
        <f t="shared" si="5"/>
        <v>9</v>
      </c>
      <c r="H133" s="231">
        <v>43775</v>
      </c>
      <c r="I133" s="240">
        <v>650</v>
      </c>
      <c r="J133" s="217">
        <f t="shared" si="6"/>
        <v>9</v>
      </c>
    </row>
    <row r="134" spans="1:10" hidden="1" outlineLevel="1" x14ac:dyDescent="0.35">
      <c r="A134" s="70" t="s">
        <v>60</v>
      </c>
      <c r="B134" s="220" t="s">
        <v>300</v>
      </c>
      <c r="C134" s="79" t="s">
        <v>61</v>
      </c>
      <c r="D134" s="72" t="s">
        <v>170</v>
      </c>
      <c r="E134" s="70">
        <v>7</v>
      </c>
      <c r="F134" s="70">
        <v>3</v>
      </c>
      <c r="G134" s="165">
        <f t="shared" si="5"/>
        <v>10</v>
      </c>
      <c r="H134" s="231">
        <v>43775</v>
      </c>
      <c r="I134" s="240">
        <v>440</v>
      </c>
      <c r="J134" s="217">
        <f t="shared" si="6"/>
        <v>10</v>
      </c>
    </row>
    <row r="135" spans="1:10" hidden="1" outlineLevel="1" x14ac:dyDescent="0.35">
      <c r="A135" s="70" t="s">
        <v>60</v>
      </c>
      <c r="B135" s="220" t="s">
        <v>301</v>
      </c>
      <c r="C135" s="79" t="s">
        <v>61</v>
      </c>
      <c r="D135" s="72" t="s">
        <v>170</v>
      </c>
      <c r="E135" s="70">
        <v>3</v>
      </c>
      <c r="F135" s="70">
        <v>1</v>
      </c>
      <c r="G135" s="165">
        <f t="shared" si="5"/>
        <v>4</v>
      </c>
      <c r="H135" s="231">
        <v>43775</v>
      </c>
      <c r="I135" s="240">
        <v>250</v>
      </c>
      <c r="J135" s="217">
        <f t="shared" si="6"/>
        <v>4</v>
      </c>
    </row>
    <row r="136" spans="1:10" hidden="1" outlineLevel="1" x14ac:dyDescent="0.35">
      <c r="A136" s="70" t="s">
        <v>60</v>
      </c>
      <c r="B136" s="220" t="s">
        <v>302</v>
      </c>
      <c r="C136" s="79" t="s">
        <v>61</v>
      </c>
      <c r="D136" s="72" t="s">
        <v>170</v>
      </c>
      <c r="E136" s="70">
        <v>4</v>
      </c>
      <c r="F136" s="70">
        <v>3</v>
      </c>
      <c r="G136" s="165">
        <f t="shared" si="5"/>
        <v>7</v>
      </c>
      <c r="H136" s="231">
        <v>43775</v>
      </c>
      <c r="I136" s="240">
        <v>570</v>
      </c>
      <c r="J136" s="217">
        <f t="shared" si="6"/>
        <v>7</v>
      </c>
    </row>
    <row r="137" spans="1:10" hidden="1" outlineLevel="1" x14ac:dyDescent="0.35">
      <c r="A137" s="70" t="s">
        <v>60</v>
      </c>
      <c r="B137" s="220" t="s">
        <v>303</v>
      </c>
      <c r="C137" s="79" t="s">
        <v>61</v>
      </c>
      <c r="D137" s="72" t="s">
        <v>170</v>
      </c>
      <c r="E137" s="70">
        <v>10</v>
      </c>
      <c r="F137" s="70">
        <v>12</v>
      </c>
      <c r="G137" s="165">
        <f t="shared" si="5"/>
        <v>22</v>
      </c>
      <c r="H137" s="231">
        <v>43775</v>
      </c>
      <c r="I137" s="240">
        <v>520</v>
      </c>
      <c r="J137" s="217">
        <f t="shared" si="6"/>
        <v>22</v>
      </c>
    </row>
    <row r="138" spans="1:10" hidden="1" outlineLevel="1" x14ac:dyDescent="0.35">
      <c r="A138" s="70" t="s">
        <v>60</v>
      </c>
      <c r="B138" s="220" t="s">
        <v>304</v>
      </c>
      <c r="C138" s="79" t="s">
        <v>61</v>
      </c>
      <c r="D138" s="72" t="s">
        <v>170</v>
      </c>
      <c r="E138" s="70">
        <v>4</v>
      </c>
      <c r="F138" s="70">
        <v>6</v>
      </c>
      <c r="G138" s="165">
        <f t="shared" si="5"/>
        <v>10</v>
      </c>
      <c r="H138" s="231">
        <v>43775</v>
      </c>
      <c r="I138" s="240">
        <v>150</v>
      </c>
      <c r="J138" s="217">
        <f t="shared" si="6"/>
        <v>10</v>
      </c>
    </row>
    <row r="139" spans="1:10" hidden="1" outlineLevel="1" x14ac:dyDescent="0.35">
      <c r="A139" s="70" t="s">
        <v>60</v>
      </c>
      <c r="B139" s="220" t="s">
        <v>305</v>
      </c>
      <c r="C139" s="79" t="s">
        <v>61</v>
      </c>
      <c r="D139" s="72" t="s">
        <v>170</v>
      </c>
      <c r="E139" s="70">
        <v>12</v>
      </c>
      <c r="F139" s="70">
        <v>6</v>
      </c>
      <c r="G139" s="165">
        <f t="shared" si="5"/>
        <v>18</v>
      </c>
      <c r="H139" s="231">
        <v>43775</v>
      </c>
      <c r="I139" s="240">
        <v>230</v>
      </c>
      <c r="J139" s="217">
        <f t="shared" si="6"/>
        <v>18</v>
      </c>
    </row>
    <row r="140" spans="1:10" hidden="1" outlineLevel="1" x14ac:dyDescent="0.35">
      <c r="A140" s="70" t="s">
        <v>60</v>
      </c>
      <c r="B140" s="220" t="s">
        <v>306</v>
      </c>
      <c r="C140" s="79" t="s">
        <v>61</v>
      </c>
      <c r="D140" s="72" t="s">
        <v>170</v>
      </c>
      <c r="E140" s="70">
        <v>5</v>
      </c>
      <c r="F140" s="70">
        <v>5</v>
      </c>
      <c r="G140" s="165">
        <f t="shared" si="5"/>
        <v>10</v>
      </c>
      <c r="H140" s="231">
        <v>43775</v>
      </c>
      <c r="I140" s="240">
        <v>435</v>
      </c>
      <c r="J140" s="217">
        <f t="shared" si="6"/>
        <v>10</v>
      </c>
    </row>
    <row r="141" spans="1:10" hidden="1" outlineLevel="1" x14ac:dyDescent="0.35">
      <c r="A141" s="70" t="s">
        <v>60</v>
      </c>
      <c r="B141" s="220" t="s">
        <v>307</v>
      </c>
      <c r="C141" s="79" t="s">
        <v>61</v>
      </c>
      <c r="D141" s="72" t="s">
        <v>170</v>
      </c>
      <c r="E141" s="70">
        <v>10</v>
      </c>
      <c r="F141" s="70">
        <v>12</v>
      </c>
      <c r="G141" s="165">
        <f t="shared" si="5"/>
        <v>22</v>
      </c>
      <c r="H141" s="231">
        <v>43775</v>
      </c>
      <c r="I141" s="240">
        <v>570</v>
      </c>
      <c r="J141" s="217">
        <f t="shared" si="6"/>
        <v>22</v>
      </c>
    </row>
    <row r="142" spans="1:10" hidden="1" outlineLevel="1" x14ac:dyDescent="0.35">
      <c r="A142" s="70" t="s">
        <v>60</v>
      </c>
      <c r="B142" s="220" t="s">
        <v>308</v>
      </c>
      <c r="C142" s="79" t="s">
        <v>61</v>
      </c>
      <c r="D142" s="72" t="s">
        <v>170</v>
      </c>
      <c r="E142" s="70">
        <v>3</v>
      </c>
      <c r="F142" s="70">
        <v>8</v>
      </c>
      <c r="G142" s="165">
        <f t="shared" si="5"/>
        <v>11</v>
      </c>
      <c r="H142" s="231">
        <v>43775</v>
      </c>
      <c r="I142" s="240">
        <v>450</v>
      </c>
      <c r="J142" s="217">
        <f t="shared" si="6"/>
        <v>11</v>
      </c>
    </row>
    <row r="143" spans="1:10" hidden="1" outlineLevel="1" x14ac:dyDescent="0.35">
      <c r="A143" s="70" t="s">
        <v>60</v>
      </c>
      <c r="B143" s="220" t="s">
        <v>309</v>
      </c>
      <c r="C143" s="79" t="s">
        <v>61</v>
      </c>
      <c r="D143" s="72" t="s">
        <v>170</v>
      </c>
      <c r="E143" s="70">
        <v>3</v>
      </c>
      <c r="F143" s="70">
        <v>4</v>
      </c>
      <c r="G143" s="165">
        <f t="shared" si="5"/>
        <v>7</v>
      </c>
      <c r="H143" s="231">
        <v>43775</v>
      </c>
      <c r="I143" s="240">
        <v>550</v>
      </c>
      <c r="J143" s="217">
        <f t="shared" si="6"/>
        <v>7</v>
      </c>
    </row>
    <row r="144" spans="1:10" hidden="1" outlineLevel="1" x14ac:dyDescent="0.35">
      <c r="A144" s="70" t="s">
        <v>60</v>
      </c>
      <c r="B144" s="220" t="s">
        <v>310</v>
      </c>
      <c r="C144" s="79" t="s">
        <v>61</v>
      </c>
      <c r="D144" s="72" t="s">
        <v>170</v>
      </c>
      <c r="E144" s="70">
        <v>3</v>
      </c>
      <c r="F144" s="70">
        <v>3</v>
      </c>
      <c r="G144" s="165">
        <f t="shared" si="5"/>
        <v>6</v>
      </c>
      <c r="H144" s="231">
        <v>43775</v>
      </c>
      <c r="I144" s="240">
        <v>280</v>
      </c>
      <c r="J144" s="217">
        <f t="shared" si="6"/>
        <v>6</v>
      </c>
    </row>
    <row r="145" spans="1:10" hidden="1" outlineLevel="1" x14ac:dyDescent="0.35">
      <c r="A145" s="70" t="s">
        <v>60</v>
      </c>
      <c r="B145" s="220" t="s">
        <v>311</v>
      </c>
      <c r="C145" s="79" t="s">
        <v>61</v>
      </c>
      <c r="D145" s="72" t="s">
        <v>170</v>
      </c>
      <c r="E145" s="70">
        <v>6</v>
      </c>
      <c r="F145" s="70">
        <v>7</v>
      </c>
      <c r="G145" s="165">
        <f t="shared" si="5"/>
        <v>13</v>
      </c>
      <c r="H145" s="231">
        <v>43775</v>
      </c>
      <c r="I145" s="240">
        <v>220</v>
      </c>
      <c r="J145" s="217">
        <f t="shared" si="6"/>
        <v>13</v>
      </c>
    </row>
    <row r="146" spans="1:10" hidden="1" outlineLevel="1" x14ac:dyDescent="0.35">
      <c r="A146" s="70" t="s">
        <v>60</v>
      </c>
      <c r="B146" s="220" t="s">
        <v>312</v>
      </c>
      <c r="C146" s="79" t="s">
        <v>61</v>
      </c>
      <c r="D146" s="72" t="s">
        <v>170</v>
      </c>
      <c r="E146" s="70">
        <v>3</v>
      </c>
      <c r="F146" s="70">
        <v>3</v>
      </c>
      <c r="G146" s="165">
        <f t="shared" si="5"/>
        <v>6</v>
      </c>
      <c r="H146" s="231">
        <v>43775</v>
      </c>
      <c r="I146" s="240">
        <v>620</v>
      </c>
      <c r="J146" s="217">
        <f t="shared" si="6"/>
        <v>6</v>
      </c>
    </row>
    <row r="147" spans="1:10" hidden="1" outlineLevel="1" x14ac:dyDescent="0.35">
      <c r="A147" s="70" t="s">
        <v>60</v>
      </c>
      <c r="B147" s="220" t="s">
        <v>313</v>
      </c>
      <c r="C147" s="79" t="s">
        <v>61</v>
      </c>
      <c r="D147" s="72" t="s">
        <v>170</v>
      </c>
      <c r="E147" s="70">
        <v>5</v>
      </c>
      <c r="F147" s="70">
        <v>6</v>
      </c>
      <c r="G147" s="165">
        <f t="shared" si="5"/>
        <v>11</v>
      </c>
      <c r="H147" s="231">
        <v>43775</v>
      </c>
      <c r="I147" s="240">
        <v>310</v>
      </c>
      <c r="J147" s="217">
        <f t="shared" si="6"/>
        <v>11</v>
      </c>
    </row>
    <row r="148" spans="1:10" hidden="1" outlineLevel="1" x14ac:dyDescent="0.35">
      <c r="A148" s="70" t="s">
        <v>60</v>
      </c>
      <c r="B148" s="220" t="s">
        <v>314</v>
      </c>
      <c r="C148" s="79" t="s">
        <v>61</v>
      </c>
      <c r="D148" s="72" t="s">
        <v>170</v>
      </c>
      <c r="E148" s="70">
        <v>5</v>
      </c>
      <c r="F148" s="70">
        <v>5</v>
      </c>
      <c r="G148" s="165">
        <f t="shared" ref="G148:G153" si="7">E148+F148</f>
        <v>10</v>
      </c>
      <c r="H148" s="231">
        <v>43775</v>
      </c>
      <c r="I148" s="240">
        <v>540</v>
      </c>
      <c r="J148" s="217">
        <f t="shared" si="6"/>
        <v>10</v>
      </c>
    </row>
    <row r="149" spans="1:10" hidden="1" outlineLevel="1" x14ac:dyDescent="0.35">
      <c r="A149" s="70" t="s">
        <v>60</v>
      </c>
      <c r="B149" s="220" t="s">
        <v>315</v>
      </c>
      <c r="C149" s="79" t="s">
        <v>61</v>
      </c>
      <c r="D149" s="72" t="s">
        <v>170</v>
      </c>
      <c r="E149" s="70">
        <v>5</v>
      </c>
      <c r="F149" s="70">
        <v>4</v>
      </c>
      <c r="G149" s="165">
        <f t="shared" si="7"/>
        <v>9</v>
      </c>
      <c r="H149" s="231">
        <v>43775</v>
      </c>
      <c r="I149" s="240">
        <v>680</v>
      </c>
      <c r="J149" s="217">
        <f t="shared" si="6"/>
        <v>9</v>
      </c>
    </row>
    <row r="150" spans="1:10" hidden="1" outlineLevel="1" x14ac:dyDescent="0.35">
      <c r="A150" s="70" t="s">
        <v>60</v>
      </c>
      <c r="B150" s="220" t="s">
        <v>316</v>
      </c>
      <c r="C150" s="79" t="s">
        <v>61</v>
      </c>
      <c r="D150" s="72" t="s">
        <v>170</v>
      </c>
      <c r="E150" s="70">
        <v>6</v>
      </c>
      <c r="F150" s="70">
        <v>3</v>
      </c>
      <c r="G150" s="165">
        <f t="shared" si="7"/>
        <v>9</v>
      </c>
      <c r="H150" s="231">
        <v>43775</v>
      </c>
      <c r="I150" s="240">
        <v>380</v>
      </c>
      <c r="J150" s="217">
        <f t="shared" si="6"/>
        <v>9</v>
      </c>
    </row>
    <row r="151" spans="1:10" hidden="1" outlineLevel="1" x14ac:dyDescent="0.35">
      <c r="A151" s="70" t="s">
        <v>60</v>
      </c>
      <c r="B151" s="220" t="s">
        <v>317</v>
      </c>
      <c r="C151" s="79" t="s">
        <v>61</v>
      </c>
      <c r="D151" s="72" t="s">
        <v>170</v>
      </c>
      <c r="E151" s="70">
        <v>5</v>
      </c>
      <c r="F151" s="70">
        <v>6</v>
      </c>
      <c r="G151" s="165">
        <f t="shared" si="7"/>
        <v>11</v>
      </c>
      <c r="H151" s="231">
        <v>43775</v>
      </c>
      <c r="I151" s="240">
        <v>500</v>
      </c>
      <c r="J151" s="217">
        <f t="shared" si="6"/>
        <v>11</v>
      </c>
    </row>
    <row r="152" spans="1:10" hidden="1" outlineLevel="1" x14ac:dyDescent="0.35">
      <c r="A152" s="70" t="s">
        <v>60</v>
      </c>
      <c r="B152" s="220" t="s">
        <v>318</v>
      </c>
      <c r="C152" s="79" t="s">
        <v>61</v>
      </c>
      <c r="D152" s="72" t="s">
        <v>170</v>
      </c>
      <c r="E152" s="70">
        <v>6</v>
      </c>
      <c r="F152" s="70">
        <v>4</v>
      </c>
      <c r="G152" s="165">
        <f t="shared" si="7"/>
        <v>10</v>
      </c>
      <c r="H152" s="231">
        <v>43775</v>
      </c>
      <c r="I152" s="240">
        <v>700</v>
      </c>
      <c r="J152" s="217">
        <f t="shared" si="6"/>
        <v>10</v>
      </c>
    </row>
    <row r="153" spans="1:10" hidden="1" outlineLevel="1" x14ac:dyDescent="0.35">
      <c r="A153" s="70" t="s">
        <v>60</v>
      </c>
      <c r="B153" s="220" t="s">
        <v>319</v>
      </c>
      <c r="C153" s="79" t="s">
        <v>61</v>
      </c>
      <c r="D153" s="72" t="s">
        <v>170</v>
      </c>
      <c r="E153" s="70">
        <v>7</v>
      </c>
      <c r="F153" s="70">
        <v>5</v>
      </c>
      <c r="G153" s="165">
        <f t="shared" si="7"/>
        <v>12</v>
      </c>
      <c r="H153" s="231">
        <v>43775</v>
      </c>
      <c r="I153" s="240">
        <v>730</v>
      </c>
      <c r="J153" s="217">
        <f t="shared" si="6"/>
        <v>12</v>
      </c>
    </row>
    <row r="154" spans="1:10" ht="15" collapsed="1" thickBot="1" x14ac:dyDescent="0.4">
      <c r="A154" s="71" t="s">
        <v>60</v>
      </c>
      <c r="B154" s="221"/>
      <c r="C154" s="80" t="s">
        <v>61</v>
      </c>
      <c r="D154" s="118">
        <f>COUNTA(D84:D153)</f>
        <v>70</v>
      </c>
      <c r="E154" s="118">
        <f>SUM(E84:E153)</f>
        <v>351</v>
      </c>
      <c r="F154" s="118">
        <f>SUM(F84:F153)</f>
        <v>264</v>
      </c>
      <c r="G154" s="118">
        <f>SUM(G84:G153)</f>
        <v>615</v>
      </c>
      <c r="H154" s="233">
        <v>43775</v>
      </c>
      <c r="I154" s="119">
        <f>AVERAGE(I84:I153)</f>
        <v>319.31428571428569</v>
      </c>
      <c r="J154" s="118">
        <f>SUM(J84:J153)</f>
        <v>615</v>
      </c>
    </row>
    <row r="155" spans="1:10" hidden="1" outlineLevel="1" x14ac:dyDescent="0.35">
      <c r="A155" s="72" t="s">
        <v>62</v>
      </c>
      <c r="B155" s="219" t="s">
        <v>320</v>
      </c>
      <c r="C155" s="86" t="s">
        <v>63</v>
      </c>
      <c r="D155" s="72" t="s">
        <v>170</v>
      </c>
      <c r="E155" s="72">
        <v>8</v>
      </c>
      <c r="F155" s="72">
        <v>4</v>
      </c>
      <c r="G155" s="125">
        <f t="shared" ref="G155:G186" si="8">E155+F155</f>
        <v>12</v>
      </c>
      <c r="H155" s="231">
        <v>43766</v>
      </c>
      <c r="I155" s="239">
        <v>100</v>
      </c>
      <c r="J155" s="217">
        <f t="shared" si="6"/>
        <v>12</v>
      </c>
    </row>
    <row r="156" spans="1:10" hidden="1" outlineLevel="1" x14ac:dyDescent="0.35">
      <c r="A156" s="70" t="s">
        <v>62</v>
      </c>
      <c r="B156" s="220" t="s">
        <v>321</v>
      </c>
      <c r="C156" s="79" t="s">
        <v>63</v>
      </c>
      <c r="D156" s="72" t="s">
        <v>170</v>
      </c>
      <c r="E156" s="70">
        <v>5</v>
      </c>
      <c r="F156" s="70">
        <v>8</v>
      </c>
      <c r="G156" s="165">
        <f t="shared" si="8"/>
        <v>13</v>
      </c>
      <c r="H156" s="231">
        <v>43766</v>
      </c>
      <c r="I156" s="240">
        <v>150</v>
      </c>
      <c r="J156" s="217">
        <f t="shared" si="6"/>
        <v>13</v>
      </c>
    </row>
    <row r="157" spans="1:10" hidden="1" outlineLevel="1" x14ac:dyDescent="0.35">
      <c r="A157" s="70" t="s">
        <v>62</v>
      </c>
      <c r="B157" s="220" t="s">
        <v>322</v>
      </c>
      <c r="C157" s="79" t="s">
        <v>63</v>
      </c>
      <c r="D157" s="72" t="s">
        <v>170</v>
      </c>
      <c r="E157" s="70">
        <v>5</v>
      </c>
      <c r="F157" s="70">
        <v>3</v>
      </c>
      <c r="G157" s="165">
        <f t="shared" si="8"/>
        <v>8</v>
      </c>
      <c r="H157" s="231">
        <v>43766</v>
      </c>
      <c r="I157" s="240">
        <v>50</v>
      </c>
      <c r="J157" s="217">
        <f t="shared" si="6"/>
        <v>8</v>
      </c>
    </row>
    <row r="158" spans="1:10" hidden="1" outlineLevel="1" x14ac:dyDescent="0.35">
      <c r="A158" s="70" t="s">
        <v>62</v>
      </c>
      <c r="B158" s="220" t="s">
        <v>323</v>
      </c>
      <c r="C158" s="79" t="s">
        <v>63</v>
      </c>
      <c r="D158" s="72" t="s">
        <v>170</v>
      </c>
      <c r="E158" s="70">
        <v>2</v>
      </c>
      <c r="F158" s="70">
        <v>4</v>
      </c>
      <c r="G158" s="165">
        <f t="shared" si="8"/>
        <v>6</v>
      </c>
      <c r="H158" s="231">
        <v>43766</v>
      </c>
      <c r="I158" s="240">
        <v>200</v>
      </c>
      <c r="J158" s="217">
        <f t="shared" si="6"/>
        <v>6</v>
      </c>
    </row>
    <row r="159" spans="1:10" hidden="1" outlineLevel="1" x14ac:dyDescent="0.35">
      <c r="A159" s="70" t="s">
        <v>62</v>
      </c>
      <c r="B159" s="220" t="s">
        <v>324</v>
      </c>
      <c r="C159" s="79" t="s">
        <v>63</v>
      </c>
      <c r="D159" s="72" t="s">
        <v>170</v>
      </c>
      <c r="E159" s="70">
        <v>5</v>
      </c>
      <c r="F159" s="70">
        <v>3</v>
      </c>
      <c r="G159" s="165">
        <f t="shared" si="8"/>
        <v>8</v>
      </c>
      <c r="H159" s="231">
        <v>43766</v>
      </c>
      <c r="I159" s="240">
        <v>150</v>
      </c>
      <c r="J159" s="217">
        <f t="shared" si="6"/>
        <v>8</v>
      </c>
    </row>
    <row r="160" spans="1:10" hidden="1" outlineLevel="1" x14ac:dyDescent="0.35">
      <c r="A160" s="70" t="s">
        <v>62</v>
      </c>
      <c r="B160" s="220" t="s">
        <v>325</v>
      </c>
      <c r="C160" s="79" t="s">
        <v>63</v>
      </c>
      <c r="D160" s="72" t="s">
        <v>170</v>
      </c>
      <c r="E160" s="70">
        <v>6</v>
      </c>
      <c r="F160" s="70">
        <v>8</v>
      </c>
      <c r="G160" s="165">
        <f t="shared" si="8"/>
        <v>14</v>
      </c>
      <c r="H160" s="231">
        <v>43766</v>
      </c>
      <c r="I160" s="240">
        <v>200</v>
      </c>
      <c r="J160" s="217">
        <f t="shared" si="6"/>
        <v>14</v>
      </c>
    </row>
    <row r="161" spans="1:10" hidden="1" outlineLevel="1" x14ac:dyDescent="0.35">
      <c r="A161" s="70" t="s">
        <v>62</v>
      </c>
      <c r="B161" s="220" t="s">
        <v>326</v>
      </c>
      <c r="C161" s="79" t="s">
        <v>63</v>
      </c>
      <c r="D161" s="72" t="s">
        <v>170</v>
      </c>
      <c r="E161" s="70">
        <v>5</v>
      </c>
      <c r="F161" s="70">
        <v>2</v>
      </c>
      <c r="G161" s="165">
        <f t="shared" si="8"/>
        <v>7</v>
      </c>
      <c r="H161" s="231">
        <v>43766</v>
      </c>
      <c r="I161" s="240">
        <v>300</v>
      </c>
      <c r="J161" s="217">
        <f t="shared" si="6"/>
        <v>7</v>
      </c>
    </row>
    <row r="162" spans="1:10" hidden="1" outlineLevel="1" x14ac:dyDescent="0.35">
      <c r="A162" s="70" t="s">
        <v>62</v>
      </c>
      <c r="B162" s="220" t="s">
        <v>327</v>
      </c>
      <c r="C162" s="79" t="s">
        <v>63</v>
      </c>
      <c r="D162" s="72" t="s">
        <v>170</v>
      </c>
      <c r="E162" s="70">
        <v>6</v>
      </c>
      <c r="F162" s="70">
        <v>3</v>
      </c>
      <c r="G162" s="165">
        <f t="shared" si="8"/>
        <v>9</v>
      </c>
      <c r="H162" s="231">
        <v>43766</v>
      </c>
      <c r="I162" s="240">
        <v>200</v>
      </c>
      <c r="J162" s="217">
        <f t="shared" si="6"/>
        <v>9</v>
      </c>
    </row>
    <row r="163" spans="1:10" hidden="1" outlineLevel="1" x14ac:dyDescent="0.35">
      <c r="A163" s="70" t="s">
        <v>62</v>
      </c>
      <c r="B163" s="220" t="s">
        <v>328</v>
      </c>
      <c r="C163" s="79" t="s">
        <v>63</v>
      </c>
      <c r="D163" s="72" t="s">
        <v>170</v>
      </c>
      <c r="E163" s="70">
        <v>2</v>
      </c>
      <c r="F163" s="70">
        <v>2</v>
      </c>
      <c r="G163" s="165">
        <f t="shared" si="8"/>
        <v>4</v>
      </c>
      <c r="H163" s="231">
        <v>43766</v>
      </c>
      <c r="I163" s="240">
        <v>100</v>
      </c>
      <c r="J163" s="217">
        <f t="shared" si="6"/>
        <v>4</v>
      </c>
    </row>
    <row r="164" spans="1:10" hidden="1" outlineLevel="1" x14ac:dyDescent="0.35">
      <c r="A164" s="70" t="s">
        <v>62</v>
      </c>
      <c r="B164" s="220" t="s">
        <v>329</v>
      </c>
      <c r="C164" s="79" t="s">
        <v>63</v>
      </c>
      <c r="D164" s="72" t="s">
        <v>170</v>
      </c>
      <c r="E164" s="70">
        <v>3</v>
      </c>
      <c r="F164" s="70">
        <v>4</v>
      </c>
      <c r="G164" s="165">
        <f t="shared" si="8"/>
        <v>7</v>
      </c>
      <c r="H164" s="231">
        <v>43766</v>
      </c>
      <c r="I164" s="240">
        <v>100</v>
      </c>
      <c r="J164" s="217">
        <f t="shared" si="6"/>
        <v>7</v>
      </c>
    </row>
    <row r="165" spans="1:10" hidden="1" outlineLevel="1" x14ac:dyDescent="0.35">
      <c r="A165" s="70" t="s">
        <v>62</v>
      </c>
      <c r="B165" s="220" t="s">
        <v>330</v>
      </c>
      <c r="C165" s="79" t="s">
        <v>63</v>
      </c>
      <c r="D165" s="72" t="s">
        <v>170</v>
      </c>
      <c r="E165" s="70">
        <v>1</v>
      </c>
      <c r="F165" s="70">
        <v>2</v>
      </c>
      <c r="G165" s="165">
        <f t="shared" si="8"/>
        <v>3</v>
      </c>
      <c r="H165" s="231">
        <v>43766</v>
      </c>
      <c r="I165" s="240">
        <v>200</v>
      </c>
      <c r="J165" s="217">
        <f t="shared" si="6"/>
        <v>3</v>
      </c>
    </row>
    <row r="166" spans="1:10" hidden="1" outlineLevel="1" x14ac:dyDescent="0.35">
      <c r="A166" s="70" t="s">
        <v>62</v>
      </c>
      <c r="B166" s="220" t="s">
        <v>331</v>
      </c>
      <c r="C166" s="79" t="s">
        <v>63</v>
      </c>
      <c r="D166" s="72" t="s">
        <v>170</v>
      </c>
      <c r="E166" s="70">
        <v>2</v>
      </c>
      <c r="F166" s="70">
        <v>2</v>
      </c>
      <c r="G166" s="165">
        <f t="shared" si="8"/>
        <v>4</v>
      </c>
      <c r="H166" s="231">
        <v>43766</v>
      </c>
      <c r="I166" s="240">
        <v>200</v>
      </c>
      <c r="J166" s="217">
        <f t="shared" si="6"/>
        <v>4</v>
      </c>
    </row>
    <row r="167" spans="1:10" hidden="1" outlineLevel="1" x14ac:dyDescent="0.35">
      <c r="A167" s="70" t="s">
        <v>62</v>
      </c>
      <c r="B167" s="220" t="s">
        <v>332</v>
      </c>
      <c r="C167" s="79" t="s">
        <v>63</v>
      </c>
      <c r="D167" s="72" t="s">
        <v>170</v>
      </c>
      <c r="E167" s="70">
        <v>4</v>
      </c>
      <c r="F167" s="70">
        <v>5</v>
      </c>
      <c r="G167" s="165">
        <f t="shared" si="8"/>
        <v>9</v>
      </c>
      <c r="H167" s="231">
        <v>43766</v>
      </c>
      <c r="I167" s="240">
        <v>100</v>
      </c>
      <c r="J167" s="217">
        <f t="shared" si="6"/>
        <v>9</v>
      </c>
    </row>
    <row r="168" spans="1:10" hidden="1" outlineLevel="1" x14ac:dyDescent="0.35">
      <c r="A168" s="70" t="s">
        <v>62</v>
      </c>
      <c r="B168" s="220" t="s">
        <v>333</v>
      </c>
      <c r="C168" s="79" t="s">
        <v>63</v>
      </c>
      <c r="D168" s="72" t="s">
        <v>170</v>
      </c>
      <c r="E168" s="70">
        <v>7</v>
      </c>
      <c r="F168" s="70">
        <v>2</v>
      </c>
      <c r="G168" s="165">
        <f t="shared" si="8"/>
        <v>9</v>
      </c>
      <c r="H168" s="231">
        <v>43766</v>
      </c>
      <c r="I168" s="240">
        <v>300</v>
      </c>
      <c r="J168" s="217">
        <f t="shared" si="6"/>
        <v>9</v>
      </c>
    </row>
    <row r="169" spans="1:10" hidden="1" outlineLevel="1" x14ac:dyDescent="0.35">
      <c r="A169" s="70" t="s">
        <v>62</v>
      </c>
      <c r="B169" s="220" t="s">
        <v>334</v>
      </c>
      <c r="C169" s="79" t="s">
        <v>63</v>
      </c>
      <c r="D169" s="72" t="s">
        <v>170</v>
      </c>
      <c r="E169" s="70">
        <v>7</v>
      </c>
      <c r="F169" s="70">
        <v>7</v>
      </c>
      <c r="G169" s="165">
        <f t="shared" si="8"/>
        <v>14</v>
      </c>
      <c r="H169" s="231">
        <v>43766</v>
      </c>
      <c r="I169" s="240">
        <v>300</v>
      </c>
      <c r="J169" s="217">
        <f t="shared" si="6"/>
        <v>14</v>
      </c>
    </row>
    <row r="170" spans="1:10" hidden="1" outlineLevel="1" x14ac:dyDescent="0.35">
      <c r="A170" s="70" t="s">
        <v>62</v>
      </c>
      <c r="B170" s="220" t="s">
        <v>335</v>
      </c>
      <c r="C170" s="79" t="s">
        <v>63</v>
      </c>
      <c r="D170" s="72" t="s">
        <v>170</v>
      </c>
      <c r="E170" s="70">
        <v>2</v>
      </c>
      <c r="F170" s="70">
        <v>3</v>
      </c>
      <c r="G170" s="165">
        <f t="shared" si="8"/>
        <v>5</v>
      </c>
      <c r="H170" s="231">
        <v>43766</v>
      </c>
      <c r="I170" s="240">
        <v>150</v>
      </c>
      <c r="J170" s="217">
        <f t="shared" si="6"/>
        <v>5</v>
      </c>
    </row>
    <row r="171" spans="1:10" hidden="1" outlineLevel="1" x14ac:dyDescent="0.35">
      <c r="A171" s="70" t="s">
        <v>62</v>
      </c>
      <c r="B171" s="220" t="s">
        <v>336</v>
      </c>
      <c r="C171" s="79" t="s">
        <v>63</v>
      </c>
      <c r="D171" s="72" t="s">
        <v>170</v>
      </c>
      <c r="E171" s="70">
        <v>3</v>
      </c>
      <c r="F171" s="70">
        <v>5</v>
      </c>
      <c r="G171" s="165">
        <f t="shared" si="8"/>
        <v>8</v>
      </c>
      <c r="H171" s="231">
        <v>43766</v>
      </c>
      <c r="I171" s="240">
        <v>200</v>
      </c>
      <c r="J171" s="217">
        <f t="shared" si="6"/>
        <v>8</v>
      </c>
    </row>
    <row r="172" spans="1:10" hidden="1" outlineLevel="1" x14ac:dyDescent="0.35">
      <c r="A172" s="70" t="s">
        <v>62</v>
      </c>
      <c r="B172" s="220" t="s">
        <v>337</v>
      </c>
      <c r="C172" s="79" t="s">
        <v>63</v>
      </c>
      <c r="D172" s="72" t="s">
        <v>170</v>
      </c>
      <c r="E172" s="70">
        <v>7</v>
      </c>
      <c r="F172" s="70">
        <v>2</v>
      </c>
      <c r="G172" s="165">
        <f t="shared" si="8"/>
        <v>9</v>
      </c>
      <c r="H172" s="231">
        <v>43766</v>
      </c>
      <c r="I172" s="240">
        <v>100</v>
      </c>
      <c r="J172" s="217">
        <f t="shared" si="6"/>
        <v>9</v>
      </c>
    </row>
    <row r="173" spans="1:10" hidden="1" outlineLevel="1" x14ac:dyDescent="0.35">
      <c r="A173" s="70" t="s">
        <v>62</v>
      </c>
      <c r="B173" s="220" t="s">
        <v>338</v>
      </c>
      <c r="C173" s="79" t="s">
        <v>63</v>
      </c>
      <c r="D173" s="72" t="s">
        <v>170</v>
      </c>
      <c r="E173" s="70">
        <v>8</v>
      </c>
      <c r="F173" s="70">
        <v>4</v>
      </c>
      <c r="G173" s="165">
        <f t="shared" si="8"/>
        <v>12</v>
      </c>
      <c r="H173" s="231">
        <v>43766</v>
      </c>
      <c r="I173" s="240">
        <v>500</v>
      </c>
      <c r="J173" s="217">
        <f t="shared" si="6"/>
        <v>12</v>
      </c>
    </row>
    <row r="174" spans="1:10" hidden="1" outlineLevel="1" x14ac:dyDescent="0.35">
      <c r="A174" s="70" t="s">
        <v>62</v>
      </c>
      <c r="B174" s="220" t="s">
        <v>339</v>
      </c>
      <c r="C174" s="79" t="s">
        <v>63</v>
      </c>
      <c r="D174" s="72" t="s">
        <v>170</v>
      </c>
      <c r="E174" s="70">
        <v>5</v>
      </c>
      <c r="F174" s="70">
        <v>6</v>
      </c>
      <c r="G174" s="165">
        <f t="shared" si="8"/>
        <v>11</v>
      </c>
      <c r="H174" s="231">
        <v>43766</v>
      </c>
      <c r="I174" s="240">
        <v>500</v>
      </c>
      <c r="J174" s="217">
        <f t="shared" si="6"/>
        <v>11</v>
      </c>
    </row>
    <row r="175" spans="1:10" hidden="1" outlineLevel="1" x14ac:dyDescent="0.35">
      <c r="A175" s="70" t="s">
        <v>62</v>
      </c>
      <c r="B175" s="220" t="s">
        <v>340</v>
      </c>
      <c r="C175" s="79" t="s">
        <v>63</v>
      </c>
      <c r="D175" s="72" t="s">
        <v>170</v>
      </c>
      <c r="E175" s="70">
        <v>3</v>
      </c>
      <c r="F175" s="70">
        <v>6</v>
      </c>
      <c r="G175" s="165">
        <f t="shared" si="8"/>
        <v>9</v>
      </c>
      <c r="H175" s="231">
        <v>43766</v>
      </c>
      <c r="I175" s="240">
        <v>400</v>
      </c>
      <c r="J175" s="217">
        <f t="shared" si="6"/>
        <v>9</v>
      </c>
    </row>
    <row r="176" spans="1:10" hidden="1" outlineLevel="1" x14ac:dyDescent="0.35">
      <c r="A176" s="70" t="s">
        <v>62</v>
      </c>
      <c r="B176" s="220" t="s">
        <v>341</v>
      </c>
      <c r="C176" s="79" t="s">
        <v>63</v>
      </c>
      <c r="D176" s="72" t="s">
        <v>170</v>
      </c>
      <c r="E176" s="70">
        <v>5</v>
      </c>
      <c r="F176" s="70">
        <v>4</v>
      </c>
      <c r="G176" s="165">
        <f t="shared" si="8"/>
        <v>9</v>
      </c>
      <c r="H176" s="231">
        <v>43766</v>
      </c>
      <c r="I176" s="240">
        <v>400</v>
      </c>
      <c r="J176" s="217">
        <f t="shared" si="6"/>
        <v>9</v>
      </c>
    </row>
    <row r="177" spans="1:10" hidden="1" outlineLevel="1" x14ac:dyDescent="0.35">
      <c r="A177" s="70" t="s">
        <v>62</v>
      </c>
      <c r="B177" s="220" t="s">
        <v>342</v>
      </c>
      <c r="C177" s="79" t="s">
        <v>63</v>
      </c>
      <c r="D177" s="72" t="s">
        <v>170</v>
      </c>
      <c r="E177" s="70">
        <v>3</v>
      </c>
      <c r="F177" s="70">
        <v>5</v>
      </c>
      <c r="G177" s="165">
        <f t="shared" si="8"/>
        <v>8</v>
      </c>
      <c r="H177" s="231">
        <v>43766</v>
      </c>
      <c r="I177" s="240">
        <v>100</v>
      </c>
      <c r="J177" s="217">
        <f t="shared" si="6"/>
        <v>8</v>
      </c>
    </row>
    <row r="178" spans="1:10" hidden="1" outlineLevel="1" x14ac:dyDescent="0.35">
      <c r="A178" s="70" t="s">
        <v>62</v>
      </c>
      <c r="B178" s="220" t="s">
        <v>343</v>
      </c>
      <c r="C178" s="79" t="s">
        <v>63</v>
      </c>
      <c r="D178" s="72" t="s">
        <v>170</v>
      </c>
      <c r="E178" s="70">
        <v>4</v>
      </c>
      <c r="F178" s="70">
        <v>5</v>
      </c>
      <c r="G178" s="165">
        <f t="shared" si="8"/>
        <v>9</v>
      </c>
      <c r="H178" s="231">
        <v>43766</v>
      </c>
      <c r="I178" s="240">
        <v>200</v>
      </c>
      <c r="J178" s="217">
        <f t="shared" si="6"/>
        <v>9</v>
      </c>
    </row>
    <row r="179" spans="1:10" hidden="1" outlineLevel="1" x14ac:dyDescent="0.35">
      <c r="A179" s="70" t="s">
        <v>62</v>
      </c>
      <c r="B179" s="220" t="s">
        <v>344</v>
      </c>
      <c r="C179" s="79" t="s">
        <v>63</v>
      </c>
      <c r="D179" s="72" t="s">
        <v>170</v>
      </c>
      <c r="E179" s="70">
        <v>2</v>
      </c>
      <c r="F179" s="70">
        <v>2</v>
      </c>
      <c r="G179" s="165">
        <f t="shared" si="8"/>
        <v>4</v>
      </c>
      <c r="H179" s="231">
        <v>43766</v>
      </c>
      <c r="I179" s="240">
        <v>300</v>
      </c>
      <c r="J179" s="217">
        <f t="shared" si="6"/>
        <v>4</v>
      </c>
    </row>
    <row r="180" spans="1:10" hidden="1" outlineLevel="1" x14ac:dyDescent="0.35">
      <c r="A180" s="70" t="s">
        <v>62</v>
      </c>
      <c r="B180" s="220" t="s">
        <v>345</v>
      </c>
      <c r="C180" s="79" t="s">
        <v>63</v>
      </c>
      <c r="D180" s="72" t="s">
        <v>170</v>
      </c>
      <c r="E180" s="70">
        <v>5</v>
      </c>
      <c r="F180" s="70">
        <v>2</v>
      </c>
      <c r="G180" s="165">
        <f t="shared" si="8"/>
        <v>7</v>
      </c>
      <c r="H180" s="231">
        <v>43766</v>
      </c>
      <c r="I180" s="240">
        <v>300</v>
      </c>
      <c r="J180" s="217">
        <f t="shared" si="6"/>
        <v>7</v>
      </c>
    </row>
    <row r="181" spans="1:10" hidden="1" outlineLevel="1" x14ac:dyDescent="0.35">
      <c r="A181" s="70" t="s">
        <v>62</v>
      </c>
      <c r="B181" s="220" t="s">
        <v>346</v>
      </c>
      <c r="C181" s="79" t="s">
        <v>63</v>
      </c>
      <c r="D181" s="72" t="s">
        <v>170</v>
      </c>
      <c r="E181" s="70">
        <v>3</v>
      </c>
      <c r="F181" s="70">
        <v>3</v>
      </c>
      <c r="G181" s="165">
        <f t="shared" si="8"/>
        <v>6</v>
      </c>
      <c r="H181" s="231">
        <v>43766</v>
      </c>
      <c r="I181" s="240">
        <v>100</v>
      </c>
      <c r="J181" s="217">
        <f t="shared" si="6"/>
        <v>6</v>
      </c>
    </row>
    <row r="182" spans="1:10" hidden="1" outlineLevel="1" x14ac:dyDescent="0.35">
      <c r="A182" s="70" t="s">
        <v>62</v>
      </c>
      <c r="B182" s="220" t="s">
        <v>347</v>
      </c>
      <c r="C182" s="79" t="s">
        <v>63</v>
      </c>
      <c r="D182" s="72" t="s">
        <v>170</v>
      </c>
      <c r="E182" s="70">
        <v>5</v>
      </c>
      <c r="F182" s="70">
        <v>6</v>
      </c>
      <c r="G182" s="165">
        <f t="shared" si="8"/>
        <v>11</v>
      </c>
      <c r="H182" s="231">
        <v>43766</v>
      </c>
      <c r="I182" s="240">
        <v>300</v>
      </c>
      <c r="J182" s="217">
        <f t="shared" si="6"/>
        <v>11</v>
      </c>
    </row>
    <row r="183" spans="1:10" hidden="1" outlineLevel="1" x14ac:dyDescent="0.35">
      <c r="A183" s="70" t="s">
        <v>62</v>
      </c>
      <c r="B183" s="220" t="s">
        <v>348</v>
      </c>
      <c r="C183" s="79" t="s">
        <v>63</v>
      </c>
      <c r="D183" s="72" t="s">
        <v>170</v>
      </c>
      <c r="E183" s="70">
        <v>2</v>
      </c>
      <c r="F183" s="70">
        <v>3</v>
      </c>
      <c r="G183" s="165">
        <f t="shared" si="8"/>
        <v>5</v>
      </c>
      <c r="H183" s="231">
        <v>43766</v>
      </c>
      <c r="I183" s="240">
        <v>100</v>
      </c>
      <c r="J183" s="217">
        <f t="shared" si="6"/>
        <v>5</v>
      </c>
    </row>
    <row r="184" spans="1:10" hidden="1" outlineLevel="1" x14ac:dyDescent="0.35">
      <c r="A184" s="70" t="s">
        <v>62</v>
      </c>
      <c r="B184" s="220" t="s">
        <v>349</v>
      </c>
      <c r="C184" s="79" t="s">
        <v>63</v>
      </c>
      <c r="D184" s="72" t="s">
        <v>170</v>
      </c>
      <c r="E184" s="70">
        <v>5</v>
      </c>
      <c r="F184" s="70">
        <v>6</v>
      </c>
      <c r="G184" s="165">
        <f t="shared" si="8"/>
        <v>11</v>
      </c>
      <c r="H184" s="231">
        <v>43766</v>
      </c>
      <c r="I184" s="240">
        <v>300</v>
      </c>
      <c r="J184" s="217">
        <f t="shared" si="6"/>
        <v>11</v>
      </c>
    </row>
    <row r="185" spans="1:10" hidden="1" outlineLevel="1" x14ac:dyDescent="0.35">
      <c r="A185" s="70" t="s">
        <v>62</v>
      </c>
      <c r="B185" s="220" t="s">
        <v>350</v>
      </c>
      <c r="C185" s="79" t="s">
        <v>63</v>
      </c>
      <c r="D185" s="72" t="s">
        <v>170</v>
      </c>
      <c r="E185" s="70">
        <v>6</v>
      </c>
      <c r="F185" s="70">
        <v>2</v>
      </c>
      <c r="G185" s="165">
        <f t="shared" si="8"/>
        <v>8</v>
      </c>
      <c r="H185" s="231">
        <v>43766</v>
      </c>
      <c r="I185" s="240">
        <v>200</v>
      </c>
      <c r="J185" s="217">
        <f t="shared" si="6"/>
        <v>8</v>
      </c>
    </row>
    <row r="186" spans="1:10" hidden="1" outlineLevel="1" x14ac:dyDescent="0.35">
      <c r="A186" s="70" t="s">
        <v>62</v>
      </c>
      <c r="B186" s="220" t="s">
        <v>351</v>
      </c>
      <c r="C186" s="79" t="s">
        <v>63</v>
      </c>
      <c r="D186" s="72" t="s">
        <v>170</v>
      </c>
      <c r="E186" s="70">
        <v>3</v>
      </c>
      <c r="F186" s="70">
        <v>5</v>
      </c>
      <c r="G186" s="165">
        <f t="shared" si="8"/>
        <v>8</v>
      </c>
      <c r="H186" s="231">
        <v>43766</v>
      </c>
      <c r="I186" s="240">
        <v>400</v>
      </c>
      <c r="J186" s="217">
        <f t="shared" si="6"/>
        <v>8</v>
      </c>
    </row>
    <row r="187" spans="1:10" hidden="1" outlineLevel="1" x14ac:dyDescent="0.35">
      <c r="A187" s="70" t="s">
        <v>62</v>
      </c>
      <c r="B187" s="220" t="s">
        <v>352</v>
      </c>
      <c r="C187" s="79" t="s">
        <v>63</v>
      </c>
      <c r="D187" s="72" t="s">
        <v>170</v>
      </c>
      <c r="E187" s="70">
        <v>5</v>
      </c>
      <c r="F187" s="70">
        <v>5</v>
      </c>
      <c r="G187" s="165">
        <f t="shared" ref="G187:G203" si="9">E187+F187</f>
        <v>10</v>
      </c>
      <c r="H187" s="231">
        <v>43766</v>
      </c>
      <c r="I187" s="240">
        <v>500</v>
      </c>
      <c r="J187" s="217">
        <f t="shared" si="6"/>
        <v>10</v>
      </c>
    </row>
    <row r="188" spans="1:10" hidden="1" outlineLevel="1" x14ac:dyDescent="0.35">
      <c r="A188" s="70" t="s">
        <v>62</v>
      </c>
      <c r="B188" s="220" t="s">
        <v>353</v>
      </c>
      <c r="C188" s="79" t="s">
        <v>63</v>
      </c>
      <c r="D188" s="72" t="s">
        <v>170</v>
      </c>
      <c r="E188" s="70">
        <v>1</v>
      </c>
      <c r="F188" s="70">
        <v>4</v>
      </c>
      <c r="G188" s="165">
        <f t="shared" si="9"/>
        <v>5</v>
      </c>
      <c r="H188" s="231">
        <v>43766</v>
      </c>
      <c r="I188" s="240">
        <v>500</v>
      </c>
      <c r="J188" s="217">
        <f t="shared" si="6"/>
        <v>5</v>
      </c>
    </row>
    <row r="189" spans="1:10" hidden="1" outlineLevel="1" x14ac:dyDescent="0.35">
      <c r="A189" s="70" t="s">
        <v>62</v>
      </c>
      <c r="B189" s="220" t="s">
        <v>354</v>
      </c>
      <c r="C189" s="79" t="s">
        <v>63</v>
      </c>
      <c r="D189" s="72" t="s">
        <v>170</v>
      </c>
      <c r="E189" s="70">
        <v>8</v>
      </c>
      <c r="F189" s="70">
        <v>5</v>
      </c>
      <c r="G189" s="165">
        <f t="shared" si="9"/>
        <v>13</v>
      </c>
      <c r="H189" s="231">
        <v>43766</v>
      </c>
      <c r="I189" s="240">
        <v>500</v>
      </c>
      <c r="J189" s="217">
        <f t="shared" si="6"/>
        <v>13</v>
      </c>
    </row>
    <row r="190" spans="1:10" hidden="1" outlineLevel="1" x14ac:dyDescent="0.35">
      <c r="A190" s="70" t="s">
        <v>62</v>
      </c>
      <c r="B190" s="220" t="s">
        <v>355</v>
      </c>
      <c r="C190" s="79" t="s">
        <v>63</v>
      </c>
      <c r="D190" s="72" t="s">
        <v>170</v>
      </c>
      <c r="E190" s="70">
        <v>4</v>
      </c>
      <c r="F190" s="70">
        <v>3</v>
      </c>
      <c r="G190" s="165">
        <f t="shared" si="9"/>
        <v>7</v>
      </c>
      <c r="H190" s="231">
        <v>43766</v>
      </c>
      <c r="I190" s="240">
        <v>400</v>
      </c>
      <c r="J190" s="217">
        <f t="shared" si="6"/>
        <v>7</v>
      </c>
    </row>
    <row r="191" spans="1:10" hidden="1" outlineLevel="1" x14ac:dyDescent="0.35">
      <c r="A191" s="70" t="s">
        <v>62</v>
      </c>
      <c r="B191" s="220" t="s">
        <v>356</v>
      </c>
      <c r="C191" s="79" t="s">
        <v>63</v>
      </c>
      <c r="D191" s="72" t="s">
        <v>170</v>
      </c>
      <c r="E191" s="70">
        <v>4</v>
      </c>
      <c r="F191" s="70">
        <v>3</v>
      </c>
      <c r="G191" s="165">
        <f t="shared" si="9"/>
        <v>7</v>
      </c>
      <c r="H191" s="231">
        <v>43766</v>
      </c>
      <c r="I191" s="240">
        <v>500</v>
      </c>
      <c r="J191" s="217">
        <f t="shared" si="6"/>
        <v>7</v>
      </c>
    </row>
    <row r="192" spans="1:10" hidden="1" outlineLevel="1" x14ac:dyDescent="0.35">
      <c r="A192" s="70" t="s">
        <v>62</v>
      </c>
      <c r="B192" s="220" t="s">
        <v>357</v>
      </c>
      <c r="C192" s="79" t="s">
        <v>63</v>
      </c>
      <c r="D192" s="72" t="s">
        <v>170</v>
      </c>
      <c r="E192" s="70">
        <v>5</v>
      </c>
      <c r="F192" s="70">
        <v>5</v>
      </c>
      <c r="G192" s="165">
        <f t="shared" si="9"/>
        <v>10</v>
      </c>
      <c r="H192" s="231">
        <v>43766</v>
      </c>
      <c r="I192" s="240">
        <v>600</v>
      </c>
      <c r="J192" s="217">
        <f t="shared" si="6"/>
        <v>10</v>
      </c>
    </row>
    <row r="193" spans="1:10" hidden="1" outlineLevel="1" x14ac:dyDescent="0.35">
      <c r="A193" s="70" t="s">
        <v>62</v>
      </c>
      <c r="B193" s="220" t="s">
        <v>358</v>
      </c>
      <c r="C193" s="79" t="s">
        <v>63</v>
      </c>
      <c r="D193" s="72" t="s">
        <v>170</v>
      </c>
      <c r="E193" s="70">
        <v>3</v>
      </c>
      <c r="F193" s="70">
        <v>5</v>
      </c>
      <c r="G193" s="165">
        <f t="shared" si="9"/>
        <v>8</v>
      </c>
      <c r="H193" s="231">
        <v>43766</v>
      </c>
      <c r="I193" s="240">
        <v>600</v>
      </c>
      <c r="J193" s="217">
        <f t="shared" si="6"/>
        <v>8</v>
      </c>
    </row>
    <row r="194" spans="1:10" hidden="1" outlineLevel="1" x14ac:dyDescent="0.35">
      <c r="A194" s="70" t="s">
        <v>62</v>
      </c>
      <c r="B194" s="220" t="s">
        <v>359</v>
      </c>
      <c r="C194" s="79" t="s">
        <v>63</v>
      </c>
      <c r="D194" s="72" t="s">
        <v>170</v>
      </c>
      <c r="E194" s="70">
        <v>4</v>
      </c>
      <c r="F194" s="70">
        <v>4</v>
      </c>
      <c r="G194" s="165">
        <f t="shared" si="9"/>
        <v>8</v>
      </c>
      <c r="H194" s="231">
        <v>43766</v>
      </c>
      <c r="I194" s="240">
        <v>200</v>
      </c>
      <c r="J194" s="217">
        <f t="shared" si="6"/>
        <v>8</v>
      </c>
    </row>
    <row r="195" spans="1:10" hidden="1" outlineLevel="1" x14ac:dyDescent="0.35">
      <c r="A195" s="70" t="s">
        <v>62</v>
      </c>
      <c r="B195" s="220" t="s">
        <v>360</v>
      </c>
      <c r="C195" s="79" t="s">
        <v>63</v>
      </c>
      <c r="D195" s="72" t="s">
        <v>170</v>
      </c>
      <c r="E195" s="70">
        <v>10</v>
      </c>
      <c r="F195" s="70">
        <v>5</v>
      </c>
      <c r="G195" s="165">
        <f t="shared" si="9"/>
        <v>15</v>
      </c>
      <c r="H195" s="231">
        <v>43766</v>
      </c>
      <c r="I195" s="240">
        <v>300</v>
      </c>
      <c r="J195" s="217">
        <f t="shared" ref="J195:J258" si="10">IF(I195&gt;$Q$1,,G195)</f>
        <v>15</v>
      </c>
    </row>
    <row r="196" spans="1:10" hidden="1" outlineLevel="1" x14ac:dyDescent="0.35">
      <c r="A196" s="70" t="s">
        <v>62</v>
      </c>
      <c r="B196" s="220" t="s">
        <v>361</v>
      </c>
      <c r="C196" s="79" t="s">
        <v>63</v>
      </c>
      <c r="D196" s="72" t="s">
        <v>170</v>
      </c>
      <c r="E196" s="70">
        <v>1</v>
      </c>
      <c r="F196" s="70">
        <v>4</v>
      </c>
      <c r="G196" s="165">
        <f t="shared" si="9"/>
        <v>5</v>
      </c>
      <c r="H196" s="231">
        <v>43766</v>
      </c>
      <c r="I196" s="240">
        <v>100</v>
      </c>
      <c r="J196" s="217">
        <f t="shared" si="10"/>
        <v>5</v>
      </c>
    </row>
    <row r="197" spans="1:10" hidden="1" outlineLevel="1" x14ac:dyDescent="0.35">
      <c r="A197" s="70" t="s">
        <v>62</v>
      </c>
      <c r="B197" s="220" t="s">
        <v>362</v>
      </c>
      <c r="C197" s="79" t="s">
        <v>63</v>
      </c>
      <c r="D197" s="72" t="s">
        <v>170</v>
      </c>
      <c r="E197" s="70">
        <v>1</v>
      </c>
      <c r="F197" s="70">
        <v>6</v>
      </c>
      <c r="G197" s="165">
        <f t="shared" si="9"/>
        <v>7</v>
      </c>
      <c r="H197" s="231">
        <v>43766</v>
      </c>
      <c r="I197" s="240">
        <v>100</v>
      </c>
      <c r="J197" s="217">
        <f t="shared" si="10"/>
        <v>7</v>
      </c>
    </row>
    <row r="198" spans="1:10" hidden="1" outlineLevel="1" x14ac:dyDescent="0.35">
      <c r="A198" s="70" t="s">
        <v>62</v>
      </c>
      <c r="B198" s="220" t="s">
        <v>363</v>
      </c>
      <c r="C198" s="79" t="s">
        <v>63</v>
      </c>
      <c r="D198" s="72" t="s">
        <v>170</v>
      </c>
      <c r="E198" s="70">
        <v>3</v>
      </c>
      <c r="F198" s="70">
        <v>3</v>
      </c>
      <c r="G198" s="165">
        <f t="shared" si="9"/>
        <v>6</v>
      </c>
      <c r="H198" s="231">
        <v>43766</v>
      </c>
      <c r="I198" s="240">
        <v>200</v>
      </c>
      <c r="J198" s="217">
        <f t="shared" si="10"/>
        <v>6</v>
      </c>
    </row>
    <row r="199" spans="1:10" hidden="1" outlineLevel="1" x14ac:dyDescent="0.35">
      <c r="A199" s="70" t="s">
        <v>62</v>
      </c>
      <c r="B199" s="220" t="s">
        <v>364</v>
      </c>
      <c r="C199" s="79" t="s">
        <v>63</v>
      </c>
      <c r="D199" s="72" t="s">
        <v>170</v>
      </c>
      <c r="E199" s="70">
        <v>1</v>
      </c>
      <c r="F199" s="70">
        <v>2</v>
      </c>
      <c r="G199" s="165">
        <f t="shared" si="9"/>
        <v>3</v>
      </c>
      <c r="H199" s="231">
        <v>43766</v>
      </c>
      <c r="I199" s="240">
        <v>100</v>
      </c>
      <c r="J199" s="217">
        <f t="shared" si="10"/>
        <v>3</v>
      </c>
    </row>
    <row r="200" spans="1:10" hidden="1" outlineLevel="1" x14ac:dyDescent="0.35">
      <c r="A200" s="70" t="s">
        <v>62</v>
      </c>
      <c r="B200" s="220" t="s">
        <v>365</v>
      </c>
      <c r="C200" s="79" t="s">
        <v>63</v>
      </c>
      <c r="D200" s="72" t="s">
        <v>170</v>
      </c>
      <c r="E200" s="70">
        <v>3</v>
      </c>
      <c r="F200" s="70">
        <v>2</v>
      </c>
      <c r="G200" s="165">
        <f t="shared" si="9"/>
        <v>5</v>
      </c>
      <c r="H200" s="231">
        <v>43766</v>
      </c>
      <c r="I200" s="240">
        <v>200</v>
      </c>
      <c r="J200" s="217">
        <f t="shared" si="10"/>
        <v>5</v>
      </c>
    </row>
    <row r="201" spans="1:10" hidden="1" outlineLevel="1" x14ac:dyDescent="0.35">
      <c r="A201" s="70" t="s">
        <v>62</v>
      </c>
      <c r="B201" s="220" t="s">
        <v>366</v>
      </c>
      <c r="C201" s="79" t="s">
        <v>63</v>
      </c>
      <c r="D201" s="72" t="s">
        <v>170</v>
      </c>
      <c r="E201" s="70">
        <v>4</v>
      </c>
      <c r="F201" s="70">
        <v>3</v>
      </c>
      <c r="G201" s="165">
        <f t="shared" si="9"/>
        <v>7</v>
      </c>
      <c r="H201" s="231">
        <v>43766</v>
      </c>
      <c r="I201" s="240">
        <v>100</v>
      </c>
      <c r="J201" s="217">
        <f t="shared" si="10"/>
        <v>7</v>
      </c>
    </row>
    <row r="202" spans="1:10" hidden="1" outlineLevel="1" x14ac:dyDescent="0.35">
      <c r="A202" s="70" t="s">
        <v>62</v>
      </c>
      <c r="B202" s="220" t="s">
        <v>367</v>
      </c>
      <c r="C202" s="79" t="s">
        <v>63</v>
      </c>
      <c r="D202" s="72" t="s">
        <v>170</v>
      </c>
      <c r="E202" s="70">
        <v>5</v>
      </c>
      <c r="F202" s="70">
        <v>2</v>
      </c>
      <c r="G202" s="165">
        <f t="shared" si="9"/>
        <v>7</v>
      </c>
      <c r="H202" s="231">
        <v>43766</v>
      </c>
      <c r="I202" s="240">
        <v>200</v>
      </c>
      <c r="J202" s="217">
        <f t="shared" si="10"/>
        <v>7</v>
      </c>
    </row>
    <row r="203" spans="1:10" hidden="1" outlineLevel="1" x14ac:dyDescent="0.35">
      <c r="A203" s="70" t="s">
        <v>62</v>
      </c>
      <c r="B203" s="220" t="s">
        <v>368</v>
      </c>
      <c r="C203" s="79" t="s">
        <v>63</v>
      </c>
      <c r="D203" s="72" t="s">
        <v>170</v>
      </c>
      <c r="E203" s="70">
        <v>2</v>
      </c>
      <c r="F203" s="70">
        <v>3</v>
      </c>
      <c r="G203" s="165">
        <f t="shared" si="9"/>
        <v>5</v>
      </c>
      <c r="H203" s="231">
        <v>43766</v>
      </c>
      <c r="I203" s="240">
        <v>300</v>
      </c>
      <c r="J203" s="217">
        <f t="shared" si="10"/>
        <v>5</v>
      </c>
    </row>
    <row r="204" spans="1:10" ht="15" collapsed="1" thickBot="1" x14ac:dyDescent="0.4">
      <c r="A204" s="71" t="s">
        <v>62</v>
      </c>
      <c r="B204" s="221"/>
      <c r="C204" s="80" t="s">
        <v>63</v>
      </c>
      <c r="D204" s="118">
        <f>COUNTA(D155:D203)</f>
        <v>49</v>
      </c>
      <c r="E204" s="118">
        <f>SUM(E155:E203)</f>
        <v>203</v>
      </c>
      <c r="F204" s="118">
        <f>SUM(F155:F203)</f>
        <v>192</v>
      </c>
      <c r="G204" s="118">
        <f>SUM(G155:G203)</f>
        <v>395</v>
      </c>
      <c r="H204" s="233">
        <v>43766</v>
      </c>
      <c r="I204" s="119">
        <f>AVERAGE(I155:I203)</f>
        <v>257.14285714285717</v>
      </c>
      <c r="J204" s="118">
        <f>SUM(J155:J203)</f>
        <v>395</v>
      </c>
    </row>
    <row r="205" spans="1:10" hidden="1" outlineLevel="1" x14ac:dyDescent="0.35">
      <c r="A205" s="72" t="s">
        <v>64</v>
      </c>
      <c r="B205" s="219" t="s">
        <v>369</v>
      </c>
      <c r="C205" s="86" t="s">
        <v>65</v>
      </c>
      <c r="D205" s="72" t="s">
        <v>170</v>
      </c>
      <c r="E205" s="72">
        <v>2</v>
      </c>
      <c r="F205" s="125">
        <v>2</v>
      </c>
      <c r="G205" s="125">
        <f t="shared" ref="G205:G236" si="11">E205+F205</f>
        <v>4</v>
      </c>
      <c r="H205" s="231">
        <v>43708</v>
      </c>
      <c r="I205" s="135">
        <v>500</v>
      </c>
      <c r="J205" s="217">
        <f t="shared" si="10"/>
        <v>4</v>
      </c>
    </row>
    <row r="206" spans="1:10" hidden="1" outlineLevel="1" x14ac:dyDescent="0.35">
      <c r="A206" s="70" t="s">
        <v>64</v>
      </c>
      <c r="B206" s="220" t="s">
        <v>370</v>
      </c>
      <c r="C206" s="79" t="s">
        <v>65</v>
      </c>
      <c r="D206" s="72" t="s">
        <v>170</v>
      </c>
      <c r="E206" s="70">
        <v>3</v>
      </c>
      <c r="F206" s="165">
        <v>2</v>
      </c>
      <c r="G206" s="165">
        <f t="shared" si="11"/>
        <v>5</v>
      </c>
      <c r="H206" s="231">
        <v>43708</v>
      </c>
      <c r="I206" s="134">
        <v>500</v>
      </c>
      <c r="J206" s="217">
        <f t="shared" si="10"/>
        <v>5</v>
      </c>
    </row>
    <row r="207" spans="1:10" hidden="1" outlineLevel="1" x14ac:dyDescent="0.35">
      <c r="A207" s="70" t="s">
        <v>64</v>
      </c>
      <c r="B207" s="220" t="s">
        <v>371</v>
      </c>
      <c r="C207" s="79" t="s">
        <v>65</v>
      </c>
      <c r="D207" s="72" t="s">
        <v>170</v>
      </c>
      <c r="E207" s="70">
        <v>3</v>
      </c>
      <c r="F207" s="165">
        <v>2</v>
      </c>
      <c r="G207" s="165">
        <f t="shared" si="11"/>
        <v>5</v>
      </c>
      <c r="H207" s="231">
        <v>43708</v>
      </c>
      <c r="I207" s="134">
        <v>500</v>
      </c>
      <c r="J207" s="217">
        <f t="shared" si="10"/>
        <v>5</v>
      </c>
    </row>
    <row r="208" spans="1:10" hidden="1" outlineLevel="1" x14ac:dyDescent="0.35">
      <c r="A208" s="70" t="s">
        <v>64</v>
      </c>
      <c r="B208" s="220" t="s">
        <v>372</v>
      </c>
      <c r="C208" s="79" t="s">
        <v>65</v>
      </c>
      <c r="D208" s="72" t="s">
        <v>170</v>
      </c>
      <c r="E208" s="70">
        <v>4</v>
      </c>
      <c r="F208" s="165">
        <v>2</v>
      </c>
      <c r="G208" s="165">
        <f t="shared" si="11"/>
        <v>6</v>
      </c>
      <c r="H208" s="231">
        <v>43708</v>
      </c>
      <c r="I208" s="134">
        <v>500</v>
      </c>
      <c r="J208" s="217">
        <f t="shared" si="10"/>
        <v>6</v>
      </c>
    </row>
    <row r="209" spans="1:10" hidden="1" outlineLevel="1" x14ac:dyDescent="0.35">
      <c r="A209" s="70" t="s">
        <v>64</v>
      </c>
      <c r="B209" s="220" t="s">
        <v>373</v>
      </c>
      <c r="C209" s="79" t="s">
        <v>65</v>
      </c>
      <c r="D209" s="72" t="s">
        <v>170</v>
      </c>
      <c r="E209" s="70">
        <v>2</v>
      </c>
      <c r="F209" s="165">
        <v>2</v>
      </c>
      <c r="G209" s="165">
        <f t="shared" si="11"/>
        <v>4</v>
      </c>
      <c r="H209" s="231">
        <v>43708</v>
      </c>
      <c r="I209" s="134">
        <v>500</v>
      </c>
      <c r="J209" s="217">
        <f t="shared" si="10"/>
        <v>4</v>
      </c>
    </row>
    <row r="210" spans="1:10" hidden="1" outlineLevel="1" x14ac:dyDescent="0.35">
      <c r="A210" s="70" t="s">
        <v>64</v>
      </c>
      <c r="B210" s="220" t="s">
        <v>374</v>
      </c>
      <c r="C210" s="79" t="s">
        <v>65</v>
      </c>
      <c r="D210" s="72" t="s">
        <v>170</v>
      </c>
      <c r="E210" s="70">
        <v>8</v>
      </c>
      <c r="F210" s="165">
        <v>2</v>
      </c>
      <c r="G210" s="165">
        <f t="shared" si="11"/>
        <v>10</v>
      </c>
      <c r="H210" s="231">
        <v>43708</v>
      </c>
      <c r="I210" s="134">
        <v>500</v>
      </c>
      <c r="J210" s="217">
        <f t="shared" si="10"/>
        <v>10</v>
      </c>
    </row>
    <row r="211" spans="1:10" hidden="1" outlineLevel="1" x14ac:dyDescent="0.35">
      <c r="A211" s="70" t="s">
        <v>64</v>
      </c>
      <c r="B211" s="220" t="s">
        <v>375</v>
      </c>
      <c r="C211" s="79" t="s">
        <v>65</v>
      </c>
      <c r="D211" s="72" t="s">
        <v>170</v>
      </c>
      <c r="E211" s="70">
        <v>1</v>
      </c>
      <c r="F211" s="165">
        <v>2</v>
      </c>
      <c r="G211" s="165">
        <f t="shared" si="11"/>
        <v>3</v>
      </c>
      <c r="H211" s="231">
        <v>43708</v>
      </c>
      <c r="I211" s="134">
        <v>500</v>
      </c>
      <c r="J211" s="217">
        <f t="shared" si="10"/>
        <v>3</v>
      </c>
    </row>
    <row r="212" spans="1:10" hidden="1" outlineLevel="1" x14ac:dyDescent="0.35">
      <c r="A212" s="70" t="s">
        <v>64</v>
      </c>
      <c r="B212" s="220" t="s">
        <v>376</v>
      </c>
      <c r="C212" s="79" t="s">
        <v>65</v>
      </c>
      <c r="D212" s="72" t="s">
        <v>170</v>
      </c>
      <c r="E212" s="70">
        <v>1</v>
      </c>
      <c r="F212" s="165">
        <v>1</v>
      </c>
      <c r="G212" s="165">
        <f t="shared" si="11"/>
        <v>2</v>
      </c>
      <c r="H212" s="231">
        <v>43708</v>
      </c>
      <c r="I212" s="134">
        <v>525</v>
      </c>
      <c r="J212" s="217">
        <f t="shared" si="10"/>
        <v>2</v>
      </c>
    </row>
    <row r="213" spans="1:10" hidden="1" outlineLevel="1" x14ac:dyDescent="0.35">
      <c r="A213" s="70" t="s">
        <v>64</v>
      </c>
      <c r="B213" s="220" t="s">
        <v>377</v>
      </c>
      <c r="C213" s="79" t="s">
        <v>65</v>
      </c>
      <c r="D213" s="72" t="s">
        <v>170</v>
      </c>
      <c r="E213" s="70">
        <v>8</v>
      </c>
      <c r="F213" s="165">
        <v>1</v>
      </c>
      <c r="G213" s="165">
        <f t="shared" si="11"/>
        <v>9</v>
      </c>
      <c r="H213" s="231">
        <v>43708</v>
      </c>
      <c r="I213" s="134">
        <v>525</v>
      </c>
      <c r="J213" s="217">
        <f t="shared" si="10"/>
        <v>9</v>
      </c>
    </row>
    <row r="214" spans="1:10" hidden="1" outlineLevel="1" x14ac:dyDescent="0.35">
      <c r="A214" s="70" t="s">
        <v>64</v>
      </c>
      <c r="B214" s="220" t="s">
        <v>378</v>
      </c>
      <c r="C214" s="79" t="s">
        <v>65</v>
      </c>
      <c r="D214" s="72" t="s">
        <v>170</v>
      </c>
      <c r="E214" s="70">
        <v>4</v>
      </c>
      <c r="F214" s="165">
        <v>1</v>
      </c>
      <c r="G214" s="165">
        <f t="shared" si="11"/>
        <v>5</v>
      </c>
      <c r="H214" s="231">
        <v>43708</v>
      </c>
      <c r="I214" s="134">
        <v>600</v>
      </c>
      <c r="J214" s="217">
        <f t="shared" si="10"/>
        <v>5</v>
      </c>
    </row>
    <row r="215" spans="1:10" hidden="1" outlineLevel="1" x14ac:dyDescent="0.35">
      <c r="A215" s="70" t="s">
        <v>64</v>
      </c>
      <c r="B215" s="220" t="s">
        <v>379</v>
      </c>
      <c r="C215" s="79" t="s">
        <v>65</v>
      </c>
      <c r="D215" s="72" t="s">
        <v>170</v>
      </c>
      <c r="E215" s="70">
        <v>5</v>
      </c>
      <c r="F215" s="165">
        <v>2</v>
      </c>
      <c r="G215" s="165">
        <f t="shared" si="11"/>
        <v>7</v>
      </c>
      <c r="H215" s="231">
        <v>43708</v>
      </c>
      <c r="I215" s="134">
        <v>800</v>
      </c>
      <c r="J215" s="217">
        <f t="shared" si="10"/>
        <v>7</v>
      </c>
    </row>
    <row r="216" spans="1:10" hidden="1" outlineLevel="1" x14ac:dyDescent="0.35">
      <c r="A216" s="70" t="s">
        <v>64</v>
      </c>
      <c r="B216" s="220" t="s">
        <v>380</v>
      </c>
      <c r="C216" s="79" t="s">
        <v>65</v>
      </c>
      <c r="D216" s="72" t="s">
        <v>170</v>
      </c>
      <c r="E216" s="70">
        <v>6</v>
      </c>
      <c r="F216" s="165">
        <v>2</v>
      </c>
      <c r="G216" s="165">
        <f t="shared" si="11"/>
        <v>8</v>
      </c>
      <c r="H216" s="231">
        <v>43708</v>
      </c>
      <c r="I216" s="134">
        <v>800</v>
      </c>
      <c r="J216" s="217">
        <f t="shared" si="10"/>
        <v>8</v>
      </c>
    </row>
    <row r="217" spans="1:10" hidden="1" outlineLevel="1" x14ac:dyDescent="0.35">
      <c r="A217" s="70" t="s">
        <v>64</v>
      </c>
      <c r="B217" s="220" t="s">
        <v>381</v>
      </c>
      <c r="C217" s="79" t="s">
        <v>65</v>
      </c>
      <c r="D217" s="72" t="s">
        <v>170</v>
      </c>
      <c r="E217" s="70">
        <v>8</v>
      </c>
      <c r="F217" s="165">
        <v>2</v>
      </c>
      <c r="G217" s="165">
        <f t="shared" si="11"/>
        <v>10</v>
      </c>
      <c r="H217" s="231">
        <v>43708</v>
      </c>
      <c r="I217" s="134">
        <v>950</v>
      </c>
      <c r="J217" s="217">
        <f t="shared" si="10"/>
        <v>10</v>
      </c>
    </row>
    <row r="218" spans="1:10" hidden="1" outlineLevel="1" x14ac:dyDescent="0.35">
      <c r="A218" s="70" t="s">
        <v>64</v>
      </c>
      <c r="B218" s="220" t="s">
        <v>382</v>
      </c>
      <c r="C218" s="79" t="s">
        <v>65</v>
      </c>
      <c r="D218" s="72" t="s">
        <v>170</v>
      </c>
      <c r="E218" s="70">
        <v>4</v>
      </c>
      <c r="F218" s="165">
        <v>2</v>
      </c>
      <c r="G218" s="165">
        <f t="shared" si="11"/>
        <v>6</v>
      </c>
      <c r="H218" s="231">
        <v>43708</v>
      </c>
      <c r="I218" s="134">
        <v>1000</v>
      </c>
      <c r="J218" s="217">
        <f t="shared" si="10"/>
        <v>6</v>
      </c>
    </row>
    <row r="219" spans="1:10" hidden="1" outlineLevel="1" x14ac:dyDescent="0.35">
      <c r="A219" s="70" t="s">
        <v>64</v>
      </c>
      <c r="B219" s="220" t="s">
        <v>383</v>
      </c>
      <c r="C219" s="79" t="s">
        <v>65</v>
      </c>
      <c r="D219" s="72" t="s">
        <v>170</v>
      </c>
      <c r="E219" s="70">
        <v>5</v>
      </c>
      <c r="F219" s="165">
        <v>2</v>
      </c>
      <c r="G219" s="165">
        <f t="shared" si="11"/>
        <v>7</v>
      </c>
      <c r="H219" s="231">
        <v>43708</v>
      </c>
      <c r="I219" s="134">
        <v>100</v>
      </c>
      <c r="J219" s="217">
        <f t="shared" si="10"/>
        <v>7</v>
      </c>
    </row>
    <row r="220" spans="1:10" hidden="1" outlineLevel="1" x14ac:dyDescent="0.35">
      <c r="A220" s="70" t="s">
        <v>64</v>
      </c>
      <c r="B220" s="220" t="s">
        <v>384</v>
      </c>
      <c r="C220" s="79" t="s">
        <v>65</v>
      </c>
      <c r="D220" s="72" t="s">
        <v>170</v>
      </c>
      <c r="E220" s="70">
        <v>8</v>
      </c>
      <c r="F220" s="165">
        <v>2</v>
      </c>
      <c r="G220" s="165">
        <f t="shared" si="11"/>
        <v>10</v>
      </c>
      <c r="H220" s="231">
        <v>43708</v>
      </c>
      <c r="I220" s="134">
        <v>100</v>
      </c>
      <c r="J220" s="217">
        <f t="shared" si="10"/>
        <v>10</v>
      </c>
    </row>
    <row r="221" spans="1:10" hidden="1" outlineLevel="1" x14ac:dyDescent="0.35">
      <c r="A221" s="70" t="s">
        <v>64</v>
      </c>
      <c r="B221" s="220" t="s">
        <v>385</v>
      </c>
      <c r="C221" s="79" t="s">
        <v>65</v>
      </c>
      <c r="D221" s="72" t="s">
        <v>170</v>
      </c>
      <c r="E221" s="70">
        <v>5</v>
      </c>
      <c r="F221" s="165">
        <v>2</v>
      </c>
      <c r="G221" s="165">
        <f t="shared" si="11"/>
        <v>7</v>
      </c>
      <c r="H221" s="231">
        <v>43708</v>
      </c>
      <c r="I221" s="134">
        <v>150</v>
      </c>
      <c r="J221" s="217">
        <f t="shared" si="10"/>
        <v>7</v>
      </c>
    </row>
    <row r="222" spans="1:10" hidden="1" outlineLevel="1" x14ac:dyDescent="0.35">
      <c r="A222" s="70" t="s">
        <v>64</v>
      </c>
      <c r="B222" s="220" t="s">
        <v>386</v>
      </c>
      <c r="C222" s="79" t="s">
        <v>65</v>
      </c>
      <c r="D222" s="72" t="s">
        <v>170</v>
      </c>
      <c r="E222" s="70">
        <v>3</v>
      </c>
      <c r="F222" s="165">
        <v>2</v>
      </c>
      <c r="G222" s="165">
        <f t="shared" si="11"/>
        <v>5</v>
      </c>
      <c r="H222" s="231">
        <v>43708</v>
      </c>
      <c r="I222" s="134">
        <v>130</v>
      </c>
      <c r="J222" s="217">
        <f t="shared" si="10"/>
        <v>5</v>
      </c>
    </row>
    <row r="223" spans="1:10" hidden="1" outlineLevel="1" x14ac:dyDescent="0.35">
      <c r="A223" s="70" t="s">
        <v>64</v>
      </c>
      <c r="B223" s="220" t="s">
        <v>387</v>
      </c>
      <c r="C223" s="79" t="s">
        <v>65</v>
      </c>
      <c r="D223" s="72" t="s">
        <v>170</v>
      </c>
      <c r="E223" s="70">
        <v>6</v>
      </c>
      <c r="F223" s="165">
        <v>2</v>
      </c>
      <c r="G223" s="165">
        <f t="shared" si="11"/>
        <v>8</v>
      </c>
      <c r="H223" s="231">
        <v>43708</v>
      </c>
      <c r="I223" s="134">
        <v>400</v>
      </c>
      <c r="J223" s="217">
        <f t="shared" si="10"/>
        <v>8</v>
      </c>
    </row>
    <row r="224" spans="1:10" hidden="1" outlineLevel="1" x14ac:dyDescent="0.35">
      <c r="A224" s="70" t="s">
        <v>64</v>
      </c>
      <c r="B224" s="220" t="s">
        <v>388</v>
      </c>
      <c r="C224" s="79" t="s">
        <v>65</v>
      </c>
      <c r="D224" s="72" t="s">
        <v>170</v>
      </c>
      <c r="E224" s="70">
        <v>4</v>
      </c>
      <c r="F224" s="165">
        <v>2</v>
      </c>
      <c r="G224" s="165">
        <f t="shared" si="11"/>
        <v>6</v>
      </c>
      <c r="H224" s="231">
        <v>43708</v>
      </c>
      <c r="I224" s="134">
        <v>200</v>
      </c>
      <c r="J224" s="217">
        <f t="shared" si="10"/>
        <v>6</v>
      </c>
    </row>
    <row r="225" spans="1:10" hidden="1" outlineLevel="1" x14ac:dyDescent="0.35">
      <c r="A225" s="70" t="s">
        <v>64</v>
      </c>
      <c r="B225" s="220" t="s">
        <v>389</v>
      </c>
      <c r="C225" s="79" t="s">
        <v>65</v>
      </c>
      <c r="D225" s="72" t="s">
        <v>170</v>
      </c>
      <c r="E225" s="70">
        <v>1</v>
      </c>
      <c r="F225" s="165">
        <v>2</v>
      </c>
      <c r="G225" s="165">
        <f t="shared" si="11"/>
        <v>3</v>
      </c>
      <c r="H225" s="231">
        <v>43708</v>
      </c>
      <c r="I225" s="134">
        <v>200</v>
      </c>
      <c r="J225" s="217">
        <f t="shared" si="10"/>
        <v>3</v>
      </c>
    </row>
    <row r="226" spans="1:10" hidden="1" outlineLevel="1" x14ac:dyDescent="0.35">
      <c r="A226" s="70" t="s">
        <v>64</v>
      </c>
      <c r="B226" s="220" t="s">
        <v>390</v>
      </c>
      <c r="C226" s="79" t="s">
        <v>65</v>
      </c>
      <c r="D226" s="72" t="s">
        <v>170</v>
      </c>
      <c r="E226" s="70">
        <v>5</v>
      </c>
      <c r="F226" s="165">
        <v>2</v>
      </c>
      <c r="G226" s="165">
        <f t="shared" si="11"/>
        <v>7</v>
      </c>
      <c r="H226" s="231">
        <v>43708</v>
      </c>
      <c r="I226" s="134">
        <v>360</v>
      </c>
      <c r="J226" s="217">
        <f t="shared" si="10"/>
        <v>7</v>
      </c>
    </row>
    <row r="227" spans="1:10" hidden="1" outlineLevel="1" x14ac:dyDescent="0.35">
      <c r="A227" s="70" t="s">
        <v>64</v>
      </c>
      <c r="B227" s="220" t="s">
        <v>391</v>
      </c>
      <c r="C227" s="79" t="s">
        <v>65</v>
      </c>
      <c r="D227" s="72" t="s">
        <v>170</v>
      </c>
      <c r="E227" s="70">
        <v>0</v>
      </c>
      <c r="F227" s="165">
        <v>2</v>
      </c>
      <c r="G227" s="165">
        <f t="shared" si="11"/>
        <v>2</v>
      </c>
      <c r="H227" s="231">
        <v>43708</v>
      </c>
      <c r="I227" s="134">
        <v>1000</v>
      </c>
      <c r="J227" s="217">
        <f t="shared" si="10"/>
        <v>2</v>
      </c>
    </row>
    <row r="228" spans="1:10" hidden="1" outlineLevel="1" x14ac:dyDescent="0.35">
      <c r="A228" s="70" t="s">
        <v>64</v>
      </c>
      <c r="B228" s="220" t="s">
        <v>392</v>
      </c>
      <c r="C228" s="79" t="s">
        <v>65</v>
      </c>
      <c r="D228" s="72" t="s">
        <v>170</v>
      </c>
      <c r="E228" s="70">
        <v>1</v>
      </c>
      <c r="F228" s="165">
        <v>1</v>
      </c>
      <c r="G228" s="165">
        <f t="shared" si="11"/>
        <v>2</v>
      </c>
      <c r="H228" s="231">
        <v>43708</v>
      </c>
      <c r="I228" s="134">
        <v>300</v>
      </c>
      <c r="J228" s="217">
        <f t="shared" si="10"/>
        <v>2</v>
      </c>
    </row>
    <row r="229" spans="1:10" hidden="1" outlineLevel="1" x14ac:dyDescent="0.35">
      <c r="A229" s="70" t="s">
        <v>64</v>
      </c>
      <c r="B229" s="220" t="s">
        <v>393</v>
      </c>
      <c r="C229" s="79" t="s">
        <v>65</v>
      </c>
      <c r="D229" s="72" t="s">
        <v>170</v>
      </c>
      <c r="E229" s="70">
        <v>2</v>
      </c>
      <c r="F229" s="165">
        <v>2</v>
      </c>
      <c r="G229" s="165">
        <f t="shared" si="11"/>
        <v>4</v>
      </c>
      <c r="H229" s="231">
        <v>43708</v>
      </c>
      <c r="I229" s="134">
        <v>360</v>
      </c>
      <c r="J229" s="217">
        <f t="shared" si="10"/>
        <v>4</v>
      </c>
    </row>
    <row r="230" spans="1:10" hidden="1" outlineLevel="1" x14ac:dyDescent="0.35">
      <c r="A230" s="70" t="s">
        <v>64</v>
      </c>
      <c r="B230" s="220" t="s">
        <v>394</v>
      </c>
      <c r="C230" s="79" t="s">
        <v>65</v>
      </c>
      <c r="D230" s="72" t="s">
        <v>170</v>
      </c>
      <c r="E230" s="70">
        <v>6</v>
      </c>
      <c r="F230" s="165">
        <v>2</v>
      </c>
      <c r="G230" s="165">
        <f t="shared" si="11"/>
        <v>8</v>
      </c>
      <c r="H230" s="231">
        <v>43708</v>
      </c>
      <c r="I230" s="134">
        <v>1000</v>
      </c>
      <c r="J230" s="217">
        <f t="shared" si="10"/>
        <v>8</v>
      </c>
    </row>
    <row r="231" spans="1:10" hidden="1" outlineLevel="1" x14ac:dyDescent="0.35">
      <c r="A231" s="106" t="s">
        <v>64</v>
      </c>
      <c r="B231" s="222" t="s">
        <v>395</v>
      </c>
      <c r="C231" s="106" t="s">
        <v>65</v>
      </c>
      <c r="D231" s="72" t="s">
        <v>170</v>
      </c>
      <c r="E231" s="104">
        <v>10</v>
      </c>
      <c r="F231" s="104">
        <v>3</v>
      </c>
      <c r="G231" s="104">
        <f t="shared" si="11"/>
        <v>13</v>
      </c>
      <c r="H231" s="234">
        <v>43708</v>
      </c>
      <c r="I231" s="241">
        <v>2000</v>
      </c>
      <c r="J231" s="217">
        <f t="shared" si="10"/>
        <v>0</v>
      </c>
    </row>
    <row r="232" spans="1:10" hidden="1" outlineLevel="1" x14ac:dyDescent="0.35">
      <c r="A232" s="106" t="s">
        <v>64</v>
      </c>
      <c r="B232" s="222" t="s">
        <v>396</v>
      </c>
      <c r="C232" s="106" t="s">
        <v>65</v>
      </c>
      <c r="D232" s="72" t="s">
        <v>170</v>
      </c>
      <c r="E232" s="104">
        <v>8</v>
      </c>
      <c r="F232" s="104">
        <v>2</v>
      </c>
      <c r="G232" s="104">
        <f t="shared" si="11"/>
        <v>10</v>
      </c>
      <c r="H232" s="234">
        <v>43708</v>
      </c>
      <c r="I232" s="241">
        <v>2500</v>
      </c>
      <c r="J232" s="217">
        <f t="shared" si="10"/>
        <v>0</v>
      </c>
    </row>
    <row r="233" spans="1:10" hidden="1" outlineLevel="1" x14ac:dyDescent="0.35">
      <c r="A233" s="106" t="s">
        <v>64</v>
      </c>
      <c r="B233" s="222" t="s">
        <v>397</v>
      </c>
      <c r="C233" s="106" t="s">
        <v>65</v>
      </c>
      <c r="D233" s="72" t="s">
        <v>170</v>
      </c>
      <c r="E233" s="104">
        <v>10</v>
      </c>
      <c r="F233" s="104">
        <v>2</v>
      </c>
      <c r="G233" s="104">
        <f t="shared" si="11"/>
        <v>12</v>
      </c>
      <c r="H233" s="234">
        <v>43708</v>
      </c>
      <c r="I233" s="241">
        <v>2000</v>
      </c>
      <c r="J233" s="217">
        <f t="shared" si="10"/>
        <v>0</v>
      </c>
    </row>
    <row r="234" spans="1:10" hidden="1" outlineLevel="1" x14ac:dyDescent="0.35">
      <c r="A234" s="106" t="s">
        <v>64</v>
      </c>
      <c r="B234" s="222" t="s">
        <v>398</v>
      </c>
      <c r="C234" s="106" t="s">
        <v>65</v>
      </c>
      <c r="D234" s="72" t="s">
        <v>170</v>
      </c>
      <c r="E234" s="104">
        <v>0</v>
      </c>
      <c r="F234" s="104">
        <v>2</v>
      </c>
      <c r="G234" s="104">
        <f t="shared" si="11"/>
        <v>2</v>
      </c>
      <c r="H234" s="234">
        <v>43708</v>
      </c>
      <c r="I234" s="241">
        <v>2000</v>
      </c>
      <c r="J234" s="217">
        <f t="shared" si="10"/>
        <v>0</v>
      </c>
    </row>
    <row r="235" spans="1:10" hidden="1" outlineLevel="1" x14ac:dyDescent="0.35">
      <c r="A235" s="106" t="s">
        <v>64</v>
      </c>
      <c r="B235" s="222" t="s">
        <v>399</v>
      </c>
      <c r="C235" s="106" t="s">
        <v>65</v>
      </c>
      <c r="D235" s="72" t="s">
        <v>170</v>
      </c>
      <c r="E235" s="104">
        <v>5</v>
      </c>
      <c r="F235" s="104">
        <v>1</v>
      </c>
      <c r="G235" s="104">
        <f t="shared" si="11"/>
        <v>6</v>
      </c>
      <c r="H235" s="234">
        <v>43708</v>
      </c>
      <c r="I235" s="241">
        <v>2100</v>
      </c>
      <c r="J235" s="217">
        <f t="shared" si="10"/>
        <v>0</v>
      </c>
    </row>
    <row r="236" spans="1:10" hidden="1" outlineLevel="1" x14ac:dyDescent="0.35">
      <c r="A236" s="106" t="s">
        <v>64</v>
      </c>
      <c r="B236" s="222" t="s">
        <v>400</v>
      </c>
      <c r="C236" s="106" t="s">
        <v>65</v>
      </c>
      <c r="D236" s="72" t="s">
        <v>170</v>
      </c>
      <c r="E236" s="104">
        <v>8</v>
      </c>
      <c r="F236" s="104">
        <v>2</v>
      </c>
      <c r="G236" s="104">
        <f t="shared" si="11"/>
        <v>10</v>
      </c>
      <c r="H236" s="234">
        <v>43708</v>
      </c>
      <c r="I236" s="241">
        <v>2000</v>
      </c>
      <c r="J236" s="217">
        <f t="shared" si="10"/>
        <v>0</v>
      </c>
    </row>
    <row r="237" spans="1:10" hidden="1" outlineLevel="1" x14ac:dyDescent="0.35">
      <c r="A237" s="106" t="s">
        <v>64</v>
      </c>
      <c r="B237" s="222" t="s">
        <v>401</v>
      </c>
      <c r="C237" s="106" t="s">
        <v>65</v>
      </c>
      <c r="D237" s="72" t="s">
        <v>170</v>
      </c>
      <c r="E237" s="104">
        <v>3</v>
      </c>
      <c r="F237" s="104">
        <v>1</v>
      </c>
      <c r="G237" s="104">
        <f t="shared" ref="G237:G268" si="12">E237+F237</f>
        <v>4</v>
      </c>
      <c r="H237" s="234">
        <v>43708</v>
      </c>
      <c r="I237" s="241">
        <v>2000</v>
      </c>
      <c r="J237" s="217">
        <f t="shared" si="10"/>
        <v>0</v>
      </c>
    </row>
    <row r="238" spans="1:10" hidden="1" outlineLevel="1" x14ac:dyDescent="0.35">
      <c r="A238" s="106" t="s">
        <v>64</v>
      </c>
      <c r="B238" s="222" t="s">
        <v>402</v>
      </c>
      <c r="C238" s="106" t="s">
        <v>65</v>
      </c>
      <c r="D238" s="72" t="s">
        <v>170</v>
      </c>
      <c r="E238" s="104">
        <v>4</v>
      </c>
      <c r="F238" s="104">
        <v>3</v>
      </c>
      <c r="G238" s="104">
        <f t="shared" si="12"/>
        <v>7</v>
      </c>
      <c r="H238" s="234">
        <v>43708</v>
      </c>
      <c r="I238" s="241">
        <v>2500</v>
      </c>
      <c r="J238" s="217">
        <f t="shared" si="10"/>
        <v>0</v>
      </c>
    </row>
    <row r="239" spans="1:10" hidden="1" outlineLevel="1" x14ac:dyDescent="0.35">
      <c r="A239" s="106" t="s">
        <v>64</v>
      </c>
      <c r="B239" s="222" t="s">
        <v>403</v>
      </c>
      <c r="C239" s="106" t="s">
        <v>65</v>
      </c>
      <c r="D239" s="72" t="s">
        <v>170</v>
      </c>
      <c r="E239" s="104">
        <v>7</v>
      </c>
      <c r="F239" s="104">
        <v>2</v>
      </c>
      <c r="G239" s="104">
        <f t="shared" si="12"/>
        <v>9</v>
      </c>
      <c r="H239" s="234">
        <v>43708</v>
      </c>
      <c r="I239" s="241">
        <v>3000</v>
      </c>
      <c r="J239" s="217">
        <f t="shared" si="10"/>
        <v>0</v>
      </c>
    </row>
    <row r="240" spans="1:10" hidden="1" outlineLevel="1" x14ac:dyDescent="0.35">
      <c r="A240" s="106" t="s">
        <v>64</v>
      </c>
      <c r="B240" s="222" t="s">
        <v>404</v>
      </c>
      <c r="C240" s="106" t="s">
        <v>65</v>
      </c>
      <c r="D240" s="72" t="s">
        <v>170</v>
      </c>
      <c r="E240" s="104">
        <v>5</v>
      </c>
      <c r="F240" s="104">
        <v>2</v>
      </c>
      <c r="G240" s="104">
        <f t="shared" si="12"/>
        <v>7</v>
      </c>
      <c r="H240" s="234">
        <v>43708</v>
      </c>
      <c r="I240" s="241">
        <v>3000</v>
      </c>
      <c r="J240" s="217">
        <f t="shared" si="10"/>
        <v>0</v>
      </c>
    </row>
    <row r="241" spans="1:10" hidden="1" outlineLevel="1" x14ac:dyDescent="0.35">
      <c r="A241" s="106" t="s">
        <v>64</v>
      </c>
      <c r="B241" s="222" t="s">
        <v>405</v>
      </c>
      <c r="C241" s="106" t="s">
        <v>65</v>
      </c>
      <c r="D241" s="72" t="s">
        <v>170</v>
      </c>
      <c r="E241" s="104">
        <v>7</v>
      </c>
      <c r="F241" s="104">
        <v>3</v>
      </c>
      <c r="G241" s="104">
        <f t="shared" si="12"/>
        <v>10</v>
      </c>
      <c r="H241" s="234">
        <v>43708</v>
      </c>
      <c r="I241" s="241">
        <v>3000</v>
      </c>
      <c r="J241" s="217">
        <f t="shared" si="10"/>
        <v>0</v>
      </c>
    </row>
    <row r="242" spans="1:10" hidden="1" outlineLevel="1" x14ac:dyDescent="0.35">
      <c r="A242" s="106" t="s">
        <v>64</v>
      </c>
      <c r="B242" s="222" t="s">
        <v>406</v>
      </c>
      <c r="C242" s="106" t="s">
        <v>65</v>
      </c>
      <c r="D242" s="72" t="s">
        <v>170</v>
      </c>
      <c r="E242" s="104">
        <v>5</v>
      </c>
      <c r="F242" s="104">
        <v>2</v>
      </c>
      <c r="G242" s="104">
        <f t="shared" si="12"/>
        <v>7</v>
      </c>
      <c r="H242" s="234">
        <v>43708</v>
      </c>
      <c r="I242" s="241">
        <v>3000</v>
      </c>
      <c r="J242" s="217">
        <f t="shared" si="10"/>
        <v>0</v>
      </c>
    </row>
    <row r="243" spans="1:10" hidden="1" outlineLevel="1" x14ac:dyDescent="0.35">
      <c r="A243" s="106" t="s">
        <v>64</v>
      </c>
      <c r="B243" s="222" t="s">
        <v>407</v>
      </c>
      <c r="C243" s="106" t="s">
        <v>65</v>
      </c>
      <c r="D243" s="72" t="s">
        <v>170</v>
      </c>
      <c r="E243" s="104">
        <v>4</v>
      </c>
      <c r="F243" s="104">
        <v>2</v>
      </c>
      <c r="G243" s="104">
        <f t="shared" si="12"/>
        <v>6</v>
      </c>
      <c r="H243" s="234">
        <v>43708</v>
      </c>
      <c r="I243" s="241">
        <v>3500</v>
      </c>
      <c r="J243" s="217">
        <f t="shared" si="10"/>
        <v>0</v>
      </c>
    </row>
    <row r="244" spans="1:10" hidden="1" outlineLevel="1" x14ac:dyDescent="0.35">
      <c r="A244" s="79" t="s">
        <v>64</v>
      </c>
      <c r="B244" s="220" t="s">
        <v>408</v>
      </c>
      <c r="C244" s="79" t="s">
        <v>65</v>
      </c>
      <c r="D244" s="72" t="s">
        <v>170</v>
      </c>
      <c r="E244" s="70">
        <v>2</v>
      </c>
      <c r="F244" s="165">
        <v>2</v>
      </c>
      <c r="G244" s="165">
        <f t="shared" si="12"/>
        <v>4</v>
      </c>
      <c r="H244" s="231">
        <v>43708</v>
      </c>
      <c r="I244" s="134">
        <v>1000</v>
      </c>
      <c r="J244" s="217">
        <f t="shared" si="10"/>
        <v>4</v>
      </c>
    </row>
    <row r="245" spans="1:10" hidden="1" outlineLevel="1" x14ac:dyDescent="0.35">
      <c r="A245" s="106" t="s">
        <v>64</v>
      </c>
      <c r="B245" s="222" t="s">
        <v>409</v>
      </c>
      <c r="C245" s="106" t="s">
        <v>65</v>
      </c>
      <c r="D245" s="72" t="s">
        <v>170</v>
      </c>
      <c r="E245" s="104">
        <v>3</v>
      </c>
      <c r="F245" s="104">
        <v>2</v>
      </c>
      <c r="G245" s="104">
        <f t="shared" si="12"/>
        <v>5</v>
      </c>
      <c r="H245" s="234">
        <v>43708</v>
      </c>
      <c r="I245" s="241">
        <v>1500</v>
      </c>
      <c r="J245" s="217">
        <f t="shared" si="10"/>
        <v>0</v>
      </c>
    </row>
    <row r="246" spans="1:10" hidden="1" outlineLevel="1" x14ac:dyDescent="0.35">
      <c r="A246" s="106" t="s">
        <v>64</v>
      </c>
      <c r="B246" s="222" t="s">
        <v>410</v>
      </c>
      <c r="C246" s="106" t="s">
        <v>65</v>
      </c>
      <c r="D246" s="72" t="s">
        <v>170</v>
      </c>
      <c r="E246" s="104">
        <v>2</v>
      </c>
      <c r="F246" s="104">
        <v>2</v>
      </c>
      <c r="G246" s="104">
        <f t="shared" si="12"/>
        <v>4</v>
      </c>
      <c r="H246" s="234">
        <v>43708</v>
      </c>
      <c r="I246" s="241">
        <v>1500</v>
      </c>
      <c r="J246" s="217">
        <f t="shared" si="10"/>
        <v>0</v>
      </c>
    </row>
    <row r="247" spans="1:10" hidden="1" outlineLevel="1" x14ac:dyDescent="0.35">
      <c r="A247" s="106" t="s">
        <v>64</v>
      </c>
      <c r="B247" s="222" t="s">
        <v>411</v>
      </c>
      <c r="C247" s="106" t="s">
        <v>65</v>
      </c>
      <c r="D247" s="72" t="s">
        <v>170</v>
      </c>
      <c r="E247" s="104">
        <v>4</v>
      </c>
      <c r="F247" s="104">
        <v>2</v>
      </c>
      <c r="G247" s="104">
        <f t="shared" si="12"/>
        <v>6</v>
      </c>
      <c r="H247" s="234">
        <v>43708</v>
      </c>
      <c r="I247" s="241">
        <v>2000</v>
      </c>
      <c r="J247" s="217">
        <f t="shared" si="10"/>
        <v>0</v>
      </c>
    </row>
    <row r="248" spans="1:10" hidden="1" outlineLevel="1" x14ac:dyDescent="0.35">
      <c r="A248" s="79" t="s">
        <v>64</v>
      </c>
      <c r="B248" s="220" t="s">
        <v>412</v>
      </c>
      <c r="C248" s="79" t="s">
        <v>65</v>
      </c>
      <c r="D248" s="72" t="s">
        <v>170</v>
      </c>
      <c r="E248" s="70">
        <v>3</v>
      </c>
      <c r="F248" s="165">
        <v>2</v>
      </c>
      <c r="G248" s="165">
        <f t="shared" si="12"/>
        <v>5</v>
      </c>
      <c r="H248" s="231">
        <v>43708</v>
      </c>
      <c r="I248" s="134">
        <v>1000</v>
      </c>
      <c r="J248" s="217">
        <f t="shared" si="10"/>
        <v>5</v>
      </c>
    </row>
    <row r="249" spans="1:10" hidden="1" outlineLevel="1" x14ac:dyDescent="0.35">
      <c r="A249" s="79" t="s">
        <v>64</v>
      </c>
      <c r="B249" s="220" t="s">
        <v>413</v>
      </c>
      <c r="C249" s="79" t="s">
        <v>65</v>
      </c>
      <c r="D249" s="72" t="s">
        <v>170</v>
      </c>
      <c r="E249" s="70">
        <v>0</v>
      </c>
      <c r="F249" s="165">
        <v>2</v>
      </c>
      <c r="G249" s="165">
        <f t="shared" si="12"/>
        <v>2</v>
      </c>
      <c r="H249" s="231">
        <v>43708</v>
      </c>
      <c r="I249" s="134">
        <v>1000</v>
      </c>
      <c r="J249" s="217">
        <f t="shared" si="10"/>
        <v>2</v>
      </c>
    </row>
    <row r="250" spans="1:10" hidden="1" outlineLevel="1" x14ac:dyDescent="0.35">
      <c r="A250" s="106" t="s">
        <v>64</v>
      </c>
      <c r="B250" s="222" t="s">
        <v>414</v>
      </c>
      <c r="C250" s="106" t="s">
        <v>65</v>
      </c>
      <c r="D250" s="72" t="s">
        <v>170</v>
      </c>
      <c r="E250" s="104">
        <v>4</v>
      </c>
      <c r="F250" s="104">
        <v>2</v>
      </c>
      <c r="G250" s="104">
        <f t="shared" si="12"/>
        <v>6</v>
      </c>
      <c r="H250" s="234">
        <v>43708</v>
      </c>
      <c r="I250" s="241">
        <v>3000</v>
      </c>
      <c r="J250" s="217">
        <f t="shared" si="10"/>
        <v>0</v>
      </c>
    </row>
    <row r="251" spans="1:10" hidden="1" outlineLevel="1" x14ac:dyDescent="0.35">
      <c r="A251" s="106" t="s">
        <v>64</v>
      </c>
      <c r="B251" s="222" t="s">
        <v>415</v>
      </c>
      <c r="C251" s="106" t="s">
        <v>65</v>
      </c>
      <c r="D251" s="72" t="s">
        <v>170</v>
      </c>
      <c r="E251" s="104">
        <v>6</v>
      </c>
      <c r="F251" s="104">
        <v>2</v>
      </c>
      <c r="G251" s="104">
        <f t="shared" si="12"/>
        <v>8</v>
      </c>
      <c r="H251" s="234">
        <v>43708</v>
      </c>
      <c r="I251" s="241">
        <v>3000</v>
      </c>
      <c r="J251" s="217">
        <f t="shared" si="10"/>
        <v>0</v>
      </c>
    </row>
    <row r="252" spans="1:10" hidden="1" outlineLevel="1" x14ac:dyDescent="0.35">
      <c r="A252" s="106" t="s">
        <v>64</v>
      </c>
      <c r="B252" s="222" t="s">
        <v>416</v>
      </c>
      <c r="C252" s="106" t="s">
        <v>65</v>
      </c>
      <c r="D252" s="72" t="s">
        <v>170</v>
      </c>
      <c r="E252" s="104">
        <v>8</v>
      </c>
      <c r="F252" s="104">
        <v>2</v>
      </c>
      <c r="G252" s="104">
        <f t="shared" si="12"/>
        <v>10</v>
      </c>
      <c r="H252" s="234">
        <v>43708</v>
      </c>
      <c r="I252" s="241">
        <v>2000</v>
      </c>
      <c r="J252" s="217">
        <f t="shared" si="10"/>
        <v>0</v>
      </c>
    </row>
    <row r="253" spans="1:10" hidden="1" outlineLevel="1" x14ac:dyDescent="0.35">
      <c r="A253" s="79" t="s">
        <v>64</v>
      </c>
      <c r="B253" s="220" t="s">
        <v>417</v>
      </c>
      <c r="C253" s="79" t="s">
        <v>65</v>
      </c>
      <c r="D253" s="72" t="s">
        <v>170</v>
      </c>
      <c r="E253" s="70">
        <v>0</v>
      </c>
      <c r="F253" s="165">
        <v>2</v>
      </c>
      <c r="G253" s="165">
        <f t="shared" si="12"/>
        <v>2</v>
      </c>
      <c r="H253" s="231">
        <v>43708</v>
      </c>
      <c r="I253" s="134">
        <v>1000</v>
      </c>
      <c r="J253" s="217">
        <f t="shared" si="10"/>
        <v>2</v>
      </c>
    </row>
    <row r="254" spans="1:10" hidden="1" outlineLevel="1" x14ac:dyDescent="0.35">
      <c r="A254" s="106" t="s">
        <v>64</v>
      </c>
      <c r="B254" s="222" t="s">
        <v>418</v>
      </c>
      <c r="C254" s="106" t="s">
        <v>65</v>
      </c>
      <c r="D254" s="72" t="s">
        <v>170</v>
      </c>
      <c r="E254" s="104">
        <v>5</v>
      </c>
      <c r="F254" s="104">
        <v>2</v>
      </c>
      <c r="G254" s="104">
        <f t="shared" si="12"/>
        <v>7</v>
      </c>
      <c r="H254" s="234">
        <v>43708</v>
      </c>
      <c r="I254" s="241">
        <v>2000</v>
      </c>
      <c r="J254" s="217">
        <f t="shared" si="10"/>
        <v>0</v>
      </c>
    </row>
    <row r="255" spans="1:10" hidden="1" outlineLevel="1" x14ac:dyDescent="0.35">
      <c r="A255" s="106" t="s">
        <v>64</v>
      </c>
      <c r="B255" s="222" t="s">
        <v>419</v>
      </c>
      <c r="C255" s="106" t="s">
        <v>65</v>
      </c>
      <c r="D255" s="72" t="s">
        <v>170</v>
      </c>
      <c r="E255" s="104">
        <v>4</v>
      </c>
      <c r="F255" s="104">
        <v>2</v>
      </c>
      <c r="G255" s="104">
        <f t="shared" si="12"/>
        <v>6</v>
      </c>
      <c r="H255" s="234">
        <v>43708</v>
      </c>
      <c r="I255" s="241">
        <v>3000</v>
      </c>
      <c r="J255" s="217">
        <f t="shared" si="10"/>
        <v>0</v>
      </c>
    </row>
    <row r="256" spans="1:10" hidden="1" outlineLevel="1" x14ac:dyDescent="0.35">
      <c r="A256" s="106" t="s">
        <v>64</v>
      </c>
      <c r="B256" s="222" t="s">
        <v>420</v>
      </c>
      <c r="C256" s="106" t="s">
        <v>65</v>
      </c>
      <c r="D256" s="72" t="s">
        <v>170</v>
      </c>
      <c r="E256" s="104">
        <v>6</v>
      </c>
      <c r="F256" s="104">
        <v>2</v>
      </c>
      <c r="G256" s="104">
        <f t="shared" si="12"/>
        <v>8</v>
      </c>
      <c r="H256" s="234">
        <v>43708</v>
      </c>
      <c r="I256" s="241">
        <v>3000</v>
      </c>
      <c r="J256" s="217">
        <f t="shared" si="10"/>
        <v>0</v>
      </c>
    </row>
    <row r="257" spans="1:10" hidden="1" outlineLevel="1" x14ac:dyDescent="0.35">
      <c r="A257" s="106" t="s">
        <v>64</v>
      </c>
      <c r="B257" s="222" t="s">
        <v>421</v>
      </c>
      <c r="C257" s="106" t="s">
        <v>65</v>
      </c>
      <c r="D257" s="72" t="s">
        <v>170</v>
      </c>
      <c r="E257" s="104">
        <v>3</v>
      </c>
      <c r="F257" s="104">
        <v>2</v>
      </c>
      <c r="G257" s="104">
        <f t="shared" si="12"/>
        <v>5</v>
      </c>
      <c r="H257" s="234">
        <v>43708</v>
      </c>
      <c r="I257" s="241">
        <v>3000</v>
      </c>
      <c r="J257" s="217">
        <f t="shared" si="10"/>
        <v>0</v>
      </c>
    </row>
    <row r="258" spans="1:10" hidden="1" outlineLevel="1" x14ac:dyDescent="0.35">
      <c r="A258" s="106" t="s">
        <v>64</v>
      </c>
      <c r="B258" s="222" t="s">
        <v>422</v>
      </c>
      <c r="C258" s="106" t="s">
        <v>65</v>
      </c>
      <c r="D258" s="72" t="s">
        <v>170</v>
      </c>
      <c r="E258" s="104">
        <v>0</v>
      </c>
      <c r="F258" s="104">
        <v>2</v>
      </c>
      <c r="G258" s="104">
        <f t="shared" si="12"/>
        <v>2</v>
      </c>
      <c r="H258" s="234">
        <v>43708</v>
      </c>
      <c r="I258" s="241">
        <v>3000</v>
      </c>
      <c r="J258" s="217">
        <f t="shared" si="10"/>
        <v>0</v>
      </c>
    </row>
    <row r="259" spans="1:10" hidden="1" outlineLevel="1" x14ac:dyDescent="0.35">
      <c r="A259" s="106" t="s">
        <v>64</v>
      </c>
      <c r="B259" s="222" t="s">
        <v>423</v>
      </c>
      <c r="C259" s="106" t="s">
        <v>65</v>
      </c>
      <c r="D259" s="72" t="s">
        <v>170</v>
      </c>
      <c r="E259" s="104">
        <v>7</v>
      </c>
      <c r="F259" s="104">
        <v>2</v>
      </c>
      <c r="G259" s="104">
        <f t="shared" si="12"/>
        <v>9</v>
      </c>
      <c r="H259" s="234">
        <v>43708</v>
      </c>
      <c r="I259" s="241">
        <v>2000</v>
      </c>
      <c r="J259" s="217">
        <f t="shared" ref="J259:J322" si="13">IF(I259&gt;$Q$1,,G259)</f>
        <v>0</v>
      </c>
    </row>
    <row r="260" spans="1:10" hidden="1" outlineLevel="1" x14ac:dyDescent="0.35">
      <c r="A260" s="106" t="s">
        <v>64</v>
      </c>
      <c r="B260" s="222" t="s">
        <v>424</v>
      </c>
      <c r="C260" s="106" t="s">
        <v>65</v>
      </c>
      <c r="D260" s="72" t="s">
        <v>170</v>
      </c>
      <c r="E260" s="104">
        <v>8</v>
      </c>
      <c r="F260" s="104">
        <v>2</v>
      </c>
      <c r="G260" s="104">
        <f t="shared" si="12"/>
        <v>10</v>
      </c>
      <c r="H260" s="234">
        <v>43708</v>
      </c>
      <c r="I260" s="241">
        <v>3000</v>
      </c>
      <c r="J260" s="217">
        <f t="shared" si="13"/>
        <v>0</v>
      </c>
    </row>
    <row r="261" spans="1:10" hidden="1" outlineLevel="1" x14ac:dyDescent="0.35">
      <c r="A261" s="106" t="s">
        <v>64</v>
      </c>
      <c r="B261" s="222" t="s">
        <v>425</v>
      </c>
      <c r="C261" s="106" t="s">
        <v>65</v>
      </c>
      <c r="D261" s="72" t="s">
        <v>170</v>
      </c>
      <c r="E261" s="104">
        <v>0</v>
      </c>
      <c r="F261" s="104">
        <v>2</v>
      </c>
      <c r="G261" s="104">
        <f t="shared" si="12"/>
        <v>2</v>
      </c>
      <c r="H261" s="234">
        <v>43708</v>
      </c>
      <c r="I261" s="241">
        <v>3000</v>
      </c>
      <c r="J261" s="217">
        <f t="shared" si="13"/>
        <v>0</v>
      </c>
    </row>
    <row r="262" spans="1:10" hidden="1" outlineLevel="1" x14ac:dyDescent="0.35">
      <c r="A262" s="106" t="s">
        <v>64</v>
      </c>
      <c r="B262" s="222" t="s">
        <v>426</v>
      </c>
      <c r="C262" s="106" t="s">
        <v>65</v>
      </c>
      <c r="D262" s="72" t="s">
        <v>170</v>
      </c>
      <c r="E262" s="104">
        <v>1</v>
      </c>
      <c r="F262" s="104">
        <v>2</v>
      </c>
      <c r="G262" s="104">
        <f t="shared" si="12"/>
        <v>3</v>
      </c>
      <c r="H262" s="234">
        <v>43708</v>
      </c>
      <c r="I262" s="241">
        <v>3000</v>
      </c>
      <c r="J262" s="217">
        <f t="shared" si="13"/>
        <v>0</v>
      </c>
    </row>
    <row r="263" spans="1:10" hidden="1" outlineLevel="1" x14ac:dyDescent="0.35">
      <c r="A263" s="106" t="s">
        <v>64</v>
      </c>
      <c r="B263" s="222" t="s">
        <v>427</v>
      </c>
      <c r="C263" s="106" t="s">
        <v>65</v>
      </c>
      <c r="D263" s="72" t="s">
        <v>170</v>
      </c>
      <c r="E263" s="104">
        <v>2</v>
      </c>
      <c r="F263" s="104">
        <v>2</v>
      </c>
      <c r="G263" s="104">
        <f t="shared" si="12"/>
        <v>4</v>
      </c>
      <c r="H263" s="234">
        <v>43708</v>
      </c>
      <c r="I263" s="241">
        <v>3500</v>
      </c>
      <c r="J263" s="217">
        <f t="shared" si="13"/>
        <v>0</v>
      </c>
    </row>
    <row r="264" spans="1:10" hidden="1" outlineLevel="1" x14ac:dyDescent="0.35">
      <c r="A264" s="106" t="s">
        <v>64</v>
      </c>
      <c r="B264" s="222" t="s">
        <v>428</v>
      </c>
      <c r="C264" s="106" t="s">
        <v>65</v>
      </c>
      <c r="D264" s="72" t="s">
        <v>170</v>
      </c>
      <c r="E264" s="104">
        <v>5</v>
      </c>
      <c r="F264" s="104">
        <v>2</v>
      </c>
      <c r="G264" s="104">
        <f t="shared" si="12"/>
        <v>7</v>
      </c>
      <c r="H264" s="234">
        <v>43708</v>
      </c>
      <c r="I264" s="241">
        <v>3000</v>
      </c>
      <c r="J264" s="217">
        <f t="shared" si="13"/>
        <v>0</v>
      </c>
    </row>
    <row r="265" spans="1:10" hidden="1" outlineLevel="1" x14ac:dyDescent="0.35">
      <c r="A265" s="106" t="s">
        <v>64</v>
      </c>
      <c r="B265" s="222" t="s">
        <v>429</v>
      </c>
      <c r="C265" s="106" t="s">
        <v>65</v>
      </c>
      <c r="D265" s="72" t="s">
        <v>170</v>
      </c>
      <c r="E265" s="104">
        <v>7</v>
      </c>
      <c r="F265" s="104">
        <v>2</v>
      </c>
      <c r="G265" s="104">
        <f t="shared" si="12"/>
        <v>9</v>
      </c>
      <c r="H265" s="234">
        <v>43708</v>
      </c>
      <c r="I265" s="241">
        <v>3000</v>
      </c>
      <c r="J265" s="217">
        <f t="shared" si="13"/>
        <v>0</v>
      </c>
    </row>
    <row r="266" spans="1:10" hidden="1" outlineLevel="1" x14ac:dyDescent="0.35">
      <c r="A266" s="106" t="s">
        <v>64</v>
      </c>
      <c r="B266" s="222" t="s">
        <v>430</v>
      </c>
      <c r="C266" s="106" t="s">
        <v>65</v>
      </c>
      <c r="D266" s="72" t="s">
        <v>170</v>
      </c>
      <c r="E266" s="104">
        <v>4</v>
      </c>
      <c r="F266" s="104">
        <v>2</v>
      </c>
      <c r="G266" s="104">
        <f t="shared" si="12"/>
        <v>6</v>
      </c>
      <c r="H266" s="234">
        <v>43708</v>
      </c>
      <c r="I266" s="241">
        <v>3000</v>
      </c>
      <c r="J266" s="217">
        <f t="shared" si="13"/>
        <v>0</v>
      </c>
    </row>
    <row r="267" spans="1:10" hidden="1" outlineLevel="1" x14ac:dyDescent="0.35">
      <c r="A267" s="106" t="s">
        <v>64</v>
      </c>
      <c r="B267" s="222" t="s">
        <v>431</v>
      </c>
      <c r="C267" s="106" t="s">
        <v>65</v>
      </c>
      <c r="D267" s="72" t="s">
        <v>170</v>
      </c>
      <c r="E267" s="104">
        <v>2</v>
      </c>
      <c r="F267" s="104">
        <v>2</v>
      </c>
      <c r="G267" s="104">
        <f t="shared" si="12"/>
        <v>4</v>
      </c>
      <c r="H267" s="234">
        <v>43708</v>
      </c>
      <c r="I267" s="241">
        <v>3000</v>
      </c>
      <c r="J267" s="217">
        <f t="shared" si="13"/>
        <v>0</v>
      </c>
    </row>
    <row r="268" spans="1:10" hidden="1" outlineLevel="1" x14ac:dyDescent="0.35">
      <c r="A268" s="106" t="s">
        <v>64</v>
      </c>
      <c r="B268" s="222" t="s">
        <v>432</v>
      </c>
      <c r="C268" s="106" t="s">
        <v>65</v>
      </c>
      <c r="D268" s="72" t="s">
        <v>170</v>
      </c>
      <c r="E268" s="104">
        <v>6</v>
      </c>
      <c r="F268" s="104">
        <v>1</v>
      </c>
      <c r="G268" s="104">
        <f t="shared" si="12"/>
        <v>7</v>
      </c>
      <c r="H268" s="234">
        <v>43708</v>
      </c>
      <c r="I268" s="241">
        <v>3000</v>
      </c>
      <c r="J268" s="217">
        <f t="shared" si="13"/>
        <v>0</v>
      </c>
    </row>
    <row r="269" spans="1:10" hidden="1" outlineLevel="1" x14ac:dyDescent="0.35">
      <c r="A269" s="106" t="s">
        <v>64</v>
      </c>
      <c r="B269" s="222" t="s">
        <v>433</v>
      </c>
      <c r="C269" s="106" t="s">
        <v>65</v>
      </c>
      <c r="D269" s="72" t="s">
        <v>170</v>
      </c>
      <c r="E269" s="104">
        <v>4</v>
      </c>
      <c r="F269" s="104">
        <v>2</v>
      </c>
      <c r="G269" s="104">
        <f t="shared" ref="G269:G272" si="14">E269+F269</f>
        <v>6</v>
      </c>
      <c r="H269" s="234">
        <v>43708</v>
      </c>
      <c r="I269" s="241">
        <v>3000</v>
      </c>
      <c r="J269" s="217">
        <f t="shared" si="13"/>
        <v>0</v>
      </c>
    </row>
    <row r="270" spans="1:10" hidden="1" outlineLevel="1" x14ac:dyDescent="0.35">
      <c r="A270" s="106" t="s">
        <v>64</v>
      </c>
      <c r="B270" s="222" t="s">
        <v>434</v>
      </c>
      <c r="C270" s="106" t="s">
        <v>65</v>
      </c>
      <c r="D270" s="72" t="s">
        <v>170</v>
      </c>
      <c r="E270" s="104">
        <v>1</v>
      </c>
      <c r="F270" s="104">
        <v>1</v>
      </c>
      <c r="G270" s="104">
        <f t="shared" si="14"/>
        <v>2</v>
      </c>
      <c r="H270" s="234">
        <v>43708</v>
      </c>
      <c r="I270" s="241">
        <v>2000</v>
      </c>
      <c r="J270" s="217">
        <f t="shared" si="13"/>
        <v>0</v>
      </c>
    </row>
    <row r="271" spans="1:10" hidden="1" outlineLevel="1" x14ac:dyDescent="0.35">
      <c r="A271" s="106" t="s">
        <v>64</v>
      </c>
      <c r="B271" s="222" t="s">
        <v>435</v>
      </c>
      <c r="C271" s="106" t="s">
        <v>65</v>
      </c>
      <c r="D271" s="72" t="s">
        <v>170</v>
      </c>
      <c r="E271" s="104">
        <v>0</v>
      </c>
      <c r="F271" s="104">
        <v>2</v>
      </c>
      <c r="G271" s="104">
        <f t="shared" si="14"/>
        <v>2</v>
      </c>
      <c r="H271" s="234">
        <v>43708</v>
      </c>
      <c r="I271" s="241">
        <v>2000</v>
      </c>
      <c r="J271" s="217">
        <f t="shared" si="13"/>
        <v>0</v>
      </c>
    </row>
    <row r="272" spans="1:10" hidden="1" outlineLevel="1" x14ac:dyDescent="0.35">
      <c r="A272" s="106" t="s">
        <v>64</v>
      </c>
      <c r="B272" s="222" t="s">
        <v>436</v>
      </c>
      <c r="C272" s="106" t="s">
        <v>65</v>
      </c>
      <c r="D272" s="72" t="s">
        <v>170</v>
      </c>
      <c r="E272" s="104">
        <v>0</v>
      </c>
      <c r="F272" s="104">
        <v>2</v>
      </c>
      <c r="G272" s="104">
        <f t="shared" si="14"/>
        <v>2</v>
      </c>
      <c r="H272" s="234">
        <v>43708</v>
      </c>
      <c r="I272" s="241">
        <v>2000</v>
      </c>
      <c r="J272" s="217">
        <f t="shared" si="13"/>
        <v>0</v>
      </c>
    </row>
    <row r="273" spans="1:10" ht="15" collapsed="1" thickBot="1" x14ac:dyDescent="0.4">
      <c r="A273" s="71" t="s">
        <v>64</v>
      </c>
      <c r="B273" s="221"/>
      <c r="C273" s="80" t="s">
        <v>65</v>
      </c>
      <c r="D273" s="118">
        <f>COUNTA(D205:D272)</f>
        <v>68</v>
      </c>
      <c r="E273" s="118">
        <f>SUM(E205:E272)</f>
        <v>278</v>
      </c>
      <c r="F273" s="118">
        <f>SUM(F205:F272)</f>
        <v>131</v>
      </c>
      <c r="G273" s="118">
        <f>SUM(G205:G272)</f>
        <v>409</v>
      </c>
      <c r="H273" s="233">
        <v>43708</v>
      </c>
      <c r="I273" s="119">
        <f>AVERAGE(I205:I272)</f>
        <v>1692.6470588235295</v>
      </c>
      <c r="J273" s="118">
        <f>SUM(J205:J272)</f>
        <v>166</v>
      </c>
    </row>
    <row r="274" spans="1:10" hidden="1" outlineLevel="1" x14ac:dyDescent="0.35">
      <c r="A274" s="72" t="s">
        <v>66</v>
      </c>
      <c r="B274" s="219" t="s">
        <v>437</v>
      </c>
      <c r="C274" s="86" t="s">
        <v>67</v>
      </c>
      <c r="D274" s="72" t="s">
        <v>170</v>
      </c>
      <c r="E274" s="72">
        <v>4</v>
      </c>
      <c r="F274" s="72">
        <v>5</v>
      </c>
      <c r="G274" s="125">
        <f t="shared" ref="G274:G305" si="15">E274+F274</f>
        <v>9</v>
      </c>
      <c r="H274" s="231">
        <v>43774</v>
      </c>
      <c r="I274" s="239">
        <v>50</v>
      </c>
      <c r="J274" s="217">
        <f t="shared" si="13"/>
        <v>9</v>
      </c>
    </row>
    <row r="275" spans="1:10" hidden="1" outlineLevel="1" x14ac:dyDescent="0.35">
      <c r="A275" s="70" t="s">
        <v>66</v>
      </c>
      <c r="B275" s="220" t="s">
        <v>438</v>
      </c>
      <c r="C275" s="79" t="s">
        <v>67</v>
      </c>
      <c r="D275" s="72" t="s">
        <v>170</v>
      </c>
      <c r="E275" s="70">
        <v>10</v>
      </c>
      <c r="F275" s="70">
        <v>6</v>
      </c>
      <c r="G275" s="165">
        <f t="shared" si="15"/>
        <v>16</v>
      </c>
      <c r="H275" s="231">
        <v>43774</v>
      </c>
      <c r="I275" s="240">
        <v>52</v>
      </c>
      <c r="J275" s="217">
        <f t="shared" si="13"/>
        <v>16</v>
      </c>
    </row>
    <row r="276" spans="1:10" hidden="1" outlineLevel="1" x14ac:dyDescent="0.35">
      <c r="A276" s="70" t="s">
        <v>66</v>
      </c>
      <c r="B276" s="220" t="s">
        <v>439</v>
      </c>
      <c r="C276" s="79" t="s">
        <v>67</v>
      </c>
      <c r="D276" s="72" t="s">
        <v>170</v>
      </c>
      <c r="E276" s="70">
        <v>6</v>
      </c>
      <c r="F276" s="70">
        <v>2</v>
      </c>
      <c r="G276" s="165">
        <f t="shared" si="15"/>
        <v>8</v>
      </c>
      <c r="H276" s="231">
        <v>43774</v>
      </c>
      <c r="I276" s="240">
        <v>52</v>
      </c>
      <c r="J276" s="217">
        <f t="shared" si="13"/>
        <v>8</v>
      </c>
    </row>
    <row r="277" spans="1:10" hidden="1" outlineLevel="1" x14ac:dyDescent="0.35">
      <c r="A277" s="70" t="s">
        <v>66</v>
      </c>
      <c r="B277" s="220" t="s">
        <v>440</v>
      </c>
      <c r="C277" s="79" t="s">
        <v>67</v>
      </c>
      <c r="D277" s="72" t="s">
        <v>170</v>
      </c>
      <c r="E277" s="70">
        <v>1</v>
      </c>
      <c r="F277" s="70">
        <v>4</v>
      </c>
      <c r="G277" s="165">
        <f t="shared" si="15"/>
        <v>5</v>
      </c>
      <c r="H277" s="231">
        <v>43774</v>
      </c>
      <c r="I277" s="240">
        <v>30</v>
      </c>
      <c r="J277" s="217">
        <f t="shared" si="13"/>
        <v>5</v>
      </c>
    </row>
    <row r="278" spans="1:10" hidden="1" outlineLevel="1" x14ac:dyDescent="0.35">
      <c r="A278" s="70" t="s">
        <v>66</v>
      </c>
      <c r="B278" s="220" t="s">
        <v>441</v>
      </c>
      <c r="C278" s="79" t="s">
        <v>67</v>
      </c>
      <c r="D278" s="72" t="s">
        <v>170</v>
      </c>
      <c r="E278" s="70">
        <v>4</v>
      </c>
      <c r="F278" s="70">
        <v>5</v>
      </c>
      <c r="G278" s="165">
        <f t="shared" si="15"/>
        <v>9</v>
      </c>
      <c r="H278" s="231">
        <v>43774</v>
      </c>
      <c r="I278" s="240">
        <v>50</v>
      </c>
      <c r="J278" s="217">
        <f t="shared" si="13"/>
        <v>9</v>
      </c>
    </row>
    <row r="279" spans="1:10" hidden="1" outlineLevel="1" x14ac:dyDescent="0.35">
      <c r="A279" s="70" t="s">
        <v>66</v>
      </c>
      <c r="B279" s="220" t="s">
        <v>442</v>
      </c>
      <c r="C279" s="79" t="s">
        <v>67</v>
      </c>
      <c r="D279" s="72" t="s">
        <v>170</v>
      </c>
      <c r="E279" s="70">
        <v>5</v>
      </c>
      <c r="F279" s="70">
        <v>4</v>
      </c>
      <c r="G279" s="165">
        <f t="shared" si="15"/>
        <v>9</v>
      </c>
      <c r="H279" s="231">
        <v>43774</v>
      </c>
      <c r="I279" s="240">
        <v>30</v>
      </c>
      <c r="J279" s="217">
        <f t="shared" si="13"/>
        <v>9</v>
      </c>
    </row>
    <row r="280" spans="1:10" hidden="1" outlineLevel="1" x14ac:dyDescent="0.35">
      <c r="A280" s="70" t="s">
        <v>66</v>
      </c>
      <c r="B280" s="220" t="s">
        <v>443</v>
      </c>
      <c r="C280" s="79" t="s">
        <v>67</v>
      </c>
      <c r="D280" s="72" t="s">
        <v>170</v>
      </c>
      <c r="E280" s="70">
        <v>1</v>
      </c>
      <c r="F280" s="70">
        <v>2</v>
      </c>
      <c r="G280" s="165">
        <f t="shared" si="15"/>
        <v>3</v>
      </c>
      <c r="H280" s="231">
        <v>43774</v>
      </c>
      <c r="I280" s="240">
        <v>50</v>
      </c>
      <c r="J280" s="217">
        <f t="shared" si="13"/>
        <v>3</v>
      </c>
    </row>
    <row r="281" spans="1:10" hidden="1" outlineLevel="1" x14ac:dyDescent="0.35">
      <c r="A281" s="70" t="s">
        <v>66</v>
      </c>
      <c r="B281" s="220" t="s">
        <v>444</v>
      </c>
      <c r="C281" s="79" t="s">
        <v>67</v>
      </c>
      <c r="D281" s="72" t="s">
        <v>170</v>
      </c>
      <c r="E281" s="70">
        <v>3</v>
      </c>
      <c r="F281" s="70">
        <v>8</v>
      </c>
      <c r="G281" s="165">
        <f t="shared" si="15"/>
        <v>11</v>
      </c>
      <c r="H281" s="231">
        <v>43774</v>
      </c>
      <c r="I281" s="240">
        <v>30</v>
      </c>
      <c r="J281" s="217">
        <f t="shared" si="13"/>
        <v>11</v>
      </c>
    </row>
    <row r="282" spans="1:10" hidden="1" outlineLevel="1" x14ac:dyDescent="0.35">
      <c r="A282" s="70" t="s">
        <v>66</v>
      </c>
      <c r="B282" s="220" t="s">
        <v>445</v>
      </c>
      <c r="C282" s="79" t="s">
        <v>67</v>
      </c>
      <c r="D282" s="72" t="s">
        <v>170</v>
      </c>
      <c r="E282" s="70">
        <v>2</v>
      </c>
      <c r="F282" s="70">
        <v>3</v>
      </c>
      <c r="G282" s="165">
        <f t="shared" si="15"/>
        <v>5</v>
      </c>
      <c r="H282" s="231">
        <v>43774</v>
      </c>
      <c r="I282" s="240">
        <v>360</v>
      </c>
      <c r="J282" s="217">
        <f t="shared" si="13"/>
        <v>5</v>
      </c>
    </row>
    <row r="283" spans="1:10" hidden="1" outlineLevel="1" x14ac:dyDescent="0.35">
      <c r="A283" s="70" t="s">
        <v>66</v>
      </c>
      <c r="B283" s="220" t="s">
        <v>446</v>
      </c>
      <c r="C283" s="79" t="s">
        <v>67</v>
      </c>
      <c r="D283" s="72" t="s">
        <v>170</v>
      </c>
      <c r="E283" s="70">
        <v>2</v>
      </c>
      <c r="F283" s="70">
        <v>3</v>
      </c>
      <c r="G283" s="165">
        <f t="shared" si="15"/>
        <v>5</v>
      </c>
      <c r="H283" s="231">
        <v>43774</v>
      </c>
      <c r="I283" s="240">
        <v>305</v>
      </c>
      <c r="J283" s="217">
        <f t="shared" si="13"/>
        <v>5</v>
      </c>
    </row>
    <row r="284" spans="1:10" hidden="1" outlineLevel="1" x14ac:dyDescent="0.35">
      <c r="A284" s="70" t="s">
        <v>66</v>
      </c>
      <c r="B284" s="220" t="s">
        <v>447</v>
      </c>
      <c r="C284" s="79" t="s">
        <v>67</v>
      </c>
      <c r="D284" s="72" t="s">
        <v>170</v>
      </c>
      <c r="E284" s="70">
        <v>4</v>
      </c>
      <c r="F284" s="70">
        <v>8</v>
      </c>
      <c r="G284" s="165">
        <f t="shared" si="15"/>
        <v>12</v>
      </c>
      <c r="H284" s="231">
        <v>43774</v>
      </c>
      <c r="I284" s="240">
        <v>30</v>
      </c>
      <c r="J284" s="217">
        <f t="shared" si="13"/>
        <v>12</v>
      </c>
    </row>
    <row r="285" spans="1:10" hidden="1" outlineLevel="1" x14ac:dyDescent="0.35">
      <c r="A285" s="70" t="s">
        <v>66</v>
      </c>
      <c r="B285" s="220" t="s">
        <v>448</v>
      </c>
      <c r="C285" s="79" t="s">
        <v>67</v>
      </c>
      <c r="D285" s="72" t="s">
        <v>170</v>
      </c>
      <c r="E285" s="70">
        <v>3</v>
      </c>
      <c r="F285" s="70">
        <v>5</v>
      </c>
      <c r="G285" s="165">
        <f t="shared" si="15"/>
        <v>8</v>
      </c>
      <c r="H285" s="231">
        <v>43774</v>
      </c>
      <c r="I285" s="240">
        <v>300</v>
      </c>
      <c r="J285" s="217">
        <f t="shared" si="13"/>
        <v>8</v>
      </c>
    </row>
    <row r="286" spans="1:10" hidden="1" outlineLevel="1" x14ac:dyDescent="0.35">
      <c r="A286" s="70" t="s">
        <v>66</v>
      </c>
      <c r="B286" s="220" t="s">
        <v>449</v>
      </c>
      <c r="C286" s="79" t="s">
        <v>67</v>
      </c>
      <c r="D286" s="72" t="s">
        <v>170</v>
      </c>
      <c r="E286" s="70">
        <v>2</v>
      </c>
      <c r="F286" s="70">
        <v>2</v>
      </c>
      <c r="G286" s="165">
        <f t="shared" si="15"/>
        <v>4</v>
      </c>
      <c r="H286" s="231">
        <v>43774</v>
      </c>
      <c r="I286" s="240">
        <v>500</v>
      </c>
      <c r="J286" s="217">
        <f t="shared" si="13"/>
        <v>4</v>
      </c>
    </row>
    <row r="287" spans="1:10" hidden="1" outlineLevel="1" x14ac:dyDescent="0.35">
      <c r="A287" s="70" t="s">
        <v>66</v>
      </c>
      <c r="B287" s="220" t="s">
        <v>450</v>
      </c>
      <c r="C287" s="79" t="s">
        <v>67</v>
      </c>
      <c r="D287" s="72" t="s">
        <v>170</v>
      </c>
      <c r="E287" s="70">
        <v>1</v>
      </c>
      <c r="F287" s="70">
        <v>2</v>
      </c>
      <c r="G287" s="165">
        <f t="shared" si="15"/>
        <v>3</v>
      </c>
      <c r="H287" s="231">
        <v>43774</v>
      </c>
      <c r="I287" s="240">
        <v>10</v>
      </c>
      <c r="J287" s="217">
        <f t="shared" si="13"/>
        <v>3</v>
      </c>
    </row>
    <row r="288" spans="1:10" hidden="1" outlineLevel="1" x14ac:dyDescent="0.35">
      <c r="A288" s="70" t="s">
        <v>66</v>
      </c>
      <c r="B288" s="220" t="s">
        <v>451</v>
      </c>
      <c r="C288" s="79" t="s">
        <v>67</v>
      </c>
      <c r="D288" s="72" t="s">
        <v>170</v>
      </c>
      <c r="E288" s="70">
        <v>5</v>
      </c>
      <c r="F288" s="70">
        <v>4</v>
      </c>
      <c r="G288" s="165">
        <f t="shared" si="15"/>
        <v>9</v>
      </c>
      <c r="H288" s="231">
        <v>43774</v>
      </c>
      <c r="I288" s="240">
        <v>30</v>
      </c>
      <c r="J288" s="217">
        <f t="shared" si="13"/>
        <v>9</v>
      </c>
    </row>
    <row r="289" spans="1:10" hidden="1" outlineLevel="1" x14ac:dyDescent="0.35">
      <c r="A289" s="70" t="s">
        <v>66</v>
      </c>
      <c r="B289" s="220" t="s">
        <v>452</v>
      </c>
      <c r="C289" s="79" t="s">
        <v>67</v>
      </c>
      <c r="D289" s="72" t="s">
        <v>170</v>
      </c>
      <c r="E289" s="70">
        <v>3</v>
      </c>
      <c r="F289" s="70">
        <v>5</v>
      </c>
      <c r="G289" s="165">
        <f t="shared" si="15"/>
        <v>8</v>
      </c>
      <c r="H289" s="231">
        <v>43774</v>
      </c>
      <c r="I289" s="240">
        <v>30</v>
      </c>
      <c r="J289" s="217">
        <f t="shared" si="13"/>
        <v>8</v>
      </c>
    </row>
    <row r="290" spans="1:10" hidden="1" outlineLevel="1" x14ac:dyDescent="0.35">
      <c r="A290" s="70" t="s">
        <v>66</v>
      </c>
      <c r="B290" s="220" t="s">
        <v>453</v>
      </c>
      <c r="C290" s="79" t="s">
        <v>67</v>
      </c>
      <c r="D290" s="72" t="s">
        <v>170</v>
      </c>
      <c r="E290" s="70">
        <v>3</v>
      </c>
      <c r="F290" s="70">
        <v>5</v>
      </c>
      <c r="G290" s="165">
        <f t="shared" si="15"/>
        <v>8</v>
      </c>
      <c r="H290" s="231">
        <v>43774</v>
      </c>
      <c r="I290" s="240">
        <v>30</v>
      </c>
      <c r="J290" s="217">
        <f t="shared" si="13"/>
        <v>8</v>
      </c>
    </row>
    <row r="291" spans="1:10" hidden="1" outlineLevel="1" x14ac:dyDescent="0.35">
      <c r="A291" s="70" t="s">
        <v>66</v>
      </c>
      <c r="B291" s="220" t="s">
        <v>454</v>
      </c>
      <c r="C291" s="79" t="s">
        <v>67</v>
      </c>
      <c r="D291" s="72" t="s">
        <v>170</v>
      </c>
      <c r="E291" s="70">
        <v>1</v>
      </c>
      <c r="F291" s="70">
        <v>2</v>
      </c>
      <c r="G291" s="165">
        <f t="shared" si="15"/>
        <v>3</v>
      </c>
      <c r="H291" s="231">
        <v>43774</v>
      </c>
      <c r="I291" s="240">
        <v>20</v>
      </c>
      <c r="J291" s="217">
        <f t="shared" si="13"/>
        <v>3</v>
      </c>
    </row>
    <row r="292" spans="1:10" hidden="1" outlineLevel="1" x14ac:dyDescent="0.35">
      <c r="A292" s="70" t="s">
        <v>66</v>
      </c>
      <c r="B292" s="220" t="s">
        <v>455</v>
      </c>
      <c r="C292" s="79" t="s">
        <v>67</v>
      </c>
      <c r="D292" s="72" t="s">
        <v>170</v>
      </c>
      <c r="E292" s="70">
        <v>4</v>
      </c>
      <c r="F292" s="70">
        <v>6</v>
      </c>
      <c r="G292" s="165">
        <f t="shared" si="15"/>
        <v>10</v>
      </c>
      <c r="H292" s="231">
        <v>43774</v>
      </c>
      <c r="I292" s="240">
        <v>30</v>
      </c>
      <c r="J292" s="217">
        <f t="shared" si="13"/>
        <v>10</v>
      </c>
    </row>
    <row r="293" spans="1:10" hidden="1" outlineLevel="1" x14ac:dyDescent="0.35">
      <c r="A293" s="70" t="s">
        <v>66</v>
      </c>
      <c r="B293" s="220" t="s">
        <v>456</v>
      </c>
      <c r="C293" s="79" t="s">
        <v>67</v>
      </c>
      <c r="D293" s="72" t="s">
        <v>170</v>
      </c>
      <c r="E293" s="70">
        <v>1</v>
      </c>
      <c r="F293" s="70">
        <v>5</v>
      </c>
      <c r="G293" s="165">
        <f t="shared" si="15"/>
        <v>6</v>
      </c>
      <c r="H293" s="231">
        <v>43774</v>
      </c>
      <c r="I293" s="240">
        <v>30</v>
      </c>
      <c r="J293" s="217">
        <f t="shared" si="13"/>
        <v>6</v>
      </c>
    </row>
    <row r="294" spans="1:10" hidden="1" outlineLevel="1" x14ac:dyDescent="0.35">
      <c r="A294" s="70" t="s">
        <v>66</v>
      </c>
      <c r="B294" s="220" t="s">
        <v>457</v>
      </c>
      <c r="C294" s="79" t="s">
        <v>67</v>
      </c>
      <c r="D294" s="72" t="s">
        <v>170</v>
      </c>
      <c r="E294" s="70">
        <v>1</v>
      </c>
      <c r="F294" s="70">
        <v>3</v>
      </c>
      <c r="G294" s="165">
        <f t="shared" si="15"/>
        <v>4</v>
      </c>
      <c r="H294" s="231">
        <v>43774</v>
      </c>
      <c r="I294" s="240">
        <v>20</v>
      </c>
      <c r="J294" s="217">
        <f t="shared" si="13"/>
        <v>4</v>
      </c>
    </row>
    <row r="295" spans="1:10" hidden="1" outlineLevel="1" x14ac:dyDescent="0.35">
      <c r="A295" s="70" t="s">
        <v>66</v>
      </c>
      <c r="B295" s="220" t="s">
        <v>458</v>
      </c>
      <c r="C295" s="79" t="s">
        <v>67</v>
      </c>
      <c r="D295" s="72" t="s">
        <v>170</v>
      </c>
      <c r="E295" s="70">
        <v>2</v>
      </c>
      <c r="F295" s="70">
        <v>4</v>
      </c>
      <c r="G295" s="165">
        <f t="shared" si="15"/>
        <v>6</v>
      </c>
      <c r="H295" s="231">
        <v>43774</v>
      </c>
      <c r="I295" s="240">
        <v>30</v>
      </c>
      <c r="J295" s="217">
        <f t="shared" si="13"/>
        <v>6</v>
      </c>
    </row>
    <row r="296" spans="1:10" hidden="1" outlineLevel="1" x14ac:dyDescent="0.35">
      <c r="A296" s="70" t="s">
        <v>66</v>
      </c>
      <c r="B296" s="220" t="s">
        <v>459</v>
      </c>
      <c r="C296" s="79" t="s">
        <v>67</v>
      </c>
      <c r="D296" s="72" t="s">
        <v>170</v>
      </c>
      <c r="E296" s="70">
        <v>2</v>
      </c>
      <c r="F296" s="70">
        <v>2</v>
      </c>
      <c r="G296" s="165">
        <f t="shared" si="15"/>
        <v>4</v>
      </c>
      <c r="H296" s="231">
        <v>43774</v>
      </c>
      <c r="I296" s="240">
        <v>50</v>
      </c>
      <c r="J296" s="217">
        <f t="shared" si="13"/>
        <v>4</v>
      </c>
    </row>
    <row r="297" spans="1:10" hidden="1" outlineLevel="1" x14ac:dyDescent="0.35">
      <c r="A297" s="70" t="s">
        <v>66</v>
      </c>
      <c r="B297" s="220" t="s">
        <v>460</v>
      </c>
      <c r="C297" s="79" t="s">
        <v>67</v>
      </c>
      <c r="D297" s="72" t="s">
        <v>170</v>
      </c>
      <c r="E297" s="70">
        <v>4</v>
      </c>
      <c r="F297" s="70">
        <v>2</v>
      </c>
      <c r="G297" s="165">
        <f t="shared" si="15"/>
        <v>6</v>
      </c>
      <c r="H297" s="231">
        <v>43774</v>
      </c>
      <c r="I297" s="240">
        <v>20</v>
      </c>
      <c r="J297" s="217">
        <f t="shared" si="13"/>
        <v>6</v>
      </c>
    </row>
    <row r="298" spans="1:10" hidden="1" outlineLevel="1" x14ac:dyDescent="0.35">
      <c r="A298" s="70" t="s">
        <v>66</v>
      </c>
      <c r="B298" s="220" t="s">
        <v>461</v>
      </c>
      <c r="C298" s="79" t="s">
        <v>67</v>
      </c>
      <c r="D298" s="72" t="s">
        <v>170</v>
      </c>
      <c r="E298" s="70">
        <v>2</v>
      </c>
      <c r="F298" s="70">
        <v>2</v>
      </c>
      <c r="G298" s="165">
        <f t="shared" si="15"/>
        <v>4</v>
      </c>
      <c r="H298" s="231">
        <v>43774</v>
      </c>
      <c r="I298" s="240">
        <v>20</v>
      </c>
      <c r="J298" s="217">
        <f t="shared" si="13"/>
        <v>4</v>
      </c>
    </row>
    <row r="299" spans="1:10" hidden="1" outlineLevel="1" x14ac:dyDescent="0.35">
      <c r="A299" s="70" t="s">
        <v>66</v>
      </c>
      <c r="B299" s="220" t="s">
        <v>462</v>
      </c>
      <c r="C299" s="79" t="s">
        <v>67</v>
      </c>
      <c r="D299" s="72" t="s">
        <v>170</v>
      </c>
      <c r="E299" s="70">
        <v>3</v>
      </c>
      <c r="F299" s="70">
        <v>2</v>
      </c>
      <c r="G299" s="165">
        <f t="shared" si="15"/>
        <v>5</v>
      </c>
      <c r="H299" s="231">
        <v>43774</v>
      </c>
      <c r="I299" s="240">
        <v>20</v>
      </c>
      <c r="J299" s="217">
        <f t="shared" si="13"/>
        <v>5</v>
      </c>
    </row>
    <row r="300" spans="1:10" hidden="1" outlineLevel="1" x14ac:dyDescent="0.35">
      <c r="A300" s="70" t="s">
        <v>66</v>
      </c>
      <c r="B300" s="220" t="s">
        <v>463</v>
      </c>
      <c r="C300" s="79" t="s">
        <v>67</v>
      </c>
      <c r="D300" s="72" t="s">
        <v>170</v>
      </c>
      <c r="E300" s="70">
        <v>2</v>
      </c>
      <c r="F300" s="70">
        <v>7</v>
      </c>
      <c r="G300" s="165">
        <f t="shared" si="15"/>
        <v>9</v>
      </c>
      <c r="H300" s="231">
        <v>43774</v>
      </c>
      <c r="I300" s="240">
        <v>30</v>
      </c>
      <c r="J300" s="217">
        <f t="shared" si="13"/>
        <v>9</v>
      </c>
    </row>
    <row r="301" spans="1:10" hidden="1" outlineLevel="1" x14ac:dyDescent="0.35">
      <c r="A301" s="70" t="s">
        <v>66</v>
      </c>
      <c r="B301" s="220" t="s">
        <v>464</v>
      </c>
      <c r="C301" s="79" t="s">
        <v>67</v>
      </c>
      <c r="D301" s="72" t="s">
        <v>170</v>
      </c>
      <c r="E301" s="70">
        <v>1</v>
      </c>
      <c r="F301" s="70">
        <v>6</v>
      </c>
      <c r="G301" s="165">
        <f t="shared" si="15"/>
        <v>7</v>
      </c>
      <c r="H301" s="231">
        <v>43774</v>
      </c>
      <c r="I301" s="240">
        <v>50</v>
      </c>
      <c r="J301" s="217">
        <f t="shared" si="13"/>
        <v>7</v>
      </c>
    </row>
    <row r="302" spans="1:10" hidden="1" outlineLevel="1" x14ac:dyDescent="0.35">
      <c r="A302" s="70" t="s">
        <v>66</v>
      </c>
      <c r="B302" s="220" t="s">
        <v>465</v>
      </c>
      <c r="C302" s="79" t="s">
        <v>67</v>
      </c>
      <c r="D302" s="72" t="s">
        <v>170</v>
      </c>
      <c r="E302" s="70">
        <v>2</v>
      </c>
      <c r="F302" s="70">
        <v>6</v>
      </c>
      <c r="G302" s="165">
        <f t="shared" si="15"/>
        <v>8</v>
      </c>
      <c r="H302" s="231">
        <v>43774</v>
      </c>
      <c r="I302" s="240">
        <v>30</v>
      </c>
      <c r="J302" s="217">
        <f t="shared" si="13"/>
        <v>8</v>
      </c>
    </row>
    <row r="303" spans="1:10" hidden="1" outlineLevel="1" x14ac:dyDescent="0.35">
      <c r="A303" s="70" t="s">
        <v>66</v>
      </c>
      <c r="B303" s="220" t="s">
        <v>466</v>
      </c>
      <c r="C303" s="79" t="s">
        <v>67</v>
      </c>
      <c r="D303" s="72" t="s">
        <v>170</v>
      </c>
      <c r="E303" s="70">
        <v>1</v>
      </c>
      <c r="F303" s="70">
        <v>3</v>
      </c>
      <c r="G303" s="165">
        <f t="shared" si="15"/>
        <v>4</v>
      </c>
      <c r="H303" s="231">
        <v>43774</v>
      </c>
      <c r="I303" s="240">
        <v>30</v>
      </c>
      <c r="J303" s="217">
        <f t="shared" si="13"/>
        <v>4</v>
      </c>
    </row>
    <row r="304" spans="1:10" hidden="1" outlineLevel="1" x14ac:dyDescent="0.35">
      <c r="A304" s="70" t="s">
        <v>66</v>
      </c>
      <c r="B304" s="220" t="s">
        <v>467</v>
      </c>
      <c r="C304" s="79" t="s">
        <v>67</v>
      </c>
      <c r="D304" s="72" t="s">
        <v>170</v>
      </c>
      <c r="E304" s="70">
        <v>1</v>
      </c>
      <c r="F304" s="70">
        <v>5</v>
      </c>
      <c r="G304" s="165">
        <f t="shared" si="15"/>
        <v>6</v>
      </c>
      <c r="H304" s="231">
        <v>43774</v>
      </c>
      <c r="I304" s="240">
        <v>50</v>
      </c>
      <c r="J304" s="217">
        <f t="shared" si="13"/>
        <v>6</v>
      </c>
    </row>
    <row r="305" spans="1:10" hidden="1" outlineLevel="1" x14ac:dyDescent="0.35">
      <c r="A305" s="70" t="s">
        <v>66</v>
      </c>
      <c r="B305" s="220" t="s">
        <v>468</v>
      </c>
      <c r="C305" s="79" t="s">
        <v>67</v>
      </c>
      <c r="D305" s="72" t="s">
        <v>170</v>
      </c>
      <c r="E305" s="70">
        <v>1</v>
      </c>
      <c r="F305" s="70">
        <v>7</v>
      </c>
      <c r="G305" s="165">
        <f t="shared" si="15"/>
        <v>8</v>
      </c>
      <c r="H305" s="231">
        <v>43774</v>
      </c>
      <c r="I305" s="240">
        <v>30</v>
      </c>
      <c r="J305" s="217">
        <f t="shared" si="13"/>
        <v>8</v>
      </c>
    </row>
    <row r="306" spans="1:10" hidden="1" outlineLevel="1" x14ac:dyDescent="0.35">
      <c r="A306" s="70" t="s">
        <v>66</v>
      </c>
      <c r="B306" s="220" t="s">
        <v>469</v>
      </c>
      <c r="C306" s="79" t="s">
        <v>67</v>
      </c>
      <c r="D306" s="72" t="s">
        <v>170</v>
      </c>
      <c r="E306" s="70">
        <v>2</v>
      </c>
      <c r="F306" s="70">
        <v>9</v>
      </c>
      <c r="G306" s="165">
        <f t="shared" ref="G306:G337" si="16">E306+F306</f>
        <v>11</v>
      </c>
      <c r="H306" s="231">
        <v>43774</v>
      </c>
      <c r="I306" s="240">
        <v>30</v>
      </c>
      <c r="J306" s="217">
        <f t="shared" si="13"/>
        <v>11</v>
      </c>
    </row>
    <row r="307" spans="1:10" hidden="1" outlineLevel="1" x14ac:dyDescent="0.35">
      <c r="A307" s="70" t="s">
        <v>66</v>
      </c>
      <c r="B307" s="220" t="s">
        <v>470</v>
      </c>
      <c r="C307" s="79" t="s">
        <v>67</v>
      </c>
      <c r="D307" s="72" t="s">
        <v>170</v>
      </c>
      <c r="E307" s="70">
        <v>3</v>
      </c>
      <c r="F307" s="70">
        <v>5</v>
      </c>
      <c r="G307" s="165">
        <f t="shared" si="16"/>
        <v>8</v>
      </c>
      <c r="H307" s="231">
        <v>43774</v>
      </c>
      <c r="I307" s="240">
        <v>50</v>
      </c>
      <c r="J307" s="217">
        <f t="shared" si="13"/>
        <v>8</v>
      </c>
    </row>
    <row r="308" spans="1:10" hidden="1" outlineLevel="1" x14ac:dyDescent="0.35">
      <c r="A308" s="70" t="s">
        <v>66</v>
      </c>
      <c r="B308" s="220" t="s">
        <v>471</v>
      </c>
      <c r="C308" s="79" t="s">
        <v>67</v>
      </c>
      <c r="D308" s="72" t="s">
        <v>170</v>
      </c>
      <c r="E308" s="70">
        <v>2</v>
      </c>
      <c r="F308" s="70">
        <v>5</v>
      </c>
      <c r="G308" s="165">
        <f t="shared" si="16"/>
        <v>7</v>
      </c>
      <c r="H308" s="231">
        <v>43774</v>
      </c>
      <c r="I308" s="240">
        <v>50</v>
      </c>
      <c r="J308" s="217">
        <f t="shared" si="13"/>
        <v>7</v>
      </c>
    </row>
    <row r="309" spans="1:10" hidden="1" outlineLevel="1" x14ac:dyDescent="0.35">
      <c r="A309" s="70" t="s">
        <v>66</v>
      </c>
      <c r="B309" s="220" t="s">
        <v>472</v>
      </c>
      <c r="C309" s="79" t="s">
        <v>67</v>
      </c>
      <c r="D309" s="72" t="s">
        <v>170</v>
      </c>
      <c r="E309" s="70">
        <v>1</v>
      </c>
      <c r="F309" s="70">
        <v>7</v>
      </c>
      <c r="G309" s="165">
        <f t="shared" si="16"/>
        <v>8</v>
      </c>
      <c r="H309" s="231">
        <v>43774</v>
      </c>
      <c r="I309" s="240">
        <v>50</v>
      </c>
      <c r="J309" s="217">
        <f t="shared" si="13"/>
        <v>8</v>
      </c>
    </row>
    <row r="310" spans="1:10" hidden="1" outlineLevel="1" x14ac:dyDescent="0.35">
      <c r="A310" s="70" t="s">
        <v>66</v>
      </c>
      <c r="B310" s="220" t="s">
        <v>473</v>
      </c>
      <c r="C310" s="79" t="s">
        <v>67</v>
      </c>
      <c r="D310" s="72" t="s">
        <v>170</v>
      </c>
      <c r="E310" s="70">
        <v>6</v>
      </c>
      <c r="F310" s="70">
        <v>2</v>
      </c>
      <c r="G310" s="165">
        <f t="shared" si="16"/>
        <v>8</v>
      </c>
      <c r="H310" s="231">
        <v>43774</v>
      </c>
      <c r="I310" s="240">
        <v>50</v>
      </c>
      <c r="J310" s="217">
        <f t="shared" si="13"/>
        <v>8</v>
      </c>
    </row>
    <row r="311" spans="1:10" hidden="1" outlineLevel="1" x14ac:dyDescent="0.35">
      <c r="A311" s="70" t="s">
        <v>66</v>
      </c>
      <c r="B311" s="220" t="s">
        <v>474</v>
      </c>
      <c r="C311" s="79" t="s">
        <v>67</v>
      </c>
      <c r="D311" s="72" t="s">
        <v>170</v>
      </c>
      <c r="E311" s="70">
        <v>3</v>
      </c>
      <c r="F311" s="70">
        <v>5</v>
      </c>
      <c r="G311" s="165">
        <f t="shared" si="16"/>
        <v>8</v>
      </c>
      <c r="H311" s="231">
        <v>43774</v>
      </c>
      <c r="I311" s="240">
        <v>30</v>
      </c>
      <c r="J311" s="217">
        <f t="shared" si="13"/>
        <v>8</v>
      </c>
    </row>
    <row r="312" spans="1:10" hidden="1" outlineLevel="1" x14ac:dyDescent="0.35">
      <c r="A312" s="70" t="s">
        <v>66</v>
      </c>
      <c r="B312" s="220" t="s">
        <v>475</v>
      </c>
      <c r="C312" s="79" t="s">
        <v>67</v>
      </c>
      <c r="D312" s="72" t="s">
        <v>170</v>
      </c>
      <c r="E312" s="70">
        <v>5</v>
      </c>
      <c r="F312" s="70">
        <v>5</v>
      </c>
      <c r="G312" s="165">
        <f t="shared" si="16"/>
        <v>10</v>
      </c>
      <c r="H312" s="231">
        <v>43774</v>
      </c>
      <c r="I312" s="240">
        <v>30</v>
      </c>
      <c r="J312" s="217">
        <f t="shared" si="13"/>
        <v>10</v>
      </c>
    </row>
    <row r="313" spans="1:10" hidden="1" outlineLevel="1" x14ac:dyDescent="0.35">
      <c r="A313" s="70" t="s">
        <v>66</v>
      </c>
      <c r="B313" s="220" t="s">
        <v>476</v>
      </c>
      <c r="C313" s="79" t="s">
        <v>67</v>
      </c>
      <c r="D313" s="72" t="s">
        <v>170</v>
      </c>
      <c r="E313" s="70">
        <v>1</v>
      </c>
      <c r="F313" s="70">
        <v>5</v>
      </c>
      <c r="G313" s="165">
        <f t="shared" si="16"/>
        <v>6</v>
      </c>
      <c r="H313" s="231">
        <v>43774</v>
      </c>
      <c r="I313" s="240">
        <v>30</v>
      </c>
      <c r="J313" s="217">
        <f t="shared" si="13"/>
        <v>6</v>
      </c>
    </row>
    <row r="314" spans="1:10" hidden="1" outlineLevel="1" x14ac:dyDescent="0.35">
      <c r="A314" s="70" t="s">
        <v>66</v>
      </c>
      <c r="B314" s="220" t="s">
        <v>477</v>
      </c>
      <c r="C314" s="79" t="s">
        <v>67</v>
      </c>
      <c r="D314" s="72" t="s">
        <v>170</v>
      </c>
      <c r="E314" s="70">
        <v>1</v>
      </c>
      <c r="F314" s="70">
        <v>5</v>
      </c>
      <c r="G314" s="165">
        <f t="shared" si="16"/>
        <v>6</v>
      </c>
      <c r="H314" s="231">
        <v>43774</v>
      </c>
      <c r="I314" s="240">
        <v>50</v>
      </c>
      <c r="J314" s="217">
        <f t="shared" si="13"/>
        <v>6</v>
      </c>
    </row>
    <row r="315" spans="1:10" hidden="1" outlineLevel="1" x14ac:dyDescent="0.35">
      <c r="A315" s="70" t="s">
        <v>66</v>
      </c>
      <c r="B315" s="220" t="s">
        <v>478</v>
      </c>
      <c r="C315" s="79" t="s">
        <v>67</v>
      </c>
      <c r="D315" s="72" t="s">
        <v>170</v>
      </c>
      <c r="E315" s="70">
        <v>1</v>
      </c>
      <c r="F315" s="70">
        <v>3</v>
      </c>
      <c r="G315" s="165">
        <f t="shared" si="16"/>
        <v>4</v>
      </c>
      <c r="H315" s="231">
        <v>43774</v>
      </c>
      <c r="I315" s="240">
        <v>30</v>
      </c>
      <c r="J315" s="217">
        <f t="shared" si="13"/>
        <v>4</v>
      </c>
    </row>
    <row r="316" spans="1:10" hidden="1" outlineLevel="1" x14ac:dyDescent="0.35">
      <c r="A316" s="70" t="s">
        <v>66</v>
      </c>
      <c r="B316" s="220" t="s">
        <v>479</v>
      </c>
      <c r="C316" s="79" t="s">
        <v>67</v>
      </c>
      <c r="D316" s="72" t="s">
        <v>170</v>
      </c>
      <c r="E316" s="70">
        <v>2</v>
      </c>
      <c r="F316" s="70">
        <v>4</v>
      </c>
      <c r="G316" s="165">
        <f t="shared" si="16"/>
        <v>6</v>
      </c>
      <c r="H316" s="231">
        <v>43774</v>
      </c>
      <c r="I316" s="240">
        <v>30</v>
      </c>
      <c r="J316" s="217">
        <f t="shared" si="13"/>
        <v>6</v>
      </c>
    </row>
    <row r="317" spans="1:10" hidden="1" outlineLevel="1" x14ac:dyDescent="0.35">
      <c r="A317" s="70" t="s">
        <v>66</v>
      </c>
      <c r="B317" s="220" t="s">
        <v>480</v>
      </c>
      <c r="C317" s="79" t="s">
        <v>67</v>
      </c>
      <c r="D317" s="72" t="s">
        <v>170</v>
      </c>
      <c r="E317" s="70">
        <v>3</v>
      </c>
      <c r="F317" s="70">
        <v>3</v>
      </c>
      <c r="G317" s="165">
        <f t="shared" si="16"/>
        <v>6</v>
      </c>
      <c r="H317" s="231">
        <v>43774</v>
      </c>
      <c r="I317" s="240">
        <v>50</v>
      </c>
      <c r="J317" s="217">
        <f t="shared" si="13"/>
        <v>6</v>
      </c>
    </row>
    <row r="318" spans="1:10" hidden="1" outlineLevel="1" x14ac:dyDescent="0.35">
      <c r="A318" s="70" t="s">
        <v>66</v>
      </c>
      <c r="B318" s="220" t="s">
        <v>481</v>
      </c>
      <c r="C318" s="79" t="s">
        <v>67</v>
      </c>
      <c r="D318" s="72" t="s">
        <v>170</v>
      </c>
      <c r="E318" s="70">
        <v>1</v>
      </c>
      <c r="F318" s="70">
        <v>4</v>
      </c>
      <c r="G318" s="165">
        <f t="shared" si="16"/>
        <v>5</v>
      </c>
      <c r="H318" s="231">
        <v>43774</v>
      </c>
      <c r="I318" s="240">
        <v>30</v>
      </c>
      <c r="J318" s="217">
        <f t="shared" si="13"/>
        <v>5</v>
      </c>
    </row>
    <row r="319" spans="1:10" hidden="1" outlineLevel="1" x14ac:dyDescent="0.35">
      <c r="A319" s="70" t="s">
        <v>66</v>
      </c>
      <c r="B319" s="220" t="s">
        <v>482</v>
      </c>
      <c r="C319" s="79" t="s">
        <v>67</v>
      </c>
      <c r="D319" s="72" t="s">
        <v>170</v>
      </c>
      <c r="E319" s="70">
        <v>2</v>
      </c>
      <c r="F319" s="70">
        <v>4</v>
      </c>
      <c r="G319" s="165">
        <f t="shared" si="16"/>
        <v>6</v>
      </c>
      <c r="H319" s="231">
        <v>43774</v>
      </c>
      <c r="I319" s="240">
        <v>30</v>
      </c>
      <c r="J319" s="217">
        <f t="shared" si="13"/>
        <v>6</v>
      </c>
    </row>
    <row r="320" spans="1:10" hidden="1" outlineLevel="1" x14ac:dyDescent="0.35">
      <c r="A320" s="70" t="s">
        <v>66</v>
      </c>
      <c r="B320" s="220" t="s">
        <v>483</v>
      </c>
      <c r="C320" s="79" t="s">
        <v>67</v>
      </c>
      <c r="D320" s="72" t="s">
        <v>170</v>
      </c>
      <c r="E320" s="70">
        <v>1</v>
      </c>
      <c r="F320" s="70">
        <v>4</v>
      </c>
      <c r="G320" s="165">
        <f t="shared" si="16"/>
        <v>5</v>
      </c>
      <c r="H320" s="231">
        <v>43774</v>
      </c>
      <c r="I320" s="240">
        <v>20</v>
      </c>
      <c r="J320" s="217">
        <f t="shared" si="13"/>
        <v>5</v>
      </c>
    </row>
    <row r="321" spans="1:10" hidden="1" outlineLevel="1" x14ac:dyDescent="0.35">
      <c r="A321" s="70" t="s">
        <v>66</v>
      </c>
      <c r="B321" s="220" t="s">
        <v>484</v>
      </c>
      <c r="C321" s="79" t="s">
        <v>67</v>
      </c>
      <c r="D321" s="72" t="s">
        <v>170</v>
      </c>
      <c r="E321" s="70">
        <v>1</v>
      </c>
      <c r="F321" s="70">
        <v>3</v>
      </c>
      <c r="G321" s="165">
        <f t="shared" si="16"/>
        <v>4</v>
      </c>
      <c r="H321" s="231">
        <v>43774</v>
      </c>
      <c r="I321" s="240">
        <v>20</v>
      </c>
      <c r="J321" s="217">
        <f t="shared" si="13"/>
        <v>4</v>
      </c>
    </row>
    <row r="322" spans="1:10" hidden="1" outlineLevel="1" x14ac:dyDescent="0.35">
      <c r="A322" s="70" t="s">
        <v>66</v>
      </c>
      <c r="B322" s="220" t="s">
        <v>485</v>
      </c>
      <c r="C322" s="79" t="s">
        <v>67</v>
      </c>
      <c r="D322" s="72" t="s">
        <v>170</v>
      </c>
      <c r="E322" s="70">
        <v>2</v>
      </c>
      <c r="F322" s="70">
        <v>5</v>
      </c>
      <c r="G322" s="165">
        <f t="shared" si="16"/>
        <v>7</v>
      </c>
      <c r="H322" s="231">
        <v>43774</v>
      </c>
      <c r="I322" s="240">
        <v>30</v>
      </c>
      <c r="J322" s="217">
        <f t="shared" si="13"/>
        <v>7</v>
      </c>
    </row>
    <row r="323" spans="1:10" hidden="1" outlineLevel="1" x14ac:dyDescent="0.35">
      <c r="A323" s="70" t="s">
        <v>66</v>
      </c>
      <c r="B323" s="220" t="s">
        <v>486</v>
      </c>
      <c r="C323" s="79" t="s">
        <v>67</v>
      </c>
      <c r="D323" s="72" t="s">
        <v>170</v>
      </c>
      <c r="E323" s="70">
        <v>1</v>
      </c>
      <c r="F323" s="70">
        <v>5</v>
      </c>
      <c r="G323" s="165">
        <f t="shared" si="16"/>
        <v>6</v>
      </c>
      <c r="H323" s="231">
        <v>43774</v>
      </c>
      <c r="I323" s="240">
        <v>30</v>
      </c>
      <c r="J323" s="217">
        <f t="shared" ref="J323:J386" si="17">IF(I323&gt;$Q$1,,G323)</f>
        <v>6</v>
      </c>
    </row>
    <row r="324" spans="1:10" hidden="1" outlineLevel="1" x14ac:dyDescent="0.35">
      <c r="A324" s="70" t="s">
        <v>66</v>
      </c>
      <c r="B324" s="220" t="s">
        <v>487</v>
      </c>
      <c r="C324" s="79" t="s">
        <v>67</v>
      </c>
      <c r="D324" s="72" t="s">
        <v>170</v>
      </c>
      <c r="E324" s="70">
        <v>2</v>
      </c>
      <c r="F324" s="70">
        <v>5</v>
      </c>
      <c r="G324" s="165">
        <f t="shared" si="16"/>
        <v>7</v>
      </c>
      <c r="H324" s="231">
        <v>43774</v>
      </c>
      <c r="I324" s="240">
        <v>25</v>
      </c>
      <c r="J324" s="217">
        <f t="shared" si="17"/>
        <v>7</v>
      </c>
    </row>
    <row r="325" spans="1:10" hidden="1" outlineLevel="1" x14ac:dyDescent="0.35">
      <c r="A325" s="70" t="s">
        <v>66</v>
      </c>
      <c r="B325" s="220" t="s">
        <v>488</v>
      </c>
      <c r="C325" s="79" t="s">
        <v>67</v>
      </c>
      <c r="D325" s="72" t="s">
        <v>170</v>
      </c>
      <c r="E325" s="70">
        <v>1</v>
      </c>
      <c r="F325" s="70">
        <v>5</v>
      </c>
      <c r="G325" s="165">
        <f t="shared" si="16"/>
        <v>6</v>
      </c>
      <c r="H325" s="231">
        <v>43774</v>
      </c>
      <c r="I325" s="240">
        <v>28</v>
      </c>
      <c r="J325" s="217">
        <f t="shared" si="17"/>
        <v>6</v>
      </c>
    </row>
    <row r="326" spans="1:10" hidden="1" outlineLevel="1" x14ac:dyDescent="0.35">
      <c r="A326" s="70" t="s">
        <v>66</v>
      </c>
      <c r="B326" s="220" t="s">
        <v>489</v>
      </c>
      <c r="C326" s="79" t="s">
        <v>67</v>
      </c>
      <c r="D326" s="72" t="s">
        <v>170</v>
      </c>
      <c r="E326" s="70">
        <v>2</v>
      </c>
      <c r="F326" s="70">
        <v>3</v>
      </c>
      <c r="G326" s="165">
        <f t="shared" si="16"/>
        <v>5</v>
      </c>
      <c r="H326" s="231">
        <v>43774</v>
      </c>
      <c r="I326" s="240">
        <v>30</v>
      </c>
      <c r="J326" s="217">
        <f t="shared" si="17"/>
        <v>5</v>
      </c>
    </row>
    <row r="327" spans="1:10" hidden="1" outlineLevel="1" x14ac:dyDescent="0.35">
      <c r="A327" s="70" t="s">
        <v>66</v>
      </c>
      <c r="B327" s="220" t="s">
        <v>490</v>
      </c>
      <c r="C327" s="79" t="s">
        <v>67</v>
      </c>
      <c r="D327" s="72" t="s">
        <v>170</v>
      </c>
      <c r="E327" s="70">
        <v>2</v>
      </c>
      <c r="F327" s="70">
        <v>2</v>
      </c>
      <c r="G327" s="165">
        <f t="shared" si="16"/>
        <v>4</v>
      </c>
      <c r="H327" s="231">
        <v>43774</v>
      </c>
      <c r="I327" s="240">
        <v>20</v>
      </c>
      <c r="J327" s="217">
        <f t="shared" si="17"/>
        <v>4</v>
      </c>
    </row>
    <row r="328" spans="1:10" hidden="1" outlineLevel="1" x14ac:dyDescent="0.35">
      <c r="A328" s="70" t="s">
        <v>66</v>
      </c>
      <c r="B328" s="220" t="s">
        <v>491</v>
      </c>
      <c r="C328" s="79" t="s">
        <v>67</v>
      </c>
      <c r="D328" s="72" t="s">
        <v>170</v>
      </c>
      <c r="E328" s="70">
        <v>1</v>
      </c>
      <c r="F328" s="70">
        <v>4</v>
      </c>
      <c r="G328" s="165">
        <f t="shared" si="16"/>
        <v>5</v>
      </c>
      <c r="H328" s="231">
        <v>43774</v>
      </c>
      <c r="I328" s="240">
        <v>10</v>
      </c>
      <c r="J328" s="217">
        <f t="shared" si="17"/>
        <v>5</v>
      </c>
    </row>
    <row r="329" spans="1:10" hidden="1" outlineLevel="1" x14ac:dyDescent="0.35">
      <c r="A329" s="70" t="s">
        <v>66</v>
      </c>
      <c r="B329" s="220" t="s">
        <v>492</v>
      </c>
      <c r="C329" s="79" t="s">
        <v>67</v>
      </c>
      <c r="D329" s="72" t="s">
        <v>170</v>
      </c>
      <c r="E329" s="70">
        <v>2</v>
      </c>
      <c r="F329" s="70">
        <v>7</v>
      </c>
      <c r="G329" s="165">
        <f t="shared" si="16"/>
        <v>9</v>
      </c>
      <c r="H329" s="231">
        <v>43774</v>
      </c>
      <c r="I329" s="240">
        <v>50</v>
      </c>
      <c r="J329" s="217">
        <f t="shared" si="17"/>
        <v>9</v>
      </c>
    </row>
    <row r="330" spans="1:10" hidden="1" outlineLevel="1" x14ac:dyDescent="0.35">
      <c r="A330" s="70" t="s">
        <v>66</v>
      </c>
      <c r="B330" s="220" t="s">
        <v>493</v>
      </c>
      <c r="C330" s="79" t="s">
        <v>67</v>
      </c>
      <c r="D330" s="72" t="s">
        <v>170</v>
      </c>
      <c r="E330" s="70">
        <v>1</v>
      </c>
      <c r="F330" s="70">
        <v>4</v>
      </c>
      <c r="G330" s="165">
        <f t="shared" si="16"/>
        <v>5</v>
      </c>
      <c r="H330" s="231">
        <v>43774</v>
      </c>
      <c r="I330" s="240">
        <v>50</v>
      </c>
      <c r="J330" s="217">
        <f t="shared" si="17"/>
        <v>5</v>
      </c>
    </row>
    <row r="331" spans="1:10" hidden="1" outlineLevel="1" x14ac:dyDescent="0.35">
      <c r="A331" s="70" t="s">
        <v>66</v>
      </c>
      <c r="B331" s="220" t="s">
        <v>494</v>
      </c>
      <c r="C331" s="79" t="s">
        <v>67</v>
      </c>
      <c r="D331" s="72" t="s">
        <v>170</v>
      </c>
      <c r="E331" s="70">
        <v>2</v>
      </c>
      <c r="F331" s="70">
        <v>7</v>
      </c>
      <c r="G331" s="165">
        <f t="shared" si="16"/>
        <v>9</v>
      </c>
      <c r="H331" s="231">
        <v>43774</v>
      </c>
      <c r="I331" s="240">
        <v>50</v>
      </c>
      <c r="J331" s="217">
        <f t="shared" si="17"/>
        <v>9</v>
      </c>
    </row>
    <row r="332" spans="1:10" hidden="1" outlineLevel="1" x14ac:dyDescent="0.35">
      <c r="A332" s="70" t="s">
        <v>66</v>
      </c>
      <c r="B332" s="220" t="s">
        <v>495</v>
      </c>
      <c r="C332" s="79" t="s">
        <v>67</v>
      </c>
      <c r="D332" s="72" t="s">
        <v>170</v>
      </c>
      <c r="E332" s="70">
        <v>1</v>
      </c>
      <c r="F332" s="70">
        <v>7</v>
      </c>
      <c r="G332" s="165">
        <f t="shared" si="16"/>
        <v>8</v>
      </c>
      <c r="H332" s="231">
        <v>43774</v>
      </c>
      <c r="I332" s="240">
        <v>50</v>
      </c>
      <c r="J332" s="217">
        <f t="shared" si="17"/>
        <v>8</v>
      </c>
    </row>
    <row r="333" spans="1:10" hidden="1" outlineLevel="1" x14ac:dyDescent="0.35">
      <c r="A333" s="70" t="s">
        <v>66</v>
      </c>
      <c r="B333" s="220" t="s">
        <v>496</v>
      </c>
      <c r="C333" s="79" t="s">
        <v>67</v>
      </c>
      <c r="D333" s="72" t="s">
        <v>170</v>
      </c>
      <c r="E333" s="70">
        <v>1</v>
      </c>
      <c r="F333" s="70">
        <v>4</v>
      </c>
      <c r="G333" s="165">
        <f t="shared" si="16"/>
        <v>5</v>
      </c>
      <c r="H333" s="231">
        <v>43774</v>
      </c>
      <c r="I333" s="240">
        <v>30</v>
      </c>
      <c r="J333" s="217">
        <f t="shared" si="17"/>
        <v>5</v>
      </c>
    </row>
    <row r="334" spans="1:10" hidden="1" outlineLevel="1" x14ac:dyDescent="0.35">
      <c r="A334" s="70" t="s">
        <v>66</v>
      </c>
      <c r="B334" s="220" t="s">
        <v>497</v>
      </c>
      <c r="C334" s="79" t="s">
        <v>67</v>
      </c>
      <c r="D334" s="72" t="s">
        <v>170</v>
      </c>
      <c r="E334" s="70">
        <v>2</v>
      </c>
      <c r="F334" s="70">
        <v>7</v>
      </c>
      <c r="G334" s="165">
        <f t="shared" si="16"/>
        <v>9</v>
      </c>
      <c r="H334" s="231">
        <v>43774</v>
      </c>
      <c r="I334" s="240">
        <v>50</v>
      </c>
      <c r="J334" s="217">
        <f t="shared" si="17"/>
        <v>9</v>
      </c>
    </row>
    <row r="335" spans="1:10" hidden="1" outlineLevel="1" x14ac:dyDescent="0.35">
      <c r="A335" s="70" t="s">
        <v>66</v>
      </c>
      <c r="B335" s="220" t="s">
        <v>498</v>
      </c>
      <c r="C335" s="79" t="s">
        <v>67</v>
      </c>
      <c r="D335" s="72" t="s">
        <v>170</v>
      </c>
      <c r="E335" s="70">
        <v>2</v>
      </c>
      <c r="F335" s="70">
        <v>3</v>
      </c>
      <c r="G335" s="165">
        <f t="shared" si="16"/>
        <v>5</v>
      </c>
      <c r="H335" s="231">
        <v>43774</v>
      </c>
      <c r="I335" s="240">
        <v>30</v>
      </c>
      <c r="J335" s="217">
        <f t="shared" si="17"/>
        <v>5</v>
      </c>
    </row>
    <row r="336" spans="1:10" hidden="1" outlineLevel="1" x14ac:dyDescent="0.35">
      <c r="A336" s="70" t="s">
        <v>66</v>
      </c>
      <c r="B336" s="220" t="s">
        <v>499</v>
      </c>
      <c r="C336" s="79" t="s">
        <v>67</v>
      </c>
      <c r="D336" s="72" t="s">
        <v>170</v>
      </c>
      <c r="E336" s="70">
        <v>1</v>
      </c>
      <c r="F336" s="70">
        <v>5</v>
      </c>
      <c r="G336" s="165">
        <f t="shared" si="16"/>
        <v>6</v>
      </c>
      <c r="H336" s="231">
        <v>43774</v>
      </c>
      <c r="I336" s="240">
        <v>50</v>
      </c>
      <c r="J336" s="217">
        <f t="shared" si="17"/>
        <v>6</v>
      </c>
    </row>
    <row r="337" spans="1:10" hidden="1" outlineLevel="1" x14ac:dyDescent="0.35">
      <c r="A337" s="70" t="s">
        <v>66</v>
      </c>
      <c r="B337" s="220" t="s">
        <v>500</v>
      </c>
      <c r="C337" s="79" t="s">
        <v>67</v>
      </c>
      <c r="D337" s="72" t="s">
        <v>170</v>
      </c>
      <c r="E337" s="70">
        <v>1</v>
      </c>
      <c r="F337" s="70">
        <v>4</v>
      </c>
      <c r="G337" s="165">
        <f t="shared" si="16"/>
        <v>5</v>
      </c>
      <c r="H337" s="231">
        <v>43774</v>
      </c>
      <c r="I337" s="240">
        <v>30</v>
      </c>
      <c r="J337" s="217">
        <f t="shared" si="17"/>
        <v>5</v>
      </c>
    </row>
    <row r="338" spans="1:10" hidden="1" outlineLevel="1" x14ac:dyDescent="0.35">
      <c r="A338" s="70" t="s">
        <v>66</v>
      </c>
      <c r="B338" s="220" t="s">
        <v>501</v>
      </c>
      <c r="C338" s="79" t="s">
        <v>67</v>
      </c>
      <c r="D338" s="72" t="s">
        <v>170</v>
      </c>
      <c r="E338" s="70">
        <v>2</v>
      </c>
      <c r="F338" s="70">
        <v>5</v>
      </c>
      <c r="G338" s="165">
        <f t="shared" ref="G338:G346" si="18">E338+F338</f>
        <v>7</v>
      </c>
      <c r="H338" s="231">
        <v>43774</v>
      </c>
      <c r="I338" s="240">
        <v>50</v>
      </c>
      <c r="J338" s="217">
        <f t="shared" si="17"/>
        <v>7</v>
      </c>
    </row>
    <row r="339" spans="1:10" hidden="1" outlineLevel="1" x14ac:dyDescent="0.35">
      <c r="A339" s="70" t="s">
        <v>66</v>
      </c>
      <c r="B339" s="220" t="s">
        <v>502</v>
      </c>
      <c r="C339" s="79" t="s">
        <v>67</v>
      </c>
      <c r="D339" s="72" t="s">
        <v>170</v>
      </c>
      <c r="E339" s="70">
        <v>2</v>
      </c>
      <c r="F339" s="70">
        <v>5</v>
      </c>
      <c r="G339" s="165">
        <f t="shared" si="18"/>
        <v>7</v>
      </c>
      <c r="H339" s="231">
        <v>43774</v>
      </c>
      <c r="I339" s="240">
        <v>50</v>
      </c>
      <c r="J339" s="217">
        <f t="shared" si="17"/>
        <v>7</v>
      </c>
    </row>
    <row r="340" spans="1:10" hidden="1" outlineLevel="1" x14ac:dyDescent="0.35">
      <c r="A340" s="70" t="s">
        <v>66</v>
      </c>
      <c r="B340" s="220" t="s">
        <v>503</v>
      </c>
      <c r="C340" s="79" t="s">
        <v>67</v>
      </c>
      <c r="D340" s="72" t="s">
        <v>170</v>
      </c>
      <c r="E340" s="70">
        <v>1</v>
      </c>
      <c r="F340" s="70">
        <v>4</v>
      </c>
      <c r="G340" s="165">
        <f t="shared" si="18"/>
        <v>5</v>
      </c>
      <c r="H340" s="231">
        <v>43774</v>
      </c>
      <c r="I340" s="240">
        <v>50</v>
      </c>
      <c r="J340" s="217">
        <f t="shared" si="17"/>
        <v>5</v>
      </c>
    </row>
    <row r="341" spans="1:10" hidden="1" outlineLevel="1" x14ac:dyDescent="0.35">
      <c r="A341" s="70" t="s">
        <v>66</v>
      </c>
      <c r="B341" s="220" t="s">
        <v>504</v>
      </c>
      <c r="C341" s="79" t="s">
        <v>67</v>
      </c>
      <c r="D341" s="72" t="s">
        <v>170</v>
      </c>
      <c r="E341" s="70">
        <v>1</v>
      </c>
      <c r="F341" s="70">
        <v>4</v>
      </c>
      <c r="G341" s="165">
        <f t="shared" si="18"/>
        <v>5</v>
      </c>
      <c r="H341" s="231">
        <v>43774</v>
      </c>
      <c r="I341" s="240">
        <v>30</v>
      </c>
      <c r="J341" s="217">
        <f t="shared" si="17"/>
        <v>5</v>
      </c>
    </row>
    <row r="342" spans="1:10" hidden="1" outlineLevel="1" x14ac:dyDescent="0.35">
      <c r="A342" s="70" t="s">
        <v>66</v>
      </c>
      <c r="B342" s="220" t="s">
        <v>505</v>
      </c>
      <c r="C342" s="79" t="s">
        <v>67</v>
      </c>
      <c r="D342" s="72" t="s">
        <v>170</v>
      </c>
      <c r="E342" s="70">
        <v>2</v>
      </c>
      <c r="F342" s="70">
        <v>7</v>
      </c>
      <c r="G342" s="165">
        <f t="shared" si="18"/>
        <v>9</v>
      </c>
      <c r="H342" s="231">
        <v>43774</v>
      </c>
      <c r="I342" s="240">
        <v>20</v>
      </c>
      <c r="J342" s="217">
        <f t="shared" si="17"/>
        <v>9</v>
      </c>
    </row>
    <row r="343" spans="1:10" hidden="1" outlineLevel="1" x14ac:dyDescent="0.35">
      <c r="A343" s="70" t="s">
        <v>66</v>
      </c>
      <c r="B343" s="220" t="s">
        <v>506</v>
      </c>
      <c r="C343" s="79" t="s">
        <v>67</v>
      </c>
      <c r="D343" s="72" t="s">
        <v>170</v>
      </c>
      <c r="E343" s="70">
        <v>1</v>
      </c>
      <c r="F343" s="70">
        <v>5</v>
      </c>
      <c r="G343" s="165">
        <f t="shared" si="18"/>
        <v>6</v>
      </c>
      <c r="H343" s="231">
        <v>43774</v>
      </c>
      <c r="I343" s="240">
        <v>50</v>
      </c>
      <c r="J343" s="217">
        <f t="shared" si="17"/>
        <v>6</v>
      </c>
    </row>
    <row r="344" spans="1:10" hidden="1" outlineLevel="1" x14ac:dyDescent="0.35">
      <c r="A344" s="70" t="s">
        <v>66</v>
      </c>
      <c r="B344" s="220" t="s">
        <v>507</v>
      </c>
      <c r="C344" s="79" t="s">
        <v>67</v>
      </c>
      <c r="D344" s="72" t="s">
        <v>170</v>
      </c>
      <c r="E344" s="70">
        <v>2</v>
      </c>
      <c r="F344" s="70">
        <v>4</v>
      </c>
      <c r="G344" s="165">
        <f t="shared" si="18"/>
        <v>6</v>
      </c>
      <c r="H344" s="231">
        <v>43774</v>
      </c>
      <c r="I344" s="240">
        <v>30</v>
      </c>
      <c r="J344" s="217">
        <f t="shared" si="17"/>
        <v>6</v>
      </c>
    </row>
    <row r="345" spans="1:10" hidden="1" outlineLevel="1" x14ac:dyDescent="0.35">
      <c r="A345" s="70" t="s">
        <v>66</v>
      </c>
      <c r="B345" s="220" t="s">
        <v>508</v>
      </c>
      <c r="C345" s="79" t="s">
        <v>67</v>
      </c>
      <c r="D345" s="72" t="s">
        <v>170</v>
      </c>
      <c r="E345" s="70">
        <v>1</v>
      </c>
      <c r="F345" s="70">
        <v>3</v>
      </c>
      <c r="G345" s="165">
        <f t="shared" si="18"/>
        <v>4</v>
      </c>
      <c r="H345" s="231">
        <v>43774</v>
      </c>
      <c r="I345" s="240">
        <v>30</v>
      </c>
      <c r="J345" s="217">
        <f t="shared" si="17"/>
        <v>4</v>
      </c>
    </row>
    <row r="346" spans="1:10" hidden="1" outlineLevel="1" x14ac:dyDescent="0.35">
      <c r="A346" s="70" t="s">
        <v>66</v>
      </c>
      <c r="B346" s="220" t="s">
        <v>509</v>
      </c>
      <c r="C346" s="79" t="s">
        <v>67</v>
      </c>
      <c r="D346" s="72" t="s">
        <v>170</v>
      </c>
      <c r="E346" s="165">
        <v>1</v>
      </c>
      <c r="F346" s="70">
        <v>5</v>
      </c>
      <c r="G346" s="165">
        <f t="shared" si="18"/>
        <v>6</v>
      </c>
      <c r="H346" s="231">
        <v>43774</v>
      </c>
      <c r="I346" s="134">
        <v>30</v>
      </c>
      <c r="J346" s="217">
        <f t="shared" si="17"/>
        <v>6</v>
      </c>
    </row>
    <row r="347" spans="1:10" ht="15" collapsed="1" thickBot="1" x14ac:dyDescent="0.4">
      <c r="A347" s="71" t="s">
        <v>66</v>
      </c>
      <c r="B347" s="221"/>
      <c r="C347" s="80" t="s">
        <v>67</v>
      </c>
      <c r="D347" s="118">
        <f>COUNTA(D274:D346)</f>
        <v>73</v>
      </c>
      <c r="E347" s="118">
        <f>SUM(E274:E346)</f>
        <v>159</v>
      </c>
      <c r="F347" s="118">
        <f>SUM(F274:F346)</f>
        <v>327</v>
      </c>
      <c r="G347" s="118">
        <f>SUM(G274:G346)</f>
        <v>486</v>
      </c>
      <c r="H347" s="233">
        <v>43774</v>
      </c>
      <c r="I347" s="119">
        <f>AVERAGE(I274:I346)</f>
        <v>53.178082191780824</v>
      </c>
      <c r="J347" s="118">
        <f>SUM(J274:J346)</f>
        <v>486</v>
      </c>
    </row>
    <row r="348" spans="1:10" hidden="1" outlineLevel="1" x14ac:dyDescent="0.35">
      <c r="A348" s="72" t="s">
        <v>68</v>
      </c>
      <c r="B348" s="219" t="s">
        <v>510</v>
      </c>
      <c r="C348" s="86" t="s">
        <v>69</v>
      </c>
      <c r="D348" s="72" t="s">
        <v>170</v>
      </c>
      <c r="E348" s="72">
        <v>4</v>
      </c>
      <c r="F348" s="72">
        <v>5</v>
      </c>
      <c r="G348" s="125">
        <f t="shared" ref="G348:G379" si="19">E348+F348</f>
        <v>9</v>
      </c>
      <c r="H348" s="231">
        <v>43777</v>
      </c>
      <c r="I348" s="239">
        <v>80</v>
      </c>
      <c r="J348" s="217">
        <f t="shared" si="17"/>
        <v>9</v>
      </c>
    </row>
    <row r="349" spans="1:10" hidden="1" outlineLevel="1" x14ac:dyDescent="0.35">
      <c r="A349" s="70" t="s">
        <v>68</v>
      </c>
      <c r="B349" s="220" t="s">
        <v>511</v>
      </c>
      <c r="C349" s="79" t="s">
        <v>69</v>
      </c>
      <c r="D349" s="72" t="s">
        <v>170</v>
      </c>
      <c r="E349" s="70">
        <v>3</v>
      </c>
      <c r="F349" s="70">
        <v>3</v>
      </c>
      <c r="G349" s="165">
        <f t="shared" si="19"/>
        <v>6</v>
      </c>
      <c r="H349" s="231">
        <v>43777</v>
      </c>
      <c r="I349" s="240">
        <v>40</v>
      </c>
      <c r="J349" s="217">
        <f t="shared" si="17"/>
        <v>6</v>
      </c>
    </row>
    <row r="350" spans="1:10" hidden="1" outlineLevel="1" x14ac:dyDescent="0.35">
      <c r="A350" s="70" t="s">
        <v>68</v>
      </c>
      <c r="B350" s="220" t="s">
        <v>512</v>
      </c>
      <c r="C350" s="79" t="s">
        <v>69</v>
      </c>
      <c r="D350" s="72" t="s">
        <v>170</v>
      </c>
      <c r="E350" s="70">
        <v>4</v>
      </c>
      <c r="F350" s="70">
        <v>3</v>
      </c>
      <c r="G350" s="165">
        <f t="shared" si="19"/>
        <v>7</v>
      </c>
      <c r="H350" s="231">
        <v>43777</v>
      </c>
      <c r="I350" s="240">
        <v>70</v>
      </c>
      <c r="J350" s="217">
        <f t="shared" si="17"/>
        <v>7</v>
      </c>
    </row>
    <row r="351" spans="1:10" hidden="1" outlineLevel="1" x14ac:dyDescent="0.35">
      <c r="A351" s="70" t="s">
        <v>68</v>
      </c>
      <c r="B351" s="220" t="s">
        <v>513</v>
      </c>
      <c r="C351" s="79" t="s">
        <v>69</v>
      </c>
      <c r="D351" s="72" t="s">
        <v>170</v>
      </c>
      <c r="E351" s="70">
        <v>6</v>
      </c>
      <c r="F351" s="70">
        <v>4</v>
      </c>
      <c r="G351" s="165">
        <f t="shared" si="19"/>
        <v>10</v>
      </c>
      <c r="H351" s="231">
        <v>43777</v>
      </c>
      <c r="I351" s="240">
        <v>180</v>
      </c>
      <c r="J351" s="217">
        <f t="shared" si="17"/>
        <v>10</v>
      </c>
    </row>
    <row r="352" spans="1:10" hidden="1" outlineLevel="1" x14ac:dyDescent="0.35">
      <c r="A352" s="70" t="s">
        <v>68</v>
      </c>
      <c r="B352" s="220" t="s">
        <v>514</v>
      </c>
      <c r="C352" s="79" t="s">
        <v>69</v>
      </c>
      <c r="D352" s="72" t="s">
        <v>170</v>
      </c>
      <c r="E352" s="70">
        <v>7</v>
      </c>
      <c r="F352" s="70">
        <v>6</v>
      </c>
      <c r="G352" s="165">
        <f t="shared" si="19"/>
        <v>13</v>
      </c>
      <c r="H352" s="231">
        <v>43777</v>
      </c>
      <c r="I352" s="240">
        <v>90</v>
      </c>
      <c r="J352" s="217">
        <f t="shared" si="17"/>
        <v>13</v>
      </c>
    </row>
    <row r="353" spans="1:10" hidden="1" outlineLevel="1" x14ac:dyDescent="0.35">
      <c r="A353" s="70" t="s">
        <v>68</v>
      </c>
      <c r="B353" s="220" t="s">
        <v>515</v>
      </c>
      <c r="C353" s="79" t="s">
        <v>69</v>
      </c>
      <c r="D353" s="72" t="s">
        <v>170</v>
      </c>
      <c r="E353" s="70">
        <v>10</v>
      </c>
      <c r="F353" s="70">
        <v>4</v>
      </c>
      <c r="G353" s="165">
        <f t="shared" si="19"/>
        <v>14</v>
      </c>
      <c r="H353" s="231">
        <v>43777</v>
      </c>
      <c r="I353" s="240">
        <v>100</v>
      </c>
      <c r="J353" s="217">
        <f t="shared" si="17"/>
        <v>14</v>
      </c>
    </row>
    <row r="354" spans="1:10" hidden="1" outlineLevel="1" x14ac:dyDescent="0.35">
      <c r="A354" s="70" t="s">
        <v>68</v>
      </c>
      <c r="B354" s="220" t="s">
        <v>516</v>
      </c>
      <c r="C354" s="79" t="s">
        <v>69</v>
      </c>
      <c r="D354" s="72" t="s">
        <v>170</v>
      </c>
      <c r="E354" s="70">
        <v>3</v>
      </c>
      <c r="F354" s="70">
        <v>2</v>
      </c>
      <c r="G354" s="165">
        <f t="shared" si="19"/>
        <v>5</v>
      </c>
      <c r="H354" s="231">
        <v>43777</v>
      </c>
      <c r="I354" s="240">
        <v>70</v>
      </c>
      <c r="J354" s="217">
        <f t="shared" si="17"/>
        <v>5</v>
      </c>
    </row>
    <row r="355" spans="1:10" hidden="1" outlineLevel="1" x14ac:dyDescent="0.35">
      <c r="A355" s="70" t="s">
        <v>68</v>
      </c>
      <c r="B355" s="220" t="s">
        <v>517</v>
      </c>
      <c r="C355" s="79" t="s">
        <v>69</v>
      </c>
      <c r="D355" s="72" t="s">
        <v>170</v>
      </c>
      <c r="E355" s="70">
        <v>4</v>
      </c>
      <c r="F355" s="70">
        <v>5</v>
      </c>
      <c r="G355" s="165">
        <f t="shared" si="19"/>
        <v>9</v>
      </c>
      <c r="H355" s="231">
        <v>43777</v>
      </c>
      <c r="I355" s="240">
        <v>50</v>
      </c>
      <c r="J355" s="217">
        <f t="shared" si="17"/>
        <v>9</v>
      </c>
    </row>
    <row r="356" spans="1:10" hidden="1" outlineLevel="1" x14ac:dyDescent="0.35">
      <c r="A356" s="70" t="s">
        <v>68</v>
      </c>
      <c r="B356" s="220" t="s">
        <v>518</v>
      </c>
      <c r="C356" s="79" t="s">
        <v>69</v>
      </c>
      <c r="D356" s="72" t="s">
        <v>170</v>
      </c>
      <c r="E356" s="70">
        <v>3</v>
      </c>
      <c r="F356" s="70">
        <v>2</v>
      </c>
      <c r="G356" s="165">
        <f t="shared" si="19"/>
        <v>5</v>
      </c>
      <c r="H356" s="231">
        <v>43777</v>
      </c>
      <c r="I356" s="240">
        <v>45</v>
      </c>
      <c r="J356" s="217">
        <f t="shared" si="17"/>
        <v>5</v>
      </c>
    </row>
    <row r="357" spans="1:10" hidden="1" outlineLevel="1" x14ac:dyDescent="0.35">
      <c r="A357" s="70" t="s">
        <v>68</v>
      </c>
      <c r="B357" s="220" t="s">
        <v>519</v>
      </c>
      <c r="C357" s="79" t="s">
        <v>69</v>
      </c>
      <c r="D357" s="72" t="s">
        <v>170</v>
      </c>
      <c r="E357" s="70">
        <v>3</v>
      </c>
      <c r="F357" s="70">
        <v>2</v>
      </c>
      <c r="G357" s="165">
        <f t="shared" si="19"/>
        <v>5</v>
      </c>
      <c r="H357" s="231">
        <v>43777</v>
      </c>
      <c r="I357" s="240">
        <v>60</v>
      </c>
      <c r="J357" s="217">
        <f t="shared" si="17"/>
        <v>5</v>
      </c>
    </row>
    <row r="358" spans="1:10" hidden="1" outlineLevel="1" x14ac:dyDescent="0.35">
      <c r="A358" s="70" t="s">
        <v>68</v>
      </c>
      <c r="B358" s="220" t="s">
        <v>520</v>
      </c>
      <c r="C358" s="79" t="s">
        <v>69</v>
      </c>
      <c r="D358" s="72" t="s">
        <v>170</v>
      </c>
      <c r="E358" s="70">
        <v>4</v>
      </c>
      <c r="F358" s="70">
        <v>4</v>
      </c>
      <c r="G358" s="165">
        <f t="shared" si="19"/>
        <v>8</v>
      </c>
      <c r="H358" s="231">
        <v>43777</v>
      </c>
      <c r="I358" s="240">
        <v>100</v>
      </c>
      <c r="J358" s="217">
        <f t="shared" si="17"/>
        <v>8</v>
      </c>
    </row>
    <row r="359" spans="1:10" hidden="1" outlineLevel="1" x14ac:dyDescent="0.35">
      <c r="A359" s="70" t="s">
        <v>68</v>
      </c>
      <c r="B359" s="220" t="s">
        <v>521</v>
      </c>
      <c r="C359" s="79" t="s">
        <v>69</v>
      </c>
      <c r="D359" s="72" t="s">
        <v>170</v>
      </c>
      <c r="E359" s="70">
        <v>2</v>
      </c>
      <c r="F359" s="70">
        <v>3</v>
      </c>
      <c r="G359" s="165">
        <f t="shared" si="19"/>
        <v>5</v>
      </c>
      <c r="H359" s="231">
        <v>43777</v>
      </c>
      <c r="I359" s="240">
        <v>80</v>
      </c>
      <c r="J359" s="217">
        <f t="shared" si="17"/>
        <v>5</v>
      </c>
    </row>
    <row r="360" spans="1:10" hidden="1" outlineLevel="1" x14ac:dyDescent="0.35">
      <c r="A360" s="70" t="s">
        <v>68</v>
      </c>
      <c r="B360" s="220" t="s">
        <v>522</v>
      </c>
      <c r="C360" s="79" t="s">
        <v>69</v>
      </c>
      <c r="D360" s="72" t="s">
        <v>170</v>
      </c>
      <c r="E360" s="70">
        <v>3</v>
      </c>
      <c r="F360" s="70">
        <v>2</v>
      </c>
      <c r="G360" s="165">
        <f t="shared" si="19"/>
        <v>5</v>
      </c>
      <c r="H360" s="231">
        <v>43777</v>
      </c>
      <c r="I360" s="240">
        <v>110</v>
      </c>
      <c r="J360" s="217">
        <f t="shared" si="17"/>
        <v>5</v>
      </c>
    </row>
    <row r="361" spans="1:10" hidden="1" outlineLevel="1" x14ac:dyDescent="0.35">
      <c r="A361" s="70" t="s">
        <v>68</v>
      </c>
      <c r="B361" s="220" t="s">
        <v>523</v>
      </c>
      <c r="C361" s="79" t="s">
        <v>69</v>
      </c>
      <c r="D361" s="72" t="s">
        <v>170</v>
      </c>
      <c r="E361" s="70">
        <v>1</v>
      </c>
      <c r="F361" s="70">
        <v>5</v>
      </c>
      <c r="G361" s="165">
        <f t="shared" si="19"/>
        <v>6</v>
      </c>
      <c r="H361" s="231">
        <v>43777</v>
      </c>
      <c r="I361" s="240">
        <v>30</v>
      </c>
      <c r="J361" s="217">
        <f t="shared" si="17"/>
        <v>6</v>
      </c>
    </row>
    <row r="362" spans="1:10" hidden="1" outlineLevel="1" x14ac:dyDescent="0.35">
      <c r="A362" s="70" t="s">
        <v>68</v>
      </c>
      <c r="B362" s="220" t="s">
        <v>524</v>
      </c>
      <c r="C362" s="79" t="s">
        <v>69</v>
      </c>
      <c r="D362" s="72" t="s">
        <v>170</v>
      </c>
      <c r="E362" s="70">
        <v>4</v>
      </c>
      <c r="F362" s="70">
        <v>2</v>
      </c>
      <c r="G362" s="165">
        <f t="shared" si="19"/>
        <v>6</v>
      </c>
      <c r="H362" s="231">
        <v>43777</v>
      </c>
      <c r="I362" s="240">
        <v>55</v>
      </c>
      <c r="J362" s="217">
        <f t="shared" si="17"/>
        <v>6</v>
      </c>
    </row>
    <row r="363" spans="1:10" hidden="1" outlineLevel="1" x14ac:dyDescent="0.35">
      <c r="A363" s="70" t="s">
        <v>68</v>
      </c>
      <c r="B363" s="220" t="s">
        <v>525</v>
      </c>
      <c r="C363" s="79" t="s">
        <v>69</v>
      </c>
      <c r="D363" s="72" t="s">
        <v>170</v>
      </c>
      <c r="E363" s="70">
        <v>3</v>
      </c>
      <c r="F363" s="70">
        <v>4</v>
      </c>
      <c r="G363" s="165">
        <f t="shared" si="19"/>
        <v>7</v>
      </c>
      <c r="H363" s="231">
        <v>43777</v>
      </c>
      <c r="I363" s="240">
        <v>140</v>
      </c>
      <c r="J363" s="217">
        <f t="shared" si="17"/>
        <v>7</v>
      </c>
    </row>
    <row r="364" spans="1:10" hidden="1" outlineLevel="1" x14ac:dyDescent="0.35">
      <c r="A364" s="70" t="s">
        <v>68</v>
      </c>
      <c r="B364" s="220" t="s">
        <v>526</v>
      </c>
      <c r="C364" s="79" t="s">
        <v>69</v>
      </c>
      <c r="D364" s="72" t="s">
        <v>170</v>
      </c>
      <c r="E364" s="70">
        <v>6</v>
      </c>
      <c r="F364" s="70">
        <v>5</v>
      </c>
      <c r="G364" s="165">
        <f t="shared" si="19"/>
        <v>11</v>
      </c>
      <c r="H364" s="231">
        <v>43777</v>
      </c>
      <c r="I364" s="240">
        <v>110</v>
      </c>
      <c r="J364" s="217">
        <f t="shared" si="17"/>
        <v>11</v>
      </c>
    </row>
    <row r="365" spans="1:10" hidden="1" outlineLevel="1" x14ac:dyDescent="0.35">
      <c r="A365" s="70" t="s">
        <v>68</v>
      </c>
      <c r="B365" s="220" t="s">
        <v>527</v>
      </c>
      <c r="C365" s="79" t="s">
        <v>69</v>
      </c>
      <c r="D365" s="72" t="s">
        <v>170</v>
      </c>
      <c r="E365" s="70">
        <v>7</v>
      </c>
      <c r="F365" s="70">
        <v>3</v>
      </c>
      <c r="G365" s="165">
        <f t="shared" si="19"/>
        <v>10</v>
      </c>
      <c r="H365" s="231">
        <v>43777</v>
      </c>
      <c r="I365" s="240">
        <v>30</v>
      </c>
      <c r="J365" s="217">
        <f t="shared" si="17"/>
        <v>10</v>
      </c>
    </row>
    <row r="366" spans="1:10" hidden="1" outlineLevel="1" x14ac:dyDescent="0.35">
      <c r="A366" s="70" t="s">
        <v>68</v>
      </c>
      <c r="B366" s="220" t="s">
        <v>528</v>
      </c>
      <c r="C366" s="79" t="s">
        <v>69</v>
      </c>
      <c r="D366" s="72" t="s">
        <v>170</v>
      </c>
      <c r="E366" s="70">
        <v>10</v>
      </c>
      <c r="F366" s="70">
        <v>6</v>
      </c>
      <c r="G366" s="165">
        <f t="shared" si="19"/>
        <v>16</v>
      </c>
      <c r="H366" s="231">
        <v>43777</v>
      </c>
      <c r="I366" s="240">
        <v>80</v>
      </c>
      <c r="J366" s="217">
        <f t="shared" si="17"/>
        <v>16</v>
      </c>
    </row>
    <row r="367" spans="1:10" hidden="1" outlineLevel="1" x14ac:dyDescent="0.35">
      <c r="A367" s="70" t="s">
        <v>68</v>
      </c>
      <c r="B367" s="220" t="s">
        <v>529</v>
      </c>
      <c r="C367" s="79" t="s">
        <v>69</v>
      </c>
      <c r="D367" s="72" t="s">
        <v>170</v>
      </c>
      <c r="E367" s="70">
        <v>3</v>
      </c>
      <c r="F367" s="70">
        <v>5</v>
      </c>
      <c r="G367" s="165">
        <f t="shared" si="19"/>
        <v>8</v>
      </c>
      <c r="H367" s="231">
        <v>43777</v>
      </c>
      <c r="I367" s="240">
        <v>20</v>
      </c>
      <c r="J367" s="217">
        <f t="shared" si="17"/>
        <v>8</v>
      </c>
    </row>
    <row r="368" spans="1:10" hidden="1" outlineLevel="1" x14ac:dyDescent="0.35">
      <c r="A368" s="70" t="s">
        <v>68</v>
      </c>
      <c r="B368" s="220" t="s">
        <v>530</v>
      </c>
      <c r="C368" s="79" t="s">
        <v>69</v>
      </c>
      <c r="D368" s="72" t="s">
        <v>170</v>
      </c>
      <c r="E368" s="70">
        <v>4</v>
      </c>
      <c r="F368" s="70">
        <v>6</v>
      </c>
      <c r="G368" s="165">
        <f t="shared" si="19"/>
        <v>10</v>
      </c>
      <c r="H368" s="231">
        <v>43777</v>
      </c>
      <c r="I368" s="240">
        <v>80</v>
      </c>
      <c r="J368" s="217">
        <f t="shared" si="17"/>
        <v>10</v>
      </c>
    </row>
    <row r="369" spans="1:10" hidden="1" outlineLevel="1" x14ac:dyDescent="0.35">
      <c r="A369" s="70" t="s">
        <v>68</v>
      </c>
      <c r="B369" s="220" t="s">
        <v>531</v>
      </c>
      <c r="C369" s="79" t="s">
        <v>69</v>
      </c>
      <c r="D369" s="72" t="s">
        <v>170</v>
      </c>
      <c r="E369" s="70">
        <v>3</v>
      </c>
      <c r="F369" s="70">
        <v>2</v>
      </c>
      <c r="G369" s="165">
        <f t="shared" si="19"/>
        <v>5</v>
      </c>
      <c r="H369" s="231">
        <v>43777</v>
      </c>
      <c r="I369" s="240">
        <v>75</v>
      </c>
      <c r="J369" s="217">
        <f t="shared" si="17"/>
        <v>5</v>
      </c>
    </row>
    <row r="370" spans="1:10" hidden="1" outlineLevel="1" x14ac:dyDescent="0.35">
      <c r="A370" s="70" t="s">
        <v>68</v>
      </c>
      <c r="B370" s="220" t="s">
        <v>532</v>
      </c>
      <c r="C370" s="79" t="s">
        <v>69</v>
      </c>
      <c r="D370" s="72" t="s">
        <v>170</v>
      </c>
      <c r="E370" s="70">
        <v>4</v>
      </c>
      <c r="F370" s="70">
        <v>5</v>
      </c>
      <c r="G370" s="165">
        <f t="shared" si="19"/>
        <v>9</v>
      </c>
      <c r="H370" s="231">
        <v>43777</v>
      </c>
      <c r="I370" s="240">
        <v>40</v>
      </c>
      <c r="J370" s="217">
        <f t="shared" si="17"/>
        <v>9</v>
      </c>
    </row>
    <row r="371" spans="1:10" hidden="1" outlineLevel="1" x14ac:dyDescent="0.35">
      <c r="A371" s="70" t="s">
        <v>68</v>
      </c>
      <c r="B371" s="220" t="s">
        <v>533</v>
      </c>
      <c r="C371" s="79" t="s">
        <v>69</v>
      </c>
      <c r="D371" s="72" t="s">
        <v>170</v>
      </c>
      <c r="E371" s="70">
        <v>5</v>
      </c>
      <c r="F371" s="70">
        <v>5</v>
      </c>
      <c r="G371" s="165">
        <f t="shared" si="19"/>
        <v>10</v>
      </c>
      <c r="H371" s="231">
        <v>43777</v>
      </c>
      <c r="I371" s="240">
        <v>90</v>
      </c>
      <c r="J371" s="217">
        <f t="shared" si="17"/>
        <v>10</v>
      </c>
    </row>
    <row r="372" spans="1:10" hidden="1" outlineLevel="1" x14ac:dyDescent="0.35">
      <c r="A372" s="70" t="s">
        <v>68</v>
      </c>
      <c r="B372" s="220" t="s">
        <v>534</v>
      </c>
      <c r="C372" s="79" t="s">
        <v>69</v>
      </c>
      <c r="D372" s="72" t="s">
        <v>170</v>
      </c>
      <c r="E372" s="70">
        <v>9</v>
      </c>
      <c r="F372" s="70">
        <v>5</v>
      </c>
      <c r="G372" s="165">
        <f t="shared" si="19"/>
        <v>14</v>
      </c>
      <c r="H372" s="231">
        <v>43777</v>
      </c>
      <c r="I372" s="240">
        <v>110</v>
      </c>
      <c r="J372" s="217">
        <f t="shared" si="17"/>
        <v>14</v>
      </c>
    </row>
    <row r="373" spans="1:10" hidden="1" outlineLevel="1" x14ac:dyDescent="0.35">
      <c r="A373" s="70" t="s">
        <v>68</v>
      </c>
      <c r="B373" s="220" t="s">
        <v>535</v>
      </c>
      <c r="C373" s="79" t="s">
        <v>69</v>
      </c>
      <c r="D373" s="72" t="s">
        <v>170</v>
      </c>
      <c r="E373" s="70">
        <v>6</v>
      </c>
      <c r="F373" s="70">
        <v>3</v>
      </c>
      <c r="G373" s="165">
        <f t="shared" si="19"/>
        <v>9</v>
      </c>
      <c r="H373" s="231">
        <v>43777</v>
      </c>
      <c r="I373" s="240">
        <v>140</v>
      </c>
      <c r="J373" s="217">
        <f t="shared" si="17"/>
        <v>9</v>
      </c>
    </row>
    <row r="374" spans="1:10" hidden="1" outlineLevel="1" x14ac:dyDescent="0.35">
      <c r="A374" s="70" t="s">
        <v>68</v>
      </c>
      <c r="B374" s="220" t="s">
        <v>536</v>
      </c>
      <c r="C374" s="79" t="s">
        <v>69</v>
      </c>
      <c r="D374" s="72" t="s">
        <v>170</v>
      </c>
      <c r="E374" s="70">
        <v>3</v>
      </c>
      <c r="F374" s="70">
        <v>4</v>
      </c>
      <c r="G374" s="165">
        <f t="shared" si="19"/>
        <v>7</v>
      </c>
      <c r="H374" s="231">
        <v>43777</v>
      </c>
      <c r="I374" s="240">
        <v>110</v>
      </c>
      <c r="J374" s="217">
        <f t="shared" si="17"/>
        <v>7</v>
      </c>
    </row>
    <row r="375" spans="1:10" hidden="1" outlineLevel="1" x14ac:dyDescent="0.35">
      <c r="A375" s="70" t="s">
        <v>68</v>
      </c>
      <c r="B375" s="220" t="s">
        <v>537</v>
      </c>
      <c r="C375" s="79" t="s">
        <v>69</v>
      </c>
      <c r="D375" s="72" t="s">
        <v>170</v>
      </c>
      <c r="E375" s="70">
        <v>2</v>
      </c>
      <c r="F375" s="70">
        <v>5</v>
      </c>
      <c r="G375" s="165">
        <f t="shared" si="19"/>
        <v>7</v>
      </c>
      <c r="H375" s="231">
        <v>43777</v>
      </c>
      <c r="I375" s="240">
        <v>120</v>
      </c>
      <c r="J375" s="217">
        <f t="shared" si="17"/>
        <v>7</v>
      </c>
    </row>
    <row r="376" spans="1:10" hidden="1" outlineLevel="1" x14ac:dyDescent="0.35">
      <c r="A376" s="70" t="s">
        <v>68</v>
      </c>
      <c r="B376" s="220" t="s">
        <v>538</v>
      </c>
      <c r="C376" s="79" t="s">
        <v>69</v>
      </c>
      <c r="D376" s="72" t="s">
        <v>170</v>
      </c>
      <c r="E376" s="70">
        <v>4</v>
      </c>
      <c r="F376" s="70">
        <v>3</v>
      </c>
      <c r="G376" s="165">
        <f t="shared" si="19"/>
        <v>7</v>
      </c>
      <c r="H376" s="231">
        <v>43777</v>
      </c>
      <c r="I376" s="240">
        <v>115</v>
      </c>
      <c r="J376" s="217">
        <f t="shared" si="17"/>
        <v>7</v>
      </c>
    </row>
    <row r="377" spans="1:10" hidden="1" outlineLevel="1" x14ac:dyDescent="0.35">
      <c r="A377" s="70" t="s">
        <v>68</v>
      </c>
      <c r="B377" s="220" t="s">
        <v>539</v>
      </c>
      <c r="C377" s="79" t="s">
        <v>69</v>
      </c>
      <c r="D377" s="72" t="s">
        <v>170</v>
      </c>
      <c r="E377" s="70">
        <v>3</v>
      </c>
      <c r="F377" s="70">
        <v>5</v>
      </c>
      <c r="G377" s="165">
        <f t="shared" si="19"/>
        <v>8</v>
      </c>
      <c r="H377" s="231">
        <v>43777</v>
      </c>
      <c r="I377" s="240">
        <v>150</v>
      </c>
      <c r="J377" s="217">
        <f t="shared" si="17"/>
        <v>8</v>
      </c>
    </row>
    <row r="378" spans="1:10" hidden="1" outlineLevel="1" x14ac:dyDescent="0.35">
      <c r="A378" s="70" t="s">
        <v>68</v>
      </c>
      <c r="B378" s="220" t="s">
        <v>540</v>
      </c>
      <c r="C378" s="79" t="s">
        <v>69</v>
      </c>
      <c r="D378" s="72" t="s">
        <v>170</v>
      </c>
      <c r="E378" s="70">
        <v>2</v>
      </c>
      <c r="F378" s="70">
        <v>5</v>
      </c>
      <c r="G378" s="165">
        <f t="shared" si="19"/>
        <v>7</v>
      </c>
      <c r="H378" s="231">
        <v>43777</v>
      </c>
      <c r="I378" s="240">
        <v>190</v>
      </c>
      <c r="J378" s="217">
        <f t="shared" si="17"/>
        <v>7</v>
      </c>
    </row>
    <row r="379" spans="1:10" hidden="1" outlineLevel="1" x14ac:dyDescent="0.35">
      <c r="A379" s="70" t="s">
        <v>68</v>
      </c>
      <c r="B379" s="220" t="s">
        <v>541</v>
      </c>
      <c r="C379" s="79" t="s">
        <v>69</v>
      </c>
      <c r="D379" s="72" t="s">
        <v>170</v>
      </c>
      <c r="E379" s="70">
        <v>4</v>
      </c>
      <c r="F379" s="70">
        <v>5</v>
      </c>
      <c r="G379" s="165">
        <f t="shared" si="19"/>
        <v>9</v>
      </c>
      <c r="H379" s="231">
        <v>43777</v>
      </c>
      <c r="I379" s="240">
        <v>70</v>
      </c>
      <c r="J379" s="217">
        <f t="shared" si="17"/>
        <v>9</v>
      </c>
    </row>
    <row r="380" spans="1:10" hidden="1" outlineLevel="1" x14ac:dyDescent="0.35">
      <c r="A380" s="70" t="s">
        <v>68</v>
      </c>
      <c r="B380" s="220" t="s">
        <v>542</v>
      </c>
      <c r="C380" s="79" t="s">
        <v>69</v>
      </c>
      <c r="D380" s="72" t="s">
        <v>170</v>
      </c>
      <c r="E380" s="70">
        <v>1</v>
      </c>
      <c r="F380" s="70">
        <v>5</v>
      </c>
      <c r="G380" s="165">
        <f t="shared" ref="G380:G411" si="20">E380+F380</f>
        <v>6</v>
      </c>
      <c r="H380" s="231">
        <v>43777</v>
      </c>
      <c r="I380" s="240">
        <v>210</v>
      </c>
      <c r="J380" s="217">
        <f t="shared" si="17"/>
        <v>6</v>
      </c>
    </row>
    <row r="381" spans="1:10" hidden="1" outlineLevel="1" x14ac:dyDescent="0.35">
      <c r="A381" s="70" t="s">
        <v>68</v>
      </c>
      <c r="B381" s="220" t="s">
        <v>543</v>
      </c>
      <c r="C381" s="79" t="s">
        <v>69</v>
      </c>
      <c r="D381" s="72" t="s">
        <v>170</v>
      </c>
      <c r="E381" s="70">
        <v>3</v>
      </c>
      <c r="F381" s="70">
        <v>7</v>
      </c>
      <c r="G381" s="165">
        <f t="shared" si="20"/>
        <v>10</v>
      </c>
      <c r="H381" s="231">
        <v>43777</v>
      </c>
      <c r="I381" s="240">
        <v>65</v>
      </c>
      <c r="J381" s="217">
        <f t="shared" si="17"/>
        <v>10</v>
      </c>
    </row>
    <row r="382" spans="1:10" hidden="1" outlineLevel="1" x14ac:dyDescent="0.35">
      <c r="A382" s="70" t="s">
        <v>68</v>
      </c>
      <c r="B382" s="220" t="s">
        <v>544</v>
      </c>
      <c r="C382" s="79" t="s">
        <v>69</v>
      </c>
      <c r="D382" s="72" t="s">
        <v>170</v>
      </c>
      <c r="E382" s="70">
        <v>1</v>
      </c>
      <c r="F382" s="70">
        <v>9</v>
      </c>
      <c r="G382" s="165">
        <f t="shared" si="20"/>
        <v>10</v>
      </c>
      <c r="H382" s="231">
        <v>43777</v>
      </c>
      <c r="I382" s="240">
        <v>100</v>
      </c>
      <c r="J382" s="217">
        <f t="shared" si="17"/>
        <v>10</v>
      </c>
    </row>
    <row r="383" spans="1:10" hidden="1" outlineLevel="1" x14ac:dyDescent="0.35">
      <c r="A383" s="70" t="s">
        <v>68</v>
      </c>
      <c r="B383" s="220" t="s">
        <v>545</v>
      </c>
      <c r="C383" s="79" t="s">
        <v>69</v>
      </c>
      <c r="D383" s="72" t="s">
        <v>170</v>
      </c>
      <c r="E383" s="70">
        <v>2</v>
      </c>
      <c r="F383" s="70">
        <v>4</v>
      </c>
      <c r="G383" s="165">
        <f t="shared" si="20"/>
        <v>6</v>
      </c>
      <c r="H383" s="231">
        <v>43777</v>
      </c>
      <c r="I383" s="240">
        <v>65</v>
      </c>
      <c r="J383" s="217">
        <f t="shared" si="17"/>
        <v>6</v>
      </c>
    </row>
    <row r="384" spans="1:10" hidden="1" outlineLevel="1" x14ac:dyDescent="0.35">
      <c r="A384" s="70" t="s">
        <v>68</v>
      </c>
      <c r="B384" s="220" t="s">
        <v>546</v>
      </c>
      <c r="C384" s="79" t="s">
        <v>69</v>
      </c>
      <c r="D384" s="72" t="s">
        <v>170</v>
      </c>
      <c r="E384" s="70">
        <v>4</v>
      </c>
      <c r="F384" s="70">
        <v>3</v>
      </c>
      <c r="G384" s="165">
        <f t="shared" si="20"/>
        <v>7</v>
      </c>
      <c r="H384" s="231">
        <v>43777</v>
      </c>
      <c r="I384" s="240">
        <v>40</v>
      </c>
      <c r="J384" s="217">
        <f t="shared" si="17"/>
        <v>7</v>
      </c>
    </row>
    <row r="385" spans="1:10" hidden="1" outlineLevel="1" x14ac:dyDescent="0.35">
      <c r="A385" s="70" t="s">
        <v>68</v>
      </c>
      <c r="B385" s="220" t="s">
        <v>547</v>
      </c>
      <c r="C385" s="79" t="s">
        <v>69</v>
      </c>
      <c r="D385" s="72" t="s">
        <v>170</v>
      </c>
      <c r="E385" s="70">
        <v>5</v>
      </c>
      <c r="F385" s="70">
        <v>5</v>
      </c>
      <c r="G385" s="165">
        <f t="shared" si="20"/>
        <v>10</v>
      </c>
      <c r="H385" s="231">
        <v>43777</v>
      </c>
      <c r="I385" s="240">
        <v>150</v>
      </c>
      <c r="J385" s="217">
        <f t="shared" si="17"/>
        <v>10</v>
      </c>
    </row>
    <row r="386" spans="1:10" hidden="1" outlineLevel="1" x14ac:dyDescent="0.35">
      <c r="A386" s="70" t="s">
        <v>68</v>
      </c>
      <c r="B386" s="220" t="s">
        <v>548</v>
      </c>
      <c r="C386" s="79" t="s">
        <v>69</v>
      </c>
      <c r="D386" s="72" t="s">
        <v>170</v>
      </c>
      <c r="E386" s="70">
        <v>3</v>
      </c>
      <c r="F386" s="70">
        <v>4</v>
      </c>
      <c r="G386" s="165">
        <f t="shared" si="20"/>
        <v>7</v>
      </c>
      <c r="H386" s="231">
        <v>43777</v>
      </c>
      <c r="I386" s="240">
        <v>120</v>
      </c>
      <c r="J386" s="217">
        <f t="shared" si="17"/>
        <v>7</v>
      </c>
    </row>
    <row r="387" spans="1:10" hidden="1" outlineLevel="1" x14ac:dyDescent="0.35">
      <c r="A387" s="70" t="s">
        <v>68</v>
      </c>
      <c r="B387" s="220" t="s">
        <v>549</v>
      </c>
      <c r="C387" s="79" t="s">
        <v>69</v>
      </c>
      <c r="D387" s="72" t="s">
        <v>170</v>
      </c>
      <c r="E387" s="70">
        <v>4</v>
      </c>
      <c r="F387" s="70">
        <v>5</v>
      </c>
      <c r="G387" s="165">
        <f t="shared" si="20"/>
        <v>9</v>
      </c>
      <c r="H387" s="231">
        <v>43777</v>
      </c>
      <c r="I387" s="240">
        <v>70</v>
      </c>
      <c r="J387" s="217">
        <f t="shared" ref="J387:J450" si="21">IF(I387&gt;$Q$1,,G387)</f>
        <v>9</v>
      </c>
    </row>
    <row r="388" spans="1:10" hidden="1" outlineLevel="1" x14ac:dyDescent="0.35">
      <c r="A388" s="70" t="s">
        <v>68</v>
      </c>
      <c r="B388" s="220" t="s">
        <v>550</v>
      </c>
      <c r="C388" s="79" t="s">
        <v>69</v>
      </c>
      <c r="D388" s="72" t="s">
        <v>170</v>
      </c>
      <c r="E388" s="70">
        <v>3</v>
      </c>
      <c r="F388" s="70">
        <v>5</v>
      </c>
      <c r="G388" s="165">
        <f t="shared" si="20"/>
        <v>8</v>
      </c>
      <c r="H388" s="231">
        <v>43777</v>
      </c>
      <c r="I388" s="240">
        <v>60</v>
      </c>
      <c r="J388" s="217">
        <f t="shared" si="21"/>
        <v>8</v>
      </c>
    </row>
    <row r="389" spans="1:10" hidden="1" outlineLevel="1" x14ac:dyDescent="0.35">
      <c r="A389" s="70" t="s">
        <v>68</v>
      </c>
      <c r="B389" s="220" t="s">
        <v>551</v>
      </c>
      <c r="C389" s="79" t="s">
        <v>69</v>
      </c>
      <c r="D389" s="72" t="s">
        <v>170</v>
      </c>
      <c r="E389" s="70">
        <v>2</v>
      </c>
      <c r="F389" s="70">
        <v>2</v>
      </c>
      <c r="G389" s="165">
        <f t="shared" si="20"/>
        <v>4</v>
      </c>
      <c r="H389" s="231">
        <v>43777</v>
      </c>
      <c r="I389" s="240">
        <v>50</v>
      </c>
      <c r="J389" s="217">
        <f t="shared" si="21"/>
        <v>4</v>
      </c>
    </row>
    <row r="390" spans="1:10" hidden="1" outlineLevel="1" x14ac:dyDescent="0.35">
      <c r="A390" s="70" t="s">
        <v>68</v>
      </c>
      <c r="B390" s="220" t="s">
        <v>552</v>
      </c>
      <c r="C390" s="79" t="s">
        <v>69</v>
      </c>
      <c r="D390" s="72" t="s">
        <v>170</v>
      </c>
      <c r="E390" s="70">
        <v>1</v>
      </c>
      <c r="F390" s="70">
        <v>5</v>
      </c>
      <c r="G390" s="165">
        <f t="shared" si="20"/>
        <v>6</v>
      </c>
      <c r="H390" s="231">
        <v>43777</v>
      </c>
      <c r="I390" s="240">
        <v>60</v>
      </c>
      <c r="J390" s="217">
        <f t="shared" si="21"/>
        <v>6</v>
      </c>
    </row>
    <row r="391" spans="1:10" hidden="1" outlineLevel="1" x14ac:dyDescent="0.35">
      <c r="A391" s="70" t="s">
        <v>68</v>
      </c>
      <c r="B391" s="220" t="s">
        <v>553</v>
      </c>
      <c r="C391" s="79" t="s">
        <v>69</v>
      </c>
      <c r="D391" s="72" t="s">
        <v>170</v>
      </c>
      <c r="E391" s="70">
        <v>2</v>
      </c>
      <c r="F391" s="70">
        <v>3</v>
      </c>
      <c r="G391" s="165">
        <f t="shared" si="20"/>
        <v>5</v>
      </c>
      <c r="H391" s="231">
        <v>43777</v>
      </c>
      <c r="I391" s="240">
        <v>90</v>
      </c>
      <c r="J391" s="217">
        <f t="shared" si="21"/>
        <v>5</v>
      </c>
    </row>
    <row r="392" spans="1:10" hidden="1" outlineLevel="1" x14ac:dyDescent="0.35">
      <c r="A392" s="70" t="s">
        <v>68</v>
      </c>
      <c r="B392" s="220" t="s">
        <v>554</v>
      </c>
      <c r="C392" s="79" t="s">
        <v>69</v>
      </c>
      <c r="D392" s="72" t="s">
        <v>170</v>
      </c>
      <c r="E392" s="70">
        <v>3</v>
      </c>
      <c r="F392" s="70">
        <v>3</v>
      </c>
      <c r="G392" s="165">
        <f t="shared" si="20"/>
        <v>6</v>
      </c>
      <c r="H392" s="231">
        <v>43777</v>
      </c>
      <c r="I392" s="240">
        <v>30</v>
      </c>
      <c r="J392" s="217">
        <f t="shared" si="21"/>
        <v>6</v>
      </c>
    </row>
    <row r="393" spans="1:10" hidden="1" outlineLevel="1" x14ac:dyDescent="0.35">
      <c r="A393" s="70" t="s">
        <v>68</v>
      </c>
      <c r="B393" s="220" t="s">
        <v>555</v>
      </c>
      <c r="C393" s="79" t="s">
        <v>69</v>
      </c>
      <c r="D393" s="72" t="s">
        <v>170</v>
      </c>
      <c r="E393" s="70">
        <v>1</v>
      </c>
      <c r="F393" s="70">
        <v>6</v>
      </c>
      <c r="G393" s="165">
        <f t="shared" si="20"/>
        <v>7</v>
      </c>
      <c r="H393" s="231">
        <v>43777</v>
      </c>
      <c r="I393" s="240">
        <v>45</v>
      </c>
      <c r="J393" s="217">
        <f t="shared" si="21"/>
        <v>7</v>
      </c>
    </row>
    <row r="394" spans="1:10" hidden="1" outlineLevel="1" x14ac:dyDescent="0.35">
      <c r="A394" s="70" t="s">
        <v>68</v>
      </c>
      <c r="B394" s="220" t="s">
        <v>556</v>
      </c>
      <c r="C394" s="79" t="s">
        <v>69</v>
      </c>
      <c r="D394" s="72" t="s">
        <v>170</v>
      </c>
      <c r="E394" s="70">
        <v>2</v>
      </c>
      <c r="F394" s="70">
        <v>2</v>
      </c>
      <c r="G394" s="165">
        <f t="shared" si="20"/>
        <v>4</v>
      </c>
      <c r="H394" s="231">
        <v>43777</v>
      </c>
      <c r="I394" s="240">
        <v>80</v>
      </c>
      <c r="J394" s="217">
        <f t="shared" si="21"/>
        <v>4</v>
      </c>
    </row>
    <row r="395" spans="1:10" hidden="1" outlineLevel="1" x14ac:dyDescent="0.35">
      <c r="A395" s="70" t="s">
        <v>68</v>
      </c>
      <c r="B395" s="220" t="s">
        <v>557</v>
      </c>
      <c r="C395" s="79" t="s">
        <v>69</v>
      </c>
      <c r="D395" s="72" t="s">
        <v>170</v>
      </c>
      <c r="E395" s="70">
        <v>3</v>
      </c>
      <c r="F395" s="70">
        <v>3</v>
      </c>
      <c r="G395" s="165">
        <f t="shared" si="20"/>
        <v>6</v>
      </c>
      <c r="H395" s="231">
        <v>43777</v>
      </c>
      <c r="I395" s="240">
        <v>90</v>
      </c>
      <c r="J395" s="217">
        <f t="shared" si="21"/>
        <v>6</v>
      </c>
    </row>
    <row r="396" spans="1:10" hidden="1" outlineLevel="1" x14ac:dyDescent="0.35">
      <c r="A396" s="70" t="s">
        <v>68</v>
      </c>
      <c r="B396" s="220" t="s">
        <v>558</v>
      </c>
      <c r="C396" s="79" t="s">
        <v>69</v>
      </c>
      <c r="D396" s="72" t="s">
        <v>170</v>
      </c>
      <c r="E396" s="70">
        <v>4</v>
      </c>
      <c r="F396" s="70">
        <v>5</v>
      </c>
      <c r="G396" s="165">
        <f t="shared" si="20"/>
        <v>9</v>
      </c>
      <c r="H396" s="231">
        <v>43777</v>
      </c>
      <c r="I396" s="240">
        <v>50</v>
      </c>
      <c r="J396" s="217">
        <f t="shared" si="21"/>
        <v>9</v>
      </c>
    </row>
    <row r="397" spans="1:10" hidden="1" outlineLevel="1" x14ac:dyDescent="0.35">
      <c r="A397" s="70" t="s">
        <v>68</v>
      </c>
      <c r="B397" s="220" t="s">
        <v>559</v>
      </c>
      <c r="C397" s="79" t="s">
        <v>69</v>
      </c>
      <c r="D397" s="72" t="s">
        <v>170</v>
      </c>
      <c r="E397" s="70">
        <v>3</v>
      </c>
      <c r="F397" s="70">
        <v>4</v>
      </c>
      <c r="G397" s="165">
        <f t="shared" si="20"/>
        <v>7</v>
      </c>
      <c r="H397" s="231">
        <v>43777</v>
      </c>
      <c r="I397" s="240">
        <v>110</v>
      </c>
      <c r="J397" s="217">
        <f t="shared" si="21"/>
        <v>7</v>
      </c>
    </row>
    <row r="398" spans="1:10" hidden="1" outlineLevel="1" x14ac:dyDescent="0.35">
      <c r="A398" s="70" t="s">
        <v>68</v>
      </c>
      <c r="B398" s="220" t="s">
        <v>560</v>
      </c>
      <c r="C398" s="79" t="s">
        <v>69</v>
      </c>
      <c r="D398" s="72" t="s">
        <v>170</v>
      </c>
      <c r="E398" s="70">
        <v>5</v>
      </c>
      <c r="F398" s="70">
        <v>8</v>
      </c>
      <c r="G398" s="165">
        <f t="shared" si="20"/>
        <v>13</v>
      </c>
      <c r="H398" s="231">
        <v>43777</v>
      </c>
      <c r="I398" s="240">
        <v>55</v>
      </c>
      <c r="J398" s="217">
        <f t="shared" si="21"/>
        <v>13</v>
      </c>
    </row>
    <row r="399" spans="1:10" hidden="1" outlineLevel="1" x14ac:dyDescent="0.35">
      <c r="A399" s="70" t="s">
        <v>68</v>
      </c>
      <c r="B399" s="220" t="s">
        <v>561</v>
      </c>
      <c r="C399" s="79" t="s">
        <v>69</v>
      </c>
      <c r="D399" s="72" t="s">
        <v>170</v>
      </c>
      <c r="E399" s="70">
        <v>6</v>
      </c>
      <c r="F399" s="70">
        <v>6</v>
      </c>
      <c r="G399" s="165">
        <f t="shared" si="20"/>
        <v>12</v>
      </c>
      <c r="H399" s="231">
        <v>43777</v>
      </c>
      <c r="I399" s="240">
        <v>40</v>
      </c>
      <c r="J399" s="217">
        <f t="shared" si="21"/>
        <v>12</v>
      </c>
    </row>
    <row r="400" spans="1:10" hidden="1" outlineLevel="1" x14ac:dyDescent="0.35">
      <c r="A400" s="70" t="s">
        <v>68</v>
      </c>
      <c r="B400" s="220" t="s">
        <v>562</v>
      </c>
      <c r="C400" s="79" t="s">
        <v>69</v>
      </c>
      <c r="D400" s="72" t="s">
        <v>170</v>
      </c>
      <c r="E400" s="70">
        <v>7</v>
      </c>
      <c r="F400" s="70">
        <v>2</v>
      </c>
      <c r="G400" s="165">
        <f t="shared" si="20"/>
        <v>9</v>
      </c>
      <c r="H400" s="231">
        <v>43777</v>
      </c>
      <c r="I400" s="240">
        <v>55</v>
      </c>
      <c r="J400" s="217">
        <f t="shared" si="21"/>
        <v>9</v>
      </c>
    </row>
    <row r="401" spans="1:10" hidden="1" outlineLevel="1" x14ac:dyDescent="0.35">
      <c r="A401" s="70" t="s">
        <v>68</v>
      </c>
      <c r="B401" s="220" t="s">
        <v>563</v>
      </c>
      <c r="C401" s="79" t="s">
        <v>69</v>
      </c>
      <c r="D401" s="72" t="s">
        <v>170</v>
      </c>
      <c r="E401" s="70">
        <v>8</v>
      </c>
      <c r="F401" s="70">
        <v>3</v>
      </c>
      <c r="G401" s="165">
        <f t="shared" si="20"/>
        <v>11</v>
      </c>
      <c r="H401" s="231">
        <v>43777</v>
      </c>
      <c r="I401" s="240">
        <v>60</v>
      </c>
      <c r="J401" s="217">
        <f t="shared" si="21"/>
        <v>11</v>
      </c>
    </row>
    <row r="402" spans="1:10" hidden="1" outlineLevel="1" x14ac:dyDescent="0.35">
      <c r="A402" s="70" t="s">
        <v>68</v>
      </c>
      <c r="B402" s="220" t="s">
        <v>564</v>
      </c>
      <c r="C402" s="79" t="s">
        <v>69</v>
      </c>
      <c r="D402" s="72" t="s">
        <v>170</v>
      </c>
      <c r="E402" s="70">
        <v>3</v>
      </c>
      <c r="F402" s="70">
        <v>5</v>
      </c>
      <c r="G402" s="165">
        <f t="shared" si="20"/>
        <v>8</v>
      </c>
      <c r="H402" s="231">
        <v>43777</v>
      </c>
      <c r="I402" s="240">
        <v>120</v>
      </c>
      <c r="J402" s="217">
        <f t="shared" si="21"/>
        <v>8</v>
      </c>
    </row>
    <row r="403" spans="1:10" hidden="1" outlineLevel="1" x14ac:dyDescent="0.35">
      <c r="A403" s="70" t="s">
        <v>68</v>
      </c>
      <c r="B403" s="220" t="s">
        <v>565</v>
      </c>
      <c r="C403" s="79" t="s">
        <v>69</v>
      </c>
      <c r="D403" s="72" t="s">
        <v>170</v>
      </c>
      <c r="E403" s="70">
        <v>1</v>
      </c>
      <c r="F403" s="70">
        <v>2</v>
      </c>
      <c r="G403" s="165">
        <f t="shared" si="20"/>
        <v>3</v>
      </c>
      <c r="H403" s="231">
        <v>43777</v>
      </c>
      <c r="I403" s="240">
        <v>45</v>
      </c>
      <c r="J403" s="217">
        <f t="shared" si="21"/>
        <v>3</v>
      </c>
    </row>
    <row r="404" spans="1:10" hidden="1" outlineLevel="1" x14ac:dyDescent="0.35">
      <c r="A404" s="70" t="s">
        <v>68</v>
      </c>
      <c r="B404" s="220" t="s">
        <v>566</v>
      </c>
      <c r="C404" s="79" t="s">
        <v>69</v>
      </c>
      <c r="D404" s="72" t="s">
        <v>170</v>
      </c>
      <c r="E404" s="70">
        <v>4</v>
      </c>
      <c r="F404" s="70">
        <v>7</v>
      </c>
      <c r="G404" s="165">
        <f t="shared" si="20"/>
        <v>11</v>
      </c>
      <c r="H404" s="231">
        <v>43777</v>
      </c>
      <c r="I404" s="240">
        <v>100</v>
      </c>
      <c r="J404" s="217">
        <f t="shared" si="21"/>
        <v>11</v>
      </c>
    </row>
    <row r="405" spans="1:10" hidden="1" outlineLevel="1" x14ac:dyDescent="0.35">
      <c r="A405" s="70" t="s">
        <v>68</v>
      </c>
      <c r="B405" s="220" t="s">
        <v>567</v>
      </c>
      <c r="C405" s="79" t="s">
        <v>69</v>
      </c>
      <c r="D405" s="72" t="s">
        <v>170</v>
      </c>
      <c r="E405" s="70">
        <v>5</v>
      </c>
      <c r="F405" s="70">
        <v>6</v>
      </c>
      <c r="G405" s="165">
        <f t="shared" si="20"/>
        <v>11</v>
      </c>
      <c r="H405" s="231">
        <v>43777</v>
      </c>
      <c r="I405" s="240">
        <v>200</v>
      </c>
      <c r="J405" s="217">
        <f t="shared" si="21"/>
        <v>11</v>
      </c>
    </row>
    <row r="406" spans="1:10" hidden="1" outlineLevel="1" x14ac:dyDescent="0.35">
      <c r="A406" s="70" t="s">
        <v>68</v>
      </c>
      <c r="B406" s="220" t="s">
        <v>568</v>
      </c>
      <c r="C406" s="79" t="s">
        <v>69</v>
      </c>
      <c r="D406" s="72" t="s">
        <v>170</v>
      </c>
      <c r="E406" s="70">
        <v>3</v>
      </c>
      <c r="F406" s="70">
        <v>9</v>
      </c>
      <c r="G406" s="165">
        <f t="shared" si="20"/>
        <v>12</v>
      </c>
      <c r="H406" s="231">
        <v>43777</v>
      </c>
      <c r="I406" s="240">
        <v>250</v>
      </c>
      <c r="J406" s="217">
        <f t="shared" si="21"/>
        <v>12</v>
      </c>
    </row>
    <row r="407" spans="1:10" hidden="1" outlineLevel="1" x14ac:dyDescent="0.35">
      <c r="A407" s="70" t="s">
        <v>68</v>
      </c>
      <c r="B407" s="220" t="s">
        <v>569</v>
      </c>
      <c r="C407" s="79" t="s">
        <v>69</v>
      </c>
      <c r="D407" s="72" t="s">
        <v>170</v>
      </c>
      <c r="E407" s="70">
        <v>1</v>
      </c>
      <c r="F407" s="70">
        <v>9</v>
      </c>
      <c r="G407" s="165">
        <f t="shared" si="20"/>
        <v>10</v>
      </c>
      <c r="H407" s="231">
        <v>43777</v>
      </c>
      <c r="I407" s="240">
        <v>75</v>
      </c>
      <c r="J407" s="217">
        <f t="shared" si="21"/>
        <v>10</v>
      </c>
    </row>
    <row r="408" spans="1:10" hidden="1" outlineLevel="1" x14ac:dyDescent="0.35">
      <c r="A408" s="70" t="s">
        <v>68</v>
      </c>
      <c r="B408" s="220" t="s">
        <v>570</v>
      </c>
      <c r="C408" s="79" t="s">
        <v>69</v>
      </c>
      <c r="D408" s="72" t="s">
        <v>170</v>
      </c>
      <c r="E408" s="70">
        <v>4</v>
      </c>
      <c r="F408" s="70">
        <v>2</v>
      </c>
      <c r="G408" s="165">
        <f t="shared" si="20"/>
        <v>6</v>
      </c>
      <c r="H408" s="231">
        <v>43777</v>
      </c>
      <c r="I408" s="240">
        <v>70</v>
      </c>
      <c r="J408" s="217">
        <f t="shared" si="21"/>
        <v>6</v>
      </c>
    </row>
    <row r="409" spans="1:10" hidden="1" outlineLevel="1" x14ac:dyDescent="0.35">
      <c r="A409" s="70" t="s">
        <v>68</v>
      </c>
      <c r="B409" s="220" t="s">
        <v>571</v>
      </c>
      <c r="C409" s="79" t="s">
        <v>69</v>
      </c>
      <c r="D409" s="72" t="s">
        <v>170</v>
      </c>
      <c r="E409" s="70">
        <v>2</v>
      </c>
      <c r="F409" s="70">
        <v>5</v>
      </c>
      <c r="G409" s="165">
        <f t="shared" si="20"/>
        <v>7</v>
      </c>
      <c r="H409" s="231">
        <v>43777</v>
      </c>
      <c r="I409" s="240">
        <v>40</v>
      </c>
      <c r="J409" s="217">
        <f t="shared" si="21"/>
        <v>7</v>
      </c>
    </row>
    <row r="410" spans="1:10" hidden="1" outlineLevel="1" x14ac:dyDescent="0.35">
      <c r="A410" s="70" t="s">
        <v>68</v>
      </c>
      <c r="B410" s="220" t="s">
        <v>572</v>
      </c>
      <c r="C410" s="79" t="s">
        <v>69</v>
      </c>
      <c r="D410" s="72" t="s">
        <v>170</v>
      </c>
      <c r="E410" s="70">
        <v>1</v>
      </c>
      <c r="F410" s="70">
        <v>3</v>
      </c>
      <c r="G410" s="165">
        <f t="shared" si="20"/>
        <v>4</v>
      </c>
      <c r="H410" s="231">
        <v>43777</v>
      </c>
      <c r="I410" s="240">
        <v>50</v>
      </c>
      <c r="J410" s="217">
        <f t="shared" si="21"/>
        <v>4</v>
      </c>
    </row>
    <row r="411" spans="1:10" hidden="1" outlineLevel="1" x14ac:dyDescent="0.35">
      <c r="A411" s="70" t="s">
        <v>68</v>
      </c>
      <c r="B411" s="220" t="s">
        <v>573</v>
      </c>
      <c r="C411" s="79" t="s">
        <v>69</v>
      </c>
      <c r="D411" s="72" t="s">
        <v>170</v>
      </c>
      <c r="E411" s="70">
        <v>1</v>
      </c>
      <c r="F411" s="70">
        <v>3</v>
      </c>
      <c r="G411" s="165">
        <f t="shared" si="20"/>
        <v>4</v>
      </c>
      <c r="H411" s="231">
        <v>43777</v>
      </c>
      <c r="I411" s="240">
        <v>60</v>
      </c>
      <c r="J411" s="217">
        <f t="shared" si="21"/>
        <v>4</v>
      </c>
    </row>
    <row r="412" spans="1:10" hidden="1" outlineLevel="1" x14ac:dyDescent="0.35">
      <c r="A412" s="70" t="s">
        <v>68</v>
      </c>
      <c r="B412" s="220" t="s">
        <v>574</v>
      </c>
      <c r="C412" s="79" t="s">
        <v>69</v>
      </c>
      <c r="D412" s="72" t="s">
        <v>170</v>
      </c>
      <c r="E412" s="70">
        <v>1</v>
      </c>
      <c r="F412" s="70">
        <v>2</v>
      </c>
      <c r="G412" s="165">
        <f t="shared" ref="G412:G426" si="22">E412+F412</f>
        <v>3</v>
      </c>
      <c r="H412" s="231">
        <v>43777</v>
      </c>
      <c r="I412" s="240">
        <v>110</v>
      </c>
      <c r="J412" s="217">
        <f t="shared" si="21"/>
        <v>3</v>
      </c>
    </row>
    <row r="413" spans="1:10" hidden="1" outlineLevel="1" x14ac:dyDescent="0.35">
      <c r="A413" s="70" t="s">
        <v>68</v>
      </c>
      <c r="B413" s="220" t="s">
        <v>575</v>
      </c>
      <c r="C413" s="79" t="s">
        <v>69</v>
      </c>
      <c r="D413" s="72" t="s">
        <v>170</v>
      </c>
      <c r="E413" s="70">
        <v>3</v>
      </c>
      <c r="F413" s="70">
        <v>3</v>
      </c>
      <c r="G413" s="165">
        <f t="shared" si="22"/>
        <v>6</v>
      </c>
      <c r="H413" s="231">
        <v>43777</v>
      </c>
      <c r="I413" s="240">
        <v>120</v>
      </c>
      <c r="J413" s="217">
        <f t="shared" si="21"/>
        <v>6</v>
      </c>
    </row>
    <row r="414" spans="1:10" hidden="1" outlineLevel="1" x14ac:dyDescent="0.35">
      <c r="A414" s="70" t="s">
        <v>68</v>
      </c>
      <c r="B414" s="220" t="s">
        <v>576</v>
      </c>
      <c r="C414" s="79" t="s">
        <v>69</v>
      </c>
      <c r="D414" s="72" t="s">
        <v>170</v>
      </c>
      <c r="E414" s="70">
        <v>2</v>
      </c>
      <c r="F414" s="70">
        <v>2</v>
      </c>
      <c r="G414" s="165">
        <f t="shared" si="22"/>
        <v>4</v>
      </c>
      <c r="H414" s="231">
        <v>43777</v>
      </c>
      <c r="I414" s="240">
        <v>80</v>
      </c>
      <c r="J414" s="217">
        <f t="shared" si="21"/>
        <v>4</v>
      </c>
    </row>
    <row r="415" spans="1:10" hidden="1" outlineLevel="1" x14ac:dyDescent="0.35">
      <c r="A415" s="70" t="s">
        <v>68</v>
      </c>
      <c r="B415" s="220" t="s">
        <v>577</v>
      </c>
      <c r="C415" s="79" t="s">
        <v>69</v>
      </c>
      <c r="D415" s="72" t="s">
        <v>170</v>
      </c>
      <c r="E415" s="70">
        <v>1</v>
      </c>
      <c r="F415" s="70">
        <v>3</v>
      </c>
      <c r="G415" s="165">
        <f t="shared" si="22"/>
        <v>4</v>
      </c>
      <c r="H415" s="231">
        <v>43777</v>
      </c>
      <c r="I415" s="240">
        <v>60</v>
      </c>
      <c r="J415" s="217">
        <f t="shared" si="21"/>
        <v>4</v>
      </c>
    </row>
    <row r="416" spans="1:10" hidden="1" outlineLevel="1" x14ac:dyDescent="0.35">
      <c r="A416" s="70" t="s">
        <v>68</v>
      </c>
      <c r="B416" s="220" t="s">
        <v>578</v>
      </c>
      <c r="C416" s="79" t="s">
        <v>69</v>
      </c>
      <c r="D416" s="72" t="s">
        <v>170</v>
      </c>
      <c r="E416" s="70">
        <v>2</v>
      </c>
      <c r="F416" s="70">
        <v>3</v>
      </c>
      <c r="G416" s="165">
        <f t="shared" si="22"/>
        <v>5</v>
      </c>
      <c r="H416" s="231">
        <v>43777</v>
      </c>
      <c r="I416" s="240">
        <v>100</v>
      </c>
      <c r="J416" s="217">
        <f t="shared" si="21"/>
        <v>5</v>
      </c>
    </row>
    <row r="417" spans="1:10" hidden="1" outlineLevel="1" x14ac:dyDescent="0.35">
      <c r="A417" s="70" t="s">
        <v>68</v>
      </c>
      <c r="B417" s="220" t="s">
        <v>579</v>
      </c>
      <c r="C417" s="79" t="s">
        <v>69</v>
      </c>
      <c r="D417" s="72" t="s">
        <v>170</v>
      </c>
      <c r="E417" s="70">
        <v>4</v>
      </c>
      <c r="F417" s="70">
        <v>3</v>
      </c>
      <c r="G417" s="165">
        <f t="shared" si="22"/>
        <v>7</v>
      </c>
      <c r="H417" s="231">
        <v>43777</v>
      </c>
      <c r="I417" s="240">
        <v>200</v>
      </c>
      <c r="J417" s="217">
        <f t="shared" si="21"/>
        <v>7</v>
      </c>
    </row>
    <row r="418" spans="1:10" hidden="1" outlineLevel="1" x14ac:dyDescent="0.35">
      <c r="A418" s="70" t="s">
        <v>68</v>
      </c>
      <c r="B418" s="220" t="s">
        <v>580</v>
      </c>
      <c r="C418" s="79" t="s">
        <v>69</v>
      </c>
      <c r="D418" s="72" t="s">
        <v>170</v>
      </c>
      <c r="E418" s="70">
        <v>3</v>
      </c>
      <c r="F418" s="70">
        <v>5</v>
      </c>
      <c r="G418" s="165">
        <f t="shared" si="22"/>
        <v>8</v>
      </c>
      <c r="H418" s="231">
        <v>43777</v>
      </c>
      <c r="I418" s="240">
        <v>90</v>
      </c>
      <c r="J418" s="217">
        <f t="shared" si="21"/>
        <v>8</v>
      </c>
    </row>
    <row r="419" spans="1:10" hidden="1" outlineLevel="1" x14ac:dyDescent="0.35">
      <c r="A419" s="70" t="s">
        <v>68</v>
      </c>
      <c r="B419" s="220" t="s">
        <v>581</v>
      </c>
      <c r="C419" s="79" t="s">
        <v>69</v>
      </c>
      <c r="D419" s="72" t="s">
        <v>170</v>
      </c>
      <c r="E419" s="70">
        <v>1</v>
      </c>
      <c r="F419" s="70">
        <v>5</v>
      </c>
      <c r="G419" s="165">
        <f t="shared" si="22"/>
        <v>6</v>
      </c>
      <c r="H419" s="231">
        <v>43777</v>
      </c>
      <c r="I419" s="240">
        <v>50</v>
      </c>
      <c r="J419" s="217">
        <f t="shared" si="21"/>
        <v>6</v>
      </c>
    </row>
    <row r="420" spans="1:10" hidden="1" outlineLevel="1" x14ac:dyDescent="0.35">
      <c r="A420" s="70" t="s">
        <v>68</v>
      </c>
      <c r="B420" s="220" t="s">
        <v>582</v>
      </c>
      <c r="C420" s="79" t="s">
        <v>69</v>
      </c>
      <c r="D420" s="72" t="s">
        <v>170</v>
      </c>
      <c r="E420" s="165">
        <v>2</v>
      </c>
      <c r="F420" s="70">
        <v>4</v>
      </c>
      <c r="G420" s="165">
        <f t="shared" si="22"/>
        <v>6</v>
      </c>
      <c r="H420" s="231">
        <v>43777</v>
      </c>
      <c r="I420" s="134">
        <v>100</v>
      </c>
      <c r="J420" s="217">
        <f t="shared" si="21"/>
        <v>6</v>
      </c>
    </row>
    <row r="421" spans="1:10" hidden="1" outlineLevel="1" x14ac:dyDescent="0.35">
      <c r="A421" s="70" t="s">
        <v>68</v>
      </c>
      <c r="B421" s="220" t="s">
        <v>583</v>
      </c>
      <c r="C421" s="79" t="s">
        <v>69</v>
      </c>
      <c r="D421" s="72" t="s">
        <v>170</v>
      </c>
      <c r="E421" s="165">
        <v>4</v>
      </c>
      <c r="F421" s="70">
        <v>3</v>
      </c>
      <c r="G421" s="165">
        <f t="shared" si="22"/>
        <v>7</v>
      </c>
      <c r="H421" s="231">
        <v>43777</v>
      </c>
      <c r="I421" s="134">
        <v>35</v>
      </c>
      <c r="J421" s="217">
        <f t="shared" si="21"/>
        <v>7</v>
      </c>
    </row>
    <row r="422" spans="1:10" hidden="1" outlineLevel="1" x14ac:dyDescent="0.35">
      <c r="A422" s="70" t="s">
        <v>68</v>
      </c>
      <c r="B422" s="220" t="s">
        <v>584</v>
      </c>
      <c r="C422" s="79" t="s">
        <v>69</v>
      </c>
      <c r="D422" s="72" t="s">
        <v>170</v>
      </c>
      <c r="E422" s="165">
        <v>6</v>
      </c>
      <c r="F422" s="70">
        <v>4</v>
      </c>
      <c r="G422" s="165">
        <f t="shared" si="22"/>
        <v>10</v>
      </c>
      <c r="H422" s="231">
        <v>43777</v>
      </c>
      <c r="I422" s="134">
        <v>110</v>
      </c>
      <c r="J422" s="217">
        <f t="shared" si="21"/>
        <v>10</v>
      </c>
    </row>
    <row r="423" spans="1:10" hidden="1" outlineLevel="1" x14ac:dyDescent="0.35">
      <c r="A423" s="70" t="s">
        <v>68</v>
      </c>
      <c r="B423" s="220" t="s">
        <v>585</v>
      </c>
      <c r="C423" s="79" t="s">
        <v>69</v>
      </c>
      <c r="D423" s="72" t="s">
        <v>170</v>
      </c>
      <c r="E423" s="165">
        <v>7</v>
      </c>
      <c r="F423" s="70">
        <v>2</v>
      </c>
      <c r="G423" s="165">
        <f t="shared" si="22"/>
        <v>9</v>
      </c>
      <c r="H423" s="231">
        <v>43777</v>
      </c>
      <c r="I423" s="134">
        <v>130</v>
      </c>
      <c r="J423" s="217">
        <f t="shared" si="21"/>
        <v>9</v>
      </c>
    </row>
    <row r="424" spans="1:10" hidden="1" outlineLevel="1" x14ac:dyDescent="0.35">
      <c r="A424" s="70" t="s">
        <v>68</v>
      </c>
      <c r="B424" s="220" t="s">
        <v>586</v>
      </c>
      <c r="C424" s="79" t="s">
        <v>69</v>
      </c>
      <c r="D424" s="72" t="s">
        <v>170</v>
      </c>
      <c r="E424" s="165">
        <v>3</v>
      </c>
      <c r="F424" s="70">
        <v>4</v>
      </c>
      <c r="G424" s="165">
        <f t="shared" si="22"/>
        <v>7</v>
      </c>
      <c r="H424" s="231">
        <v>43777</v>
      </c>
      <c r="I424" s="134">
        <v>45</v>
      </c>
      <c r="J424" s="217">
        <f t="shared" si="21"/>
        <v>7</v>
      </c>
    </row>
    <row r="425" spans="1:10" hidden="1" outlineLevel="1" x14ac:dyDescent="0.35">
      <c r="A425" s="70" t="s">
        <v>68</v>
      </c>
      <c r="B425" s="220" t="s">
        <v>587</v>
      </c>
      <c r="C425" s="79" t="s">
        <v>69</v>
      </c>
      <c r="D425" s="72" t="s">
        <v>170</v>
      </c>
      <c r="E425" s="165">
        <v>8</v>
      </c>
      <c r="F425" s="70">
        <v>4</v>
      </c>
      <c r="G425" s="165">
        <f t="shared" si="22"/>
        <v>12</v>
      </c>
      <c r="H425" s="231">
        <v>43777</v>
      </c>
      <c r="I425" s="134">
        <v>100</v>
      </c>
      <c r="J425" s="217">
        <f t="shared" si="21"/>
        <v>12</v>
      </c>
    </row>
    <row r="426" spans="1:10" hidden="1" outlineLevel="1" x14ac:dyDescent="0.35">
      <c r="A426" s="70" t="s">
        <v>68</v>
      </c>
      <c r="B426" s="220" t="s">
        <v>588</v>
      </c>
      <c r="C426" s="79" t="s">
        <v>69</v>
      </c>
      <c r="D426" s="72" t="s">
        <v>170</v>
      </c>
      <c r="E426" s="165">
        <v>4</v>
      </c>
      <c r="F426" s="70">
        <v>6</v>
      </c>
      <c r="G426" s="165">
        <f t="shared" si="22"/>
        <v>10</v>
      </c>
      <c r="H426" s="231">
        <v>43777</v>
      </c>
      <c r="I426" s="134">
        <v>900</v>
      </c>
      <c r="J426" s="217">
        <f t="shared" si="21"/>
        <v>10</v>
      </c>
    </row>
    <row r="427" spans="1:10" ht="15" collapsed="1" thickBot="1" x14ac:dyDescent="0.4">
      <c r="A427" s="71" t="s">
        <v>68</v>
      </c>
      <c r="B427" s="221"/>
      <c r="C427" s="80" t="s">
        <v>69</v>
      </c>
      <c r="D427" s="118">
        <f>COUNTA(D348:D426)</f>
        <v>79</v>
      </c>
      <c r="E427" s="118">
        <f>SUM(E348:E426)</f>
        <v>288</v>
      </c>
      <c r="F427" s="118">
        <f>SUM(F348:F426)</f>
        <v>331</v>
      </c>
      <c r="G427" s="118">
        <f>SUM(G348:G426)</f>
        <v>619</v>
      </c>
      <c r="H427" s="233">
        <v>43777</v>
      </c>
      <c r="I427" s="119">
        <f>AVERAGE(I348:I426)</f>
        <v>98.291139240506325</v>
      </c>
      <c r="J427" s="118">
        <f>SUM(J348:J426)</f>
        <v>619</v>
      </c>
    </row>
    <row r="428" spans="1:10" hidden="1" outlineLevel="1" x14ac:dyDescent="0.35">
      <c r="A428" s="72" t="s">
        <v>70</v>
      </c>
      <c r="B428" s="223" t="s">
        <v>589</v>
      </c>
      <c r="C428" s="86" t="s">
        <v>71</v>
      </c>
      <c r="D428" s="72" t="s">
        <v>170</v>
      </c>
      <c r="E428" s="72">
        <v>2</v>
      </c>
      <c r="F428" s="72">
        <v>2</v>
      </c>
      <c r="G428" s="125">
        <f t="shared" ref="G428:G459" si="23">E428+F428</f>
        <v>4</v>
      </c>
      <c r="H428" s="235">
        <v>43769</v>
      </c>
      <c r="I428" s="239">
        <v>2</v>
      </c>
      <c r="J428" s="217">
        <f t="shared" si="21"/>
        <v>4</v>
      </c>
    </row>
    <row r="429" spans="1:10" hidden="1" outlineLevel="1" x14ac:dyDescent="0.35">
      <c r="A429" s="70" t="s">
        <v>70</v>
      </c>
      <c r="B429" s="224" t="s">
        <v>590</v>
      </c>
      <c r="C429" s="79" t="s">
        <v>71</v>
      </c>
      <c r="D429" s="72" t="s">
        <v>170</v>
      </c>
      <c r="E429" s="70">
        <v>5</v>
      </c>
      <c r="F429" s="70">
        <v>2</v>
      </c>
      <c r="G429" s="165">
        <f t="shared" si="23"/>
        <v>7</v>
      </c>
      <c r="H429" s="236" t="s">
        <v>591</v>
      </c>
      <c r="I429" s="240">
        <v>50</v>
      </c>
      <c r="J429" s="217">
        <f t="shared" si="21"/>
        <v>7</v>
      </c>
    </row>
    <row r="430" spans="1:10" hidden="1" outlineLevel="1" x14ac:dyDescent="0.35">
      <c r="A430" s="70" t="s">
        <v>70</v>
      </c>
      <c r="B430" s="224" t="s">
        <v>592</v>
      </c>
      <c r="C430" s="79" t="s">
        <v>71</v>
      </c>
      <c r="D430" s="72" t="s">
        <v>170</v>
      </c>
      <c r="E430" s="70">
        <v>0</v>
      </c>
      <c r="F430" s="70">
        <v>1</v>
      </c>
      <c r="G430" s="165">
        <f t="shared" si="23"/>
        <v>1</v>
      </c>
      <c r="H430" s="236" t="s">
        <v>591</v>
      </c>
      <c r="I430" s="240">
        <v>30</v>
      </c>
      <c r="J430" s="217">
        <f t="shared" si="21"/>
        <v>1</v>
      </c>
    </row>
    <row r="431" spans="1:10" hidden="1" outlineLevel="1" x14ac:dyDescent="0.35">
      <c r="A431" s="70" t="s">
        <v>70</v>
      </c>
      <c r="B431" s="224" t="s">
        <v>593</v>
      </c>
      <c r="C431" s="79" t="s">
        <v>71</v>
      </c>
      <c r="D431" s="72" t="s">
        <v>170</v>
      </c>
      <c r="E431" s="70">
        <v>8</v>
      </c>
      <c r="F431" s="70">
        <v>5</v>
      </c>
      <c r="G431" s="165">
        <f t="shared" si="23"/>
        <v>13</v>
      </c>
      <c r="H431" s="236" t="s">
        <v>591</v>
      </c>
      <c r="I431" s="240">
        <v>30</v>
      </c>
      <c r="J431" s="217">
        <f t="shared" si="21"/>
        <v>13</v>
      </c>
    </row>
    <row r="432" spans="1:10" hidden="1" outlineLevel="1" x14ac:dyDescent="0.35">
      <c r="A432" s="70" t="s">
        <v>70</v>
      </c>
      <c r="B432" s="224" t="s">
        <v>594</v>
      </c>
      <c r="C432" s="79" t="s">
        <v>71</v>
      </c>
      <c r="D432" s="72" t="s">
        <v>170</v>
      </c>
      <c r="E432" s="70">
        <v>4</v>
      </c>
      <c r="F432" s="70">
        <v>2</v>
      </c>
      <c r="G432" s="165">
        <f t="shared" si="23"/>
        <v>6</v>
      </c>
      <c r="H432" s="236" t="s">
        <v>591</v>
      </c>
      <c r="I432" s="240">
        <v>70</v>
      </c>
      <c r="J432" s="217">
        <f t="shared" si="21"/>
        <v>6</v>
      </c>
    </row>
    <row r="433" spans="1:10" hidden="1" outlineLevel="1" x14ac:dyDescent="0.35">
      <c r="A433" s="70" t="s">
        <v>70</v>
      </c>
      <c r="B433" s="224" t="s">
        <v>595</v>
      </c>
      <c r="C433" s="79" t="s">
        <v>71</v>
      </c>
      <c r="D433" s="72" t="s">
        <v>170</v>
      </c>
      <c r="E433" s="70">
        <v>4</v>
      </c>
      <c r="F433" s="70">
        <v>3</v>
      </c>
      <c r="G433" s="165">
        <f t="shared" si="23"/>
        <v>7</v>
      </c>
      <c r="H433" s="236" t="s">
        <v>591</v>
      </c>
      <c r="I433" s="240">
        <v>20</v>
      </c>
      <c r="J433" s="217">
        <f t="shared" si="21"/>
        <v>7</v>
      </c>
    </row>
    <row r="434" spans="1:10" hidden="1" outlineLevel="1" x14ac:dyDescent="0.35">
      <c r="A434" s="70" t="s">
        <v>70</v>
      </c>
      <c r="B434" s="224" t="s">
        <v>596</v>
      </c>
      <c r="C434" s="79" t="s">
        <v>71</v>
      </c>
      <c r="D434" s="72" t="s">
        <v>170</v>
      </c>
      <c r="E434" s="70">
        <v>6</v>
      </c>
      <c r="F434" s="70">
        <v>1</v>
      </c>
      <c r="G434" s="165">
        <f t="shared" si="23"/>
        <v>7</v>
      </c>
      <c r="H434" s="236" t="s">
        <v>591</v>
      </c>
      <c r="I434" s="240">
        <v>45</v>
      </c>
      <c r="J434" s="217">
        <f t="shared" si="21"/>
        <v>7</v>
      </c>
    </row>
    <row r="435" spans="1:10" hidden="1" outlineLevel="1" x14ac:dyDescent="0.35">
      <c r="A435" s="70" t="s">
        <v>70</v>
      </c>
      <c r="B435" s="224" t="s">
        <v>597</v>
      </c>
      <c r="C435" s="79" t="s">
        <v>71</v>
      </c>
      <c r="D435" s="72" t="s">
        <v>170</v>
      </c>
      <c r="E435" s="70">
        <v>2</v>
      </c>
      <c r="F435" s="70">
        <v>2</v>
      </c>
      <c r="G435" s="165">
        <f t="shared" si="23"/>
        <v>4</v>
      </c>
      <c r="H435" s="236" t="s">
        <v>591</v>
      </c>
      <c r="I435" s="240">
        <v>30</v>
      </c>
      <c r="J435" s="217">
        <f t="shared" si="21"/>
        <v>4</v>
      </c>
    </row>
    <row r="436" spans="1:10" hidden="1" outlineLevel="1" x14ac:dyDescent="0.35">
      <c r="A436" s="70" t="s">
        <v>70</v>
      </c>
      <c r="B436" s="224" t="s">
        <v>598</v>
      </c>
      <c r="C436" s="79" t="s">
        <v>71</v>
      </c>
      <c r="D436" s="72" t="s">
        <v>170</v>
      </c>
      <c r="E436" s="70">
        <v>3</v>
      </c>
      <c r="F436" s="70">
        <v>2</v>
      </c>
      <c r="G436" s="165">
        <f t="shared" si="23"/>
        <v>5</v>
      </c>
      <c r="H436" s="236" t="s">
        <v>591</v>
      </c>
      <c r="I436" s="240">
        <v>300</v>
      </c>
      <c r="J436" s="217">
        <f t="shared" si="21"/>
        <v>5</v>
      </c>
    </row>
    <row r="437" spans="1:10" hidden="1" outlineLevel="1" x14ac:dyDescent="0.35">
      <c r="A437" s="70" t="s">
        <v>70</v>
      </c>
      <c r="B437" s="224" t="s">
        <v>599</v>
      </c>
      <c r="C437" s="79" t="s">
        <v>71</v>
      </c>
      <c r="D437" s="72" t="s">
        <v>170</v>
      </c>
      <c r="E437" s="70">
        <v>3</v>
      </c>
      <c r="F437" s="70">
        <v>1</v>
      </c>
      <c r="G437" s="165">
        <f t="shared" si="23"/>
        <v>4</v>
      </c>
      <c r="H437" s="236" t="s">
        <v>591</v>
      </c>
      <c r="I437" s="240">
        <v>200</v>
      </c>
      <c r="J437" s="217">
        <f t="shared" si="21"/>
        <v>4</v>
      </c>
    </row>
    <row r="438" spans="1:10" hidden="1" outlineLevel="1" x14ac:dyDescent="0.35">
      <c r="A438" s="70" t="s">
        <v>70</v>
      </c>
      <c r="B438" s="224" t="s">
        <v>600</v>
      </c>
      <c r="C438" s="79" t="s">
        <v>71</v>
      </c>
      <c r="D438" s="72" t="s">
        <v>170</v>
      </c>
      <c r="E438" s="70">
        <v>4</v>
      </c>
      <c r="F438" s="70">
        <v>2</v>
      </c>
      <c r="G438" s="165">
        <f t="shared" si="23"/>
        <v>6</v>
      </c>
      <c r="H438" s="236" t="s">
        <v>591</v>
      </c>
      <c r="I438" s="240">
        <v>50</v>
      </c>
      <c r="J438" s="217">
        <f t="shared" si="21"/>
        <v>6</v>
      </c>
    </row>
    <row r="439" spans="1:10" hidden="1" outlineLevel="1" x14ac:dyDescent="0.35">
      <c r="A439" s="70" t="s">
        <v>70</v>
      </c>
      <c r="B439" s="224" t="s">
        <v>601</v>
      </c>
      <c r="C439" s="79" t="s">
        <v>71</v>
      </c>
      <c r="D439" s="72" t="s">
        <v>170</v>
      </c>
      <c r="E439" s="70">
        <v>4</v>
      </c>
      <c r="F439" s="70">
        <v>1</v>
      </c>
      <c r="G439" s="165">
        <f t="shared" si="23"/>
        <v>5</v>
      </c>
      <c r="H439" s="236" t="s">
        <v>591</v>
      </c>
      <c r="I439" s="240">
        <v>100</v>
      </c>
      <c r="J439" s="217">
        <f t="shared" si="21"/>
        <v>5</v>
      </c>
    </row>
    <row r="440" spans="1:10" hidden="1" outlineLevel="1" x14ac:dyDescent="0.35">
      <c r="A440" s="70" t="s">
        <v>70</v>
      </c>
      <c r="B440" s="224" t="s">
        <v>602</v>
      </c>
      <c r="C440" s="79" t="s">
        <v>71</v>
      </c>
      <c r="D440" s="72" t="s">
        <v>170</v>
      </c>
      <c r="E440" s="70">
        <v>5</v>
      </c>
      <c r="F440" s="70">
        <v>2</v>
      </c>
      <c r="G440" s="165">
        <f t="shared" si="23"/>
        <v>7</v>
      </c>
      <c r="H440" s="236" t="s">
        <v>591</v>
      </c>
      <c r="I440" s="240">
        <v>100</v>
      </c>
      <c r="J440" s="217">
        <f t="shared" si="21"/>
        <v>7</v>
      </c>
    </row>
    <row r="441" spans="1:10" hidden="1" outlineLevel="1" x14ac:dyDescent="0.35">
      <c r="A441" s="70" t="s">
        <v>70</v>
      </c>
      <c r="B441" s="224" t="s">
        <v>603</v>
      </c>
      <c r="C441" s="79" t="s">
        <v>71</v>
      </c>
      <c r="D441" s="72" t="s">
        <v>170</v>
      </c>
      <c r="E441" s="70">
        <v>6</v>
      </c>
      <c r="F441" s="70">
        <v>1</v>
      </c>
      <c r="G441" s="165">
        <f t="shared" si="23"/>
        <v>7</v>
      </c>
      <c r="H441" s="236" t="s">
        <v>591</v>
      </c>
      <c r="I441" s="240">
        <v>110</v>
      </c>
      <c r="J441" s="217">
        <f t="shared" si="21"/>
        <v>7</v>
      </c>
    </row>
    <row r="442" spans="1:10" hidden="1" outlineLevel="1" x14ac:dyDescent="0.35">
      <c r="A442" s="70" t="s">
        <v>70</v>
      </c>
      <c r="B442" s="224" t="s">
        <v>604</v>
      </c>
      <c r="C442" s="79" t="s">
        <v>71</v>
      </c>
      <c r="D442" s="72" t="s">
        <v>170</v>
      </c>
      <c r="E442" s="70">
        <v>0</v>
      </c>
      <c r="F442" s="70">
        <v>2</v>
      </c>
      <c r="G442" s="165">
        <f t="shared" si="23"/>
        <v>2</v>
      </c>
      <c r="H442" s="236" t="s">
        <v>591</v>
      </c>
      <c r="I442" s="240">
        <v>50</v>
      </c>
      <c r="J442" s="217">
        <f t="shared" si="21"/>
        <v>2</v>
      </c>
    </row>
    <row r="443" spans="1:10" hidden="1" outlineLevel="1" x14ac:dyDescent="0.35">
      <c r="A443" s="70" t="s">
        <v>70</v>
      </c>
      <c r="B443" s="224" t="s">
        <v>605</v>
      </c>
      <c r="C443" s="79" t="s">
        <v>71</v>
      </c>
      <c r="D443" s="72" t="s">
        <v>170</v>
      </c>
      <c r="E443" s="70">
        <v>3</v>
      </c>
      <c r="F443" s="70">
        <v>2</v>
      </c>
      <c r="G443" s="165">
        <f t="shared" si="23"/>
        <v>5</v>
      </c>
      <c r="H443" s="236" t="s">
        <v>591</v>
      </c>
      <c r="I443" s="240">
        <v>120</v>
      </c>
      <c r="J443" s="217">
        <f t="shared" si="21"/>
        <v>5</v>
      </c>
    </row>
    <row r="444" spans="1:10" hidden="1" outlineLevel="1" x14ac:dyDescent="0.35">
      <c r="A444" s="70" t="s">
        <v>70</v>
      </c>
      <c r="B444" s="224" t="s">
        <v>606</v>
      </c>
      <c r="C444" s="79" t="s">
        <v>71</v>
      </c>
      <c r="D444" s="72" t="s">
        <v>170</v>
      </c>
      <c r="E444" s="70">
        <v>5</v>
      </c>
      <c r="F444" s="70">
        <v>2</v>
      </c>
      <c r="G444" s="165">
        <f t="shared" si="23"/>
        <v>7</v>
      </c>
      <c r="H444" s="236" t="s">
        <v>591</v>
      </c>
      <c r="I444" s="240">
        <v>200</v>
      </c>
      <c r="J444" s="217">
        <f t="shared" si="21"/>
        <v>7</v>
      </c>
    </row>
    <row r="445" spans="1:10" hidden="1" outlineLevel="1" x14ac:dyDescent="0.35">
      <c r="A445" s="70" t="s">
        <v>70</v>
      </c>
      <c r="B445" s="224" t="s">
        <v>607</v>
      </c>
      <c r="C445" s="79" t="s">
        <v>71</v>
      </c>
      <c r="D445" s="72" t="s">
        <v>170</v>
      </c>
      <c r="E445" s="70">
        <v>4</v>
      </c>
      <c r="F445" s="70">
        <v>2</v>
      </c>
      <c r="G445" s="165">
        <f t="shared" si="23"/>
        <v>6</v>
      </c>
      <c r="H445" s="236" t="s">
        <v>591</v>
      </c>
      <c r="I445" s="240">
        <v>250</v>
      </c>
      <c r="J445" s="217">
        <f t="shared" si="21"/>
        <v>6</v>
      </c>
    </row>
    <row r="446" spans="1:10" hidden="1" outlineLevel="1" x14ac:dyDescent="0.35">
      <c r="A446" s="70" t="s">
        <v>70</v>
      </c>
      <c r="B446" s="224" t="s">
        <v>608</v>
      </c>
      <c r="C446" s="79" t="s">
        <v>71</v>
      </c>
      <c r="D446" s="72" t="s">
        <v>170</v>
      </c>
      <c r="E446" s="70">
        <v>6</v>
      </c>
      <c r="F446" s="70">
        <v>2</v>
      </c>
      <c r="G446" s="165">
        <f t="shared" si="23"/>
        <v>8</v>
      </c>
      <c r="H446" s="236" t="s">
        <v>591</v>
      </c>
      <c r="I446" s="240">
        <v>40</v>
      </c>
      <c r="J446" s="217">
        <f t="shared" si="21"/>
        <v>8</v>
      </c>
    </row>
    <row r="447" spans="1:10" hidden="1" outlineLevel="1" x14ac:dyDescent="0.35">
      <c r="A447" s="70" t="s">
        <v>70</v>
      </c>
      <c r="B447" s="224" t="s">
        <v>609</v>
      </c>
      <c r="C447" s="79" t="s">
        <v>71</v>
      </c>
      <c r="D447" s="72" t="s">
        <v>170</v>
      </c>
      <c r="E447" s="70">
        <v>6</v>
      </c>
      <c r="F447" s="70">
        <v>2</v>
      </c>
      <c r="G447" s="165">
        <f t="shared" si="23"/>
        <v>8</v>
      </c>
      <c r="H447" s="236" t="s">
        <v>591</v>
      </c>
      <c r="I447" s="240">
        <v>80</v>
      </c>
      <c r="J447" s="217">
        <f t="shared" si="21"/>
        <v>8</v>
      </c>
    </row>
    <row r="448" spans="1:10" hidden="1" outlineLevel="1" x14ac:dyDescent="0.35">
      <c r="A448" s="70" t="s">
        <v>70</v>
      </c>
      <c r="B448" s="224" t="s">
        <v>610</v>
      </c>
      <c r="C448" s="79" t="s">
        <v>71</v>
      </c>
      <c r="D448" s="72" t="s">
        <v>170</v>
      </c>
      <c r="E448" s="70">
        <v>4</v>
      </c>
      <c r="F448" s="70">
        <v>2</v>
      </c>
      <c r="G448" s="165">
        <f t="shared" si="23"/>
        <v>6</v>
      </c>
      <c r="H448" s="236" t="s">
        <v>591</v>
      </c>
      <c r="I448" s="240">
        <v>100</v>
      </c>
      <c r="J448" s="217">
        <f t="shared" si="21"/>
        <v>6</v>
      </c>
    </row>
    <row r="449" spans="1:10" hidden="1" outlineLevel="1" x14ac:dyDescent="0.35">
      <c r="A449" s="70" t="s">
        <v>70</v>
      </c>
      <c r="B449" s="224" t="s">
        <v>611</v>
      </c>
      <c r="C449" s="79" t="s">
        <v>71</v>
      </c>
      <c r="D449" s="72" t="s">
        <v>170</v>
      </c>
      <c r="E449" s="70">
        <v>1</v>
      </c>
      <c r="F449" s="70">
        <v>2</v>
      </c>
      <c r="G449" s="165">
        <f t="shared" si="23"/>
        <v>3</v>
      </c>
      <c r="H449" s="236" t="s">
        <v>591</v>
      </c>
      <c r="I449" s="240">
        <v>70</v>
      </c>
      <c r="J449" s="217">
        <f t="shared" si="21"/>
        <v>3</v>
      </c>
    </row>
    <row r="450" spans="1:10" hidden="1" outlineLevel="1" x14ac:dyDescent="0.35">
      <c r="A450" s="70" t="s">
        <v>70</v>
      </c>
      <c r="B450" s="224" t="s">
        <v>612</v>
      </c>
      <c r="C450" s="79" t="s">
        <v>71</v>
      </c>
      <c r="D450" s="72" t="s">
        <v>170</v>
      </c>
      <c r="E450" s="70">
        <v>5</v>
      </c>
      <c r="F450" s="70">
        <v>2</v>
      </c>
      <c r="G450" s="165">
        <f t="shared" si="23"/>
        <v>7</v>
      </c>
      <c r="H450" s="236" t="s">
        <v>591</v>
      </c>
      <c r="I450" s="240">
        <v>60</v>
      </c>
      <c r="J450" s="217">
        <f t="shared" si="21"/>
        <v>7</v>
      </c>
    </row>
    <row r="451" spans="1:10" hidden="1" outlineLevel="1" x14ac:dyDescent="0.35">
      <c r="A451" s="70" t="s">
        <v>70</v>
      </c>
      <c r="B451" s="224" t="s">
        <v>613</v>
      </c>
      <c r="C451" s="79" t="s">
        <v>71</v>
      </c>
      <c r="D451" s="72" t="s">
        <v>170</v>
      </c>
      <c r="E451" s="70">
        <v>3</v>
      </c>
      <c r="F451" s="70">
        <v>2</v>
      </c>
      <c r="G451" s="165">
        <f t="shared" si="23"/>
        <v>5</v>
      </c>
      <c r="H451" s="236" t="s">
        <v>591</v>
      </c>
      <c r="I451" s="240">
        <v>200</v>
      </c>
      <c r="J451" s="217">
        <f t="shared" ref="J451:J514" si="24">IF(I451&gt;$Q$1,,G451)</f>
        <v>5</v>
      </c>
    </row>
    <row r="452" spans="1:10" hidden="1" outlineLevel="1" x14ac:dyDescent="0.35">
      <c r="A452" s="70" t="s">
        <v>70</v>
      </c>
      <c r="B452" s="224" t="s">
        <v>614</v>
      </c>
      <c r="C452" s="79" t="s">
        <v>71</v>
      </c>
      <c r="D452" s="72" t="s">
        <v>170</v>
      </c>
      <c r="E452" s="70">
        <v>1</v>
      </c>
      <c r="F452" s="70">
        <v>2</v>
      </c>
      <c r="G452" s="165">
        <f t="shared" si="23"/>
        <v>3</v>
      </c>
      <c r="H452" s="236" t="s">
        <v>591</v>
      </c>
      <c r="I452" s="240">
        <v>200</v>
      </c>
      <c r="J452" s="217">
        <f t="shared" si="24"/>
        <v>3</v>
      </c>
    </row>
    <row r="453" spans="1:10" hidden="1" outlineLevel="1" x14ac:dyDescent="0.35">
      <c r="A453" s="70" t="s">
        <v>70</v>
      </c>
      <c r="B453" s="224" t="s">
        <v>615</v>
      </c>
      <c r="C453" s="79" t="s">
        <v>71</v>
      </c>
      <c r="D453" s="72" t="s">
        <v>170</v>
      </c>
      <c r="E453" s="70">
        <v>7</v>
      </c>
      <c r="F453" s="70">
        <v>1</v>
      </c>
      <c r="G453" s="165">
        <f t="shared" si="23"/>
        <v>8</v>
      </c>
      <c r="H453" s="236" t="s">
        <v>591</v>
      </c>
      <c r="I453" s="240">
        <v>200</v>
      </c>
      <c r="J453" s="217">
        <f t="shared" si="24"/>
        <v>8</v>
      </c>
    </row>
    <row r="454" spans="1:10" hidden="1" outlineLevel="1" x14ac:dyDescent="0.35">
      <c r="A454" s="70" t="s">
        <v>70</v>
      </c>
      <c r="B454" s="224" t="s">
        <v>616</v>
      </c>
      <c r="C454" s="79" t="s">
        <v>71</v>
      </c>
      <c r="D454" s="72" t="s">
        <v>170</v>
      </c>
      <c r="E454" s="70">
        <v>7</v>
      </c>
      <c r="F454" s="70">
        <v>1</v>
      </c>
      <c r="G454" s="165">
        <f t="shared" si="23"/>
        <v>8</v>
      </c>
      <c r="H454" s="236" t="s">
        <v>591</v>
      </c>
      <c r="I454" s="240">
        <v>50</v>
      </c>
      <c r="J454" s="217">
        <f t="shared" si="24"/>
        <v>8</v>
      </c>
    </row>
    <row r="455" spans="1:10" hidden="1" outlineLevel="1" x14ac:dyDescent="0.35">
      <c r="A455" s="70" t="s">
        <v>70</v>
      </c>
      <c r="B455" s="224" t="s">
        <v>617</v>
      </c>
      <c r="C455" s="79" t="s">
        <v>71</v>
      </c>
      <c r="D455" s="72" t="s">
        <v>170</v>
      </c>
      <c r="E455" s="70">
        <v>3</v>
      </c>
      <c r="F455" s="70">
        <v>2</v>
      </c>
      <c r="G455" s="165">
        <f t="shared" si="23"/>
        <v>5</v>
      </c>
      <c r="H455" s="236" t="s">
        <v>591</v>
      </c>
      <c r="I455" s="240">
        <v>200</v>
      </c>
      <c r="J455" s="217">
        <f t="shared" si="24"/>
        <v>5</v>
      </c>
    </row>
    <row r="456" spans="1:10" hidden="1" outlineLevel="1" x14ac:dyDescent="0.35">
      <c r="A456" s="70" t="s">
        <v>70</v>
      </c>
      <c r="B456" s="224" t="s">
        <v>618</v>
      </c>
      <c r="C456" s="79" t="s">
        <v>71</v>
      </c>
      <c r="D456" s="72" t="s">
        <v>170</v>
      </c>
      <c r="E456" s="70">
        <v>0</v>
      </c>
      <c r="F456" s="70">
        <v>1</v>
      </c>
      <c r="G456" s="165">
        <f t="shared" si="23"/>
        <v>1</v>
      </c>
      <c r="H456" s="236" t="s">
        <v>591</v>
      </c>
      <c r="I456" s="240">
        <v>150</v>
      </c>
      <c r="J456" s="217">
        <f t="shared" si="24"/>
        <v>1</v>
      </c>
    </row>
    <row r="457" spans="1:10" hidden="1" outlineLevel="1" x14ac:dyDescent="0.35">
      <c r="A457" s="70" t="s">
        <v>70</v>
      </c>
      <c r="B457" s="224" t="s">
        <v>619</v>
      </c>
      <c r="C457" s="79" t="s">
        <v>71</v>
      </c>
      <c r="D457" s="72" t="s">
        <v>170</v>
      </c>
      <c r="E457" s="70">
        <v>0</v>
      </c>
      <c r="F457" s="70">
        <v>1</v>
      </c>
      <c r="G457" s="165">
        <f t="shared" si="23"/>
        <v>1</v>
      </c>
      <c r="H457" s="236" t="s">
        <v>591</v>
      </c>
      <c r="I457" s="240">
        <v>60</v>
      </c>
      <c r="J457" s="217">
        <f t="shared" si="24"/>
        <v>1</v>
      </c>
    </row>
    <row r="458" spans="1:10" hidden="1" outlineLevel="1" x14ac:dyDescent="0.35">
      <c r="A458" s="70" t="s">
        <v>70</v>
      </c>
      <c r="B458" s="224" t="s">
        <v>620</v>
      </c>
      <c r="C458" s="79" t="s">
        <v>71</v>
      </c>
      <c r="D458" s="72" t="s">
        <v>170</v>
      </c>
      <c r="E458" s="70">
        <v>1</v>
      </c>
      <c r="F458" s="70">
        <v>2</v>
      </c>
      <c r="G458" s="165">
        <f t="shared" si="23"/>
        <v>3</v>
      </c>
      <c r="H458" s="236" t="s">
        <v>591</v>
      </c>
      <c r="I458" s="240">
        <v>80</v>
      </c>
      <c r="J458" s="217">
        <f t="shared" si="24"/>
        <v>3</v>
      </c>
    </row>
    <row r="459" spans="1:10" hidden="1" outlineLevel="1" x14ac:dyDescent="0.35">
      <c r="A459" s="70" t="s">
        <v>70</v>
      </c>
      <c r="B459" s="224" t="s">
        <v>621</v>
      </c>
      <c r="C459" s="79" t="s">
        <v>71</v>
      </c>
      <c r="D459" s="72" t="s">
        <v>170</v>
      </c>
      <c r="E459" s="70">
        <v>2</v>
      </c>
      <c r="F459" s="70">
        <v>2</v>
      </c>
      <c r="G459" s="165">
        <f t="shared" si="23"/>
        <v>4</v>
      </c>
      <c r="H459" s="236" t="s">
        <v>591</v>
      </c>
      <c r="I459" s="240">
        <v>300</v>
      </c>
      <c r="J459" s="217">
        <f t="shared" si="24"/>
        <v>4</v>
      </c>
    </row>
    <row r="460" spans="1:10" hidden="1" outlineLevel="1" x14ac:dyDescent="0.35">
      <c r="A460" s="70" t="s">
        <v>70</v>
      </c>
      <c r="B460" s="224" t="s">
        <v>622</v>
      </c>
      <c r="C460" s="79" t="s">
        <v>71</v>
      </c>
      <c r="D460" s="72" t="s">
        <v>170</v>
      </c>
      <c r="E460" s="70">
        <v>2</v>
      </c>
      <c r="F460" s="70">
        <v>2</v>
      </c>
      <c r="G460" s="165">
        <f t="shared" ref="G460:G485" si="25">E460+F460</f>
        <v>4</v>
      </c>
      <c r="H460" s="236" t="s">
        <v>591</v>
      </c>
      <c r="I460" s="240">
        <v>200</v>
      </c>
      <c r="J460" s="217">
        <f t="shared" si="24"/>
        <v>4</v>
      </c>
    </row>
    <row r="461" spans="1:10" hidden="1" outlineLevel="1" x14ac:dyDescent="0.35">
      <c r="A461" s="70" t="s">
        <v>70</v>
      </c>
      <c r="B461" s="224" t="s">
        <v>623</v>
      </c>
      <c r="C461" s="79" t="s">
        <v>71</v>
      </c>
      <c r="D461" s="72" t="s">
        <v>170</v>
      </c>
      <c r="E461" s="70">
        <v>2</v>
      </c>
      <c r="F461" s="70">
        <v>2</v>
      </c>
      <c r="G461" s="165">
        <f t="shared" si="25"/>
        <v>4</v>
      </c>
      <c r="H461" s="236" t="s">
        <v>591</v>
      </c>
      <c r="I461" s="240">
        <v>200</v>
      </c>
      <c r="J461" s="217">
        <f t="shared" si="24"/>
        <v>4</v>
      </c>
    </row>
    <row r="462" spans="1:10" hidden="1" outlineLevel="1" x14ac:dyDescent="0.35">
      <c r="A462" s="70" t="s">
        <v>70</v>
      </c>
      <c r="B462" s="224" t="s">
        <v>624</v>
      </c>
      <c r="C462" s="79" t="s">
        <v>71</v>
      </c>
      <c r="D462" s="72" t="s">
        <v>170</v>
      </c>
      <c r="E462" s="70">
        <v>4</v>
      </c>
      <c r="F462" s="70">
        <v>2</v>
      </c>
      <c r="G462" s="165">
        <f t="shared" si="25"/>
        <v>6</v>
      </c>
      <c r="H462" s="236" t="s">
        <v>591</v>
      </c>
      <c r="I462" s="240">
        <v>300</v>
      </c>
      <c r="J462" s="217">
        <f t="shared" si="24"/>
        <v>6</v>
      </c>
    </row>
    <row r="463" spans="1:10" hidden="1" outlineLevel="1" x14ac:dyDescent="0.35">
      <c r="A463" s="70" t="s">
        <v>70</v>
      </c>
      <c r="B463" s="224" t="s">
        <v>625</v>
      </c>
      <c r="C463" s="79" t="s">
        <v>71</v>
      </c>
      <c r="D463" s="72" t="s">
        <v>170</v>
      </c>
      <c r="E463" s="70">
        <v>7</v>
      </c>
      <c r="F463" s="70">
        <v>1</v>
      </c>
      <c r="G463" s="165">
        <f t="shared" si="25"/>
        <v>8</v>
      </c>
      <c r="H463" s="236" t="s">
        <v>591</v>
      </c>
      <c r="I463" s="240">
        <v>60</v>
      </c>
      <c r="J463" s="217">
        <f t="shared" si="24"/>
        <v>8</v>
      </c>
    </row>
    <row r="464" spans="1:10" hidden="1" outlineLevel="1" x14ac:dyDescent="0.35">
      <c r="A464" s="70" t="s">
        <v>70</v>
      </c>
      <c r="B464" s="224" t="s">
        <v>626</v>
      </c>
      <c r="C464" s="79" t="s">
        <v>71</v>
      </c>
      <c r="D464" s="72" t="s">
        <v>170</v>
      </c>
      <c r="E464" s="70">
        <v>3</v>
      </c>
      <c r="F464" s="70">
        <v>2</v>
      </c>
      <c r="G464" s="165">
        <f t="shared" si="25"/>
        <v>5</v>
      </c>
      <c r="H464" s="236" t="s">
        <v>591</v>
      </c>
      <c r="I464" s="240">
        <v>150</v>
      </c>
      <c r="J464" s="217">
        <f t="shared" si="24"/>
        <v>5</v>
      </c>
    </row>
    <row r="465" spans="1:10" hidden="1" outlineLevel="1" x14ac:dyDescent="0.35">
      <c r="A465" s="70" t="s">
        <v>70</v>
      </c>
      <c r="B465" s="224" t="s">
        <v>627</v>
      </c>
      <c r="C465" s="79" t="s">
        <v>71</v>
      </c>
      <c r="D465" s="72" t="s">
        <v>170</v>
      </c>
      <c r="E465" s="70">
        <v>1</v>
      </c>
      <c r="F465" s="70">
        <v>2</v>
      </c>
      <c r="G465" s="165">
        <f t="shared" si="25"/>
        <v>3</v>
      </c>
      <c r="H465" s="236" t="s">
        <v>591</v>
      </c>
      <c r="I465" s="240">
        <v>150</v>
      </c>
      <c r="J465" s="217">
        <f t="shared" si="24"/>
        <v>3</v>
      </c>
    </row>
    <row r="466" spans="1:10" hidden="1" outlineLevel="1" x14ac:dyDescent="0.35">
      <c r="A466" s="70" t="s">
        <v>70</v>
      </c>
      <c r="B466" s="224" t="s">
        <v>628</v>
      </c>
      <c r="C466" s="79" t="s">
        <v>71</v>
      </c>
      <c r="D466" s="72" t="s">
        <v>170</v>
      </c>
      <c r="E466" s="70">
        <v>5</v>
      </c>
      <c r="F466" s="70">
        <v>1</v>
      </c>
      <c r="G466" s="165">
        <f t="shared" si="25"/>
        <v>6</v>
      </c>
      <c r="H466" s="236" t="s">
        <v>591</v>
      </c>
      <c r="I466" s="240">
        <v>500</v>
      </c>
      <c r="J466" s="217">
        <f t="shared" si="24"/>
        <v>6</v>
      </c>
    </row>
    <row r="467" spans="1:10" hidden="1" outlineLevel="1" x14ac:dyDescent="0.35">
      <c r="A467" s="70" t="s">
        <v>70</v>
      </c>
      <c r="B467" s="224" t="s">
        <v>629</v>
      </c>
      <c r="C467" s="79" t="s">
        <v>71</v>
      </c>
      <c r="D467" s="72" t="s">
        <v>170</v>
      </c>
      <c r="E467" s="70">
        <v>0</v>
      </c>
      <c r="F467" s="70">
        <v>1</v>
      </c>
      <c r="G467" s="165">
        <f t="shared" si="25"/>
        <v>1</v>
      </c>
      <c r="H467" s="236" t="s">
        <v>591</v>
      </c>
      <c r="I467" s="240">
        <v>200</v>
      </c>
      <c r="J467" s="217">
        <f t="shared" si="24"/>
        <v>1</v>
      </c>
    </row>
    <row r="468" spans="1:10" hidden="1" outlineLevel="1" x14ac:dyDescent="0.35">
      <c r="A468" s="70" t="s">
        <v>70</v>
      </c>
      <c r="B468" s="224" t="s">
        <v>630</v>
      </c>
      <c r="C468" s="79" t="s">
        <v>71</v>
      </c>
      <c r="D468" s="72" t="s">
        <v>170</v>
      </c>
      <c r="E468" s="70">
        <v>4</v>
      </c>
      <c r="F468" s="70">
        <v>2</v>
      </c>
      <c r="G468" s="165">
        <f t="shared" si="25"/>
        <v>6</v>
      </c>
      <c r="H468" s="236" t="s">
        <v>591</v>
      </c>
      <c r="I468" s="240">
        <v>300</v>
      </c>
      <c r="J468" s="217">
        <f t="shared" si="24"/>
        <v>6</v>
      </c>
    </row>
    <row r="469" spans="1:10" hidden="1" outlineLevel="1" x14ac:dyDescent="0.35">
      <c r="A469" s="70" t="s">
        <v>70</v>
      </c>
      <c r="B469" s="224" t="s">
        <v>631</v>
      </c>
      <c r="C469" s="79" t="s">
        <v>71</v>
      </c>
      <c r="D469" s="72" t="s">
        <v>170</v>
      </c>
      <c r="E469" s="70">
        <v>5</v>
      </c>
      <c r="F469" s="70">
        <v>3</v>
      </c>
      <c r="G469" s="165">
        <f t="shared" si="25"/>
        <v>8</v>
      </c>
      <c r="H469" s="236" t="s">
        <v>591</v>
      </c>
      <c r="I469" s="240">
        <v>300</v>
      </c>
      <c r="J469" s="217">
        <f t="shared" si="24"/>
        <v>8</v>
      </c>
    </row>
    <row r="470" spans="1:10" hidden="1" outlineLevel="1" x14ac:dyDescent="0.35">
      <c r="A470" s="70" t="s">
        <v>70</v>
      </c>
      <c r="B470" s="224" t="s">
        <v>632</v>
      </c>
      <c r="C470" s="79" t="s">
        <v>71</v>
      </c>
      <c r="D470" s="72" t="s">
        <v>170</v>
      </c>
      <c r="E470" s="70">
        <v>3</v>
      </c>
      <c r="F470" s="70">
        <v>2</v>
      </c>
      <c r="G470" s="165">
        <f t="shared" si="25"/>
        <v>5</v>
      </c>
      <c r="H470" s="236" t="s">
        <v>591</v>
      </c>
      <c r="I470" s="240">
        <v>60</v>
      </c>
      <c r="J470" s="217">
        <f t="shared" si="24"/>
        <v>5</v>
      </c>
    </row>
    <row r="471" spans="1:10" hidden="1" outlineLevel="1" x14ac:dyDescent="0.35">
      <c r="A471" s="70" t="s">
        <v>70</v>
      </c>
      <c r="B471" s="224" t="s">
        <v>633</v>
      </c>
      <c r="C471" s="79" t="s">
        <v>71</v>
      </c>
      <c r="D471" s="72" t="s">
        <v>170</v>
      </c>
      <c r="E471" s="70">
        <v>3</v>
      </c>
      <c r="F471" s="70">
        <v>1</v>
      </c>
      <c r="G471" s="165">
        <f t="shared" si="25"/>
        <v>4</v>
      </c>
      <c r="H471" s="236" t="s">
        <v>591</v>
      </c>
      <c r="I471" s="240">
        <v>150</v>
      </c>
      <c r="J471" s="217">
        <f t="shared" si="24"/>
        <v>4</v>
      </c>
    </row>
    <row r="472" spans="1:10" hidden="1" outlineLevel="1" x14ac:dyDescent="0.35">
      <c r="A472" s="70" t="s">
        <v>70</v>
      </c>
      <c r="B472" s="224" t="s">
        <v>634</v>
      </c>
      <c r="C472" s="79" t="s">
        <v>71</v>
      </c>
      <c r="D472" s="72" t="s">
        <v>170</v>
      </c>
      <c r="E472" s="70">
        <v>0</v>
      </c>
      <c r="F472" s="70">
        <v>2</v>
      </c>
      <c r="G472" s="165">
        <f t="shared" si="25"/>
        <v>2</v>
      </c>
      <c r="H472" s="236" t="s">
        <v>591</v>
      </c>
      <c r="I472" s="240">
        <v>100</v>
      </c>
      <c r="J472" s="217">
        <f t="shared" si="24"/>
        <v>2</v>
      </c>
    </row>
    <row r="473" spans="1:10" hidden="1" outlineLevel="1" x14ac:dyDescent="0.35">
      <c r="A473" s="70" t="s">
        <v>70</v>
      </c>
      <c r="B473" s="224" t="s">
        <v>635</v>
      </c>
      <c r="C473" s="79" t="s">
        <v>71</v>
      </c>
      <c r="D473" s="72" t="s">
        <v>170</v>
      </c>
      <c r="E473" s="70">
        <v>0</v>
      </c>
      <c r="F473" s="70">
        <v>1</v>
      </c>
      <c r="G473" s="165">
        <f t="shared" si="25"/>
        <v>1</v>
      </c>
      <c r="H473" s="236" t="s">
        <v>591</v>
      </c>
      <c r="I473" s="240">
        <v>60</v>
      </c>
      <c r="J473" s="217">
        <f t="shared" si="24"/>
        <v>1</v>
      </c>
    </row>
    <row r="474" spans="1:10" hidden="1" outlineLevel="1" x14ac:dyDescent="0.35">
      <c r="A474" s="70" t="s">
        <v>70</v>
      </c>
      <c r="B474" s="224" t="s">
        <v>636</v>
      </c>
      <c r="C474" s="79" t="s">
        <v>71</v>
      </c>
      <c r="D474" s="72" t="s">
        <v>170</v>
      </c>
      <c r="E474" s="70">
        <v>2</v>
      </c>
      <c r="F474" s="70">
        <v>1</v>
      </c>
      <c r="G474" s="165">
        <f t="shared" si="25"/>
        <v>3</v>
      </c>
      <c r="H474" s="236" t="s">
        <v>591</v>
      </c>
      <c r="I474" s="240">
        <v>30</v>
      </c>
      <c r="J474" s="217">
        <f t="shared" si="24"/>
        <v>3</v>
      </c>
    </row>
    <row r="475" spans="1:10" hidden="1" outlineLevel="1" x14ac:dyDescent="0.35">
      <c r="A475" s="70" t="s">
        <v>70</v>
      </c>
      <c r="B475" s="224" t="s">
        <v>637</v>
      </c>
      <c r="C475" s="79" t="s">
        <v>71</v>
      </c>
      <c r="D475" s="72" t="s">
        <v>170</v>
      </c>
      <c r="E475" s="70">
        <v>4</v>
      </c>
      <c r="F475" s="70">
        <v>2</v>
      </c>
      <c r="G475" s="165">
        <f t="shared" si="25"/>
        <v>6</v>
      </c>
      <c r="H475" s="236" t="s">
        <v>591</v>
      </c>
      <c r="I475" s="240">
        <v>100</v>
      </c>
      <c r="J475" s="217">
        <f t="shared" si="24"/>
        <v>6</v>
      </c>
    </row>
    <row r="476" spans="1:10" hidden="1" outlineLevel="1" x14ac:dyDescent="0.35">
      <c r="A476" s="70" t="s">
        <v>70</v>
      </c>
      <c r="B476" s="224" t="s">
        <v>638</v>
      </c>
      <c r="C476" s="79" t="s">
        <v>71</v>
      </c>
      <c r="D476" s="72" t="s">
        <v>170</v>
      </c>
      <c r="E476" s="70">
        <v>4</v>
      </c>
      <c r="F476" s="70">
        <v>2</v>
      </c>
      <c r="G476" s="165">
        <f t="shared" si="25"/>
        <v>6</v>
      </c>
      <c r="H476" s="236" t="s">
        <v>591</v>
      </c>
      <c r="I476" s="240">
        <v>60</v>
      </c>
      <c r="J476" s="217">
        <f t="shared" si="24"/>
        <v>6</v>
      </c>
    </row>
    <row r="477" spans="1:10" hidden="1" outlineLevel="1" x14ac:dyDescent="0.35">
      <c r="A477" s="70" t="s">
        <v>70</v>
      </c>
      <c r="B477" s="224" t="s">
        <v>639</v>
      </c>
      <c r="C477" s="79" t="s">
        <v>71</v>
      </c>
      <c r="D477" s="72" t="s">
        <v>170</v>
      </c>
      <c r="E477" s="70">
        <v>1</v>
      </c>
      <c r="F477" s="70">
        <v>1</v>
      </c>
      <c r="G477" s="165">
        <f t="shared" si="25"/>
        <v>2</v>
      </c>
      <c r="H477" s="236" t="s">
        <v>591</v>
      </c>
      <c r="I477" s="240">
        <v>160</v>
      </c>
      <c r="J477" s="217">
        <f t="shared" si="24"/>
        <v>2</v>
      </c>
    </row>
    <row r="478" spans="1:10" hidden="1" outlineLevel="1" x14ac:dyDescent="0.35">
      <c r="A478" s="70" t="s">
        <v>70</v>
      </c>
      <c r="B478" s="224" t="s">
        <v>640</v>
      </c>
      <c r="C478" s="79" t="s">
        <v>71</v>
      </c>
      <c r="D478" s="72" t="s">
        <v>170</v>
      </c>
      <c r="E478" s="70">
        <v>4</v>
      </c>
      <c r="F478" s="70">
        <v>1</v>
      </c>
      <c r="G478" s="165">
        <f t="shared" si="25"/>
        <v>5</v>
      </c>
      <c r="H478" s="236" t="s">
        <v>591</v>
      </c>
      <c r="I478" s="240">
        <v>180</v>
      </c>
      <c r="J478" s="217">
        <f t="shared" si="24"/>
        <v>5</v>
      </c>
    </row>
    <row r="479" spans="1:10" hidden="1" outlineLevel="1" x14ac:dyDescent="0.35">
      <c r="A479" s="70" t="s">
        <v>70</v>
      </c>
      <c r="B479" s="224" t="s">
        <v>641</v>
      </c>
      <c r="C479" s="79" t="s">
        <v>71</v>
      </c>
      <c r="D479" s="72" t="s">
        <v>170</v>
      </c>
      <c r="E479" s="70">
        <v>4</v>
      </c>
      <c r="F479" s="70">
        <v>2</v>
      </c>
      <c r="G479" s="165">
        <f t="shared" si="25"/>
        <v>6</v>
      </c>
      <c r="H479" s="236" t="s">
        <v>591</v>
      </c>
      <c r="I479" s="240">
        <v>150</v>
      </c>
      <c r="J479" s="217">
        <f t="shared" si="24"/>
        <v>6</v>
      </c>
    </row>
    <row r="480" spans="1:10" hidden="1" outlineLevel="1" x14ac:dyDescent="0.35">
      <c r="A480" s="70" t="s">
        <v>70</v>
      </c>
      <c r="B480" s="224" t="s">
        <v>642</v>
      </c>
      <c r="C480" s="79" t="s">
        <v>71</v>
      </c>
      <c r="D480" s="72" t="s">
        <v>170</v>
      </c>
      <c r="E480" s="70">
        <v>5</v>
      </c>
      <c r="F480" s="70">
        <v>2</v>
      </c>
      <c r="G480" s="165">
        <f t="shared" si="25"/>
        <v>7</v>
      </c>
      <c r="H480" s="236" t="s">
        <v>591</v>
      </c>
      <c r="I480" s="240">
        <v>210</v>
      </c>
      <c r="J480" s="217">
        <f t="shared" si="24"/>
        <v>7</v>
      </c>
    </row>
    <row r="481" spans="1:10" hidden="1" outlineLevel="1" x14ac:dyDescent="0.35">
      <c r="A481" s="70" t="s">
        <v>70</v>
      </c>
      <c r="B481" s="224" t="s">
        <v>643</v>
      </c>
      <c r="C481" s="79" t="s">
        <v>71</v>
      </c>
      <c r="D481" s="72" t="s">
        <v>170</v>
      </c>
      <c r="E481" s="70">
        <v>4</v>
      </c>
      <c r="F481" s="70">
        <v>2</v>
      </c>
      <c r="G481" s="165">
        <f t="shared" si="25"/>
        <v>6</v>
      </c>
      <c r="H481" s="236" t="s">
        <v>591</v>
      </c>
      <c r="I481" s="240">
        <v>100</v>
      </c>
      <c r="J481" s="217">
        <f t="shared" si="24"/>
        <v>6</v>
      </c>
    </row>
    <row r="482" spans="1:10" hidden="1" outlineLevel="1" x14ac:dyDescent="0.35">
      <c r="A482" s="70" t="s">
        <v>70</v>
      </c>
      <c r="B482" s="224" t="s">
        <v>644</v>
      </c>
      <c r="C482" s="79" t="s">
        <v>71</v>
      </c>
      <c r="D482" s="72" t="s">
        <v>170</v>
      </c>
      <c r="E482" s="70">
        <v>2</v>
      </c>
      <c r="F482" s="70">
        <v>1</v>
      </c>
      <c r="G482" s="165">
        <f t="shared" si="25"/>
        <v>3</v>
      </c>
      <c r="H482" s="236" t="s">
        <v>591</v>
      </c>
      <c r="I482" s="240">
        <v>100</v>
      </c>
      <c r="J482" s="217">
        <f t="shared" si="24"/>
        <v>3</v>
      </c>
    </row>
    <row r="483" spans="1:10" hidden="1" outlineLevel="1" x14ac:dyDescent="0.35">
      <c r="A483" s="70" t="s">
        <v>70</v>
      </c>
      <c r="B483" s="224" t="s">
        <v>645</v>
      </c>
      <c r="C483" s="79" t="s">
        <v>71</v>
      </c>
      <c r="D483" s="72" t="s">
        <v>170</v>
      </c>
      <c r="E483" s="70">
        <v>3</v>
      </c>
      <c r="F483" s="70">
        <v>1</v>
      </c>
      <c r="G483" s="165">
        <f t="shared" si="25"/>
        <v>4</v>
      </c>
      <c r="H483" s="236" t="s">
        <v>591</v>
      </c>
      <c r="I483" s="240">
        <v>100</v>
      </c>
      <c r="J483" s="217">
        <f t="shared" si="24"/>
        <v>4</v>
      </c>
    </row>
    <row r="484" spans="1:10" hidden="1" outlineLevel="1" x14ac:dyDescent="0.35">
      <c r="A484" s="70" t="s">
        <v>70</v>
      </c>
      <c r="B484" s="224" t="s">
        <v>646</v>
      </c>
      <c r="C484" s="79" t="s">
        <v>71</v>
      </c>
      <c r="D484" s="72" t="s">
        <v>170</v>
      </c>
      <c r="E484" s="70">
        <v>4</v>
      </c>
      <c r="F484" s="70">
        <v>1</v>
      </c>
      <c r="G484" s="165">
        <f t="shared" si="25"/>
        <v>5</v>
      </c>
      <c r="H484" s="236" t="s">
        <v>591</v>
      </c>
      <c r="I484" s="240">
        <v>120</v>
      </c>
      <c r="J484" s="217">
        <f t="shared" si="24"/>
        <v>5</v>
      </c>
    </row>
    <row r="485" spans="1:10" hidden="1" outlineLevel="1" x14ac:dyDescent="0.35">
      <c r="A485" s="70" t="s">
        <v>70</v>
      </c>
      <c r="B485" s="224" t="s">
        <v>647</v>
      </c>
      <c r="C485" s="79" t="s">
        <v>71</v>
      </c>
      <c r="D485" s="72" t="s">
        <v>170</v>
      </c>
      <c r="E485" s="70">
        <v>5</v>
      </c>
      <c r="F485" s="70">
        <v>3</v>
      </c>
      <c r="G485" s="165">
        <f t="shared" si="25"/>
        <v>8</v>
      </c>
      <c r="H485" s="236" t="s">
        <v>591</v>
      </c>
      <c r="I485" s="240">
        <v>160</v>
      </c>
      <c r="J485" s="217">
        <f t="shared" si="24"/>
        <v>8</v>
      </c>
    </row>
    <row r="486" spans="1:10" ht="15" collapsed="1" thickBot="1" x14ac:dyDescent="0.4">
      <c r="A486" s="71" t="s">
        <v>70</v>
      </c>
      <c r="B486" s="225"/>
      <c r="C486" s="80" t="s">
        <v>71</v>
      </c>
      <c r="D486" s="118">
        <f>COUNTA(D428:D485)</f>
        <v>58</v>
      </c>
      <c r="E486" s="118">
        <f>SUM(E428:E485)</f>
        <v>195</v>
      </c>
      <c r="F486" s="118">
        <f>SUM(F428:F485)</f>
        <v>102</v>
      </c>
      <c r="G486" s="118">
        <f>SUM(G428:G485)</f>
        <v>297</v>
      </c>
      <c r="H486" s="93">
        <v>43769</v>
      </c>
      <c r="I486" s="119">
        <f>AVERAGE(I428:I485)</f>
        <v>133.56896551724137</v>
      </c>
      <c r="J486" s="118">
        <f>SUM(J428:J485)</f>
        <v>297</v>
      </c>
    </row>
    <row r="487" spans="1:10" hidden="1" outlineLevel="1" x14ac:dyDescent="0.35">
      <c r="A487" s="210" t="s">
        <v>74</v>
      </c>
      <c r="B487" s="196">
        <v>1</v>
      </c>
      <c r="C487" s="210" t="s">
        <v>75</v>
      </c>
      <c r="D487" s="72" t="s">
        <v>170</v>
      </c>
      <c r="E487" s="228">
        <v>7</v>
      </c>
      <c r="F487" s="228">
        <v>3</v>
      </c>
      <c r="G487" s="228">
        <v>10</v>
      </c>
      <c r="H487" s="237">
        <v>44502</v>
      </c>
      <c r="I487" s="228">
        <v>217</v>
      </c>
      <c r="J487" s="217">
        <f t="shared" si="24"/>
        <v>10</v>
      </c>
    </row>
    <row r="488" spans="1:10" hidden="1" outlineLevel="1" x14ac:dyDescent="0.35">
      <c r="A488" s="210" t="s">
        <v>74</v>
      </c>
      <c r="B488" s="196">
        <v>2</v>
      </c>
      <c r="C488" s="210" t="s">
        <v>75</v>
      </c>
      <c r="D488" s="72" t="s">
        <v>170</v>
      </c>
      <c r="E488" s="228">
        <v>1</v>
      </c>
      <c r="F488" s="228">
        <v>3</v>
      </c>
      <c r="G488" s="228">
        <v>4</v>
      </c>
      <c r="H488" s="237">
        <v>44502</v>
      </c>
      <c r="I488" s="228">
        <v>215</v>
      </c>
      <c r="J488" s="217">
        <f t="shared" si="24"/>
        <v>4</v>
      </c>
    </row>
    <row r="489" spans="1:10" hidden="1" outlineLevel="1" x14ac:dyDescent="0.35">
      <c r="A489" s="210" t="s">
        <v>74</v>
      </c>
      <c r="B489" s="196">
        <v>3</v>
      </c>
      <c r="C489" s="210" t="s">
        <v>75</v>
      </c>
      <c r="D489" s="72" t="s">
        <v>170</v>
      </c>
      <c r="E489" s="228">
        <v>8</v>
      </c>
      <c r="F489" s="228">
        <v>2</v>
      </c>
      <c r="G489" s="228">
        <v>10</v>
      </c>
      <c r="H489" s="237">
        <v>44502</v>
      </c>
      <c r="I489" s="228">
        <v>820</v>
      </c>
      <c r="J489" s="217">
        <f t="shared" si="24"/>
        <v>10</v>
      </c>
    </row>
    <row r="490" spans="1:10" hidden="1" outlineLevel="1" x14ac:dyDescent="0.35">
      <c r="A490" s="210" t="s">
        <v>74</v>
      </c>
      <c r="B490" s="196">
        <v>4</v>
      </c>
      <c r="C490" s="210" t="s">
        <v>75</v>
      </c>
      <c r="D490" s="72" t="s">
        <v>170</v>
      </c>
      <c r="E490" s="228">
        <v>4</v>
      </c>
      <c r="F490" s="228">
        <v>3</v>
      </c>
      <c r="G490" s="228">
        <v>7</v>
      </c>
      <c r="H490" s="237">
        <v>44502</v>
      </c>
      <c r="I490" s="228">
        <v>412</v>
      </c>
      <c r="J490" s="217">
        <f t="shared" si="24"/>
        <v>7</v>
      </c>
    </row>
    <row r="491" spans="1:10" hidden="1" outlineLevel="1" x14ac:dyDescent="0.35">
      <c r="A491" s="210" t="s">
        <v>74</v>
      </c>
      <c r="B491" s="196">
        <v>5</v>
      </c>
      <c r="C491" s="210" t="s">
        <v>75</v>
      </c>
      <c r="D491" s="72" t="s">
        <v>170</v>
      </c>
      <c r="E491" s="228">
        <v>6</v>
      </c>
      <c r="F491" s="228">
        <v>3</v>
      </c>
      <c r="G491" s="228">
        <v>9</v>
      </c>
      <c r="H491" s="237">
        <v>44502</v>
      </c>
      <c r="I491" s="228">
        <v>620</v>
      </c>
      <c r="J491" s="217">
        <f t="shared" si="24"/>
        <v>9</v>
      </c>
    </row>
    <row r="492" spans="1:10" hidden="1" outlineLevel="1" x14ac:dyDescent="0.35">
      <c r="A492" s="210" t="s">
        <v>74</v>
      </c>
      <c r="B492" s="196">
        <v>6</v>
      </c>
      <c r="C492" s="210" t="s">
        <v>75</v>
      </c>
      <c r="D492" s="72" t="s">
        <v>170</v>
      </c>
      <c r="E492" s="228">
        <v>6</v>
      </c>
      <c r="F492" s="228">
        <v>2</v>
      </c>
      <c r="G492" s="228">
        <v>8</v>
      </c>
      <c r="H492" s="237">
        <v>44502</v>
      </c>
      <c r="I492" s="228">
        <v>611</v>
      </c>
      <c r="J492" s="217">
        <f t="shared" si="24"/>
        <v>8</v>
      </c>
    </row>
    <row r="493" spans="1:10" hidden="1" outlineLevel="1" x14ac:dyDescent="0.35">
      <c r="A493" s="210" t="s">
        <v>74</v>
      </c>
      <c r="B493" s="196">
        <v>48</v>
      </c>
      <c r="C493" s="210" t="s">
        <v>75</v>
      </c>
      <c r="D493" s="72" t="s">
        <v>170</v>
      </c>
      <c r="E493" s="228">
        <v>5</v>
      </c>
      <c r="F493" s="228">
        <v>3</v>
      </c>
      <c r="G493" s="228">
        <v>8</v>
      </c>
      <c r="H493" s="237">
        <v>44502</v>
      </c>
      <c r="I493" s="228">
        <v>520</v>
      </c>
      <c r="J493" s="217">
        <f t="shared" si="24"/>
        <v>8</v>
      </c>
    </row>
    <row r="494" spans="1:10" hidden="1" outlineLevel="1" x14ac:dyDescent="0.35">
      <c r="A494" s="210" t="s">
        <v>74</v>
      </c>
      <c r="B494" s="196">
        <v>7</v>
      </c>
      <c r="C494" s="210" t="s">
        <v>75</v>
      </c>
      <c r="D494" s="72" t="s">
        <v>170</v>
      </c>
      <c r="E494" s="228">
        <v>3</v>
      </c>
      <c r="F494" s="228">
        <v>2</v>
      </c>
      <c r="G494" s="228">
        <v>5</v>
      </c>
      <c r="H494" s="237">
        <v>44502</v>
      </c>
      <c r="I494" s="228">
        <v>317</v>
      </c>
      <c r="J494" s="217">
        <f t="shared" si="24"/>
        <v>5</v>
      </c>
    </row>
    <row r="495" spans="1:10" hidden="1" outlineLevel="1" x14ac:dyDescent="0.35">
      <c r="A495" s="210" t="s">
        <v>74</v>
      </c>
      <c r="B495" s="196">
        <v>8</v>
      </c>
      <c r="C495" s="210" t="s">
        <v>75</v>
      </c>
      <c r="D495" s="72" t="s">
        <v>170</v>
      </c>
      <c r="E495" s="228">
        <v>6</v>
      </c>
      <c r="F495" s="228">
        <v>3</v>
      </c>
      <c r="G495" s="228">
        <v>9</v>
      </c>
      <c r="H495" s="237">
        <v>44502</v>
      </c>
      <c r="I495" s="228">
        <v>620</v>
      </c>
      <c r="J495" s="217">
        <f t="shared" si="24"/>
        <v>9</v>
      </c>
    </row>
    <row r="496" spans="1:10" hidden="1" outlineLevel="1" x14ac:dyDescent="0.35">
      <c r="A496" s="210" t="s">
        <v>74</v>
      </c>
      <c r="B496" s="196">
        <v>9</v>
      </c>
      <c r="C496" s="210" t="s">
        <v>75</v>
      </c>
      <c r="D496" s="72" t="s">
        <v>170</v>
      </c>
      <c r="E496" s="228">
        <v>3</v>
      </c>
      <c r="F496" s="228">
        <v>3</v>
      </c>
      <c r="G496" s="228">
        <v>6</v>
      </c>
      <c r="H496" s="237">
        <v>44502</v>
      </c>
      <c r="I496" s="228">
        <v>232</v>
      </c>
      <c r="J496" s="217">
        <f t="shared" si="24"/>
        <v>6</v>
      </c>
    </row>
    <row r="497" spans="1:10" hidden="1" outlineLevel="1" x14ac:dyDescent="0.35">
      <c r="A497" s="210" t="s">
        <v>74</v>
      </c>
      <c r="B497" s="196">
        <v>37</v>
      </c>
      <c r="C497" s="210" t="s">
        <v>75</v>
      </c>
      <c r="D497" s="72" t="s">
        <v>170</v>
      </c>
      <c r="E497" s="228">
        <v>5</v>
      </c>
      <c r="F497" s="228">
        <v>4</v>
      </c>
      <c r="G497" s="228">
        <v>9</v>
      </c>
      <c r="H497" s="237">
        <v>44502</v>
      </c>
      <c r="I497" s="228">
        <v>570</v>
      </c>
      <c r="J497" s="217">
        <f t="shared" si="24"/>
        <v>9</v>
      </c>
    </row>
    <row r="498" spans="1:10" hidden="1" outlineLevel="1" x14ac:dyDescent="0.35">
      <c r="A498" s="210" t="s">
        <v>74</v>
      </c>
      <c r="B498" s="196">
        <v>10</v>
      </c>
      <c r="C498" s="210" t="s">
        <v>75</v>
      </c>
      <c r="D498" s="72" t="s">
        <v>170</v>
      </c>
      <c r="E498" s="228">
        <v>4</v>
      </c>
      <c r="F498" s="228">
        <v>2</v>
      </c>
      <c r="G498" s="228">
        <v>6</v>
      </c>
      <c r="H498" s="237">
        <v>44502</v>
      </c>
      <c r="I498" s="228">
        <v>415</v>
      </c>
      <c r="J498" s="217">
        <f t="shared" si="24"/>
        <v>6</v>
      </c>
    </row>
    <row r="499" spans="1:10" hidden="1" outlineLevel="1" x14ac:dyDescent="0.35">
      <c r="A499" s="210" t="s">
        <v>74</v>
      </c>
      <c r="B499" s="196">
        <v>11</v>
      </c>
      <c r="C499" s="210" t="s">
        <v>75</v>
      </c>
      <c r="D499" s="72" t="s">
        <v>170</v>
      </c>
      <c r="E499" s="228">
        <v>1</v>
      </c>
      <c r="F499" s="228">
        <v>6</v>
      </c>
      <c r="G499" s="228">
        <v>7</v>
      </c>
      <c r="H499" s="237">
        <v>44502</v>
      </c>
      <c r="I499" s="228">
        <v>162</v>
      </c>
      <c r="J499" s="217">
        <f t="shared" si="24"/>
        <v>7</v>
      </c>
    </row>
    <row r="500" spans="1:10" hidden="1" outlineLevel="1" x14ac:dyDescent="0.35">
      <c r="A500" s="210" t="s">
        <v>74</v>
      </c>
      <c r="B500" s="196">
        <v>12</v>
      </c>
      <c r="C500" s="210" t="s">
        <v>75</v>
      </c>
      <c r="D500" s="72" t="s">
        <v>170</v>
      </c>
      <c r="E500" s="228">
        <v>3</v>
      </c>
      <c r="F500" s="228">
        <v>3</v>
      </c>
      <c r="G500" s="228">
        <v>6</v>
      </c>
      <c r="H500" s="237">
        <v>44502</v>
      </c>
      <c r="I500" s="228">
        <v>320</v>
      </c>
      <c r="J500" s="217">
        <f t="shared" si="24"/>
        <v>6</v>
      </c>
    </row>
    <row r="501" spans="1:10" hidden="1" outlineLevel="1" x14ac:dyDescent="0.35">
      <c r="A501" s="210" t="s">
        <v>74</v>
      </c>
      <c r="B501" s="196">
        <v>13</v>
      </c>
      <c r="C501" s="210" t="s">
        <v>75</v>
      </c>
      <c r="D501" s="72" t="s">
        <v>170</v>
      </c>
      <c r="E501" s="228">
        <v>4</v>
      </c>
      <c r="F501" s="228">
        <v>4</v>
      </c>
      <c r="G501" s="228">
        <v>8</v>
      </c>
      <c r="H501" s="237">
        <v>44502</v>
      </c>
      <c r="I501" s="228">
        <v>418</v>
      </c>
      <c r="J501" s="217">
        <f t="shared" si="24"/>
        <v>8</v>
      </c>
    </row>
    <row r="502" spans="1:10" hidden="1" outlineLevel="1" x14ac:dyDescent="0.35">
      <c r="A502" s="210" t="s">
        <v>74</v>
      </c>
      <c r="B502" s="196">
        <v>19</v>
      </c>
      <c r="C502" s="210" t="s">
        <v>75</v>
      </c>
      <c r="D502" s="72" t="s">
        <v>170</v>
      </c>
      <c r="E502" s="228">
        <v>4</v>
      </c>
      <c r="F502" s="228">
        <v>2</v>
      </c>
      <c r="G502" s="228">
        <v>6</v>
      </c>
      <c r="H502" s="237">
        <v>44502</v>
      </c>
      <c r="I502" s="228">
        <v>156</v>
      </c>
      <c r="J502" s="217">
        <f t="shared" si="24"/>
        <v>6</v>
      </c>
    </row>
    <row r="503" spans="1:10" hidden="1" outlineLevel="1" x14ac:dyDescent="0.35">
      <c r="A503" s="210" t="s">
        <v>74</v>
      </c>
      <c r="B503" s="196">
        <v>29</v>
      </c>
      <c r="C503" s="210" t="s">
        <v>75</v>
      </c>
      <c r="D503" s="72" t="s">
        <v>170</v>
      </c>
      <c r="E503" s="228">
        <v>2</v>
      </c>
      <c r="F503" s="228">
        <v>2</v>
      </c>
      <c r="G503" s="228">
        <v>4</v>
      </c>
      <c r="H503" s="237">
        <v>44502</v>
      </c>
      <c r="I503" s="228">
        <v>212</v>
      </c>
      <c r="J503" s="217">
        <f t="shared" si="24"/>
        <v>4</v>
      </c>
    </row>
    <row r="504" spans="1:10" hidden="1" outlineLevel="1" x14ac:dyDescent="0.35">
      <c r="A504" s="210" t="s">
        <v>74</v>
      </c>
      <c r="B504" s="196">
        <v>14</v>
      </c>
      <c r="C504" s="210" t="s">
        <v>75</v>
      </c>
      <c r="D504" s="72" t="s">
        <v>170</v>
      </c>
      <c r="E504" s="228">
        <v>1</v>
      </c>
      <c r="F504" s="228">
        <v>5</v>
      </c>
      <c r="G504" s="228">
        <v>6</v>
      </c>
      <c r="H504" s="237">
        <v>44502</v>
      </c>
      <c r="I504" s="228">
        <v>715</v>
      </c>
      <c r="J504" s="217">
        <f t="shared" si="24"/>
        <v>6</v>
      </c>
    </row>
    <row r="505" spans="1:10" hidden="1" outlineLevel="1" x14ac:dyDescent="0.35">
      <c r="A505" s="210" t="s">
        <v>74</v>
      </c>
      <c r="B505" s="196">
        <v>15</v>
      </c>
      <c r="C505" s="210" t="s">
        <v>75</v>
      </c>
      <c r="D505" s="72" t="s">
        <v>170</v>
      </c>
      <c r="E505" s="228">
        <v>2</v>
      </c>
      <c r="F505" s="228">
        <v>2</v>
      </c>
      <c r="G505" s="228">
        <v>4</v>
      </c>
      <c r="H505" s="237">
        <v>44502</v>
      </c>
      <c r="I505" s="228">
        <v>315</v>
      </c>
      <c r="J505" s="217">
        <f t="shared" si="24"/>
        <v>4</v>
      </c>
    </row>
    <row r="506" spans="1:10" hidden="1" outlineLevel="1" x14ac:dyDescent="0.35">
      <c r="A506" s="210" t="s">
        <v>74</v>
      </c>
      <c r="B506" s="196">
        <v>16</v>
      </c>
      <c r="C506" s="210" t="s">
        <v>75</v>
      </c>
      <c r="D506" s="72" t="s">
        <v>170</v>
      </c>
      <c r="E506" s="228">
        <v>3</v>
      </c>
      <c r="F506" s="228">
        <v>7</v>
      </c>
      <c r="G506" s="228">
        <v>10</v>
      </c>
      <c r="H506" s="237">
        <v>44502</v>
      </c>
      <c r="I506" s="228">
        <v>215</v>
      </c>
      <c r="J506" s="217">
        <f t="shared" si="24"/>
        <v>10</v>
      </c>
    </row>
    <row r="507" spans="1:10" ht="14.5" hidden="1" customHeight="1" outlineLevel="1" thickBot="1" x14ac:dyDescent="0.35">
      <c r="A507" s="210" t="s">
        <v>74</v>
      </c>
      <c r="B507" s="196">
        <v>17</v>
      </c>
      <c r="C507" s="210" t="s">
        <v>75</v>
      </c>
      <c r="D507" s="72" t="s">
        <v>170</v>
      </c>
      <c r="E507" s="228">
        <v>9</v>
      </c>
      <c r="F507" s="228">
        <v>4</v>
      </c>
      <c r="G507" s="228">
        <v>13</v>
      </c>
      <c r="H507" s="237">
        <v>44502</v>
      </c>
      <c r="I507" s="228">
        <v>292</v>
      </c>
      <c r="J507" s="217">
        <f t="shared" si="24"/>
        <v>13</v>
      </c>
    </row>
    <row r="508" spans="1:10" hidden="1" outlineLevel="1" x14ac:dyDescent="0.35">
      <c r="A508" s="210" t="s">
        <v>74</v>
      </c>
      <c r="B508" s="196">
        <v>33</v>
      </c>
      <c r="C508" s="210" t="s">
        <v>75</v>
      </c>
      <c r="D508" s="72" t="s">
        <v>170</v>
      </c>
      <c r="E508" s="228">
        <v>11</v>
      </c>
      <c r="F508" s="228">
        <v>6</v>
      </c>
      <c r="G508" s="228">
        <v>17</v>
      </c>
      <c r="H508" s="237">
        <v>44502</v>
      </c>
      <c r="I508" s="228">
        <v>158</v>
      </c>
      <c r="J508" s="217">
        <f t="shared" si="24"/>
        <v>17</v>
      </c>
    </row>
    <row r="509" spans="1:10" hidden="1" outlineLevel="1" x14ac:dyDescent="0.35">
      <c r="A509" s="210" t="s">
        <v>74</v>
      </c>
      <c r="B509" s="196">
        <v>18</v>
      </c>
      <c r="C509" s="210" t="s">
        <v>75</v>
      </c>
      <c r="D509" s="72" t="s">
        <v>170</v>
      </c>
      <c r="E509" s="228">
        <v>3</v>
      </c>
      <c r="F509" s="228">
        <v>6</v>
      </c>
      <c r="G509" s="228">
        <v>9</v>
      </c>
      <c r="H509" s="237">
        <v>44502</v>
      </c>
      <c r="I509" s="228">
        <v>332</v>
      </c>
      <c r="J509" s="217">
        <f t="shared" si="24"/>
        <v>9</v>
      </c>
    </row>
    <row r="510" spans="1:10" hidden="1" outlineLevel="1" x14ac:dyDescent="0.35">
      <c r="A510" s="210" t="s">
        <v>74</v>
      </c>
      <c r="B510" s="196">
        <v>20</v>
      </c>
      <c r="C510" s="210" t="s">
        <v>75</v>
      </c>
      <c r="D510" s="72" t="s">
        <v>170</v>
      </c>
      <c r="E510" s="228">
        <v>1</v>
      </c>
      <c r="F510" s="228">
        <v>4</v>
      </c>
      <c r="G510" s="228">
        <v>5</v>
      </c>
      <c r="H510" s="237">
        <v>44502</v>
      </c>
      <c r="I510" s="228">
        <v>340</v>
      </c>
      <c r="J510" s="217">
        <f t="shared" si="24"/>
        <v>5</v>
      </c>
    </row>
    <row r="511" spans="1:10" hidden="1" outlineLevel="1" x14ac:dyDescent="0.35">
      <c r="A511" s="210" t="s">
        <v>74</v>
      </c>
      <c r="B511" s="196">
        <v>21</v>
      </c>
      <c r="C511" s="210" t="s">
        <v>75</v>
      </c>
      <c r="D511" s="72" t="s">
        <v>170</v>
      </c>
      <c r="E511" s="228">
        <v>2</v>
      </c>
      <c r="F511" s="228">
        <v>4</v>
      </c>
      <c r="G511" s="228">
        <v>6</v>
      </c>
      <c r="H511" s="237">
        <v>44502</v>
      </c>
      <c r="I511" s="228">
        <v>561</v>
      </c>
      <c r="J511" s="217">
        <f t="shared" si="24"/>
        <v>6</v>
      </c>
    </row>
    <row r="512" spans="1:10" hidden="1" outlineLevel="1" x14ac:dyDescent="0.35">
      <c r="A512" s="210" t="s">
        <v>74</v>
      </c>
      <c r="B512" s="196">
        <v>22</v>
      </c>
      <c r="C512" s="210" t="s">
        <v>75</v>
      </c>
      <c r="D512" s="72" t="s">
        <v>170</v>
      </c>
      <c r="E512" s="228">
        <v>1</v>
      </c>
      <c r="F512" s="228">
        <v>3</v>
      </c>
      <c r="G512" s="228">
        <v>4</v>
      </c>
      <c r="H512" s="237">
        <v>44502</v>
      </c>
      <c r="I512" s="228">
        <v>600</v>
      </c>
      <c r="J512" s="217">
        <f t="shared" si="24"/>
        <v>4</v>
      </c>
    </row>
    <row r="513" spans="1:10" hidden="1" outlineLevel="1" x14ac:dyDescent="0.35">
      <c r="A513" s="210" t="s">
        <v>74</v>
      </c>
      <c r="B513" s="196">
        <v>46</v>
      </c>
      <c r="C513" s="210" t="s">
        <v>75</v>
      </c>
      <c r="D513" s="72" t="s">
        <v>170</v>
      </c>
      <c r="E513" s="228">
        <v>9</v>
      </c>
      <c r="F513" s="228">
        <v>8</v>
      </c>
      <c r="G513" s="228">
        <v>17</v>
      </c>
      <c r="H513" s="237">
        <v>44502</v>
      </c>
      <c r="I513" s="228">
        <v>926</v>
      </c>
      <c r="J513" s="217">
        <f t="shared" si="24"/>
        <v>17</v>
      </c>
    </row>
    <row r="514" spans="1:10" hidden="1" outlineLevel="1" x14ac:dyDescent="0.35">
      <c r="A514" s="210" t="s">
        <v>74</v>
      </c>
      <c r="B514" s="196">
        <v>23</v>
      </c>
      <c r="C514" s="210" t="s">
        <v>75</v>
      </c>
      <c r="D514" s="72" t="s">
        <v>170</v>
      </c>
      <c r="E514" s="228">
        <v>3</v>
      </c>
      <c r="F514" s="228">
        <v>2</v>
      </c>
      <c r="G514" s="228">
        <v>5</v>
      </c>
      <c r="H514" s="237">
        <v>44502</v>
      </c>
      <c r="I514" s="228">
        <v>311</v>
      </c>
      <c r="J514" s="217">
        <f t="shared" si="24"/>
        <v>5</v>
      </c>
    </row>
    <row r="515" spans="1:10" hidden="1" outlineLevel="1" x14ac:dyDescent="0.35">
      <c r="A515" s="210" t="s">
        <v>74</v>
      </c>
      <c r="B515" s="196">
        <v>24</v>
      </c>
      <c r="C515" s="210" t="s">
        <v>75</v>
      </c>
      <c r="D515" s="72" t="s">
        <v>170</v>
      </c>
      <c r="E515" s="228">
        <v>6</v>
      </c>
      <c r="F515" s="228">
        <v>3</v>
      </c>
      <c r="G515" s="228">
        <v>9</v>
      </c>
      <c r="H515" s="237">
        <v>44502</v>
      </c>
      <c r="I515" s="228">
        <v>212</v>
      </c>
      <c r="J515" s="217">
        <f t="shared" ref="J515:J578" si="26">IF(I515&gt;$Q$1,,G515)</f>
        <v>9</v>
      </c>
    </row>
    <row r="516" spans="1:10" hidden="1" outlineLevel="1" x14ac:dyDescent="0.35">
      <c r="A516" s="210" t="s">
        <v>74</v>
      </c>
      <c r="B516" s="196">
        <v>25</v>
      </c>
      <c r="C516" s="210" t="s">
        <v>75</v>
      </c>
      <c r="D516" s="72" t="s">
        <v>170</v>
      </c>
      <c r="E516" s="228">
        <v>6</v>
      </c>
      <c r="F516" s="228">
        <v>3</v>
      </c>
      <c r="G516" s="228">
        <v>9</v>
      </c>
      <c r="H516" s="237">
        <v>44502</v>
      </c>
      <c r="I516" s="228">
        <v>630</v>
      </c>
      <c r="J516" s="217">
        <f t="shared" si="26"/>
        <v>9</v>
      </c>
    </row>
    <row r="517" spans="1:10" hidden="1" outlineLevel="1" x14ac:dyDescent="0.35">
      <c r="A517" s="210" t="s">
        <v>74</v>
      </c>
      <c r="B517" s="196">
        <v>26</v>
      </c>
      <c r="C517" s="210" t="s">
        <v>75</v>
      </c>
      <c r="D517" s="72" t="s">
        <v>170</v>
      </c>
      <c r="E517" s="228">
        <v>4</v>
      </c>
      <c r="F517" s="228">
        <v>3</v>
      </c>
      <c r="G517" s="228">
        <v>7</v>
      </c>
      <c r="H517" s="237">
        <v>44502</v>
      </c>
      <c r="I517" s="228">
        <v>412</v>
      </c>
      <c r="J517" s="217">
        <f t="shared" si="26"/>
        <v>7</v>
      </c>
    </row>
    <row r="518" spans="1:10" hidden="1" outlineLevel="1" x14ac:dyDescent="0.35">
      <c r="A518" s="210" t="s">
        <v>74</v>
      </c>
      <c r="B518" s="196">
        <v>27</v>
      </c>
      <c r="C518" s="210" t="s">
        <v>75</v>
      </c>
      <c r="D518" s="72" t="s">
        <v>170</v>
      </c>
      <c r="E518" s="228">
        <v>7</v>
      </c>
      <c r="F518" s="228">
        <v>3</v>
      </c>
      <c r="G518" s="228">
        <v>10</v>
      </c>
      <c r="H518" s="237">
        <v>44502</v>
      </c>
      <c r="I518" s="228">
        <v>172</v>
      </c>
      <c r="J518" s="217">
        <f t="shared" si="26"/>
        <v>10</v>
      </c>
    </row>
    <row r="519" spans="1:10" hidden="1" outlineLevel="1" x14ac:dyDescent="0.35">
      <c r="A519" s="210" t="s">
        <v>74</v>
      </c>
      <c r="B519" s="196">
        <v>28</v>
      </c>
      <c r="C519" s="210" t="s">
        <v>75</v>
      </c>
      <c r="D519" s="72" t="s">
        <v>170</v>
      </c>
      <c r="E519" s="228">
        <v>4</v>
      </c>
      <c r="F519" s="228">
        <v>3</v>
      </c>
      <c r="G519" s="228">
        <v>7</v>
      </c>
      <c r="H519" s="237">
        <v>44502</v>
      </c>
      <c r="I519" s="228">
        <v>241</v>
      </c>
      <c r="J519" s="217">
        <f t="shared" si="26"/>
        <v>7</v>
      </c>
    </row>
    <row r="520" spans="1:10" hidden="1" outlineLevel="1" x14ac:dyDescent="0.35">
      <c r="A520" s="210" t="s">
        <v>74</v>
      </c>
      <c r="B520" s="196">
        <v>30</v>
      </c>
      <c r="C520" s="210" t="s">
        <v>75</v>
      </c>
      <c r="D520" s="72" t="s">
        <v>170</v>
      </c>
      <c r="E520" s="228">
        <v>6</v>
      </c>
      <c r="F520" s="228">
        <v>4</v>
      </c>
      <c r="G520" s="228">
        <v>10</v>
      </c>
      <c r="H520" s="237">
        <v>44502</v>
      </c>
      <c r="I520" s="228">
        <v>620</v>
      </c>
      <c r="J520" s="217">
        <f t="shared" si="26"/>
        <v>10</v>
      </c>
    </row>
    <row r="521" spans="1:10" hidden="1" outlineLevel="1" x14ac:dyDescent="0.35">
      <c r="A521" s="210" t="s">
        <v>74</v>
      </c>
      <c r="B521" s="196">
        <v>31</v>
      </c>
      <c r="C521" s="210" t="s">
        <v>75</v>
      </c>
      <c r="D521" s="72" t="s">
        <v>170</v>
      </c>
      <c r="E521" s="228">
        <v>5</v>
      </c>
      <c r="F521" s="228">
        <v>3</v>
      </c>
      <c r="G521" s="228">
        <v>8</v>
      </c>
      <c r="H521" s="237">
        <v>44502</v>
      </c>
      <c r="I521" s="228">
        <v>151</v>
      </c>
      <c r="J521" s="217">
        <f t="shared" si="26"/>
        <v>8</v>
      </c>
    </row>
    <row r="522" spans="1:10" hidden="1" outlineLevel="1" x14ac:dyDescent="0.35">
      <c r="A522" s="210" t="s">
        <v>74</v>
      </c>
      <c r="B522" s="196">
        <v>32</v>
      </c>
      <c r="C522" s="210" t="s">
        <v>75</v>
      </c>
      <c r="D522" s="72" t="s">
        <v>170</v>
      </c>
      <c r="E522" s="228">
        <v>7</v>
      </c>
      <c r="F522" s="228">
        <v>4</v>
      </c>
      <c r="G522" s="228">
        <v>11</v>
      </c>
      <c r="H522" s="237">
        <v>44502</v>
      </c>
      <c r="I522" s="228">
        <v>371</v>
      </c>
      <c r="J522" s="217">
        <f t="shared" si="26"/>
        <v>11</v>
      </c>
    </row>
    <row r="523" spans="1:10" hidden="1" outlineLevel="1" x14ac:dyDescent="0.35">
      <c r="A523" s="210" t="s">
        <v>74</v>
      </c>
      <c r="B523" s="196">
        <v>34</v>
      </c>
      <c r="C523" s="210" t="s">
        <v>75</v>
      </c>
      <c r="D523" s="72" t="s">
        <v>170</v>
      </c>
      <c r="E523" s="228">
        <v>8</v>
      </c>
      <c r="F523" s="228">
        <v>6</v>
      </c>
      <c r="G523" s="228">
        <v>14</v>
      </c>
      <c r="H523" s="237">
        <v>44502</v>
      </c>
      <c r="I523" s="228">
        <v>841</v>
      </c>
      <c r="J523" s="217">
        <f t="shared" si="26"/>
        <v>14</v>
      </c>
    </row>
    <row r="524" spans="1:10" hidden="1" outlineLevel="1" x14ac:dyDescent="0.35">
      <c r="A524" s="210" t="s">
        <v>74</v>
      </c>
      <c r="B524" s="196">
        <v>35</v>
      </c>
      <c r="C524" s="210" t="s">
        <v>75</v>
      </c>
      <c r="D524" s="72" t="s">
        <v>170</v>
      </c>
      <c r="E524" s="228">
        <v>4</v>
      </c>
      <c r="F524" s="228">
        <v>4</v>
      </c>
      <c r="G524" s="228">
        <v>8</v>
      </c>
      <c r="H524" s="237">
        <v>44502</v>
      </c>
      <c r="I524" s="228">
        <v>314</v>
      </c>
      <c r="J524" s="217">
        <f t="shared" si="26"/>
        <v>8</v>
      </c>
    </row>
    <row r="525" spans="1:10" hidden="1" outlineLevel="1" x14ac:dyDescent="0.35">
      <c r="A525" s="210" t="s">
        <v>74</v>
      </c>
      <c r="B525" s="196">
        <v>36</v>
      </c>
      <c r="C525" s="210" t="s">
        <v>75</v>
      </c>
      <c r="D525" s="72" t="s">
        <v>170</v>
      </c>
      <c r="E525" s="228">
        <v>7</v>
      </c>
      <c r="F525" s="228">
        <v>4</v>
      </c>
      <c r="G525" s="228">
        <v>11</v>
      </c>
      <c r="H525" s="237">
        <v>44502</v>
      </c>
      <c r="I525" s="228">
        <v>220</v>
      </c>
      <c r="J525" s="217">
        <f t="shared" si="26"/>
        <v>11</v>
      </c>
    </row>
    <row r="526" spans="1:10" hidden="1" outlineLevel="1" x14ac:dyDescent="0.35">
      <c r="A526" s="210" t="s">
        <v>74</v>
      </c>
      <c r="B526" s="196">
        <v>38</v>
      </c>
      <c r="C526" s="210" t="s">
        <v>75</v>
      </c>
      <c r="D526" s="72" t="s">
        <v>170</v>
      </c>
      <c r="E526" s="228">
        <v>8</v>
      </c>
      <c r="F526" s="228">
        <v>8</v>
      </c>
      <c r="G526" s="228">
        <v>16</v>
      </c>
      <c r="H526" s="237">
        <v>44502</v>
      </c>
      <c r="I526" s="228">
        <v>570</v>
      </c>
      <c r="J526" s="217">
        <f t="shared" si="26"/>
        <v>16</v>
      </c>
    </row>
    <row r="527" spans="1:10" hidden="1" outlineLevel="1" x14ac:dyDescent="0.35">
      <c r="A527" s="210" t="s">
        <v>74</v>
      </c>
      <c r="B527" s="196">
        <v>39</v>
      </c>
      <c r="C527" s="210" t="s">
        <v>75</v>
      </c>
      <c r="D527" s="72" t="s">
        <v>170</v>
      </c>
      <c r="E527" s="228">
        <v>5</v>
      </c>
      <c r="F527" s="228">
        <v>2</v>
      </c>
      <c r="G527" s="228">
        <v>7</v>
      </c>
      <c r="H527" s="237">
        <v>44502</v>
      </c>
      <c r="I527" s="228">
        <v>511</v>
      </c>
      <c r="J527" s="217">
        <f t="shared" si="26"/>
        <v>7</v>
      </c>
    </row>
    <row r="528" spans="1:10" hidden="1" outlineLevel="1" x14ac:dyDescent="0.35">
      <c r="A528" s="210" t="s">
        <v>74</v>
      </c>
      <c r="B528" s="196">
        <v>40</v>
      </c>
      <c r="C528" s="210" t="s">
        <v>75</v>
      </c>
      <c r="D528" s="72" t="s">
        <v>170</v>
      </c>
      <c r="E528" s="228">
        <v>3</v>
      </c>
      <c r="F528" s="228">
        <v>2</v>
      </c>
      <c r="G528" s="228">
        <v>5</v>
      </c>
      <c r="H528" s="237">
        <v>44502</v>
      </c>
      <c r="I528" s="228">
        <v>310</v>
      </c>
      <c r="J528" s="217">
        <f t="shared" si="26"/>
        <v>5</v>
      </c>
    </row>
    <row r="529" spans="1:10" hidden="1" outlineLevel="1" x14ac:dyDescent="0.35">
      <c r="A529" s="210" t="s">
        <v>74</v>
      </c>
      <c r="B529" s="196">
        <v>41</v>
      </c>
      <c r="C529" s="210" t="s">
        <v>75</v>
      </c>
      <c r="D529" s="72" t="s">
        <v>170</v>
      </c>
      <c r="E529" s="228">
        <v>1</v>
      </c>
      <c r="F529" s="228">
        <v>2</v>
      </c>
      <c r="G529" s="228">
        <v>3</v>
      </c>
      <c r="H529" s="237">
        <v>44502</v>
      </c>
      <c r="I529" s="228">
        <v>160</v>
      </c>
      <c r="J529" s="217">
        <f t="shared" si="26"/>
        <v>3</v>
      </c>
    </row>
    <row r="530" spans="1:10" hidden="1" outlineLevel="1" x14ac:dyDescent="0.35">
      <c r="A530" s="210" t="s">
        <v>74</v>
      </c>
      <c r="B530" s="196">
        <v>42</v>
      </c>
      <c r="C530" s="210" t="s">
        <v>75</v>
      </c>
      <c r="D530" s="72" t="s">
        <v>170</v>
      </c>
      <c r="E530" s="228">
        <v>3</v>
      </c>
      <c r="F530" s="228">
        <v>3</v>
      </c>
      <c r="G530" s="228">
        <v>6</v>
      </c>
      <c r="H530" s="237">
        <v>44502</v>
      </c>
      <c r="I530" s="228">
        <v>321</v>
      </c>
      <c r="J530" s="217">
        <f t="shared" si="26"/>
        <v>6</v>
      </c>
    </row>
    <row r="531" spans="1:10" hidden="1" outlineLevel="1" x14ac:dyDescent="0.35">
      <c r="A531" s="210" t="s">
        <v>74</v>
      </c>
      <c r="B531" s="196">
        <v>43</v>
      </c>
      <c r="C531" s="210" t="s">
        <v>75</v>
      </c>
      <c r="D531" s="72" t="s">
        <v>170</v>
      </c>
      <c r="E531" s="228">
        <v>5</v>
      </c>
      <c r="F531" s="228">
        <v>2</v>
      </c>
      <c r="G531" s="228">
        <v>7</v>
      </c>
      <c r="H531" s="237">
        <v>44502</v>
      </c>
      <c r="I531" s="228">
        <v>523</v>
      </c>
      <c r="J531" s="217">
        <f t="shared" si="26"/>
        <v>7</v>
      </c>
    </row>
    <row r="532" spans="1:10" hidden="1" outlineLevel="1" x14ac:dyDescent="0.35">
      <c r="A532" s="210" t="s">
        <v>74</v>
      </c>
      <c r="B532" s="196">
        <v>44</v>
      </c>
      <c r="C532" s="210" t="s">
        <v>75</v>
      </c>
      <c r="D532" s="72" t="s">
        <v>170</v>
      </c>
      <c r="E532" s="228">
        <v>3</v>
      </c>
      <c r="F532" s="228">
        <v>2</v>
      </c>
      <c r="G532" s="228">
        <v>5</v>
      </c>
      <c r="H532" s="237">
        <v>44502</v>
      </c>
      <c r="I532" s="228">
        <v>311</v>
      </c>
      <c r="J532" s="217">
        <f t="shared" si="26"/>
        <v>5</v>
      </c>
    </row>
    <row r="533" spans="1:10" hidden="1" outlineLevel="1" x14ac:dyDescent="0.35">
      <c r="A533" s="210" t="s">
        <v>74</v>
      </c>
      <c r="B533" s="196">
        <v>45</v>
      </c>
      <c r="C533" s="210" t="s">
        <v>75</v>
      </c>
      <c r="D533" s="72" t="s">
        <v>170</v>
      </c>
      <c r="E533" s="228">
        <v>4</v>
      </c>
      <c r="F533" s="228">
        <v>4</v>
      </c>
      <c r="G533" s="228">
        <v>8</v>
      </c>
      <c r="H533" s="237">
        <v>44502</v>
      </c>
      <c r="I533" s="228">
        <v>413</v>
      </c>
      <c r="J533" s="217">
        <f t="shared" si="26"/>
        <v>8</v>
      </c>
    </row>
    <row r="534" spans="1:10" hidden="1" outlineLevel="1" x14ac:dyDescent="0.35">
      <c r="A534" s="210" t="s">
        <v>74</v>
      </c>
      <c r="B534" s="196">
        <v>47</v>
      </c>
      <c r="C534" s="210" t="s">
        <v>75</v>
      </c>
      <c r="D534" s="72" t="s">
        <v>170</v>
      </c>
      <c r="E534" s="228">
        <v>3</v>
      </c>
      <c r="F534" s="228">
        <v>2</v>
      </c>
      <c r="G534" s="228">
        <v>5</v>
      </c>
      <c r="H534" s="237">
        <v>44502</v>
      </c>
      <c r="I534" s="228">
        <v>311</v>
      </c>
      <c r="J534" s="217">
        <f t="shared" si="26"/>
        <v>5</v>
      </c>
    </row>
    <row r="535" spans="1:10" hidden="1" outlineLevel="1" x14ac:dyDescent="0.35">
      <c r="A535" s="210" t="s">
        <v>74</v>
      </c>
      <c r="B535" s="196">
        <v>49</v>
      </c>
      <c r="C535" s="210" t="s">
        <v>75</v>
      </c>
      <c r="D535" s="72" t="s">
        <v>170</v>
      </c>
      <c r="E535" s="228">
        <v>7</v>
      </c>
      <c r="F535" s="228">
        <v>2</v>
      </c>
      <c r="G535" s="228">
        <v>9</v>
      </c>
      <c r="H535" s="237">
        <v>44502</v>
      </c>
      <c r="I535" s="228">
        <v>702</v>
      </c>
      <c r="J535" s="217">
        <f t="shared" si="26"/>
        <v>9</v>
      </c>
    </row>
    <row r="536" spans="1:10" hidden="1" outlineLevel="1" x14ac:dyDescent="0.35">
      <c r="A536" s="210" t="s">
        <v>74</v>
      </c>
      <c r="B536" s="196">
        <v>50</v>
      </c>
      <c r="C536" s="210" t="s">
        <v>75</v>
      </c>
      <c r="D536" s="72" t="s">
        <v>170</v>
      </c>
      <c r="E536" s="228">
        <v>6</v>
      </c>
      <c r="F536" s="228">
        <v>4</v>
      </c>
      <c r="G536" s="228">
        <v>10</v>
      </c>
      <c r="H536" s="237">
        <v>44502</v>
      </c>
      <c r="I536" s="228">
        <v>631</v>
      </c>
      <c r="J536" s="217">
        <f t="shared" si="26"/>
        <v>10</v>
      </c>
    </row>
    <row r="537" spans="1:10" ht="15" collapsed="1" thickBot="1" x14ac:dyDescent="0.4">
      <c r="A537" s="211" t="s">
        <v>74</v>
      </c>
      <c r="B537" s="226"/>
      <c r="C537" s="213" t="s">
        <v>75</v>
      </c>
      <c r="D537" s="214">
        <f>COUNTA(D487:D536)</f>
        <v>50</v>
      </c>
      <c r="E537" s="214">
        <f>SUM(E487:E536)</f>
        <v>229</v>
      </c>
      <c r="F537" s="214">
        <f t="shared" ref="F537:G537" si="27">SUM(F487:F536)</f>
        <v>174</v>
      </c>
      <c r="G537" s="214">
        <f t="shared" si="27"/>
        <v>403</v>
      </c>
      <c r="H537" s="238">
        <v>44502</v>
      </c>
      <c r="I537" s="242">
        <f>AVERAGE(I487:I536)</f>
        <v>410.98</v>
      </c>
      <c r="J537" s="214">
        <f t="shared" ref="J537" si="28">SUM(J487:J536)</f>
        <v>403</v>
      </c>
    </row>
    <row r="538" spans="1:10" hidden="1" outlineLevel="1" x14ac:dyDescent="0.35">
      <c r="A538" s="210" t="s">
        <v>72</v>
      </c>
      <c r="B538" s="196">
        <v>1</v>
      </c>
      <c r="C538" s="210" t="s">
        <v>73</v>
      </c>
      <c r="D538" s="72" t="s">
        <v>170</v>
      </c>
      <c r="E538" s="228">
        <v>4</v>
      </c>
      <c r="F538" s="228">
        <v>4</v>
      </c>
      <c r="G538" s="228">
        <v>8</v>
      </c>
      <c r="H538" s="237">
        <v>44502</v>
      </c>
      <c r="I538" s="228">
        <v>425</v>
      </c>
      <c r="J538" s="217">
        <f t="shared" si="26"/>
        <v>8</v>
      </c>
    </row>
    <row r="539" spans="1:10" hidden="1" outlineLevel="1" x14ac:dyDescent="0.35">
      <c r="A539" s="210" t="s">
        <v>72</v>
      </c>
      <c r="B539" s="196">
        <v>2</v>
      </c>
      <c r="C539" s="210" t="s">
        <v>73</v>
      </c>
      <c r="D539" s="72" t="s">
        <v>170</v>
      </c>
      <c r="E539" s="228">
        <v>0</v>
      </c>
      <c r="F539" s="228">
        <v>1</v>
      </c>
      <c r="G539" s="228">
        <v>1</v>
      </c>
      <c r="H539" s="237">
        <v>44502</v>
      </c>
      <c r="I539" s="228">
        <v>180</v>
      </c>
      <c r="J539" s="217">
        <f t="shared" si="26"/>
        <v>1</v>
      </c>
    </row>
    <row r="540" spans="1:10" hidden="1" outlineLevel="1" x14ac:dyDescent="0.35">
      <c r="A540" s="210" t="s">
        <v>72</v>
      </c>
      <c r="B540" s="196">
        <v>3</v>
      </c>
      <c r="C540" s="210" t="s">
        <v>73</v>
      </c>
      <c r="D540" s="72" t="s">
        <v>170</v>
      </c>
      <c r="E540" s="228">
        <v>1</v>
      </c>
      <c r="F540" s="228">
        <v>5</v>
      </c>
      <c r="G540" s="228">
        <v>6</v>
      </c>
      <c r="H540" s="237">
        <v>44502</v>
      </c>
      <c r="I540" s="228">
        <v>319</v>
      </c>
      <c r="J540" s="217">
        <f t="shared" si="26"/>
        <v>6</v>
      </c>
    </row>
    <row r="541" spans="1:10" hidden="1" outlineLevel="1" x14ac:dyDescent="0.35">
      <c r="A541" s="210" t="s">
        <v>72</v>
      </c>
      <c r="B541" s="196">
        <v>9</v>
      </c>
      <c r="C541" s="210" t="s">
        <v>73</v>
      </c>
      <c r="D541" s="72" t="s">
        <v>170</v>
      </c>
      <c r="E541" s="228">
        <v>7</v>
      </c>
      <c r="F541" s="228">
        <v>5</v>
      </c>
      <c r="G541" s="228">
        <v>12</v>
      </c>
      <c r="H541" s="237">
        <v>44502</v>
      </c>
      <c r="I541" s="228">
        <v>471</v>
      </c>
      <c r="J541" s="217">
        <f t="shared" si="26"/>
        <v>12</v>
      </c>
    </row>
    <row r="542" spans="1:10" hidden="1" outlineLevel="1" x14ac:dyDescent="0.35">
      <c r="A542" s="210" t="s">
        <v>72</v>
      </c>
      <c r="B542" s="196">
        <v>4</v>
      </c>
      <c r="C542" s="210" t="s">
        <v>73</v>
      </c>
      <c r="D542" s="72" t="s">
        <v>170</v>
      </c>
      <c r="E542" s="228">
        <v>1</v>
      </c>
      <c r="F542" s="228">
        <v>3</v>
      </c>
      <c r="G542" s="228">
        <v>4</v>
      </c>
      <c r="H542" s="237">
        <v>44502</v>
      </c>
      <c r="I542" s="228">
        <v>210</v>
      </c>
      <c r="J542" s="217">
        <f t="shared" si="26"/>
        <v>4</v>
      </c>
    </row>
    <row r="543" spans="1:10" hidden="1" outlineLevel="1" x14ac:dyDescent="0.35">
      <c r="A543" s="210" t="s">
        <v>72</v>
      </c>
      <c r="B543" s="196">
        <v>5</v>
      </c>
      <c r="C543" s="210" t="s">
        <v>73</v>
      </c>
      <c r="D543" s="72" t="s">
        <v>170</v>
      </c>
      <c r="E543" s="228">
        <v>4</v>
      </c>
      <c r="F543" s="228">
        <v>2</v>
      </c>
      <c r="G543" s="228">
        <v>6</v>
      </c>
      <c r="H543" s="237">
        <v>44502</v>
      </c>
      <c r="I543" s="228">
        <v>415</v>
      </c>
      <c r="J543" s="217">
        <f t="shared" si="26"/>
        <v>6</v>
      </c>
    </row>
    <row r="544" spans="1:10" hidden="1" outlineLevel="1" x14ac:dyDescent="0.35">
      <c r="A544" s="210" t="s">
        <v>72</v>
      </c>
      <c r="B544" s="196">
        <v>6</v>
      </c>
      <c r="C544" s="210" t="s">
        <v>73</v>
      </c>
      <c r="D544" s="72" t="s">
        <v>170</v>
      </c>
      <c r="E544" s="228">
        <v>1</v>
      </c>
      <c r="F544" s="228">
        <v>3</v>
      </c>
      <c r="G544" s="228">
        <v>4</v>
      </c>
      <c r="H544" s="237">
        <v>44502</v>
      </c>
      <c r="I544" s="228">
        <v>211</v>
      </c>
      <c r="J544" s="217">
        <f t="shared" si="26"/>
        <v>4</v>
      </c>
    </row>
    <row r="545" spans="1:10" hidden="1" outlineLevel="1" x14ac:dyDescent="0.35">
      <c r="A545" s="210" t="s">
        <v>72</v>
      </c>
      <c r="B545" s="196">
        <v>7</v>
      </c>
      <c r="C545" s="210" t="s">
        <v>73</v>
      </c>
      <c r="D545" s="72" t="s">
        <v>170</v>
      </c>
      <c r="E545" s="228">
        <v>4</v>
      </c>
      <c r="F545" s="228">
        <v>3</v>
      </c>
      <c r="G545" s="228">
        <v>7</v>
      </c>
      <c r="H545" s="237">
        <v>44502</v>
      </c>
      <c r="I545" s="228">
        <v>482</v>
      </c>
      <c r="J545" s="217">
        <f t="shared" si="26"/>
        <v>7</v>
      </c>
    </row>
    <row r="546" spans="1:10" hidden="1" outlineLevel="1" x14ac:dyDescent="0.35">
      <c r="A546" s="210" t="s">
        <v>72</v>
      </c>
      <c r="B546" s="196">
        <v>8</v>
      </c>
      <c r="C546" s="210" t="s">
        <v>73</v>
      </c>
      <c r="D546" s="72" t="s">
        <v>170</v>
      </c>
      <c r="E546" s="228">
        <v>8</v>
      </c>
      <c r="F546" s="228">
        <v>6</v>
      </c>
      <c r="G546" s="228">
        <v>14</v>
      </c>
      <c r="H546" s="237">
        <v>44502</v>
      </c>
      <c r="I546" s="228">
        <v>410</v>
      </c>
      <c r="J546" s="217">
        <f t="shared" si="26"/>
        <v>14</v>
      </c>
    </row>
    <row r="547" spans="1:10" hidden="1" outlineLevel="1" x14ac:dyDescent="0.35">
      <c r="A547" s="210" t="s">
        <v>72</v>
      </c>
      <c r="B547" s="196">
        <v>10</v>
      </c>
      <c r="C547" s="210" t="s">
        <v>73</v>
      </c>
      <c r="D547" s="72" t="s">
        <v>170</v>
      </c>
      <c r="E547" s="228">
        <v>4</v>
      </c>
      <c r="F547" s="228">
        <v>3</v>
      </c>
      <c r="G547" s="228">
        <v>7</v>
      </c>
      <c r="H547" s="237">
        <v>44502</v>
      </c>
      <c r="I547" s="228">
        <v>214</v>
      </c>
      <c r="J547" s="217">
        <f t="shared" si="26"/>
        <v>7</v>
      </c>
    </row>
    <row r="548" spans="1:10" hidden="1" outlineLevel="1" x14ac:dyDescent="0.35">
      <c r="A548" s="210" t="s">
        <v>72</v>
      </c>
      <c r="B548" s="196">
        <v>11</v>
      </c>
      <c r="C548" s="210" t="s">
        <v>73</v>
      </c>
      <c r="D548" s="72" t="s">
        <v>170</v>
      </c>
      <c r="E548" s="228">
        <v>7</v>
      </c>
      <c r="F548" s="228">
        <v>3</v>
      </c>
      <c r="G548" s="228">
        <v>10</v>
      </c>
      <c r="H548" s="237">
        <v>44502</v>
      </c>
      <c r="I548" s="228">
        <v>170</v>
      </c>
      <c r="J548" s="217">
        <f t="shared" si="26"/>
        <v>10</v>
      </c>
    </row>
    <row r="549" spans="1:10" hidden="1" outlineLevel="1" x14ac:dyDescent="0.35">
      <c r="A549" s="210" t="s">
        <v>72</v>
      </c>
      <c r="B549" s="196">
        <v>12</v>
      </c>
      <c r="C549" s="210" t="s">
        <v>73</v>
      </c>
      <c r="D549" s="72" t="s">
        <v>170</v>
      </c>
      <c r="E549" s="228">
        <v>1</v>
      </c>
      <c r="F549" s="228">
        <v>3</v>
      </c>
      <c r="G549" s="228">
        <v>4</v>
      </c>
      <c r="H549" s="237">
        <v>44502</v>
      </c>
      <c r="I549" s="228">
        <v>183</v>
      </c>
      <c r="J549" s="217">
        <f t="shared" si="26"/>
        <v>4</v>
      </c>
    </row>
    <row r="550" spans="1:10" hidden="1" outlineLevel="1" x14ac:dyDescent="0.35">
      <c r="A550" s="210" t="s">
        <v>72</v>
      </c>
      <c r="B550" s="196">
        <v>13</v>
      </c>
      <c r="C550" s="210" t="s">
        <v>73</v>
      </c>
      <c r="D550" s="72" t="s">
        <v>170</v>
      </c>
      <c r="E550" s="228">
        <v>0</v>
      </c>
      <c r="F550" s="228">
        <v>1</v>
      </c>
      <c r="G550" s="228">
        <v>1</v>
      </c>
      <c r="H550" s="237">
        <v>44502</v>
      </c>
      <c r="I550" s="228">
        <v>120</v>
      </c>
      <c r="J550" s="217">
        <f t="shared" si="26"/>
        <v>1</v>
      </c>
    </row>
    <row r="551" spans="1:10" hidden="1" outlineLevel="1" x14ac:dyDescent="0.35">
      <c r="A551" s="210" t="s">
        <v>72</v>
      </c>
      <c r="B551" s="196">
        <v>14</v>
      </c>
      <c r="C551" s="210" t="s">
        <v>73</v>
      </c>
      <c r="D551" s="72" t="s">
        <v>170</v>
      </c>
      <c r="E551" s="228">
        <v>2</v>
      </c>
      <c r="F551" s="228">
        <v>5</v>
      </c>
      <c r="G551" s="228">
        <v>7</v>
      </c>
      <c r="H551" s="237">
        <v>44502</v>
      </c>
      <c r="I551" s="228">
        <v>328</v>
      </c>
      <c r="J551" s="217">
        <f t="shared" si="26"/>
        <v>7</v>
      </c>
    </row>
    <row r="552" spans="1:10" hidden="1" outlineLevel="1" x14ac:dyDescent="0.35">
      <c r="A552" s="210" t="s">
        <v>72</v>
      </c>
      <c r="B552" s="196">
        <v>15</v>
      </c>
      <c r="C552" s="210" t="s">
        <v>73</v>
      </c>
      <c r="D552" s="72" t="s">
        <v>170</v>
      </c>
      <c r="E552" s="228">
        <v>8</v>
      </c>
      <c r="F552" s="228">
        <v>3</v>
      </c>
      <c r="G552" s="228">
        <v>11</v>
      </c>
      <c r="H552" s="237">
        <v>44502</v>
      </c>
      <c r="I552" s="228">
        <v>188</v>
      </c>
      <c r="J552" s="217">
        <f t="shared" si="26"/>
        <v>11</v>
      </c>
    </row>
    <row r="553" spans="1:10" hidden="1" outlineLevel="1" x14ac:dyDescent="0.35">
      <c r="A553" s="210" t="s">
        <v>72</v>
      </c>
      <c r="B553" s="196">
        <v>16</v>
      </c>
      <c r="C553" s="210" t="s">
        <v>73</v>
      </c>
      <c r="D553" s="72" t="s">
        <v>170</v>
      </c>
      <c r="E553" s="228">
        <v>1</v>
      </c>
      <c r="F553" s="228">
        <v>5</v>
      </c>
      <c r="G553" s="228">
        <v>6</v>
      </c>
      <c r="H553" s="237">
        <v>44502</v>
      </c>
      <c r="I553" s="228">
        <v>250</v>
      </c>
      <c r="J553" s="217">
        <f t="shared" si="26"/>
        <v>6</v>
      </c>
    </row>
    <row r="554" spans="1:10" hidden="1" outlineLevel="1" x14ac:dyDescent="0.35">
      <c r="A554" s="210" t="s">
        <v>72</v>
      </c>
      <c r="B554" s="196">
        <v>17</v>
      </c>
      <c r="C554" s="210" t="s">
        <v>73</v>
      </c>
      <c r="D554" s="72" t="s">
        <v>170</v>
      </c>
      <c r="E554" s="228">
        <v>2</v>
      </c>
      <c r="F554" s="228">
        <v>3</v>
      </c>
      <c r="G554" s="228">
        <v>5</v>
      </c>
      <c r="H554" s="237">
        <v>44502</v>
      </c>
      <c r="I554" s="228">
        <v>320</v>
      </c>
      <c r="J554" s="217">
        <f t="shared" si="26"/>
        <v>5</v>
      </c>
    </row>
    <row r="555" spans="1:10" hidden="1" outlineLevel="1" x14ac:dyDescent="0.35">
      <c r="A555" s="210" t="s">
        <v>72</v>
      </c>
      <c r="B555" s="196">
        <v>18</v>
      </c>
      <c r="C555" s="210" t="s">
        <v>73</v>
      </c>
      <c r="D555" s="72" t="s">
        <v>170</v>
      </c>
      <c r="E555" s="228">
        <v>2</v>
      </c>
      <c r="F555" s="228">
        <v>4</v>
      </c>
      <c r="G555" s="228">
        <v>6</v>
      </c>
      <c r="H555" s="237">
        <v>44502</v>
      </c>
      <c r="I555" s="228">
        <v>415</v>
      </c>
      <c r="J555" s="217">
        <f t="shared" si="26"/>
        <v>6</v>
      </c>
    </row>
    <row r="556" spans="1:10" hidden="1" outlineLevel="1" x14ac:dyDescent="0.35">
      <c r="A556" s="210" t="s">
        <v>72</v>
      </c>
      <c r="B556" s="196">
        <v>19</v>
      </c>
      <c r="C556" s="210" t="s">
        <v>73</v>
      </c>
      <c r="D556" s="72" t="s">
        <v>170</v>
      </c>
      <c r="E556" s="228">
        <v>1</v>
      </c>
      <c r="F556" s="228">
        <v>4</v>
      </c>
      <c r="G556" s="228">
        <v>5</v>
      </c>
      <c r="H556" s="237">
        <v>44502</v>
      </c>
      <c r="I556" s="228">
        <v>530</v>
      </c>
      <c r="J556" s="217">
        <f t="shared" si="26"/>
        <v>5</v>
      </c>
    </row>
    <row r="557" spans="1:10" hidden="1" outlineLevel="1" x14ac:dyDescent="0.35">
      <c r="A557" s="210" t="s">
        <v>72</v>
      </c>
      <c r="B557" s="196">
        <v>20</v>
      </c>
      <c r="C557" s="210" t="s">
        <v>73</v>
      </c>
      <c r="D557" s="72" t="s">
        <v>170</v>
      </c>
      <c r="E557" s="228">
        <v>1</v>
      </c>
      <c r="F557" s="228">
        <v>6</v>
      </c>
      <c r="G557" s="228">
        <v>7</v>
      </c>
      <c r="H557" s="237">
        <v>44502</v>
      </c>
      <c r="I557" s="228">
        <v>610</v>
      </c>
      <c r="J557" s="217">
        <f t="shared" si="26"/>
        <v>7</v>
      </c>
    </row>
    <row r="558" spans="1:10" hidden="1" outlineLevel="1" x14ac:dyDescent="0.35">
      <c r="A558" s="210" t="s">
        <v>72</v>
      </c>
      <c r="B558" s="196">
        <v>21</v>
      </c>
      <c r="C558" s="210" t="s">
        <v>73</v>
      </c>
      <c r="D558" s="72" t="s">
        <v>170</v>
      </c>
      <c r="E558" s="228">
        <v>1</v>
      </c>
      <c r="F558" s="228">
        <v>4</v>
      </c>
      <c r="G558" s="228">
        <v>5</v>
      </c>
      <c r="H558" s="237">
        <v>44502</v>
      </c>
      <c r="I558" s="228">
        <v>780</v>
      </c>
      <c r="J558" s="217">
        <f t="shared" si="26"/>
        <v>5</v>
      </c>
    </row>
    <row r="559" spans="1:10" hidden="1" outlineLevel="1" x14ac:dyDescent="0.35">
      <c r="A559" s="210" t="s">
        <v>72</v>
      </c>
      <c r="B559" s="196">
        <v>23</v>
      </c>
      <c r="C559" s="210" t="s">
        <v>73</v>
      </c>
      <c r="D559" s="72" t="s">
        <v>170</v>
      </c>
      <c r="E559" s="228">
        <v>1</v>
      </c>
      <c r="F559" s="228">
        <v>5</v>
      </c>
      <c r="G559" s="228">
        <v>6</v>
      </c>
      <c r="H559" s="237">
        <v>44502</v>
      </c>
      <c r="I559" s="228">
        <v>812</v>
      </c>
      <c r="J559" s="217">
        <f t="shared" si="26"/>
        <v>6</v>
      </c>
    </row>
    <row r="560" spans="1:10" hidden="1" outlineLevel="1" x14ac:dyDescent="0.35">
      <c r="A560" s="210" t="s">
        <v>72</v>
      </c>
      <c r="B560" s="196">
        <v>22</v>
      </c>
      <c r="C560" s="210" t="s">
        <v>73</v>
      </c>
      <c r="D560" s="72" t="s">
        <v>170</v>
      </c>
      <c r="E560" s="228">
        <v>2</v>
      </c>
      <c r="F560" s="228">
        <v>7</v>
      </c>
      <c r="G560" s="228">
        <v>9</v>
      </c>
      <c r="H560" s="237">
        <v>44502</v>
      </c>
      <c r="I560" s="228">
        <v>910</v>
      </c>
      <c r="J560" s="217">
        <f t="shared" si="26"/>
        <v>9</v>
      </c>
    </row>
    <row r="561" spans="1:10" hidden="1" outlineLevel="1" x14ac:dyDescent="0.35">
      <c r="A561" s="210" t="s">
        <v>72</v>
      </c>
      <c r="B561" s="196">
        <v>24</v>
      </c>
      <c r="C561" s="210" t="s">
        <v>73</v>
      </c>
      <c r="D561" s="72" t="s">
        <v>170</v>
      </c>
      <c r="E561" s="228">
        <v>1</v>
      </c>
      <c r="F561" s="228">
        <v>2</v>
      </c>
      <c r="G561" s="228">
        <v>3</v>
      </c>
      <c r="H561" s="237">
        <v>44502</v>
      </c>
      <c r="I561" s="228">
        <v>355</v>
      </c>
      <c r="J561" s="217">
        <f t="shared" si="26"/>
        <v>3</v>
      </c>
    </row>
    <row r="562" spans="1:10" hidden="1" outlineLevel="1" x14ac:dyDescent="0.35">
      <c r="A562" s="210" t="s">
        <v>72</v>
      </c>
      <c r="B562" s="196">
        <v>25</v>
      </c>
      <c r="C562" s="210" t="s">
        <v>73</v>
      </c>
      <c r="D562" s="72" t="s">
        <v>170</v>
      </c>
      <c r="E562" s="228">
        <v>9</v>
      </c>
      <c r="F562" s="228">
        <v>5</v>
      </c>
      <c r="G562" s="228">
        <v>14</v>
      </c>
      <c r="H562" s="237">
        <v>44502</v>
      </c>
      <c r="I562" s="228">
        <v>412</v>
      </c>
      <c r="J562" s="217">
        <f t="shared" si="26"/>
        <v>14</v>
      </c>
    </row>
    <row r="563" spans="1:10" hidden="1" outlineLevel="1" x14ac:dyDescent="0.35">
      <c r="A563" s="210" t="s">
        <v>72</v>
      </c>
      <c r="B563" s="196">
        <v>26</v>
      </c>
      <c r="C563" s="210" t="s">
        <v>73</v>
      </c>
      <c r="D563" s="72" t="s">
        <v>170</v>
      </c>
      <c r="E563" s="228">
        <v>1</v>
      </c>
      <c r="F563" s="228">
        <v>7</v>
      </c>
      <c r="G563" s="228">
        <v>8</v>
      </c>
      <c r="H563" s="237">
        <v>44502</v>
      </c>
      <c r="I563" s="228">
        <v>158</v>
      </c>
      <c r="J563" s="217">
        <f t="shared" si="26"/>
        <v>8</v>
      </c>
    </row>
    <row r="564" spans="1:10" hidden="1" outlineLevel="1" x14ac:dyDescent="0.35">
      <c r="A564" s="210" t="s">
        <v>72</v>
      </c>
      <c r="B564" s="196">
        <v>27</v>
      </c>
      <c r="C564" s="210" t="s">
        <v>73</v>
      </c>
      <c r="D564" s="72" t="s">
        <v>170</v>
      </c>
      <c r="E564" s="228">
        <v>8</v>
      </c>
      <c r="F564" s="228">
        <v>9</v>
      </c>
      <c r="G564" s="228">
        <v>17</v>
      </c>
      <c r="H564" s="237">
        <v>44502</v>
      </c>
      <c r="I564" s="228">
        <v>910</v>
      </c>
      <c r="J564" s="217">
        <f t="shared" si="26"/>
        <v>17</v>
      </c>
    </row>
    <row r="565" spans="1:10" hidden="1" outlineLevel="1" x14ac:dyDescent="0.35">
      <c r="A565" s="210" t="s">
        <v>72</v>
      </c>
      <c r="B565" s="196">
        <v>28</v>
      </c>
      <c r="C565" s="210" t="s">
        <v>73</v>
      </c>
      <c r="D565" s="72" t="s">
        <v>170</v>
      </c>
      <c r="E565" s="228">
        <v>8</v>
      </c>
      <c r="F565" s="228">
        <v>7</v>
      </c>
      <c r="G565" s="228">
        <v>15</v>
      </c>
      <c r="H565" s="237">
        <v>44502</v>
      </c>
      <c r="I565" s="228">
        <v>320</v>
      </c>
      <c r="J565" s="217">
        <f t="shared" si="26"/>
        <v>15</v>
      </c>
    </row>
    <row r="566" spans="1:10" hidden="1" outlineLevel="1" x14ac:dyDescent="0.35">
      <c r="A566" s="210" t="s">
        <v>72</v>
      </c>
      <c r="B566" s="196">
        <v>29</v>
      </c>
      <c r="C566" s="210" t="s">
        <v>73</v>
      </c>
      <c r="D566" s="72" t="s">
        <v>170</v>
      </c>
      <c r="E566" s="228">
        <v>8</v>
      </c>
      <c r="F566" s="228">
        <v>2</v>
      </c>
      <c r="G566" s="228">
        <v>10</v>
      </c>
      <c r="H566" s="237">
        <v>44502</v>
      </c>
      <c r="I566" s="228">
        <v>580</v>
      </c>
      <c r="J566" s="217">
        <f t="shared" si="26"/>
        <v>10</v>
      </c>
    </row>
    <row r="567" spans="1:10" hidden="1" outlineLevel="1" x14ac:dyDescent="0.35">
      <c r="A567" s="210" t="s">
        <v>72</v>
      </c>
      <c r="B567" s="196">
        <v>33</v>
      </c>
      <c r="C567" s="210" t="s">
        <v>73</v>
      </c>
      <c r="D567" s="72" t="s">
        <v>170</v>
      </c>
      <c r="E567" s="228">
        <v>8</v>
      </c>
      <c r="F567" s="228">
        <v>2</v>
      </c>
      <c r="G567" s="228">
        <v>10</v>
      </c>
      <c r="H567" s="237">
        <v>44502</v>
      </c>
      <c r="I567" s="228">
        <v>155</v>
      </c>
      <c r="J567" s="217">
        <f t="shared" si="26"/>
        <v>10</v>
      </c>
    </row>
    <row r="568" spans="1:10" hidden="1" outlineLevel="1" x14ac:dyDescent="0.35">
      <c r="A568" s="210" t="s">
        <v>72</v>
      </c>
      <c r="B568" s="196">
        <v>30</v>
      </c>
      <c r="C568" s="210" t="s">
        <v>73</v>
      </c>
      <c r="D568" s="72" t="s">
        <v>170</v>
      </c>
      <c r="E568" s="228">
        <v>4</v>
      </c>
      <c r="F568" s="228">
        <v>4</v>
      </c>
      <c r="G568" s="228">
        <v>8</v>
      </c>
      <c r="H568" s="237">
        <v>44502</v>
      </c>
      <c r="I568" s="228">
        <v>615</v>
      </c>
      <c r="J568" s="217">
        <f t="shared" si="26"/>
        <v>8</v>
      </c>
    </row>
    <row r="569" spans="1:10" hidden="1" outlineLevel="1" x14ac:dyDescent="0.35">
      <c r="A569" s="210" t="s">
        <v>72</v>
      </c>
      <c r="B569" s="196">
        <v>31</v>
      </c>
      <c r="C569" s="210" t="s">
        <v>73</v>
      </c>
      <c r="D569" s="72" t="s">
        <v>170</v>
      </c>
      <c r="E569" s="228">
        <v>10</v>
      </c>
      <c r="F569" s="228">
        <v>6</v>
      </c>
      <c r="G569" s="228">
        <v>16</v>
      </c>
      <c r="H569" s="237">
        <v>44502</v>
      </c>
      <c r="I569" s="228">
        <v>570</v>
      </c>
      <c r="J569" s="217">
        <f t="shared" si="26"/>
        <v>16</v>
      </c>
    </row>
    <row r="570" spans="1:10" hidden="1" outlineLevel="1" x14ac:dyDescent="0.35">
      <c r="A570" s="210" t="s">
        <v>72</v>
      </c>
      <c r="B570" s="196">
        <v>32</v>
      </c>
      <c r="C570" s="210" t="s">
        <v>73</v>
      </c>
      <c r="D570" s="72" t="s">
        <v>170</v>
      </c>
      <c r="E570" s="228">
        <v>2</v>
      </c>
      <c r="F570" s="228">
        <v>5</v>
      </c>
      <c r="G570" s="228">
        <v>7</v>
      </c>
      <c r="H570" s="237">
        <v>44502</v>
      </c>
      <c r="I570" s="228">
        <v>851</v>
      </c>
      <c r="J570" s="217">
        <f t="shared" si="26"/>
        <v>7</v>
      </c>
    </row>
    <row r="571" spans="1:10" hidden="1" outlineLevel="1" x14ac:dyDescent="0.35">
      <c r="A571" s="210" t="s">
        <v>72</v>
      </c>
      <c r="B571" s="196">
        <v>43</v>
      </c>
      <c r="C571" s="210" t="s">
        <v>73</v>
      </c>
      <c r="D571" s="72" t="s">
        <v>170</v>
      </c>
      <c r="E571" s="228">
        <v>1</v>
      </c>
      <c r="F571" s="228">
        <v>3</v>
      </c>
      <c r="G571" s="228">
        <v>4</v>
      </c>
      <c r="H571" s="237">
        <v>44502</v>
      </c>
      <c r="I571" s="228">
        <v>280</v>
      </c>
      <c r="J571" s="217">
        <f t="shared" si="26"/>
        <v>4</v>
      </c>
    </row>
    <row r="572" spans="1:10" hidden="1" outlineLevel="1" x14ac:dyDescent="0.35">
      <c r="A572" s="210" t="s">
        <v>72</v>
      </c>
      <c r="B572" s="196">
        <v>34</v>
      </c>
      <c r="C572" s="210" t="s">
        <v>73</v>
      </c>
      <c r="D572" s="72" t="s">
        <v>170</v>
      </c>
      <c r="E572" s="228">
        <v>1</v>
      </c>
      <c r="F572" s="228">
        <v>4</v>
      </c>
      <c r="G572" s="228">
        <v>5</v>
      </c>
      <c r="H572" s="237">
        <v>44502</v>
      </c>
      <c r="I572" s="228">
        <v>270</v>
      </c>
      <c r="J572" s="217">
        <f t="shared" si="26"/>
        <v>5</v>
      </c>
    </row>
    <row r="573" spans="1:10" hidden="1" outlineLevel="1" x14ac:dyDescent="0.35">
      <c r="A573" s="210" t="s">
        <v>72</v>
      </c>
      <c r="B573" s="196">
        <v>35</v>
      </c>
      <c r="C573" s="210" t="s">
        <v>73</v>
      </c>
      <c r="D573" s="72" t="s">
        <v>170</v>
      </c>
      <c r="E573" s="228">
        <v>2</v>
      </c>
      <c r="F573" s="228">
        <v>6</v>
      </c>
      <c r="G573" s="228">
        <v>8</v>
      </c>
      <c r="H573" s="237">
        <v>44502</v>
      </c>
      <c r="I573" s="228">
        <v>320</v>
      </c>
      <c r="J573" s="217">
        <f t="shared" si="26"/>
        <v>8</v>
      </c>
    </row>
    <row r="574" spans="1:10" hidden="1" outlineLevel="1" x14ac:dyDescent="0.35">
      <c r="A574" s="210" t="s">
        <v>72</v>
      </c>
      <c r="B574" s="196">
        <v>36</v>
      </c>
      <c r="C574" s="210" t="s">
        <v>73</v>
      </c>
      <c r="D574" s="72" t="s">
        <v>170</v>
      </c>
      <c r="E574" s="228">
        <v>10</v>
      </c>
      <c r="F574" s="228">
        <v>8</v>
      </c>
      <c r="G574" s="228">
        <v>18</v>
      </c>
      <c r="H574" s="237">
        <v>44502</v>
      </c>
      <c r="I574" s="228">
        <v>412</v>
      </c>
      <c r="J574" s="217">
        <f t="shared" si="26"/>
        <v>18</v>
      </c>
    </row>
    <row r="575" spans="1:10" hidden="1" outlineLevel="1" x14ac:dyDescent="0.35">
      <c r="A575" s="210" t="s">
        <v>72</v>
      </c>
      <c r="B575" s="196">
        <v>37</v>
      </c>
      <c r="C575" s="210" t="s">
        <v>73</v>
      </c>
      <c r="D575" s="72" t="s">
        <v>170</v>
      </c>
      <c r="E575" s="228">
        <v>8</v>
      </c>
      <c r="F575" s="228">
        <v>2</v>
      </c>
      <c r="G575" s="228">
        <v>10</v>
      </c>
      <c r="H575" s="237">
        <v>44502</v>
      </c>
      <c r="I575" s="228">
        <v>302</v>
      </c>
      <c r="J575" s="217">
        <f t="shared" si="26"/>
        <v>10</v>
      </c>
    </row>
    <row r="576" spans="1:10" hidden="1" outlineLevel="1" x14ac:dyDescent="0.35">
      <c r="A576" s="210" t="s">
        <v>72</v>
      </c>
      <c r="B576" s="196">
        <v>38</v>
      </c>
      <c r="C576" s="210" t="s">
        <v>73</v>
      </c>
      <c r="D576" s="72" t="s">
        <v>170</v>
      </c>
      <c r="E576" s="228">
        <v>8</v>
      </c>
      <c r="F576" s="228">
        <v>4</v>
      </c>
      <c r="G576" s="228">
        <v>12</v>
      </c>
      <c r="H576" s="237">
        <v>44502</v>
      </c>
      <c r="I576" s="228">
        <v>708</v>
      </c>
      <c r="J576" s="217">
        <f t="shared" si="26"/>
        <v>12</v>
      </c>
    </row>
    <row r="577" spans="1:10" hidden="1" outlineLevel="1" x14ac:dyDescent="0.35">
      <c r="A577" s="210" t="s">
        <v>72</v>
      </c>
      <c r="B577" s="196">
        <v>39</v>
      </c>
      <c r="C577" s="210" t="s">
        <v>73</v>
      </c>
      <c r="D577" s="72" t="s">
        <v>170</v>
      </c>
      <c r="E577" s="228">
        <v>5</v>
      </c>
      <c r="F577" s="228">
        <v>5</v>
      </c>
      <c r="G577" s="228">
        <v>10</v>
      </c>
      <c r="H577" s="237">
        <v>44502</v>
      </c>
      <c r="I577" s="228">
        <v>470</v>
      </c>
      <c r="J577" s="217">
        <f t="shared" si="26"/>
        <v>10</v>
      </c>
    </row>
    <row r="578" spans="1:10" hidden="1" outlineLevel="1" x14ac:dyDescent="0.35">
      <c r="A578" s="210" t="s">
        <v>72</v>
      </c>
      <c r="B578" s="196">
        <v>40</v>
      </c>
      <c r="C578" s="210" t="s">
        <v>73</v>
      </c>
      <c r="D578" s="72" t="s">
        <v>170</v>
      </c>
      <c r="E578" s="228">
        <v>6</v>
      </c>
      <c r="F578" s="228">
        <v>7</v>
      </c>
      <c r="G578" s="228">
        <v>13</v>
      </c>
      <c r="H578" s="237">
        <v>44502</v>
      </c>
      <c r="I578" s="228">
        <v>621</v>
      </c>
      <c r="J578" s="217">
        <f t="shared" si="26"/>
        <v>13</v>
      </c>
    </row>
    <row r="579" spans="1:10" hidden="1" outlineLevel="1" x14ac:dyDescent="0.35">
      <c r="A579" s="210" t="s">
        <v>72</v>
      </c>
      <c r="B579" s="196">
        <v>47</v>
      </c>
      <c r="C579" s="210" t="s">
        <v>73</v>
      </c>
      <c r="D579" s="72" t="s">
        <v>170</v>
      </c>
      <c r="E579" s="228">
        <v>8</v>
      </c>
      <c r="F579" s="228">
        <v>5</v>
      </c>
      <c r="G579" s="228">
        <v>13</v>
      </c>
      <c r="H579" s="237">
        <v>44502</v>
      </c>
      <c r="I579" s="228">
        <v>270</v>
      </c>
      <c r="J579" s="217">
        <f t="shared" ref="J579:J642" si="29">IF(I579&gt;$Q$1,,G579)</f>
        <v>13</v>
      </c>
    </row>
    <row r="580" spans="1:10" hidden="1" outlineLevel="1" x14ac:dyDescent="0.35">
      <c r="A580" s="210" t="s">
        <v>72</v>
      </c>
      <c r="B580" s="196">
        <v>41</v>
      </c>
      <c r="C580" s="210" t="s">
        <v>73</v>
      </c>
      <c r="D580" s="72" t="s">
        <v>170</v>
      </c>
      <c r="E580" s="228">
        <v>1</v>
      </c>
      <c r="F580" s="228">
        <v>5</v>
      </c>
      <c r="G580" s="228">
        <v>6</v>
      </c>
      <c r="H580" s="237">
        <v>44502</v>
      </c>
      <c r="I580" s="228">
        <v>312</v>
      </c>
      <c r="J580" s="217">
        <f t="shared" si="29"/>
        <v>6</v>
      </c>
    </row>
    <row r="581" spans="1:10" hidden="1" outlineLevel="1" x14ac:dyDescent="0.35">
      <c r="A581" s="210" t="s">
        <v>72</v>
      </c>
      <c r="B581" s="196">
        <v>42</v>
      </c>
      <c r="C581" s="210" t="s">
        <v>73</v>
      </c>
      <c r="D581" s="72" t="s">
        <v>170</v>
      </c>
      <c r="E581" s="228">
        <v>7</v>
      </c>
      <c r="F581" s="228">
        <v>7</v>
      </c>
      <c r="G581" s="228">
        <v>14</v>
      </c>
      <c r="H581" s="237">
        <v>44502</v>
      </c>
      <c r="I581" s="228">
        <v>166</v>
      </c>
      <c r="J581" s="217">
        <f t="shared" si="29"/>
        <v>14</v>
      </c>
    </row>
    <row r="582" spans="1:10" hidden="1" outlineLevel="1" x14ac:dyDescent="0.35">
      <c r="A582" s="210" t="s">
        <v>72</v>
      </c>
      <c r="B582" s="196">
        <v>44</v>
      </c>
      <c r="C582" s="210" t="s">
        <v>73</v>
      </c>
      <c r="D582" s="72" t="s">
        <v>170</v>
      </c>
      <c r="E582" s="228">
        <v>2</v>
      </c>
      <c r="F582" s="228">
        <v>2</v>
      </c>
      <c r="G582" s="228">
        <v>4</v>
      </c>
      <c r="H582" s="237">
        <v>44502</v>
      </c>
      <c r="I582" s="228">
        <v>520</v>
      </c>
      <c r="J582" s="217">
        <f t="shared" si="29"/>
        <v>4</v>
      </c>
    </row>
    <row r="583" spans="1:10" hidden="1" outlineLevel="1" x14ac:dyDescent="0.35">
      <c r="A583" s="210" t="s">
        <v>72</v>
      </c>
      <c r="B583" s="196">
        <v>45</v>
      </c>
      <c r="C583" s="210" t="s">
        <v>73</v>
      </c>
      <c r="D583" s="72" t="s">
        <v>170</v>
      </c>
      <c r="E583" s="228">
        <v>1</v>
      </c>
      <c r="F583" s="228">
        <v>3</v>
      </c>
      <c r="G583" s="228">
        <v>4</v>
      </c>
      <c r="H583" s="237">
        <v>44502</v>
      </c>
      <c r="I583" s="228">
        <v>440</v>
      </c>
      <c r="J583" s="217">
        <f t="shared" si="29"/>
        <v>4</v>
      </c>
    </row>
    <row r="584" spans="1:10" hidden="1" outlineLevel="1" x14ac:dyDescent="0.35">
      <c r="A584" s="210" t="s">
        <v>72</v>
      </c>
      <c r="B584" s="196">
        <v>46</v>
      </c>
      <c r="C584" s="210" t="s">
        <v>73</v>
      </c>
      <c r="D584" s="72" t="s">
        <v>170</v>
      </c>
      <c r="E584" s="228">
        <v>8</v>
      </c>
      <c r="F584" s="228">
        <v>5</v>
      </c>
      <c r="G584" s="228">
        <v>13</v>
      </c>
      <c r="H584" s="237">
        <v>44502</v>
      </c>
      <c r="I584" s="228">
        <v>163</v>
      </c>
      <c r="J584" s="217">
        <f t="shared" si="29"/>
        <v>13</v>
      </c>
    </row>
    <row r="585" spans="1:10" hidden="1" outlineLevel="1" x14ac:dyDescent="0.35">
      <c r="A585" s="210" t="s">
        <v>72</v>
      </c>
      <c r="B585" s="196">
        <v>48</v>
      </c>
      <c r="C585" s="210" t="s">
        <v>73</v>
      </c>
      <c r="D585" s="72" t="s">
        <v>170</v>
      </c>
      <c r="E585" s="228">
        <v>1</v>
      </c>
      <c r="F585" s="228">
        <v>4</v>
      </c>
      <c r="G585" s="228">
        <v>5</v>
      </c>
      <c r="H585" s="237">
        <v>44502</v>
      </c>
      <c r="I585" s="228">
        <v>820</v>
      </c>
      <c r="J585" s="217">
        <f t="shared" si="29"/>
        <v>5</v>
      </c>
    </row>
    <row r="586" spans="1:10" hidden="1" outlineLevel="1" x14ac:dyDescent="0.35">
      <c r="A586" s="210" t="s">
        <v>72</v>
      </c>
      <c r="B586" s="196">
        <v>49</v>
      </c>
      <c r="C586" s="210" t="s">
        <v>73</v>
      </c>
      <c r="D586" s="72" t="s">
        <v>170</v>
      </c>
      <c r="E586" s="228">
        <v>2</v>
      </c>
      <c r="F586" s="228">
        <v>4</v>
      </c>
      <c r="G586" s="228">
        <v>6</v>
      </c>
      <c r="H586" s="237">
        <v>44502</v>
      </c>
      <c r="I586" s="228">
        <v>441</v>
      </c>
      <c r="J586" s="217">
        <f t="shared" si="29"/>
        <v>6</v>
      </c>
    </row>
    <row r="587" spans="1:10" hidden="1" outlineLevel="1" x14ac:dyDescent="0.35">
      <c r="A587" s="210" t="s">
        <v>72</v>
      </c>
      <c r="B587" s="196">
        <v>50</v>
      </c>
      <c r="C587" s="210" t="s">
        <v>73</v>
      </c>
      <c r="D587" s="72" t="s">
        <v>170</v>
      </c>
      <c r="E587" s="228">
        <v>1</v>
      </c>
      <c r="F587" s="228">
        <v>4</v>
      </c>
      <c r="G587" s="228">
        <v>5</v>
      </c>
      <c r="H587" s="237">
        <v>44502</v>
      </c>
      <c r="I587" s="228">
        <v>170</v>
      </c>
      <c r="J587" s="217">
        <f t="shared" si="29"/>
        <v>5</v>
      </c>
    </row>
    <row r="588" spans="1:10" hidden="1" outlineLevel="1" x14ac:dyDescent="0.35">
      <c r="A588" s="210" t="s">
        <v>72</v>
      </c>
      <c r="B588" s="196">
        <v>51</v>
      </c>
      <c r="C588" s="210" t="s">
        <v>73</v>
      </c>
      <c r="D588" s="72" t="s">
        <v>170</v>
      </c>
      <c r="E588" s="228">
        <v>8</v>
      </c>
      <c r="F588" s="228">
        <v>2</v>
      </c>
      <c r="G588" s="228">
        <v>10</v>
      </c>
      <c r="H588" s="237">
        <v>44502</v>
      </c>
      <c r="I588" s="228">
        <v>700</v>
      </c>
      <c r="J588" s="217">
        <f t="shared" si="29"/>
        <v>10</v>
      </c>
    </row>
    <row r="589" spans="1:10" hidden="1" outlineLevel="1" x14ac:dyDescent="0.35">
      <c r="A589" s="210" t="s">
        <v>72</v>
      </c>
      <c r="B589" s="196">
        <v>52</v>
      </c>
      <c r="C589" s="210" t="s">
        <v>73</v>
      </c>
      <c r="D589" s="72" t="s">
        <v>170</v>
      </c>
      <c r="E589" s="228">
        <v>4</v>
      </c>
      <c r="F589" s="228">
        <v>4</v>
      </c>
      <c r="G589" s="228">
        <v>8</v>
      </c>
      <c r="H589" s="237">
        <v>44502</v>
      </c>
      <c r="I589" s="228">
        <v>890</v>
      </c>
      <c r="J589" s="217">
        <f t="shared" si="29"/>
        <v>8</v>
      </c>
    </row>
    <row r="590" spans="1:10" hidden="1" outlineLevel="1" x14ac:dyDescent="0.35">
      <c r="A590" s="210" t="s">
        <v>72</v>
      </c>
      <c r="B590" s="196">
        <v>53</v>
      </c>
      <c r="C590" s="210" t="s">
        <v>73</v>
      </c>
      <c r="D590" s="72" t="s">
        <v>170</v>
      </c>
      <c r="E590" s="228">
        <v>6</v>
      </c>
      <c r="F590" s="228">
        <v>4</v>
      </c>
      <c r="G590" s="228">
        <v>10</v>
      </c>
      <c r="H590" s="237">
        <v>44502</v>
      </c>
      <c r="I590" s="228">
        <v>163</v>
      </c>
      <c r="J590" s="217">
        <f t="shared" si="29"/>
        <v>10</v>
      </c>
    </row>
    <row r="591" spans="1:10" ht="15" collapsed="1" thickBot="1" x14ac:dyDescent="0.4">
      <c r="A591" s="211" t="s">
        <v>72</v>
      </c>
      <c r="B591" s="226"/>
      <c r="C591" s="212" t="s">
        <v>73</v>
      </c>
      <c r="D591" s="214">
        <f>COUNTA(D538:D590)</f>
        <v>53</v>
      </c>
      <c r="E591" s="214">
        <f>SUM(E538:E590)</f>
        <v>212</v>
      </c>
      <c r="F591" s="214">
        <f t="shared" ref="F591:G591" si="30">SUM(F538:F590)</f>
        <v>225</v>
      </c>
      <c r="G591" s="214">
        <f t="shared" si="30"/>
        <v>437</v>
      </c>
      <c r="H591" s="238">
        <v>44502</v>
      </c>
      <c r="I591" s="242">
        <f>AVERAGE(I538:I590)</f>
        <v>421.07547169811323</v>
      </c>
      <c r="J591" s="214">
        <f t="shared" ref="J591" si="31">SUM(J538:J590)</f>
        <v>437</v>
      </c>
    </row>
    <row r="592" spans="1:10" hidden="1" outlineLevel="1" x14ac:dyDescent="0.35">
      <c r="A592" s="210" t="s">
        <v>76</v>
      </c>
      <c r="B592" s="196">
        <v>1</v>
      </c>
      <c r="C592" s="210" t="s">
        <v>77</v>
      </c>
      <c r="D592" s="72" t="s">
        <v>170</v>
      </c>
      <c r="E592" s="228">
        <v>7</v>
      </c>
      <c r="F592" s="228">
        <v>2</v>
      </c>
      <c r="G592" s="228">
        <v>9</v>
      </c>
      <c r="H592" s="237">
        <v>44503</v>
      </c>
      <c r="I592" s="228">
        <v>171</v>
      </c>
      <c r="J592" s="217">
        <f t="shared" si="29"/>
        <v>9</v>
      </c>
    </row>
    <row r="593" spans="1:10" hidden="1" outlineLevel="1" x14ac:dyDescent="0.35">
      <c r="A593" s="210" t="s">
        <v>76</v>
      </c>
      <c r="B593" s="196">
        <v>26</v>
      </c>
      <c r="C593" s="210" t="s">
        <v>77</v>
      </c>
      <c r="D593" s="72" t="s">
        <v>170</v>
      </c>
      <c r="E593" s="228">
        <v>4</v>
      </c>
      <c r="F593" s="228">
        <v>3</v>
      </c>
      <c r="G593" s="228">
        <v>7</v>
      </c>
      <c r="H593" s="237">
        <v>44503</v>
      </c>
      <c r="I593" s="228">
        <v>421</v>
      </c>
      <c r="J593" s="217">
        <f t="shared" si="29"/>
        <v>7</v>
      </c>
    </row>
    <row r="594" spans="1:10" hidden="1" outlineLevel="1" x14ac:dyDescent="0.35">
      <c r="A594" s="210" t="s">
        <v>76</v>
      </c>
      <c r="B594" s="196">
        <v>2</v>
      </c>
      <c r="C594" s="210" t="s">
        <v>77</v>
      </c>
      <c r="D594" s="72" t="s">
        <v>170</v>
      </c>
      <c r="E594" s="228">
        <v>8</v>
      </c>
      <c r="F594" s="228">
        <v>3</v>
      </c>
      <c r="G594" s="228">
        <v>11</v>
      </c>
      <c r="H594" s="237">
        <v>44503</v>
      </c>
      <c r="I594" s="228">
        <v>228</v>
      </c>
      <c r="J594" s="217">
        <f t="shared" si="29"/>
        <v>11</v>
      </c>
    </row>
    <row r="595" spans="1:10" hidden="1" outlineLevel="1" x14ac:dyDescent="0.35">
      <c r="A595" s="210" t="s">
        <v>76</v>
      </c>
      <c r="B595" s="196">
        <v>3</v>
      </c>
      <c r="C595" s="210" t="s">
        <v>77</v>
      </c>
      <c r="D595" s="72" t="s">
        <v>170</v>
      </c>
      <c r="E595" s="228">
        <v>3</v>
      </c>
      <c r="F595" s="228">
        <v>2</v>
      </c>
      <c r="G595" s="228">
        <v>5</v>
      </c>
      <c r="H595" s="237">
        <v>44503</v>
      </c>
      <c r="I595" s="228">
        <v>311</v>
      </c>
      <c r="J595" s="217">
        <f t="shared" si="29"/>
        <v>5</v>
      </c>
    </row>
    <row r="596" spans="1:10" hidden="1" outlineLevel="1" x14ac:dyDescent="0.35">
      <c r="A596" s="210" t="s">
        <v>76</v>
      </c>
      <c r="B596" s="196">
        <v>36</v>
      </c>
      <c r="C596" s="210" t="s">
        <v>77</v>
      </c>
      <c r="D596" s="72" t="s">
        <v>170</v>
      </c>
      <c r="E596" s="228">
        <v>6</v>
      </c>
      <c r="F596" s="228">
        <v>6</v>
      </c>
      <c r="G596" s="228">
        <v>12</v>
      </c>
      <c r="H596" s="237">
        <v>44503</v>
      </c>
      <c r="I596" s="228">
        <v>424</v>
      </c>
      <c r="J596" s="217">
        <f t="shared" si="29"/>
        <v>12</v>
      </c>
    </row>
    <row r="597" spans="1:10" hidden="1" outlineLevel="1" x14ac:dyDescent="0.35">
      <c r="A597" s="210" t="s">
        <v>76</v>
      </c>
      <c r="B597" s="196">
        <v>4</v>
      </c>
      <c r="C597" s="210" t="s">
        <v>77</v>
      </c>
      <c r="D597" s="72" t="s">
        <v>170</v>
      </c>
      <c r="E597" s="228">
        <v>1</v>
      </c>
      <c r="F597" s="228">
        <v>2</v>
      </c>
      <c r="G597" s="228">
        <v>3</v>
      </c>
      <c r="H597" s="237">
        <v>44503</v>
      </c>
      <c r="I597" s="228">
        <v>155</v>
      </c>
      <c r="J597" s="217">
        <f t="shared" si="29"/>
        <v>3</v>
      </c>
    </row>
    <row r="598" spans="1:10" hidden="1" outlineLevel="1" x14ac:dyDescent="0.35">
      <c r="A598" s="210" t="s">
        <v>76</v>
      </c>
      <c r="B598" s="196">
        <v>5</v>
      </c>
      <c r="C598" s="210" t="s">
        <v>77</v>
      </c>
      <c r="D598" s="72" t="s">
        <v>170</v>
      </c>
      <c r="E598" s="228">
        <v>6</v>
      </c>
      <c r="F598" s="228">
        <v>2</v>
      </c>
      <c r="G598" s="228">
        <v>8</v>
      </c>
      <c r="H598" s="237">
        <v>44503</v>
      </c>
      <c r="I598" s="228">
        <v>611</v>
      </c>
      <c r="J598" s="217">
        <f t="shared" si="29"/>
        <v>8</v>
      </c>
    </row>
    <row r="599" spans="1:10" hidden="1" outlineLevel="1" x14ac:dyDescent="0.35">
      <c r="A599" s="210" t="s">
        <v>76</v>
      </c>
      <c r="B599" s="196">
        <v>6</v>
      </c>
      <c r="C599" s="210" t="s">
        <v>77</v>
      </c>
      <c r="D599" s="72" t="s">
        <v>170</v>
      </c>
      <c r="E599" s="228">
        <v>4</v>
      </c>
      <c r="F599" s="228">
        <v>2</v>
      </c>
      <c r="G599" s="228">
        <v>6</v>
      </c>
      <c r="H599" s="237">
        <v>44503</v>
      </c>
      <c r="I599" s="228">
        <v>412</v>
      </c>
      <c r="J599" s="217">
        <f t="shared" si="29"/>
        <v>6</v>
      </c>
    </row>
    <row r="600" spans="1:10" hidden="1" outlineLevel="1" x14ac:dyDescent="0.35">
      <c r="A600" s="210" t="s">
        <v>76</v>
      </c>
      <c r="B600" s="196">
        <v>7</v>
      </c>
      <c r="C600" s="210" t="s">
        <v>77</v>
      </c>
      <c r="D600" s="72" t="s">
        <v>170</v>
      </c>
      <c r="E600" s="228">
        <v>1</v>
      </c>
      <c r="F600" s="228">
        <v>2</v>
      </c>
      <c r="G600" s="228">
        <v>3</v>
      </c>
      <c r="H600" s="237">
        <v>44503</v>
      </c>
      <c r="I600" s="228">
        <v>250</v>
      </c>
      <c r="J600" s="217">
        <f t="shared" si="29"/>
        <v>3</v>
      </c>
    </row>
    <row r="601" spans="1:10" hidden="1" outlineLevel="1" x14ac:dyDescent="0.35">
      <c r="A601" s="210" t="s">
        <v>76</v>
      </c>
      <c r="B601" s="196">
        <v>8</v>
      </c>
      <c r="C601" s="210" t="s">
        <v>77</v>
      </c>
      <c r="D601" s="72" t="s">
        <v>170</v>
      </c>
      <c r="E601" s="228">
        <v>6</v>
      </c>
      <c r="F601" s="228">
        <v>2</v>
      </c>
      <c r="G601" s="228">
        <v>8</v>
      </c>
      <c r="H601" s="237">
        <v>44503</v>
      </c>
      <c r="I601" s="228">
        <v>180</v>
      </c>
      <c r="J601" s="217">
        <f t="shared" si="29"/>
        <v>8</v>
      </c>
    </row>
    <row r="602" spans="1:10" hidden="1" outlineLevel="1" x14ac:dyDescent="0.35">
      <c r="A602" s="210" t="s">
        <v>76</v>
      </c>
      <c r="B602" s="196">
        <v>9</v>
      </c>
      <c r="C602" s="210" t="s">
        <v>77</v>
      </c>
      <c r="D602" s="72" t="s">
        <v>170</v>
      </c>
      <c r="E602" s="228">
        <v>4</v>
      </c>
      <c r="F602" s="228">
        <v>2</v>
      </c>
      <c r="G602" s="228">
        <v>6</v>
      </c>
      <c r="H602" s="237">
        <v>44503</v>
      </c>
      <c r="I602" s="228">
        <v>411</v>
      </c>
      <c r="J602" s="217">
        <f t="shared" si="29"/>
        <v>6</v>
      </c>
    </row>
    <row r="603" spans="1:10" hidden="1" outlineLevel="1" x14ac:dyDescent="0.35">
      <c r="A603" s="210" t="s">
        <v>76</v>
      </c>
      <c r="B603" s="196">
        <v>10</v>
      </c>
      <c r="C603" s="210" t="s">
        <v>77</v>
      </c>
      <c r="D603" s="72" t="s">
        <v>170</v>
      </c>
      <c r="E603" s="228">
        <v>6</v>
      </c>
      <c r="F603" s="228">
        <v>2</v>
      </c>
      <c r="G603" s="228">
        <v>8</v>
      </c>
      <c r="H603" s="237">
        <v>44503</v>
      </c>
      <c r="I603" s="228">
        <v>150</v>
      </c>
      <c r="J603" s="217">
        <f t="shared" si="29"/>
        <v>8</v>
      </c>
    </row>
    <row r="604" spans="1:10" hidden="1" outlineLevel="1" x14ac:dyDescent="0.35">
      <c r="A604" s="210" t="s">
        <v>76</v>
      </c>
      <c r="B604" s="196">
        <v>11</v>
      </c>
      <c r="C604" s="210" t="s">
        <v>77</v>
      </c>
      <c r="D604" s="72" t="s">
        <v>170</v>
      </c>
      <c r="E604" s="228">
        <v>5</v>
      </c>
      <c r="F604" s="228">
        <v>2</v>
      </c>
      <c r="G604" s="228">
        <v>7</v>
      </c>
      <c r="H604" s="237">
        <v>44503</v>
      </c>
      <c r="I604" s="228">
        <v>161</v>
      </c>
      <c r="J604" s="217">
        <f t="shared" si="29"/>
        <v>7</v>
      </c>
    </row>
    <row r="605" spans="1:10" hidden="1" outlineLevel="1" x14ac:dyDescent="0.35">
      <c r="A605" s="210" t="s">
        <v>76</v>
      </c>
      <c r="B605" s="196">
        <v>12</v>
      </c>
      <c r="C605" s="210" t="s">
        <v>77</v>
      </c>
      <c r="D605" s="72" t="s">
        <v>170</v>
      </c>
      <c r="E605" s="228">
        <v>4</v>
      </c>
      <c r="F605" s="228">
        <v>2</v>
      </c>
      <c r="G605" s="228">
        <v>6</v>
      </c>
      <c r="H605" s="237">
        <v>44503</v>
      </c>
      <c r="I605" s="228">
        <v>315</v>
      </c>
      <c r="J605" s="217">
        <f t="shared" si="29"/>
        <v>6</v>
      </c>
    </row>
    <row r="606" spans="1:10" hidden="1" outlineLevel="1" x14ac:dyDescent="0.35">
      <c r="A606" s="210" t="s">
        <v>76</v>
      </c>
      <c r="B606" s="196">
        <v>13</v>
      </c>
      <c r="C606" s="210" t="s">
        <v>77</v>
      </c>
      <c r="D606" s="72" t="s">
        <v>170</v>
      </c>
      <c r="E606" s="228">
        <v>5</v>
      </c>
      <c r="F606" s="228">
        <v>6</v>
      </c>
      <c r="G606" s="228">
        <v>11</v>
      </c>
      <c r="H606" s="237">
        <v>44503</v>
      </c>
      <c r="I606" s="228">
        <v>242</v>
      </c>
      <c r="J606" s="217">
        <f t="shared" si="29"/>
        <v>11</v>
      </c>
    </row>
    <row r="607" spans="1:10" hidden="1" outlineLevel="1" x14ac:dyDescent="0.35">
      <c r="A607" s="210" t="s">
        <v>76</v>
      </c>
      <c r="B607" s="196">
        <v>14</v>
      </c>
      <c r="C607" s="210" t="s">
        <v>77</v>
      </c>
      <c r="D607" s="72" t="s">
        <v>170</v>
      </c>
      <c r="E607" s="228">
        <v>8</v>
      </c>
      <c r="F607" s="228">
        <v>3</v>
      </c>
      <c r="G607" s="228">
        <v>11</v>
      </c>
      <c r="H607" s="237">
        <v>44503</v>
      </c>
      <c r="I607" s="228">
        <v>312</v>
      </c>
      <c r="J607" s="217">
        <f t="shared" si="29"/>
        <v>11</v>
      </c>
    </row>
    <row r="608" spans="1:10" hidden="1" outlineLevel="1" x14ac:dyDescent="0.35">
      <c r="A608" s="210" t="s">
        <v>76</v>
      </c>
      <c r="B608" s="196">
        <v>15</v>
      </c>
      <c r="C608" s="210" t="s">
        <v>77</v>
      </c>
      <c r="D608" s="72" t="s">
        <v>170</v>
      </c>
      <c r="E608" s="228">
        <v>6</v>
      </c>
      <c r="F608" s="228">
        <v>3</v>
      </c>
      <c r="G608" s="228">
        <v>9</v>
      </c>
      <c r="H608" s="237">
        <v>44503</v>
      </c>
      <c r="I608" s="228">
        <v>260</v>
      </c>
      <c r="J608" s="217">
        <f t="shared" si="29"/>
        <v>9</v>
      </c>
    </row>
    <row r="609" spans="1:10" hidden="1" outlineLevel="1" x14ac:dyDescent="0.35">
      <c r="A609" s="210" t="s">
        <v>76</v>
      </c>
      <c r="B609" s="196">
        <v>16</v>
      </c>
      <c r="C609" s="210" t="s">
        <v>77</v>
      </c>
      <c r="D609" s="72" t="s">
        <v>170</v>
      </c>
      <c r="E609" s="228">
        <v>2</v>
      </c>
      <c r="F609" s="228">
        <v>4</v>
      </c>
      <c r="G609" s="228">
        <v>6</v>
      </c>
      <c r="H609" s="237">
        <v>44503</v>
      </c>
      <c r="I609" s="228">
        <v>315</v>
      </c>
      <c r="J609" s="217">
        <f t="shared" si="29"/>
        <v>6</v>
      </c>
    </row>
    <row r="610" spans="1:10" hidden="1" outlineLevel="1" x14ac:dyDescent="0.35">
      <c r="A610" s="210" t="s">
        <v>76</v>
      </c>
      <c r="B610" s="196">
        <v>17</v>
      </c>
      <c r="C610" s="210" t="s">
        <v>77</v>
      </c>
      <c r="D610" s="72" t="s">
        <v>170</v>
      </c>
      <c r="E610" s="228">
        <v>1</v>
      </c>
      <c r="F610" s="228">
        <v>5</v>
      </c>
      <c r="G610" s="228">
        <v>6</v>
      </c>
      <c r="H610" s="237">
        <v>44503</v>
      </c>
      <c r="I610" s="228">
        <v>183</v>
      </c>
      <c r="J610" s="217">
        <f t="shared" si="29"/>
        <v>6</v>
      </c>
    </row>
    <row r="611" spans="1:10" hidden="1" outlineLevel="1" x14ac:dyDescent="0.35">
      <c r="A611" s="210" t="s">
        <v>76</v>
      </c>
      <c r="B611" s="196">
        <v>18</v>
      </c>
      <c r="C611" s="210" t="s">
        <v>77</v>
      </c>
      <c r="D611" s="72" t="s">
        <v>170</v>
      </c>
      <c r="E611" s="228">
        <v>8</v>
      </c>
      <c r="F611" s="228">
        <v>11</v>
      </c>
      <c r="G611" s="228">
        <v>19</v>
      </c>
      <c r="H611" s="237">
        <v>44503</v>
      </c>
      <c r="I611" s="228">
        <v>347</v>
      </c>
      <c r="J611" s="217">
        <f t="shared" si="29"/>
        <v>19</v>
      </c>
    </row>
    <row r="612" spans="1:10" hidden="1" outlineLevel="1" x14ac:dyDescent="0.35">
      <c r="A612" s="210" t="s">
        <v>76</v>
      </c>
      <c r="B612" s="196">
        <v>19</v>
      </c>
      <c r="C612" s="210" t="s">
        <v>77</v>
      </c>
      <c r="D612" s="72" t="s">
        <v>170</v>
      </c>
      <c r="E612" s="228">
        <v>2</v>
      </c>
      <c r="F612" s="228">
        <v>3</v>
      </c>
      <c r="G612" s="228">
        <v>5</v>
      </c>
      <c r="H612" s="237">
        <v>44503</v>
      </c>
      <c r="I612" s="228">
        <v>212</v>
      </c>
      <c r="J612" s="217">
        <f t="shared" si="29"/>
        <v>5</v>
      </c>
    </row>
    <row r="613" spans="1:10" hidden="1" outlineLevel="1" x14ac:dyDescent="0.35">
      <c r="A613" s="210" t="s">
        <v>76</v>
      </c>
      <c r="B613" s="196">
        <v>20</v>
      </c>
      <c r="C613" s="210" t="s">
        <v>77</v>
      </c>
      <c r="D613" s="72" t="s">
        <v>170</v>
      </c>
      <c r="E613" s="228">
        <v>3</v>
      </c>
      <c r="F613" s="228">
        <v>3</v>
      </c>
      <c r="G613" s="228">
        <v>6</v>
      </c>
      <c r="H613" s="237">
        <v>44503</v>
      </c>
      <c r="I613" s="228">
        <v>321</v>
      </c>
      <c r="J613" s="217">
        <f t="shared" si="29"/>
        <v>6</v>
      </c>
    </row>
    <row r="614" spans="1:10" hidden="1" outlineLevel="1" x14ac:dyDescent="0.35">
      <c r="A614" s="210" t="s">
        <v>76</v>
      </c>
      <c r="B614" s="196">
        <v>21</v>
      </c>
      <c r="C614" s="210" t="s">
        <v>77</v>
      </c>
      <c r="D614" s="72" t="s">
        <v>170</v>
      </c>
      <c r="E614" s="228">
        <v>1</v>
      </c>
      <c r="F614" s="228">
        <v>4</v>
      </c>
      <c r="G614" s="228">
        <v>5</v>
      </c>
      <c r="H614" s="237">
        <v>44503</v>
      </c>
      <c r="I614" s="228">
        <v>311</v>
      </c>
      <c r="J614" s="217">
        <f t="shared" si="29"/>
        <v>5</v>
      </c>
    </row>
    <row r="615" spans="1:10" hidden="1" outlineLevel="1" x14ac:dyDescent="0.35">
      <c r="A615" s="210" t="s">
        <v>76</v>
      </c>
      <c r="B615" s="196">
        <v>31</v>
      </c>
      <c r="C615" s="210" t="s">
        <v>77</v>
      </c>
      <c r="D615" s="72" t="s">
        <v>170</v>
      </c>
      <c r="E615" s="228">
        <v>1</v>
      </c>
      <c r="F615" s="228">
        <v>4</v>
      </c>
      <c r="G615" s="228">
        <v>5</v>
      </c>
      <c r="H615" s="237">
        <v>44503</v>
      </c>
      <c r="I615" s="228">
        <v>153</v>
      </c>
      <c r="J615" s="217">
        <f t="shared" si="29"/>
        <v>5</v>
      </c>
    </row>
    <row r="616" spans="1:10" hidden="1" outlineLevel="1" x14ac:dyDescent="0.35">
      <c r="A616" s="210" t="s">
        <v>76</v>
      </c>
      <c r="B616" s="196">
        <v>22</v>
      </c>
      <c r="C616" s="210" t="s">
        <v>77</v>
      </c>
      <c r="D616" s="72" t="s">
        <v>170</v>
      </c>
      <c r="E616" s="228">
        <v>4</v>
      </c>
      <c r="F616" s="228">
        <v>3</v>
      </c>
      <c r="G616" s="228">
        <v>7</v>
      </c>
      <c r="H616" s="237">
        <v>44503</v>
      </c>
      <c r="I616" s="228">
        <v>420</v>
      </c>
      <c r="J616" s="217">
        <f t="shared" si="29"/>
        <v>7</v>
      </c>
    </row>
    <row r="617" spans="1:10" hidden="1" outlineLevel="1" x14ac:dyDescent="0.35">
      <c r="A617" s="210" t="s">
        <v>76</v>
      </c>
      <c r="B617" s="196">
        <v>28</v>
      </c>
      <c r="C617" s="210" t="s">
        <v>77</v>
      </c>
      <c r="D617" s="72" t="s">
        <v>170</v>
      </c>
      <c r="E617" s="228">
        <v>1</v>
      </c>
      <c r="F617" s="228">
        <v>4</v>
      </c>
      <c r="G617" s="228">
        <v>5</v>
      </c>
      <c r="H617" s="237">
        <v>44503</v>
      </c>
      <c r="I617" s="228">
        <v>221</v>
      </c>
      <c r="J617" s="217">
        <f t="shared" si="29"/>
        <v>5</v>
      </c>
    </row>
    <row r="618" spans="1:10" hidden="1" outlineLevel="1" x14ac:dyDescent="0.35">
      <c r="A618" s="210" t="s">
        <v>76</v>
      </c>
      <c r="B618" s="196">
        <v>23</v>
      </c>
      <c r="C618" s="210" t="s">
        <v>77</v>
      </c>
      <c r="D618" s="72" t="s">
        <v>170</v>
      </c>
      <c r="E618" s="228">
        <v>7</v>
      </c>
      <c r="F618" s="228">
        <v>3</v>
      </c>
      <c r="G618" s="228">
        <v>10</v>
      </c>
      <c r="H618" s="237">
        <v>44503</v>
      </c>
      <c r="I618" s="228">
        <v>712</v>
      </c>
      <c r="J618" s="217">
        <f t="shared" si="29"/>
        <v>10</v>
      </c>
    </row>
    <row r="619" spans="1:10" hidden="1" outlineLevel="1" x14ac:dyDescent="0.35">
      <c r="A619" s="210" t="s">
        <v>76</v>
      </c>
      <c r="B619" s="196">
        <v>24</v>
      </c>
      <c r="C619" s="210" t="s">
        <v>77</v>
      </c>
      <c r="D619" s="72" t="s">
        <v>170</v>
      </c>
      <c r="E619" s="228">
        <v>8</v>
      </c>
      <c r="F619" s="228">
        <v>3</v>
      </c>
      <c r="G619" s="228">
        <v>11</v>
      </c>
      <c r="H619" s="237">
        <v>44503</v>
      </c>
      <c r="I619" s="228">
        <v>221</v>
      </c>
      <c r="J619" s="217">
        <f t="shared" si="29"/>
        <v>11</v>
      </c>
    </row>
    <row r="620" spans="1:10" hidden="1" outlineLevel="1" x14ac:dyDescent="0.35">
      <c r="A620" s="210" t="s">
        <v>76</v>
      </c>
      <c r="B620" s="196">
        <v>25</v>
      </c>
      <c r="C620" s="210" t="s">
        <v>77</v>
      </c>
      <c r="D620" s="72" t="s">
        <v>170</v>
      </c>
      <c r="E620" s="228">
        <v>8</v>
      </c>
      <c r="F620" s="228">
        <v>5</v>
      </c>
      <c r="G620" s="228">
        <v>13</v>
      </c>
      <c r="H620" s="237">
        <v>44503</v>
      </c>
      <c r="I620" s="228">
        <v>323</v>
      </c>
      <c r="J620" s="217">
        <f t="shared" si="29"/>
        <v>13</v>
      </c>
    </row>
    <row r="621" spans="1:10" hidden="1" outlineLevel="1" x14ac:dyDescent="0.35">
      <c r="A621" s="210" t="s">
        <v>76</v>
      </c>
      <c r="B621" s="196">
        <v>27</v>
      </c>
      <c r="C621" s="210" t="s">
        <v>77</v>
      </c>
      <c r="D621" s="72" t="s">
        <v>170</v>
      </c>
      <c r="E621" s="228">
        <v>5</v>
      </c>
      <c r="F621" s="228">
        <v>5</v>
      </c>
      <c r="G621" s="228">
        <v>10</v>
      </c>
      <c r="H621" s="237">
        <v>44503</v>
      </c>
      <c r="I621" s="228">
        <v>541</v>
      </c>
      <c r="J621" s="217">
        <f t="shared" si="29"/>
        <v>10</v>
      </c>
    </row>
    <row r="622" spans="1:10" hidden="1" outlineLevel="1" x14ac:dyDescent="0.35">
      <c r="A622" s="210" t="s">
        <v>76</v>
      </c>
      <c r="B622" s="196">
        <v>29</v>
      </c>
      <c r="C622" s="210" t="s">
        <v>77</v>
      </c>
      <c r="D622" s="72" t="s">
        <v>170</v>
      </c>
      <c r="E622" s="228">
        <v>2</v>
      </c>
      <c r="F622" s="228">
        <v>5</v>
      </c>
      <c r="G622" s="228">
        <v>7</v>
      </c>
      <c r="H622" s="237">
        <v>44503</v>
      </c>
      <c r="I622" s="228">
        <v>421</v>
      </c>
      <c r="J622" s="217">
        <f t="shared" si="29"/>
        <v>7</v>
      </c>
    </row>
    <row r="623" spans="1:10" hidden="1" outlineLevel="1" x14ac:dyDescent="0.35">
      <c r="A623" s="210" t="s">
        <v>76</v>
      </c>
      <c r="B623" s="196">
        <v>30</v>
      </c>
      <c r="C623" s="210" t="s">
        <v>77</v>
      </c>
      <c r="D623" s="72" t="s">
        <v>170</v>
      </c>
      <c r="E623" s="228">
        <v>8</v>
      </c>
      <c r="F623" s="228">
        <v>5</v>
      </c>
      <c r="G623" s="228">
        <v>13</v>
      </c>
      <c r="H623" s="237">
        <v>44503</v>
      </c>
      <c r="I623" s="228">
        <v>323</v>
      </c>
      <c r="J623" s="217">
        <f t="shared" si="29"/>
        <v>13</v>
      </c>
    </row>
    <row r="624" spans="1:10" hidden="1" outlineLevel="1" x14ac:dyDescent="0.35">
      <c r="A624" s="210" t="s">
        <v>76</v>
      </c>
      <c r="B624" s="196">
        <v>32</v>
      </c>
      <c r="C624" s="210" t="s">
        <v>77</v>
      </c>
      <c r="D624" s="72" t="s">
        <v>170</v>
      </c>
      <c r="E624" s="228">
        <v>2</v>
      </c>
      <c r="F624" s="228">
        <v>3</v>
      </c>
      <c r="G624" s="228">
        <v>5</v>
      </c>
      <c r="H624" s="237">
        <v>44503</v>
      </c>
      <c r="I624" s="228">
        <v>218</v>
      </c>
      <c r="J624" s="217">
        <f t="shared" si="29"/>
        <v>5</v>
      </c>
    </row>
    <row r="625" spans="1:10" hidden="1" outlineLevel="1" x14ac:dyDescent="0.35">
      <c r="A625" s="210" t="s">
        <v>76</v>
      </c>
      <c r="B625" s="196">
        <v>33</v>
      </c>
      <c r="C625" s="210" t="s">
        <v>77</v>
      </c>
      <c r="D625" s="72" t="s">
        <v>170</v>
      </c>
      <c r="E625" s="228">
        <v>1</v>
      </c>
      <c r="F625" s="228">
        <v>3</v>
      </c>
      <c r="G625" s="228">
        <v>4</v>
      </c>
      <c r="H625" s="237">
        <v>44503</v>
      </c>
      <c r="I625" s="228">
        <v>205</v>
      </c>
      <c r="J625" s="217">
        <f t="shared" si="29"/>
        <v>4</v>
      </c>
    </row>
    <row r="626" spans="1:10" hidden="1" outlineLevel="1" x14ac:dyDescent="0.35">
      <c r="A626" s="210" t="s">
        <v>76</v>
      </c>
      <c r="B626" s="196">
        <v>34</v>
      </c>
      <c r="C626" s="210" t="s">
        <v>77</v>
      </c>
      <c r="D626" s="72" t="s">
        <v>170</v>
      </c>
      <c r="E626" s="228">
        <v>4</v>
      </c>
      <c r="F626" s="228">
        <v>4</v>
      </c>
      <c r="G626" s="228">
        <v>8</v>
      </c>
      <c r="H626" s="237">
        <v>44503</v>
      </c>
      <c r="I626" s="228">
        <v>431</v>
      </c>
      <c r="J626" s="217">
        <f t="shared" si="29"/>
        <v>8</v>
      </c>
    </row>
    <row r="627" spans="1:10" hidden="1" outlineLevel="1" x14ac:dyDescent="0.35">
      <c r="A627" s="210" t="s">
        <v>76</v>
      </c>
      <c r="B627" s="196">
        <v>35</v>
      </c>
      <c r="C627" s="210" t="s">
        <v>77</v>
      </c>
      <c r="D627" s="72" t="s">
        <v>170</v>
      </c>
      <c r="E627" s="228">
        <v>5</v>
      </c>
      <c r="F627" s="228">
        <v>4</v>
      </c>
      <c r="G627" s="228">
        <v>9</v>
      </c>
      <c r="H627" s="237">
        <v>44503</v>
      </c>
      <c r="I627" s="228">
        <v>531</v>
      </c>
      <c r="J627" s="217">
        <f t="shared" si="29"/>
        <v>9</v>
      </c>
    </row>
    <row r="628" spans="1:10" hidden="1" outlineLevel="1" x14ac:dyDescent="0.35">
      <c r="A628" s="210" t="s">
        <v>76</v>
      </c>
      <c r="B628" s="196">
        <v>37</v>
      </c>
      <c r="C628" s="210" t="s">
        <v>77</v>
      </c>
      <c r="D628" s="72" t="s">
        <v>170</v>
      </c>
      <c r="E628" s="228">
        <v>8</v>
      </c>
      <c r="F628" s="228">
        <v>3</v>
      </c>
      <c r="G628" s="228">
        <v>11</v>
      </c>
      <c r="H628" s="237">
        <v>44503</v>
      </c>
      <c r="I628" s="228">
        <v>280</v>
      </c>
      <c r="J628" s="217">
        <f t="shared" si="29"/>
        <v>11</v>
      </c>
    </row>
    <row r="629" spans="1:10" hidden="1" outlineLevel="1" x14ac:dyDescent="0.35">
      <c r="A629" s="210" t="s">
        <v>76</v>
      </c>
      <c r="B629" s="196">
        <v>38</v>
      </c>
      <c r="C629" s="210" t="s">
        <v>77</v>
      </c>
      <c r="D629" s="72" t="s">
        <v>170</v>
      </c>
      <c r="E629" s="228">
        <v>1</v>
      </c>
      <c r="F629" s="228">
        <v>3</v>
      </c>
      <c r="G629" s="228">
        <v>4</v>
      </c>
      <c r="H629" s="237">
        <v>44503</v>
      </c>
      <c r="I629" s="228">
        <v>215</v>
      </c>
      <c r="J629" s="217">
        <f t="shared" si="29"/>
        <v>4</v>
      </c>
    </row>
    <row r="630" spans="1:10" hidden="1" outlineLevel="1" x14ac:dyDescent="0.35">
      <c r="A630" s="210" t="s">
        <v>76</v>
      </c>
      <c r="B630" s="196">
        <v>39</v>
      </c>
      <c r="C630" s="210" t="s">
        <v>77</v>
      </c>
      <c r="D630" s="72" t="s">
        <v>170</v>
      </c>
      <c r="E630" s="228">
        <v>8</v>
      </c>
      <c r="F630" s="228">
        <v>3</v>
      </c>
      <c r="G630" s="228">
        <v>11</v>
      </c>
      <c r="H630" s="237">
        <v>44503</v>
      </c>
      <c r="I630" s="228">
        <v>229</v>
      </c>
      <c r="J630" s="217">
        <f t="shared" si="29"/>
        <v>11</v>
      </c>
    </row>
    <row r="631" spans="1:10" hidden="1" outlineLevel="1" x14ac:dyDescent="0.35">
      <c r="A631" s="210" t="s">
        <v>76</v>
      </c>
      <c r="B631" s="196">
        <v>40</v>
      </c>
      <c r="C631" s="210" t="s">
        <v>77</v>
      </c>
      <c r="D631" s="72" t="s">
        <v>170</v>
      </c>
      <c r="E631" s="228">
        <v>4</v>
      </c>
      <c r="F631" s="228">
        <v>5</v>
      </c>
      <c r="G631" s="228">
        <v>9</v>
      </c>
      <c r="H631" s="237">
        <v>44503</v>
      </c>
      <c r="I631" s="228">
        <v>342</v>
      </c>
      <c r="J631" s="217">
        <f t="shared" si="29"/>
        <v>9</v>
      </c>
    </row>
    <row r="632" spans="1:10" ht="15" collapsed="1" thickBot="1" x14ac:dyDescent="0.4">
      <c r="A632" s="211" t="s">
        <v>76</v>
      </c>
      <c r="B632" s="226"/>
      <c r="C632" s="212" t="s">
        <v>77</v>
      </c>
      <c r="D632" s="214">
        <f>COUNTA(D592:D631)</f>
        <v>40</v>
      </c>
      <c r="E632" s="214">
        <f>SUM(E592:E631)</f>
        <v>178</v>
      </c>
      <c r="F632" s="214">
        <f t="shared" ref="F632:G632" si="32">SUM(F592:F631)</f>
        <v>141</v>
      </c>
      <c r="G632" s="214">
        <f t="shared" si="32"/>
        <v>319</v>
      </c>
      <c r="H632" s="238">
        <v>44503</v>
      </c>
      <c r="I632" s="242">
        <f>AVERAGE(I592:I631)</f>
        <v>312.22500000000002</v>
      </c>
      <c r="J632" s="214">
        <f t="shared" ref="J632" si="33">SUM(J592:J631)</f>
        <v>319</v>
      </c>
    </row>
    <row r="633" spans="1:10" hidden="1" outlineLevel="1" x14ac:dyDescent="0.35">
      <c r="A633" s="210" t="s">
        <v>80</v>
      </c>
      <c r="B633" s="196">
        <v>1</v>
      </c>
      <c r="C633" s="210" t="s">
        <v>81</v>
      </c>
      <c r="D633" s="72" t="s">
        <v>170</v>
      </c>
      <c r="E633" s="228">
        <v>6</v>
      </c>
      <c r="F633" s="228">
        <v>2</v>
      </c>
      <c r="G633" s="228">
        <v>8</v>
      </c>
      <c r="H633" s="237">
        <v>44504</v>
      </c>
      <c r="I633" s="228">
        <v>161</v>
      </c>
      <c r="J633" s="217">
        <f t="shared" si="29"/>
        <v>8</v>
      </c>
    </row>
    <row r="634" spans="1:10" hidden="1" outlineLevel="1" x14ac:dyDescent="0.35">
      <c r="A634" s="210" t="s">
        <v>80</v>
      </c>
      <c r="B634" s="196">
        <v>2</v>
      </c>
      <c r="C634" s="210" t="s">
        <v>81</v>
      </c>
      <c r="D634" s="72" t="s">
        <v>170</v>
      </c>
      <c r="E634" s="228">
        <v>2</v>
      </c>
      <c r="F634" s="228">
        <v>2</v>
      </c>
      <c r="G634" s="228">
        <v>4</v>
      </c>
      <c r="H634" s="237">
        <v>44504</v>
      </c>
      <c r="I634" s="228">
        <v>201</v>
      </c>
      <c r="J634" s="217">
        <f t="shared" si="29"/>
        <v>4</v>
      </c>
    </row>
    <row r="635" spans="1:10" hidden="1" outlineLevel="1" x14ac:dyDescent="0.35">
      <c r="A635" s="210" t="s">
        <v>80</v>
      </c>
      <c r="B635" s="196">
        <v>3</v>
      </c>
      <c r="C635" s="210" t="s">
        <v>81</v>
      </c>
      <c r="D635" s="72" t="s">
        <v>170</v>
      </c>
      <c r="E635" s="228">
        <v>0</v>
      </c>
      <c r="F635" s="228">
        <v>2</v>
      </c>
      <c r="G635" s="228">
        <v>2</v>
      </c>
      <c r="H635" s="237">
        <v>44504</v>
      </c>
      <c r="I635" s="228">
        <v>155</v>
      </c>
      <c r="J635" s="217">
        <f t="shared" si="29"/>
        <v>2</v>
      </c>
    </row>
    <row r="636" spans="1:10" hidden="1" outlineLevel="1" x14ac:dyDescent="0.35">
      <c r="A636" s="210" t="s">
        <v>80</v>
      </c>
      <c r="B636" s="196">
        <v>4</v>
      </c>
      <c r="C636" s="210" t="s">
        <v>81</v>
      </c>
      <c r="D636" s="72" t="s">
        <v>170</v>
      </c>
      <c r="E636" s="228">
        <v>0</v>
      </c>
      <c r="F636" s="228">
        <v>2</v>
      </c>
      <c r="G636" s="228">
        <v>2</v>
      </c>
      <c r="H636" s="237">
        <v>44504</v>
      </c>
      <c r="I636" s="228">
        <v>371</v>
      </c>
      <c r="J636" s="217">
        <f t="shared" si="29"/>
        <v>2</v>
      </c>
    </row>
    <row r="637" spans="1:10" hidden="1" outlineLevel="1" x14ac:dyDescent="0.35">
      <c r="A637" s="210" t="s">
        <v>80</v>
      </c>
      <c r="B637" s="196">
        <v>5</v>
      </c>
      <c r="C637" s="210" t="s">
        <v>81</v>
      </c>
      <c r="D637" s="72" t="s">
        <v>170</v>
      </c>
      <c r="E637" s="228">
        <v>2</v>
      </c>
      <c r="F637" s="228">
        <v>4</v>
      </c>
      <c r="G637" s="228">
        <v>6</v>
      </c>
      <c r="H637" s="237">
        <v>44504</v>
      </c>
      <c r="I637" s="228">
        <v>231</v>
      </c>
      <c r="J637" s="217">
        <f t="shared" si="29"/>
        <v>6</v>
      </c>
    </row>
    <row r="638" spans="1:10" hidden="1" outlineLevel="1" x14ac:dyDescent="0.35">
      <c r="A638" s="210" t="s">
        <v>80</v>
      </c>
      <c r="B638" s="196">
        <v>6</v>
      </c>
      <c r="C638" s="210" t="s">
        <v>81</v>
      </c>
      <c r="D638" s="72" t="s">
        <v>170</v>
      </c>
      <c r="E638" s="228">
        <v>1</v>
      </c>
      <c r="F638" s="228">
        <v>3</v>
      </c>
      <c r="G638" s="228">
        <v>4</v>
      </c>
      <c r="H638" s="237">
        <v>44504</v>
      </c>
      <c r="I638" s="228">
        <v>171</v>
      </c>
      <c r="J638" s="217">
        <f t="shared" si="29"/>
        <v>4</v>
      </c>
    </row>
    <row r="639" spans="1:10" hidden="1" outlineLevel="1" x14ac:dyDescent="0.35">
      <c r="A639" s="210" t="s">
        <v>80</v>
      </c>
      <c r="B639" s="196">
        <v>11</v>
      </c>
      <c r="C639" s="210" t="s">
        <v>81</v>
      </c>
      <c r="D639" s="72" t="s">
        <v>170</v>
      </c>
      <c r="E639" s="228">
        <v>1</v>
      </c>
      <c r="F639" s="228">
        <v>5</v>
      </c>
      <c r="G639" s="228">
        <v>6</v>
      </c>
      <c r="H639" s="237">
        <v>44504</v>
      </c>
      <c r="I639" s="228">
        <v>162</v>
      </c>
      <c r="J639" s="217">
        <f t="shared" si="29"/>
        <v>6</v>
      </c>
    </row>
    <row r="640" spans="1:10" hidden="1" outlineLevel="1" x14ac:dyDescent="0.35">
      <c r="A640" s="210" t="s">
        <v>80</v>
      </c>
      <c r="B640" s="196">
        <v>7</v>
      </c>
      <c r="C640" s="210" t="s">
        <v>81</v>
      </c>
      <c r="D640" s="72" t="s">
        <v>170</v>
      </c>
      <c r="E640" s="228">
        <v>2</v>
      </c>
      <c r="F640" s="228">
        <v>2</v>
      </c>
      <c r="G640" s="228">
        <v>4</v>
      </c>
      <c r="H640" s="237">
        <v>44504</v>
      </c>
      <c r="I640" s="228">
        <v>208</v>
      </c>
      <c r="J640" s="217">
        <f t="shared" si="29"/>
        <v>4</v>
      </c>
    </row>
    <row r="641" spans="1:10" hidden="1" outlineLevel="1" x14ac:dyDescent="0.35">
      <c r="A641" s="210" t="s">
        <v>80</v>
      </c>
      <c r="B641" s="196">
        <v>8</v>
      </c>
      <c r="C641" s="210" t="s">
        <v>81</v>
      </c>
      <c r="D641" s="72" t="s">
        <v>170</v>
      </c>
      <c r="E641" s="228">
        <v>4</v>
      </c>
      <c r="F641" s="228">
        <v>2</v>
      </c>
      <c r="G641" s="228">
        <v>6</v>
      </c>
      <c r="H641" s="237">
        <v>44504</v>
      </c>
      <c r="I641" s="228">
        <v>411</v>
      </c>
      <c r="J641" s="217">
        <f t="shared" si="29"/>
        <v>6</v>
      </c>
    </row>
    <row r="642" spans="1:10" hidden="1" outlineLevel="1" x14ac:dyDescent="0.35">
      <c r="A642" s="210" t="s">
        <v>80</v>
      </c>
      <c r="B642" s="196">
        <v>9</v>
      </c>
      <c r="C642" s="210" t="s">
        <v>81</v>
      </c>
      <c r="D642" s="72" t="s">
        <v>170</v>
      </c>
      <c r="E642" s="228">
        <v>2</v>
      </c>
      <c r="F642" s="228">
        <v>5</v>
      </c>
      <c r="G642" s="228">
        <v>7</v>
      </c>
      <c r="H642" s="237">
        <v>44504</v>
      </c>
      <c r="I642" s="228">
        <v>350</v>
      </c>
      <c r="J642" s="217">
        <f t="shared" si="29"/>
        <v>7</v>
      </c>
    </row>
    <row r="643" spans="1:10" hidden="1" outlineLevel="1" x14ac:dyDescent="0.35">
      <c r="A643" s="210" t="s">
        <v>80</v>
      </c>
      <c r="B643" s="196">
        <v>10</v>
      </c>
      <c r="C643" s="210" t="s">
        <v>81</v>
      </c>
      <c r="D643" s="72" t="s">
        <v>170</v>
      </c>
      <c r="E643" s="228">
        <v>5</v>
      </c>
      <c r="F643" s="228">
        <v>2</v>
      </c>
      <c r="G643" s="228">
        <v>7</v>
      </c>
      <c r="H643" s="237">
        <v>44504</v>
      </c>
      <c r="I643" s="228">
        <v>513</v>
      </c>
      <c r="J643" s="217">
        <f t="shared" ref="J643:J706" si="34">IF(I643&gt;$Q$1,,G643)</f>
        <v>7</v>
      </c>
    </row>
    <row r="644" spans="1:10" hidden="1" outlineLevel="1" x14ac:dyDescent="0.35">
      <c r="A644" s="210" t="s">
        <v>80</v>
      </c>
      <c r="B644" s="196">
        <v>12</v>
      </c>
      <c r="C644" s="210" t="s">
        <v>81</v>
      </c>
      <c r="D644" s="72" t="s">
        <v>170</v>
      </c>
      <c r="E644" s="228">
        <v>5</v>
      </c>
      <c r="F644" s="228">
        <v>4</v>
      </c>
      <c r="G644" s="228">
        <v>9</v>
      </c>
      <c r="H644" s="237">
        <v>44504</v>
      </c>
      <c r="I644" s="228">
        <v>531</v>
      </c>
      <c r="J644" s="217">
        <f t="shared" si="34"/>
        <v>9</v>
      </c>
    </row>
    <row r="645" spans="1:10" hidden="1" outlineLevel="1" x14ac:dyDescent="0.35">
      <c r="A645" s="210" t="s">
        <v>80</v>
      </c>
      <c r="B645" s="196">
        <v>13</v>
      </c>
      <c r="C645" s="210" t="s">
        <v>81</v>
      </c>
      <c r="D645" s="72" t="s">
        <v>170</v>
      </c>
      <c r="E645" s="228">
        <v>6</v>
      </c>
      <c r="F645" s="228">
        <v>2</v>
      </c>
      <c r="G645" s="228">
        <v>8</v>
      </c>
      <c r="H645" s="237">
        <v>44504</v>
      </c>
      <c r="I645" s="228">
        <v>162</v>
      </c>
      <c r="J645" s="217">
        <f t="shared" si="34"/>
        <v>8</v>
      </c>
    </row>
    <row r="646" spans="1:10" hidden="1" outlineLevel="1" x14ac:dyDescent="0.35">
      <c r="A646" s="210" t="s">
        <v>80</v>
      </c>
      <c r="B646" s="196">
        <v>14</v>
      </c>
      <c r="C646" s="210" t="s">
        <v>81</v>
      </c>
      <c r="D646" s="72" t="s">
        <v>170</v>
      </c>
      <c r="E646" s="228">
        <v>5</v>
      </c>
      <c r="F646" s="228">
        <v>6</v>
      </c>
      <c r="G646" s="228">
        <v>11</v>
      </c>
      <c r="H646" s="237">
        <v>44504</v>
      </c>
      <c r="I646" s="228">
        <v>507</v>
      </c>
      <c r="J646" s="217">
        <f t="shared" si="34"/>
        <v>11</v>
      </c>
    </row>
    <row r="647" spans="1:10" hidden="1" outlineLevel="1" x14ac:dyDescent="0.35">
      <c r="A647" s="210" t="s">
        <v>80</v>
      </c>
      <c r="B647" s="196">
        <v>25</v>
      </c>
      <c r="C647" s="210" t="s">
        <v>81</v>
      </c>
      <c r="D647" s="72" t="s">
        <v>170</v>
      </c>
      <c r="E647" s="228">
        <v>7</v>
      </c>
      <c r="F647" s="228">
        <v>6</v>
      </c>
      <c r="G647" s="228">
        <v>13</v>
      </c>
      <c r="H647" s="237">
        <v>44504</v>
      </c>
      <c r="I647" s="228">
        <v>702</v>
      </c>
      <c r="J647" s="217">
        <f t="shared" si="34"/>
        <v>13</v>
      </c>
    </row>
    <row r="648" spans="1:10" hidden="1" outlineLevel="1" x14ac:dyDescent="0.35">
      <c r="A648" s="210" t="s">
        <v>80</v>
      </c>
      <c r="B648" s="196">
        <v>15</v>
      </c>
      <c r="C648" s="210" t="s">
        <v>81</v>
      </c>
      <c r="D648" s="72" t="s">
        <v>170</v>
      </c>
      <c r="E648" s="228">
        <v>0</v>
      </c>
      <c r="F648" s="228">
        <v>2</v>
      </c>
      <c r="G648" s="228">
        <v>2</v>
      </c>
      <c r="H648" s="237">
        <v>44504</v>
      </c>
      <c r="I648" s="228">
        <v>195</v>
      </c>
      <c r="J648" s="217">
        <f t="shared" si="34"/>
        <v>2</v>
      </c>
    </row>
    <row r="649" spans="1:10" hidden="1" outlineLevel="1" x14ac:dyDescent="0.35">
      <c r="A649" s="210" t="s">
        <v>80</v>
      </c>
      <c r="B649" s="196">
        <v>16</v>
      </c>
      <c r="C649" s="210" t="s">
        <v>81</v>
      </c>
      <c r="D649" s="72" t="s">
        <v>170</v>
      </c>
      <c r="E649" s="228">
        <v>5</v>
      </c>
      <c r="F649" s="228">
        <v>4</v>
      </c>
      <c r="G649" s="228">
        <v>9</v>
      </c>
      <c r="H649" s="237">
        <v>44504</v>
      </c>
      <c r="I649" s="228">
        <v>502</v>
      </c>
      <c r="J649" s="217">
        <f t="shared" si="34"/>
        <v>9</v>
      </c>
    </row>
    <row r="650" spans="1:10" hidden="1" outlineLevel="1" x14ac:dyDescent="0.35">
      <c r="A650" s="210" t="s">
        <v>80</v>
      </c>
      <c r="B650" s="196">
        <v>17</v>
      </c>
      <c r="C650" s="210" t="s">
        <v>81</v>
      </c>
      <c r="D650" s="72" t="s">
        <v>170</v>
      </c>
      <c r="E650" s="228">
        <v>4</v>
      </c>
      <c r="F650" s="228">
        <v>5</v>
      </c>
      <c r="G650" s="228">
        <v>9</v>
      </c>
      <c r="H650" s="237">
        <v>44504</v>
      </c>
      <c r="I650" s="228">
        <v>154</v>
      </c>
      <c r="J650" s="217">
        <f t="shared" si="34"/>
        <v>9</v>
      </c>
    </row>
    <row r="651" spans="1:10" hidden="1" outlineLevel="1" x14ac:dyDescent="0.35">
      <c r="A651" s="210" t="s">
        <v>80</v>
      </c>
      <c r="B651" s="196">
        <v>18</v>
      </c>
      <c r="C651" s="210" t="s">
        <v>81</v>
      </c>
      <c r="D651" s="72" t="s">
        <v>170</v>
      </c>
      <c r="E651" s="228">
        <v>4</v>
      </c>
      <c r="F651" s="228">
        <v>4</v>
      </c>
      <c r="G651" s="228">
        <v>8</v>
      </c>
      <c r="H651" s="237">
        <v>44504</v>
      </c>
      <c r="I651" s="228">
        <v>410</v>
      </c>
      <c r="J651" s="217">
        <f t="shared" si="34"/>
        <v>8</v>
      </c>
    </row>
    <row r="652" spans="1:10" hidden="1" outlineLevel="1" x14ac:dyDescent="0.35">
      <c r="A652" s="210" t="s">
        <v>80</v>
      </c>
      <c r="B652" s="196">
        <v>19</v>
      </c>
      <c r="C652" s="210" t="s">
        <v>81</v>
      </c>
      <c r="D652" s="72" t="s">
        <v>170</v>
      </c>
      <c r="E652" s="228">
        <v>3</v>
      </c>
      <c r="F652" s="228">
        <v>3</v>
      </c>
      <c r="G652" s="228">
        <v>6</v>
      </c>
      <c r="H652" s="237">
        <v>44504</v>
      </c>
      <c r="I652" s="228">
        <v>335</v>
      </c>
      <c r="J652" s="217">
        <f t="shared" si="34"/>
        <v>6</v>
      </c>
    </row>
    <row r="653" spans="1:10" hidden="1" outlineLevel="1" x14ac:dyDescent="0.35">
      <c r="A653" s="210" t="s">
        <v>80</v>
      </c>
      <c r="B653" s="196">
        <v>21</v>
      </c>
      <c r="C653" s="210" t="s">
        <v>81</v>
      </c>
      <c r="D653" s="72" t="s">
        <v>170</v>
      </c>
      <c r="E653" s="228">
        <v>0</v>
      </c>
      <c r="F653" s="228">
        <v>1</v>
      </c>
      <c r="G653" s="228">
        <v>1</v>
      </c>
      <c r="H653" s="237">
        <v>44504</v>
      </c>
      <c r="I653" s="228">
        <v>170</v>
      </c>
      <c r="J653" s="217">
        <f t="shared" si="34"/>
        <v>1</v>
      </c>
    </row>
    <row r="654" spans="1:10" hidden="1" outlineLevel="1" x14ac:dyDescent="0.35">
      <c r="A654" s="210" t="s">
        <v>80</v>
      </c>
      <c r="B654" s="196">
        <v>43</v>
      </c>
      <c r="C654" s="210" t="s">
        <v>81</v>
      </c>
      <c r="D654" s="72" t="s">
        <v>170</v>
      </c>
      <c r="E654" s="228">
        <v>1</v>
      </c>
      <c r="F654" s="228">
        <v>4</v>
      </c>
      <c r="G654" s="228">
        <v>5</v>
      </c>
      <c r="H654" s="237">
        <v>44504</v>
      </c>
      <c r="I654" s="228">
        <v>180</v>
      </c>
      <c r="J654" s="217">
        <f t="shared" si="34"/>
        <v>5</v>
      </c>
    </row>
    <row r="655" spans="1:10" hidden="1" outlineLevel="1" x14ac:dyDescent="0.35">
      <c r="A655" s="210" t="s">
        <v>80</v>
      </c>
      <c r="B655" s="196">
        <v>22</v>
      </c>
      <c r="C655" s="210" t="s">
        <v>81</v>
      </c>
      <c r="D655" s="72" t="s">
        <v>170</v>
      </c>
      <c r="E655" s="228">
        <v>2</v>
      </c>
      <c r="F655" s="228">
        <v>2</v>
      </c>
      <c r="G655" s="228">
        <v>4</v>
      </c>
      <c r="H655" s="237">
        <v>44504</v>
      </c>
      <c r="I655" s="228">
        <v>211</v>
      </c>
      <c r="J655" s="217">
        <f t="shared" si="34"/>
        <v>4</v>
      </c>
    </row>
    <row r="656" spans="1:10" hidden="1" outlineLevel="1" x14ac:dyDescent="0.35">
      <c r="A656" s="210" t="s">
        <v>80</v>
      </c>
      <c r="B656" s="196">
        <v>26</v>
      </c>
      <c r="C656" s="210" t="s">
        <v>81</v>
      </c>
      <c r="D656" s="72" t="s">
        <v>170</v>
      </c>
      <c r="E656" s="228">
        <v>4</v>
      </c>
      <c r="F656" s="228">
        <v>4</v>
      </c>
      <c r="G656" s="228">
        <v>8</v>
      </c>
      <c r="H656" s="237">
        <v>44504</v>
      </c>
      <c r="I656" s="228">
        <v>440</v>
      </c>
      <c r="J656" s="217">
        <f t="shared" si="34"/>
        <v>8</v>
      </c>
    </row>
    <row r="657" spans="1:10" hidden="1" outlineLevel="1" x14ac:dyDescent="0.35">
      <c r="A657" s="210" t="s">
        <v>80</v>
      </c>
      <c r="B657" s="196">
        <v>29</v>
      </c>
      <c r="C657" s="210" t="s">
        <v>81</v>
      </c>
      <c r="D657" s="72" t="s">
        <v>170</v>
      </c>
      <c r="E657" s="228">
        <v>5</v>
      </c>
      <c r="F657" s="228">
        <v>4</v>
      </c>
      <c r="G657" s="228">
        <v>9</v>
      </c>
      <c r="H657" s="237">
        <v>44504</v>
      </c>
      <c r="I657" s="228">
        <v>520</v>
      </c>
      <c r="J657" s="217">
        <f t="shared" si="34"/>
        <v>9</v>
      </c>
    </row>
    <row r="658" spans="1:10" hidden="1" outlineLevel="1" x14ac:dyDescent="0.35">
      <c r="A658" s="210" t="s">
        <v>80</v>
      </c>
      <c r="B658" s="196">
        <v>51</v>
      </c>
      <c r="C658" s="210" t="s">
        <v>81</v>
      </c>
      <c r="D658" s="72" t="s">
        <v>170</v>
      </c>
      <c r="E658" s="228">
        <v>5</v>
      </c>
      <c r="F658" s="228">
        <v>5</v>
      </c>
      <c r="G658" s="228">
        <v>10</v>
      </c>
      <c r="H658" s="237">
        <v>44504</v>
      </c>
      <c r="I658" s="228">
        <v>521</v>
      </c>
      <c r="J658" s="217">
        <f t="shared" si="34"/>
        <v>10</v>
      </c>
    </row>
    <row r="659" spans="1:10" hidden="1" outlineLevel="1" x14ac:dyDescent="0.35">
      <c r="A659" s="210" t="s">
        <v>80</v>
      </c>
      <c r="B659" s="196">
        <v>31</v>
      </c>
      <c r="C659" s="210" t="s">
        <v>81</v>
      </c>
      <c r="D659" s="72" t="s">
        <v>170</v>
      </c>
      <c r="E659" s="228">
        <v>3</v>
      </c>
      <c r="F659" s="228">
        <v>3</v>
      </c>
      <c r="G659" s="228">
        <v>6</v>
      </c>
      <c r="H659" s="237">
        <v>44504</v>
      </c>
      <c r="I659" s="228">
        <v>312</v>
      </c>
      <c r="J659" s="217">
        <f t="shared" si="34"/>
        <v>6</v>
      </c>
    </row>
    <row r="660" spans="1:10" hidden="1" outlineLevel="1" x14ac:dyDescent="0.35">
      <c r="A660" s="210" t="s">
        <v>80</v>
      </c>
      <c r="B660" s="196">
        <v>33</v>
      </c>
      <c r="C660" s="210" t="s">
        <v>81</v>
      </c>
      <c r="D660" s="72" t="s">
        <v>170</v>
      </c>
      <c r="E660" s="228">
        <v>5</v>
      </c>
      <c r="F660" s="228">
        <v>4</v>
      </c>
      <c r="G660" s="228">
        <v>9</v>
      </c>
      <c r="H660" s="237">
        <v>44504</v>
      </c>
      <c r="I660" s="228">
        <v>516</v>
      </c>
      <c r="J660" s="217">
        <f t="shared" si="34"/>
        <v>9</v>
      </c>
    </row>
    <row r="661" spans="1:10" hidden="1" outlineLevel="1" x14ac:dyDescent="0.35">
      <c r="A661" s="210" t="s">
        <v>80</v>
      </c>
      <c r="B661" s="196">
        <v>28</v>
      </c>
      <c r="C661" s="210" t="s">
        <v>81</v>
      </c>
      <c r="D661" s="72" t="s">
        <v>170</v>
      </c>
      <c r="E661" s="228">
        <v>4</v>
      </c>
      <c r="F661" s="228">
        <v>3</v>
      </c>
      <c r="G661" s="228">
        <v>7</v>
      </c>
      <c r="H661" s="237">
        <v>44504</v>
      </c>
      <c r="I661" s="228">
        <v>154</v>
      </c>
      <c r="J661" s="217">
        <f t="shared" si="34"/>
        <v>7</v>
      </c>
    </row>
    <row r="662" spans="1:10" hidden="1" outlineLevel="1" x14ac:dyDescent="0.35">
      <c r="A662" s="210" t="s">
        <v>80</v>
      </c>
      <c r="B662" s="196">
        <v>34</v>
      </c>
      <c r="C662" s="210" t="s">
        <v>81</v>
      </c>
      <c r="D662" s="72" t="s">
        <v>170</v>
      </c>
      <c r="E662" s="228">
        <v>7</v>
      </c>
      <c r="F662" s="228">
        <v>5</v>
      </c>
      <c r="G662" s="228">
        <v>12</v>
      </c>
      <c r="H662" s="237">
        <v>44504</v>
      </c>
      <c r="I662" s="228">
        <v>720</v>
      </c>
      <c r="J662" s="217">
        <f t="shared" si="34"/>
        <v>12</v>
      </c>
    </row>
    <row r="663" spans="1:10" hidden="1" outlineLevel="1" x14ac:dyDescent="0.35">
      <c r="A663" s="210" t="s">
        <v>80</v>
      </c>
      <c r="B663" s="196">
        <v>44</v>
      </c>
      <c r="C663" s="210" t="s">
        <v>81</v>
      </c>
      <c r="D663" s="72" t="s">
        <v>170</v>
      </c>
      <c r="E663" s="228">
        <v>2</v>
      </c>
      <c r="F663" s="228">
        <v>2</v>
      </c>
      <c r="G663" s="228">
        <v>4</v>
      </c>
      <c r="H663" s="237">
        <v>44504</v>
      </c>
      <c r="I663" s="228">
        <v>156</v>
      </c>
      <c r="J663" s="217">
        <f t="shared" si="34"/>
        <v>4</v>
      </c>
    </row>
    <row r="664" spans="1:10" hidden="1" outlineLevel="1" x14ac:dyDescent="0.35">
      <c r="A664" s="210" t="s">
        <v>80</v>
      </c>
      <c r="B664" s="196">
        <v>40</v>
      </c>
      <c r="C664" s="210" t="s">
        <v>81</v>
      </c>
      <c r="D664" s="72" t="s">
        <v>170</v>
      </c>
      <c r="E664" s="228">
        <v>0</v>
      </c>
      <c r="F664" s="228">
        <v>2</v>
      </c>
      <c r="G664" s="228">
        <v>2</v>
      </c>
      <c r="H664" s="237">
        <v>44504</v>
      </c>
      <c r="I664" s="228">
        <v>215</v>
      </c>
      <c r="J664" s="217">
        <f t="shared" si="34"/>
        <v>2</v>
      </c>
    </row>
    <row r="665" spans="1:10" hidden="1" outlineLevel="1" x14ac:dyDescent="0.35">
      <c r="A665" s="210" t="s">
        <v>80</v>
      </c>
      <c r="B665" s="196">
        <v>35</v>
      </c>
      <c r="C665" s="210" t="s">
        <v>81</v>
      </c>
      <c r="D665" s="72" t="s">
        <v>170</v>
      </c>
      <c r="E665" s="228">
        <v>5</v>
      </c>
      <c r="F665" s="228">
        <v>3</v>
      </c>
      <c r="G665" s="228">
        <v>8</v>
      </c>
      <c r="H665" s="237">
        <v>44504</v>
      </c>
      <c r="I665" s="228">
        <v>151</v>
      </c>
      <c r="J665" s="217">
        <f t="shared" si="34"/>
        <v>8</v>
      </c>
    </row>
    <row r="666" spans="1:10" hidden="1" outlineLevel="1" x14ac:dyDescent="0.35">
      <c r="A666" s="210" t="s">
        <v>80</v>
      </c>
      <c r="B666" s="196">
        <v>38</v>
      </c>
      <c r="C666" s="210" t="s">
        <v>81</v>
      </c>
      <c r="D666" s="72" t="s">
        <v>170</v>
      </c>
      <c r="E666" s="228">
        <v>2</v>
      </c>
      <c r="F666" s="228">
        <v>2</v>
      </c>
      <c r="G666" s="228">
        <v>4</v>
      </c>
      <c r="H666" s="237">
        <v>44504</v>
      </c>
      <c r="I666" s="228">
        <v>171</v>
      </c>
      <c r="J666" s="217">
        <f t="shared" si="34"/>
        <v>4</v>
      </c>
    </row>
    <row r="667" spans="1:10" hidden="1" outlineLevel="1" x14ac:dyDescent="0.35">
      <c r="A667" s="210" t="s">
        <v>80</v>
      </c>
      <c r="B667" s="196">
        <v>20</v>
      </c>
      <c r="C667" s="210" t="s">
        <v>81</v>
      </c>
      <c r="D667" s="72" t="s">
        <v>170</v>
      </c>
      <c r="E667" s="228">
        <v>3</v>
      </c>
      <c r="F667" s="228">
        <v>6</v>
      </c>
      <c r="G667" s="228">
        <v>9</v>
      </c>
      <c r="H667" s="237">
        <v>44504</v>
      </c>
      <c r="I667" s="228">
        <v>310</v>
      </c>
      <c r="J667" s="217">
        <f t="shared" si="34"/>
        <v>9</v>
      </c>
    </row>
    <row r="668" spans="1:10" hidden="1" outlineLevel="1" x14ac:dyDescent="0.35">
      <c r="A668" s="210" t="s">
        <v>80</v>
      </c>
      <c r="B668" s="196">
        <v>41</v>
      </c>
      <c r="C668" s="210" t="s">
        <v>81</v>
      </c>
      <c r="D668" s="72" t="s">
        <v>170</v>
      </c>
      <c r="E668" s="228">
        <v>0</v>
      </c>
      <c r="F668" s="228">
        <v>2</v>
      </c>
      <c r="G668" s="228">
        <v>2</v>
      </c>
      <c r="H668" s="237">
        <v>44504</v>
      </c>
      <c r="I668" s="228">
        <v>160</v>
      </c>
      <c r="J668" s="217">
        <f t="shared" si="34"/>
        <v>2</v>
      </c>
    </row>
    <row r="669" spans="1:10" hidden="1" outlineLevel="1" x14ac:dyDescent="0.35">
      <c r="A669" s="210" t="s">
        <v>80</v>
      </c>
      <c r="B669" s="196">
        <v>23</v>
      </c>
      <c r="C669" s="210" t="s">
        <v>81</v>
      </c>
      <c r="D669" s="72" t="s">
        <v>170</v>
      </c>
      <c r="E669" s="228">
        <v>7</v>
      </c>
      <c r="F669" s="228">
        <v>3</v>
      </c>
      <c r="G669" s="228">
        <v>10</v>
      </c>
      <c r="H669" s="237">
        <v>44504</v>
      </c>
      <c r="I669" s="228">
        <v>701</v>
      </c>
      <c r="J669" s="217">
        <f t="shared" si="34"/>
        <v>10</v>
      </c>
    </row>
    <row r="670" spans="1:10" hidden="1" outlineLevel="1" x14ac:dyDescent="0.35">
      <c r="A670" s="210" t="s">
        <v>80</v>
      </c>
      <c r="B670" s="196">
        <v>30</v>
      </c>
      <c r="C670" s="210" t="s">
        <v>81</v>
      </c>
      <c r="D670" s="72" t="s">
        <v>170</v>
      </c>
      <c r="E670" s="228">
        <v>1</v>
      </c>
      <c r="F670" s="228">
        <v>2</v>
      </c>
      <c r="G670" s="228">
        <v>3</v>
      </c>
      <c r="H670" s="237">
        <v>44504</v>
      </c>
      <c r="I670" s="228">
        <v>211</v>
      </c>
      <c r="J670" s="217">
        <f t="shared" si="34"/>
        <v>3</v>
      </c>
    </row>
    <row r="671" spans="1:10" hidden="1" outlineLevel="1" x14ac:dyDescent="0.35">
      <c r="A671" s="210" t="s">
        <v>80</v>
      </c>
      <c r="B671" s="196">
        <v>39</v>
      </c>
      <c r="C671" s="210" t="s">
        <v>81</v>
      </c>
      <c r="D671" s="72" t="s">
        <v>170</v>
      </c>
      <c r="E671" s="228">
        <v>1</v>
      </c>
      <c r="F671" s="228">
        <v>4</v>
      </c>
      <c r="G671" s="228">
        <v>5</v>
      </c>
      <c r="H671" s="237">
        <v>44504</v>
      </c>
      <c r="I671" s="228">
        <v>170</v>
      </c>
      <c r="J671" s="217">
        <f t="shared" si="34"/>
        <v>5</v>
      </c>
    </row>
    <row r="672" spans="1:10" hidden="1" outlineLevel="1" x14ac:dyDescent="0.35">
      <c r="A672" s="210" t="s">
        <v>80</v>
      </c>
      <c r="B672" s="196">
        <v>24</v>
      </c>
      <c r="C672" s="210" t="s">
        <v>81</v>
      </c>
      <c r="D672" s="72" t="s">
        <v>170</v>
      </c>
      <c r="E672" s="228">
        <v>6</v>
      </c>
      <c r="F672" s="228">
        <v>3</v>
      </c>
      <c r="G672" s="228">
        <v>9</v>
      </c>
      <c r="H672" s="237">
        <v>44504</v>
      </c>
      <c r="I672" s="228">
        <v>615</v>
      </c>
      <c r="J672" s="217">
        <f t="shared" si="34"/>
        <v>9</v>
      </c>
    </row>
    <row r="673" spans="1:10" hidden="1" outlineLevel="1" x14ac:dyDescent="0.35">
      <c r="A673" s="210" t="s">
        <v>80</v>
      </c>
      <c r="B673" s="196">
        <v>37</v>
      </c>
      <c r="C673" s="210" t="s">
        <v>81</v>
      </c>
      <c r="D673" s="72" t="s">
        <v>170</v>
      </c>
      <c r="E673" s="228">
        <v>3</v>
      </c>
      <c r="F673" s="228">
        <v>6</v>
      </c>
      <c r="G673" s="228">
        <v>9</v>
      </c>
      <c r="H673" s="237">
        <v>44504</v>
      </c>
      <c r="I673" s="228">
        <v>300</v>
      </c>
      <c r="J673" s="217">
        <f t="shared" si="34"/>
        <v>9</v>
      </c>
    </row>
    <row r="674" spans="1:10" hidden="1" outlineLevel="1" x14ac:dyDescent="0.35">
      <c r="A674" s="210" t="s">
        <v>80</v>
      </c>
      <c r="B674" s="196">
        <v>48</v>
      </c>
      <c r="C674" s="210" t="s">
        <v>81</v>
      </c>
      <c r="D674" s="72" t="s">
        <v>170</v>
      </c>
      <c r="E674" s="228">
        <v>2</v>
      </c>
      <c r="F674" s="228">
        <v>3</v>
      </c>
      <c r="G674" s="228">
        <v>5</v>
      </c>
      <c r="H674" s="237">
        <v>44504</v>
      </c>
      <c r="I674" s="228">
        <v>200</v>
      </c>
      <c r="J674" s="217">
        <f t="shared" si="34"/>
        <v>5</v>
      </c>
    </row>
    <row r="675" spans="1:10" hidden="1" outlineLevel="1" x14ac:dyDescent="0.35">
      <c r="A675" s="210" t="s">
        <v>80</v>
      </c>
      <c r="B675" s="196">
        <v>27</v>
      </c>
      <c r="C675" s="210" t="s">
        <v>81</v>
      </c>
      <c r="D675" s="72" t="s">
        <v>170</v>
      </c>
      <c r="E675" s="228">
        <v>3</v>
      </c>
      <c r="F675" s="228">
        <v>5</v>
      </c>
      <c r="G675" s="228">
        <v>8</v>
      </c>
      <c r="H675" s="237">
        <v>44504</v>
      </c>
      <c r="I675" s="228">
        <v>360</v>
      </c>
      <c r="J675" s="217">
        <f t="shared" si="34"/>
        <v>8</v>
      </c>
    </row>
    <row r="676" spans="1:10" hidden="1" outlineLevel="1" x14ac:dyDescent="0.35">
      <c r="A676" s="210" t="s">
        <v>80</v>
      </c>
      <c r="B676" s="196">
        <v>47</v>
      </c>
      <c r="C676" s="210" t="s">
        <v>81</v>
      </c>
      <c r="D676" s="72" t="s">
        <v>170</v>
      </c>
      <c r="E676" s="228">
        <v>0</v>
      </c>
      <c r="F676" s="228">
        <v>4</v>
      </c>
      <c r="G676" s="228">
        <v>4</v>
      </c>
      <c r="H676" s="237">
        <v>44504</v>
      </c>
      <c r="I676" s="228">
        <v>315</v>
      </c>
      <c r="J676" s="217">
        <f t="shared" si="34"/>
        <v>4</v>
      </c>
    </row>
    <row r="677" spans="1:10" hidden="1" outlineLevel="1" x14ac:dyDescent="0.35">
      <c r="A677" s="210" t="s">
        <v>80</v>
      </c>
      <c r="B677" s="196">
        <v>52</v>
      </c>
      <c r="C677" s="210" t="s">
        <v>81</v>
      </c>
      <c r="D677" s="72" t="s">
        <v>170</v>
      </c>
      <c r="E677" s="228">
        <v>1</v>
      </c>
      <c r="F677" s="228">
        <v>4</v>
      </c>
      <c r="G677" s="228">
        <v>5</v>
      </c>
      <c r="H677" s="237">
        <v>44504</v>
      </c>
      <c r="I677" s="228">
        <v>183</v>
      </c>
      <c r="J677" s="217">
        <f t="shared" si="34"/>
        <v>5</v>
      </c>
    </row>
    <row r="678" spans="1:10" hidden="1" outlineLevel="1" x14ac:dyDescent="0.35">
      <c r="A678" s="210" t="s">
        <v>80</v>
      </c>
      <c r="B678" s="196">
        <v>32</v>
      </c>
      <c r="C678" s="210" t="s">
        <v>81</v>
      </c>
      <c r="D678" s="72" t="s">
        <v>170</v>
      </c>
      <c r="E678" s="228">
        <v>1</v>
      </c>
      <c r="F678" s="228">
        <v>3</v>
      </c>
      <c r="G678" s="228">
        <v>4</v>
      </c>
      <c r="H678" s="237">
        <v>44504</v>
      </c>
      <c r="I678" s="228">
        <v>250</v>
      </c>
      <c r="J678" s="217">
        <f t="shared" si="34"/>
        <v>4</v>
      </c>
    </row>
    <row r="679" spans="1:10" hidden="1" outlineLevel="1" x14ac:dyDescent="0.35">
      <c r="A679" s="210" t="s">
        <v>80</v>
      </c>
      <c r="B679" s="196">
        <v>36</v>
      </c>
      <c r="C679" s="210" t="s">
        <v>81</v>
      </c>
      <c r="D679" s="72" t="s">
        <v>170</v>
      </c>
      <c r="E679" s="228">
        <v>2</v>
      </c>
      <c r="F679" s="228">
        <v>4</v>
      </c>
      <c r="G679" s="228">
        <v>6</v>
      </c>
      <c r="H679" s="237">
        <v>44504</v>
      </c>
      <c r="I679" s="228">
        <v>212</v>
      </c>
      <c r="J679" s="217">
        <f t="shared" si="34"/>
        <v>6</v>
      </c>
    </row>
    <row r="680" spans="1:10" hidden="1" outlineLevel="1" x14ac:dyDescent="0.35">
      <c r="A680" s="210" t="s">
        <v>80</v>
      </c>
      <c r="B680" s="196">
        <v>46</v>
      </c>
      <c r="C680" s="210" t="s">
        <v>81</v>
      </c>
      <c r="D680" s="72" t="s">
        <v>170</v>
      </c>
      <c r="E680" s="228">
        <v>5</v>
      </c>
      <c r="F680" s="228">
        <v>4</v>
      </c>
      <c r="G680" s="228">
        <v>9</v>
      </c>
      <c r="H680" s="237">
        <v>44504</v>
      </c>
      <c r="I680" s="228">
        <v>530</v>
      </c>
      <c r="J680" s="217">
        <f t="shared" si="34"/>
        <v>9</v>
      </c>
    </row>
    <row r="681" spans="1:10" hidden="1" outlineLevel="1" x14ac:dyDescent="0.35">
      <c r="A681" s="210" t="s">
        <v>80</v>
      </c>
      <c r="B681" s="196">
        <v>42</v>
      </c>
      <c r="C681" s="210" t="s">
        <v>81</v>
      </c>
      <c r="D681" s="72" t="s">
        <v>170</v>
      </c>
      <c r="E681" s="228">
        <v>7</v>
      </c>
      <c r="F681" s="228">
        <v>5</v>
      </c>
      <c r="G681" s="228">
        <v>12</v>
      </c>
      <c r="H681" s="237">
        <v>44504</v>
      </c>
      <c r="I681" s="228">
        <v>273</v>
      </c>
      <c r="J681" s="217">
        <f t="shared" si="34"/>
        <v>12</v>
      </c>
    </row>
    <row r="682" spans="1:10" hidden="1" outlineLevel="1" x14ac:dyDescent="0.35">
      <c r="A682" s="210" t="s">
        <v>80</v>
      </c>
      <c r="B682" s="196">
        <v>45</v>
      </c>
      <c r="C682" s="210" t="s">
        <v>81</v>
      </c>
      <c r="D682" s="72" t="s">
        <v>170</v>
      </c>
      <c r="E682" s="228">
        <v>8</v>
      </c>
      <c r="F682" s="228">
        <v>3</v>
      </c>
      <c r="G682" s="228">
        <v>11</v>
      </c>
      <c r="H682" s="237">
        <v>44504</v>
      </c>
      <c r="I682" s="228">
        <v>211</v>
      </c>
      <c r="J682" s="217">
        <f t="shared" si="34"/>
        <v>11</v>
      </c>
    </row>
    <row r="683" spans="1:10" hidden="1" outlineLevel="1" x14ac:dyDescent="0.35">
      <c r="A683" s="210" t="s">
        <v>80</v>
      </c>
      <c r="B683" s="196">
        <v>53</v>
      </c>
      <c r="C683" s="210" t="s">
        <v>81</v>
      </c>
      <c r="D683" s="72" t="s">
        <v>170</v>
      </c>
      <c r="E683" s="228">
        <v>4</v>
      </c>
      <c r="F683" s="228">
        <v>3</v>
      </c>
      <c r="G683" s="228">
        <v>7</v>
      </c>
      <c r="H683" s="237">
        <v>44504</v>
      </c>
      <c r="I683" s="228">
        <v>432</v>
      </c>
      <c r="J683" s="217">
        <f t="shared" si="34"/>
        <v>7</v>
      </c>
    </row>
    <row r="684" spans="1:10" hidden="1" outlineLevel="1" x14ac:dyDescent="0.35">
      <c r="A684" s="210" t="s">
        <v>80</v>
      </c>
      <c r="B684" s="196">
        <v>49</v>
      </c>
      <c r="C684" s="210" t="s">
        <v>81</v>
      </c>
      <c r="D684" s="72" t="s">
        <v>170</v>
      </c>
      <c r="E684" s="228">
        <v>3</v>
      </c>
      <c r="F684" s="228">
        <v>3</v>
      </c>
      <c r="G684" s="228">
        <v>6</v>
      </c>
      <c r="H684" s="237">
        <v>44504</v>
      </c>
      <c r="I684" s="228">
        <v>316</v>
      </c>
      <c r="J684" s="217">
        <f t="shared" si="34"/>
        <v>6</v>
      </c>
    </row>
    <row r="685" spans="1:10" hidden="1" outlineLevel="1" x14ac:dyDescent="0.35">
      <c r="A685" s="210" t="s">
        <v>80</v>
      </c>
      <c r="B685" s="196">
        <v>50</v>
      </c>
      <c r="C685" s="210" t="s">
        <v>81</v>
      </c>
      <c r="D685" s="72" t="s">
        <v>170</v>
      </c>
      <c r="E685" s="228">
        <v>1</v>
      </c>
      <c r="F685" s="228">
        <v>3</v>
      </c>
      <c r="G685" s="228">
        <v>4</v>
      </c>
      <c r="H685" s="237">
        <v>44504</v>
      </c>
      <c r="I685" s="228">
        <v>610</v>
      </c>
      <c r="J685" s="217">
        <f t="shared" si="34"/>
        <v>4</v>
      </c>
    </row>
    <row r="686" spans="1:10" ht="15" collapsed="1" thickBot="1" x14ac:dyDescent="0.4">
      <c r="A686" s="211" t="s">
        <v>80</v>
      </c>
      <c r="B686" s="226"/>
      <c r="C686" s="212" t="s">
        <v>81</v>
      </c>
      <c r="D686" s="214">
        <f>COUNTA(D633:D685)</f>
        <v>53</v>
      </c>
      <c r="E686" s="214">
        <f>SUM(E633:E685)</f>
        <v>167</v>
      </c>
      <c r="F686" s="214">
        <f t="shared" ref="F686:G686" si="35">SUM(F633:F685)</f>
        <v>181</v>
      </c>
      <c r="G686" s="214">
        <f t="shared" si="35"/>
        <v>348</v>
      </c>
      <c r="H686" s="238">
        <v>44504</v>
      </c>
      <c r="I686" s="242">
        <f>AVERAGE(I633:I685)</f>
        <v>325.05660377358492</v>
      </c>
      <c r="J686" s="214">
        <f t="shared" ref="J686" si="36">SUM(J633:J685)</f>
        <v>348</v>
      </c>
    </row>
    <row r="687" spans="1:10" hidden="1" outlineLevel="1" x14ac:dyDescent="0.35">
      <c r="A687" s="216" t="s">
        <v>78</v>
      </c>
      <c r="B687" s="217">
        <v>1</v>
      </c>
      <c r="C687" s="216" t="s">
        <v>79</v>
      </c>
      <c r="D687" s="72" t="s">
        <v>170</v>
      </c>
      <c r="E687">
        <v>2</v>
      </c>
      <c r="F687">
        <v>4</v>
      </c>
      <c r="G687">
        <v>6</v>
      </c>
      <c r="H687" s="208">
        <v>44504</v>
      </c>
      <c r="I687">
        <v>230</v>
      </c>
      <c r="J687" s="217">
        <f t="shared" si="34"/>
        <v>6</v>
      </c>
    </row>
    <row r="688" spans="1:10" hidden="1" outlineLevel="1" x14ac:dyDescent="0.35">
      <c r="A688" s="216" t="s">
        <v>78</v>
      </c>
      <c r="B688" s="217">
        <v>2</v>
      </c>
      <c r="C688" s="216" t="s">
        <v>79</v>
      </c>
      <c r="D688" s="72" t="s">
        <v>170</v>
      </c>
      <c r="E688">
        <v>2</v>
      </c>
      <c r="F688">
        <v>6</v>
      </c>
      <c r="G688">
        <v>8</v>
      </c>
      <c r="H688" s="208">
        <v>44504</v>
      </c>
      <c r="I688">
        <v>248</v>
      </c>
      <c r="J688" s="217">
        <f t="shared" si="34"/>
        <v>8</v>
      </c>
    </row>
    <row r="689" spans="1:10" hidden="1" outlineLevel="1" x14ac:dyDescent="0.35">
      <c r="A689" s="216" t="s">
        <v>78</v>
      </c>
      <c r="B689" s="217">
        <v>3</v>
      </c>
      <c r="C689" s="216" t="s">
        <v>79</v>
      </c>
      <c r="D689" s="72" t="s">
        <v>170</v>
      </c>
      <c r="E689">
        <v>1</v>
      </c>
      <c r="F689">
        <v>3</v>
      </c>
      <c r="G689">
        <v>4</v>
      </c>
      <c r="H689" s="208">
        <v>44504</v>
      </c>
      <c r="I689">
        <v>212</v>
      </c>
      <c r="J689" s="217">
        <f t="shared" si="34"/>
        <v>4</v>
      </c>
    </row>
    <row r="690" spans="1:10" hidden="1" outlineLevel="1" x14ac:dyDescent="0.35">
      <c r="A690" s="216" t="s">
        <v>78</v>
      </c>
      <c r="B690" s="217">
        <v>4</v>
      </c>
      <c r="C690" s="216" t="s">
        <v>79</v>
      </c>
      <c r="D690" s="72" t="s">
        <v>170</v>
      </c>
      <c r="E690">
        <v>4</v>
      </c>
      <c r="F690">
        <v>3</v>
      </c>
      <c r="G690">
        <v>7</v>
      </c>
      <c r="H690" s="208">
        <v>44504</v>
      </c>
      <c r="I690">
        <v>401</v>
      </c>
      <c r="J690" s="217">
        <f t="shared" si="34"/>
        <v>7</v>
      </c>
    </row>
    <row r="691" spans="1:10" hidden="1" outlineLevel="1" x14ac:dyDescent="0.35">
      <c r="A691" s="216" t="s">
        <v>78</v>
      </c>
      <c r="B691" s="217">
        <v>10</v>
      </c>
      <c r="C691" s="216" t="s">
        <v>79</v>
      </c>
      <c r="D691" s="72" t="s">
        <v>170</v>
      </c>
      <c r="E691">
        <v>6</v>
      </c>
      <c r="F691">
        <v>6</v>
      </c>
      <c r="G691">
        <v>12</v>
      </c>
      <c r="H691" s="208">
        <v>44504</v>
      </c>
      <c r="I691">
        <v>633</v>
      </c>
      <c r="J691" s="217">
        <f t="shared" si="34"/>
        <v>12</v>
      </c>
    </row>
    <row r="692" spans="1:10" hidden="1" outlineLevel="1" x14ac:dyDescent="0.35">
      <c r="A692" s="216" t="s">
        <v>78</v>
      </c>
      <c r="B692" s="217">
        <v>5</v>
      </c>
      <c r="C692" s="216" t="s">
        <v>79</v>
      </c>
      <c r="D692" s="72" t="s">
        <v>170</v>
      </c>
      <c r="E692">
        <v>2</v>
      </c>
      <c r="F692">
        <v>7</v>
      </c>
      <c r="G692">
        <v>9</v>
      </c>
      <c r="H692" s="208">
        <v>44504</v>
      </c>
      <c r="I692">
        <v>523</v>
      </c>
      <c r="J692" s="217">
        <f t="shared" si="34"/>
        <v>9</v>
      </c>
    </row>
    <row r="693" spans="1:10" hidden="1" outlineLevel="1" x14ac:dyDescent="0.35">
      <c r="A693" s="216" t="s">
        <v>78</v>
      </c>
      <c r="B693" s="217">
        <v>8</v>
      </c>
      <c r="C693" s="216" t="s">
        <v>79</v>
      </c>
      <c r="D693" s="72" t="s">
        <v>170</v>
      </c>
      <c r="E693">
        <v>4</v>
      </c>
      <c r="F693">
        <v>4</v>
      </c>
      <c r="G693">
        <v>8</v>
      </c>
      <c r="H693" s="208">
        <v>44504</v>
      </c>
      <c r="I693">
        <v>310</v>
      </c>
      <c r="J693" s="217">
        <f t="shared" si="34"/>
        <v>8</v>
      </c>
    </row>
    <row r="694" spans="1:10" hidden="1" outlineLevel="1" x14ac:dyDescent="0.35">
      <c r="A694" s="216" t="s">
        <v>78</v>
      </c>
      <c r="B694" s="217">
        <v>6</v>
      </c>
      <c r="C694" s="216" t="s">
        <v>79</v>
      </c>
      <c r="D694" s="72" t="s">
        <v>170</v>
      </c>
      <c r="E694">
        <v>1</v>
      </c>
      <c r="F694">
        <v>5</v>
      </c>
      <c r="G694">
        <v>6</v>
      </c>
      <c r="H694" s="208">
        <v>44504</v>
      </c>
      <c r="I694">
        <v>321</v>
      </c>
      <c r="J694" s="217">
        <f t="shared" si="34"/>
        <v>6</v>
      </c>
    </row>
    <row r="695" spans="1:10" hidden="1" outlineLevel="1" x14ac:dyDescent="0.35">
      <c r="A695" s="216" t="s">
        <v>78</v>
      </c>
      <c r="B695" s="217">
        <v>7</v>
      </c>
      <c r="C695" s="216" t="s">
        <v>79</v>
      </c>
      <c r="D695" s="72" t="s">
        <v>170</v>
      </c>
      <c r="E695">
        <v>1</v>
      </c>
      <c r="F695">
        <v>6</v>
      </c>
      <c r="G695">
        <v>7</v>
      </c>
      <c r="H695" s="208">
        <v>44504</v>
      </c>
      <c r="I695">
        <v>409</v>
      </c>
      <c r="J695" s="217">
        <f t="shared" si="34"/>
        <v>7</v>
      </c>
    </row>
    <row r="696" spans="1:10" hidden="1" outlineLevel="1" x14ac:dyDescent="0.35">
      <c r="A696" s="216" t="s">
        <v>78</v>
      </c>
      <c r="B696" s="217">
        <v>9</v>
      </c>
      <c r="C696" s="216" t="s">
        <v>79</v>
      </c>
      <c r="D696" s="72" t="s">
        <v>170</v>
      </c>
      <c r="E696">
        <v>4</v>
      </c>
      <c r="F696">
        <v>3</v>
      </c>
      <c r="G696">
        <v>7</v>
      </c>
      <c r="H696" s="208">
        <v>44504</v>
      </c>
      <c r="I696">
        <v>248</v>
      </c>
      <c r="J696" s="217">
        <f t="shared" si="34"/>
        <v>7</v>
      </c>
    </row>
    <row r="697" spans="1:10" hidden="1" outlineLevel="1" x14ac:dyDescent="0.35">
      <c r="A697" s="216" t="s">
        <v>78</v>
      </c>
      <c r="B697" s="217">
        <v>11</v>
      </c>
      <c r="C697" s="216" t="s">
        <v>79</v>
      </c>
      <c r="D697" s="72" t="s">
        <v>170</v>
      </c>
      <c r="E697">
        <v>1</v>
      </c>
      <c r="F697">
        <v>4</v>
      </c>
      <c r="G697">
        <v>5</v>
      </c>
      <c r="H697" s="208">
        <v>44504</v>
      </c>
      <c r="I697">
        <v>212</v>
      </c>
      <c r="J697" s="217">
        <f t="shared" si="34"/>
        <v>5</v>
      </c>
    </row>
    <row r="698" spans="1:10" hidden="1" outlineLevel="1" x14ac:dyDescent="0.35">
      <c r="A698" s="216" t="s">
        <v>78</v>
      </c>
      <c r="B698" s="217">
        <v>12</v>
      </c>
      <c r="C698" s="216" t="s">
        <v>79</v>
      </c>
      <c r="D698" s="72" t="s">
        <v>170</v>
      </c>
      <c r="E698">
        <v>8</v>
      </c>
      <c r="F698">
        <v>2</v>
      </c>
      <c r="G698">
        <v>10</v>
      </c>
      <c r="H698" s="208">
        <v>44504</v>
      </c>
      <c r="I698">
        <v>810</v>
      </c>
      <c r="J698" s="217">
        <f t="shared" si="34"/>
        <v>10</v>
      </c>
    </row>
    <row r="699" spans="1:10" hidden="1" outlineLevel="1" x14ac:dyDescent="0.35">
      <c r="A699" s="216" t="s">
        <v>78</v>
      </c>
      <c r="B699" s="217">
        <v>13</v>
      </c>
      <c r="C699" s="216" t="s">
        <v>79</v>
      </c>
      <c r="D699" s="72" t="s">
        <v>170</v>
      </c>
      <c r="E699">
        <v>4</v>
      </c>
      <c r="F699">
        <v>6</v>
      </c>
      <c r="G699">
        <v>10</v>
      </c>
      <c r="H699" s="208">
        <v>44504</v>
      </c>
      <c r="I699">
        <v>444</v>
      </c>
      <c r="J699" s="217">
        <f t="shared" si="34"/>
        <v>10</v>
      </c>
    </row>
    <row r="700" spans="1:10" hidden="1" outlineLevel="1" x14ac:dyDescent="0.35">
      <c r="A700" s="216" t="s">
        <v>78</v>
      </c>
      <c r="B700" s="217">
        <v>14</v>
      </c>
      <c r="C700" s="216" t="s">
        <v>79</v>
      </c>
      <c r="D700" s="72" t="s">
        <v>170</v>
      </c>
      <c r="E700">
        <v>3</v>
      </c>
      <c r="F700">
        <v>5</v>
      </c>
      <c r="G700">
        <v>8</v>
      </c>
      <c r="H700" s="208">
        <v>44504</v>
      </c>
      <c r="I700">
        <v>323</v>
      </c>
      <c r="J700" s="217">
        <f t="shared" si="34"/>
        <v>8</v>
      </c>
    </row>
    <row r="701" spans="1:10" hidden="1" outlineLevel="1" x14ac:dyDescent="0.35">
      <c r="A701" s="216" t="s">
        <v>78</v>
      </c>
      <c r="B701" s="217">
        <v>15</v>
      </c>
      <c r="C701" s="216" t="s">
        <v>79</v>
      </c>
      <c r="D701" s="72" t="s">
        <v>170</v>
      </c>
      <c r="E701">
        <v>3</v>
      </c>
      <c r="F701">
        <v>3</v>
      </c>
      <c r="G701">
        <v>6</v>
      </c>
      <c r="H701" s="208">
        <v>44504</v>
      </c>
      <c r="I701">
        <v>255</v>
      </c>
      <c r="J701" s="217">
        <f t="shared" si="34"/>
        <v>6</v>
      </c>
    </row>
    <row r="702" spans="1:10" hidden="1" outlineLevel="1" x14ac:dyDescent="0.35">
      <c r="A702" s="216" t="s">
        <v>78</v>
      </c>
      <c r="B702" s="217">
        <v>16</v>
      </c>
      <c r="C702" s="216" t="s">
        <v>79</v>
      </c>
      <c r="D702" s="72" t="s">
        <v>170</v>
      </c>
      <c r="E702">
        <v>4</v>
      </c>
      <c r="F702">
        <v>4</v>
      </c>
      <c r="G702">
        <v>8</v>
      </c>
      <c r="H702" s="208">
        <v>44504</v>
      </c>
      <c r="I702">
        <v>420</v>
      </c>
      <c r="J702" s="217">
        <f t="shared" si="34"/>
        <v>8</v>
      </c>
    </row>
    <row r="703" spans="1:10" hidden="1" outlineLevel="1" x14ac:dyDescent="0.35">
      <c r="A703" s="216" t="s">
        <v>78</v>
      </c>
      <c r="B703" s="217">
        <v>17</v>
      </c>
      <c r="C703" s="216" t="s">
        <v>79</v>
      </c>
      <c r="D703" s="72" t="s">
        <v>170</v>
      </c>
      <c r="E703">
        <v>4</v>
      </c>
      <c r="F703">
        <v>3</v>
      </c>
      <c r="G703">
        <v>7</v>
      </c>
      <c r="H703" s="208">
        <v>44504</v>
      </c>
      <c r="I703">
        <v>188</v>
      </c>
      <c r="J703" s="217">
        <f t="shared" si="34"/>
        <v>7</v>
      </c>
    </row>
    <row r="704" spans="1:10" hidden="1" outlineLevel="1" x14ac:dyDescent="0.35">
      <c r="A704" s="216" t="s">
        <v>78</v>
      </c>
      <c r="B704" s="217">
        <v>18</v>
      </c>
      <c r="C704" s="216" t="s">
        <v>79</v>
      </c>
      <c r="D704" s="72" t="s">
        <v>170</v>
      </c>
      <c r="E704">
        <v>5</v>
      </c>
      <c r="F704">
        <v>2</v>
      </c>
      <c r="G704">
        <v>7</v>
      </c>
      <c r="H704" s="208">
        <v>44504</v>
      </c>
      <c r="I704">
        <v>517</v>
      </c>
      <c r="J704" s="217">
        <f t="shared" si="34"/>
        <v>7</v>
      </c>
    </row>
    <row r="705" spans="1:10" hidden="1" outlineLevel="1" x14ac:dyDescent="0.35">
      <c r="A705" s="216" t="s">
        <v>78</v>
      </c>
      <c r="B705" s="217">
        <v>19</v>
      </c>
      <c r="C705" s="216" t="s">
        <v>79</v>
      </c>
      <c r="D705" s="72" t="s">
        <v>170</v>
      </c>
      <c r="E705">
        <v>3</v>
      </c>
      <c r="F705">
        <v>5</v>
      </c>
      <c r="G705">
        <v>8</v>
      </c>
      <c r="H705" s="208">
        <v>44504</v>
      </c>
      <c r="I705">
        <v>323</v>
      </c>
      <c r="J705" s="217">
        <f t="shared" si="34"/>
        <v>8</v>
      </c>
    </row>
    <row r="706" spans="1:10" hidden="1" outlineLevel="1" x14ac:dyDescent="0.35">
      <c r="A706" s="216" t="s">
        <v>78</v>
      </c>
      <c r="B706" s="217">
        <v>20</v>
      </c>
      <c r="C706" s="216" t="s">
        <v>79</v>
      </c>
      <c r="D706" s="72" t="s">
        <v>170</v>
      </c>
      <c r="E706">
        <v>3</v>
      </c>
      <c r="F706">
        <v>6</v>
      </c>
      <c r="G706">
        <v>9</v>
      </c>
      <c r="H706" s="208">
        <v>44504</v>
      </c>
      <c r="I706">
        <v>432</v>
      </c>
      <c r="J706" s="217">
        <f t="shared" si="34"/>
        <v>9</v>
      </c>
    </row>
    <row r="707" spans="1:10" hidden="1" outlineLevel="1" x14ac:dyDescent="0.35">
      <c r="A707" s="216" t="s">
        <v>78</v>
      </c>
      <c r="B707" s="217">
        <v>21</v>
      </c>
      <c r="C707" s="216" t="s">
        <v>79</v>
      </c>
      <c r="D707" s="72" t="s">
        <v>170</v>
      </c>
      <c r="E707">
        <v>1</v>
      </c>
      <c r="F707">
        <v>5</v>
      </c>
      <c r="G707">
        <v>6</v>
      </c>
      <c r="H707" s="208">
        <v>44504</v>
      </c>
      <c r="I707">
        <v>235</v>
      </c>
      <c r="J707" s="217">
        <f t="shared" ref="J707:J770" si="37">IF(I707&gt;$Q$1,,G707)</f>
        <v>6</v>
      </c>
    </row>
    <row r="708" spans="1:10" hidden="1" outlineLevel="1" x14ac:dyDescent="0.35">
      <c r="A708" s="216" t="s">
        <v>78</v>
      </c>
      <c r="B708" s="217">
        <v>31</v>
      </c>
      <c r="C708" s="216" t="s">
        <v>79</v>
      </c>
      <c r="D708" s="72" t="s">
        <v>170</v>
      </c>
      <c r="E708">
        <v>2</v>
      </c>
      <c r="F708">
        <v>4</v>
      </c>
      <c r="G708">
        <v>6</v>
      </c>
      <c r="H708" s="208">
        <v>44504</v>
      </c>
      <c r="I708">
        <v>203</v>
      </c>
      <c r="J708" s="217">
        <f t="shared" si="37"/>
        <v>6</v>
      </c>
    </row>
    <row r="709" spans="1:10" hidden="1" outlineLevel="1" x14ac:dyDescent="0.35">
      <c r="A709" s="216" t="s">
        <v>78</v>
      </c>
      <c r="B709" s="217">
        <v>22</v>
      </c>
      <c r="C709" s="216" t="s">
        <v>79</v>
      </c>
      <c r="D709" s="72" t="s">
        <v>170</v>
      </c>
      <c r="E709">
        <v>3</v>
      </c>
      <c r="F709">
        <v>7</v>
      </c>
      <c r="G709">
        <v>10</v>
      </c>
      <c r="H709" s="208">
        <v>44504</v>
      </c>
      <c r="I709">
        <v>300</v>
      </c>
      <c r="J709" s="217">
        <f t="shared" si="37"/>
        <v>10</v>
      </c>
    </row>
    <row r="710" spans="1:10" hidden="1" outlineLevel="1" x14ac:dyDescent="0.35">
      <c r="A710" s="216" t="s">
        <v>78</v>
      </c>
      <c r="B710" s="217">
        <v>23</v>
      </c>
      <c r="C710" s="216" t="s">
        <v>79</v>
      </c>
      <c r="D710" s="72" t="s">
        <v>170</v>
      </c>
      <c r="E710">
        <v>2</v>
      </c>
      <c r="F710">
        <v>3</v>
      </c>
      <c r="G710">
        <v>5</v>
      </c>
      <c r="H710" s="208">
        <v>44504</v>
      </c>
      <c r="I710">
        <v>212</v>
      </c>
      <c r="J710" s="217">
        <f t="shared" si="37"/>
        <v>5</v>
      </c>
    </row>
    <row r="711" spans="1:10" hidden="1" outlineLevel="1" x14ac:dyDescent="0.35">
      <c r="A711" s="216" t="s">
        <v>78</v>
      </c>
      <c r="B711" s="217">
        <v>24</v>
      </c>
      <c r="C711" s="216" t="s">
        <v>79</v>
      </c>
      <c r="D711" s="72" t="s">
        <v>170</v>
      </c>
      <c r="E711">
        <v>2</v>
      </c>
      <c r="F711">
        <v>4</v>
      </c>
      <c r="G711">
        <v>6</v>
      </c>
      <c r="H711" s="208">
        <v>44504</v>
      </c>
      <c r="I711">
        <v>308</v>
      </c>
      <c r="J711" s="217">
        <f t="shared" si="37"/>
        <v>6</v>
      </c>
    </row>
    <row r="712" spans="1:10" hidden="1" outlineLevel="1" x14ac:dyDescent="0.35">
      <c r="A712" s="216" t="s">
        <v>78</v>
      </c>
      <c r="B712" s="217">
        <v>25</v>
      </c>
      <c r="C712" s="216" t="s">
        <v>79</v>
      </c>
      <c r="D712" s="72" t="s">
        <v>170</v>
      </c>
      <c r="E712">
        <v>5</v>
      </c>
      <c r="F712">
        <v>4</v>
      </c>
      <c r="G712">
        <v>9</v>
      </c>
      <c r="H712" s="208">
        <v>44504</v>
      </c>
      <c r="I712">
        <v>527</v>
      </c>
      <c r="J712" s="217">
        <f t="shared" si="37"/>
        <v>9</v>
      </c>
    </row>
    <row r="713" spans="1:10" hidden="1" outlineLevel="1" x14ac:dyDescent="0.35">
      <c r="A713" s="216" t="s">
        <v>78</v>
      </c>
      <c r="B713" s="217">
        <v>26</v>
      </c>
      <c r="C713" s="216" t="s">
        <v>79</v>
      </c>
      <c r="D713" s="72" t="s">
        <v>170</v>
      </c>
      <c r="E713">
        <v>5</v>
      </c>
      <c r="F713">
        <v>4</v>
      </c>
      <c r="G713">
        <v>9</v>
      </c>
      <c r="H713" s="208">
        <v>44504</v>
      </c>
      <c r="I713">
        <v>351</v>
      </c>
      <c r="J713" s="217">
        <f t="shared" si="37"/>
        <v>9</v>
      </c>
    </row>
    <row r="714" spans="1:10" hidden="1" outlineLevel="1" x14ac:dyDescent="0.35">
      <c r="A714" s="216" t="s">
        <v>78</v>
      </c>
      <c r="B714" s="217">
        <v>27</v>
      </c>
      <c r="C714" s="216" t="s">
        <v>79</v>
      </c>
      <c r="D714" s="72" t="s">
        <v>170</v>
      </c>
      <c r="E714">
        <v>5</v>
      </c>
      <c r="F714">
        <v>5</v>
      </c>
      <c r="G714">
        <v>10</v>
      </c>
      <c r="H714" s="208">
        <v>44504</v>
      </c>
      <c r="I714">
        <v>154</v>
      </c>
      <c r="J714" s="217">
        <f t="shared" si="37"/>
        <v>10</v>
      </c>
    </row>
    <row r="715" spans="1:10" hidden="1" outlineLevel="1" x14ac:dyDescent="0.35">
      <c r="A715" s="216" t="s">
        <v>78</v>
      </c>
      <c r="B715" s="217">
        <v>28</v>
      </c>
      <c r="C715" s="216" t="s">
        <v>79</v>
      </c>
      <c r="D715" s="72" t="s">
        <v>170</v>
      </c>
      <c r="E715">
        <v>6</v>
      </c>
      <c r="F715">
        <v>4</v>
      </c>
      <c r="G715">
        <v>10</v>
      </c>
      <c r="H715" s="208">
        <v>44504</v>
      </c>
      <c r="I715">
        <v>622</v>
      </c>
      <c r="J715" s="217">
        <f t="shared" si="37"/>
        <v>10</v>
      </c>
    </row>
    <row r="716" spans="1:10" hidden="1" outlineLevel="1" x14ac:dyDescent="0.35">
      <c r="A716" s="216" t="s">
        <v>78</v>
      </c>
      <c r="B716" s="217">
        <v>29</v>
      </c>
      <c r="C716" s="216" t="s">
        <v>79</v>
      </c>
      <c r="D716" s="72" t="s">
        <v>170</v>
      </c>
      <c r="E716">
        <v>1</v>
      </c>
      <c r="F716">
        <v>5</v>
      </c>
      <c r="G716">
        <v>6</v>
      </c>
      <c r="H716" s="208">
        <v>44504</v>
      </c>
      <c r="I716">
        <v>213</v>
      </c>
      <c r="J716" s="217">
        <f t="shared" si="37"/>
        <v>6</v>
      </c>
    </row>
    <row r="717" spans="1:10" hidden="1" outlineLevel="1" x14ac:dyDescent="0.35">
      <c r="A717" s="216" t="s">
        <v>78</v>
      </c>
      <c r="B717" s="217">
        <v>30</v>
      </c>
      <c r="C717" s="216" t="s">
        <v>79</v>
      </c>
      <c r="D717" s="72" t="s">
        <v>170</v>
      </c>
      <c r="E717">
        <v>3</v>
      </c>
      <c r="F717">
        <v>3</v>
      </c>
      <c r="G717">
        <v>6</v>
      </c>
      <c r="H717" s="208">
        <v>44504</v>
      </c>
      <c r="I717">
        <v>321</v>
      </c>
      <c r="J717" s="217">
        <f t="shared" si="37"/>
        <v>6</v>
      </c>
    </row>
    <row r="718" spans="1:10" hidden="1" outlineLevel="1" x14ac:dyDescent="0.35">
      <c r="A718" s="216" t="s">
        <v>78</v>
      </c>
      <c r="B718" s="217">
        <v>32</v>
      </c>
      <c r="C718" s="216" t="s">
        <v>79</v>
      </c>
      <c r="D718" s="72" t="s">
        <v>170</v>
      </c>
      <c r="E718">
        <v>1</v>
      </c>
      <c r="F718">
        <v>4</v>
      </c>
      <c r="G718">
        <v>5</v>
      </c>
      <c r="H718" s="208">
        <v>44504</v>
      </c>
      <c r="I718">
        <v>162</v>
      </c>
      <c r="J718" s="217">
        <f t="shared" si="37"/>
        <v>5</v>
      </c>
    </row>
    <row r="719" spans="1:10" hidden="1" outlineLevel="1" x14ac:dyDescent="0.35">
      <c r="A719" s="216" t="s">
        <v>78</v>
      </c>
      <c r="B719" s="217">
        <v>33</v>
      </c>
      <c r="C719" s="216" t="s">
        <v>79</v>
      </c>
      <c r="D719" s="72" t="s">
        <v>170</v>
      </c>
      <c r="E719">
        <v>4</v>
      </c>
      <c r="F719">
        <v>3</v>
      </c>
      <c r="G719">
        <v>7</v>
      </c>
      <c r="H719" s="208">
        <v>44504</v>
      </c>
      <c r="I719">
        <v>420</v>
      </c>
      <c r="J719" s="217">
        <f t="shared" si="37"/>
        <v>7</v>
      </c>
    </row>
    <row r="720" spans="1:10" hidden="1" outlineLevel="1" x14ac:dyDescent="0.35">
      <c r="A720" s="216" t="s">
        <v>78</v>
      </c>
      <c r="B720" s="217">
        <v>34</v>
      </c>
      <c r="C720" s="216" t="s">
        <v>79</v>
      </c>
      <c r="D720" s="72" t="s">
        <v>170</v>
      </c>
      <c r="E720">
        <v>2</v>
      </c>
      <c r="F720">
        <v>5</v>
      </c>
      <c r="G720">
        <v>7</v>
      </c>
      <c r="H720" s="208">
        <v>44504</v>
      </c>
      <c r="I720">
        <v>232</v>
      </c>
      <c r="J720" s="217">
        <f t="shared" si="37"/>
        <v>7</v>
      </c>
    </row>
    <row r="721" spans="1:10" hidden="1" outlineLevel="1" x14ac:dyDescent="0.35">
      <c r="A721" s="216" t="s">
        <v>78</v>
      </c>
      <c r="B721" s="217">
        <v>35</v>
      </c>
      <c r="C721" s="216" t="s">
        <v>79</v>
      </c>
      <c r="D721" s="72" t="s">
        <v>170</v>
      </c>
      <c r="E721">
        <v>5</v>
      </c>
      <c r="F721">
        <v>6</v>
      </c>
      <c r="G721">
        <v>11</v>
      </c>
      <c r="H721" s="208">
        <v>44504</v>
      </c>
      <c r="I721">
        <v>508</v>
      </c>
      <c r="J721" s="217">
        <f t="shared" si="37"/>
        <v>11</v>
      </c>
    </row>
    <row r="722" spans="1:10" hidden="1" outlineLevel="1" x14ac:dyDescent="0.35">
      <c r="A722" s="216" t="s">
        <v>78</v>
      </c>
      <c r="B722" s="217">
        <v>36</v>
      </c>
      <c r="C722" s="216" t="s">
        <v>79</v>
      </c>
      <c r="D722" s="72" t="s">
        <v>170</v>
      </c>
      <c r="E722">
        <v>1</v>
      </c>
      <c r="F722">
        <v>7</v>
      </c>
      <c r="G722">
        <v>8</v>
      </c>
      <c r="H722" s="208">
        <v>44504</v>
      </c>
      <c r="I722">
        <v>174</v>
      </c>
      <c r="J722" s="217">
        <f t="shared" si="37"/>
        <v>8</v>
      </c>
    </row>
    <row r="723" spans="1:10" hidden="1" outlineLevel="1" x14ac:dyDescent="0.35">
      <c r="A723" s="216" t="s">
        <v>78</v>
      </c>
      <c r="B723" s="217">
        <v>37</v>
      </c>
      <c r="C723" s="216" t="s">
        <v>79</v>
      </c>
      <c r="D723" s="72" t="s">
        <v>170</v>
      </c>
      <c r="E723">
        <v>2</v>
      </c>
      <c r="F723">
        <v>3</v>
      </c>
      <c r="G723">
        <v>5</v>
      </c>
      <c r="H723" s="208">
        <v>44504</v>
      </c>
      <c r="I723">
        <v>221</v>
      </c>
      <c r="J723" s="217">
        <f t="shared" si="37"/>
        <v>5</v>
      </c>
    </row>
    <row r="724" spans="1:10" hidden="1" outlineLevel="1" x14ac:dyDescent="0.35">
      <c r="A724" s="216" t="s">
        <v>78</v>
      </c>
      <c r="B724" s="217">
        <v>38</v>
      </c>
      <c r="C724" s="216" t="s">
        <v>79</v>
      </c>
      <c r="D724" s="72" t="s">
        <v>170</v>
      </c>
      <c r="E724">
        <v>3</v>
      </c>
      <c r="F724">
        <v>5</v>
      </c>
      <c r="G724">
        <v>8</v>
      </c>
      <c r="H724" s="208">
        <v>44504</v>
      </c>
      <c r="I724">
        <v>332</v>
      </c>
      <c r="J724" s="217">
        <f t="shared" si="37"/>
        <v>8</v>
      </c>
    </row>
    <row r="725" spans="1:10" hidden="1" outlineLevel="1" x14ac:dyDescent="0.35">
      <c r="A725" s="216" t="s">
        <v>78</v>
      </c>
      <c r="B725" s="217">
        <v>39</v>
      </c>
      <c r="C725" s="216" t="s">
        <v>79</v>
      </c>
      <c r="D725" s="72" t="s">
        <v>170</v>
      </c>
      <c r="E725">
        <v>2</v>
      </c>
      <c r="F725">
        <v>4</v>
      </c>
      <c r="G725">
        <v>6</v>
      </c>
      <c r="H725" s="208">
        <v>44504</v>
      </c>
      <c r="I725">
        <v>188</v>
      </c>
      <c r="J725" s="217">
        <f t="shared" si="37"/>
        <v>6</v>
      </c>
    </row>
    <row r="726" spans="1:10" hidden="1" outlineLevel="1" x14ac:dyDescent="0.35">
      <c r="A726" s="216" t="s">
        <v>78</v>
      </c>
      <c r="B726" s="217">
        <v>40</v>
      </c>
      <c r="C726" s="216" t="s">
        <v>79</v>
      </c>
      <c r="D726" s="72" t="s">
        <v>170</v>
      </c>
      <c r="E726">
        <v>4</v>
      </c>
      <c r="F726">
        <v>6</v>
      </c>
      <c r="G726">
        <v>10</v>
      </c>
      <c r="H726" s="208">
        <v>44504</v>
      </c>
      <c r="I726">
        <v>424</v>
      </c>
      <c r="J726" s="217">
        <f t="shared" si="37"/>
        <v>10</v>
      </c>
    </row>
    <row r="727" spans="1:10" hidden="1" outlineLevel="1" x14ac:dyDescent="0.35">
      <c r="A727" s="216" t="s">
        <v>78</v>
      </c>
      <c r="B727" s="217">
        <v>41</v>
      </c>
      <c r="C727" s="216" t="s">
        <v>79</v>
      </c>
      <c r="D727" s="72" t="s">
        <v>170</v>
      </c>
      <c r="E727">
        <v>6</v>
      </c>
      <c r="F727">
        <v>4</v>
      </c>
      <c r="G727">
        <v>10</v>
      </c>
      <c r="H727" s="208">
        <v>44504</v>
      </c>
      <c r="I727">
        <v>631</v>
      </c>
      <c r="J727" s="217">
        <f t="shared" si="37"/>
        <v>10</v>
      </c>
    </row>
    <row r="728" spans="1:10" ht="15" collapsed="1" thickBot="1" x14ac:dyDescent="0.4">
      <c r="A728" s="211" t="s">
        <v>78</v>
      </c>
      <c r="B728" s="226"/>
      <c r="C728" s="212" t="s">
        <v>79</v>
      </c>
      <c r="D728" s="214">
        <f>COUNTA(D687:D727)</f>
        <v>41</v>
      </c>
      <c r="E728" s="214">
        <f>SUM(E687:E727)</f>
        <v>130</v>
      </c>
      <c r="F728" s="214">
        <f t="shared" ref="F728:G728" si="38">SUM(F687:F727)</f>
        <v>182</v>
      </c>
      <c r="G728" s="214">
        <f t="shared" si="38"/>
        <v>312</v>
      </c>
      <c r="H728" s="238">
        <v>44504</v>
      </c>
      <c r="I728" s="242">
        <f>AVERAGE(I687:I727)</f>
        <v>346.26829268292681</v>
      </c>
      <c r="J728" s="214">
        <f t="shared" ref="J728" si="39">SUM(J687:J727)</f>
        <v>312</v>
      </c>
    </row>
    <row r="729" spans="1:10" hidden="1" outlineLevel="1" x14ac:dyDescent="0.35">
      <c r="A729" s="216" t="s">
        <v>82</v>
      </c>
      <c r="B729" s="217">
        <v>9</v>
      </c>
      <c r="C729" s="216" t="s">
        <v>83</v>
      </c>
      <c r="D729" s="72" t="s">
        <v>170</v>
      </c>
      <c r="E729">
        <v>5</v>
      </c>
      <c r="F729">
        <v>5</v>
      </c>
      <c r="G729">
        <v>10</v>
      </c>
      <c r="H729" s="208">
        <v>44505</v>
      </c>
      <c r="I729">
        <v>253</v>
      </c>
      <c r="J729" s="217">
        <f t="shared" si="37"/>
        <v>10</v>
      </c>
    </row>
    <row r="730" spans="1:10" hidden="1" outlineLevel="1" x14ac:dyDescent="0.35">
      <c r="A730" s="216" t="s">
        <v>82</v>
      </c>
      <c r="B730" s="217">
        <v>1</v>
      </c>
      <c r="C730" s="216" t="s">
        <v>83</v>
      </c>
      <c r="D730" s="72" t="s">
        <v>170</v>
      </c>
      <c r="E730">
        <v>1</v>
      </c>
      <c r="F730">
        <v>4</v>
      </c>
      <c r="G730">
        <v>5</v>
      </c>
      <c r="H730" s="208">
        <v>44505</v>
      </c>
      <c r="I730">
        <v>170</v>
      </c>
      <c r="J730" s="217">
        <f t="shared" si="37"/>
        <v>5</v>
      </c>
    </row>
    <row r="731" spans="1:10" hidden="1" outlineLevel="1" x14ac:dyDescent="0.35">
      <c r="A731" s="216" t="s">
        <v>82</v>
      </c>
      <c r="B731" s="217">
        <v>2</v>
      </c>
      <c r="C731" s="216" t="s">
        <v>83</v>
      </c>
      <c r="D731" s="72" t="s">
        <v>170</v>
      </c>
      <c r="E731">
        <v>4</v>
      </c>
      <c r="F731">
        <v>4</v>
      </c>
      <c r="G731">
        <v>8</v>
      </c>
      <c r="H731" s="208">
        <v>44505</v>
      </c>
      <c r="I731">
        <v>314</v>
      </c>
      <c r="J731" s="217">
        <f t="shared" si="37"/>
        <v>8</v>
      </c>
    </row>
    <row r="732" spans="1:10" hidden="1" outlineLevel="1" x14ac:dyDescent="0.35">
      <c r="A732" s="216" t="s">
        <v>82</v>
      </c>
      <c r="B732" s="217">
        <v>5</v>
      </c>
      <c r="C732" s="216" t="s">
        <v>83</v>
      </c>
      <c r="D732" s="72" t="s">
        <v>170</v>
      </c>
      <c r="E732">
        <v>5</v>
      </c>
      <c r="F732">
        <v>4</v>
      </c>
      <c r="G732">
        <v>9</v>
      </c>
      <c r="H732" s="208">
        <v>44505</v>
      </c>
      <c r="I732">
        <v>531</v>
      </c>
      <c r="J732" s="217">
        <f t="shared" si="37"/>
        <v>9</v>
      </c>
    </row>
    <row r="733" spans="1:10" hidden="1" outlineLevel="1" x14ac:dyDescent="0.35">
      <c r="A733" s="216" t="s">
        <v>82</v>
      </c>
      <c r="B733" s="217">
        <v>23</v>
      </c>
      <c r="C733" s="216" t="s">
        <v>83</v>
      </c>
      <c r="D733" s="72" t="s">
        <v>170</v>
      </c>
      <c r="E733">
        <v>8</v>
      </c>
      <c r="F733">
        <v>3</v>
      </c>
      <c r="G733">
        <v>11</v>
      </c>
      <c r="H733" s="208">
        <v>44505</v>
      </c>
      <c r="I733">
        <v>182</v>
      </c>
      <c r="J733" s="217">
        <f t="shared" si="37"/>
        <v>11</v>
      </c>
    </row>
    <row r="734" spans="1:10" hidden="1" outlineLevel="1" x14ac:dyDescent="0.35">
      <c r="A734" s="216" t="s">
        <v>82</v>
      </c>
      <c r="B734" s="217">
        <v>3</v>
      </c>
      <c r="C734" s="216" t="s">
        <v>83</v>
      </c>
      <c r="D734" s="72" t="s">
        <v>170</v>
      </c>
      <c r="E734">
        <v>1</v>
      </c>
      <c r="F734">
        <v>3</v>
      </c>
      <c r="G734">
        <v>4</v>
      </c>
      <c r="H734" s="208">
        <v>44505</v>
      </c>
      <c r="I734">
        <v>211</v>
      </c>
      <c r="J734" s="217">
        <f t="shared" si="37"/>
        <v>4</v>
      </c>
    </row>
    <row r="735" spans="1:10" hidden="1" outlineLevel="1" x14ac:dyDescent="0.35">
      <c r="A735" s="216" t="s">
        <v>82</v>
      </c>
      <c r="B735" s="217">
        <v>4</v>
      </c>
      <c r="C735" s="216" t="s">
        <v>83</v>
      </c>
      <c r="D735" s="72" t="s">
        <v>170</v>
      </c>
      <c r="E735">
        <v>7</v>
      </c>
      <c r="F735">
        <v>3</v>
      </c>
      <c r="G735">
        <v>10</v>
      </c>
      <c r="H735" s="208">
        <v>44505</v>
      </c>
      <c r="I735">
        <v>720</v>
      </c>
      <c r="J735" s="217">
        <f t="shared" si="37"/>
        <v>10</v>
      </c>
    </row>
    <row r="736" spans="1:10" hidden="1" outlineLevel="1" x14ac:dyDescent="0.35">
      <c r="A736" s="216" t="s">
        <v>82</v>
      </c>
      <c r="B736" s="217">
        <v>6</v>
      </c>
      <c r="C736" s="216" t="s">
        <v>83</v>
      </c>
      <c r="D736" s="72" t="s">
        <v>170</v>
      </c>
      <c r="E736">
        <v>5</v>
      </c>
      <c r="F736">
        <v>3</v>
      </c>
      <c r="G736">
        <v>8</v>
      </c>
      <c r="H736" s="208">
        <v>44505</v>
      </c>
      <c r="I736">
        <v>200</v>
      </c>
      <c r="J736" s="217">
        <f t="shared" si="37"/>
        <v>8</v>
      </c>
    </row>
    <row r="737" spans="1:10" hidden="1" outlineLevel="1" x14ac:dyDescent="0.35">
      <c r="A737" s="216" t="s">
        <v>82</v>
      </c>
      <c r="B737" s="217">
        <v>7</v>
      </c>
      <c r="C737" s="216" t="s">
        <v>83</v>
      </c>
      <c r="D737" s="72" t="s">
        <v>170</v>
      </c>
      <c r="E737">
        <v>6</v>
      </c>
      <c r="F737">
        <v>3</v>
      </c>
      <c r="G737">
        <v>9</v>
      </c>
      <c r="H737" s="208">
        <v>44505</v>
      </c>
      <c r="I737">
        <v>618</v>
      </c>
      <c r="J737" s="217">
        <f t="shared" si="37"/>
        <v>9</v>
      </c>
    </row>
    <row r="738" spans="1:10" hidden="1" outlineLevel="1" x14ac:dyDescent="0.35">
      <c r="A738" s="216" t="s">
        <v>82</v>
      </c>
      <c r="B738" s="217">
        <v>8</v>
      </c>
      <c r="C738" s="216" t="s">
        <v>83</v>
      </c>
      <c r="D738" s="72" t="s">
        <v>170</v>
      </c>
      <c r="E738">
        <v>2</v>
      </c>
      <c r="F738">
        <v>6</v>
      </c>
      <c r="G738">
        <v>8</v>
      </c>
      <c r="H738" s="208">
        <v>44505</v>
      </c>
      <c r="I738">
        <v>422</v>
      </c>
      <c r="J738" s="217">
        <f t="shared" si="37"/>
        <v>8</v>
      </c>
    </row>
    <row r="739" spans="1:10" hidden="1" outlineLevel="1" x14ac:dyDescent="0.35">
      <c r="A739" s="216" t="s">
        <v>82</v>
      </c>
      <c r="B739" s="217">
        <v>38</v>
      </c>
      <c r="C739" s="216" t="s">
        <v>83</v>
      </c>
      <c r="D739" s="72" t="s">
        <v>170</v>
      </c>
      <c r="E739">
        <v>2</v>
      </c>
      <c r="F739">
        <v>6</v>
      </c>
      <c r="G739">
        <v>8</v>
      </c>
      <c r="H739" s="208">
        <v>44505</v>
      </c>
      <c r="I739">
        <v>323</v>
      </c>
      <c r="J739" s="217">
        <f t="shared" si="37"/>
        <v>8</v>
      </c>
    </row>
    <row r="740" spans="1:10" hidden="1" outlineLevel="1" x14ac:dyDescent="0.35">
      <c r="A740" s="216" t="s">
        <v>82</v>
      </c>
      <c r="B740" s="217">
        <v>10</v>
      </c>
      <c r="C740" s="216" t="s">
        <v>83</v>
      </c>
      <c r="D740" s="72" t="s">
        <v>170</v>
      </c>
      <c r="E740">
        <v>3</v>
      </c>
      <c r="F740">
        <v>5</v>
      </c>
      <c r="G740">
        <v>8</v>
      </c>
      <c r="H740" s="208">
        <v>44505</v>
      </c>
      <c r="I740">
        <v>331</v>
      </c>
      <c r="J740" s="217">
        <f t="shared" si="37"/>
        <v>8</v>
      </c>
    </row>
    <row r="741" spans="1:10" hidden="1" outlineLevel="1" x14ac:dyDescent="0.35">
      <c r="A741" s="216" t="s">
        <v>82</v>
      </c>
      <c r="B741" s="217">
        <v>11</v>
      </c>
      <c r="C741" s="216" t="s">
        <v>83</v>
      </c>
      <c r="D741" s="72" t="s">
        <v>170</v>
      </c>
      <c r="E741">
        <v>6</v>
      </c>
      <c r="F741">
        <v>5</v>
      </c>
      <c r="G741">
        <v>11</v>
      </c>
      <c r="H741" s="208">
        <v>44505</v>
      </c>
      <c r="I741">
        <v>164</v>
      </c>
      <c r="J741" s="217">
        <f t="shared" si="37"/>
        <v>11</v>
      </c>
    </row>
    <row r="742" spans="1:10" hidden="1" outlineLevel="1" x14ac:dyDescent="0.35">
      <c r="A742" s="216" t="s">
        <v>82</v>
      </c>
      <c r="B742" s="217">
        <v>26</v>
      </c>
      <c r="C742" s="216" t="s">
        <v>83</v>
      </c>
      <c r="D742" s="72" t="s">
        <v>170</v>
      </c>
      <c r="E742">
        <v>1</v>
      </c>
      <c r="F742">
        <v>5</v>
      </c>
      <c r="G742">
        <v>6</v>
      </c>
      <c r="H742" s="208">
        <v>44505</v>
      </c>
      <c r="I742">
        <v>348</v>
      </c>
      <c r="J742" s="217">
        <f t="shared" si="37"/>
        <v>6</v>
      </c>
    </row>
    <row r="743" spans="1:10" hidden="1" outlineLevel="1" x14ac:dyDescent="0.35">
      <c r="A743" s="216" t="s">
        <v>82</v>
      </c>
      <c r="B743" s="217">
        <v>12</v>
      </c>
      <c r="C743" s="216" t="s">
        <v>83</v>
      </c>
      <c r="D743" s="72" t="s">
        <v>170</v>
      </c>
      <c r="E743">
        <v>5</v>
      </c>
      <c r="F743">
        <v>5</v>
      </c>
      <c r="G743">
        <v>10</v>
      </c>
      <c r="H743" s="208">
        <v>44505</v>
      </c>
      <c r="I743">
        <v>415</v>
      </c>
      <c r="J743" s="217">
        <f t="shared" si="37"/>
        <v>10</v>
      </c>
    </row>
    <row r="744" spans="1:10" hidden="1" outlineLevel="1" x14ac:dyDescent="0.35">
      <c r="A744" s="216" t="s">
        <v>82</v>
      </c>
      <c r="B744" s="217">
        <v>13</v>
      </c>
      <c r="C744" s="216" t="s">
        <v>83</v>
      </c>
      <c r="D744" s="72" t="s">
        <v>170</v>
      </c>
      <c r="E744">
        <v>1</v>
      </c>
      <c r="F744">
        <v>4</v>
      </c>
      <c r="G744">
        <v>5</v>
      </c>
      <c r="H744" s="208">
        <v>44505</v>
      </c>
      <c r="I744">
        <v>212</v>
      </c>
      <c r="J744" s="217">
        <f t="shared" si="37"/>
        <v>5</v>
      </c>
    </row>
    <row r="745" spans="1:10" hidden="1" outlineLevel="1" x14ac:dyDescent="0.35">
      <c r="A745" s="216" t="s">
        <v>82</v>
      </c>
      <c r="B745" s="217">
        <v>14</v>
      </c>
      <c r="C745" s="216" t="s">
        <v>83</v>
      </c>
      <c r="D745" s="72" t="s">
        <v>170</v>
      </c>
      <c r="E745">
        <v>3</v>
      </c>
      <c r="F745">
        <v>6</v>
      </c>
      <c r="G745">
        <v>9</v>
      </c>
      <c r="H745" s="208">
        <v>44505</v>
      </c>
      <c r="I745">
        <v>323</v>
      </c>
      <c r="J745" s="217">
        <f t="shared" si="37"/>
        <v>9</v>
      </c>
    </row>
    <row r="746" spans="1:10" hidden="1" outlineLevel="1" x14ac:dyDescent="0.35">
      <c r="A746" s="216" t="s">
        <v>82</v>
      </c>
      <c r="B746" s="217">
        <v>15</v>
      </c>
      <c r="C746" s="216" t="s">
        <v>83</v>
      </c>
      <c r="D746" s="72" t="s">
        <v>170</v>
      </c>
      <c r="E746">
        <v>7</v>
      </c>
      <c r="F746">
        <v>3</v>
      </c>
      <c r="G746">
        <v>10</v>
      </c>
      <c r="H746" s="208">
        <v>44505</v>
      </c>
      <c r="I746">
        <v>272</v>
      </c>
      <c r="J746" s="217">
        <f t="shared" si="37"/>
        <v>10</v>
      </c>
    </row>
    <row r="747" spans="1:10" hidden="1" outlineLevel="1" x14ac:dyDescent="0.35">
      <c r="A747" s="216" t="s">
        <v>82</v>
      </c>
      <c r="B747" s="217">
        <v>16</v>
      </c>
      <c r="C747" s="216" t="s">
        <v>83</v>
      </c>
      <c r="D747" s="72" t="s">
        <v>170</v>
      </c>
      <c r="E747">
        <v>2</v>
      </c>
      <c r="F747">
        <v>4</v>
      </c>
      <c r="G747">
        <v>6</v>
      </c>
      <c r="H747" s="208">
        <v>44505</v>
      </c>
      <c r="I747">
        <v>218</v>
      </c>
      <c r="J747" s="217">
        <f t="shared" si="37"/>
        <v>6</v>
      </c>
    </row>
    <row r="748" spans="1:10" hidden="1" outlineLevel="1" x14ac:dyDescent="0.35">
      <c r="A748" s="216" t="s">
        <v>82</v>
      </c>
      <c r="B748" s="217">
        <v>17</v>
      </c>
      <c r="C748" s="216" t="s">
        <v>83</v>
      </c>
      <c r="D748" s="72" t="s">
        <v>170</v>
      </c>
      <c r="E748">
        <v>5</v>
      </c>
      <c r="F748">
        <v>3</v>
      </c>
      <c r="G748">
        <v>8</v>
      </c>
      <c r="H748" s="208">
        <v>44505</v>
      </c>
      <c r="I748">
        <v>152</v>
      </c>
      <c r="J748" s="217">
        <f t="shared" si="37"/>
        <v>8</v>
      </c>
    </row>
    <row r="749" spans="1:10" hidden="1" outlineLevel="1" x14ac:dyDescent="0.35">
      <c r="A749" s="216" t="s">
        <v>82</v>
      </c>
      <c r="B749" s="217">
        <v>18</v>
      </c>
      <c r="C749" s="216" t="s">
        <v>83</v>
      </c>
      <c r="D749" s="72" t="s">
        <v>170</v>
      </c>
      <c r="E749">
        <v>3</v>
      </c>
      <c r="F749">
        <v>4</v>
      </c>
      <c r="G749">
        <v>7</v>
      </c>
      <c r="H749" s="208">
        <v>44505</v>
      </c>
      <c r="I749">
        <v>319</v>
      </c>
      <c r="J749" s="217">
        <f t="shared" si="37"/>
        <v>7</v>
      </c>
    </row>
    <row r="750" spans="1:10" hidden="1" outlineLevel="1" x14ac:dyDescent="0.35">
      <c r="A750" s="216" t="s">
        <v>82</v>
      </c>
      <c r="B750" s="217">
        <v>44</v>
      </c>
      <c r="C750" s="216" t="s">
        <v>83</v>
      </c>
      <c r="D750" s="72" t="s">
        <v>170</v>
      </c>
      <c r="E750">
        <v>1</v>
      </c>
      <c r="F750">
        <v>5</v>
      </c>
      <c r="G750">
        <v>6</v>
      </c>
      <c r="H750" s="208">
        <v>44505</v>
      </c>
      <c r="I750">
        <v>321</v>
      </c>
      <c r="J750" s="217">
        <f t="shared" si="37"/>
        <v>6</v>
      </c>
    </row>
    <row r="751" spans="1:10" hidden="1" outlineLevel="1" x14ac:dyDescent="0.35">
      <c r="A751" s="216" t="s">
        <v>82</v>
      </c>
      <c r="B751" s="217">
        <v>39</v>
      </c>
      <c r="C751" s="216" t="s">
        <v>83</v>
      </c>
      <c r="D751" s="72" t="s">
        <v>170</v>
      </c>
      <c r="E751">
        <v>6</v>
      </c>
      <c r="F751">
        <v>3</v>
      </c>
      <c r="G751">
        <v>9</v>
      </c>
      <c r="H751" s="208">
        <v>44505</v>
      </c>
      <c r="I751">
        <v>618</v>
      </c>
      <c r="J751" s="217">
        <f t="shared" si="37"/>
        <v>9</v>
      </c>
    </row>
    <row r="752" spans="1:10" hidden="1" outlineLevel="1" x14ac:dyDescent="0.35">
      <c r="A752" s="216" t="s">
        <v>82</v>
      </c>
      <c r="B752" s="217">
        <v>25</v>
      </c>
      <c r="C752" s="216" t="s">
        <v>83</v>
      </c>
      <c r="D752" s="72" t="s">
        <v>170</v>
      </c>
      <c r="E752">
        <v>3</v>
      </c>
      <c r="F752">
        <v>6</v>
      </c>
      <c r="G752">
        <v>9</v>
      </c>
      <c r="H752" s="208">
        <v>44505</v>
      </c>
      <c r="I752">
        <v>242</v>
      </c>
      <c r="J752" s="217">
        <f t="shared" si="37"/>
        <v>9</v>
      </c>
    </row>
    <row r="753" spans="1:10" hidden="1" outlineLevel="1" x14ac:dyDescent="0.35">
      <c r="A753" s="216" t="s">
        <v>82</v>
      </c>
      <c r="B753" s="217">
        <v>33</v>
      </c>
      <c r="C753" s="216" t="s">
        <v>83</v>
      </c>
      <c r="D753" s="72" t="s">
        <v>170</v>
      </c>
      <c r="E753">
        <v>2</v>
      </c>
      <c r="F753">
        <v>5</v>
      </c>
      <c r="G753">
        <v>7</v>
      </c>
      <c r="H753" s="208">
        <v>44505</v>
      </c>
      <c r="I753">
        <v>320</v>
      </c>
      <c r="J753" s="217">
        <f t="shared" si="37"/>
        <v>7</v>
      </c>
    </row>
    <row r="754" spans="1:10" hidden="1" outlineLevel="1" x14ac:dyDescent="0.35">
      <c r="A754" s="216" t="s">
        <v>82</v>
      </c>
      <c r="B754" s="217">
        <v>20</v>
      </c>
      <c r="C754" s="216" t="s">
        <v>83</v>
      </c>
      <c r="D754" s="72" t="s">
        <v>170</v>
      </c>
      <c r="E754">
        <v>4</v>
      </c>
      <c r="F754">
        <v>4</v>
      </c>
      <c r="G754">
        <v>8</v>
      </c>
      <c r="H754" s="208">
        <v>44505</v>
      </c>
      <c r="I754">
        <v>244</v>
      </c>
      <c r="J754" s="217">
        <f t="shared" si="37"/>
        <v>8</v>
      </c>
    </row>
    <row r="755" spans="1:10" hidden="1" outlineLevel="1" x14ac:dyDescent="0.35">
      <c r="A755" s="216" t="s">
        <v>82</v>
      </c>
      <c r="B755" s="217">
        <v>37</v>
      </c>
      <c r="C755" s="216" t="s">
        <v>83</v>
      </c>
      <c r="D755" s="72" t="s">
        <v>170</v>
      </c>
      <c r="E755">
        <v>2</v>
      </c>
      <c r="F755">
        <v>3</v>
      </c>
      <c r="G755">
        <v>5</v>
      </c>
      <c r="H755" s="208">
        <v>44505</v>
      </c>
      <c r="I755">
        <v>212</v>
      </c>
      <c r="J755" s="217">
        <f t="shared" si="37"/>
        <v>5</v>
      </c>
    </row>
    <row r="756" spans="1:10" hidden="1" outlineLevel="1" x14ac:dyDescent="0.35">
      <c r="A756" s="216" t="s">
        <v>82</v>
      </c>
      <c r="B756" s="217">
        <v>21</v>
      </c>
      <c r="C756" s="216" t="s">
        <v>83</v>
      </c>
      <c r="D756" s="72" t="s">
        <v>170</v>
      </c>
      <c r="E756">
        <v>4</v>
      </c>
      <c r="F756">
        <v>4</v>
      </c>
      <c r="G756">
        <v>8</v>
      </c>
      <c r="H756" s="208">
        <v>44505</v>
      </c>
      <c r="I756">
        <v>154</v>
      </c>
      <c r="J756" s="217">
        <f t="shared" si="37"/>
        <v>8</v>
      </c>
    </row>
    <row r="757" spans="1:10" hidden="1" outlineLevel="1" x14ac:dyDescent="0.35">
      <c r="A757" s="216" t="s">
        <v>82</v>
      </c>
      <c r="B757" s="217">
        <v>24</v>
      </c>
      <c r="C757" s="216" t="s">
        <v>83</v>
      </c>
      <c r="D757" s="72" t="s">
        <v>170</v>
      </c>
      <c r="E757">
        <v>3</v>
      </c>
      <c r="F757">
        <v>3</v>
      </c>
      <c r="G757">
        <v>6</v>
      </c>
      <c r="H757" s="208">
        <v>44505</v>
      </c>
      <c r="I757">
        <v>324</v>
      </c>
      <c r="J757" s="217">
        <f t="shared" si="37"/>
        <v>6</v>
      </c>
    </row>
    <row r="758" spans="1:10" hidden="1" outlineLevel="1" x14ac:dyDescent="0.35">
      <c r="A758" s="216" t="s">
        <v>82</v>
      </c>
      <c r="B758" s="217">
        <v>43</v>
      </c>
      <c r="C758" s="216" t="s">
        <v>83</v>
      </c>
      <c r="D758" s="72" t="s">
        <v>170</v>
      </c>
      <c r="E758">
        <v>5</v>
      </c>
      <c r="F758">
        <v>5</v>
      </c>
      <c r="G758">
        <v>10</v>
      </c>
      <c r="H758" s="208">
        <v>44505</v>
      </c>
      <c r="I758">
        <v>154</v>
      </c>
      <c r="J758" s="217">
        <f t="shared" si="37"/>
        <v>10</v>
      </c>
    </row>
    <row r="759" spans="1:10" hidden="1" outlineLevel="1" x14ac:dyDescent="0.35">
      <c r="A759" s="216" t="s">
        <v>82</v>
      </c>
      <c r="B759" s="217">
        <v>45</v>
      </c>
      <c r="C759" s="216" t="s">
        <v>83</v>
      </c>
      <c r="D759" s="72" t="s">
        <v>170</v>
      </c>
      <c r="E759">
        <v>7</v>
      </c>
      <c r="F759">
        <v>5</v>
      </c>
      <c r="G759">
        <v>12</v>
      </c>
      <c r="H759" s="208">
        <v>44505</v>
      </c>
      <c r="I759">
        <v>273</v>
      </c>
      <c r="J759" s="217">
        <f t="shared" si="37"/>
        <v>12</v>
      </c>
    </row>
    <row r="760" spans="1:10" hidden="1" outlineLevel="1" x14ac:dyDescent="0.35">
      <c r="A760" s="216" t="s">
        <v>82</v>
      </c>
      <c r="B760" s="217">
        <v>46</v>
      </c>
      <c r="C760" s="216" t="s">
        <v>83</v>
      </c>
      <c r="D760" s="72" t="s">
        <v>170</v>
      </c>
      <c r="E760">
        <v>6</v>
      </c>
      <c r="F760">
        <v>5</v>
      </c>
      <c r="G760">
        <v>11</v>
      </c>
      <c r="H760" s="208">
        <v>44505</v>
      </c>
      <c r="I760">
        <v>632</v>
      </c>
      <c r="J760" s="217">
        <f t="shared" si="37"/>
        <v>11</v>
      </c>
    </row>
    <row r="761" spans="1:10" hidden="1" outlineLevel="1" x14ac:dyDescent="0.35">
      <c r="A761" s="216" t="s">
        <v>82</v>
      </c>
      <c r="B761" s="217">
        <v>28</v>
      </c>
      <c r="C761" s="216" t="s">
        <v>83</v>
      </c>
      <c r="D761" s="72" t="s">
        <v>170</v>
      </c>
      <c r="E761">
        <v>2</v>
      </c>
      <c r="F761">
        <v>2</v>
      </c>
      <c r="G761">
        <v>4</v>
      </c>
      <c r="H761" s="208">
        <v>44505</v>
      </c>
      <c r="I761">
        <v>181</v>
      </c>
      <c r="J761" s="217">
        <f t="shared" si="37"/>
        <v>4</v>
      </c>
    </row>
    <row r="762" spans="1:10" hidden="1" outlineLevel="1" x14ac:dyDescent="0.35">
      <c r="A762" s="216" t="s">
        <v>82</v>
      </c>
      <c r="B762" s="217">
        <v>19</v>
      </c>
      <c r="C762" s="216" t="s">
        <v>83</v>
      </c>
      <c r="D762" s="72" t="s">
        <v>170</v>
      </c>
      <c r="E762">
        <v>7</v>
      </c>
      <c r="F762">
        <v>4</v>
      </c>
      <c r="G762">
        <v>11</v>
      </c>
      <c r="H762" s="208">
        <v>44505</v>
      </c>
      <c r="I762">
        <v>730</v>
      </c>
      <c r="J762" s="217">
        <f t="shared" si="37"/>
        <v>11</v>
      </c>
    </row>
    <row r="763" spans="1:10" hidden="1" outlineLevel="1" x14ac:dyDescent="0.35">
      <c r="A763" s="216" t="s">
        <v>82</v>
      </c>
      <c r="B763" s="217">
        <v>22</v>
      </c>
      <c r="C763" s="216" t="s">
        <v>83</v>
      </c>
      <c r="D763" s="72" t="s">
        <v>170</v>
      </c>
      <c r="E763">
        <v>4</v>
      </c>
      <c r="F763">
        <v>4</v>
      </c>
      <c r="G763">
        <v>8</v>
      </c>
      <c r="H763" s="208">
        <v>44505</v>
      </c>
      <c r="I763">
        <v>248</v>
      </c>
      <c r="J763" s="217">
        <f t="shared" si="37"/>
        <v>8</v>
      </c>
    </row>
    <row r="764" spans="1:10" hidden="1" outlineLevel="1" x14ac:dyDescent="0.35">
      <c r="A764" s="216" t="s">
        <v>82</v>
      </c>
      <c r="B764" s="217">
        <v>36</v>
      </c>
      <c r="C764" s="216" t="s">
        <v>83</v>
      </c>
      <c r="D764" s="72" t="s">
        <v>170</v>
      </c>
      <c r="E764">
        <v>1</v>
      </c>
      <c r="F764">
        <v>3</v>
      </c>
      <c r="G764">
        <v>4</v>
      </c>
      <c r="H764" s="208">
        <v>44505</v>
      </c>
      <c r="I764">
        <v>192</v>
      </c>
      <c r="J764" s="217">
        <f t="shared" si="37"/>
        <v>4</v>
      </c>
    </row>
    <row r="765" spans="1:10" hidden="1" outlineLevel="1" x14ac:dyDescent="0.35">
      <c r="A765" s="216" t="s">
        <v>82</v>
      </c>
      <c r="B765" s="217">
        <v>40</v>
      </c>
      <c r="C765" s="216" t="s">
        <v>83</v>
      </c>
      <c r="D765" s="72" t="s">
        <v>170</v>
      </c>
      <c r="E765">
        <v>5</v>
      </c>
      <c r="F765">
        <v>6</v>
      </c>
      <c r="G765">
        <v>11</v>
      </c>
      <c r="H765" s="208">
        <v>44505</v>
      </c>
      <c r="I765">
        <v>457</v>
      </c>
      <c r="J765" s="217">
        <f t="shared" si="37"/>
        <v>11</v>
      </c>
    </row>
    <row r="766" spans="1:10" hidden="1" outlineLevel="1" x14ac:dyDescent="0.35">
      <c r="A766" s="216" t="s">
        <v>82</v>
      </c>
      <c r="B766" s="217">
        <v>32</v>
      </c>
      <c r="C766" s="216" t="s">
        <v>83</v>
      </c>
      <c r="D766" s="72" t="s">
        <v>170</v>
      </c>
      <c r="E766">
        <v>0</v>
      </c>
      <c r="F766">
        <v>2</v>
      </c>
      <c r="G766">
        <v>2</v>
      </c>
      <c r="H766" s="208">
        <v>44505</v>
      </c>
      <c r="I766">
        <v>166</v>
      </c>
      <c r="J766" s="217">
        <f t="shared" si="37"/>
        <v>2</v>
      </c>
    </row>
    <row r="767" spans="1:10" hidden="1" outlineLevel="1" x14ac:dyDescent="0.35">
      <c r="A767" s="216" t="s">
        <v>82</v>
      </c>
      <c r="B767" s="217">
        <v>27</v>
      </c>
      <c r="C767" s="216" t="s">
        <v>83</v>
      </c>
      <c r="D767" s="72" t="s">
        <v>170</v>
      </c>
      <c r="E767">
        <v>3</v>
      </c>
      <c r="F767">
        <v>4</v>
      </c>
      <c r="G767">
        <v>7</v>
      </c>
      <c r="H767" s="208">
        <v>44505</v>
      </c>
      <c r="I767">
        <v>237</v>
      </c>
      <c r="J767" s="217">
        <f t="shared" si="37"/>
        <v>7</v>
      </c>
    </row>
    <row r="768" spans="1:10" hidden="1" outlineLevel="1" x14ac:dyDescent="0.35">
      <c r="A768" s="216" t="s">
        <v>82</v>
      </c>
      <c r="B768" s="217">
        <v>29</v>
      </c>
      <c r="C768" s="216" t="s">
        <v>83</v>
      </c>
      <c r="D768" s="72" t="s">
        <v>170</v>
      </c>
      <c r="E768">
        <v>3</v>
      </c>
      <c r="F768">
        <v>5</v>
      </c>
      <c r="G768">
        <v>8</v>
      </c>
      <c r="H768" s="208">
        <v>44505</v>
      </c>
      <c r="I768">
        <v>323</v>
      </c>
      <c r="J768" s="217">
        <f t="shared" si="37"/>
        <v>8</v>
      </c>
    </row>
    <row r="769" spans="1:10" hidden="1" outlineLevel="1" x14ac:dyDescent="0.35">
      <c r="A769" s="216" t="s">
        <v>82</v>
      </c>
      <c r="B769" s="217">
        <v>42</v>
      </c>
      <c r="C769" s="216" t="s">
        <v>83</v>
      </c>
      <c r="D769" s="72" t="s">
        <v>170</v>
      </c>
      <c r="E769">
        <v>7</v>
      </c>
      <c r="F769">
        <v>3</v>
      </c>
      <c r="G769">
        <v>10</v>
      </c>
      <c r="H769" s="208">
        <v>44505</v>
      </c>
      <c r="I769">
        <v>721</v>
      </c>
      <c r="J769" s="217">
        <f t="shared" si="37"/>
        <v>10</v>
      </c>
    </row>
    <row r="770" spans="1:10" hidden="1" outlineLevel="1" x14ac:dyDescent="0.35">
      <c r="A770" s="216" t="s">
        <v>82</v>
      </c>
      <c r="B770" s="217">
        <v>30</v>
      </c>
      <c r="C770" s="216" t="s">
        <v>83</v>
      </c>
      <c r="D770" s="72" t="s">
        <v>170</v>
      </c>
      <c r="E770">
        <v>6</v>
      </c>
      <c r="F770">
        <v>5</v>
      </c>
      <c r="G770">
        <v>11</v>
      </c>
      <c r="H770" s="208">
        <v>44505</v>
      </c>
      <c r="I770">
        <v>636</v>
      </c>
      <c r="J770" s="217">
        <f t="shared" si="37"/>
        <v>11</v>
      </c>
    </row>
    <row r="771" spans="1:10" hidden="1" outlineLevel="1" x14ac:dyDescent="0.35">
      <c r="A771" s="216" t="s">
        <v>82</v>
      </c>
      <c r="B771" s="217">
        <v>31</v>
      </c>
      <c r="C771" s="216" t="s">
        <v>83</v>
      </c>
      <c r="D771" s="72" t="s">
        <v>170</v>
      </c>
      <c r="E771">
        <v>3</v>
      </c>
      <c r="F771">
        <v>4</v>
      </c>
      <c r="G771">
        <v>7</v>
      </c>
      <c r="H771" s="208">
        <v>44505</v>
      </c>
      <c r="I771">
        <v>234</v>
      </c>
      <c r="J771" s="217">
        <f t="shared" ref="J771:J834" si="40">IF(I771&gt;$Q$1,,G771)</f>
        <v>7</v>
      </c>
    </row>
    <row r="772" spans="1:10" hidden="1" outlineLevel="1" x14ac:dyDescent="0.35">
      <c r="A772" s="216" t="s">
        <v>82</v>
      </c>
      <c r="B772" s="217">
        <v>34</v>
      </c>
      <c r="C772" s="216" t="s">
        <v>83</v>
      </c>
      <c r="D772" s="72" t="s">
        <v>170</v>
      </c>
      <c r="E772">
        <v>3</v>
      </c>
      <c r="F772">
        <v>4</v>
      </c>
      <c r="G772">
        <v>7</v>
      </c>
      <c r="H772" s="208">
        <v>44505</v>
      </c>
      <c r="I772">
        <v>315</v>
      </c>
      <c r="J772" s="217">
        <f t="shared" si="40"/>
        <v>7</v>
      </c>
    </row>
    <row r="773" spans="1:10" hidden="1" outlineLevel="1" x14ac:dyDescent="0.35">
      <c r="A773" s="216" t="s">
        <v>82</v>
      </c>
      <c r="B773" s="217">
        <v>35</v>
      </c>
      <c r="C773" s="216" t="s">
        <v>83</v>
      </c>
      <c r="D773" s="72" t="s">
        <v>170</v>
      </c>
      <c r="E773">
        <v>3</v>
      </c>
      <c r="F773">
        <v>4</v>
      </c>
      <c r="G773">
        <v>7</v>
      </c>
      <c r="H773" s="208">
        <v>44505</v>
      </c>
      <c r="I773">
        <v>263</v>
      </c>
      <c r="J773" s="217">
        <f t="shared" si="40"/>
        <v>7</v>
      </c>
    </row>
    <row r="774" spans="1:10" hidden="1" outlineLevel="1" x14ac:dyDescent="0.35">
      <c r="A774" s="216" t="s">
        <v>82</v>
      </c>
      <c r="B774" s="217">
        <v>41</v>
      </c>
      <c r="C774" s="216" t="s">
        <v>83</v>
      </c>
      <c r="D774" s="72" t="s">
        <v>170</v>
      </c>
      <c r="E774">
        <v>1</v>
      </c>
      <c r="F774">
        <v>4</v>
      </c>
      <c r="G774">
        <v>5</v>
      </c>
      <c r="H774" s="208">
        <v>44505</v>
      </c>
      <c r="I774">
        <v>181</v>
      </c>
      <c r="J774" s="217">
        <f t="shared" si="40"/>
        <v>5</v>
      </c>
    </row>
    <row r="775" spans="1:10" hidden="1" outlineLevel="1" x14ac:dyDescent="0.35">
      <c r="A775" s="216" t="s">
        <v>82</v>
      </c>
      <c r="B775" s="217">
        <v>47</v>
      </c>
      <c r="C775" s="216" t="s">
        <v>83</v>
      </c>
      <c r="D775" s="72" t="s">
        <v>170</v>
      </c>
      <c r="E775">
        <v>4</v>
      </c>
      <c r="F775">
        <v>3</v>
      </c>
      <c r="G775">
        <v>7</v>
      </c>
      <c r="H775" s="208">
        <v>44505</v>
      </c>
      <c r="I775">
        <v>241</v>
      </c>
      <c r="J775" s="217">
        <f t="shared" si="40"/>
        <v>7</v>
      </c>
    </row>
    <row r="776" spans="1:10" hidden="1" outlineLevel="1" x14ac:dyDescent="0.35">
      <c r="A776" s="216" t="s">
        <v>82</v>
      </c>
      <c r="B776" s="217">
        <v>48</v>
      </c>
      <c r="C776" s="216" t="s">
        <v>83</v>
      </c>
      <c r="D776" s="72" t="s">
        <v>170</v>
      </c>
      <c r="E776">
        <v>2</v>
      </c>
      <c r="F776">
        <v>3</v>
      </c>
      <c r="G776">
        <v>5</v>
      </c>
      <c r="H776" s="208">
        <v>44505</v>
      </c>
      <c r="I776">
        <v>218</v>
      </c>
      <c r="J776" s="217">
        <f t="shared" si="40"/>
        <v>5</v>
      </c>
    </row>
    <row r="777" spans="1:10" ht="15" collapsed="1" thickBot="1" x14ac:dyDescent="0.4">
      <c r="A777" s="211" t="s">
        <v>82</v>
      </c>
      <c r="B777" s="226"/>
      <c r="C777" s="212" t="s">
        <v>83</v>
      </c>
      <c r="D777" s="214">
        <f>COUNTA(D729:D776)</f>
        <v>48</v>
      </c>
      <c r="E777" s="214">
        <f>SUM(E729:E776)</f>
        <v>179</v>
      </c>
      <c r="F777" s="214">
        <f t="shared" ref="F777:G777" si="41">SUM(F729:F776)</f>
        <v>196</v>
      </c>
      <c r="G777" s="214">
        <f t="shared" si="41"/>
        <v>375</v>
      </c>
      <c r="H777" s="238">
        <v>44505</v>
      </c>
      <c r="I777" s="242">
        <f>AVERAGE(I729:I776)</f>
        <v>323.64583333333331</v>
      </c>
      <c r="J777" s="214">
        <f t="shared" ref="J777" si="42">SUM(J729:J776)</f>
        <v>375</v>
      </c>
    </row>
    <row r="778" spans="1:10" hidden="1" outlineLevel="1" x14ac:dyDescent="0.35">
      <c r="A778" s="210" t="s">
        <v>84</v>
      </c>
      <c r="B778" s="196">
        <v>1</v>
      </c>
      <c r="C778" s="210" t="s">
        <v>85</v>
      </c>
      <c r="D778" s="72" t="s">
        <v>170</v>
      </c>
      <c r="E778" s="196">
        <v>1</v>
      </c>
      <c r="F778" s="196">
        <v>5</v>
      </c>
      <c r="G778" s="196">
        <v>6</v>
      </c>
      <c r="H778" s="215">
        <v>44505</v>
      </c>
      <c r="I778" s="196">
        <v>213</v>
      </c>
      <c r="J778" s="217">
        <f t="shared" si="40"/>
        <v>6</v>
      </c>
    </row>
    <row r="779" spans="1:10" hidden="1" outlineLevel="1" x14ac:dyDescent="0.35">
      <c r="A779" s="210" t="s">
        <v>84</v>
      </c>
      <c r="B779" s="196">
        <v>2</v>
      </c>
      <c r="C779" s="210" t="s">
        <v>85</v>
      </c>
      <c r="D779" s="72" t="s">
        <v>170</v>
      </c>
      <c r="E779" s="196">
        <v>5</v>
      </c>
      <c r="F779" s="196">
        <v>2</v>
      </c>
      <c r="G779" s="196">
        <v>7</v>
      </c>
      <c r="H779" s="215">
        <v>44505</v>
      </c>
      <c r="I779" s="196">
        <v>501</v>
      </c>
      <c r="J779" s="217">
        <f t="shared" si="40"/>
        <v>7</v>
      </c>
    </row>
    <row r="780" spans="1:10" hidden="1" outlineLevel="1" x14ac:dyDescent="0.35">
      <c r="A780" s="210" t="s">
        <v>84</v>
      </c>
      <c r="B780" s="196">
        <v>3</v>
      </c>
      <c r="C780" s="210" t="s">
        <v>85</v>
      </c>
      <c r="D780" s="72" t="s">
        <v>170</v>
      </c>
      <c r="E780" s="196">
        <v>4</v>
      </c>
      <c r="F780" s="196">
        <v>3</v>
      </c>
      <c r="G780" s="196">
        <v>7</v>
      </c>
      <c r="H780" s="215">
        <v>44505</v>
      </c>
      <c r="I780" s="196">
        <v>420</v>
      </c>
      <c r="J780" s="217">
        <f t="shared" si="40"/>
        <v>7</v>
      </c>
    </row>
    <row r="781" spans="1:10" hidden="1" outlineLevel="1" x14ac:dyDescent="0.35">
      <c r="A781" s="210" t="s">
        <v>84</v>
      </c>
      <c r="B781" s="196">
        <v>11</v>
      </c>
      <c r="C781" s="210" t="s">
        <v>85</v>
      </c>
      <c r="D781" s="72" t="s">
        <v>170</v>
      </c>
      <c r="E781" s="196">
        <v>3</v>
      </c>
      <c r="F781" s="196">
        <v>3</v>
      </c>
      <c r="G781" s="196">
        <v>6</v>
      </c>
      <c r="H781" s="215">
        <v>44505</v>
      </c>
      <c r="I781" s="196">
        <v>320</v>
      </c>
      <c r="J781" s="217">
        <f t="shared" si="40"/>
        <v>6</v>
      </c>
    </row>
    <row r="782" spans="1:10" hidden="1" outlineLevel="1" x14ac:dyDescent="0.35">
      <c r="A782" s="210" t="s">
        <v>84</v>
      </c>
      <c r="B782" s="196">
        <v>4</v>
      </c>
      <c r="C782" s="210" t="s">
        <v>85</v>
      </c>
      <c r="D782" s="72" t="s">
        <v>170</v>
      </c>
      <c r="E782" s="196">
        <v>4</v>
      </c>
      <c r="F782" s="196">
        <v>6</v>
      </c>
      <c r="G782" s="196">
        <v>10</v>
      </c>
      <c r="H782" s="215">
        <v>44505</v>
      </c>
      <c r="I782" s="196">
        <v>256</v>
      </c>
      <c r="J782" s="217">
        <f t="shared" si="40"/>
        <v>10</v>
      </c>
    </row>
    <row r="783" spans="1:10" hidden="1" outlineLevel="1" x14ac:dyDescent="0.35">
      <c r="A783" s="210" t="s">
        <v>84</v>
      </c>
      <c r="B783" s="196">
        <v>5</v>
      </c>
      <c r="C783" s="210" t="s">
        <v>85</v>
      </c>
      <c r="D783" s="72" t="s">
        <v>170</v>
      </c>
      <c r="E783" s="196">
        <v>0</v>
      </c>
      <c r="F783" s="196">
        <v>2</v>
      </c>
      <c r="G783" s="196">
        <v>2</v>
      </c>
      <c r="H783" s="215">
        <v>44505</v>
      </c>
      <c r="I783" s="196">
        <v>180</v>
      </c>
      <c r="J783" s="217">
        <f t="shared" si="40"/>
        <v>2</v>
      </c>
    </row>
    <row r="784" spans="1:10" hidden="1" outlineLevel="1" x14ac:dyDescent="0.35">
      <c r="A784" s="210" t="s">
        <v>84</v>
      </c>
      <c r="B784" s="196">
        <v>6</v>
      </c>
      <c r="C784" s="210" t="s">
        <v>85</v>
      </c>
      <c r="D784" s="72" t="s">
        <v>170</v>
      </c>
      <c r="E784" s="196">
        <v>5</v>
      </c>
      <c r="F784" s="196">
        <v>5</v>
      </c>
      <c r="G784" s="196">
        <v>10</v>
      </c>
      <c r="H784" s="215">
        <v>44505</v>
      </c>
      <c r="I784" s="196">
        <v>253</v>
      </c>
      <c r="J784" s="217">
        <f t="shared" si="40"/>
        <v>10</v>
      </c>
    </row>
    <row r="785" spans="1:10" hidden="1" outlineLevel="1" x14ac:dyDescent="0.35">
      <c r="A785" s="210" t="s">
        <v>84</v>
      </c>
      <c r="B785" s="196">
        <v>7</v>
      </c>
      <c r="C785" s="210" t="s">
        <v>85</v>
      </c>
      <c r="D785" s="72" t="s">
        <v>170</v>
      </c>
      <c r="E785" s="196">
        <v>0</v>
      </c>
      <c r="F785" s="196">
        <v>3</v>
      </c>
      <c r="G785" s="196">
        <v>3</v>
      </c>
      <c r="H785" s="215">
        <v>44505</v>
      </c>
      <c r="I785" s="196">
        <v>230</v>
      </c>
      <c r="J785" s="217">
        <f t="shared" si="40"/>
        <v>3</v>
      </c>
    </row>
    <row r="786" spans="1:10" hidden="1" outlineLevel="1" x14ac:dyDescent="0.35">
      <c r="A786" s="210" t="s">
        <v>84</v>
      </c>
      <c r="B786" s="196">
        <v>8</v>
      </c>
      <c r="C786" s="210" t="s">
        <v>85</v>
      </c>
      <c r="D786" s="72" t="s">
        <v>170</v>
      </c>
      <c r="E786" s="196">
        <v>0</v>
      </c>
      <c r="F786" s="196">
        <v>2</v>
      </c>
      <c r="G786" s="196">
        <v>2</v>
      </c>
      <c r="H786" s="215">
        <v>44505</v>
      </c>
      <c r="I786" s="196">
        <v>175</v>
      </c>
      <c r="J786" s="217">
        <f t="shared" si="40"/>
        <v>2</v>
      </c>
    </row>
    <row r="787" spans="1:10" hidden="1" outlineLevel="1" x14ac:dyDescent="0.35">
      <c r="A787" s="210" t="s">
        <v>84</v>
      </c>
      <c r="B787" s="196">
        <v>9</v>
      </c>
      <c r="C787" s="210" t="s">
        <v>85</v>
      </c>
      <c r="D787" s="72" t="s">
        <v>170</v>
      </c>
      <c r="E787" s="196">
        <v>2</v>
      </c>
      <c r="F787" s="196">
        <v>2</v>
      </c>
      <c r="G787" s="196">
        <v>4</v>
      </c>
      <c r="H787" s="215">
        <v>44505</v>
      </c>
      <c r="I787" s="196">
        <v>211</v>
      </c>
      <c r="J787" s="217">
        <f t="shared" si="40"/>
        <v>4</v>
      </c>
    </row>
    <row r="788" spans="1:10" hidden="1" outlineLevel="1" x14ac:dyDescent="0.35">
      <c r="A788" s="210" t="s">
        <v>84</v>
      </c>
      <c r="B788" s="196">
        <v>12</v>
      </c>
      <c r="C788" s="210" t="s">
        <v>85</v>
      </c>
      <c r="D788" s="72" t="s">
        <v>170</v>
      </c>
      <c r="E788" s="196">
        <v>5</v>
      </c>
      <c r="F788" s="196">
        <v>7</v>
      </c>
      <c r="G788" s="196">
        <v>12</v>
      </c>
      <c r="H788" s="215">
        <v>44505</v>
      </c>
      <c r="I788" s="196">
        <v>435</v>
      </c>
      <c r="J788" s="217">
        <f t="shared" si="40"/>
        <v>12</v>
      </c>
    </row>
    <row r="789" spans="1:10" hidden="1" outlineLevel="1" x14ac:dyDescent="0.35">
      <c r="A789" s="210" t="s">
        <v>84</v>
      </c>
      <c r="B789" s="196">
        <v>26</v>
      </c>
      <c r="C789" s="210" t="s">
        <v>85</v>
      </c>
      <c r="D789" s="72" t="s">
        <v>170</v>
      </c>
      <c r="E789" s="196">
        <v>0</v>
      </c>
      <c r="F789" s="196">
        <v>2</v>
      </c>
      <c r="G789" s="196">
        <v>2</v>
      </c>
      <c r="H789" s="215">
        <v>44505</v>
      </c>
      <c r="I789" s="196">
        <v>160</v>
      </c>
      <c r="J789" s="217">
        <f t="shared" si="40"/>
        <v>2</v>
      </c>
    </row>
    <row r="790" spans="1:10" hidden="1" outlineLevel="1" x14ac:dyDescent="0.35">
      <c r="A790" s="210" t="s">
        <v>84</v>
      </c>
      <c r="B790" s="196">
        <v>10</v>
      </c>
      <c r="C790" s="210" t="s">
        <v>85</v>
      </c>
      <c r="D790" s="72" t="s">
        <v>170</v>
      </c>
      <c r="E790" s="196">
        <v>1</v>
      </c>
      <c r="F790" s="196">
        <v>5</v>
      </c>
      <c r="G790" s="196">
        <v>6</v>
      </c>
      <c r="H790" s="215">
        <v>44505</v>
      </c>
      <c r="I790" s="196">
        <v>325</v>
      </c>
      <c r="J790" s="217">
        <f t="shared" si="40"/>
        <v>6</v>
      </c>
    </row>
    <row r="791" spans="1:10" hidden="1" outlineLevel="1" x14ac:dyDescent="0.35">
      <c r="A791" s="210" t="s">
        <v>84</v>
      </c>
      <c r="B791" s="196">
        <v>43</v>
      </c>
      <c r="C791" s="210" t="s">
        <v>85</v>
      </c>
      <c r="D791" s="72" t="s">
        <v>170</v>
      </c>
      <c r="E791" s="196">
        <v>3</v>
      </c>
      <c r="F791" s="196">
        <v>4</v>
      </c>
      <c r="G791" s="196">
        <v>7</v>
      </c>
      <c r="H791" s="215">
        <v>44505</v>
      </c>
      <c r="I791" s="196">
        <v>320</v>
      </c>
      <c r="J791" s="217">
        <f t="shared" si="40"/>
        <v>7</v>
      </c>
    </row>
    <row r="792" spans="1:10" hidden="1" outlineLevel="1" x14ac:dyDescent="0.35">
      <c r="A792" s="210" t="s">
        <v>84</v>
      </c>
      <c r="B792" s="196">
        <v>13</v>
      </c>
      <c r="C792" s="210" t="s">
        <v>85</v>
      </c>
      <c r="D792" s="72" t="s">
        <v>170</v>
      </c>
      <c r="E792" s="196">
        <v>5</v>
      </c>
      <c r="F792" s="196">
        <v>4</v>
      </c>
      <c r="G792" s="196">
        <v>9</v>
      </c>
      <c r="H792" s="215">
        <v>44505</v>
      </c>
      <c r="I792" s="196">
        <v>542</v>
      </c>
      <c r="J792" s="217">
        <f t="shared" si="40"/>
        <v>9</v>
      </c>
    </row>
    <row r="793" spans="1:10" hidden="1" outlineLevel="1" x14ac:dyDescent="0.35">
      <c r="A793" s="210" t="s">
        <v>84</v>
      </c>
      <c r="B793" s="196">
        <v>14</v>
      </c>
      <c r="C793" s="210" t="s">
        <v>85</v>
      </c>
      <c r="D793" s="72" t="s">
        <v>170</v>
      </c>
      <c r="E793" s="196">
        <v>3</v>
      </c>
      <c r="F793" s="196">
        <v>4</v>
      </c>
      <c r="G793" s="196">
        <v>7</v>
      </c>
      <c r="H793" s="215">
        <v>44505</v>
      </c>
      <c r="I793" s="196">
        <v>348</v>
      </c>
      <c r="J793" s="217">
        <f t="shared" si="40"/>
        <v>7</v>
      </c>
    </row>
    <row r="794" spans="1:10" hidden="1" outlineLevel="1" x14ac:dyDescent="0.35">
      <c r="A794" s="210" t="s">
        <v>84</v>
      </c>
      <c r="B794" s="196">
        <v>15</v>
      </c>
      <c r="C794" s="210" t="s">
        <v>85</v>
      </c>
      <c r="D794" s="72" t="s">
        <v>170</v>
      </c>
      <c r="E794" s="196">
        <v>2</v>
      </c>
      <c r="F794" s="196">
        <v>7</v>
      </c>
      <c r="G794" s="196">
        <v>9</v>
      </c>
      <c r="H794" s="215">
        <v>44505</v>
      </c>
      <c r="I794" s="196">
        <v>243</v>
      </c>
      <c r="J794" s="217">
        <f t="shared" si="40"/>
        <v>9</v>
      </c>
    </row>
    <row r="795" spans="1:10" hidden="1" outlineLevel="1" x14ac:dyDescent="0.35">
      <c r="A795" s="210" t="s">
        <v>84</v>
      </c>
      <c r="B795" s="196">
        <v>16</v>
      </c>
      <c r="C795" s="210" t="s">
        <v>85</v>
      </c>
      <c r="D795" s="72" t="s">
        <v>170</v>
      </c>
      <c r="E795" s="196">
        <v>1</v>
      </c>
      <c r="F795" s="196">
        <v>7</v>
      </c>
      <c r="G795" s="196">
        <v>8</v>
      </c>
      <c r="H795" s="215">
        <v>44505</v>
      </c>
      <c r="I795" s="196">
        <v>521</v>
      </c>
      <c r="J795" s="217">
        <f t="shared" si="40"/>
        <v>8</v>
      </c>
    </row>
    <row r="796" spans="1:10" hidden="1" outlineLevel="1" x14ac:dyDescent="0.35">
      <c r="A796" s="210" t="s">
        <v>84</v>
      </c>
      <c r="B796" s="196">
        <v>17</v>
      </c>
      <c r="C796" s="210" t="s">
        <v>85</v>
      </c>
      <c r="D796" s="72" t="s">
        <v>170</v>
      </c>
      <c r="E796" s="196">
        <v>1</v>
      </c>
      <c r="F796" s="196">
        <v>3</v>
      </c>
      <c r="G796" s="196">
        <v>4</v>
      </c>
      <c r="H796" s="215">
        <v>44505</v>
      </c>
      <c r="I796" s="196">
        <v>211</v>
      </c>
      <c r="J796" s="217">
        <f t="shared" si="40"/>
        <v>4</v>
      </c>
    </row>
    <row r="797" spans="1:10" hidden="1" outlineLevel="1" x14ac:dyDescent="0.35">
      <c r="A797" s="210" t="s">
        <v>84</v>
      </c>
      <c r="B797" s="196">
        <v>28</v>
      </c>
      <c r="C797" s="210" t="s">
        <v>85</v>
      </c>
      <c r="D797" s="72" t="s">
        <v>170</v>
      </c>
      <c r="E797" s="196">
        <v>2</v>
      </c>
      <c r="F797" s="196">
        <v>6</v>
      </c>
      <c r="G797" s="196">
        <v>8</v>
      </c>
      <c r="H797" s="215">
        <v>44505</v>
      </c>
      <c r="I797" s="196">
        <v>323</v>
      </c>
      <c r="J797" s="217">
        <f t="shared" si="40"/>
        <v>8</v>
      </c>
    </row>
    <row r="798" spans="1:10" hidden="1" outlineLevel="1" x14ac:dyDescent="0.35">
      <c r="A798" s="210" t="s">
        <v>84</v>
      </c>
      <c r="B798" s="196">
        <v>18</v>
      </c>
      <c r="C798" s="210" t="s">
        <v>85</v>
      </c>
      <c r="D798" s="72" t="s">
        <v>170</v>
      </c>
      <c r="E798" s="196">
        <v>4</v>
      </c>
      <c r="F798" s="196">
        <v>3</v>
      </c>
      <c r="G798" s="196">
        <v>7</v>
      </c>
      <c r="H798" s="215">
        <v>44505</v>
      </c>
      <c r="I798" s="196">
        <v>438</v>
      </c>
      <c r="J798" s="217">
        <f t="shared" si="40"/>
        <v>7</v>
      </c>
    </row>
    <row r="799" spans="1:10" hidden="1" outlineLevel="1" x14ac:dyDescent="0.35">
      <c r="A799" s="210" t="s">
        <v>84</v>
      </c>
      <c r="B799" s="196">
        <v>29</v>
      </c>
      <c r="C799" s="210" t="s">
        <v>85</v>
      </c>
      <c r="D799" s="72" t="s">
        <v>170</v>
      </c>
      <c r="E799" s="196">
        <v>4</v>
      </c>
      <c r="F799" s="196">
        <v>4</v>
      </c>
      <c r="G799" s="196">
        <v>8</v>
      </c>
      <c r="H799" s="215">
        <v>44505</v>
      </c>
      <c r="I799" s="196">
        <v>247</v>
      </c>
      <c r="J799" s="217">
        <f t="shared" si="40"/>
        <v>8</v>
      </c>
    </row>
    <row r="800" spans="1:10" hidden="1" outlineLevel="1" x14ac:dyDescent="0.35">
      <c r="A800" s="210" t="s">
        <v>84</v>
      </c>
      <c r="B800" s="196">
        <v>19</v>
      </c>
      <c r="C800" s="210" t="s">
        <v>85</v>
      </c>
      <c r="D800" s="72" t="s">
        <v>170</v>
      </c>
      <c r="E800" s="196">
        <v>2</v>
      </c>
      <c r="F800" s="196">
        <v>5</v>
      </c>
      <c r="G800" s="196">
        <v>7</v>
      </c>
      <c r="H800" s="215">
        <v>44505</v>
      </c>
      <c r="I800" s="196">
        <v>234</v>
      </c>
      <c r="J800" s="217">
        <f t="shared" si="40"/>
        <v>7</v>
      </c>
    </row>
    <row r="801" spans="1:10" hidden="1" outlineLevel="1" x14ac:dyDescent="0.35">
      <c r="A801" s="210" t="s">
        <v>84</v>
      </c>
      <c r="B801" s="196">
        <v>20</v>
      </c>
      <c r="C801" s="210" t="s">
        <v>85</v>
      </c>
      <c r="D801" s="72" t="s">
        <v>170</v>
      </c>
      <c r="E801" s="196">
        <v>2</v>
      </c>
      <c r="F801" s="196">
        <v>5</v>
      </c>
      <c r="G801" s="196">
        <v>7</v>
      </c>
      <c r="H801" s="215">
        <v>44505</v>
      </c>
      <c r="I801" s="196">
        <v>322</v>
      </c>
      <c r="J801" s="217">
        <f t="shared" si="40"/>
        <v>7</v>
      </c>
    </row>
    <row r="802" spans="1:10" hidden="1" outlineLevel="1" x14ac:dyDescent="0.35">
      <c r="A802" s="210" t="s">
        <v>84</v>
      </c>
      <c r="B802" s="196">
        <v>21</v>
      </c>
      <c r="C802" s="210" t="s">
        <v>85</v>
      </c>
      <c r="D802" s="72" t="s">
        <v>170</v>
      </c>
      <c r="E802" s="196">
        <v>0</v>
      </c>
      <c r="F802" s="196">
        <v>1</v>
      </c>
      <c r="G802" s="196">
        <v>1</v>
      </c>
      <c r="H802" s="215">
        <v>44505</v>
      </c>
      <c r="I802" s="196">
        <v>157</v>
      </c>
      <c r="J802" s="217">
        <f t="shared" si="40"/>
        <v>1</v>
      </c>
    </row>
    <row r="803" spans="1:10" hidden="1" outlineLevel="1" x14ac:dyDescent="0.35">
      <c r="A803" s="210" t="s">
        <v>84</v>
      </c>
      <c r="B803" s="196">
        <v>22</v>
      </c>
      <c r="C803" s="210" t="s">
        <v>85</v>
      </c>
      <c r="D803" s="72" t="s">
        <v>170</v>
      </c>
      <c r="E803" s="196">
        <v>2</v>
      </c>
      <c r="F803" s="196">
        <v>3</v>
      </c>
      <c r="G803" s="196">
        <v>5</v>
      </c>
      <c r="H803" s="215">
        <v>44505</v>
      </c>
      <c r="I803" s="196">
        <v>205</v>
      </c>
      <c r="J803" s="217">
        <f t="shared" si="40"/>
        <v>5</v>
      </c>
    </row>
    <row r="804" spans="1:10" hidden="1" outlineLevel="1" x14ac:dyDescent="0.35">
      <c r="A804" s="210" t="s">
        <v>84</v>
      </c>
      <c r="B804" s="196">
        <v>23</v>
      </c>
      <c r="C804" s="210" t="s">
        <v>85</v>
      </c>
      <c r="D804" s="72" t="s">
        <v>170</v>
      </c>
      <c r="E804" s="196">
        <v>8</v>
      </c>
      <c r="F804" s="196">
        <v>3</v>
      </c>
      <c r="G804" s="196">
        <v>11</v>
      </c>
      <c r="H804" s="215">
        <v>44505</v>
      </c>
      <c r="I804" s="196">
        <v>812</v>
      </c>
      <c r="J804" s="217">
        <f t="shared" si="40"/>
        <v>11</v>
      </c>
    </row>
    <row r="805" spans="1:10" hidden="1" outlineLevel="1" x14ac:dyDescent="0.35">
      <c r="A805" s="210" t="s">
        <v>84</v>
      </c>
      <c r="B805" s="196">
        <v>47</v>
      </c>
      <c r="C805" s="210" t="s">
        <v>85</v>
      </c>
      <c r="D805" s="72" t="s">
        <v>170</v>
      </c>
      <c r="E805" s="196">
        <v>2</v>
      </c>
      <c r="F805" s="196">
        <v>5</v>
      </c>
      <c r="G805" s="196">
        <v>7</v>
      </c>
      <c r="H805" s="215">
        <v>44505</v>
      </c>
      <c r="I805" s="196">
        <v>277</v>
      </c>
      <c r="J805" s="217">
        <f t="shared" si="40"/>
        <v>7</v>
      </c>
    </row>
    <row r="806" spans="1:10" hidden="1" outlineLevel="1" x14ac:dyDescent="0.35">
      <c r="A806" s="210" t="s">
        <v>84</v>
      </c>
      <c r="B806" s="196">
        <v>24</v>
      </c>
      <c r="C806" s="210" t="s">
        <v>85</v>
      </c>
      <c r="D806" s="72" t="s">
        <v>170</v>
      </c>
      <c r="E806" s="196">
        <v>0</v>
      </c>
      <c r="F806" s="196">
        <v>2</v>
      </c>
      <c r="G806" s="196">
        <v>2</v>
      </c>
      <c r="H806" s="215">
        <v>44505</v>
      </c>
      <c r="I806" s="196">
        <v>157</v>
      </c>
      <c r="J806" s="217">
        <f t="shared" si="40"/>
        <v>2</v>
      </c>
    </row>
    <row r="807" spans="1:10" hidden="1" outlineLevel="1" x14ac:dyDescent="0.35">
      <c r="A807" s="210" t="s">
        <v>84</v>
      </c>
      <c r="B807" s="196">
        <v>25</v>
      </c>
      <c r="C807" s="210" t="s">
        <v>85</v>
      </c>
      <c r="D807" s="72" t="s">
        <v>170</v>
      </c>
      <c r="E807" s="196">
        <v>4</v>
      </c>
      <c r="F807" s="196">
        <v>4</v>
      </c>
      <c r="G807" s="196">
        <v>8</v>
      </c>
      <c r="H807" s="215">
        <v>44505</v>
      </c>
      <c r="I807" s="196">
        <v>422</v>
      </c>
      <c r="J807" s="217">
        <f t="shared" si="40"/>
        <v>8</v>
      </c>
    </row>
    <row r="808" spans="1:10" hidden="1" outlineLevel="1" x14ac:dyDescent="0.35">
      <c r="A808" s="210" t="s">
        <v>84</v>
      </c>
      <c r="B808" s="196">
        <v>27</v>
      </c>
      <c r="C808" s="210" t="s">
        <v>85</v>
      </c>
      <c r="D808" s="72" t="s">
        <v>170</v>
      </c>
      <c r="E808" s="196">
        <v>0</v>
      </c>
      <c r="F808" s="196">
        <v>2</v>
      </c>
      <c r="G808" s="196">
        <v>2</v>
      </c>
      <c r="H808" s="215">
        <v>44505</v>
      </c>
      <c r="I808" s="196">
        <v>155</v>
      </c>
      <c r="J808" s="217">
        <f t="shared" si="40"/>
        <v>2</v>
      </c>
    </row>
    <row r="809" spans="1:10" hidden="1" outlineLevel="1" x14ac:dyDescent="0.35">
      <c r="A809" s="210" t="s">
        <v>84</v>
      </c>
      <c r="B809" s="196">
        <v>30</v>
      </c>
      <c r="C809" s="210" t="s">
        <v>85</v>
      </c>
      <c r="D809" s="72" t="s">
        <v>170</v>
      </c>
      <c r="E809" s="196">
        <v>2</v>
      </c>
      <c r="F809" s="196">
        <v>4</v>
      </c>
      <c r="G809" s="196">
        <v>6</v>
      </c>
      <c r="H809" s="215">
        <v>44505</v>
      </c>
      <c r="I809" s="196">
        <v>193</v>
      </c>
      <c r="J809" s="217">
        <f t="shared" si="40"/>
        <v>6</v>
      </c>
    </row>
    <row r="810" spans="1:10" hidden="1" outlineLevel="1" x14ac:dyDescent="0.35">
      <c r="A810" s="210" t="s">
        <v>84</v>
      </c>
      <c r="B810" s="196">
        <v>41</v>
      </c>
      <c r="C810" s="210" t="s">
        <v>85</v>
      </c>
      <c r="D810" s="72" t="s">
        <v>170</v>
      </c>
      <c r="E810" s="196">
        <v>2</v>
      </c>
      <c r="F810" s="196">
        <v>3</v>
      </c>
      <c r="G810" s="196">
        <v>5</v>
      </c>
      <c r="H810" s="215">
        <v>44505</v>
      </c>
      <c r="I810" s="196">
        <v>172</v>
      </c>
      <c r="J810" s="217">
        <f t="shared" si="40"/>
        <v>5</v>
      </c>
    </row>
    <row r="811" spans="1:10" hidden="1" outlineLevel="1" x14ac:dyDescent="0.35">
      <c r="A811" s="210" t="s">
        <v>84</v>
      </c>
      <c r="B811" s="196">
        <v>31</v>
      </c>
      <c r="C811" s="210" t="s">
        <v>85</v>
      </c>
      <c r="D811" s="72" t="s">
        <v>170</v>
      </c>
      <c r="E811" s="196">
        <v>0</v>
      </c>
      <c r="F811" s="196">
        <v>1</v>
      </c>
      <c r="G811" s="196">
        <v>1</v>
      </c>
      <c r="H811" s="215">
        <v>44505</v>
      </c>
      <c r="I811" s="196">
        <v>571</v>
      </c>
      <c r="J811" s="217">
        <f t="shared" si="40"/>
        <v>1</v>
      </c>
    </row>
    <row r="812" spans="1:10" hidden="1" outlineLevel="1" x14ac:dyDescent="0.35">
      <c r="A812" s="210" t="s">
        <v>84</v>
      </c>
      <c r="B812" s="196">
        <v>32</v>
      </c>
      <c r="C812" s="210" t="s">
        <v>85</v>
      </c>
      <c r="D812" s="72" t="s">
        <v>170</v>
      </c>
      <c r="E812" s="196">
        <v>5</v>
      </c>
      <c r="F812" s="196">
        <v>3</v>
      </c>
      <c r="G812" s="196">
        <v>8</v>
      </c>
      <c r="H812" s="215">
        <v>44505</v>
      </c>
      <c r="I812" s="196">
        <v>282</v>
      </c>
      <c r="J812" s="217">
        <f t="shared" si="40"/>
        <v>8</v>
      </c>
    </row>
    <row r="813" spans="1:10" hidden="1" outlineLevel="1" x14ac:dyDescent="0.35">
      <c r="A813" s="210" t="s">
        <v>84</v>
      </c>
      <c r="B813" s="196">
        <v>33</v>
      </c>
      <c r="C813" s="210" t="s">
        <v>85</v>
      </c>
      <c r="D813" s="72" t="s">
        <v>170</v>
      </c>
      <c r="E813" s="196">
        <v>3</v>
      </c>
      <c r="F813" s="196">
        <v>5</v>
      </c>
      <c r="G813" s="196">
        <v>8</v>
      </c>
      <c r="H813" s="215">
        <v>44505</v>
      </c>
      <c r="I813" s="196">
        <v>323</v>
      </c>
      <c r="J813" s="217">
        <f t="shared" si="40"/>
        <v>8</v>
      </c>
    </row>
    <row r="814" spans="1:10" hidden="1" outlineLevel="1" x14ac:dyDescent="0.35">
      <c r="A814" s="210" t="s">
        <v>84</v>
      </c>
      <c r="B814" s="196">
        <v>34</v>
      </c>
      <c r="C814" s="210" t="s">
        <v>85</v>
      </c>
      <c r="D814" s="72" t="s">
        <v>170</v>
      </c>
      <c r="E814" s="196">
        <v>1</v>
      </c>
      <c r="F814" s="196">
        <v>6</v>
      </c>
      <c r="G814" s="196">
        <v>7</v>
      </c>
      <c r="H814" s="215">
        <v>44505</v>
      </c>
      <c r="I814" s="196">
        <v>165</v>
      </c>
      <c r="J814" s="217">
        <f t="shared" si="40"/>
        <v>7</v>
      </c>
    </row>
    <row r="815" spans="1:10" hidden="1" outlineLevel="1" x14ac:dyDescent="0.35">
      <c r="A815" s="210" t="s">
        <v>84</v>
      </c>
      <c r="B815" s="196">
        <v>35</v>
      </c>
      <c r="C815" s="210" t="s">
        <v>85</v>
      </c>
      <c r="D815" s="72" t="s">
        <v>170</v>
      </c>
      <c r="E815" s="196">
        <v>1</v>
      </c>
      <c r="F815" s="196">
        <v>4</v>
      </c>
      <c r="G815" s="196">
        <v>5</v>
      </c>
      <c r="H815" s="215">
        <v>44505</v>
      </c>
      <c r="I815" s="196">
        <v>201</v>
      </c>
      <c r="J815" s="217">
        <f t="shared" si="40"/>
        <v>5</v>
      </c>
    </row>
    <row r="816" spans="1:10" hidden="1" outlineLevel="1" x14ac:dyDescent="0.35">
      <c r="A816" s="210" t="s">
        <v>84</v>
      </c>
      <c r="B816" s="196">
        <v>36</v>
      </c>
      <c r="C816" s="210" t="s">
        <v>85</v>
      </c>
      <c r="D816" s="72" t="s">
        <v>170</v>
      </c>
      <c r="E816" s="196">
        <v>3</v>
      </c>
      <c r="F816" s="196">
        <v>3</v>
      </c>
      <c r="G816" s="196">
        <v>6</v>
      </c>
      <c r="H816" s="215">
        <v>44505</v>
      </c>
      <c r="I816" s="196">
        <v>346</v>
      </c>
      <c r="J816" s="217">
        <f t="shared" si="40"/>
        <v>6</v>
      </c>
    </row>
    <row r="817" spans="1:10" hidden="1" outlineLevel="1" x14ac:dyDescent="0.35">
      <c r="A817" s="210" t="s">
        <v>84</v>
      </c>
      <c r="B817" s="196">
        <v>37</v>
      </c>
      <c r="C817" s="210" t="s">
        <v>85</v>
      </c>
      <c r="D817" s="72" t="s">
        <v>170</v>
      </c>
      <c r="E817" s="196">
        <v>3</v>
      </c>
      <c r="F817" s="196">
        <v>6</v>
      </c>
      <c r="G817" s="196">
        <v>9</v>
      </c>
      <c r="H817" s="215">
        <v>44505</v>
      </c>
      <c r="I817" s="196">
        <v>409</v>
      </c>
      <c r="J817" s="217">
        <f t="shared" si="40"/>
        <v>9</v>
      </c>
    </row>
    <row r="818" spans="1:10" hidden="1" outlineLevel="1" x14ac:dyDescent="0.35">
      <c r="A818" s="210" t="s">
        <v>84</v>
      </c>
      <c r="B818" s="196">
        <v>38</v>
      </c>
      <c r="C818" s="210" t="s">
        <v>85</v>
      </c>
      <c r="D818" s="72" t="s">
        <v>170</v>
      </c>
      <c r="E818" s="196">
        <v>0</v>
      </c>
      <c r="F818" s="196">
        <v>1</v>
      </c>
      <c r="G818" s="196">
        <v>1</v>
      </c>
      <c r="H818" s="215">
        <v>44505</v>
      </c>
      <c r="I818" s="196">
        <v>188</v>
      </c>
      <c r="J818" s="217">
        <f t="shared" si="40"/>
        <v>1</v>
      </c>
    </row>
    <row r="819" spans="1:10" hidden="1" outlineLevel="1" x14ac:dyDescent="0.35">
      <c r="A819" s="210" t="s">
        <v>84</v>
      </c>
      <c r="B819" s="196">
        <v>39</v>
      </c>
      <c r="C819" s="210" t="s">
        <v>85</v>
      </c>
      <c r="D819" s="72" t="s">
        <v>170</v>
      </c>
      <c r="E819" s="196">
        <v>1</v>
      </c>
      <c r="F819" s="196">
        <v>4</v>
      </c>
      <c r="G819" s="196">
        <v>5</v>
      </c>
      <c r="H819" s="215">
        <v>44505</v>
      </c>
      <c r="I819" s="196">
        <v>315</v>
      </c>
      <c r="J819" s="217">
        <f t="shared" si="40"/>
        <v>5</v>
      </c>
    </row>
    <row r="820" spans="1:10" hidden="1" outlineLevel="1" x14ac:dyDescent="0.35">
      <c r="A820" s="210" t="s">
        <v>84</v>
      </c>
      <c r="B820" s="196">
        <v>40</v>
      </c>
      <c r="C820" s="210" t="s">
        <v>85</v>
      </c>
      <c r="D820" s="72" t="s">
        <v>170</v>
      </c>
      <c r="E820" s="196">
        <v>1</v>
      </c>
      <c r="F820" s="196">
        <v>5</v>
      </c>
      <c r="G820" s="196">
        <v>6</v>
      </c>
      <c r="H820" s="215">
        <v>44505</v>
      </c>
      <c r="I820" s="196">
        <v>242</v>
      </c>
      <c r="J820" s="217">
        <f t="shared" si="40"/>
        <v>6</v>
      </c>
    </row>
    <row r="821" spans="1:10" hidden="1" outlineLevel="1" x14ac:dyDescent="0.35">
      <c r="A821" s="210" t="s">
        <v>84</v>
      </c>
      <c r="B821" s="196">
        <v>42</v>
      </c>
      <c r="C821" s="210" t="s">
        <v>85</v>
      </c>
      <c r="D821" s="72" t="s">
        <v>170</v>
      </c>
      <c r="E821" s="196">
        <v>3</v>
      </c>
      <c r="F821" s="196">
        <v>5</v>
      </c>
      <c r="G821" s="196">
        <v>8</v>
      </c>
      <c r="H821" s="215">
        <v>44505</v>
      </c>
      <c r="I821" s="196">
        <v>341</v>
      </c>
      <c r="J821" s="217">
        <f t="shared" si="40"/>
        <v>8</v>
      </c>
    </row>
    <row r="822" spans="1:10" hidden="1" outlineLevel="1" x14ac:dyDescent="0.35">
      <c r="A822" s="210" t="s">
        <v>84</v>
      </c>
      <c r="B822" s="196">
        <v>44</v>
      </c>
      <c r="C822" s="210" t="s">
        <v>85</v>
      </c>
      <c r="D822" s="72" t="s">
        <v>170</v>
      </c>
      <c r="E822" s="196">
        <v>3</v>
      </c>
      <c r="F822" s="196">
        <v>3</v>
      </c>
      <c r="G822" s="196">
        <v>6</v>
      </c>
      <c r="H822" s="215">
        <v>44505</v>
      </c>
      <c r="I822" s="196">
        <v>181</v>
      </c>
      <c r="J822" s="217">
        <f t="shared" si="40"/>
        <v>6</v>
      </c>
    </row>
    <row r="823" spans="1:10" hidden="1" outlineLevel="1" x14ac:dyDescent="0.35">
      <c r="A823" s="210" t="s">
        <v>84</v>
      </c>
      <c r="B823" s="196">
        <v>45</v>
      </c>
      <c r="C823" s="210" t="s">
        <v>85</v>
      </c>
      <c r="D823" s="72" t="s">
        <v>170</v>
      </c>
      <c r="E823" s="196">
        <v>4</v>
      </c>
      <c r="F823" s="196">
        <v>3</v>
      </c>
      <c r="G823" s="196">
        <v>7</v>
      </c>
      <c r="H823" s="215">
        <v>44505</v>
      </c>
      <c r="I823" s="196">
        <v>427</v>
      </c>
      <c r="J823" s="217">
        <f t="shared" si="40"/>
        <v>7</v>
      </c>
    </row>
    <row r="824" spans="1:10" hidden="1" outlineLevel="1" x14ac:dyDescent="0.35">
      <c r="A824" s="210" t="s">
        <v>84</v>
      </c>
      <c r="B824" s="196">
        <v>46</v>
      </c>
      <c r="C824" s="210" t="s">
        <v>85</v>
      </c>
      <c r="D824" s="72" t="s">
        <v>170</v>
      </c>
      <c r="E824" s="196">
        <v>5</v>
      </c>
      <c r="F824" s="196">
        <v>3</v>
      </c>
      <c r="G824" s="196">
        <v>8</v>
      </c>
      <c r="H824" s="215">
        <v>44505</v>
      </c>
      <c r="I824" s="196">
        <v>523</v>
      </c>
      <c r="J824" s="217">
        <f t="shared" si="40"/>
        <v>8</v>
      </c>
    </row>
    <row r="825" spans="1:10" hidden="1" outlineLevel="1" x14ac:dyDescent="0.35">
      <c r="A825" s="210" t="s">
        <v>84</v>
      </c>
      <c r="B825" s="196">
        <v>48</v>
      </c>
      <c r="C825" s="210" t="s">
        <v>85</v>
      </c>
      <c r="D825" s="72" t="s">
        <v>170</v>
      </c>
      <c r="E825" s="196">
        <v>2</v>
      </c>
      <c r="F825" s="196">
        <v>2</v>
      </c>
      <c r="G825" s="196">
        <v>4</v>
      </c>
      <c r="H825" s="215">
        <v>44505</v>
      </c>
      <c r="I825" s="196">
        <v>215</v>
      </c>
      <c r="J825" s="217">
        <f t="shared" si="40"/>
        <v>4</v>
      </c>
    </row>
    <row r="826" spans="1:10" hidden="1" outlineLevel="1" x14ac:dyDescent="0.35">
      <c r="A826" s="210" t="s">
        <v>84</v>
      </c>
      <c r="B826" s="196">
        <v>49</v>
      </c>
      <c r="C826" s="210" t="s">
        <v>85</v>
      </c>
      <c r="D826" s="72" t="s">
        <v>170</v>
      </c>
      <c r="E826" s="196">
        <v>4</v>
      </c>
      <c r="F826" s="196">
        <v>3</v>
      </c>
      <c r="G826" s="196">
        <v>7</v>
      </c>
      <c r="H826" s="215">
        <v>44505</v>
      </c>
      <c r="I826" s="196">
        <v>420</v>
      </c>
      <c r="J826" s="217">
        <f t="shared" si="40"/>
        <v>7</v>
      </c>
    </row>
    <row r="827" spans="1:10" hidden="1" outlineLevel="1" x14ac:dyDescent="0.35">
      <c r="A827" s="210" t="s">
        <v>84</v>
      </c>
      <c r="B827" s="196">
        <v>50</v>
      </c>
      <c r="C827" s="210" t="s">
        <v>85</v>
      </c>
      <c r="D827" s="72" t="s">
        <v>170</v>
      </c>
      <c r="E827" s="196">
        <v>2</v>
      </c>
      <c r="F827" s="196">
        <v>7</v>
      </c>
      <c r="G827" s="196">
        <v>9</v>
      </c>
      <c r="H827" s="215">
        <v>44505</v>
      </c>
      <c r="I827" s="196">
        <v>742</v>
      </c>
      <c r="J827" s="217">
        <f t="shared" si="40"/>
        <v>9</v>
      </c>
    </row>
    <row r="828" spans="1:10" hidden="1" outlineLevel="1" x14ac:dyDescent="0.35">
      <c r="A828" s="210" t="s">
        <v>84</v>
      </c>
      <c r="B828" s="196">
        <v>51</v>
      </c>
      <c r="C828" s="210" t="s">
        <v>85</v>
      </c>
      <c r="D828" s="72" t="s">
        <v>170</v>
      </c>
      <c r="E828" s="196">
        <v>2</v>
      </c>
      <c r="F828" s="196">
        <v>3</v>
      </c>
      <c r="G828" s="196">
        <v>5</v>
      </c>
      <c r="H828" s="215">
        <v>44505</v>
      </c>
      <c r="I828" s="196">
        <v>255</v>
      </c>
      <c r="J828" s="217">
        <f t="shared" si="40"/>
        <v>5</v>
      </c>
    </row>
    <row r="829" spans="1:10" hidden="1" outlineLevel="1" x14ac:dyDescent="0.35">
      <c r="A829" s="210" t="s">
        <v>84</v>
      </c>
      <c r="B829" s="196">
        <v>56</v>
      </c>
      <c r="C829" s="210" t="s">
        <v>85</v>
      </c>
      <c r="D829" s="72" t="s">
        <v>170</v>
      </c>
      <c r="E829" s="196">
        <v>3</v>
      </c>
      <c r="F829" s="196">
        <v>5</v>
      </c>
      <c r="G829" s="196">
        <v>8</v>
      </c>
      <c r="H829" s="215">
        <v>44505</v>
      </c>
      <c r="I829" s="196">
        <v>208</v>
      </c>
      <c r="J829" s="217">
        <f t="shared" si="40"/>
        <v>8</v>
      </c>
    </row>
    <row r="830" spans="1:10" hidden="1" outlineLevel="1" x14ac:dyDescent="0.35">
      <c r="A830" s="210" t="s">
        <v>84</v>
      </c>
      <c r="B830" s="196">
        <v>52</v>
      </c>
      <c r="C830" s="210" t="s">
        <v>85</v>
      </c>
      <c r="D830" s="72" t="s">
        <v>170</v>
      </c>
      <c r="E830" s="196">
        <v>1</v>
      </c>
      <c r="F830" s="196">
        <v>2</v>
      </c>
      <c r="G830" s="196">
        <v>3</v>
      </c>
      <c r="H830" s="215">
        <v>44505</v>
      </c>
      <c r="I830" s="196">
        <v>191</v>
      </c>
      <c r="J830" s="217">
        <f t="shared" si="40"/>
        <v>3</v>
      </c>
    </row>
    <row r="831" spans="1:10" hidden="1" outlineLevel="1" x14ac:dyDescent="0.35">
      <c r="A831" s="210" t="s">
        <v>84</v>
      </c>
      <c r="B831" s="196">
        <v>53</v>
      </c>
      <c r="C831" s="210" t="s">
        <v>85</v>
      </c>
      <c r="D831" s="72" t="s">
        <v>170</v>
      </c>
      <c r="E831" s="196">
        <v>0</v>
      </c>
      <c r="F831" s="196">
        <v>2</v>
      </c>
      <c r="G831" s="196">
        <v>2</v>
      </c>
      <c r="H831" s="215">
        <v>44505</v>
      </c>
      <c r="I831" s="196">
        <v>240</v>
      </c>
      <c r="J831" s="217">
        <f t="shared" si="40"/>
        <v>2</v>
      </c>
    </row>
    <row r="832" spans="1:10" hidden="1" outlineLevel="1" x14ac:dyDescent="0.35">
      <c r="A832" s="210" t="s">
        <v>84</v>
      </c>
      <c r="B832" s="196">
        <v>54</v>
      </c>
      <c r="C832" s="210" t="s">
        <v>85</v>
      </c>
      <c r="D832" s="72" t="s">
        <v>170</v>
      </c>
      <c r="E832" s="196">
        <v>2</v>
      </c>
      <c r="F832" s="196">
        <v>3</v>
      </c>
      <c r="G832" s="196">
        <v>5</v>
      </c>
      <c r="H832" s="215">
        <v>44505</v>
      </c>
      <c r="I832" s="196">
        <v>219</v>
      </c>
      <c r="J832" s="217">
        <f t="shared" si="40"/>
        <v>5</v>
      </c>
    </row>
    <row r="833" spans="1:10" hidden="1" outlineLevel="1" x14ac:dyDescent="0.35">
      <c r="A833" s="210" t="s">
        <v>84</v>
      </c>
      <c r="B833" s="196">
        <v>55</v>
      </c>
      <c r="C833" s="210" t="s">
        <v>85</v>
      </c>
      <c r="D833" s="72" t="s">
        <v>170</v>
      </c>
      <c r="E833" s="196">
        <v>3</v>
      </c>
      <c r="F833" s="196">
        <v>4</v>
      </c>
      <c r="G833" s="196">
        <v>7</v>
      </c>
      <c r="H833" s="215">
        <v>44505</v>
      </c>
      <c r="I833" s="196">
        <v>315</v>
      </c>
      <c r="J833" s="217">
        <f t="shared" si="40"/>
        <v>7</v>
      </c>
    </row>
    <row r="834" spans="1:10" hidden="1" outlineLevel="1" x14ac:dyDescent="0.35">
      <c r="A834" s="210" t="s">
        <v>84</v>
      </c>
      <c r="B834" s="196">
        <v>57</v>
      </c>
      <c r="C834" s="210" t="s">
        <v>85</v>
      </c>
      <c r="D834" s="72" t="s">
        <v>170</v>
      </c>
      <c r="E834" s="196">
        <v>1</v>
      </c>
      <c r="F834" s="196">
        <v>3</v>
      </c>
      <c r="G834" s="196">
        <v>4</v>
      </c>
      <c r="H834" s="215">
        <v>44505</v>
      </c>
      <c r="I834" s="196">
        <v>191</v>
      </c>
      <c r="J834" s="217">
        <f t="shared" si="40"/>
        <v>4</v>
      </c>
    </row>
    <row r="835" spans="1:10" hidden="1" outlineLevel="1" x14ac:dyDescent="0.35">
      <c r="A835" s="210" t="s">
        <v>84</v>
      </c>
      <c r="B835" s="196">
        <v>58</v>
      </c>
      <c r="C835" s="210" t="s">
        <v>85</v>
      </c>
      <c r="D835" s="72" t="s">
        <v>170</v>
      </c>
      <c r="E835" s="196">
        <v>2</v>
      </c>
      <c r="F835" s="196">
        <v>3</v>
      </c>
      <c r="G835" s="196">
        <v>5</v>
      </c>
      <c r="H835" s="215">
        <v>44505</v>
      </c>
      <c r="I835" s="196">
        <v>575</v>
      </c>
      <c r="J835" s="217">
        <f t="shared" ref="J835:J898" si="43">IF(I835&gt;$Q$1,,G835)</f>
        <v>5</v>
      </c>
    </row>
    <row r="836" spans="1:10" hidden="1" outlineLevel="1" x14ac:dyDescent="0.35">
      <c r="A836" s="210" t="s">
        <v>84</v>
      </c>
      <c r="B836" s="196">
        <v>59</v>
      </c>
      <c r="C836" s="210" t="s">
        <v>85</v>
      </c>
      <c r="D836" s="72" t="s">
        <v>170</v>
      </c>
      <c r="E836" s="196">
        <v>5</v>
      </c>
      <c r="F836" s="196">
        <v>3</v>
      </c>
      <c r="G836" s="196">
        <v>8</v>
      </c>
      <c r="H836" s="215">
        <v>44505</v>
      </c>
      <c r="I836" s="196">
        <v>220</v>
      </c>
      <c r="J836" s="217">
        <f t="shared" si="43"/>
        <v>8</v>
      </c>
    </row>
    <row r="837" spans="1:10" hidden="1" outlineLevel="1" x14ac:dyDescent="0.35">
      <c r="A837" s="210" t="s">
        <v>84</v>
      </c>
      <c r="B837" s="196">
        <v>60</v>
      </c>
      <c r="C837" s="210" t="s">
        <v>85</v>
      </c>
      <c r="D837" s="72" t="s">
        <v>170</v>
      </c>
      <c r="E837" s="196">
        <v>2</v>
      </c>
      <c r="F837" s="196">
        <v>4</v>
      </c>
      <c r="G837" s="196">
        <v>6</v>
      </c>
      <c r="H837" s="215">
        <v>44505</v>
      </c>
      <c r="I837" s="196">
        <v>321</v>
      </c>
      <c r="J837" s="217">
        <f t="shared" si="43"/>
        <v>6</v>
      </c>
    </row>
    <row r="838" spans="1:10" hidden="1" outlineLevel="1" x14ac:dyDescent="0.35">
      <c r="A838" s="210" t="s">
        <v>84</v>
      </c>
      <c r="B838" s="196">
        <v>61</v>
      </c>
      <c r="C838" s="210" t="s">
        <v>85</v>
      </c>
      <c r="D838" s="72" t="s">
        <v>170</v>
      </c>
      <c r="E838" s="196">
        <v>5</v>
      </c>
      <c r="F838" s="196">
        <v>8</v>
      </c>
      <c r="G838" s="196">
        <v>13</v>
      </c>
      <c r="H838" s="215">
        <v>44505</v>
      </c>
      <c r="I838" s="196">
        <v>545</v>
      </c>
      <c r="J838" s="217">
        <f t="shared" si="43"/>
        <v>13</v>
      </c>
    </row>
    <row r="839" spans="1:10" hidden="1" outlineLevel="1" x14ac:dyDescent="0.35">
      <c r="A839" s="210" t="s">
        <v>84</v>
      </c>
      <c r="B839" s="196">
        <v>62</v>
      </c>
      <c r="C839" s="210" t="s">
        <v>85</v>
      </c>
      <c r="D839" s="72" t="s">
        <v>170</v>
      </c>
      <c r="E839" s="196">
        <v>3</v>
      </c>
      <c r="F839" s="196">
        <v>3</v>
      </c>
      <c r="G839" s="196">
        <v>6</v>
      </c>
      <c r="H839" s="215">
        <v>44505</v>
      </c>
      <c r="I839" s="196">
        <v>230</v>
      </c>
      <c r="J839" s="217">
        <f t="shared" si="43"/>
        <v>6</v>
      </c>
    </row>
    <row r="840" spans="1:10" ht="15" collapsed="1" thickBot="1" x14ac:dyDescent="0.4">
      <c r="A840" s="211" t="s">
        <v>84</v>
      </c>
      <c r="B840" s="226"/>
      <c r="C840" s="212" t="s">
        <v>85</v>
      </c>
      <c r="D840" s="214">
        <f>COUNTA(D778:D839)</f>
        <v>62</v>
      </c>
      <c r="E840" s="214">
        <f>SUM(E778:E839)</f>
        <v>149</v>
      </c>
      <c r="F840" s="214">
        <f t="shared" ref="F840:G840" si="44">SUM(F778:F839)</f>
        <v>233</v>
      </c>
      <c r="G840" s="214">
        <f t="shared" si="44"/>
        <v>382</v>
      </c>
      <c r="H840" s="238">
        <v>44505</v>
      </c>
      <c r="I840" s="242">
        <f>AVERAGE(I778:I839)</f>
        <v>312.56451612903226</v>
      </c>
      <c r="J840" s="214">
        <f t="shared" ref="J840" si="45">SUM(J778:J839)</f>
        <v>382</v>
      </c>
    </row>
    <row r="841" spans="1:10" hidden="1" outlineLevel="1" x14ac:dyDescent="0.35">
      <c r="A841" s="210" t="s">
        <v>88</v>
      </c>
      <c r="B841" s="196">
        <v>33</v>
      </c>
      <c r="C841" s="210" t="s">
        <v>89</v>
      </c>
      <c r="D841" s="72" t="s">
        <v>170</v>
      </c>
      <c r="E841" s="196">
        <v>3</v>
      </c>
      <c r="F841" s="196">
        <v>3</v>
      </c>
      <c r="G841" s="196">
        <v>6</v>
      </c>
      <c r="H841" s="215">
        <v>44510</v>
      </c>
      <c r="I841" s="196">
        <v>321</v>
      </c>
      <c r="J841" s="217">
        <f t="shared" si="43"/>
        <v>6</v>
      </c>
    </row>
    <row r="842" spans="1:10" hidden="1" outlineLevel="1" x14ac:dyDescent="0.35">
      <c r="A842" s="210" t="s">
        <v>88</v>
      </c>
      <c r="B842" s="196">
        <v>14</v>
      </c>
      <c r="C842" s="210" t="s">
        <v>89</v>
      </c>
      <c r="D842" s="72" t="s">
        <v>170</v>
      </c>
      <c r="E842" s="196">
        <v>5</v>
      </c>
      <c r="F842" s="196">
        <v>2</v>
      </c>
      <c r="G842" s="196">
        <v>7</v>
      </c>
      <c r="H842" s="215">
        <v>44510</v>
      </c>
      <c r="I842" s="196">
        <v>157</v>
      </c>
      <c r="J842" s="217">
        <f t="shared" si="43"/>
        <v>7</v>
      </c>
    </row>
    <row r="843" spans="1:10" hidden="1" outlineLevel="1" x14ac:dyDescent="0.35">
      <c r="A843" s="210" t="s">
        <v>88</v>
      </c>
      <c r="B843" s="196">
        <v>36</v>
      </c>
      <c r="C843" s="210" t="s">
        <v>89</v>
      </c>
      <c r="D843" s="72" t="s">
        <v>170</v>
      </c>
      <c r="E843" s="196">
        <v>4</v>
      </c>
      <c r="F843" s="196">
        <v>2</v>
      </c>
      <c r="G843" s="196">
        <v>6</v>
      </c>
      <c r="H843" s="215">
        <v>44510</v>
      </c>
      <c r="I843" s="196">
        <v>164</v>
      </c>
      <c r="J843" s="217">
        <f t="shared" si="43"/>
        <v>6</v>
      </c>
    </row>
    <row r="844" spans="1:10" hidden="1" outlineLevel="1" x14ac:dyDescent="0.35">
      <c r="A844" s="210" t="s">
        <v>88</v>
      </c>
      <c r="B844" s="196">
        <v>59</v>
      </c>
      <c r="C844" s="210" t="s">
        <v>89</v>
      </c>
      <c r="D844" s="72" t="s">
        <v>170</v>
      </c>
      <c r="E844" s="196">
        <v>7</v>
      </c>
      <c r="F844" s="196">
        <v>4</v>
      </c>
      <c r="G844" s="196">
        <v>11</v>
      </c>
      <c r="H844" s="215">
        <v>44510</v>
      </c>
      <c r="I844" s="196">
        <v>731</v>
      </c>
      <c r="J844" s="217">
        <f t="shared" si="43"/>
        <v>11</v>
      </c>
    </row>
    <row r="845" spans="1:10" hidden="1" outlineLevel="1" x14ac:dyDescent="0.35">
      <c r="A845" s="210" t="s">
        <v>88</v>
      </c>
      <c r="B845" s="196">
        <v>1</v>
      </c>
      <c r="C845" s="210" t="s">
        <v>89</v>
      </c>
      <c r="D845" s="72" t="s">
        <v>170</v>
      </c>
      <c r="E845" s="196">
        <v>6</v>
      </c>
      <c r="F845" s="196">
        <v>2</v>
      </c>
      <c r="G845" s="196">
        <v>8</v>
      </c>
      <c r="H845" s="215">
        <v>44510</v>
      </c>
      <c r="I845" s="196">
        <v>161</v>
      </c>
      <c r="J845" s="217">
        <f t="shared" si="43"/>
        <v>8</v>
      </c>
    </row>
    <row r="846" spans="1:10" hidden="1" outlineLevel="1" x14ac:dyDescent="0.35">
      <c r="A846" s="210" t="s">
        <v>88</v>
      </c>
      <c r="B846" s="196">
        <v>2</v>
      </c>
      <c r="C846" s="210" t="s">
        <v>89</v>
      </c>
      <c r="D846" s="72" t="s">
        <v>170</v>
      </c>
      <c r="E846" s="196">
        <v>5</v>
      </c>
      <c r="F846" s="196">
        <v>2</v>
      </c>
      <c r="G846" s="196">
        <v>7</v>
      </c>
      <c r="H846" s="215">
        <v>44510</v>
      </c>
      <c r="I846" s="196">
        <v>508</v>
      </c>
      <c r="J846" s="217">
        <f t="shared" si="43"/>
        <v>7</v>
      </c>
    </row>
    <row r="847" spans="1:10" hidden="1" outlineLevel="1" x14ac:dyDescent="0.35">
      <c r="A847" s="210" t="s">
        <v>88</v>
      </c>
      <c r="B847" s="196">
        <v>3</v>
      </c>
      <c r="C847" s="210" t="s">
        <v>89</v>
      </c>
      <c r="D847" s="72" t="s">
        <v>170</v>
      </c>
      <c r="E847" s="196">
        <v>2</v>
      </c>
      <c r="F847" s="196">
        <v>3</v>
      </c>
      <c r="G847" s="196">
        <v>5</v>
      </c>
      <c r="H847" s="215">
        <v>44510</v>
      </c>
      <c r="I847" s="196">
        <v>210</v>
      </c>
      <c r="J847" s="217">
        <f t="shared" si="43"/>
        <v>5</v>
      </c>
    </row>
    <row r="848" spans="1:10" hidden="1" outlineLevel="1" x14ac:dyDescent="0.35">
      <c r="A848" s="210" t="s">
        <v>88</v>
      </c>
      <c r="B848" s="196">
        <v>4</v>
      </c>
      <c r="C848" s="210" t="s">
        <v>89</v>
      </c>
      <c r="D848" s="72" t="s">
        <v>170</v>
      </c>
      <c r="E848" s="196">
        <v>2</v>
      </c>
      <c r="F848" s="196">
        <v>4</v>
      </c>
      <c r="G848" s="196">
        <v>6</v>
      </c>
      <c r="H848" s="215">
        <v>44510</v>
      </c>
      <c r="I848" s="196">
        <v>235</v>
      </c>
      <c r="J848" s="217">
        <f t="shared" si="43"/>
        <v>6</v>
      </c>
    </row>
    <row r="849" spans="1:10" hidden="1" outlineLevel="1" x14ac:dyDescent="0.35">
      <c r="A849" s="210" t="s">
        <v>88</v>
      </c>
      <c r="B849" s="196">
        <v>30</v>
      </c>
      <c r="C849" s="210" t="s">
        <v>89</v>
      </c>
      <c r="D849" s="72" t="s">
        <v>170</v>
      </c>
      <c r="E849" s="196">
        <v>4</v>
      </c>
      <c r="F849" s="196">
        <v>4</v>
      </c>
      <c r="G849" s="196">
        <v>8</v>
      </c>
      <c r="H849" s="215">
        <v>44510</v>
      </c>
      <c r="I849" s="196">
        <v>438</v>
      </c>
      <c r="J849" s="217">
        <f t="shared" si="43"/>
        <v>8</v>
      </c>
    </row>
    <row r="850" spans="1:10" hidden="1" outlineLevel="1" x14ac:dyDescent="0.35">
      <c r="A850" s="210" t="s">
        <v>88</v>
      </c>
      <c r="B850" s="196">
        <v>5</v>
      </c>
      <c r="C850" s="210" t="s">
        <v>89</v>
      </c>
      <c r="D850" s="72" t="s">
        <v>170</v>
      </c>
      <c r="E850" s="196">
        <v>1</v>
      </c>
      <c r="F850" s="196">
        <v>3</v>
      </c>
      <c r="G850" s="196">
        <v>4</v>
      </c>
      <c r="H850" s="215">
        <v>44510</v>
      </c>
      <c r="I850" s="196">
        <v>156</v>
      </c>
      <c r="J850" s="217">
        <f t="shared" si="43"/>
        <v>4</v>
      </c>
    </row>
    <row r="851" spans="1:10" hidden="1" outlineLevel="1" x14ac:dyDescent="0.35">
      <c r="A851" s="210" t="s">
        <v>88</v>
      </c>
      <c r="B851" s="196">
        <v>6</v>
      </c>
      <c r="C851" s="210" t="s">
        <v>89</v>
      </c>
      <c r="D851" s="72" t="s">
        <v>170</v>
      </c>
      <c r="E851" s="196">
        <v>1</v>
      </c>
      <c r="F851" s="196">
        <v>3</v>
      </c>
      <c r="G851" s="196">
        <v>4</v>
      </c>
      <c r="H851" s="215">
        <v>44510</v>
      </c>
      <c r="I851" s="196">
        <v>200</v>
      </c>
      <c r="J851" s="217">
        <f t="shared" si="43"/>
        <v>4</v>
      </c>
    </row>
    <row r="852" spans="1:10" hidden="1" outlineLevel="1" x14ac:dyDescent="0.35">
      <c r="A852" s="210" t="s">
        <v>88</v>
      </c>
      <c r="B852" s="196">
        <v>7</v>
      </c>
      <c r="C852" s="210" t="s">
        <v>89</v>
      </c>
      <c r="D852" s="72" t="s">
        <v>170</v>
      </c>
      <c r="E852" s="196">
        <v>4</v>
      </c>
      <c r="F852" s="196">
        <v>3</v>
      </c>
      <c r="G852" s="196">
        <v>7</v>
      </c>
      <c r="H852" s="215">
        <v>44510</v>
      </c>
      <c r="I852" s="196">
        <v>412</v>
      </c>
      <c r="J852" s="217">
        <f t="shared" si="43"/>
        <v>7</v>
      </c>
    </row>
    <row r="853" spans="1:10" hidden="1" outlineLevel="1" x14ac:dyDescent="0.35">
      <c r="A853" s="210" t="s">
        <v>88</v>
      </c>
      <c r="B853" s="196">
        <v>8</v>
      </c>
      <c r="C853" s="210" t="s">
        <v>89</v>
      </c>
      <c r="D853" s="72" t="s">
        <v>170</v>
      </c>
      <c r="E853" s="196">
        <v>0</v>
      </c>
      <c r="F853" s="196">
        <v>3</v>
      </c>
      <c r="G853" s="196">
        <v>3</v>
      </c>
      <c r="H853" s="215">
        <v>44510</v>
      </c>
      <c r="I853" s="196">
        <v>260</v>
      </c>
      <c r="J853" s="217">
        <f t="shared" si="43"/>
        <v>3</v>
      </c>
    </row>
    <row r="854" spans="1:10" hidden="1" outlineLevel="1" x14ac:dyDescent="0.35">
      <c r="A854" s="210" t="s">
        <v>88</v>
      </c>
      <c r="B854" s="196">
        <v>9</v>
      </c>
      <c r="C854" s="210" t="s">
        <v>89</v>
      </c>
      <c r="D854" s="72" t="s">
        <v>170</v>
      </c>
      <c r="E854" s="196">
        <v>1</v>
      </c>
      <c r="F854" s="196">
        <v>3</v>
      </c>
      <c r="G854" s="196">
        <v>4</v>
      </c>
      <c r="H854" s="215">
        <v>44510</v>
      </c>
      <c r="I854" s="196">
        <v>211</v>
      </c>
      <c r="J854" s="217">
        <f t="shared" si="43"/>
        <v>4</v>
      </c>
    </row>
    <row r="855" spans="1:10" hidden="1" outlineLevel="1" x14ac:dyDescent="0.35">
      <c r="A855" s="210" t="s">
        <v>88</v>
      </c>
      <c r="B855" s="196">
        <v>10</v>
      </c>
      <c r="C855" s="210" t="s">
        <v>89</v>
      </c>
      <c r="D855" s="72" t="s">
        <v>170</v>
      </c>
      <c r="E855" s="196">
        <v>6</v>
      </c>
      <c r="F855" s="196">
        <v>4</v>
      </c>
      <c r="G855" s="196">
        <v>10</v>
      </c>
      <c r="H855" s="215">
        <v>44510</v>
      </c>
      <c r="I855" s="196">
        <v>262</v>
      </c>
      <c r="J855" s="217">
        <f t="shared" si="43"/>
        <v>10</v>
      </c>
    </row>
    <row r="856" spans="1:10" hidden="1" outlineLevel="1" x14ac:dyDescent="0.35">
      <c r="A856" s="210" t="s">
        <v>88</v>
      </c>
      <c r="B856" s="196">
        <v>11</v>
      </c>
      <c r="C856" s="210" t="s">
        <v>89</v>
      </c>
      <c r="D856" s="72" t="s">
        <v>170</v>
      </c>
      <c r="E856" s="196">
        <v>5</v>
      </c>
      <c r="F856" s="196">
        <v>2</v>
      </c>
      <c r="G856" s="196">
        <v>7</v>
      </c>
      <c r="H856" s="215">
        <v>44510</v>
      </c>
      <c r="I856" s="196">
        <v>153</v>
      </c>
      <c r="J856" s="217">
        <f t="shared" si="43"/>
        <v>7</v>
      </c>
    </row>
    <row r="857" spans="1:10" hidden="1" outlineLevel="1" x14ac:dyDescent="0.35">
      <c r="A857" s="210" t="s">
        <v>88</v>
      </c>
      <c r="B857" s="196">
        <v>66</v>
      </c>
      <c r="C857" s="210" t="s">
        <v>89</v>
      </c>
      <c r="D857" s="72" t="s">
        <v>170</v>
      </c>
      <c r="E857" s="196">
        <v>2</v>
      </c>
      <c r="F857" s="196">
        <v>3</v>
      </c>
      <c r="G857" s="196">
        <v>5</v>
      </c>
      <c r="H857" s="215">
        <v>44510</v>
      </c>
      <c r="I857" s="196">
        <v>214</v>
      </c>
      <c r="J857" s="217">
        <f t="shared" si="43"/>
        <v>5</v>
      </c>
    </row>
    <row r="858" spans="1:10" hidden="1" outlineLevel="1" x14ac:dyDescent="0.35">
      <c r="A858" s="210" t="s">
        <v>88</v>
      </c>
      <c r="B858" s="196">
        <v>12</v>
      </c>
      <c r="C858" s="210" t="s">
        <v>89</v>
      </c>
      <c r="D858" s="72" t="s">
        <v>170</v>
      </c>
      <c r="E858" s="196">
        <v>4</v>
      </c>
      <c r="F858" s="196">
        <v>5</v>
      </c>
      <c r="G858" s="196">
        <v>9</v>
      </c>
      <c r="H858" s="215">
        <v>44510</v>
      </c>
      <c r="I858" s="196">
        <v>345</v>
      </c>
      <c r="J858" s="217">
        <f t="shared" si="43"/>
        <v>9</v>
      </c>
    </row>
    <row r="859" spans="1:10" hidden="1" outlineLevel="1" x14ac:dyDescent="0.35">
      <c r="A859" s="210" t="s">
        <v>88</v>
      </c>
      <c r="B859" s="196">
        <v>13</v>
      </c>
      <c r="C859" s="210" t="s">
        <v>89</v>
      </c>
      <c r="D859" s="72" t="s">
        <v>170</v>
      </c>
      <c r="E859" s="196">
        <v>1</v>
      </c>
      <c r="F859" s="196">
        <v>1</v>
      </c>
      <c r="G859" s="196">
        <v>2</v>
      </c>
      <c r="H859" s="215">
        <v>44510</v>
      </c>
      <c r="I859" s="196">
        <v>170</v>
      </c>
      <c r="J859" s="217">
        <f t="shared" si="43"/>
        <v>2</v>
      </c>
    </row>
    <row r="860" spans="1:10" hidden="1" outlineLevel="1" x14ac:dyDescent="0.35">
      <c r="A860" s="210" t="s">
        <v>88</v>
      </c>
      <c r="B860" s="196">
        <v>15</v>
      </c>
      <c r="C860" s="210" t="s">
        <v>89</v>
      </c>
      <c r="D860" s="72" t="s">
        <v>170</v>
      </c>
      <c r="E860" s="196">
        <v>2</v>
      </c>
      <c r="F860" s="196">
        <v>3</v>
      </c>
      <c r="G860" s="196">
        <v>5</v>
      </c>
      <c r="H860" s="215">
        <v>44510</v>
      </c>
      <c r="I860" s="196">
        <v>244</v>
      </c>
      <c r="J860" s="217">
        <f t="shared" si="43"/>
        <v>5</v>
      </c>
    </row>
    <row r="861" spans="1:10" hidden="1" outlineLevel="1" x14ac:dyDescent="0.35">
      <c r="A861" s="210" t="s">
        <v>88</v>
      </c>
      <c r="B861" s="196">
        <v>16</v>
      </c>
      <c r="C861" s="210" t="s">
        <v>89</v>
      </c>
      <c r="D861" s="72" t="s">
        <v>170</v>
      </c>
      <c r="E861" s="196">
        <v>4</v>
      </c>
      <c r="F861" s="196">
        <v>3</v>
      </c>
      <c r="G861" s="196">
        <v>7</v>
      </c>
      <c r="H861" s="215">
        <v>44510</v>
      </c>
      <c r="I861" s="196">
        <v>410</v>
      </c>
      <c r="J861" s="217">
        <f t="shared" si="43"/>
        <v>7</v>
      </c>
    </row>
    <row r="862" spans="1:10" hidden="1" outlineLevel="1" x14ac:dyDescent="0.35">
      <c r="A862" s="210" t="s">
        <v>88</v>
      </c>
      <c r="B862" s="196">
        <v>31</v>
      </c>
      <c r="C862" s="210" t="s">
        <v>89</v>
      </c>
      <c r="D862" s="72" t="s">
        <v>170</v>
      </c>
      <c r="E862" s="196">
        <v>11</v>
      </c>
      <c r="F862" s="196">
        <v>3</v>
      </c>
      <c r="G862" s="196">
        <v>14</v>
      </c>
      <c r="H862" s="215">
        <v>44510</v>
      </c>
      <c r="I862" s="196">
        <v>180</v>
      </c>
      <c r="J862" s="217">
        <f t="shared" si="43"/>
        <v>14</v>
      </c>
    </row>
    <row r="863" spans="1:10" hidden="1" outlineLevel="1" x14ac:dyDescent="0.35">
      <c r="A863" s="210" t="s">
        <v>88</v>
      </c>
      <c r="B863" s="196">
        <v>17</v>
      </c>
      <c r="C863" s="210" t="s">
        <v>89</v>
      </c>
      <c r="D863" s="72" t="s">
        <v>170</v>
      </c>
      <c r="E863" s="196">
        <v>7</v>
      </c>
      <c r="F863" s="196">
        <v>5</v>
      </c>
      <c r="G863" s="196">
        <v>12</v>
      </c>
      <c r="H863" s="215">
        <v>44510</v>
      </c>
      <c r="I863" s="196">
        <v>723</v>
      </c>
      <c r="J863" s="217">
        <f t="shared" si="43"/>
        <v>12</v>
      </c>
    </row>
    <row r="864" spans="1:10" hidden="1" outlineLevel="1" x14ac:dyDescent="0.35">
      <c r="A864" s="210" t="s">
        <v>88</v>
      </c>
      <c r="B864" s="196">
        <v>18</v>
      </c>
      <c r="C864" s="210" t="s">
        <v>89</v>
      </c>
      <c r="D864" s="72" t="s">
        <v>170</v>
      </c>
      <c r="E864" s="196">
        <v>7</v>
      </c>
      <c r="F864" s="196">
        <v>4</v>
      </c>
      <c r="G864" s="196">
        <v>11</v>
      </c>
      <c r="H864" s="215">
        <v>44510</v>
      </c>
      <c r="I864" s="196">
        <v>371</v>
      </c>
      <c r="J864" s="217">
        <f t="shared" si="43"/>
        <v>11</v>
      </c>
    </row>
    <row r="865" spans="1:10" hidden="1" outlineLevel="1" x14ac:dyDescent="0.35">
      <c r="A865" s="210" t="s">
        <v>88</v>
      </c>
      <c r="B865" s="196">
        <v>19</v>
      </c>
      <c r="C865" s="210" t="s">
        <v>89</v>
      </c>
      <c r="D865" s="72" t="s">
        <v>170</v>
      </c>
      <c r="E865" s="196">
        <v>0</v>
      </c>
      <c r="F865" s="196">
        <v>1</v>
      </c>
      <c r="G865" s="196">
        <v>1</v>
      </c>
      <c r="H865" s="215">
        <v>44510</v>
      </c>
      <c r="I865" s="196">
        <v>156</v>
      </c>
      <c r="J865" s="217">
        <f t="shared" si="43"/>
        <v>1</v>
      </c>
    </row>
    <row r="866" spans="1:10" hidden="1" outlineLevel="1" x14ac:dyDescent="0.35">
      <c r="A866" s="210" t="s">
        <v>88</v>
      </c>
      <c r="B866" s="196">
        <v>20</v>
      </c>
      <c r="C866" s="210" t="s">
        <v>89</v>
      </c>
      <c r="D866" s="72" t="s">
        <v>170</v>
      </c>
      <c r="E866" s="196">
        <v>2</v>
      </c>
      <c r="F866" s="196">
        <v>4</v>
      </c>
      <c r="G866" s="196">
        <v>6</v>
      </c>
      <c r="H866" s="215">
        <v>44510</v>
      </c>
      <c r="I866" s="196">
        <v>235</v>
      </c>
      <c r="J866" s="217">
        <f t="shared" si="43"/>
        <v>6</v>
      </c>
    </row>
    <row r="867" spans="1:10" hidden="1" outlineLevel="1" x14ac:dyDescent="0.35">
      <c r="A867" s="210" t="s">
        <v>88</v>
      </c>
      <c r="B867" s="196">
        <v>21</v>
      </c>
      <c r="C867" s="210" t="s">
        <v>89</v>
      </c>
      <c r="D867" s="72" t="s">
        <v>170</v>
      </c>
      <c r="E867" s="196">
        <v>0</v>
      </c>
      <c r="F867" s="196">
        <v>2</v>
      </c>
      <c r="G867" s="196">
        <v>2</v>
      </c>
      <c r="H867" s="215">
        <v>44510</v>
      </c>
      <c r="I867" s="196">
        <v>170</v>
      </c>
      <c r="J867" s="217">
        <f t="shared" si="43"/>
        <v>2</v>
      </c>
    </row>
    <row r="868" spans="1:10" hidden="1" outlineLevel="1" x14ac:dyDescent="0.35">
      <c r="A868" s="210" t="s">
        <v>88</v>
      </c>
      <c r="B868" s="196">
        <v>22</v>
      </c>
      <c r="C868" s="210" t="s">
        <v>89</v>
      </c>
      <c r="D868" s="72" t="s">
        <v>170</v>
      </c>
      <c r="E868" s="196">
        <v>1</v>
      </c>
      <c r="F868" s="196">
        <v>2</v>
      </c>
      <c r="G868" s="196">
        <v>3</v>
      </c>
      <c r="H868" s="215">
        <v>44510</v>
      </c>
      <c r="I868" s="196">
        <v>180</v>
      </c>
      <c r="J868" s="217">
        <f t="shared" si="43"/>
        <v>3</v>
      </c>
    </row>
    <row r="869" spans="1:10" hidden="1" outlineLevel="1" x14ac:dyDescent="0.35">
      <c r="A869" s="210" t="s">
        <v>88</v>
      </c>
      <c r="B869" s="196">
        <v>23</v>
      </c>
      <c r="C869" s="210" t="s">
        <v>89</v>
      </c>
      <c r="D869" s="72" t="s">
        <v>170</v>
      </c>
      <c r="E869" s="196">
        <v>1</v>
      </c>
      <c r="F869" s="196">
        <v>6</v>
      </c>
      <c r="G869" s="196">
        <v>7</v>
      </c>
      <c r="H869" s="215">
        <v>44510</v>
      </c>
      <c r="I869" s="196">
        <v>512</v>
      </c>
      <c r="J869" s="217">
        <f t="shared" si="43"/>
        <v>7</v>
      </c>
    </row>
    <row r="870" spans="1:10" hidden="1" outlineLevel="1" x14ac:dyDescent="0.35">
      <c r="A870" s="210" t="s">
        <v>88</v>
      </c>
      <c r="B870" s="196">
        <v>24</v>
      </c>
      <c r="C870" s="210" t="s">
        <v>89</v>
      </c>
      <c r="D870" s="72" t="s">
        <v>170</v>
      </c>
      <c r="E870" s="196">
        <v>7</v>
      </c>
      <c r="F870" s="196">
        <v>3</v>
      </c>
      <c r="G870" s="196">
        <v>10</v>
      </c>
      <c r="H870" s="215">
        <v>44510</v>
      </c>
      <c r="I870" s="196">
        <v>271</v>
      </c>
      <c r="J870" s="217">
        <f t="shared" si="43"/>
        <v>10</v>
      </c>
    </row>
    <row r="871" spans="1:10" hidden="1" outlineLevel="1" x14ac:dyDescent="0.35">
      <c r="A871" s="210" t="s">
        <v>88</v>
      </c>
      <c r="B871" s="196">
        <v>52</v>
      </c>
      <c r="C871" s="210" t="s">
        <v>89</v>
      </c>
      <c r="D871" s="72" t="s">
        <v>170</v>
      </c>
      <c r="E871" s="196">
        <v>5</v>
      </c>
      <c r="F871" s="196">
        <v>3</v>
      </c>
      <c r="G871" s="196">
        <v>8</v>
      </c>
      <c r="H871" s="215">
        <v>44510</v>
      </c>
      <c r="I871" s="196">
        <v>520</v>
      </c>
      <c r="J871" s="217">
        <f t="shared" si="43"/>
        <v>8</v>
      </c>
    </row>
    <row r="872" spans="1:10" hidden="1" outlineLevel="1" x14ac:dyDescent="0.35">
      <c r="A872" s="210" t="s">
        <v>88</v>
      </c>
      <c r="B872" s="196">
        <v>25</v>
      </c>
      <c r="C872" s="210" t="s">
        <v>89</v>
      </c>
      <c r="D872" s="72" t="s">
        <v>170</v>
      </c>
      <c r="E872" s="196">
        <v>0</v>
      </c>
      <c r="F872" s="196">
        <v>2</v>
      </c>
      <c r="G872" s="196">
        <v>2</v>
      </c>
      <c r="H872" s="215">
        <v>44510</v>
      </c>
      <c r="I872" s="196">
        <v>143</v>
      </c>
      <c r="J872" s="217">
        <f t="shared" si="43"/>
        <v>2</v>
      </c>
    </row>
    <row r="873" spans="1:10" hidden="1" outlineLevel="1" x14ac:dyDescent="0.35">
      <c r="A873" s="210" t="s">
        <v>88</v>
      </c>
      <c r="B873" s="196">
        <v>26</v>
      </c>
      <c r="C873" s="210" t="s">
        <v>89</v>
      </c>
      <c r="D873" s="72" t="s">
        <v>170</v>
      </c>
      <c r="E873" s="196">
        <v>3</v>
      </c>
      <c r="F873" s="196">
        <v>2</v>
      </c>
      <c r="G873" s="196">
        <v>5</v>
      </c>
      <c r="H873" s="215">
        <v>44510</v>
      </c>
      <c r="I873" s="196">
        <v>360</v>
      </c>
      <c r="J873" s="217">
        <f t="shared" si="43"/>
        <v>5</v>
      </c>
    </row>
    <row r="874" spans="1:10" hidden="1" outlineLevel="1" x14ac:dyDescent="0.35">
      <c r="A874" s="210" t="s">
        <v>88</v>
      </c>
      <c r="B874" s="196">
        <v>27</v>
      </c>
      <c r="C874" s="210" t="s">
        <v>89</v>
      </c>
      <c r="D874" s="72" t="s">
        <v>170</v>
      </c>
      <c r="E874" s="196">
        <v>1</v>
      </c>
      <c r="F874" s="196">
        <v>3</v>
      </c>
      <c r="G874" s="196">
        <v>4</v>
      </c>
      <c r="H874" s="215">
        <v>44510</v>
      </c>
      <c r="I874" s="196">
        <v>212</v>
      </c>
      <c r="J874" s="217">
        <f t="shared" si="43"/>
        <v>4</v>
      </c>
    </row>
    <row r="875" spans="1:10" hidden="1" outlineLevel="1" x14ac:dyDescent="0.35">
      <c r="A875" s="210" t="s">
        <v>88</v>
      </c>
      <c r="B875" s="196">
        <v>28</v>
      </c>
      <c r="C875" s="210" t="s">
        <v>89</v>
      </c>
      <c r="D875" s="72" t="s">
        <v>170</v>
      </c>
      <c r="E875" s="196">
        <v>6</v>
      </c>
      <c r="F875" s="196">
        <v>3</v>
      </c>
      <c r="G875" s="196">
        <v>9</v>
      </c>
      <c r="H875" s="215">
        <v>44510</v>
      </c>
      <c r="I875" s="196">
        <v>628</v>
      </c>
      <c r="J875" s="217">
        <f t="shared" si="43"/>
        <v>9</v>
      </c>
    </row>
    <row r="876" spans="1:10" hidden="1" outlineLevel="1" x14ac:dyDescent="0.35">
      <c r="A876" s="210" t="s">
        <v>88</v>
      </c>
      <c r="B876" s="196">
        <v>29</v>
      </c>
      <c r="C876" s="210" t="s">
        <v>89</v>
      </c>
      <c r="D876" s="72" t="s">
        <v>170</v>
      </c>
      <c r="E876" s="196">
        <v>2</v>
      </c>
      <c r="F876" s="196">
        <v>3</v>
      </c>
      <c r="G876" s="196">
        <v>5</v>
      </c>
      <c r="H876" s="215">
        <v>44510</v>
      </c>
      <c r="I876" s="196">
        <v>220</v>
      </c>
      <c r="J876" s="217">
        <f t="shared" si="43"/>
        <v>5</v>
      </c>
    </row>
    <row r="877" spans="1:10" hidden="1" outlineLevel="1" x14ac:dyDescent="0.35">
      <c r="A877" s="210" t="s">
        <v>88</v>
      </c>
      <c r="B877" s="196">
        <v>32</v>
      </c>
      <c r="C877" s="210" t="s">
        <v>89</v>
      </c>
      <c r="D877" s="72" t="s">
        <v>170</v>
      </c>
      <c r="E877" s="196">
        <v>5</v>
      </c>
      <c r="F877" s="196">
        <v>3</v>
      </c>
      <c r="G877" s="196">
        <v>8</v>
      </c>
      <c r="H877" s="215">
        <v>44510</v>
      </c>
      <c r="I877" s="196">
        <v>550</v>
      </c>
      <c r="J877" s="217">
        <f t="shared" si="43"/>
        <v>8</v>
      </c>
    </row>
    <row r="878" spans="1:10" hidden="1" outlineLevel="1" x14ac:dyDescent="0.35">
      <c r="A878" s="210" t="s">
        <v>88</v>
      </c>
      <c r="B878" s="196">
        <v>39</v>
      </c>
      <c r="C878" s="210" t="s">
        <v>89</v>
      </c>
      <c r="D878" s="72" t="s">
        <v>170</v>
      </c>
      <c r="E878" s="196">
        <v>5</v>
      </c>
      <c r="F878" s="196">
        <v>3</v>
      </c>
      <c r="G878" s="196">
        <v>8</v>
      </c>
      <c r="H878" s="215">
        <v>44510</v>
      </c>
      <c r="I878" s="196">
        <v>215</v>
      </c>
      <c r="J878" s="217">
        <f t="shared" si="43"/>
        <v>8</v>
      </c>
    </row>
    <row r="879" spans="1:10" hidden="1" outlineLevel="1" x14ac:dyDescent="0.35">
      <c r="A879" s="210" t="s">
        <v>88</v>
      </c>
      <c r="B879" s="196">
        <v>34</v>
      </c>
      <c r="C879" s="210" t="s">
        <v>89</v>
      </c>
      <c r="D879" s="72" t="s">
        <v>170</v>
      </c>
      <c r="E879" s="196">
        <v>2</v>
      </c>
      <c r="F879" s="196">
        <v>2</v>
      </c>
      <c r="G879" s="196">
        <v>4</v>
      </c>
      <c r="H879" s="215">
        <v>44510</v>
      </c>
      <c r="I879" s="196">
        <v>612</v>
      </c>
      <c r="J879" s="217">
        <f t="shared" si="43"/>
        <v>4</v>
      </c>
    </row>
    <row r="880" spans="1:10" hidden="1" outlineLevel="1" x14ac:dyDescent="0.35">
      <c r="A880" s="210" t="s">
        <v>88</v>
      </c>
      <c r="B880" s="196">
        <v>35</v>
      </c>
      <c r="C880" s="210" t="s">
        <v>89</v>
      </c>
      <c r="D880" s="72" t="s">
        <v>170</v>
      </c>
      <c r="E880" s="196">
        <v>4</v>
      </c>
      <c r="F880" s="196">
        <v>3</v>
      </c>
      <c r="G880" s="196">
        <v>7</v>
      </c>
      <c r="H880" s="215">
        <v>44510</v>
      </c>
      <c r="I880" s="196">
        <v>420</v>
      </c>
      <c r="J880" s="217">
        <f t="shared" si="43"/>
        <v>7</v>
      </c>
    </row>
    <row r="881" spans="1:10" hidden="1" outlineLevel="1" x14ac:dyDescent="0.35">
      <c r="A881" s="210" t="s">
        <v>88</v>
      </c>
      <c r="B881" s="196">
        <v>37</v>
      </c>
      <c r="C881" s="210" t="s">
        <v>89</v>
      </c>
      <c r="D881" s="72" t="s">
        <v>170</v>
      </c>
      <c r="E881" s="196">
        <v>3</v>
      </c>
      <c r="F881" s="196">
        <v>4</v>
      </c>
      <c r="G881" s="196">
        <v>7</v>
      </c>
      <c r="H881" s="215">
        <v>44510</v>
      </c>
      <c r="I881" s="196">
        <v>322</v>
      </c>
      <c r="J881" s="217">
        <f t="shared" si="43"/>
        <v>7</v>
      </c>
    </row>
    <row r="882" spans="1:10" hidden="1" outlineLevel="1" x14ac:dyDescent="0.35">
      <c r="A882" s="210" t="s">
        <v>88</v>
      </c>
      <c r="B882" s="196">
        <v>38</v>
      </c>
      <c r="C882" s="210" t="s">
        <v>89</v>
      </c>
      <c r="D882" s="72" t="s">
        <v>170</v>
      </c>
      <c r="E882" s="196">
        <v>5</v>
      </c>
      <c r="F882" s="196">
        <v>3</v>
      </c>
      <c r="G882" s="196">
        <v>8</v>
      </c>
      <c r="H882" s="215">
        <v>44510</v>
      </c>
      <c r="I882" s="196">
        <v>251</v>
      </c>
      <c r="J882" s="217">
        <f t="shared" si="43"/>
        <v>8</v>
      </c>
    </row>
    <row r="883" spans="1:10" hidden="1" outlineLevel="1" x14ac:dyDescent="0.35">
      <c r="A883" s="210" t="s">
        <v>88</v>
      </c>
      <c r="B883" s="196">
        <v>40</v>
      </c>
      <c r="C883" s="210" t="s">
        <v>89</v>
      </c>
      <c r="D883" s="72" t="s">
        <v>170</v>
      </c>
      <c r="E883" s="196">
        <v>4</v>
      </c>
      <c r="F883" s="196">
        <v>3</v>
      </c>
      <c r="G883" s="196">
        <v>7</v>
      </c>
      <c r="H883" s="215">
        <v>44510</v>
      </c>
      <c r="I883" s="196">
        <v>580</v>
      </c>
      <c r="J883" s="217">
        <f t="shared" si="43"/>
        <v>7</v>
      </c>
    </row>
    <row r="884" spans="1:10" hidden="1" outlineLevel="1" x14ac:dyDescent="0.35">
      <c r="A884" s="210" t="s">
        <v>88</v>
      </c>
      <c r="B884" s="196">
        <v>41</v>
      </c>
      <c r="C884" s="210" t="s">
        <v>89</v>
      </c>
      <c r="D884" s="72" t="s">
        <v>170</v>
      </c>
      <c r="E884" s="196">
        <v>2</v>
      </c>
      <c r="F884" s="196">
        <v>3</v>
      </c>
      <c r="G884" s="196">
        <v>5</v>
      </c>
      <c r="H884" s="215">
        <v>44510</v>
      </c>
      <c r="I884" s="196">
        <v>212</v>
      </c>
      <c r="J884" s="217">
        <f t="shared" si="43"/>
        <v>5</v>
      </c>
    </row>
    <row r="885" spans="1:10" hidden="1" outlineLevel="1" x14ac:dyDescent="0.35">
      <c r="A885" s="210" t="s">
        <v>88</v>
      </c>
      <c r="B885" s="196">
        <v>42</v>
      </c>
      <c r="C885" s="210" t="s">
        <v>89</v>
      </c>
      <c r="D885" s="72" t="s">
        <v>170</v>
      </c>
      <c r="E885" s="196">
        <v>2</v>
      </c>
      <c r="F885" s="196">
        <v>3</v>
      </c>
      <c r="G885" s="196">
        <v>5</v>
      </c>
      <c r="H885" s="215">
        <v>44510</v>
      </c>
      <c r="I885" s="196">
        <v>215</v>
      </c>
      <c r="J885" s="217">
        <f t="shared" si="43"/>
        <v>5</v>
      </c>
    </row>
    <row r="886" spans="1:10" hidden="1" outlineLevel="1" x14ac:dyDescent="0.35">
      <c r="A886" s="210" t="s">
        <v>88</v>
      </c>
      <c r="B886" s="196">
        <v>43</v>
      </c>
      <c r="C886" s="210" t="s">
        <v>89</v>
      </c>
      <c r="D886" s="72" t="s">
        <v>170</v>
      </c>
      <c r="E886" s="196">
        <v>3</v>
      </c>
      <c r="F886" s="196">
        <v>3</v>
      </c>
      <c r="G886" s="196">
        <v>6</v>
      </c>
      <c r="H886" s="215">
        <v>44510</v>
      </c>
      <c r="I886" s="196">
        <v>330</v>
      </c>
      <c r="J886" s="217">
        <f t="shared" si="43"/>
        <v>6</v>
      </c>
    </row>
    <row r="887" spans="1:10" hidden="1" outlineLevel="1" x14ac:dyDescent="0.35">
      <c r="A887" s="210" t="s">
        <v>88</v>
      </c>
      <c r="B887" s="196">
        <v>49</v>
      </c>
      <c r="C887" s="210" t="s">
        <v>89</v>
      </c>
      <c r="D887" s="72" t="s">
        <v>170</v>
      </c>
      <c r="E887" s="196">
        <v>1</v>
      </c>
      <c r="F887" s="196">
        <v>3</v>
      </c>
      <c r="G887" s="196">
        <v>4</v>
      </c>
      <c r="H887" s="215">
        <v>44510</v>
      </c>
      <c r="I887" s="196">
        <v>230</v>
      </c>
      <c r="J887" s="217">
        <f t="shared" si="43"/>
        <v>4</v>
      </c>
    </row>
    <row r="888" spans="1:10" hidden="1" outlineLevel="1" x14ac:dyDescent="0.35">
      <c r="A888" s="210" t="s">
        <v>88</v>
      </c>
      <c r="B888" s="196">
        <v>44</v>
      </c>
      <c r="C888" s="210" t="s">
        <v>89</v>
      </c>
      <c r="D888" s="72" t="s">
        <v>170</v>
      </c>
      <c r="E888" s="196">
        <v>5</v>
      </c>
      <c r="F888" s="196">
        <v>5</v>
      </c>
      <c r="G888" s="196">
        <v>10</v>
      </c>
      <c r="H888" s="215">
        <v>44510</v>
      </c>
      <c r="I888" s="196">
        <v>251</v>
      </c>
      <c r="J888" s="217">
        <f t="shared" si="43"/>
        <v>10</v>
      </c>
    </row>
    <row r="889" spans="1:10" hidden="1" outlineLevel="1" x14ac:dyDescent="0.35">
      <c r="A889" s="210" t="s">
        <v>88</v>
      </c>
      <c r="B889" s="196">
        <v>45</v>
      </c>
      <c r="C889" s="210" t="s">
        <v>89</v>
      </c>
      <c r="D889" s="72" t="s">
        <v>170</v>
      </c>
      <c r="E889" s="196">
        <v>1</v>
      </c>
      <c r="F889" s="196">
        <v>2</v>
      </c>
      <c r="G889" s="196">
        <v>3</v>
      </c>
      <c r="H889" s="215">
        <v>44510</v>
      </c>
      <c r="I889" s="196">
        <v>170</v>
      </c>
      <c r="J889" s="217">
        <f t="shared" si="43"/>
        <v>3</v>
      </c>
    </row>
    <row r="890" spans="1:10" hidden="1" outlineLevel="1" x14ac:dyDescent="0.35">
      <c r="A890" s="210" t="s">
        <v>88</v>
      </c>
      <c r="B890" s="196">
        <v>46</v>
      </c>
      <c r="C890" s="210" t="s">
        <v>89</v>
      </c>
      <c r="D890" s="72" t="s">
        <v>170</v>
      </c>
      <c r="E890" s="196">
        <v>2</v>
      </c>
      <c r="F890" s="196">
        <v>5</v>
      </c>
      <c r="G890" s="196">
        <v>7</v>
      </c>
      <c r="H890" s="215">
        <v>44510</v>
      </c>
      <c r="I890" s="196">
        <v>235</v>
      </c>
      <c r="J890" s="217">
        <f t="shared" si="43"/>
        <v>7</v>
      </c>
    </row>
    <row r="891" spans="1:10" hidden="1" outlineLevel="1" x14ac:dyDescent="0.35">
      <c r="A891" s="210" t="s">
        <v>88</v>
      </c>
      <c r="B891" s="196">
        <v>47</v>
      </c>
      <c r="C891" s="210" t="s">
        <v>89</v>
      </c>
      <c r="D891" s="72" t="s">
        <v>170</v>
      </c>
      <c r="E891" s="196">
        <v>6</v>
      </c>
      <c r="F891" s="196">
        <v>4</v>
      </c>
      <c r="G891" s="196">
        <v>10</v>
      </c>
      <c r="H891" s="215">
        <v>44510</v>
      </c>
      <c r="I891" s="196">
        <v>610</v>
      </c>
      <c r="J891" s="217">
        <f t="shared" si="43"/>
        <v>10</v>
      </c>
    </row>
    <row r="892" spans="1:10" hidden="1" outlineLevel="1" x14ac:dyDescent="0.35">
      <c r="A892" s="210" t="s">
        <v>88</v>
      </c>
      <c r="B892" s="196">
        <v>48</v>
      </c>
      <c r="C892" s="210" t="s">
        <v>89</v>
      </c>
      <c r="D892" s="72" t="s">
        <v>170</v>
      </c>
      <c r="E892" s="196">
        <v>5</v>
      </c>
      <c r="F892" s="196">
        <v>2</v>
      </c>
      <c r="G892" s="196">
        <v>7</v>
      </c>
      <c r="H892" s="215">
        <v>44510</v>
      </c>
      <c r="I892" s="196">
        <v>570</v>
      </c>
      <c r="J892" s="217">
        <f t="shared" si="43"/>
        <v>7</v>
      </c>
    </row>
    <row r="893" spans="1:10" hidden="1" outlineLevel="1" x14ac:dyDescent="0.35">
      <c r="A893" s="210" t="s">
        <v>88</v>
      </c>
      <c r="B893" s="196">
        <v>50</v>
      </c>
      <c r="C893" s="210" t="s">
        <v>89</v>
      </c>
      <c r="D893" s="72" t="s">
        <v>170</v>
      </c>
      <c r="E893" s="196">
        <v>1</v>
      </c>
      <c r="F893" s="196">
        <v>3</v>
      </c>
      <c r="G893" s="196">
        <v>4</v>
      </c>
      <c r="H893" s="215">
        <v>44510</v>
      </c>
      <c r="I893" s="196">
        <v>215</v>
      </c>
      <c r="J893" s="217">
        <f t="shared" si="43"/>
        <v>4</v>
      </c>
    </row>
    <row r="894" spans="1:10" hidden="1" outlineLevel="1" x14ac:dyDescent="0.35">
      <c r="A894" s="210" t="s">
        <v>88</v>
      </c>
      <c r="B894" s="196">
        <v>51</v>
      </c>
      <c r="C894" s="210" t="s">
        <v>89</v>
      </c>
      <c r="D894" s="72" t="s">
        <v>170</v>
      </c>
      <c r="E894" s="196">
        <v>2</v>
      </c>
      <c r="F894" s="196">
        <v>4</v>
      </c>
      <c r="G894" s="196">
        <v>6</v>
      </c>
      <c r="H894" s="215">
        <v>44510</v>
      </c>
      <c r="I894" s="196">
        <v>361</v>
      </c>
      <c r="J894" s="217">
        <f t="shared" si="43"/>
        <v>6</v>
      </c>
    </row>
    <row r="895" spans="1:10" hidden="1" outlineLevel="1" x14ac:dyDescent="0.35">
      <c r="A895" s="210" t="s">
        <v>88</v>
      </c>
      <c r="B895" s="196">
        <v>53</v>
      </c>
      <c r="C895" s="210" t="s">
        <v>89</v>
      </c>
      <c r="D895" s="72" t="s">
        <v>170</v>
      </c>
      <c r="E895" s="196">
        <v>2</v>
      </c>
      <c r="F895" s="196">
        <v>2</v>
      </c>
      <c r="G895" s="196">
        <v>4</v>
      </c>
      <c r="H895" s="215">
        <v>44510</v>
      </c>
      <c r="I895" s="196">
        <v>195</v>
      </c>
      <c r="J895" s="217">
        <f t="shared" si="43"/>
        <v>4</v>
      </c>
    </row>
    <row r="896" spans="1:10" hidden="1" outlineLevel="1" x14ac:dyDescent="0.35">
      <c r="A896" s="210" t="s">
        <v>88</v>
      </c>
      <c r="B896" s="196">
        <v>54</v>
      </c>
      <c r="C896" s="210" t="s">
        <v>89</v>
      </c>
      <c r="D896" s="72" t="s">
        <v>170</v>
      </c>
      <c r="E896" s="196">
        <v>4</v>
      </c>
      <c r="F896" s="196">
        <v>2</v>
      </c>
      <c r="G896" s="196">
        <v>6</v>
      </c>
      <c r="H896" s="215">
        <v>44510</v>
      </c>
      <c r="I896" s="196">
        <v>418</v>
      </c>
      <c r="J896" s="217">
        <f t="shared" si="43"/>
        <v>6</v>
      </c>
    </row>
    <row r="897" spans="1:10" hidden="1" outlineLevel="1" x14ac:dyDescent="0.35">
      <c r="A897" s="210" t="s">
        <v>88</v>
      </c>
      <c r="B897" s="196">
        <v>55</v>
      </c>
      <c r="C897" s="210" t="s">
        <v>89</v>
      </c>
      <c r="D897" s="72" t="s">
        <v>170</v>
      </c>
      <c r="E897" s="196">
        <v>5</v>
      </c>
      <c r="F897" s="196">
        <v>3</v>
      </c>
      <c r="G897" s="196">
        <v>8</v>
      </c>
      <c r="H897" s="215">
        <v>44510</v>
      </c>
      <c r="I897" s="196">
        <v>251</v>
      </c>
      <c r="J897" s="217">
        <f t="shared" si="43"/>
        <v>8</v>
      </c>
    </row>
    <row r="898" spans="1:10" hidden="1" outlineLevel="1" x14ac:dyDescent="0.35">
      <c r="A898" s="210" t="s">
        <v>88</v>
      </c>
      <c r="B898" s="196">
        <v>56</v>
      </c>
      <c r="C898" s="210" t="s">
        <v>89</v>
      </c>
      <c r="D898" s="72" t="s">
        <v>170</v>
      </c>
      <c r="E898" s="196">
        <v>1</v>
      </c>
      <c r="F898" s="196">
        <v>3</v>
      </c>
      <c r="G898" s="196">
        <v>4</v>
      </c>
      <c r="H898" s="215">
        <v>44510</v>
      </c>
      <c r="I898" s="196">
        <v>211</v>
      </c>
      <c r="J898" s="217">
        <f t="shared" si="43"/>
        <v>4</v>
      </c>
    </row>
    <row r="899" spans="1:10" hidden="1" outlineLevel="1" x14ac:dyDescent="0.35">
      <c r="A899" s="210" t="s">
        <v>88</v>
      </c>
      <c r="B899" s="196">
        <v>57</v>
      </c>
      <c r="C899" s="210" t="s">
        <v>89</v>
      </c>
      <c r="D899" s="72" t="s">
        <v>170</v>
      </c>
      <c r="E899" s="196">
        <v>4</v>
      </c>
      <c r="F899" s="196">
        <v>3</v>
      </c>
      <c r="G899" s="196">
        <v>7</v>
      </c>
      <c r="H899" s="215">
        <v>44510</v>
      </c>
      <c r="I899" s="196">
        <v>400</v>
      </c>
      <c r="J899" s="217">
        <f t="shared" ref="J899:J961" si="46">IF(I899&gt;$Q$1,,G899)</f>
        <v>7</v>
      </c>
    </row>
    <row r="900" spans="1:10" hidden="1" outlineLevel="1" x14ac:dyDescent="0.35">
      <c r="A900" s="210" t="s">
        <v>88</v>
      </c>
      <c r="B900" s="196">
        <v>58</v>
      </c>
      <c r="C900" s="210" t="s">
        <v>89</v>
      </c>
      <c r="D900" s="72" t="s">
        <v>170</v>
      </c>
      <c r="E900" s="196">
        <v>0</v>
      </c>
      <c r="F900" s="196">
        <v>2</v>
      </c>
      <c r="G900" s="196">
        <v>2</v>
      </c>
      <c r="H900" s="215">
        <v>44510</v>
      </c>
      <c r="I900" s="196">
        <v>155</v>
      </c>
      <c r="J900" s="217">
        <f t="shared" si="46"/>
        <v>2</v>
      </c>
    </row>
    <row r="901" spans="1:10" hidden="1" outlineLevel="1" x14ac:dyDescent="0.35">
      <c r="A901" s="210" t="s">
        <v>88</v>
      </c>
      <c r="B901" s="196">
        <v>60</v>
      </c>
      <c r="C901" s="210" t="s">
        <v>89</v>
      </c>
      <c r="D901" s="72" t="s">
        <v>170</v>
      </c>
      <c r="E901" s="196">
        <v>6</v>
      </c>
      <c r="F901" s="196">
        <v>4</v>
      </c>
      <c r="G901" s="196">
        <v>10</v>
      </c>
      <c r="H901" s="215">
        <v>44510</v>
      </c>
      <c r="I901" s="196">
        <v>613</v>
      </c>
      <c r="J901" s="217">
        <f t="shared" si="46"/>
        <v>10</v>
      </c>
    </row>
    <row r="902" spans="1:10" hidden="1" outlineLevel="1" x14ac:dyDescent="0.35">
      <c r="A902" s="210" t="s">
        <v>88</v>
      </c>
      <c r="B902" s="196">
        <v>61</v>
      </c>
      <c r="C902" s="210" t="s">
        <v>89</v>
      </c>
      <c r="D902" s="72" t="s">
        <v>170</v>
      </c>
      <c r="E902" s="196">
        <v>3</v>
      </c>
      <c r="F902" s="196">
        <v>3</v>
      </c>
      <c r="G902" s="196">
        <v>6</v>
      </c>
      <c r="H902" s="215">
        <v>44510</v>
      </c>
      <c r="I902" s="196">
        <v>231</v>
      </c>
      <c r="J902" s="217">
        <f t="shared" si="46"/>
        <v>6</v>
      </c>
    </row>
    <row r="903" spans="1:10" hidden="1" outlineLevel="1" x14ac:dyDescent="0.35">
      <c r="A903" s="210" t="s">
        <v>88</v>
      </c>
      <c r="B903" s="196">
        <v>62</v>
      </c>
      <c r="C903" s="210" t="s">
        <v>89</v>
      </c>
      <c r="D903" s="72" t="s">
        <v>170</v>
      </c>
      <c r="E903" s="196">
        <v>2</v>
      </c>
      <c r="F903" s="196">
        <v>3</v>
      </c>
      <c r="G903" s="196">
        <v>5</v>
      </c>
      <c r="H903" s="215">
        <v>44510</v>
      </c>
      <c r="I903" s="196">
        <v>212</v>
      </c>
      <c r="J903" s="217">
        <f t="shared" si="46"/>
        <v>5</v>
      </c>
    </row>
    <row r="904" spans="1:10" hidden="1" outlineLevel="1" x14ac:dyDescent="0.35">
      <c r="A904" s="210" t="s">
        <v>88</v>
      </c>
      <c r="B904" s="196">
        <v>63</v>
      </c>
      <c r="C904" s="210" t="s">
        <v>89</v>
      </c>
      <c r="D904" s="72" t="s">
        <v>170</v>
      </c>
      <c r="E904" s="196">
        <v>4</v>
      </c>
      <c r="F904" s="196">
        <v>5</v>
      </c>
      <c r="G904" s="196">
        <v>9</v>
      </c>
      <c r="H904" s="215">
        <v>44510</v>
      </c>
      <c r="I904" s="196">
        <v>243</v>
      </c>
      <c r="J904" s="217">
        <f t="shared" si="46"/>
        <v>9</v>
      </c>
    </row>
    <row r="905" spans="1:10" hidden="1" outlineLevel="1" x14ac:dyDescent="0.35">
      <c r="A905" s="210" t="s">
        <v>88</v>
      </c>
      <c r="B905" s="196">
        <v>64</v>
      </c>
      <c r="C905" s="210" t="s">
        <v>89</v>
      </c>
      <c r="D905" s="72" t="s">
        <v>170</v>
      </c>
      <c r="E905" s="196">
        <v>4</v>
      </c>
      <c r="F905" s="196">
        <v>2</v>
      </c>
      <c r="G905" s="196">
        <v>6</v>
      </c>
      <c r="H905" s="215">
        <v>44510</v>
      </c>
      <c r="I905" s="196">
        <v>411</v>
      </c>
      <c r="J905" s="217">
        <f t="shared" si="46"/>
        <v>6</v>
      </c>
    </row>
    <row r="906" spans="1:10" hidden="1" outlineLevel="1" x14ac:dyDescent="0.35">
      <c r="A906" s="210" t="s">
        <v>88</v>
      </c>
      <c r="B906" s="196">
        <v>65</v>
      </c>
      <c r="C906" s="210" t="s">
        <v>89</v>
      </c>
      <c r="D906" s="72" t="s">
        <v>170</v>
      </c>
      <c r="E906" s="196">
        <v>0</v>
      </c>
      <c r="F906" s="196">
        <v>2</v>
      </c>
      <c r="G906" s="196">
        <v>2</v>
      </c>
      <c r="H906" s="215">
        <v>44510</v>
      </c>
      <c r="I906" s="196">
        <v>175</v>
      </c>
      <c r="J906" s="217">
        <f t="shared" si="46"/>
        <v>2</v>
      </c>
    </row>
    <row r="907" spans="1:10" hidden="1" outlineLevel="1" x14ac:dyDescent="0.35">
      <c r="A907" s="210" t="s">
        <v>88</v>
      </c>
      <c r="B907" s="196">
        <v>67</v>
      </c>
      <c r="C907" s="210" t="s">
        <v>89</v>
      </c>
      <c r="D907" s="72" t="s">
        <v>170</v>
      </c>
      <c r="E907" s="196">
        <v>4</v>
      </c>
      <c r="F907" s="196">
        <v>3</v>
      </c>
      <c r="G907" s="196">
        <v>7</v>
      </c>
      <c r="H907" s="215">
        <v>44510</v>
      </c>
      <c r="I907" s="196">
        <v>421</v>
      </c>
      <c r="J907" s="217">
        <f t="shared" si="46"/>
        <v>7</v>
      </c>
    </row>
    <row r="908" spans="1:10" hidden="1" outlineLevel="1" x14ac:dyDescent="0.35">
      <c r="A908" s="210" t="s">
        <v>88</v>
      </c>
      <c r="B908" s="196">
        <v>68</v>
      </c>
      <c r="C908" s="210" t="s">
        <v>89</v>
      </c>
      <c r="D908" s="72" t="s">
        <v>170</v>
      </c>
      <c r="E908" s="196">
        <v>2</v>
      </c>
      <c r="F908" s="196">
        <v>4</v>
      </c>
      <c r="G908" s="196">
        <v>6</v>
      </c>
      <c r="H908" s="215">
        <v>44510</v>
      </c>
      <c r="I908" s="196">
        <v>312</v>
      </c>
      <c r="J908" s="217">
        <f t="shared" si="46"/>
        <v>6</v>
      </c>
    </row>
    <row r="909" spans="1:10" ht="15" collapsed="1" thickBot="1" x14ac:dyDescent="0.4">
      <c r="A909" s="211" t="s">
        <v>88</v>
      </c>
      <c r="B909" s="226"/>
      <c r="C909" s="212" t="s">
        <v>89</v>
      </c>
      <c r="D909" s="214">
        <f>COUNTA(D841:D908)</f>
        <v>68</v>
      </c>
      <c r="E909" s="214">
        <f>SUM(E841:E908)</f>
        <v>221</v>
      </c>
      <c r="F909" s="214">
        <f t="shared" ref="F909:G909" si="47">SUM(F841:F908)</f>
        <v>207</v>
      </c>
      <c r="G909" s="214">
        <f t="shared" si="47"/>
        <v>428</v>
      </c>
      <c r="H909" s="238">
        <v>44505</v>
      </c>
      <c r="I909" s="242">
        <f>AVERAGE(I841:I908)</f>
        <v>315.29411764705884</v>
      </c>
      <c r="J909" s="214">
        <f t="shared" ref="J909" si="48">SUM(J841:J908)</f>
        <v>428</v>
      </c>
    </row>
    <row r="910" spans="1:10" hidden="1" outlineLevel="1" x14ac:dyDescent="0.35">
      <c r="A910" s="210" t="s">
        <v>90</v>
      </c>
      <c r="B910" s="196">
        <v>1</v>
      </c>
      <c r="C910" s="210" t="s">
        <v>91</v>
      </c>
      <c r="D910" s="72" t="s">
        <v>170</v>
      </c>
      <c r="E910" s="196">
        <v>3</v>
      </c>
      <c r="F910" s="196">
        <v>2</v>
      </c>
      <c r="G910" s="196">
        <v>5</v>
      </c>
      <c r="H910" s="215">
        <v>44510</v>
      </c>
      <c r="I910" s="196">
        <v>500</v>
      </c>
      <c r="J910" s="217">
        <f t="shared" si="46"/>
        <v>5</v>
      </c>
    </row>
    <row r="911" spans="1:10" hidden="1" outlineLevel="1" x14ac:dyDescent="0.35">
      <c r="A911" s="210" t="s">
        <v>90</v>
      </c>
      <c r="B911" s="196">
        <v>2</v>
      </c>
      <c r="C911" s="210" t="s">
        <v>91</v>
      </c>
      <c r="D911" s="72" t="s">
        <v>170</v>
      </c>
      <c r="E911" s="196">
        <v>5</v>
      </c>
      <c r="F911" s="196">
        <v>3</v>
      </c>
      <c r="G911" s="196">
        <v>8</v>
      </c>
      <c r="H911" s="215">
        <v>44510</v>
      </c>
      <c r="I911" s="196">
        <v>600</v>
      </c>
      <c r="J911" s="217">
        <f t="shared" si="46"/>
        <v>8</v>
      </c>
    </row>
    <row r="912" spans="1:10" hidden="1" outlineLevel="1" x14ac:dyDescent="0.35">
      <c r="A912" s="210" t="s">
        <v>90</v>
      </c>
      <c r="B912" s="196">
        <v>3</v>
      </c>
      <c r="C912" s="210" t="s">
        <v>91</v>
      </c>
      <c r="D912" s="72" t="s">
        <v>170</v>
      </c>
      <c r="E912" s="196">
        <v>2</v>
      </c>
      <c r="F912" s="196">
        <v>4</v>
      </c>
      <c r="G912" s="196">
        <v>6</v>
      </c>
      <c r="H912" s="215">
        <v>44510</v>
      </c>
      <c r="I912" s="196">
        <v>900</v>
      </c>
      <c r="J912" s="217">
        <f t="shared" si="46"/>
        <v>6</v>
      </c>
    </row>
    <row r="913" spans="1:10" hidden="1" outlineLevel="1" x14ac:dyDescent="0.35">
      <c r="A913" s="210" t="s">
        <v>90</v>
      </c>
      <c r="B913" s="196">
        <v>4</v>
      </c>
      <c r="C913" s="210" t="s">
        <v>91</v>
      </c>
      <c r="D913" s="72" t="s">
        <v>170</v>
      </c>
      <c r="E913" s="196">
        <v>1</v>
      </c>
      <c r="F913" s="196">
        <v>3</v>
      </c>
      <c r="G913" s="196">
        <v>4</v>
      </c>
      <c r="H913" s="215">
        <v>44510</v>
      </c>
      <c r="I913" s="196">
        <v>200</v>
      </c>
      <c r="J913" s="217">
        <f t="shared" si="46"/>
        <v>4</v>
      </c>
    </row>
    <row r="914" spans="1:10" hidden="1" outlineLevel="1" x14ac:dyDescent="0.35">
      <c r="A914" s="210" t="s">
        <v>90</v>
      </c>
      <c r="B914" s="196">
        <v>5</v>
      </c>
      <c r="C914" s="210" t="s">
        <v>91</v>
      </c>
      <c r="D914" s="72" t="s">
        <v>170</v>
      </c>
      <c r="E914" s="196">
        <v>8</v>
      </c>
      <c r="F914" s="196">
        <v>2</v>
      </c>
      <c r="G914" s="196">
        <v>10</v>
      </c>
      <c r="H914" s="215">
        <v>44510</v>
      </c>
      <c r="I914" s="196">
        <v>300</v>
      </c>
      <c r="J914" s="217">
        <f t="shared" si="46"/>
        <v>10</v>
      </c>
    </row>
    <row r="915" spans="1:10" hidden="1" outlineLevel="1" x14ac:dyDescent="0.35">
      <c r="A915" s="210" t="s">
        <v>90</v>
      </c>
      <c r="B915" s="196">
        <v>6</v>
      </c>
      <c r="C915" s="210" t="s">
        <v>91</v>
      </c>
      <c r="D915" s="72" t="s">
        <v>170</v>
      </c>
      <c r="E915" s="196">
        <v>4</v>
      </c>
      <c r="F915" s="196">
        <v>2</v>
      </c>
      <c r="G915" s="196">
        <v>6</v>
      </c>
      <c r="H915" s="215">
        <v>44510</v>
      </c>
      <c r="I915" s="196">
        <v>100</v>
      </c>
      <c r="J915" s="217">
        <f t="shared" si="46"/>
        <v>6</v>
      </c>
    </row>
    <row r="916" spans="1:10" hidden="1" outlineLevel="1" x14ac:dyDescent="0.35">
      <c r="A916" s="210" t="s">
        <v>90</v>
      </c>
      <c r="B916" s="196">
        <v>7</v>
      </c>
      <c r="C916" s="210" t="s">
        <v>91</v>
      </c>
      <c r="D916" s="72" t="s">
        <v>170</v>
      </c>
      <c r="E916" s="196">
        <v>7</v>
      </c>
      <c r="F916" s="196">
        <v>2</v>
      </c>
      <c r="G916" s="196">
        <v>9</v>
      </c>
      <c r="H916" s="215">
        <v>44510</v>
      </c>
      <c r="I916" s="196">
        <v>400</v>
      </c>
      <c r="J916" s="217">
        <f t="shared" si="46"/>
        <v>9</v>
      </c>
    </row>
    <row r="917" spans="1:10" hidden="1" outlineLevel="1" x14ac:dyDescent="0.35">
      <c r="A917" s="210" t="s">
        <v>90</v>
      </c>
      <c r="B917" s="196">
        <v>8</v>
      </c>
      <c r="C917" s="210" t="s">
        <v>91</v>
      </c>
      <c r="D917" s="72" t="s">
        <v>170</v>
      </c>
      <c r="E917" s="196">
        <v>8</v>
      </c>
      <c r="F917" s="196">
        <v>2</v>
      </c>
      <c r="G917" s="196">
        <v>10</v>
      </c>
      <c r="H917" s="215">
        <v>44510</v>
      </c>
      <c r="I917" s="196">
        <v>800</v>
      </c>
      <c r="J917" s="217">
        <f t="shared" si="46"/>
        <v>10</v>
      </c>
    </row>
    <row r="918" spans="1:10" hidden="1" outlineLevel="1" x14ac:dyDescent="0.35">
      <c r="A918" s="210" t="s">
        <v>90</v>
      </c>
      <c r="B918" s="196">
        <v>9</v>
      </c>
      <c r="C918" s="210" t="s">
        <v>91</v>
      </c>
      <c r="D918" s="72" t="s">
        <v>170</v>
      </c>
      <c r="E918" s="196">
        <v>4</v>
      </c>
      <c r="F918" s="196">
        <v>2</v>
      </c>
      <c r="G918" s="196">
        <v>6</v>
      </c>
      <c r="H918" s="215">
        <v>44510</v>
      </c>
      <c r="I918" s="196">
        <v>500</v>
      </c>
      <c r="J918" s="217">
        <f t="shared" si="46"/>
        <v>6</v>
      </c>
    </row>
    <row r="919" spans="1:10" hidden="1" outlineLevel="1" x14ac:dyDescent="0.35">
      <c r="A919" s="210" t="s">
        <v>90</v>
      </c>
      <c r="B919" s="196">
        <v>10</v>
      </c>
      <c r="C919" s="210" t="s">
        <v>91</v>
      </c>
      <c r="D919" s="72" t="s">
        <v>170</v>
      </c>
      <c r="E919" s="196">
        <v>4</v>
      </c>
      <c r="F919" s="196">
        <v>1</v>
      </c>
      <c r="G919" s="196">
        <v>5</v>
      </c>
      <c r="H919" s="215">
        <v>44510</v>
      </c>
      <c r="I919" s="196">
        <v>200</v>
      </c>
      <c r="J919" s="217">
        <f t="shared" si="46"/>
        <v>5</v>
      </c>
    </row>
    <row r="920" spans="1:10" hidden="1" outlineLevel="1" x14ac:dyDescent="0.35">
      <c r="A920" s="210" t="s">
        <v>90</v>
      </c>
      <c r="B920" s="196">
        <v>28</v>
      </c>
      <c r="C920" s="210" t="s">
        <v>91</v>
      </c>
      <c r="D920" s="72" t="s">
        <v>170</v>
      </c>
      <c r="E920" s="196">
        <v>0</v>
      </c>
      <c r="F920" s="196">
        <v>2</v>
      </c>
      <c r="G920" s="196">
        <v>2</v>
      </c>
      <c r="H920" s="215">
        <v>44510</v>
      </c>
      <c r="I920" s="196">
        <v>500</v>
      </c>
      <c r="J920" s="217">
        <f t="shared" si="46"/>
        <v>2</v>
      </c>
    </row>
    <row r="921" spans="1:10" hidden="1" outlineLevel="1" x14ac:dyDescent="0.35">
      <c r="A921" s="210" t="s">
        <v>90</v>
      </c>
      <c r="B921" s="196">
        <v>11</v>
      </c>
      <c r="C921" s="210" t="s">
        <v>91</v>
      </c>
      <c r="D921" s="72" t="s">
        <v>170</v>
      </c>
      <c r="E921" s="196">
        <v>6</v>
      </c>
      <c r="F921" s="196">
        <v>2</v>
      </c>
      <c r="G921" s="196">
        <v>8</v>
      </c>
      <c r="H921" s="215">
        <v>44510</v>
      </c>
      <c r="I921" s="196">
        <v>100</v>
      </c>
      <c r="J921" s="217">
        <f t="shared" si="46"/>
        <v>8</v>
      </c>
    </row>
    <row r="922" spans="1:10" hidden="1" outlineLevel="1" x14ac:dyDescent="0.35">
      <c r="A922" s="210" t="s">
        <v>90</v>
      </c>
      <c r="B922" s="196">
        <v>12</v>
      </c>
      <c r="C922" s="210" t="s">
        <v>91</v>
      </c>
      <c r="D922" s="72" t="s">
        <v>170</v>
      </c>
      <c r="E922" s="196">
        <v>5</v>
      </c>
      <c r="F922" s="196">
        <v>2</v>
      </c>
      <c r="G922" s="196">
        <v>7</v>
      </c>
      <c r="H922" s="215">
        <v>44510</v>
      </c>
      <c r="I922" s="196">
        <v>700</v>
      </c>
      <c r="J922" s="217">
        <f t="shared" si="46"/>
        <v>7</v>
      </c>
    </row>
    <row r="923" spans="1:10" hidden="1" outlineLevel="1" x14ac:dyDescent="0.35">
      <c r="A923" s="210" t="s">
        <v>90</v>
      </c>
      <c r="B923" s="196">
        <v>13</v>
      </c>
      <c r="C923" s="210" t="s">
        <v>91</v>
      </c>
      <c r="D923" s="72" t="s">
        <v>170</v>
      </c>
      <c r="E923" s="196">
        <v>7</v>
      </c>
      <c r="F923" s="196">
        <v>2</v>
      </c>
      <c r="G923" s="196">
        <v>9</v>
      </c>
      <c r="H923" s="215">
        <v>44510</v>
      </c>
      <c r="I923" s="196">
        <v>900</v>
      </c>
      <c r="J923" s="217">
        <f t="shared" si="46"/>
        <v>9</v>
      </c>
    </row>
    <row r="924" spans="1:10" hidden="1" outlineLevel="1" x14ac:dyDescent="0.35">
      <c r="A924" s="210" t="s">
        <v>90</v>
      </c>
      <c r="B924" s="196">
        <v>14</v>
      </c>
      <c r="C924" s="210" t="s">
        <v>91</v>
      </c>
      <c r="D924" s="72" t="s">
        <v>170</v>
      </c>
      <c r="E924" s="196">
        <v>2</v>
      </c>
      <c r="F924" s="196">
        <v>2</v>
      </c>
      <c r="G924" s="196">
        <v>4</v>
      </c>
      <c r="H924" s="215">
        <v>44510</v>
      </c>
      <c r="I924" s="196">
        <v>500</v>
      </c>
      <c r="J924" s="217">
        <f t="shared" si="46"/>
        <v>4</v>
      </c>
    </row>
    <row r="925" spans="1:10" hidden="1" outlineLevel="1" x14ac:dyDescent="0.35">
      <c r="A925" s="210" t="s">
        <v>90</v>
      </c>
      <c r="B925" s="196">
        <v>15</v>
      </c>
      <c r="C925" s="210" t="s">
        <v>91</v>
      </c>
      <c r="D925" s="72" t="s">
        <v>170</v>
      </c>
      <c r="E925" s="196">
        <v>1</v>
      </c>
      <c r="F925" s="196">
        <v>2</v>
      </c>
      <c r="G925" s="196">
        <v>3</v>
      </c>
      <c r="H925" s="215">
        <v>44510</v>
      </c>
      <c r="I925" s="196">
        <v>700</v>
      </c>
      <c r="J925" s="217">
        <f t="shared" si="46"/>
        <v>3</v>
      </c>
    </row>
    <row r="926" spans="1:10" hidden="1" outlineLevel="1" x14ac:dyDescent="0.35">
      <c r="A926" s="210" t="s">
        <v>90</v>
      </c>
      <c r="B926" s="196">
        <v>16</v>
      </c>
      <c r="C926" s="210" t="s">
        <v>91</v>
      </c>
      <c r="D926" s="72" t="s">
        <v>170</v>
      </c>
      <c r="E926" s="196">
        <v>2</v>
      </c>
      <c r="F926" s="196">
        <v>2</v>
      </c>
      <c r="G926" s="196">
        <v>4</v>
      </c>
      <c r="H926" s="215">
        <v>44510</v>
      </c>
      <c r="I926" s="196">
        <v>900</v>
      </c>
      <c r="J926" s="217">
        <f t="shared" si="46"/>
        <v>4</v>
      </c>
    </row>
    <row r="927" spans="1:10" hidden="1" outlineLevel="1" x14ac:dyDescent="0.35">
      <c r="A927" s="210" t="s">
        <v>90</v>
      </c>
      <c r="B927" s="196">
        <v>17</v>
      </c>
      <c r="C927" s="210" t="s">
        <v>91</v>
      </c>
      <c r="D927" s="72" t="s">
        <v>170</v>
      </c>
      <c r="E927" s="196">
        <v>4</v>
      </c>
      <c r="F927" s="196">
        <v>2</v>
      </c>
      <c r="G927" s="196">
        <v>6</v>
      </c>
      <c r="H927" s="215">
        <v>44510</v>
      </c>
      <c r="I927" s="196">
        <v>100</v>
      </c>
      <c r="J927" s="217">
        <f t="shared" si="46"/>
        <v>6</v>
      </c>
    </row>
    <row r="928" spans="1:10" hidden="1" outlineLevel="1" x14ac:dyDescent="0.35">
      <c r="A928" s="210" t="s">
        <v>90</v>
      </c>
      <c r="B928" s="196">
        <v>34</v>
      </c>
      <c r="C928" s="210" t="s">
        <v>91</v>
      </c>
      <c r="D928" s="72" t="s">
        <v>170</v>
      </c>
      <c r="E928" s="196">
        <v>5</v>
      </c>
      <c r="F928" s="196">
        <v>2</v>
      </c>
      <c r="G928" s="196">
        <v>7</v>
      </c>
      <c r="H928" s="215">
        <v>44510</v>
      </c>
      <c r="I928" s="196">
        <v>700</v>
      </c>
      <c r="J928" s="217">
        <f t="shared" si="46"/>
        <v>7</v>
      </c>
    </row>
    <row r="929" spans="1:10" hidden="1" outlineLevel="1" x14ac:dyDescent="0.35">
      <c r="A929" s="210" t="s">
        <v>90</v>
      </c>
      <c r="B929" s="196">
        <v>18</v>
      </c>
      <c r="C929" s="210" t="s">
        <v>91</v>
      </c>
      <c r="D929" s="72" t="s">
        <v>170</v>
      </c>
      <c r="E929" s="196">
        <v>3</v>
      </c>
      <c r="F929" s="196">
        <v>2</v>
      </c>
      <c r="G929" s="196">
        <v>5</v>
      </c>
      <c r="H929" s="215">
        <v>44510</v>
      </c>
      <c r="I929" s="196">
        <v>300</v>
      </c>
      <c r="J929" s="217">
        <f t="shared" si="46"/>
        <v>5</v>
      </c>
    </row>
    <row r="930" spans="1:10" hidden="1" outlineLevel="1" x14ac:dyDescent="0.35">
      <c r="A930" s="210" t="s">
        <v>90</v>
      </c>
      <c r="B930" s="196">
        <v>19</v>
      </c>
      <c r="C930" s="210" t="s">
        <v>91</v>
      </c>
      <c r="D930" s="72" t="s">
        <v>170</v>
      </c>
      <c r="E930" s="196">
        <v>3</v>
      </c>
      <c r="F930" s="196">
        <v>2</v>
      </c>
      <c r="G930" s="196">
        <v>5</v>
      </c>
      <c r="H930" s="215">
        <v>44510</v>
      </c>
      <c r="I930" s="196">
        <v>600</v>
      </c>
      <c r="J930" s="217">
        <f t="shared" si="46"/>
        <v>5</v>
      </c>
    </row>
    <row r="931" spans="1:10" hidden="1" outlineLevel="1" x14ac:dyDescent="0.35">
      <c r="A931" s="210" t="s">
        <v>90</v>
      </c>
      <c r="B931" s="196">
        <v>20</v>
      </c>
      <c r="C931" s="210" t="s">
        <v>91</v>
      </c>
      <c r="D931" s="72" t="s">
        <v>170</v>
      </c>
      <c r="E931" s="196">
        <v>2</v>
      </c>
      <c r="F931" s="196">
        <v>2</v>
      </c>
      <c r="G931" s="196">
        <v>4</v>
      </c>
      <c r="H931" s="215">
        <v>44510</v>
      </c>
      <c r="I931" s="196">
        <v>400</v>
      </c>
      <c r="J931" s="217">
        <f t="shared" si="46"/>
        <v>4</v>
      </c>
    </row>
    <row r="932" spans="1:10" hidden="1" outlineLevel="1" x14ac:dyDescent="0.35">
      <c r="A932" s="210" t="s">
        <v>90</v>
      </c>
      <c r="B932" s="196">
        <v>21</v>
      </c>
      <c r="C932" s="210" t="s">
        <v>91</v>
      </c>
      <c r="D932" s="72" t="s">
        <v>170</v>
      </c>
      <c r="E932" s="196">
        <v>1</v>
      </c>
      <c r="F932" s="196">
        <v>2</v>
      </c>
      <c r="G932" s="196">
        <v>3</v>
      </c>
      <c r="H932" s="215">
        <v>44510</v>
      </c>
      <c r="I932" s="196">
        <v>200</v>
      </c>
      <c r="J932" s="217">
        <f t="shared" si="46"/>
        <v>3</v>
      </c>
    </row>
    <row r="933" spans="1:10" hidden="1" outlineLevel="1" x14ac:dyDescent="0.35">
      <c r="A933" s="210" t="s">
        <v>90</v>
      </c>
      <c r="B933" s="196">
        <v>22</v>
      </c>
      <c r="C933" s="210" t="s">
        <v>91</v>
      </c>
      <c r="D933" s="72" t="s">
        <v>170</v>
      </c>
      <c r="E933" s="196">
        <v>10</v>
      </c>
      <c r="F933" s="196">
        <v>2</v>
      </c>
      <c r="G933" s="196">
        <v>12</v>
      </c>
      <c r="H933" s="215">
        <v>44510</v>
      </c>
      <c r="I933" s="196">
        <v>200</v>
      </c>
      <c r="J933" s="217">
        <f t="shared" si="46"/>
        <v>12</v>
      </c>
    </row>
    <row r="934" spans="1:10" hidden="1" outlineLevel="1" x14ac:dyDescent="0.35">
      <c r="A934" s="210" t="s">
        <v>90</v>
      </c>
      <c r="B934" s="196">
        <v>23</v>
      </c>
      <c r="C934" s="210" t="s">
        <v>91</v>
      </c>
      <c r="D934" s="72" t="s">
        <v>170</v>
      </c>
      <c r="E934" s="196">
        <v>10</v>
      </c>
      <c r="F934" s="196">
        <v>6</v>
      </c>
      <c r="G934" s="196">
        <v>16</v>
      </c>
      <c r="H934" s="215">
        <v>44510</v>
      </c>
      <c r="I934" s="196">
        <v>800</v>
      </c>
      <c r="J934" s="217">
        <f t="shared" si="46"/>
        <v>16</v>
      </c>
    </row>
    <row r="935" spans="1:10" hidden="1" outlineLevel="1" x14ac:dyDescent="0.35">
      <c r="A935" s="210" t="s">
        <v>90</v>
      </c>
      <c r="B935" s="196">
        <v>24</v>
      </c>
      <c r="C935" s="210" t="s">
        <v>91</v>
      </c>
      <c r="D935" s="72" t="s">
        <v>170</v>
      </c>
      <c r="E935" s="196">
        <v>0</v>
      </c>
      <c r="F935" s="196">
        <v>3</v>
      </c>
      <c r="G935" s="196">
        <v>3</v>
      </c>
      <c r="H935" s="215">
        <v>44510</v>
      </c>
      <c r="I935" s="196">
        <v>200</v>
      </c>
      <c r="J935" s="217">
        <f t="shared" si="46"/>
        <v>3</v>
      </c>
    </row>
    <row r="936" spans="1:10" hidden="1" outlineLevel="1" x14ac:dyDescent="0.35">
      <c r="A936" s="210" t="s">
        <v>90</v>
      </c>
      <c r="B936" s="196">
        <v>25</v>
      </c>
      <c r="C936" s="210" t="s">
        <v>91</v>
      </c>
      <c r="D936" s="72" t="s">
        <v>170</v>
      </c>
      <c r="E936" s="196">
        <v>1</v>
      </c>
      <c r="F936" s="196">
        <v>2</v>
      </c>
      <c r="G936" s="196">
        <v>3</v>
      </c>
      <c r="H936" s="215">
        <v>44510</v>
      </c>
      <c r="I936" s="196">
        <v>500</v>
      </c>
      <c r="J936" s="217">
        <f t="shared" si="46"/>
        <v>3</v>
      </c>
    </row>
    <row r="937" spans="1:10" hidden="1" outlineLevel="1" x14ac:dyDescent="0.35">
      <c r="A937" s="210" t="s">
        <v>90</v>
      </c>
      <c r="B937" s="196">
        <v>49</v>
      </c>
      <c r="C937" s="210" t="s">
        <v>91</v>
      </c>
      <c r="D937" s="72" t="s">
        <v>170</v>
      </c>
      <c r="E937" s="196">
        <v>5</v>
      </c>
      <c r="F937" s="196">
        <v>3</v>
      </c>
      <c r="G937" s="196">
        <v>8</v>
      </c>
      <c r="H937" s="215">
        <v>44510</v>
      </c>
      <c r="I937" s="196">
        <v>700</v>
      </c>
      <c r="J937" s="217">
        <f t="shared" si="46"/>
        <v>8</v>
      </c>
    </row>
    <row r="938" spans="1:10" hidden="1" outlineLevel="1" x14ac:dyDescent="0.35">
      <c r="A938" s="210" t="s">
        <v>90</v>
      </c>
      <c r="B938" s="196">
        <v>26</v>
      </c>
      <c r="C938" s="210" t="s">
        <v>91</v>
      </c>
      <c r="D938" s="72" t="s">
        <v>170</v>
      </c>
      <c r="E938" s="196">
        <v>1</v>
      </c>
      <c r="F938" s="196">
        <v>2</v>
      </c>
      <c r="G938" s="196">
        <v>3</v>
      </c>
      <c r="H938" s="215">
        <v>44510</v>
      </c>
      <c r="I938" s="196">
        <v>300</v>
      </c>
      <c r="J938" s="217">
        <f t="shared" si="46"/>
        <v>3</v>
      </c>
    </row>
    <row r="939" spans="1:10" hidden="1" outlineLevel="1" x14ac:dyDescent="0.35">
      <c r="A939" s="210" t="s">
        <v>90</v>
      </c>
      <c r="B939" s="196">
        <v>27</v>
      </c>
      <c r="C939" s="210" t="s">
        <v>91</v>
      </c>
      <c r="D939" s="72" t="s">
        <v>170</v>
      </c>
      <c r="E939" s="196">
        <v>4</v>
      </c>
      <c r="F939" s="196">
        <v>2</v>
      </c>
      <c r="G939" s="196">
        <v>6</v>
      </c>
      <c r="H939" s="215">
        <v>44510</v>
      </c>
      <c r="I939" s="196">
        <v>100</v>
      </c>
      <c r="J939" s="217">
        <f t="shared" si="46"/>
        <v>6</v>
      </c>
    </row>
    <row r="940" spans="1:10" hidden="1" outlineLevel="1" x14ac:dyDescent="0.35">
      <c r="A940" s="210" t="s">
        <v>90</v>
      </c>
      <c r="B940" s="196">
        <v>29</v>
      </c>
      <c r="C940" s="210" t="s">
        <v>91</v>
      </c>
      <c r="D940" s="72" t="s">
        <v>170</v>
      </c>
      <c r="E940" s="196">
        <v>4</v>
      </c>
      <c r="F940" s="196">
        <v>3</v>
      </c>
      <c r="G940" s="196">
        <v>7</v>
      </c>
      <c r="H940" s="215">
        <v>44510</v>
      </c>
      <c r="I940" s="196">
        <v>900</v>
      </c>
      <c r="J940" s="217">
        <f t="shared" si="46"/>
        <v>7</v>
      </c>
    </row>
    <row r="941" spans="1:10" hidden="1" outlineLevel="1" x14ac:dyDescent="0.35">
      <c r="A941" s="210" t="s">
        <v>90</v>
      </c>
      <c r="B941" s="196">
        <v>30</v>
      </c>
      <c r="C941" s="210" t="s">
        <v>91</v>
      </c>
      <c r="D941" s="72" t="s">
        <v>170</v>
      </c>
      <c r="E941" s="196">
        <v>2</v>
      </c>
      <c r="F941" s="196">
        <v>2</v>
      </c>
      <c r="G941" s="196">
        <v>4</v>
      </c>
      <c r="H941" s="215">
        <v>44510</v>
      </c>
      <c r="I941" s="196">
        <v>700</v>
      </c>
      <c r="J941" s="217">
        <f t="shared" si="46"/>
        <v>4</v>
      </c>
    </row>
    <row r="942" spans="1:10" hidden="1" outlineLevel="1" x14ac:dyDescent="0.35">
      <c r="A942" s="210" t="s">
        <v>90</v>
      </c>
      <c r="B942" s="196">
        <v>31</v>
      </c>
      <c r="C942" s="210" t="s">
        <v>91</v>
      </c>
      <c r="D942" s="72" t="s">
        <v>170</v>
      </c>
      <c r="E942" s="196">
        <v>5</v>
      </c>
      <c r="F942" s="196">
        <v>2</v>
      </c>
      <c r="G942" s="196">
        <v>7</v>
      </c>
      <c r="H942" s="215">
        <v>44510</v>
      </c>
      <c r="I942" s="196">
        <v>600</v>
      </c>
      <c r="J942" s="217">
        <f t="shared" si="46"/>
        <v>7</v>
      </c>
    </row>
    <row r="943" spans="1:10" hidden="1" outlineLevel="1" x14ac:dyDescent="0.35">
      <c r="A943" s="210" t="s">
        <v>90</v>
      </c>
      <c r="B943" s="196">
        <v>32</v>
      </c>
      <c r="C943" s="210" t="s">
        <v>91</v>
      </c>
      <c r="D943" s="72" t="s">
        <v>170</v>
      </c>
      <c r="E943" s="196">
        <v>10</v>
      </c>
      <c r="F943" s="196">
        <v>2</v>
      </c>
      <c r="G943" s="196">
        <v>12</v>
      </c>
      <c r="H943" s="215">
        <v>44510</v>
      </c>
      <c r="I943" s="196">
        <v>200</v>
      </c>
      <c r="J943" s="217">
        <f t="shared" si="46"/>
        <v>12</v>
      </c>
    </row>
    <row r="944" spans="1:10" hidden="1" outlineLevel="1" x14ac:dyDescent="0.35">
      <c r="A944" s="210" t="s">
        <v>90</v>
      </c>
      <c r="B944" s="196">
        <v>33</v>
      </c>
      <c r="C944" s="210" t="s">
        <v>91</v>
      </c>
      <c r="D944" s="72" t="s">
        <v>170</v>
      </c>
      <c r="E944" s="196">
        <v>6</v>
      </c>
      <c r="F944" s="196">
        <v>2</v>
      </c>
      <c r="G944" s="196">
        <v>8</v>
      </c>
      <c r="H944" s="215">
        <v>44510</v>
      </c>
      <c r="I944" s="196">
        <v>400</v>
      </c>
      <c r="J944" s="217">
        <f t="shared" si="46"/>
        <v>8</v>
      </c>
    </row>
    <row r="945" spans="1:10" hidden="1" outlineLevel="1" x14ac:dyDescent="0.35">
      <c r="A945" s="210" t="s">
        <v>90</v>
      </c>
      <c r="B945" s="196">
        <v>35</v>
      </c>
      <c r="C945" s="210" t="s">
        <v>91</v>
      </c>
      <c r="D945" s="72" t="s">
        <v>170</v>
      </c>
      <c r="E945" s="196">
        <v>1</v>
      </c>
      <c r="F945" s="196">
        <v>2</v>
      </c>
      <c r="G945" s="196">
        <v>3</v>
      </c>
      <c r="H945" s="215">
        <v>44510</v>
      </c>
      <c r="I945" s="196">
        <v>300</v>
      </c>
      <c r="J945" s="217">
        <f t="shared" si="46"/>
        <v>3</v>
      </c>
    </row>
    <row r="946" spans="1:10" hidden="1" outlineLevel="1" x14ac:dyDescent="0.35">
      <c r="A946" s="210" t="s">
        <v>90</v>
      </c>
      <c r="B946" s="196">
        <v>36</v>
      </c>
      <c r="C946" s="210" t="s">
        <v>91</v>
      </c>
      <c r="D946" s="72" t="s">
        <v>170</v>
      </c>
      <c r="E946" s="196">
        <v>1</v>
      </c>
      <c r="F946" s="196">
        <v>2</v>
      </c>
      <c r="G946" s="196">
        <v>3</v>
      </c>
      <c r="H946" s="215">
        <v>44510</v>
      </c>
      <c r="I946" s="196">
        <v>800</v>
      </c>
      <c r="J946" s="217">
        <f t="shared" si="46"/>
        <v>3</v>
      </c>
    </row>
    <row r="947" spans="1:10" hidden="1" outlineLevel="1" x14ac:dyDescent="0.35">
      <c r="A947" s="210" t="s">
        <v>90</v>
      </c>
      <c r="B947" s="196">
        <v>37</v>
      </c>
      <c r="C947" s="210" t="s">
        <v>91</v>
      </c>
      <c r="D947" s="72" t="s">
        <v>170</v>
      </c>
      <c r="E947" s="196">
        <v>8</v>
      </c>
      <c r="F947" s="196">
        <v>2</v>
      </c>
      <c r="G947" s="196">
        <v>10</v>
      </c>
      <c r="H947" s="215">
        <v>44510</v>
      </c>
      <c r="I947" s="196">
        <v>300</v>
      </c>
      <c r="J947" s="217">
        <f t="shared" si="46"/>
        <v>10</v>
      </c>
    </row>
    <row r="948" spans="1:10" hidden="1" outlineLevel="1" x14ac:dyDescent="0.35">
      <c r="A948" s="210" t="s">
        <v>90</v>
      </c>
      <c r="B948" s="196">
        <v>38</v>
      </c>
      <c r="C948" s="210" t="s">
        <v>91</v>
      </c>
      <c r="D948" s="72" t="s">
        <v>170</v>
      </c>
      <c r="E948" s="196">
        <v>5</v>
      </c>
      <c r="F948" s="196">
        <v>1</v>
      </c>
      <c r="G948" s="196">
        <v>6</v>
      </c>
      <c r="H948" s="215">
        <v>44510</v>
      </c>
      <c r="I948" s="196">
        <v>100</v>
      </c>
      <c r="J948" s="217">
        <f t="shared" si="46"/>
        <v>6</v>
      </c>
    </row>
    <row r="949" spans="1:10" hidden="1" outlineLevel="1" x14ac:dyDescent="0.35">
      <c r="A949" s="210" t="s">
        <v>90</v>
      </c>
      <c r="B949" s="196">
        <v>39</v>
      </c>
      <c r="C949" s="210" t="s">
        <v>91</v>
      </c>
      <c r="D949" s="72" t="s">
        <v>170</v>
      </c>
      <c r="E949" s="196">
        <v>4</v>
      </c>
      <c r="F949" s="196">
        <v>2</v>
      </c>
      <c r="G949" s="196">
        <v>6</v>
      </c>
      <c r="H949" s="215">
        <v>44510</v>
      </c>
      <c r="I949" s="196">
        <v>200</v>
      </c>
      <c r="J949" s="217">
        <f t="shared" si="46"/>
        <v>6</v>
      </c>
    </row>
    <row r="950" spans="1:10" hidden="1" outlineLevel="1" x14ac:dyDescent="0.35">
      <c r="A950" s="210" t="s">
        <v>90</v>
      </c>
      <c r="B950" s="196">
        <v>40</v>
      </c>
      <c r="C950" s="210" t="s">
        <v>91</v>
      </c>
      <c r="D950" s="72" t="s">
        <v>170</v>
      </c>
      <c r="E950" s="196">
        <v>4</v>
      </c>
      <c r="F950" s="196">
        <v>2</v>
      </c>
      <c r="G950" s="196">
        <v>6</v>
      </c>
      <c r="H950" s="215">
        <v>44510</v>
      </c>
      <c r="I950" s="196">
        <v>800</v>
      </c>
      <c r="J950" s="217">
        <f t="shared" si="46"/>
        <v>6</v>
      </c>
    </row>
    <row r="951" spans="1:10" hidden="1" outlineLevel="1" x14ac:dyDescent="0.35">
      <c r="A951" s="210" t="s">
        <v>90</v>
      </c>
      <c r="B951" s="196">
        <v>41</v>
      </c>
      <c r="C951" s="210" t="s">
        <v>91</v>
      </c>
      <c r="D951" s="72" t="s">
        <v>170</v>
      </c>
      <c r="E951" s="196">
        <v>1</v>
      </c>
      <c r="F951" s="196">
        <v>2</v>
      </c>
      <c r="G951" s="196">
        <v>3</v>
      </c>
      <c r="H951" s="215">
        <v>44510</v>
      </c>
      <c r="I951" s="196">
        <v>400</v>
      </c>
      <c r="J951" s="217">
        <f t="shared" si="46"/>
        <v>3</v>
      </c>
    </row>
    <row r="952" spans="1:10" hidden="1" outlineLevel="1" x14ac:dyDescent="0.35">
      <c r="A952" s="210" t="s">
        <v>90</v>
      </c>
      <c r="B952" s="196">
        <v>42</v>
      </c>
      <c r="C952" s="210" t="s">
        <v>91</v>
      </c>
      <c r="D952" s="72" t="s">
        <v>170</v>
      </c>
      <c r="E952" s="196">
        <v>2</v>
      </c>
      <c r="F952" s="196">
        <v>2</v>
      </c>
      <c r="G952" s="196">
        <v>4</v>
      </c>
      <c r="H952" s="215">
        <v>44510</v>
      </c>
      <c r="I952" s="196">
        <v>300</v>
      </c>
      <c r="J952" s="217">
        <f t="shared" si="46"/>
        <v>4</v>
      </c>
    </row>
    <row r="953" spans="1:10" hidden="1" outlineLevel="1" x14ac:dyDescent="0.35">
      <c r="A953" s="210" t="s">
        <v>90</v>
      </c>
      <c r="B953" s="196">
        <v>43</v>
      </c>
      <c r="C953" s="210" t="s">
        <v>91</v>
      </c>
      <c r="D953" s="72" t="s">
        <v>170</v>
      </c>
      <c r="E953" s="196">
        <v>2</v>
      </c>
      <c r="F953" s="196">
        <v>2</v>
      </c>
      <c r="G953" s="196">
        <v>4</v>
      </c>
      <c r="H953" s="215">
        <v>44510</v>
      </c>
      <c r="I953" s="196">
        <v>700</v>
      </c>
      <c r="J953" s="217">
        <f t="shared" si="46"/>
        <v>4</v>
      </c>
    </row>
    <row r="954" spans="1:10" hidden="1" outlineLevel="1" x14ac:dyDescent="0.35">
      <c r="A954" s="210" t="s">
        <v>90</v>
      </c>
      <c r="B954" s="196">
        <v>44</v>
      </c>
      <c r="C954" s="210" t="s">
        <v>91</v>
      </c>
      <c r="D954" s="72" t="s">
        <v>170</v>
      </c>
      <c r="E954" s="196">
        <v>1</v>
      </c>
      <c r="F954" s="196">
        <v>2</v>
      </c>
      <c r="G954" s="196">
        <v>3</v>
      </c>
      <c r="H954" s="215">
        <v>44510</v>
      </c>
      <c r="I954" s="196">
        <v>100</v>
      </c>
      <c r="J954" s="217">
        <f t="shared" si="46"/>
        <v>3</v>
      </c>
    </row>
    <row r="955" spans="1:10" hidden="1" outlineLevel="1" x14ac:dyDescent="0.35">
      <c r="A955" s="210" t="s">
        <v>90</v>
      </c>
      <c r="B955" s="196">
        <v>45</v>
      </c>
      <c r="C955" s="210" t="s">
        <v>91</v>
      </c>
      <c r="D955" s="72" t="s">
        <v>170</v>
      </c>
      <c r="E955" s="196">
        <v>0</v>
      </c>
      <c r="F955" s="196">
        <v>3</v>
      </c>
      <c r="G955" s="196">
        <v>3</v>
      </c>
      <c r="H955" s="215">
        <v>44510</v>
      </c>
      <c r="I955" s="196">
        <v>800</v>
      </c>
      <c r="J955" s="217">
        <f t="shared" si="46"/>
        <v>3</v>
      </c>
    </row>
    <row r="956" spans="1:10" hidden="1" outlineLevel="1" x14ac:dyDescent="0.35">
      <c r="A956" s="210" t="s">
        <v>90</v>
      </c>
      <c r="B956" s="196">
        <v>46</v>
      </c>
      <c r="C956" s="210" t="s">
        <v>91</v>
      </c>
      <c r="D956" s="72" t="s">
        <v>170</v>
      </c>
      <c r="E956" s="196">
        <v>2</v>
      </c>
      <c r="F956" s="196">
        <v>2</v>
      </c>
      <c r="G956" s="196">
        <v>4</v>
      </c>
      <c r="H956" s="215">
        <v>44510</v>
      </c>
      <c r="I956" s="196">
        <v>400</v>
      </c>
      <c r="J956" s="217">
        <f t="shared" si="46"/>
        <v>4</v>
      </c>
    </row>
    <row r="957" spans="1:10" hidden="1" outlineLevel="1" x14ac:dyDescent="0.35">
      <c r="A957" s="210" t="s">
        <v>90</v>
      </c>
      <c r="B957" s="196">
        <v>47</v>
      </c>
      <c r="C957" s="210" t="s">
        <v>91</v>
      </c>
      <c r="D957" s="72" t="s">
        <v>170</v>
      </c>
      <c r="E957" s="196">
        <v>4</v>
      </c>
      <c r="F957" s="196">
        <v>4</v>
      </c>
      <c r="G957" s="196">
        <v>8</v>
      </c>
      <c r="H957" s="215">
        <v>44510</v>
      </c>
      <c r="I957" s="196">
        <v>100</v>
      </c>
      <c r="J957" s="217">
        <f t="shared" si="46"/>
        <v>8</v>
      </c>
    </row>
    <row r="958" spans="1:10" hidden="1" outlineLevel="1" x14ac:dyDescent="0.35">
      <c r="A958" s="210" t="s">
        <v>90</v>
      </c>
      <c r="B958" s="196">
        <v>48</v>
      </c>
      <c r="C958" s="210" t="s">
        <v>91</v>
      </c>
      <c r="D958" s="72" t="s">
        <v>170</v>
      </c>
      <c r="E958" s="196">
        <v>0</v>
      </c>
      <c r="F958" s="196">
        <v>3</v>
      </c>
      <c r="G958" s="196">
        <v>3</v>
      </c>
      <c r="H958" s="215">
        <v>44510</v>
      </c>
      <c r="I958" s="196">
        <v>200</v>
      </c>
      <c r="J958" s="217">
        <f t="shared" si="46"/>
        <v>3</v>
      </c>
    </row>
    <row r="959" spans="1:10" hidden="1" outlineLevel="1" x14ac:dyDescent="0.35">
      <c r="A959" s="210" t="s">
        <v>90</v>
      </c>
      <c r="B959" s="196">
        <v>50</v>
      </c>
      <c r="C959" s="210" t="s">
        <v>91</v>
      </c>
      <c r="D959" s="72" t="s">
        <v>170</v>
      </c>
      <c r="E959" s="196">
        <v>2</v>
      </c>
      <c r="F959" s="196">
        <v>2</v>
      </c>
      <c r="G959" s="196">
        <v>4</v>
      </c>
      <c r="H959" s="215">
        <v>44510</v>
      </c>
      <c r="I959" s="196">
        <v>500</v>
      </c>
      <c r="J959" s="217">
        <f t="shared" si="46"/>
        <v>4</v>
      </c>
    </row>
    <row r="960" spans="1:10" hidden="1" outlineLevel="1" x14ac:dyDescent="0.35">
      <c r="A960" s="210" t="s">
        <v>90</v>
      </c>
      <c r="B960" s="196">
        <v>51</v>
      </c>
      <c r="C960" s="210" t="s">
        <v>91</v>
      </c>
      <c r="D960" s="72" t="s">
        <v>170</v>
      </c>
      <c r="E960" s="196">
        <v>3</v>
      </c>
      <c r="F960" s="196">
        <v>2</v>
      </c>
      <c r="G960" s="196">
        <v>5</v>
      </c>
      <c r="H960" s="215">
        <v>44510</v>
      </c>
      <c r="I960" s="196">
        <v>900</v>
      </c>
      <c r="J960" s="217">
        <f t="shared" si="46"/>
        <v>5</v>
      </c>
    </row>
    <row r="961" spans="1:10" hidden="1" outlineLevel="1" x14ac:dyDescent="0.35">
      <c r="A961" s="210" t="s">
        <v>90</v>
      </c>
      <c r="B961" s="196">
        <v>52</v>
      </c>
      <c r="C961" s="210" t="s">
        <v>91</v>
      </c>
      <c r="D961" s="72" t="s">
        <v>170</v>
      </c>
      <c r="E961" s="196">
        <v>7</v>
      </c>
      <c r="F961" s="196">
        <v>2</v>
      </c>
      <c r="G961" s="196">
        <v>9</v>
      </c>
      <c r="H961" s="215">
        <v>44510</v>
      </c>
      <c r="I961" s="196">
        <v>200</v>
      </c>
      <c r="J961" s="217">
        <f t="shared" si="46"/>
        <v>9</v>
      </c>
    </row>
    <row r="962" spans="1:10" ht="15" collapsed="1" thickBot="1" x14ac:dyDescent="0.4">
      <c r="A962" s="211" t="s">
        <v>90</v>
      </c>
      <c r="B962" s="226"/>
      <c r="C962" s="212" t="s">
        <v>91</v>
      </c>
      <c r="D962" s="214">
        <f>COUNTA(D910:D961)</f>
        <v>52</v>
      </c>
      <c r="E962" s="214">
        <f>SUM(E910:E961)</f>
        <v>192</v>
      </c>
      <c r="F962" s="214">
        <f t="shared" ref="F962:G962" si="49">SUM(F910:F961)</f>
        <v>117</v>
      </c>
      <c r="G962" s="214">
        <f t="shared" si="49"/>
        <v>309</v>
      </c>
      <c r="H962" s="238">
        <v>44510</v>
      </c>
      <c r="I962" s="242">
        <f>AVERAGE(I910:I961)</f>
        <v>457.69230769230768</v>
      </c>
      <c r="J962" s="214">
        <f t="shared" ref="J962" si="50">SUM(J910:J961)</f>
        <v>309</v>
      </c>
    </row>
    <row r="963" spans="1:10" hidden="1" outlineLevel="1" x14ac:dyDescent="0.35">
      <c r="A963" s="210" t="s">
        <v>86</v>
      </c>
      <c r="B963" s="196">
        <v>1</v>
      </c>
      <c r="C963" s="210" t="s">
        <v>87</v>
      </c>
      <c r="D963" s="72" t="s">
        <v>170</v>
      </c>
      <c r="E963" s="196">
        <v>5</v>
      </c>
      <c r="F963" s="196">
        <v>2</v>
      </c>
      <c r="G963" s="196">
        <v>7</v>
      </c>
      <c r="H963" s="215">
        <v>44510</v>
      </c>
      <c r="I963" s="196">
        <v>100</v>
      </c>
      <c r="J963" s="217">
        <f t="shared" ref="J963:J1026" si="51">IF(I963&gt;$Q$1,,G963)</f>
        <v>7</v>
      </c>
    </row>
    <row r="964" spans="1:10" hidden="1" outlineLevel="1" x14ac:dyDescent="0.35">
      <c r="A964" s="210" t="s">
        <v>86</v>
      </c>
      <c r="B964" s="196">
        <v>2</v>
      </c>
      <c r="C964" s="210" t="s">
        <v>87</v>
      </c>
      <c r="D964" s="72" t="s">
        <v>170</v>
      </c>
      <c r="E964" s="196">
        <v>7</v>
      </c>
      <c r="F964" s="196">
        <v>2</v>
      </c>
      <c r="G964" s="196">
        <v>9</v>
      </c>
      <c r="H964" s="215">
        <v>44510</v>
      </c>
      <c r="I964" s="196">
        <v>500</v>
      </c>
      <c r="J964" s="217">
        <f t="shared" si="51"/>
        <v>9</v>
      </c>
    </row>
    <row r="965" spans="1:10" hidden="1" outlineLevel="1" x14ac:dyDescent="0.35">
      <c r="A965" s="210" t="s">
        <v>86</v>
      </c>
      <c r="B965" s="196">
        <v>3</v>
      </c>
      <c r="C965" s="210" t="s">
        <v>87</v>
      </c>
      <c r="D965" s="72" t="s">
        <v>170</v>
      </c>
      <c r="E965" s="196">
        <v>6</v>
      </c>
      <c r="F965" s="196">
        <v>3</v>
      </c>
      <c r="G965" s="196">
        <v>9</v>
      </c>
      <c r="H965" s="215">
        <v>44510</v>
      </c>
      <c r="I965" s="196">
        <v>100</v>
      </c>
      <c r="J965" s="217">
        <f t="shared" si="51"/>
        <v>9</v>
      </c>
    </row>
    <row r="966" spans="1:10" hidden="1" outlineLevel="1" x14ac:dyDescent="0.35">
      <c r="A966" s="210" t="s">
        <v>86</v>
      </c>
      <c r="B966" s="196">
        <v>4</v>
      </c>
      <c r="C966" s="210" t="s">
        <v>87</v>
      </c>
      <c r="D966" s="72" t="s">
        <v>170</v>
      </c>
      <c r="E966" s="196">
        <v>5</v>
      </c>
      <c r="F966" s="196">
        <v>2</v>
      </c>
      <c r="G966" s="196">
        <v>7</v>
      </c>
      <c r="H966" s="215">
        <v>44510</v>
      </c>
      <c r="I966" s="196">
        <v>500</v>
      </c>
      <c r="J966" s="217">
        <f t="shared" si="51"/>
        <v>7</v>
      </c>
    </row>
    <row r="967" spans="1:10" hidden="1" outlineLevel="1" x14ac:dyDescent="0.35">
      <c r="A967" s="210" t="s">
        <v>86</v>
      </c>
      <c r="B967" s="196">
        <v>5</v>
      </c>
      <c r="C967" s="210" t="s">
        <v>87</v>
      </c>
      <c r="D967" s="72" t="s">
        <v>170</v>
      </c>
      <c r="E967" s="196">
        <v>2</v>
      </c>
      <c r="F967" s="196">
        <v>1</v>
      </c>
      <c r="G967" s="196">
        <v>3</v>
      </c>
      <c r="H967" s="215">
        <v>44510</v>
      </c>
      <c r="I967" s="196">
        <v>200</v>
      </c>
      <c r="J967" s="217">
        <f t="shared" si="51"/>
        <v>3</v>
      </c>
    </row>
    <row r="968" spans="1:10" hidden="1" outlineLevel="1" x14ac:dyDescent="0.35">
      <c r="A968" s="210" t="s">
        <v>86</v>
      </c>
      <c r="B968" s="196">
        <v>6</v>
      </c>
      <c r="C968" s="210" t="s">
        <v>87</v>
      </c>
      <c r="D968" s="72" t="s">
        <v>170</v>
      </c>
      <c r="E968" s="196">
        <v>4</v>
      </c>
      <c r="F968" s="196">
        <v>2</v>
      </c>
      <c r="G968" s="196">
        <v>6</v>
      </c>
      <c r="H968" s="215">
        <v>44510</v>
      </c>
      <c r="I968" s="196">
        <v>900</v>
      </c>
      <c r="J968" s="217">
        <f t="shared" si="51"/>
        <v>6</v>
      </c>
    </row>
    <row r="969" spans="1:10" hidden="1" outlineLevel="1" x14ac:dyDescent="0.35">
      <c r="A969" s="210" t="s">
        <v>86</v>
      </c>
      <c r="B969" s="196">
        <v>7</v>
      </c>
      <c r="C969" s="210" t="s">
        <v>87</v>
      </c>
      <c r="D969" s="72" t="s">
        <v>170</v>
      </c>
      <c r="E969" s="196">
        <v>5</v>
      </c>
      <c r="F969" s="196">
        <v>2</v>
      </c>
      <c r="G969" s="196">
        <v>7</v>
      </c>
      <c r="H969" s="215">
        <v>44510</v>
      </c>
      <c r="I969" s="196">
        <v>700</v>
      </c>
      <c r="J969" s="217">
        <f t="shared" si="51"/>
        <v>7</v>
      </c>
    </row>
    <row r="970" spans="1:10" hidden="1" outlineLevel="1" x14ac:dyDescent="0.35">
      <c r="A970" s="210" t="s">
        <v>86</v>
      </c>
      <c r="B970" s="196">
        <v>25</v>
      </c>
      <c r="C970" s="210" t="s">
        <v>87</v>
      </c>
      <c r="D970" s="72" t="s">
        <v>170</v>
      </c>
      <c r="E970" s="196">
        <v>5</v>
      </c>
      <c r="F970" s="196">
        <v>2</v>
      </c>
      <c r="G970" s="196">
        <v>7</v>
      </c>
      <c r="H970" s="215">
        <v>44510</v>
      </c>
      <c r="I970" s="196">
        <v>600</v>
      </c>
      <c r="J970" s="217">
        <f t="shared" si="51"/>
        <v>7</v>
      </c>
    </row>
    <row r="971" spans="1:10" hidden="1" outlineLevel="1" x14ac:dyDescent="0.35">
      <c r="A971" s="210" t="s">
        <v>86</v>
      </c>
      <c r="B971" s="196">
        <v>8</v>
      </c>
      <c r="C971" s="210" t="s">
        <v>87</v>
      </c>
      <c r="D971" s="72" t="s">
        <v>170</v>
      </c>
      <c r="E971" s="196">
        <v>6</v>
      </c>
      <c r="F971" s="196">
        <v>2</v>
      </c>
      <c r="G971" s="196">
        <v>8</v>
      </c>
      <c r="H971" s="215">
        <v>44510</v>
      </c>
      <c r="I971" s="196">
        <v>500</v>
      </c>
      <c r="J971" s="217">
        <f t="shared" si="51"/>
        <v>8</v>
      </c>
    </row>
    <row r="972" spans="1:10" hidden="1" outlineLevel="1" x14ac:dyDescent="0.35">
      <c r="A972" s="210" t="s">
        <v>86</v>
      </c>
      <c r="B972" s="196">
        <v>9</v>
      </c>
      <c r="C972" s="210" t="s">
        <v>87</v>
      </c>
      <c r="D972" s="72" t="s">
        <v>170</v>
      </c>
      <c r="E972" s="196">
        <v>8</v>
      </c>
      <c r="F972" s="196">
        <v>2</v>
      </c>
      <c r="G972" s="196">
        <v>10</v>
      </c>
      <c r="H972" s="215">
        <v>44510</v>
      </c>
      <c r="I972" s="196">
        <v>700</v>
      </c>
      <c r="J972" s="217">
        <f t="shared" si="51"/>
        <v>10</v>
      </c>
    </row>
    <row r="973" spans="1:10" hidden="1" outlineLevel="1" x14ac:dyDescent="0.35">
      <c r="A973" s="210" t="s">
        <v>86</v>
      </c>
      <c r="B973" s="196">
        <v>10</v>
      </c>
      <c r="C973" s="210" t="s">
        <v>87</v>
      </c>
      <c r="D973" s="72" t="s">
        <v>170</v>
      </c>
      <c r="E973" s="196">
        <v>5</v>
      </c>
      <c r="F973" s="196">
        <v>2</v>
      </c>
      <c r="G973" s="196">
        <v>7</v>
      </c>
      <c r="H973" s="215">
        <v>44510</v>
      </c>
      <c r="I973" s="196">
        <v>500</v>
      </c>
      <c r="J973" s="217">
        <f t="shared" si="51"/>
        <v>7</v>
      </c>
    </row>
    <row r="974" spans="1:10" hidden="1" outlineLevel="1" x14ac:dyDescent="0.35">
      <c r="A974" s="210" t="s">
        <v>86</v>
      </c>
      <c r="B974" s="196">
        <v>11</v>
      </c>
      <c r="C974" s="210" t="s">
        <v>87</v>
      </c>
      <c r="D974" s="72" t="s">
        <v>170</v>
      </c>
      <c r="E974" s="196">
        <v>6</v>
      </c>
      <c r="F974" s="196">
        <v>2</v>
      </c>
      <c r="G974" s="196">
        <v>8</v>
      </c>
      <c r="H974" s="215">
        <v>44510</v>
      </c>
      <c r="I974" s="196">
        <v>500</v>
      </c>
      <c r="J974" s="217">
        <f t="shared" si="51"/>
        <v>8</v>
      </c>
    </row>
    <row r="975" spans="1:10" hidden="1" outlineLevel="1" x14ac:dyDescent="0.35">
      <c r="A975" s="210" t="s">
        <v>86</v>
      </c>
      <c r="B975" s="196">
        <v>12</v>
      </c>
      <c r="C975" s="210" t="s">
        <v>87</v>
      </c>
      <c r="D975" s="72" t="s">
        <v>170</v>
      </c>
      <c r="E975" s="196">
        <v>3</v>
      </c>
      <c r="F975" s="196">
        <v>2</v>
      </c>
      <c r="G975" s="196">
        <v>5</v>
      </c>
      <c r="H975" s="215">
        <v>44510</v>
      </c>
      <c r="I975" s="196">
        <v>500</v>
      </c>
      <c r="J975" s="217">
        <f t="shared" si="51"/>
        <v>5</v>
      </c>
    </row>
    <row r="976" spans="1:10" hidden="1" outlineLevel="1" x14ac:dyDescent="0.35">
      <c r="A976" s="210" t="s">
        <v>86</v>
      </c>
      <c r="B976" s="196">
        <v>35</v>
      </c>
      <c r="C976" s="210" t="s">
        <v>87</v>
      </c>
      <c r="D976" s="72" t="s">
        <v>170</v>
      </c>
      <c r="E976" s="196">
        <v>3</v>
      </c>
      <c r="F976" s="196">
        <v>2</v>
      </c>
      <c r="G976" s="196">
        <v>5</v>
      </c>
      <c r="H976" s="215">
        <v>44510</v>
      </c>
      <c r="I976" s="196">
        <v>500</v>
      </c>
      <c r="J976" s="217">
        <f t="shared" si="51"/>
        <v>5</v>
      </c>
    </row>
    <row r="977" spans="1:10" hidden="1" outlineLevel="1" x14ac:dyDescent="0.35">
      <c r="A977" s="210" t="s">
        <v>86</v>
      </c>
      <c r="B977" s="196">
        <v>13</v>
      </c>
      <c r="C977" s="210" t="s">
        <v>87</v>
      </c>
      <c r="D977" s="72" t="s">
        <v>170</v>
      </c>
      <c r="E977" s="196">
        <v>5</v>
      </c>
      <c r="F977" s="196">
        <v>2</v>
      </c>
      <c r="G977" s="196">
        <v>7</v>
      </c>
      <c r="H977" s="215">
        <v>44510</v>
      </c>
      <c r="I977" s="196">
        <v>800</v>
      </c>
      <c r="J977" s="217">
        <f t="shared" si="51"/>
        <v>7</v>
      </c>
    </row>
    <row r="978" spans="1:10" hidden="1" outlineLevel="1" x14ac:dyDescent="0.35">
      <c r="A978" s="210" t="s">
        <v>86</v>
      </c>
      <c r="B978" s="196">
        <v>14</v>
      </c>
      <c r="C978" s="210" t="s">
        <v>87</v>
      </c>
      <c r="D978" s="72" t="s">
        <v>170</v>
      </c>
      <c r="E978" s="196">
        <v>7</v>
      </c>
      <c r="F978" s="196">
        <v>2</v>
      </c>
      <c r="G978" s="196">
        <v>9</v>
      </c>
      <c r="H978" s="215">
        <v>44510</v>
      </c>
      <c r="I978" s="196">
        <v>700</v>
      </c>
      <c r="J978" s="217">
        <f t="shared" si="51"/>
        <v>9</v>
      </c>
    </row>
    <row r="979" spans="1:10" hidden="1" outlineLevel="1" x14ac:dyDescent="0.35">
      <c r="A979" s="210" t="s">
        <v>86</v>
      </c>
      <c r="B979" s="196">
        <v>15</v>
      </c>
      <c r="C979" s="210" t="s">
        <v>87</v>
      </c>
      <c r="D979" s="72" t="s">
        <v>170</v>
      </c>
      <c r="E979" s="196">
        <v>3</v>
      </c>
      <c r="F979" s="196">
        <v>2</v>
      </c>
      <c r="G979" s="196">
        <v>5</v>
      </c>
      <c r="H979" s="215">
        <v>44510</v>
      </c>
      <c r="I979" s="196">
        <v>100</v>
      </c>
      <c r="J979" s="217">
        <f t="shared" si="51"/>
        <v>5</v>
      </c>
    </row>
    <row r="980" spans="1:10" hidden="1" outlineLevel="1" x14ac:dyDescent="0.35">
      <c r="A980" s="210" t="s">
        <v>86</v>
      </c>
      <c r="B980" s="196">
        <v>16</v>
      </c>
      <c r="C980" s="210" t="s">
        <v>87</v>
      </c>
      <c r="D980" s="72" t="s">
        <v>170</v>
      </c>
      <c r="E980" s="196">
        <v>6</v>
      </c>
      <c r="F980" s="196">
        <v>2</v>
      </c>
      <c r="G980" s="196">
        <v>8</v>
      </c>
      <c r="H980" s="215">
        <v>44510</v>
      </c>
      <c r="I980" s="196">
        <v>900</v>
      </c>
      <c r="J980" s="217">
        <f t="shared" si="51"/>
        <v>8</v>
      </c>
    </row>
    <row r="981" spans="1:10" hidden="1" outlineLevel="1" x14ac:dyDescent="0.35">
      <c r="A981" s="210" t="s">
        <v>86</v>
      </c>
      <c r="B981" s="196">
        <v>17</v>
      </c>
      <c r="C981" s="210" t="s">
        <v>87</v>
      </c>
      <c r="D981" s="72" t="s">
        <v>170</v>
      </c>
      <c r="E981" s="196">
        <v>3</v>
      </c>
      <c r="F981" s="196">
        <v>2</v>
      </c>
      <c r="G981" s="196">
        <v>5</v>
      </c>
      <c r="H981" s="215">
        <v>44510</v>
      </c>
      <c r="I981" s="196">
        <v>900</v>
      </c>
      <c r="J981" s="217">
        <f t="shared" si="51"/>
        <v>5</v>
      </c>
    </row>
    <row r="982" spans="1:10" hidden="1" outlineLevel="1" x14ac:dyDescent="0.35">
      <c r="A982" s="210" t="s">
        <v>86</v>
      </c>
      <c r="B982" s="196">
        <v>18</v>
      </c>
      <c r="C982" s="210" t="s">
        <v>87</v>
      </c>
      <c r="D982" s="72" t="s">
        <v>170</v>
      </c>
      <c r="E982" s="196">
        <v>10</v>
      </c>
      <c r="F982" s="196">
        <v>2</v>
      </c>
      <c r="G982" s="196">
        <v>12</v>
      </c>
      <c r="H982" s="215">
        <v>44510</v>
      </c>
      <c r="I982" s="196">
        <v>900</v>
      </c>
      <c r="J982" s="217">
        <f t="shared" si="51"/>
        <v>12</v>
      </c>
    </row>
    <row r="983" spans="1:10" hidden="1" outlineLevel="1" x14ac:dyDescent="0.35">
      <c r="A983" s="210" t="s">
        <v>86</v>
      </c>
      <c r="B983" s="196">
        <v>19</v>
      </c>
      <c r="C983" s="210" t="s">
        <v>87</v>
      </c>
      <c r="D983" s="72" t="s">
        <v>170</v>
      </c>
      <c r="E983" s="196">
        <v>4</v>
      </c>
      <c r="F983" s="196">
        <v>2</v>
      </c>
      <c r="G983" s="196">
        <v>6</v>
      </c>
      <c r="H983" s="215">
        <v>44510</v>
      </c>
      <c r="I983" s="196">
        <v>100</v>
      </c>
      <c r="J983" s="217">
        <f t="shared" si="51"/>
        <v>6</v>
      </c>
    </row>
    <row r="984" spans="1:10" hidden="1" outlineLevel="1" x14ac:dyDescent="0.35">
      <c r="A984" s="210" t="s">
        <v>86</v>
      </c>
      <c r="B984" s="196">
        <v>20</v>
      </c>
      <c r="C984" s="210" t="s">
        <v>87</v>
      </c>
      <c r="D984" s="72" t="s">
        <v>170</v>
      </c>
      <c r="E984" s="196">
        <v>8</v>
      </c>
      <c r="F984" s="196">
        <v>2</v>
      </c>
      <c r="G984" s="196">
        <v>10</v>
      </c>
      <c r="H984" s="215">
        <v>44510</v>
      </c>
      <c r="I984" s="196">
        <v>100</v>
      </c>
      <c r="J984" s="217">
        <f t="shared" si="51"/>
        <v>10</v>
      </c>
    </row>
    <row r="985" spans="1:10" hidden="1" outlineLevel="1" x14ac:dyDescent="0.35">
      <c r="A985" s="210" t="s">
        <v>86</v>
      </c>
      <c r="B985" s="196">
        <v>21</v>
      </c>
      <c r="C985" s="210" t="s">
        <v>87</v>
      </c>
      <c r="D985" s="72" t="s">
        <v>170</v>
      </c>
      <c r="E985" s="196">
        <v>4</v>
      </c>
      <c r="F985" s="196">
        <v>2</v>
      </c>
      <c r="G985" s="196">
        <v>6</v>
      </c>
      <c r="H985" s="215">
        <v>44510</v>
      </c>
      <c r="I985" s="196">
        <v>100</v>
      </c>
      <c r="J985" s="217">
        <f t="shared" si="51"/>
        <v>6</v>
      </c>
    </row>
    <row r="986" spans="1:10" hidden="1" outlineLevel="1" x14ac:dyDescent="0.35">
      <c r="A986" s="210" t="s">
        <v>86</v>
      </c>
      <c r="B986" s="196">
        <v>22</v>
      </c>
      <c r="C986" s="210" t="s">
        <v>87</v>
      </c>
      <c r="D986" s="72" t="s">
        <v>170</v>
      </c>
      <c r="E986" s="196">
        <v>6</v>
      </c>
      <c r="F986" s="196">
        <v>3</v>
      </c>
      <c r="G986" s="196">
        <v>9</v>
      </c>
      <c r="H986" s="215">
        <v>44510</v>
      </c>
      <c r="I986" s="196">
        <v>500</v>
      </c>
      <c r="J986" s="217">
        <f t="shared" si="51"/>
        <v>9</v>
      </c>
    </row>
    <row r="987" spans="1:10" hidden="1" outlineLevel="1" x14ac:dyDescent="0.35">
      <c r="A987" s="210" t="s">
        <v>86</v>
      </c>
      <c r="B987" s="196">
        <v>24</v>
      </c>
      <c r="C987" s="210" t="s">
        <v>87</v>
      </c>
      <c r="D987" s="72" t="s">
        <v>170</v>
      </c>
      <c r="E987" s="196">
        <v>8</v>
      </c>
      <c r="F987" s="196">
        <v>2</v>
      </c>
      <c r="G987" s="196">
        <v>10</v>
      </c>
      <c r="H987" s="215">
        <v>44510</v>
      </c>
      <c r="I987" s="196">
        <v>500</v>
      </c>
      <c r="J987" s="217">
        <f t="shared" si="51"/>
        <v>10</v>
      </c>
    </row>
    <row r="988" spans="1:10" hidden="1" outlineLevel="1" x14ac:dyDescent="0.35">
      <c r="A988" s="210" t="s">
        <v>86</v>
      </c>
      <c r="B988" s="196">
        <v>23</v>
      </c>
      <c r="C988" s="210" t="s">
        <v>87</v>
      </c>
      <c r="D988" s="72" t="s">
        <v>170</v>
      </c>
      <c r="E988" s="196">
        <v>2</v>
      </c>
      <c r="F988" s="196">
        <v>3</v>
      </c>
      <c r="G988" s="196">
        <v>5</v>
      </c>
      <c r="H988" s="215">
        <v>44510</v>
      </c>
      <c r="I988" s="196">
        <v>500</v>
      </c>
      <c r="J988" s="217">
        <f t="shared" si="51"/>
        <v>5</v>
      </c>
    </row>
    <row r="989" spans="1:10" hidden="1" outlineLevel="1" x14ac:dyDescent="0.35">
      <c r="A989" s="210" t="s">
        <v>86</v>
      </c>
      <c r="B989" s="196">
        <v>28</v>
      </c>
      <c r="C989" s="210" t="s">
        <v>87</v>
      </c>
      <c r="D989" s="72" t="s">
        <v>170</v>
      </c>
      <c r="E989" s="196">
        <v>1</v>
      </c>
      <c r="F989" s="196">
        <v>3</v>
      </c>
      <c r="G989" s="196">
        <v>4</v>
      </c>
      <c r="H989" s="215">
        <v>44510</v>
      </c>
      <c r="I989" s="196">
        <v>800</v>
      </c>
      <c r="J989" s="217">
        <f t="shared" si="51"/>
        <v>4</v>
      </c>
    </row>
    <row r="990" spans="1:10" hidden="1" outlineLevel="1" x14ac:dyDescent="0.35">
      <c r="A990" s="210" t="s">
        <v>86</v>
      </c>
      <c r="B990" s="196">
        <v>26</v>
      </c>
      <c r="C990" s="210" t="s">
        <v>87</v>
      </c>
      <c r="D990" s="72" t="s">
        <v>170</v>
      </c>
      <c r="E990" s="196">
        <v>12</v>
      </c>
      <c r="F990" s="196">
        <v>6</v>
      </c>
      <c r="G990" s="196">
        <v>18</v>
      </c>
      <c r="H990" s="215">
        <v>44510</v>
      </c>
      <c r="I990" s="196">
        <v>600</v>
      </c>
      <c r="J990" s="217">
        <f t="shared" si="51"/>
        <v>18</v>
      </c>
    </row>
    <row r="991" spans="1:10" hidden="1" outlineLevel="1" x14ac:dyDescent="0.35">
      <c r="A991" s="210" t="s">
        <v>86</v>
      </c>
      <c r="B991" s="196">
        <v>27</v>
      </c>
      <c r="C991" s="210" t="s">
        <v>87</v>
      </c>
      <c r="D991" s="72" t="s">
        <v>170</v>
      </c>
      <c r="E991" s="196">
        <v>2</v>
      </c>
      <c r="F991" s="196">
        <v>3</v>
      </c>
      <c r="G991" s="196">
        <v>5</v>
      </c>
      <c r="H991" s="215">
        <v>44510</v>
      </c>
      <c r="I991" s="196">
        <v>800</v>
      </c>
      <c r="J991" s="217">
        <f t="shared" si="51"/>
        <v>5</v>
      </c>
    </row>
    <row r="992" spans="1:10" hidden="1" outlineLevel="1" x14ac:dyDescent="0.35">
      <c r="A992" s="210" t="s">
        <v>86</v>
      </c>
      <c r="B992" s="196">
        <v>29</v>
      </c>
      <c r="C992" s="210" t="s">
        <v>87</v>
      </c>
      <c r="D992" s="72" t="s">
        <v>170</v>
      </c>
      <c r="E992" s="196">
        <v>7</v>
      </c>
      <c r="F992" s="196">
        <v>2</v>
      </c>
      <c r="G992" s="196">
        <v>9</v>
      </c>
      <c r="H992" s="215">
        <v>44510</v>
      </c>
      <c r="I992" s="196">
        <v>700</v>
      </c>
      <c r="J992" s="217">
        <f t="shared" si="51"/>
        <v>9</v>
      </c>
    </row>
    <row r="993" spans="1:10" hidden="1" outlineLevel="1" x14ac:dyDescent="0.35">
      <c r="A993" s="210" t="s">
        <v>86</v>
      </c>
      <c r="B993" s="196">
        <v>30</v>
      </c>
      <c r="C993" s="210" t="s">
        <v>87</v>
      </c>
      <c r="D993" s="72" t="s">
        <v>170</v>
      </c>
      <c r="E993" s="196">
        <v>9</v>
      </c>
      <c r="F993" s="196">
        <v>2</v>
      </c>
      <c r="G993" s="196">
        <v>11</v>
      </c>
      <c r="H993" s="215">
        <v>44510</v>
      </c>
      <c r="I993" s="196">
        <v>100</v>
      </c>
      <c r="J993" s="217">
        <f t="shared" si="51"/>
        <v>11</v>
      </c>
    </row>
    <row r="994" spans="1:10" hidden="1" outlineLevel="1" x14ac:dyDescent="0.35">
      <c r="A994" s="210" t="s">
        <v>86</v>
      </c>
      <c r="B994" s="196">
        <v>31</v>
      </c>
      <c r="C994" s="210" t="s">
        <v>87</v>
      </c>
      <c r="D994" s="72" t="s">
        <v>170</v>
      </c>
      <c r="E994" s="196">
        <v>6</v>
      </c>
      <c r="F994" s="196">
        <v>2</v>
      </c>
      <c r="G994" s="196">
        <v>8</v>
      </c>
      <c r="H994" s="215">
        <v>44510</v>
      </c>
      <c r="I994" s="196">
        <v>900</v>
      </c>
      <c r="J994" s="217">
        <f t="shared" si="51"/>
        <v>8</v>
      </c>
    </row>
    <row r="995" spans="1:10" hidden="1" outlineLevel="1" x14ac:dyDescent="0.35">
      <c r="A995" s="210" t="s">
        <v>86</v>
      </c>
      <c r="B995" s="196">
        <v>32</v>
      </c>
      <c r="C995" s="210" t="s">
        <v>87</v>
      </c>
      <c r="D995" s="72" t="s">
        <v>170</v>
      </c>
      <c r="E995" s="196">
        <v>2</v>
      </c>
      <c r="F995" s="196">
        <v>2</v>
      </c>
      <c r="G995" s="196">
        <v>4</v>
      </c>
      <c r="H995" s="215">
        <v>44510</v>
      </c>
      <c r="I995" s="196">
        <v>600</v>
      </c>
      <c r="J995" s="217">
        <f t="shared" si="51"/>
        <v>4</v>
      </c>
    </row>
    <row r="996" spans="1:10" hidden="1" outlineLevel="1" x14ac:dyDescent="0.35">
      <c r="A996" s="210" t="s">
        <v>86</v>
      </c>
      <c r="B996" s="196">
        <v>33</v>
      </c>
      <c r="C996" s="210" t="s">
        <v>87</v>
      </c>
      <c r="D996" s="72" t="s">
        <v>170</v>
      </c>
      <c r="E996" s="196">
        <v>8</v>
      </c>
      <c r="F996" s="196">
        <v>2</v>
      </c>
      <c r="G996" s="196">
        <v>10</v>
      </c>
      <c r="H996" s="215">
        <v>44510</v>
      </c>
      <c r="I996" s="196">
        <v>900</v>
      </c>
      <c r="J996" s="217">
        <f t="shared" si="51"/>
        <v>10</v>
      </c>
    </row>
    <row r="997" spans="1:10" hidden="1" outlineLevel="1" x14ac:dyDescent="0.35">
      <c r="A997" s="210" t="s">
        <v>86</v>
      </c>
      <c r="B997" s="196">
        <v>34</v>
      </c>
      <c r="C997" s="210" t="s">
        <v>87</v>
      </c>
      <c r="D997" s="72" t="s">
        <v>170</v>
      </c>
      <c r="E997" s="196">
        <v>4</v>
      </c>
      <c r="F997" s="196">
        <v>2</v>
      </c>
      <c r="G997" s="196">
        <v>6</v>
      </c>
      <c r="H997" s="215">
        <v>44510</v>
      </c>
      <c r="I997" s="196">
        <v>900</v>
      </c>
      <c r="J997" s="217">
        <f t="shared" si="51"/>
        <v>6</v>
      </c>
    </row>
    <row r="998" spans="1:10" hidden="1" outlineLevel="1" x14ac:dyDescent="0.35">
      <c r="A998" s="210" t="s">
        <v>86</v>
      </c>
      <c r="B998" s="196">
        <v>36</v>
      </c>
      <c r="C998" s="210" t="s">
        <v>87</v>
      </c>
      <c r="D998" s="72" t="s">
        <v>170</v>
      </c>
      <c r="E998" s="196">
        <v>7</v>
      </c>
      <c r="F998" s="196">
        <v>2</v>
      </c>
      <c r="G998" s="196">
        <v>9</v>
      </c>
      <c r="H998" s="215">
        <v>44510</v>
      </c>
      <c r="I998" s="196">
        <v>500</v>
      </c>
      <c r="J998" s="217">
        <f t="shared" si="51"/>
        <v>9</v>
      </c>
    </row>
    <row r="999" spans="1:10" hidden="1" outlineLevel="1" x14ac:dyDescent="0.35">
      <c r="A999" s="210" t="s">
        <v>86</v>
      </c>
      <c r="B999" s="196">
        <v>37</v>
      </c>
      <c r="C999" s="210" t="s">
        <v>87</v>
      </c>
      <c r="D999" s="72" t="s">
        <v>170</v>
      </c>
      <c r="E999" s="196">
        <v>6</v>
      </c>
      <c r="F999" s="196">
        <v>2</v>
      </c>
      <c r="G999" s="196">
        <v>8</v>
      </c>
      <c r="H999" s="215">
        <v>44510</v>
      </c>
      <c r="I999" s="196">
        <v>900</v>
      </c>
      <c r="J999" s="217">
        <f t="shared" si="51"/>
        <v>8</v>
      </c>
    </row>
    <row r="1000" spans="1:10" hidden="1" outlineLevel="1" x14ac:dyDescent="0.35">
      <c r="A1000" s="210" t="s">
        <v>86</v>
      </c>
      <c r="B1000" s="196">
        <v>38</v>
      </c>
      <c r="C1000" s="210" t="s">
        <v>87</v>
      </c>
      <c r="D1000" s="72" t="s">
        <v>170</v>
      </c>
      <c r="E1000" s="196">
        <v>12</v>
      </c>
      <c r="F1000" s="196">
        <v>3</v>
      </c>
      <c r="G1000" s="196">
        <v>15</v>
      </c>
      <c r="H1000" s="215">
        <v>44510</v>
      </c>
      <c r="I1000" s="196">
        <v>100</v>
      </c>
      <c r="J1000" s="217">
        <f t="shared" si="51"/>
        <v>15</v>
      </c>
    </row>
    <row r="1001" spans="1:10" hidden="1" outlineLevel="1" x14ac:dyDescent="0.35">
      <c r="A1001" s="210" t="s">
        <v>86</v>
      </c>
      <c r="B1001" s="196">
        <v>39</v>
      </c>
      <c r="C1001" s="210" t="s">
        <v>87</v>
      </c>
      <c r="D1001" s="72" t="s">
        <v>170</v>
      </c>
      <c r="E1001" s="196">
        <v>3</v>
      </c>
      <c r="F1001" s="196">
        <v>3</v>
      </c>
      <c r="G1001" s="196">
        <v>6</v>
      </c>
      <c r="H1001" s="215">
        <v>44510</v>
      </c>
      <c r="I1001" s="196">
        <v>900</v>
      </c>
      <c r="J1001" s="217">
        <f t="shared" si="51"/>
        <v>6</v>
      </c>
    </row>
    <row r="1002" spans="1:10" hidden="1" outlineLevel="1" x14ac:dyDescent="0.35">
      <c r="A1002" s="210" t="s">
        <v>86</v>
      </c>
      <c r="B1002" s="196">
        <v>40</v>
      </c>
      <c r="C1002" s="210" t="s">
        <v>87</v>
      </c>
      <c r="D1002" s="72" t="s">
        <v>170</v>
      </c>
      <c r="E1002" s="196">
        <v>3</v>
      </c>
      <c r="F1002" s="196">
        <v>2</v>
      </c>
      <c r="G1002" s="196">
        <v>5</v>
      </c>
      <c r="H1002" s="215">
        <v>44510</v>
      </c>
      <c r="I1002" s="196">
        <v>500</v>
      </c>
      <c r="J1002" s="217">
        <f t="shared" si="51"/>
        <v>5</v>
      </c>
    </row>
    <row r="1003" spans="1:10" ht="15" collapsed="1" thickBot="1" x14ac:dyDescent="0.4">
      <c r="A1003" s="211" t="s">
        <v>86</v>
      </c>
      <c r="B1003" s="226"/>
      <c r="C1003" s="212" t="s">
        <v>87</v>
      </c>
      <c r="D1003" s="214">
        <f>COUNTA(D963:D1002)</f>
        <v>40</v>
      </c>
      <c r="E1003" s="214">
        <f>SUM(E963:E1002)</f>
        <v>218</v>
      </c>
      <c r="F1003" s="214">
        <f t="shared" ref="F1003:G1003" si="52">SUM(F963:F1002)</f>
        <v>90</v>
      </c>
      <c r="G1003" s="214">
        <f t="shared" si="52"/>
        <v>308</v>
      </c>
      <c r="H1003" s="238">
        <v>44510</v>
      </c>
      <c r="I1003" s="242">
        <f>AVERAGE(I963:I1002)</f>
        <v>552.5</v>
      </c>
      <c r="J1003" s="214">
        <f t="shared" ref="J1003" si="53">SUM(J963:J1002)</f>
        <v>308</v>
      </c>
    </row>
    <row r="1004" spans="1:10" hidden="1" outlineLevel="1" x14ac:dyDescent="0.35">
      <c r="A1004" s="210" t="s">
        <v>92</v>
      </c>
      <c r="B1004" s="196">
        <v>64</v>
      </c>
      <c r="C1004" s="210" t="s">
        <v>93</v>
      </c>
      <c r="D1004" s="72" t="s">
        <v>170</v>
      </c>
      <c r="E1004" s="196">
        <v>2</v>
      </c>
      <c r="F1004" s="196">
        <v>2</v>
      </c>
      <c r="G1004" s="196">
        <v>4</v>
      </c>
      <c r="H1004" s="215">
        <v>44515</v>
      </c>
      <c r="I1004" s="196">
        <v>450</v>
      </c>
      <c r="J1004" s="217">
        <f t="shared" si="51"/>
        <v>4</v>
      </c>
    </row>
    <row r="1005" spans="1:10" hidden="1" outlineLevel="1" x14ac:dyDescent="0.35">
      <c r="A1005" s="210" t="s">
        <v>92</v>
      </c>
      <c r="B1005" s="196">
        <v>31</v>
      </c>
      <c r="C1005" s="210" t="s">
        <v>93</v>
      </c>
      <c r="D1005" s="72" t="s">
        <v>170</v>
      </c>
      <c r="E1005" s="196">
        <v>3</v>
      </c>
      <c r="F1005" s="196">
        <v>3</v>
      </c>
      <c r="G1005" s="196">
        <v>6</v>
      </c>
      <c r="H1005" s="215">
        <v>44515</v>
      </c>
      <c r="I1005" s="196">
        <v>400</v>
      </c>
      <c r="J1005" s="217">
        <f t="shared" si="51"/>
        <v>6</v>
      </c>
    </row>
    <row r="1006" spans="1:10" hidden="1" outlineLevel="1" x14ac:dyDescent="0.35">
      <c r="A1006" s="210" t="s">
        <v>92</v>
      </c>
      <c r="B1006" s="196">
        <v>1</v>
      </c>
      <c r="C1006" s="210" t="s">
        <v>93</v>
      </c>
      <c r="D1006" s="72" t="s">
        <v>170</v>
      </c>
      <c r="E1006" s="196">
        <v>4</v>
      </c>
      <c r="F1006" s="196">
        <v>2</v>
      </c>
      <c r="G1006" s="196">
        <v>6</v>
      </c>
      <c r="H1006" s="215">
        <v>44515</v>
      </c>
      <c r="I1006" s="196">
        <v>400</v>
      </c>
      <c r="J1006" s="217">
        <f t="shared" si="51"/>
        <v>6</v>
      </c>
    </row>
    <row r="1007" spans="1:10" hidden="1" outlineLevel="1" x14ac:dyDescent="0.35">
      <c r="A1007" s="210" t="s">
        <v>92</v>
      </c>
      <c r="B1007" s="196">
        <v>2</v>
      </c>
      <c r="C1007" s="210" t="s">
        <v>93</v>
      </c>
      <c r="D1007" s="72" t="s">
        <v>170</v>
      </c>
      <c r="E1007" s="196">
        <v>2</v>
      </c>
      <c r="F1007" s="196">
        <v>3</v>
      </c>
      <c r="G1007" s="196">
        <v>5</v>
      </c>
      <c r="H1007" s="215">
        <v>44515</v>
      </c>
      <c r="I1007" s="196">
        <v>800</v>
      </c>
      <c r="J1007" s="217">
        <f t="shared" si="51"/>
        <v>5</v>
      </c>
    </row>
    <row r="1008" spans="1:10" hidden="1" outlineLevel="1" x14ac:dyDescent="0.35">
      <c r="A1008" s="210" t="s">
        <v>92</v>
      </c>
      <c r="B1008" s="196">
        <v>11</v>
      </c>
      <c r="C1008" s="210" t="s">
        <v>93</v>
      </c>
      <c r="D1008" s="72" t="s">
        <v>170</v>
      </c>
      <c r="E1008" s="196">
        <v>4</v>
      </c>
      <c r="F1008" s="196">
        <v>2</v>
      </c>
      <c r="G1008" s="196">
        <v>6</v>
      </c>
      <c r="H1008" s="215">
        <v>44515</v>
      </c>
      <c r="I1008" s="196">
        <v>400</v>
      </c>
      <c r="J1008" s="217">
        <f t="shared" si="51"/>
        <v>6</v>
      </c>
    </row>
    <row r="1009" spans="1:10" hidden="1" outlineLevel="1" x14ac:dyDescent="0.35">
      <c r="A1009" s="210" t="s">
        <v>92</v>
      </c>
      <c r="B1009" s="196">
        <v>3</v>
      </c>
      <c r="C1009" s="210" t="s">
        <v>93</v>
      </c>
      <c r="D1009" s="72" t="s">
        <v>170</v>
      </c>
      <c r="E1009" s="196">
        <v>5</v>
      </c>
      <c r="F1009" s="196">
        <v>3</v>
      </c>
      <c r="G1009" s="196">
        <v>8</v>
      </c>
      <c r="H1009" s="215">
        <v>44515</v>
      </c>
      <c r="I1009" s="196">
        <v>400</v>
      </c>
      <c r="J1009" s="217">
        <f t="shared" si="51"/>
        <v>8</v>
      </c>
    </row>
    <row r="1010" spans="1:10" hidden="1" outlineLevel="1" x14ac:dyDescent="0.35">
      <c r="A1010" s="210" t="s">
        <v>92</v>
      </c>
      <c r="B1010" s="196">
        <v>4</v>
      </c>
      <c r="C1010" s="210" t="s">
        <v>93</v>
      </c>
      <c r="D1010" s="72" t="s">
        <v>170</v>
      </c>
      <c r="E1010" s="196">
        <v>6</v>
      </c>
      <c r="F1010" s="196">
        <v>9</v>
      </c>
      <c r="G1010" s="196">
        <v>15</v>
      </c>
      <c r="H1010" s="215">
        <v>44515</v>
      </c>
      <c r="I1010" s="196">
        <v>350</v>
      </c>
      <c r="J1010" s="217">
        <f t="shared" si="51"/>
        <v>15</v>
      </c>
    </row>
    <row r="1011" spans="1:10" hidden="1" outlineLevel="1" x14ac:dyDescent="0.35">
      <c r="A1011" s="210" t="s">
        <v>92</v>
      </c>
      <c r="B1011" s="196">
        <v>5</v>
      </c>
      <c r="C1011" s="210" t="s">
        <v>93</v>
      </c>
      <c r="D1011" s="72" t="s">
        <v>170</v>
      </c>
      <c r="E1011" s="196">
        <v>4</v>
      </c>
      <c r="F1011" s="196">
        <v>3</v>
      </c>
      <c r="G1011" s="196">
        <v>7</v>
      </c>
      <c r="H1011" s="215">
        <v>44515</v>
      </c>
      <c r="I1011" s="196">
        <v>600</v>
      </c>
      <c r="J1011" s="217">
        <f t="shared" si="51"/>
        <v>7</v>
      </c>
    </row>
    <row r="1012" spans="1:10" hidden="1" outlineLevel="1" x14ac:dyDescent="0.35">
      <c r="A1012" s="210" t="s">
        <v>92</v>
      </c>
      <c r="B1012" s="196">
        <v>6</v>
      </c>
      <c r="C1012" s="210" t="s">
        <v>93</v>
      </c>
      <c r="D1012" s="72" t="s">
        <v>170</v>
      </c>
      <c r="E1012" s="196">
        <v>2</v>
      </c>
      <c r="F1012" s="196">
        <v>2</v>
      </c>
      <c r="G1012" s="196">
        <v>4</v>
      </c>
      <c r="H1012" s="215">
        <v>44515</v>
      </c>
      <c r="I1012" s="196">
        <v>400</v>
      </c>
      <c r="J1012" s="217">
        <f t="shared" si="51"/>
        <v>4</v>
      </c>
    </row>
    <row r="1013" spans="1:10" hidden="1" outlineLevel="1" x14ac:dyDescent="0.35">
      <c r="A1013" s="210" t="s">
        <v>92</v>
      </c>
      <c r="B1013" s="196">
        <v>7</v>
      </c>
      <c r="C1013" s="210" t="s">
        <v>93</v>
      </c>
      <c r="D1013" s="72" t="s">
        <v>170</v>
      </c>
      <c r="E1013" s="196">
        <v>4</v>
      </c>
      <c r="F1013" s="196">
        <v>2</v>
      </c>
      <c r="G1013" s="196">
        <v>6</v>
      </c>
      <c r="H1013" s="215">
        <v>44515</v>
      </c>
      <c r="I1013" s="196">
        <v>300</v>
      </c>
      <c r="J1013" s="217">
        <f t="shared" si="51"/>
        <v>6</v>
      </c>
    </row>
    <row r="1014" spans="1:10" hidden="1" outlineLevel="1" x14ac:dyDescent="0.35">
      <c r="A1014" s="210" t="s">
        <v>92</v>
      </c>
      <c r="B1014" s="196">
        <v>8</v>
      </c>
      <c r="C1014" s="210" t="s">
        <v>93</v>
      </c>
      <c r="D1014" s="72" t="s">
        <v>170</v>
      </c>
      <c r="E1014" s="196">
        <v>2</v>
      </c>
      <c r="F1014" s="196">
        <v>2</v>
      </c>
      <c r="G1014" s="196">
        <v>4</v>
      </c>
      <c r="H1014" s="215">
        <v>44515</v>
      </c>
      <c r="I1014" s="196">
        <v>200</v>
      </c>
      <c r="J1014" s="217">
        <f t="shared" si="51"/>
        <v>4</v>
      </c>
    </row>
    <row r="1015" spans="1:10" hidden="1" outlineLevel="1" x14ac:dyDescent="0.35">
      <c r="A1015" s="210" t="s">
        <v>92</v>
      </c>
      <c r="B1015" s="196">
        <v>9</v>
      </c>
      <c r="C1015" s="210" t="s">
        <v>93</v>
      </c>
      <c r="D1015" s="72" t="s">
        <v>170</v>
      </c>
      <c r="E1015" s="196">
        <v>5</v>
      </c>
      <c r="F1015" s="196">
        <v>2</v>
      </c>
      <c r="G1015" s="196">
        <v>7</v>
      </c>
      <c r="H1015" s="215">
        <v>44515</v>
      </c>
      <c r="I1015" s="196">
        <v>200</v>
      </c>
      <c r="J1015" s="217">
        <f t="shared" si="51"/>
        <v>7</v>
      </c>
    </row>
    <row r="1016" spans="1:10" hidden="1" outlineLevel="1" x14ac:dyDescent="0.35">
      <c r="A1016" s="210" t="s">
        <v>92</v>
      </c>
      <c r="B1016" s="196">
        <v>38</v>
      </c>
      <c r="C1016" s="210" t="s">
        <v>93</v>
      </c>
      <c r="D1016" s="72" t="s">
        <v>170</v>
      </c>
      <c r="E1016" s="196">
        <v>7</v>
      </c>
      <c r="F1016" s="196">
        <v>2</v>
      </c>
      <c r="G1016" s="196">
        <v>9</v>
      </c>
      <c r="H1016" s="215">
        <v>44515</v>
      </c>
      <c r="I1016" s="196">
        <v>300</v>
      </c>
      <c r="J1016" s="217">
        <f t="shared" si="51"/>
        <v>9</v>
      </c>
    </row>
    <row r="1017" spans="1:10" hidden="1" outlineLevel="1" x14ac:dyDescent="0.35">
      <c r="A1017" s="210" t="s">
        <v>92</v>
      </c>
      <c r="B1017" s="196">
        <v>10</v>
      </c>
      <c r="C1017" s="210" t="s">
        <v>93</v>
      </c>
      <c r="D1017" s="72" t="s">
        <v>170</v>
      </c>
      <c r="E1017" s="196">
        <v>6</v>
      </c>
      <c r="F1017" s="196">
        <v>2</v>
      </c>
      <c r="G1017" s="196">
        <v>8</v>
      </c>
      <c r="H1017" s="215">
        <v>44515</v>
      </c>
      <c r="I1017" s="196">
        <v>350</v>
      </c>
      <c r="J1017" s="217">
        <f t="shared" si="51"/>
        <v>8</v>
      </c>
    </row>
    <row r="1018" spans="1:10" hidden="1" outlineLevel="1" x14ac:dyDescent="0.35">
      <c r="A1018" s="210" t="s">
        <v>92</v>
      </c>
      <c r="B1018" s="196">
        <v>12</v>
      </c>
      <c r="C1018" s="210" t="s">
        <v>93</v>
      </c>
      <c r="D1018" s="72" t="s">
        <v>170</v>
      </c>
      <c r="E1018" s="196">
        <v>3</v>
      </c>
      <c r="F1018" s="196">
        <v>3</v>
      </c>
      <c r="G1018" s="196">
        <v>6</v>
      </c>
      <c r="H1018" s="215">
        <v>44515</v>
      </c>
      <c r="I1018" s="196">
        <v>450</v>
      </c>
      <c r="J1018" s="217">
        <f t="shared" si="51"/>
        <v>6</v>
      </c>
    </row>
    <row r="1019" spans="1:10" hidden="1" outlineLevel="1" x14ac:dyDescent="0.35">
      <c r="A1019" s="210" t="s">
        <v>92</v>
      </c>
      <c r="B1019" s="196">
        <v>13</v>
      </c>
      <c r="C1019" s="210" t="s">
        <v>93</v>
      </c>
      <c r="D1019" s="72" t="s">
        <v>170</v>
      </c>
      <c r="E1019" s="196">
        <v>5</v>
      </c>
      <c r="F1019" s="196">
        <v>2</v>
      </c>
      <c r="G1019" s="196">
        <v>7</v>
      </c>
      <c r="H1019" s="215">
        <v>44515</v>
      </c>
      <c r="I1019" s="196">
        <v>400</v>
      </c>
      <c r="J1019" s="217">
        <f t="shared" si="51"/>
        <v>7</v>
      </c>
    </row>
    <row r="1020" spans="1:10" hidden="1" outlineLevel="1" x14ac:dyDescent="0.35">
      <c r="A1020" s="210" t="s">
        <v>92</v>
      </c>
      <c r="B1020" s="196">
        <v>14</v>
      </c>
      <c r="C1020" s="210" t="s">
        <v>93</v>
      </c>
      <c r="D1020" s="72" t="s">
        <v>170</v>
      </c>
      <c r="E1020" s="196">
        <v>4</v>
      </c>
      <c r="F1020" s="196">
        <v>2</v>
      </c>
      <c r="G1020" s="196">
        <v>6</v>
      </c>
      <c r="H1020" s="215">
        <v>44515</v>
      </c>
      <c r="I1020" s="196">
        <v>300</v>
      </c>
      <c r="J1020" s="217">
        <f t="shared" si="51"/>
        <v>6</v>
      </c>
    </row>
    <row r="1021" spans="1:10" hidden="1" outlineLevel="1" x14ac:dyDescent="0.35">
      <c r="A1021" s="210" t="s">
        <v>92</v>
      </c>
      <c r="B1021" s="196">
        <v>15</v>
      </c>
      <c r="C1021" s="210" t="s">
        <v>93</v>
      </c>
      <c r="D1021" s="72" t="s">
        <v>170</v>
      </c>
      <c r="E1021" s="196">
        <v>3</v>
      </c>
      <c r="F1021" s="196">
        <v>2</v>
      </c>
      <c r="G1021" s="196">
        <v>5</v>
      </c>
      <c r="H1021" s="215">
        <v>44515</v>
      </c>
      <c r="I1021" s="196">
        <v>200</v>
      </c>
      <c r="J1021" s="217">
        <f t="shared" si="51"/>
        <v>5</v>
      </c>
    </row>
    <row r="1022" spans="1:10" hidden="1" outlineLevel="1" x14ac:dyDescent="0.35">
      <c r="A1022" s="210" t="s">
        <v>92</v>
      </c>
      <c r="B1022" s="196">
        <v>16</v>
      </c>
      <c r="C1022" s="210" t="s">
        <v>93</v>
      </c>
      <c r="D1022" s="72" t="s">
        <v>170</v>
      </c>
      <c r="E1022" s="196">
        <v>8</v>
      </c>
      <c r="F1022" s="196">
        <v>2</v>
      </c>
      <c r="G1022" s="196">
        <v>10</v>
      </c>
      <c r="H1022" s="215">
        <v>44515</v>
      </c>
      <c r="I1022" s="196">
        <v>350</v>
      </c>
      <c r="J1022" s="217">
        <f t="shared" si="51"/>
        <v>10</v>
      </c>
    </row>
    <row r="1023" spans="1:10" hidden="1" outlineLevel="1" x14ac:dyDescent="0.35">
      <c r="A1023" s="210" t="s">
        <v>92</v>
      </c>
      <c r="B1023" s="196">
        <v>17</v>
      </c>
      <c r="C1023" s="210" t="s">
        <v>93</v>
      </c>
      <c r="D1023" s="72" t="s">
        <v>170</v>
      </c>
      <c r="E1023" s="196">
        <v>6</v>
      </c>
      <c r="F1023" s="196">
        <v>2</v>
      </c>
      <c r="G1023" s="196">
        <v>8</v>
      </c>
      <c r="H1023" s="215">
        <v>44515</v>
      </c>
      <c r="I1023" s="196">
        <v>400</v>
      </c>
      <c r="J1023" s="217">
        <f t="shared" si="51"/>
        <v>8</v>
      </c>
    </row>
    <row r="1024" spans="1:10" hidden="1" outlineLevel="1" x14ac:dyDescent="0.35">
      <c r="A1024" s="210" t="s">
        <v>92</v>
      </c>
      <c r="B1024" s="196">
        <v>50</v>
      </c>
      <c r="C1024" s="210" t="s">
        <v>93</v>
      </c>
      <c r="D1024" s="72" t="s">
        <v>170</v>
      </c>
      <c r="E1024" s="196">
        <v>3</v>
      </c>
      <c r="F1024" s="196">
        <v>2</v>
      </c>
      <c r="G1024" s="196">
        <v>5</v>
      </c>
      <c r="H1024" s="215">
        <v>44515</v>
      </c>
      <c r="I1024" s="196">
        <v>500</v>
      </c>
      <c r="J1024" s="217">
        <f t="shared" si="51"/>
        <v>5</v>
      </c>
    </row>
    <row r="1025" spans="1:10" hidden="1" outlineLevel="1" x14ac:dyDescent="0.35">
      <c r="A1025" s="210" t="s">
        <v>92</v>
      </c>
      <c r="B1025" s="196">
        <v>18</v>
      </c>
      <c r="C1025" s="210" t="s">
        <v>93</v>
      </c>
      <c r="D1025" s="72" t="s">
        <v>170</v>
      </c>
      <c r="E1025" s="196">
        <v>5</v>
      </c>
      <c r="F1025" s="196">
        <v>3</v>
      </c>
      <c r="G1025" s="196">
        <v>8</v>
      </c>
      <c r="H1025" s="215">
        <v>44515</v>
      </c>
      <c r="I1025" s="196">
        <v>100</v>
      </c>
      <c r="J1025" s="217">
        <f t="shared" si="51"/>
        <v>8</v>
      </c>
    </row>
    <row r="1026" spans="1:10" hidden="1" outlineLevel="1" x14ac:dyDescent="0.35">
      <c r="A1026" s="210" t="s">
        <v>92</v>
      </c>
      <c r="B1026" s="196">
        <v>19</v>
      </c>
      <c r="C1026" s="210" t="s">
        <v>93</v>
      </c>
      <c r="D1026" s="72" t="s">
        <v>170</v>
      </c>
      <c r="E1026" s="196">
        <v>3</v>
      </c>
      <c r="F1026" s="196">
        <v>2</v>
      </c>
      <c r="G1026" s="196">
        <v>5</v>
      </c>
      <c r="H1026" s="215">
        <v>44515</v>
      </c>
      <c r="I1026" s="196">
        <v>150</v>
      </c>
      <c r="J1026" s="217">
        <f t="shared" si="51"/>
        <v>5</v>
      </c>
    </row>
    <row r="1027" spans="1:10" hidden="1" outlineLevel="1" x14ac:dyDescent="0.35">
      <c r="A1027" s="210" t="s">
        <v>92</v>
      </c>
      <c r="B1027" s="196">
        <v>20</v>
      </c>
      <c r="C1027" s="210" t="s">
        <v>93</v>
      </c>
      <c r="D1027" s="72" t="s">
        <v>170</v>
      </c>
      <c r="E1027" s="196">
        <v>4</v>
      </c>
      <c r="F1027" s="196">
        <v>2</v>
      </c>
      <c r="G1027" s="196">
        <v>6</v>
      </c>
      <c r="H1027" s="215">
        <v>44515</v>
      </c>
      <c r="I1027" s="196">
        <v>200</v>
      </c>
      <c r="J1027" s="217">
        <f t="shared" ref="J1027:J1090" si="54">IF(I1027&gt;$Q$1,,G1027)</f>
        <v>6</v>
      </c>
    </row>
    <row r="1028" spans="1:10" hidden="1" outlineLevel="1" x14ac:dyDescent="0.35">
      <c r="A1028" s="210" t="s">
        <v>92</v>
      </c>
      <c r="B1028" s="196">
        <v>21</v>
      </c>
      <c r="C1028" s="210" t="s">
        <v>93</v>
      </c>
      <c r="D1028" s="72" t="s">
        <v>170</v>
      </c>
      <c r="E1028" s="196">
        <v>4</v>
      </c>
      <c r="F1028" s="196">
        <v>5</v>
      </c>
      <c r="G1028" s="196">
        <v>9</v>
      </c>
      <c r="H1028" s="215">
        <v>44515</v>
      </c>
      <c r="I1028" s="196">
        <v>250</v>
      </c>
      <c r="J1028" s="217">
        <f t="shared" si="54"/>
        <v>9</v>
      </c>
    </row>
    <row r="1029" spans="1:10" hidden="1" outlineLevel="1" x14ac:dyDescent="0.35">
      <c r="A1029" s="210" t="s">
        <v>92</v>
      </c>
      <c r="B1029" s="196">
        <v>22</v>
      </c>
      <c r="C1029" s="210" t="s">
        <v>93</v>
      </c>
      <c r="D1029" s="72" t="s">
        <v>170</v>
      </c>
      <c r="E1029" s="196">
        <v>7</v>
      </c>
      <c r="F1029" s="196">
        <v>2</v>
      </c>
      <c r="G1029" s="196">
        <v>9</v>
      </c>
      <c r="H1029" s="215">
        <v>44515</v>
      </c>
      <c r="I1029" s="196">
        <v>500</v>
      </c>
      <c r="J1029" s="217">
        <f t="shared" si="54"/>
        <v>9</v>
      </c>
    </row>
    <row r="1030" spans="1:10" hidden="1" outlineLevel="1" x14ac:dyDescent="0.35">
      <c r="A1030" s="210" t="s">
        <v>92</v>
      </c>
      <c r="B1030" s="196">
        <v>23</v>
      </c>
      <c r="C1030" s="210" t="s">
        <v>93</v>
      </c>
      <c r="D1030" s="72" t="s">
        <v>170</v>
      </c>
      <c r="E1030" s="196">
        <v>2</v>
      </c>
      <c r="F1030" s="196">
        <v>2</v>
      </c>
      <c r="G1030" s="196">
        <v>4</v>
      </c>
      <c r="H1030" s="215">
        <v>44515</v>
      </c>
      <c r="I1030" s="196">
        <v>100</v>
      </c>
      <c r="J1030" s="217">
        <f t="shared" si="54"/>
        <v>4</v>
      </c>
    </row>
    <row r="1031" spans="1:10" hidden="1" outlineLevel="1" x14ac:dyDescent="0.35">
      <c r="A1031" s="210" t="s">
        <v>92</v>
      </c>
      <c r="B1031" s="196">
        <v>24</v>
      </c>
      <c r="C1031" s="210" t="s">
        <v>93</v>
      </c>
      <c r="D1031" s="72" t="s">
        <v>170</v>
      </c>
      <c r="E1031" s="196">
        <v>7</v>
      </c>
      <c r="F1031" s="196">
        <v>2</v>
      </c>
      <c r="G1031" s="196">
        <v>9</v>
      </c>
      <c r="H1031" s="215">
        <v>44515</v>
      </c>
      <c r="I1031" s="196">
        <v>400</v>
      </c>
      <c r="J1031" s="217">
        <f t="shared" si="54"/>
        <v>9</v>
      </c>
    </row>
    <row r="1032" spans="1:10" hidden="1" outlineLevel="1" x14ac:dyDescent="0.35">
      <c r="A1032" s="210" t="s">
        <v>92</v>
      </c>
      <c r="B1032" s="196">
        <v>25</v>
      </c>
      <c r="C1032" s="210" t="s">
        <v>93</v>
      </c>
      <c r="D1032" s="72" t="s">
        <v>170</v>
      </c>
      <c r="E1032" s="196">
        <v>2</v>
      </c>
      <c r="F1032" s="196">
        <v>2</v>
      </c>
      <c r="G1032" s="196">
        <v>4</v>
      </c>
      <c r="H1032" s="215">
        <v>44515</v>
      </c>
      <c r="I1032" s="196">
        <v>400</v>
      </c>
      <c r="J1032" s="217">
        <f t="shared" si="54"/>
        <v>4</v>
      </c>
    </row>
    <row r="1033" spans="1:10" hidden="1" outlineLevel="1" x14ac:dyDescent="0.35">
      <c r="A1033" s="210" t="s">
        <v>92</v>
      </c>
      <c r="B1033" s="196">
        <v>26</v>
      </c>
      <c r="C1033" s="210" t="s">
        <v>93</v>
      </c>
      <c r="D1033" s="72" t="s">
        <v>170</v>
      </c>
      <c r="E1033" s="196">
        <v>3</v>
      </c>
      <c r="F1033" s="196">
        <v>2</v>
      </c>
      <c r="G1033" s="196">
        <v>5</v>
      </c>
      <c r="H1033" s="215">
        <v>44515</v>
      </c>
      <c r="I1033" s="196">
        <v>400</v>
      </c>
      <c r="J1033" s="217">
        <f t="shared" si="54"/>
        <v>5</v>
      </c>
    </row>
    <row r="1034" spans="1:10" hidden="1" outlineLevel="1" x14ac:dyDescent="0.35">
      <c r="A1034" s="210" t="s">
        <v>92</v>
      </c>
      <c r="B1034" s="196">
        <v>27</v>
      </c>
      <c r="C1034" s="210" t="s">
        <v>93</v>
      </c>
      <c r="D1034" s="72" t="s">
        <v>170</v>
      </c>
      <c r="E1034" s="196">
        <v>2</v>
      </c>
      <c r="F1034" s="196">
        <v>2</v>
      </c>
      <c r="G1034" s="196">
        <v>4</v>
      </c>
      <c r="H1034" s="215">
        <v>44515</v>
      </c>
      <c r="I1034" s="196">
        <v>400</v>
      </c>
      <c r="J1034" s="217">
        <f t="shared" si="54"/>
        <v>4</v>
      </c>
    </row>
    <row r="1035" spans="1:10" hidden="1" outlineLevel="1" x14ac:dyDescent="0.35">
      <c r="A1035" s="210" t="s">
        <v>92</v>
      </c>
      <c r="B1035" s="196">
        <v>28</v>
      </c>
      <c r="C1035" s="210" t="s">
        <v>93</v>
      </c>
      <c r="D1035" s="72" t="s">
        <v>170</v>
      </c>
      <c r="E1035" s="196">
        <v>2</v>
      </c>
      <c r="F1035" s="196">
        <v>2</v>
      </c>
      <c r="G1035" s="196">
        <v>4</v>
      </c>
      <c r="H1035" s="215">
        <v>44515</v>
      </c>
      <c r="I1035" s="196">
        <v>400</v>
      </c>
      <c r="J1035" s="217">
        <f t="shared" si="54"/>
        <v>4</v>
      </c>
    </row>
    <row r="1036" spans="1:10" hidden="1" outlineLevel="1" x14ac:dyDescent="0.35">
      <c r="A1036" s="210" t="s">
        <v>92</v>
      </c>
      <c r="B1036" s="196">
        <v>29</v>
      </c>
      <c r="C1036" s="210" t="s">
        <v>93</v>
      </c>
      <c r="D1036" s="72" t="s">
        <v>170</v>
      </c>
      <c r="E1036" s="196">
        <v>4</v>
      </c>
      <c r="F1036" s="196">
        <v>2</v>
      </c>
      <c r="G1036" s="196">
        <v>6</v>
      </c>
      <c r="H1036" s="215">
        <v>44515</v>
      </c>
      <c r="I1036" s="196">
        <v>350</v>
      </c>
      <c r="J1036" s="217">
        <f t="shared" si="54"/>
        <v>6</v>
      </c>
    </row>
    <row r="1037" spans="1:10" hidden="1" outlineLevel="1" x14ac:dyDescent="0.35">
      <c r="A1037" s="210" t="s">
        <v>92</v>
      </c>
      <c r="B1037" s="196">
        <v>30</v>
      </c>
      <c r="C1037" s="210" t="s">
        <v>93</v>
      </c>
      <c r="D1037" s="72" t="s">
        <v>170</v>
      </c>
      <c r="E1037" s="196">
        <v>1</v>
      </c>
      <c r="F1037" s="196">
        <v>3</v>
      </c>
      <c r="G1037" s="196">
        <v>4</v>
      </c>
      <c r="H1037" s="215">
        <v>44515</v>
      </c>
      <c r="I1037" s="196">
        <v>300</v>
      </c>
      <c r="J1037" s="217">
        <f t="shared" si="54"/>
        <v>4</v>
      </c>
    </row>
    <row r="1038" spans="1:10" hidden="1" outlineLevel="1" x14ac:dyDescent="0.35">
      <c r="A1038" s="210" t="s">
        <v>92</v>
      </c>
      <c r="B1038" s="196">
        <v>32</v>
      </c>
      <c r="C1038" s="210" t="s">
        <v>93</v>
      </c>
      <c r="D1038" s="72" t="s">
        <v>170</v>
      </c>
      <c r="E1038" s="196">
        <v>3</v>
      </c>
      <c r="F1038" s="196">
        <v>3</v>
      </c>
      <c r="G1038" s="196">
        <v>6</v>
      </c>
      <c r="H1038" s="215">
        <v>44515</v>
      </c>
      <c r="I1038" s="196">
        <v>200</v>
      </c>
      <c r="J1038" s="217">
        <f t="shared" si="54"/>
        <v>6</v>
      </c>
    </row>
    <row r="1039" spans="1:10" hidden="1" outlineLevel="1" x14ac:dyDescent="0.35">
      <c r="A1039" s="210" t="s">
        <v>92</v>
      </c>
      <c r="B1039" s="196">
        <v>33</v>
      </c>
      <c r="C1039" s="210" t="s">
        <v>93</v>
      </c>
      <c r="D1039" s="72" t="s">
        <v>170</v>
      </c>
      <c r="E1039" s="196">
        <v>4</v>
      </c>
      <c r="F1039" s="196">
        <v>2</v>
      </c>
      <c r="G1039" s="196">
        <v>6</v>
      </c>
      <c r="H1039" s="215">
        <v>44515</v>
      </c>
      <c r="I1039" s="196">
        <v>300</v>
      </c>
      <c r="J1039" s="217">
        <f t="shared" si="54"/>
        <v>6</v>
      </c>
    </row>
    <row r="1040" spans="1:10" hidden="1" outlineLevel="1" x14ac:dyDescent="0.35">
      <c r="A1040" s="210" t="s">
        <v>92</v>
      </c>
      <c r="B1040" s="196">
        <v>34</v>
      </c>
      <c r="C1040" s="210" t="s">
        <v>93</v>
      </c>
      <c r="D1040" s="72" t="s">
        <v>170</v>
      </c>
      <c r="E1040" s="196">
        <v>3</v>
      </c>
      <c r="F1040" s="196">
        <v>2</v>
      </c>
      <c r="G1040" s="196">
        <v>5</v>
      </c>
      <c r="H1040" s="215">
        <v>44515</v>
      </c>
      <c r="I1040" s="196">
        <v>500</v>
      </c>
      <c r="J1040" s="217">
        <f t="shared" si="54"/>
        <v>5</v>
      </c>
    </row>
    <row r="1041" spans="1:10" hidden="1" outlineLevel="1" x14ac:dyDescent="0.35">
      <c r="A1041" s="210" t="s">
        <v>92</v>
      </c>
      <c r="B1041" s="196">
        <v>35</v>
      </c>
      <c r="C1041" s="210" t="s">
        <v>93</v>
      </c>
      <c r="D1041" s="72" t="s">
        <v>170</v>
      </c>
      <c r="E1041" s="196">
        <v>2</v>
      </c>
      <c r="F1041" s="196">
        <v>2</v>
      </c>
      <c r="G1041" s="196">
        <v>4</v>
      </c>
      <c r="H1041" s="215">
        <v>44515</v>
      </c>
      <c r="I1041" s="196">
        <v>100</v>
      </c>
      <c r="J1041" s="217">
        <f t="shared" si="54"/>
        <v>4</v>
      </c>
    </row>
    <row r="1042" spans="1:10" hidden="1" outlineLevel="1" x14ac:dyDescent="0.35">
      <c r="A1042" s="210" t="s">
        <v>92</v>
      </c>
      <c r="B1042" s="196">
        <v>36</v>
      </c>
      <c r="C1042" s="210" t="s">
        <v>93</v>
      </c>
      <c r="D1042" s="72" t="s">
        <v>170</v>
      </c>
      <c r="E1042" s="196">
        <v>3</v>
      </c>
      <c r="F1042" s="196">
        <v>3</v>
      </c>
      <c r="G1042" s="196">
        <v>6</v>
      </c>
      <c r="H1042" s="215">
        <v>44515</v>
      </c>
      <c r="I1042" s="196">
        <v>200</v>
      </c>
      <c r="J1042" s="217">
        <f t="shared" si="54"/>
        <v>6</v>
      </c>
    </row>
    <row r="1043" spans="1:10" hidden="1" outlineLevel="1" x14ac:dyDescent="0.35">
      <c r="A1043" s="210" t="s">
        <v>92</v>
      </c>
      <c r="B1043" s="196">
        <v>37</v>
      </c>
      <c r="C1043" s="210" t="s">
        <v>93</v>
      </c>
      <c r="D1043" s="72" t="s">
        <v>170</v>
      </c>
      <c r="E1043" s="196">
        <v>4</v>
      </c>
      <c r="F1043" s="196">
        <v>2</v>
      </c>
      <c r="G1043" s="196">
        <v>6</v>
      </c>
      <c r="H1043" s="215">
        <v>44515</v>
      </c>
      <c r="I1043" s="196">
        <v>300</v>
      </c>
      <c r="J1043" s="217">
        <f t="shared" si="54"/>
        <v>6</v>
      </c>
    </row>
    <row r="1044" spans="1:10" hidden="1" outlineLevel="1" x14ac:dyDescent="0.35">
      <c r="A1044" s="210" t="s">
        <v>92</v>
      </c>
      <c r="B1044" s="196">
        <v>39</v>
      </c>
      <c r="C1044" s="210" t="s">
        <v>93</v>
      </c>
      <c r="D1044" s="72" t="s">
        <v>170</v>
      </c>
      <c r="E1044" s="196">
        <v>6</v>
      </c>
      <c r="F1044" s="196">
        <v>2</v>
      </c>
      <c r="G1044" s="196">
        <v>8</v>
      </c>
      <c r="H1044" s="215">
        <v>44515</v>
      </c>
      <c r="I1044" s="196">
        <v>400</v>
      </c>
      <c r="J1044" s="217">
        <f t="shared" si="54"/>
        <v>8</v>
      </c>
    </row>
    <row r="1045" spans="1:10" hidden="1" outlineLevel="1" x14ac:dyDescent="0.35">
      <c r="A1045" s="210" t="s">
        <v>92</v>
      </c>
      <c r="B1045" s="196">
        <v>40</v>
      </c>
      <c r="C1045" s="210" t="s">
        <v>93</v>
      </c>
      <c r="D1045" s="72" t="s">
        <v>170</v>
      </c>
      <c r="E1045" s="196">
        <v>2</v>
      </c>
      <c r="F1045" s="196">
        <v>2</v>
      </c>
      <c r="G1045" s="196">
        <v>4</v>
      </c>
      <c r="H1045" s="215">
        <v>44515</v>
      </c>
      <c r="I1045" s="196">
        <v>450</v>
      </c>
      <c r="J1045" s="217">
        <f t="shared" si="54"/>
        <v>4</v>
      </c>
    </row>
    <row r="1046" spans="1:10" hidden="1" outlineLevel="1" x14ac:dyDescent="0.35">
      <c r="A1046" s="210" t="s">
        <v>92</v>
      </c>
      <c r="B1046" s="196">
        <v>41</v>
      </c>
      <c r="C1046" s="210" t="s">
        <v>93</v>
      </c>
      <c r="D1046" s="72" t="s">
        <v>170</v>
      </c>
      <c r="E1046" s="196">
        <v>6</v>
      </c>
      <c r="F1046" s="196">
        <v>3</v>
      </c>
      <c r="G1046" s="196">
        <v>9</v>
      </c>
      <c r="H1046" s="215">
        <v>44515</v>
      </c>
      <c r="I1046" s="196">
        <v>450</v>
      </c>
      <c r="J1046" s="217">
        <f t="shared" si="54"/>
        <v>9</v>
      </c>
    </row>
    <row r="1047" spans="1:10" hidden="1" outlineLevel="1" x14ac:dyDescent="0.35">
      <c r="A1047" s="210" t="s">
        <v>92</v>
      </c>
      <c r="B1047" s="196">
        <v>42</v>
      </c>
      <c r="C1047" s="210" t="s">
        <v>93</v>
      </c>
      <c r="D1047" s="72" t="s">
        <v>170</v>
      </c>
      <c r="E1047" s="196">
        <v>7</v>
      </c>
      <c r="F1047" s="196">
        <v>2</v>
      </c>
      <c r="G1047" s="196">
        <v>9</v>
      </c>
      <c r="H1047" s="215">
        <v>44515</v>
      </c>
      <c r="I1047" s="196">
        <v>400</v>
      </c>
      <c r="J1047" s="217">
        <f t="shared" si="54"/>
        <v>9</v>
      </c>
    </row>
    <row r="1048" spans="1:10" hidden="1" outlineLevel="1" x14ac:dyDescent="0.35">
      <c r="A1048" s="210" t="s">
        <v>92</v>
      </c>
      <c r="B1048" s="196">
        <v>43</v>
      </c>
      <c r="C1048" s="210" t="s">
        <v>93</v>
      </c>
      <c r="D1048" s="72" t="s">
        <v>170</v>
      </c>
      <c r="E1048" s="196">
        <v>3</v>
      </c>
      <c r="F1048" s="196">
        <v>2</v>
      </c>
      <c r="G1048" s="196">
        <v>5</v>
      </c>
      <c r="H1048" s="215">
        <v>44515</v>
      </c>
      <c r="I1048" s="196">
        <v>400</v>
      </c>
      <c r="J1048" s="217">
        <f t="shared" si="54"/>
        <v>5</v>
      </c>
    </row>
    <row r="1049" spans="1:10" hidden="1" outlineLevel="1" x14ac:dyDescent="0.35">
      <c r="A1049" s="210" t="s">
        <v>92</v>
      </c>
      <c r="B1049" s="196">
        <v>44</v>
      </c>
      <c r="C1049" s="210" t="s">
        <v>93</v>
      </c>
      <c r="D1049" s="72" t="s">
        <v>170</v>
      </c>
      <c r="E1049" s="196">
        <v>2</v>
      </c>
      <c r="F1049" s="196">
        <v>2</v>
      </c>
      <c r="G1049" s="196">
        <v>4</v>
      </c>
      <c r="H1049" s="215">
        <v>44515</v>
      </c>
      <c r="I1049" s="196">
        <v>400</v>
      </c>
      <c r="J1049" s="217">
        <f t="shared" si="54"/>
        <v>4</v>
      </c>
    </row>
    <row r="1050" spans="1:10" hidden="1" outlineLevel="1" x14ac:dyDescent="0.35">
      <c r="A1050" s="210" t="s">
        <v>92</v>
      </c>
      <c r="B1050" s="196">
        <v>49</v>
      </c>
      <c r="C1050" s="210" t="s">
        <v>93</v>
      </c>
      <c r="D1050" s="72" t="s">
        <v>170</v>
      </c>
      <c r="E1050" s="196">
        <v>4</v>
      </c>
      <c r="F1050" s="196">
        <v>3</v>
      </c>
      <c r="G1050" s="196">
        <v>7</v>
      </c>
      <c r="H1050" s="215">
        <v>44515</v>
      </c>
      <c r="I1050" s="196">
        <v>500</v>
      </c>
      <c r="J1050" s="217">
        <f t="shared" si="54"/>
        <v>7</v>
      </c>
    </row>
    <row r="1051" spans="1:10" hidden="1" outlineLevel="1" x14ac:dyDescent="0.35">
      <c r="A1051" s="210" t="s">
        <v>92</v>
      </c>
      <c r="B1051" s="196">
        <v>58</v>
      </c>
      <c r="C1051" s="210" t="s">
        <v>93</v>
      </c>
      <c r="D1051" s="72" t="s">
        <v>170</v>
      </c>
      <c r="E1051" s="196">
        <v>2</v>
      </c>
      <c r="F1051" s="196">
        <v>2</v>
      </c>
      <c r="G1051" s="196">
        <v>4</v>
      </c>
      <c r="H1051" s="215">
        <v>44515</v>
      </c>
      <c r="I1051" s="196">
        <v>850</v>
      </c>
      <c r="J1051" s="217">
        <f t="shared" si="54"/>
        <v>4</v>
      </c>
    </row>
    <row r="1052" spans="1:10" hidden="1" outlineLevel="1" x14ac:dyDescent="0.35">
      <c r="A1052" s="210" t="s">
        <v>92</v>
      </c>
      <c r="B1052" s="196">
        <v>65</v>
      </c>
      <c r="C1052" s="210" t="s">
        <v>93</v>
      </c>
      <c r="D1052" s="72" t="s">
        <v>170</v>
      </c>
      <c r="E1052" s="196">
        <v>8</v>
      </c>
      <c r="F1052" s="196">
        <v>2</v>
      </c>
      <c r="G1052" s="196">
        <v>10</v>
      </c>
      <c r="H1052" s="215">
        <v>44515</v>
      </c>
      <c r="I1052" s="196">
        <v>700</v>
      </c>
      <c r="J1052" s="217">
        <f t="shared" si="54"/>
        <v>10</v>
      </c>
    </row>
    <row r="1053" spans="1:10" hidden="1" outlineLevel="1" x14ac:dyDescent="0.35">
      <c r="A1053" s="210" t="s">
        <v>92</v>
      </c>
      <c r="B1053" s="196">
        <v>45</v>
      </c>
      <c r="C1053" s="210" t="s">
        <v>93</v>
      </c>
      <c r="D1053" s="72" t="s">
        <v>170</v>
      </c>
      <c r="E1053" s="196">
        <v>4</v>
      </c>
      <c r="F1053" s="196">
        <v>2</v>
      </c>
      <c r="G1053" s="196">
        <v>6</v>
      </c>
      <c r="H1053" s="215">
        <v>44515</v>
      </c>
      <c r="I1053" s="196">
        <v>400</v>
      </c>
      <c r="J1053" s="217">
        <f t="shared" si="54"/>
        <v>6</v>
      </c>
    </row>
    <row r="1054" spans="1:10" hidden="1" outlineLevel="1" x14ac:dyDescent="0.35">
      <c r="A1054" s="210" t="s">
        <v>92</v>
      </c>
      <c r="B1054" s="196">
        <v>46</v>
      </c>
      <c r="C1054" s="210" t="s">
        <v>93</v>
      </c>
      <c r="D1054" s="72" t="s">
        <v>170</v>
      </c>
      <c r="E1054" s="196">
        <v>6</v>
      </c>
      <c r="F1054" s="196">
        <v>2</v>
      </c>
      <c r="G1054" s="196">
        <v>8</v>
      </c>
      <c r="H1054" s="215">
        <v>44515</v>
      </c>
      <c r="I1054" s="196">
        <v>100</v>
      </c>
      <c r="J1054" s="217">
        <f t="shared" si="54"/>
        <v>8</v>
      </c>
    </row>
    <row r="1055" spans="1:10" hidden="1" outlineLevel="1" x14ac:dyDescent="0.35">
      <c r="A1055" s="210" t="s">
        <v>92</v>
      </c>
      <c r="B1055" s="196">
        <v>47</v>
      </c>
      <c r="C1055" s="210" t="s">
        <v>93</v>
      </c>
      <c r="D1055" s="72" t="s">
        <v>170</v>
      </c>
      <c r="E1055" s="196">
        <v>4</v>
      </c>
      <c r="F1055" s="196">
        <v>3</v>
      </c>
      <c r="G1055" s="196">
        <v>7</v>
      </c>
      <c r="H1055" s="215">
        <v>44515</v>
      </c>
      <c r="I1055" s="196">
        <v>500</v>
      </c>
      <c r="J1055" s="217">
        <f t="shared" si="54"/>
        <v>7</v>
      </c>
    </row>
    <row r="1056" spans="1:10" hidden="1" outlineLevel="1" x14ac:dyDescent="0.35">
      <c r="A1056" s="210" t="s">
        <v>92</v>
      </c>
      <c r="B1056" s="196">
        <v>48</v>
      </c>
      <c r="C1056" s="210" t="s">
        <v>93</v>
      </c>
      <c r="D1056" s="72" t="s">
        <v>170</v>
      </c>
      <c r="E1056" s="196">
        <v>7</v>
      </c>
      <c r="F1056" s="196">
        <v>2</v>
      </c>
      <c r="G1056" s="196">
        <v>9</v>
      </c>
      <c r="H1056" s="215">
        <v>44515</v>
      </c>
      <c r="I1056" s="196">
        <v>200</v>
      </c>
      <c r="J1056" s="217">
        <f t="shared" si="54"/>
        <v>9</v>
      </c>
    </row>
    <row r="1057" spans="1:10" hidden="1" outlineLevel="1" x14ac:dyDescent="0.35">
      <c r="A1057" s="210" t="s">
        <v>92</v>
      </c>
      <c r="B1057" s="196">
        <v>51</v>
      </c>
      <c r="C1057" s="210" t="s">
        <v>93</v>
      </c>
      <c r="D1057" s="72" t="s">
        <v>170</v>
      </c>
      <c r="E1057" s="196">
        <v>4</v>
      </c>
      <c r="F1057" s="196">
        <v>3</v>
      </c>
      <c r="G1057" s="196">
        <v>7</v>
      </c>
      <c r="H1057" s="215">
        <v>44515</v>
      </c>
      <c r="I1057" s="196">
        <v>100</v>
      </c>
      <c r="J1057" s="217">
        <f t="shared" si="54"/>
        <v>7</v>
      </c>
    </row>
    <row r="1058" spans="1:10" hidden="1" outlineLevel="1" x14ac:dyDescent="0.35">
      <c r="A1058" s="210" t="s">
        <v>92</v>
      </c>
      <c r="B1058" s="196">
        <v>52</v>
      </c>
      <c r="C1058" s="210" t="s">
        <v>93</v>
      </c>
      <c r="D1058" s="72" t="s">
        <v>170</v>
      </c>
      <c r="E1058" s="196">
        <v>4</v>
      </c>
      <c r="F1058" s="196">
        <v>3</v>
      </c>
      <c r="G1058" s="196">
        <v>7</v>
      </c>
      <c r="H1058" s="215">
        <v>44515</v>
      </c>
      <c r="I1058" s="196">
        <v>500</v>
      </c>
      <c r="J1058" s="217">
        <f t="shared" si="54"/>
        <v>7</v>
      </c>
    </row>
    <row r="1059" spans="1:10" hidden="1" outlineLevel="1" x14ac:dyDescent="0.35">
      <c r="A1059" s="210" t="s">
        <v>92</v>
      </c>
      <c r="B1059" s="196">
        <v>53</v>
      </c>
      <c r="C1059" s="210" t="s">
        <v>93</v>
      </c>
      <c r="D1059" s="72" t="s">
        <v>170</v>
      </c>
      <c r="E1059" s="196">
        <v>2</v>
      </c>
      <c r="F1059" s="196">
        <v>2</v>
      </c>
      <c r="G1059" s="196">
        <v>4</v>
      </c>
      <c r="H1059" s="215">
        <v>44515</v>
      </c>
      <c r="I1059" s="196">
        <v>100</v>
      </c>
      <c r="J1059" s="217">
        <f t="shared" si="54"/>
        <v>4</v>
      </c>
    </row>
    <row r="1060" spans="1:10" hidden="1" outlineLevel="1" x14ac:dyDescent="0.35">
      <c r="A1060" s="210" t="s">
        <v>92</v>
      </c>
      <c r="B1060" s="196">
        <v>54</v>
      </c>
      <c r="C1060" s="210" t="s">
        <v>93</v>
      </c>
      <c r="D1060" s="72" t="s">
        <v>170</v>
      </c>
      <c r="E1060" s="196">
        <v>6</v>
      </c>
      <c r="F1060" s="196">
        <v>2</v>
      </c>
      <c r="G1060" s="196">
        <v>8</v>
      </c>
      <c r="H1060" s="215">
        <v>44515</v>
      </c>
      <c r="I1060" s="196">
        <v>400</v>
      </c>
      <c r="J1060" s="217">
        <f t="shared" si="54"/>
        <v>8</v>
      </c>
    </row>
    <row r="1061" spans="1:10" hidden="1" outlineLevel="1" x14ac:dyDescent="0.35">
      <c r="A1061" s="210" t="s">
        <v>92</v>
      </c>
      <c r="B1061" s="196">
        <v>55</v>
      </c>
      <c r="C1061" s="210" t="s">
        <v>93</v>
      </c>
      <c r="D1061" s="72" t="s">
        <v>170</v>
      </c>
      <c r="E1061" s="196">
        <v>3</v>
      </c>
      <c r="F1061" s="196">
        <v>2</v>
      </c>
      <c r="G1061" s="196">
        <v>5</v>
      </c>
      <c r="H1061" s="215">
        <v>44515</v>
      </c>
      <c r="I1061" s="196">
        <v>350</v>
      </c>
      <c r="J1061" s="217">
        <f t="shared" si="54"/>
        <v>5</v>
      </c>
    </row>
    <row r="1062" spans="1:10" hidden="1" outlineLevel="1" x14ac:dyDescent="0.35">
      <c r="A1062" s="210" t="s">
        <v>92</v>
      </c>
      <c r="B1062" s="196">
        <v>56</v>
      </c>
      <c r="C1062" s="210" t="s">
        <v>93</v>
      </c>
      <c r="D1062" s="72" t="s">
        <v>170</v>
      </c>
      <c r="E1062" s="196">
        <v>6</v>
      </c>
      <c r="F1062" s="196">
        <v>2</v>
      </c>
      <c r="G1062" s="196">
        <v>8</v>
      </c>
      <c r="H1062" s="215">
        <v>44515</v>
      </c>
      <c r="I1062" s="196">
        <v>400</v>
      </c>
      <c r="J1062" s="217">
        <f t="shared" si="54"/>
        <v>8</v>
      </c>
    </row>
    <row r="1063" spans="1:10" hidden="1" outlineLevel="1" x14ac:dyDescent="0.35">
      <c r="A1063" s="210" t="s">
        <v>92</v>
      </c>
      <c r="B1063" s="196">
        <v>57</v>
      </c>
      <c r="C1063" s="210" t="s">
        <v>93</v>
      </c>
      <c r="D1063" s="72" t="s">
        <v>170</v>
      </c>
      <c r="E1063" s="196">
        <v>6</v>
      </c>
      <c r="F1063" s="196">
        <v>2</v>
      </c>
      <c r="G1063" s="196">
        <v>8</v>
      </c>
      <c r="H1063" s="215">
        <v>44515</v>
      </c>
      <c r="I1063" s="196">
        <v>400</v>
      </c>
      <c r="J1063" s="217">
        <f t="shared" si="54"/>
        <v>8</v>
      </c>
    </row>
    <row r="1064" spans="1:10" hidden="1" outlineLevel="1" x14ac:dyDescent="0.35">
      <c r="A1064" s="210" t="s">
        <v>92</v>
      </c>
      <c r="B1064" s="196">
        <v>59</v>
      </c>
      <c r="C1064" s="210" t="s">
        <v>93</v>
      </c>
      <c r="D1064" s="72" t="s">
        <v>170</v>
      </c>
      <c r="E1064" s="196">
        <v>1</v>
      </c>
      <c r="F1064" s="196">
        <v>2</v>
      </c>
      <c r="G1064" s="196">
        <v>3</v>
      </c>
      <c r="H1064" s="215">
        <v>44515</v>
      </c>
      <c r="I1064" s="196">
        <v>300</v>
      </c>
      <c r="J1064" s="217">
        <f t="shared" si="54"/>
        <v>3</v>
      </c>
    </row>
    <row r="1065" spans="1:10" hidden="1" outlineLevel="1" x14ac:dyDescent="0.35">
      <c r="A1065" s="210" t="s">
        <v>92</v>
      </c>
      <c r="B1065" s="196">
        <v>60</v>
      </c>
      <c r="C1065" s="210" t="s">
        <v>93</v>
      </c>
      <c r="D1065" s="72" t="s">
        <v>170</v>
      </c>
      <c r="E1065" s="196">
        <v>6</v>
      </c>
      <c r="F1065" s="196">
        <v>2</v>
      </c>
      <c r="G1065" s="196">
        <v>8</v>
      </c>
      <c r="H1065" s="215">
        <v>44515</v>
      </c>
      <c r="I1065" s="196">
        <v>400</v>
      </c>
      <c r="J1065" s="217">
        <f t="shared" si="54"/>
        <v>8</v>
      </c>
    </row>
    <row r="1066" spans="1:10" hidden="1" outlineLevel="1" x14ac:dyDescent="0.35">
      <c r="A1066" s="210" t="s">
        <v>92</v>
      </c>
      <c r="B1066" s="196">
        <v>61</v>
      </c>
      <c r="C1066" s="210" t="s">
        <v>93</v>
      </c>
      <c r="D1066" s="72" t="s">
        <v>170</v>
      </c>
      <c r="E1066" s="196">
        <v>2</v>
      </c>
      <c r="F1066" s="196">
        <v>2</v>
      </c>
      <c r="G1066" s="196">
        <v>4</v>
      </c>
      <c r="H1066" s="215">
        <v>44515</v>
      </c>
      <c r="I1066" s="196">
        <v>500</v>
      </c>
      <c r="J1066" s="217">
        <f t="shared" si="54"/>
        <v>4</v>
      </c>
    </row>
    <row r="1067" spans="1:10" hidden="1" outlineLevel="1" x14ac:dyDescent="0.35">
      <c r="A1067" s="210" t="s">
        <v>92</v>
      </c>
      <c r="B1067" s="196">
        <v>62</v>
      </c>
      <c r="C1067" s="210" t="s">
        <v>93</v>
      </c>
      <c r="D1067" s="72" t="s">
        <v>170</v>
      </c>
      <c r="E1067" s="196">
        <v>2</v>
      </c>
      <c r="F1067" s="196">
        <v>2</v>
      </c>
      <c r="G1067" s="196">
        <v>4</v>
      </c>
      <c r="H1067" s="215">
        <v>44515</v>
      </c>
      <c r="I1067" s="196">
        <v>400</v>
      </c>
      <c r="J1067" s="217">
        <f t="shared" si="54"/>
        <v>4</v>
      </c>
    </row>
    <row r="1068" spans="1:10" hidden="1" outlineLevel="1" x14ac:dyDescent="0.35">
      <c r="A1068" s="210" t="s">
        <v>92</v>
      </c>
      <c r="B1068" s="196">
        <v>63</v>
      </c>
      <c r="C1068" s="210" t="s">
        <v>93</v>
      </c>
      <c r="D1068" s="72" t="s">
        <v>170</v>
      </c>
      <c r="E1068" s="196">
        <v>1</v>
      </c>
      <c r="F1068" s="196">
        <v>2</v>
      </c>
      <c r="G1068" s="196">
        <v>3</v>
      </c>
      <c r="H1068" s="215">
        <v>44515</v>
      </c>
      <c r="I1068" s="196">
        <v>400</v>
      </c>
      <c r="J1068" s="217">
        <f t="shared" si="54"/>
        <v>3</v>
      </c>
    </row>
    <row r="1069" spans="1:10" hidden="1" outlineLevel="1" x14ac:dyDescent="0.35">
      <c r="A1069" s="210" t="s">
        <v>92</v>
      </c>
      <c r="B1069" s="196">
        <v>67</v>
      </c>
      <c r="C1069" s="210" t="s">
        <v>93</v>
      </c>
      <c r="D1069" s="72" t="s">
        <v>170</v>
      </c>
      <c r="E1069" s="196">
        <v>1</v>
      </c>
      <c r="F1069" s="196">
        <v>2</v>
      </c>
      <c r="G1069" s="196">
        <v>3</v>
      </c>
      <c r="H1069" s="215">
        <v>44515</v>
      </c>
      <c r="I1069" s="196">
        <v>800</v>
      </c>
      <c r="J1069" s="217">
        <f t="shared" si="54"/>
        <v>3</v>
      </c>
    </row>
    <row r="1070" spans="1:10" hidden="1" outlineLevel="1" x14ac:dyDescent="0.35">
      <c r="A1070" s="210" t="s">
        <v>92</v>
      </c>
      <c r="B1070" s="196">
        <v>66</v>
      </c>
      <c r="C1070" s="210" t="s">
        <v>93</v>
      </c>
      <c r="D1070" s="72" t="s">
        <v>170</v>
      </c>
      <c r="E1070" s="196">
        <v>5</v>
      </c>
      <c r="F1070" s="196">
        <v>2</v>
      </c>
      <c r="G1070" s="196">
        <v>7</v>
      </c>
      <c r="H1070" s="215">
        <v>44515</v>
      </c>
      <c r="I1070" s="196">
        <v>500</v>
      </c>
      <c r="J1070" s="217">
        <f t="shared" si="54"/>
        <v>7</v>
      </c>
    </row>
    <row r="1071" spans="1:10" hidden="1" outlineLevel="1" x14ac:dyDescent="0.35">
      <c r="A1071" s="210" t="s">
        <v>92</v>
      </c>
      <c r="B1071" s="196">
        <v>68</v>
      </c>
      <c r="C1071" s="210" t="s">
        <v>93</v>
      </c>
      <c r="D1071" s="72" t="s">
        <v>170</v>
      </c>
      <c r="E1071" s="196">
        <v>1</v>
      </c>
      <c r="F1071" s="196">
        <v>3</v>
      </c>
      <c r="G1071" s="196">
        <v>4</v>
      </c>
      <c r="H1071" s="215">
        <v>44515</v>
      </c>
      <c r="I1071" s="196">
        <v>400</v>
      </c>
      <c r="J1071" s="217">
        <f t="shared" si="54"/>
        <v>4</v>
      </c>
    </row>
    <row r="1072" spans="1:10" hidden="1" outlineLevel="1" x14ac:dyDescent="0.35">
      <c r="A1072" s="210" t="s">
        <v>92</v>
      </c>
      <c r="B1072" s="196">
        <v>69</v>
      </c>
      <c r="C1072" s="210" t="s">
        <v>93</v>
      </c>
      <c r="D1072" s="72" t="s">
        <v>170</v>
      </c>
      <c r="E1072" s="196">
        <v>4</v>
      </c>
      <c r="F1072" s="196">
        <v>4</v>
      </c>
      <c r="G1072" s="196">
        <v>8</v>
      </c>
      <c r="H1072" s="215">
        <v>44515</v>
      </c>
      <c r="I1072" s="196">
        <v>300</v>
      </c>
      <c r="J1072" s="217">
        <f t="shared" si="54"/>
        <v>8</v>
      </c>
    </row>
    <row r="1073" spans="1:10" hidden="1" outlineLevel="1" x14ac:dyDescent="0.35">
      <c r="A1073" s="210" t="s">
        <v>92</v>
      </c>
      <c r="B1073" s="196">
        <v>70</v>
      </c>
      <c r="C1073" s="210" t="s">
        <v>93</v>
      </c>
      <c r="D1073" s="72" t="s">
        <v>170</v>
      </c>
      <c r="E1073" s="196">
        <v>5</v>
      </c>
      <c r="F1073" s="196">
        <v>2</v>
      </c>
      <c r="G1073" s="196">
        <v>7</v>
      </c>
      <c r="H1073" s="215">
        <v>44515</v>
      </c>
      <c r="I1073" s="196">
        <v>400</v>
      </c>
      <c r="J1073" s="217">
        <f t="shared" si="54"/>
        <v>7</v>
      </c>
    </row>
    <row r="1074" spans="1:10" hidden="1" outlineLevel="1" x14ac:dyDescent="0.35">
      <c r="A1074" s="210" t="s">
        <v>92</v>
      </c>
      <c r="B1074" s="196">
        <v>71</v>
      </c>
      <c r="C1074" s="210" t="s">
        <v>93</v>
      </c>
      <c r="D1074" s="72" t="s">
        <v>170</v>
      </c>
      <c r="E1074" s="196">
        <v>1</v>
      </c>
      <c r="F1074" s="196">
        <v>2</v>
      </c>
      <c r="G1074" s="196">
        <v>3</v>
      </c>
      <c r="H1074" s="215">
        <v>44515</v>
      </c>
      <c r="I1074" s="196">
        <v>400</v>
      </c>
      <c r="J1074" s="217">
        <f t="shared" si="54"/>
        <v>3</v>
      </c>
    </row>
    <row r="1075" spans="1:10" hidden="1" outlineLevel="1" x14ac:dyDescent="0.35">
      <c r="A1075" s="210" t="s">
        <v>92</v>
      </c>
      <c r="B1075" s="196">
        <v>72</v>
      </c>
      <c r="C1075" s="210" t="s">
        <v>93</v>
      </c>
      <c r="D1075" s="72" t="s">
        <v>170</v>
      </c>
      <c r="E1075" s="196">
        <v>1</v>
      </c>
      <c r="F1075" s="196">
        <v>2</v>
      </c>
      <c r="G1075" s="196">
        <v>3</v>
      </c>
      <c r="H1075" s="215">
        <v>44515</v>
      </c>
      <c r="I1075" s="196">
        <v>600</v>
      </c>
      <c r="J1075" s="217">
        <f t="shared" si="54"/>
        <v>3</v>
      </c>
    </row>
    <row r="1076" spans="1:10" hidden="1" outlineLevel="1" x14ac:dyDescent="0.35">
      <c r="A1076" s="210" t="s">
        <v>92</v>
      </c>
      <c r="B1076" s="196">
        <v>73</v>
      </c>
      <c r="C1076" s="210" t="s">
        <v>93</v>
      </c>
      <c r="D1076" s="72" t="s">
        <v>170</v>
      </c>
      <c r="E1076" s="196">
        <v>3</v>
      </c>
      <c r="F1076" s="196">
        <v>2</v>
      </c>
      <c r="G1076" s="196">
        <v>5</v>
      </c>
      <c r="H1076" s="215">
        <v>44515</v>
      </c>
      <c r="I1076" s="196">
        <v>400</v>
      </c>
      <c r="J1076" s="217">
        <f t="shared" si="54"/>
        <v>5</v>
      </c>
    </row>
    <row r="1077" spans="1:10" hidden="1" outlineLevel="1" x14ac:dyDescent="0.35">
      <c r="A1077" s="210" t="s">
        <v>92</v>
      </c>
      <c r="B1077" s="196">
        <v>74</v>
      </c>
      <c r="C1077" s="210" t="s">
        <v>93</v>
      </c>
      <c r="D1077" s="72" t="s">
        <v>170</v>
      </c>
      <c r="E1077" s="196">
        <v>4</v>
      </c>
      <c r="F1077" s="196">
        <v>3</v>
      </c>
      <c r="G1077" s="196">
        <v>7</v>
      </c>
      <c r="H1077" s="215">
        <v>44515</v>
      </c>
      <c r="I1077" s="196">
        <v>750</v>
      </c>
      <c r="J1077" s="217">
        <f t="shared" si="54"/>
        <v>7</v>
      </c>
    </row>
    <row r="1078" spans="1:10" ht="15" collapsed="1" thickBot="1" x14ac:dyDescent="0.4">
      <c r="A1078" s="211" t="s">
        <v>92</v>
      </c>
      <c r="B1078" s="226"/>
      <c r="C1078" s="212" t="s">
        <v>93</v>
      </c>
      <c r="D1078" s="214">
        <f>COUNTA(D1004:D1077)</f>
        <v>74</v>
      </c>
      <c r="E1078" s="214">
        <f>SUM(E1004:E1077)</f>
        <v>282</v>
      </c>
      <c r="F1078" s="214">
        <f t="shared" ref="F1078:G1078" si="55">SUM(F1004:F1077)</f>
        <v>176</v>
      </c>
      <c r="G1078" s="214">
        <f t="shared" si="55"/>
        <v>458</v>
      </c>
      <c r="H1078" s="238">
        <v>44515</v>
      </c>
      <c r="I1078" s="242">
        <f>AVERAGE(I1004:I1077)</f>
        <v>381.75675675675677</v>
      </c>
      <c r="J1078" s="214">
        <f t="shared" ref="J1078" si="56">SUM(J1004:J1077)</f>
        <v>458</v>
      </c>
    </row>
    <row r="1079" spans="1:10" hidden="1" outlineLevel="1" x14ac:dyDescent="0.35">
      <c r="A1079" s="210" t="s">
        <v>94</v>
      </c>
      <c r="B1079" s="196">
        <v>57</v>
      </c>
      <c r="C1079" s="210" t="s">
        <v>95</v>
      </c>
      <c r="D1079" s="72" t="s">
        <v>170</v>
      </c>
      <c r="E1079" s="196">
        <v>4</v>
      </c>
      <c r="F1079" s="196">
        <v>2</v>
      </c>
      <c r="G1079" s="196">
        <v>6</v>
      </c>
      <c r="H1079" s="215">
        <v>44515</v>
      </c>
      <c r="I1079" s="196">
        <v>900</v>
      </c>
      <c r="J1079" s="217">
        <f t="shared" si="54"/>
        <v>6</v>
      </c>
    </row>
    <row r="1080" spans="1:10" hidden="1" outlineLevel="1" x14ac:dyDescent="0.35">
      <c r="A1080" s="210" t="s">
        <v>94</v>
      </c>
      <c r="B1080" s="196">
        <v>24</v>
      </c>
      <c r="C1080" s="210" t="s">
        <v>95</v>
      </c>
      <c r="D1080" s="72" t="s">
        <v>170</v>
      </c>
      <c r="E1080" s="196">
        <v>7</v>
      </c>
      <c r="F1080" s="196">
        <v>2</v>
      </c>
      <c r="G1080" s="196">
        <v>9</v>
      </c>
      <c r="H1080" s="215">
        <v>44515</v>
      </c>
      <c r="I1080" s="196">
        <v>500</v>
      </c>
      <c r="J1080" s="217">
        <f t="shared" si="54"/>
        <v>9</v>
      </c>
    </row>
    <row r="1081" spans="1:10" hidden="1" outlineLevel="1" x14ac:dyDescent="0.35">
      <c r="A1081" s="210" t="s">
        <v>94</v>
      </c>
      <c r="B1081" s="196">
        <v>1</v>
      </c>
      <c r="C1081" s="210" t="s">
        <v>95</v>
      </c>
      <c r="D1081" s="72" t="s">
        <v>170</v>
      </c>
      <c r="E1081" s="196">
        <v>5</v>
      </c>
      <c r="F1081" s="196">
        <v>2</v>
      </c>
      <c r="G1081" s="196">
        <v>7</v>
      </c>
      <c r="H1081" s="215">
        <v>44515</v>
      </c>
      <c r="I1081" s="196">
        <v>200</v>
      </c>
      <c r="J1081" s="217">
        <f t="shared" si="54"/>
        <v>7</v>
      </c>
    </row>
    <row r="1082" spans="1:10" hidden="1" outlineLevel="1" x14ac:dyDescent="0.35">
      <c r="A1082" s="210" t="s">
        <v>94</v>
      </c>
      <c r="B1082" s="196">
        <v>2</v>
      </c>
      <c r="C1082" s="210" t="s">
        <v>95</v>
      </c>
      <c r="D1082" s="72" t="s">
        <v>170</v>
      </c>
      <c r="E1082" s="196">
        <v>9</v>
      </c>
      <c r="F1082" s="196">
        <v>3</v>
      </c>
      <c r="G1082" s="196">
        <v>12</v>
      </c>
      <c r="H1082" s="215">
        <v>44515</v>
      </c>
      <c r="I1082" s="196">
        <v>800</v>
      </c>
      <c r="J1082" s="217">
        <f t="shared" si="54"/>
        <v>12</v>
      </c>
    </row>
    <row r="1083" spans="1:10" hidden="1" outlineLevel="1" x14ac:dyDescent="0.35">
      <c r="A1083" s="210" t="s">
        <v>94</v>
      </c>
      <c r="B1083" s="196">
        <v>3</v>
      </c>
      <c r="C1083" s="210" t="s">
        <v>95</v>
      </c>
      <c r="D1083" s="72" t="s">
        <v>170</v>
      </c>
      <c r="E1083" s="196">
        <v>5</v>
      </c>
      <c r="F1083" s="196">
        <v>2</v>
      </c>
      <c r="G1083" s="196">
        <v>7</v>
      </c>
      <c r="H1083" s="215">
        <v>44515</v>
      </c>
      <c r="I1083" s="196">
        <v>200</v>
      </c>
      <c r="J1083" s="217">
        <f t="shared" si="54"/>
        <v>7</v>
      </c>
    </row>
    <row r="1084" spans="1:10" hidden="1" outlineLevel="1" x14ac:dyDescent="0.35">
      <c r="A1084" s="210" t="s">
        <v>94</v>
      </c>
      <c r="B1084" s="196">
        <v>4</v>
      </c>
      <c r="C1084" s="210" t="s">
        <v>95</v>
      </c>
      <c r="D1084" s="72" t="s">
        <v>170</v>
      </c>
      <c r="E1084" s="196">
        <v>2</v>
      </c>
      <c r="F1084" s="196">
        <v>2</v>
      </c>
      <c r="G1084" s="196">
        <v>4</v>
      </c>
      <c r="H1084" s="215">
        <v>44515</v>
      </c>
      <c r="I1084" s="196">
        <v>400</v>
      </c>
      <c r="J1084" s="217">
        <f t="shared" si="54"/>
        <v>4</v>
      </c>
    </row>
    <row r="1085" spans="1:10" hidden="1" outlineLevel="1" x14ac:dyDescent="0.35">
      <c r="A1085" s="210" t="s">
        <v>94</v>
      </c>
      <c r="B1085" s="196">
        <v>7</v>
      </c>
      <c r="C1085" s="210" t="s">
        <v>95</v>
      </c>
      <c r="D1085" s="72" t="s">
        <v>170</v>
      </c>
      <c r="E1085" s="196">
        <v>2</v>
      </c>
      <c r="F1085" s="196">
        <v>2</v>
      </c>
      <c r="G1085" s="196">
        <v>4</v>
      </c>
      <c r="H1085" s="215">
        <v>44515</v>
      </c>
      <c r="I1085" s="196">
        <v>400</v>
      </c>
      <c r="J1085" s="217">
        <f t="shared" si="54"/>
        <v>4</v>
      </c>
    </row>
    <row r="1086" spans="1:10" hidden="1" outlineLevel="1" x14ac:dyDescent="0.35">
      <c r="A1086" s="210" t="s">
        <v>94</v>
      </c>
      <c r="B1086" s="196">
        <v>5</v>
      </c>
      <c r="C1086" s="210" t="s">
        <v>95</v>
      </c>
      <c r="D1086" s="72" t="s">
        <v>170</v>
      </c>
      <c r="E1086" s="196">
        <v>5</v>
      </c>
      <c r="F1086" s="196">
        <v>2</v>
      </c>
      <c r="G1086" s="196">
        <v>7</v>
      </c>
      <c r="H1086" s="215">
        <v>44515</v>
      </c>
      <c r="I1086" s="196">
        <v>200</v>
      </c>
      <c r="J1086" s="217">
        <f t="shared" si="54"/>
        <v>7</v>
      </c>
    </row>
    <row r="1087" spans="1:10" hidden="1" outlineLevel="1" x14ac:dyDescent="0.35">
      <c r="A1087" s="210" t="s">
        <v>94</v>
      </c>
      <c r="B1087" s="196">
        <v>6</v>
      </c>
      <c r="C1087" s="210" t="s">
        <v>95</v>
      </c>
      <c r="D1087" s="72" t="s">
        <v>170</v>
      </c>
      <c r="E1087" s="196">
        <v>6</v>
      </c>
      <c r="F1087" s="196">
        <v>2</v>
      </c>
      <c r="G1087" s="196">
        <v>8</v>
      </c>
      <c r="H1087" s="215">
        <v>44515</v>
      </c>
      <c r="I1087" s="196">
        <v>150</v>
      </c>
      <c r="J1087" s="217">
        <f t="shared" si="54"/>
        <v>8</v>
      </c>
    </row>
    <row r="1088" spans="1:10" hidden="1" outlineLevel="1" x14ac:dyDescent="0.35">
      <c r="A1088" s="210" t="s">
        <v>94</v>
      </c>
      <c r="B1088" s="196">
        <v>8</v>
      </c>
      <c r="C1088" s="210" t="s">
        <v>95</v>
      </c>
      <c r="D1088" s="72" t="s">
        <v>170</v>
      </c>
      <c r="E1088" s="196">
        <v>6</v>
      </c>
      <c r="F1088" s="196">
        <v>2</v>
      </c>
      <c r="G1088" s="196">
        <v>8</v>
      </c>
      <c r="H1088" s="215">
        <v>44515</v>
      </c>
      <c r="I1088" s="196">
        <v>700</v>
      </c>
      <c r="J1088" s="217">
        <f t="shared" si="54"/>
        <v>8</v>
      </c>
    </row>
    <row r="1089" spans="1:10" hidden="1" outlineLevel="1" x14ac:dyDescent="0.35">
      <c r="A1089" s="210" t="s">
        <v>94</v>
      </c>
      <c r="B1089" s="196">
        <v>47</v>
      </c>
      <c r="C1089" s="210" t="s">
        <v>95</v>
      </c>
      <c r="D1089" s="72" t="s">
        <v>170</v>
      </c>
      <c r="E1089" s="196">
        <v>7</v>
      </c>
      <c r="F1089" s="196">
        <v>2</v>
      </c>
      <c r="G1089" s="196">
        <v>9</v>
      </c>
      <c r="H1089" s="215">
        <v>44515</v>
      </c>
      <c r="I1089" s="196">
        <v>650</v>
      </c>
      <c r="J1089" s="217">
        <f t="shared" si="54"/>
        <v>9</v>
      </c>
    </row>
    <row r="1090" spans="1:10" hidden="1" outlineLevel="1" x14ac:dyDescent="0.35">
      <c r="A1090" s="210" t="s">
        <v>94</v>
      </c>
      <c r="B1090" s="196">
        <v>9</v>
      </c>
      <c r="C1090" s="210" t="s">
        <v>95</v>
      </c>
      <c r="D1090" s="72" t="s">
        <v>170</v>
      </c>
      <c r="E1090" s="196">
        <v>5</v>
      </c>
      <c r="F1090" s="196">
        <v>2</v>
      </c>
      <c r="G1090" s="196">
        <v>7</v>
      </c>
      <c r="H1090" s="215">
        <v>44515</v>
      </c>
      <c r="I1090" s="196">
        <v>400</v>
      </c>
      <c r="J1090" s="217">
        <f t="shared" si="54"/>
        <v>7</v>
      </c>
    </row>
    <row r="1091" spans="1:10" hidden="1" outlineLevel="1" x14ac:dyDescent="0.35">
      <c r="A1091" s="210" t="s">
        <v>94</v>
      </c>
      <c r="B1091" s="196">
        <v>10</v>
      </c>
      <c r="C1091" s="210" t="s">
        <v>95</v>
      </c>
      <c r="D1091" s="72" t="s">
        <v>170</v>
      </c>
      <c r="E1091" s="196">
        <v>5</v>
      </c>
      <c r="F1091" s="196">
        <v>2</v>
      </c>
      <c r="G1091" s="196">
        <v>7</v>
      </c>
      <c r="H1091" s="215">
        <v>44515</v>
      </c>
      <c r="I1091" s="196">
        <v>550</v>
      </c>
      <c r="J1091" s="217">
        <f t="shared" ref="J1091:J1154" si="57">IF(I1091&gt;$Q$1,,G1091)</f>
        <v>7</v>
      </c>
    </row>
    <row r="1092" spans="1:10" hidden="1" outlineLevel="1" x14ac:dyDescent="0.35">
      <c r="A1092" s="210" t="s">
        <v>94</v>
      </c>
      <c r="B1092" s="196">
        <v>11</v>
      </c>
      <c r="C1092" s="210" t="s">
        <v>95</v>
      </c>
      <c r="D1092" s="72" t="s">
        <v>170</v>
      </c>
      <c r="E1092" s="196">
        <v>5</v>
      </c>
      <c r="F1092" s="196">
        <v>2</v>
      </c>
      <c r="G1092" s="196">
        <v>7</v>
      </c>
      <c r="H1092" s="215">
        <v>44515</v>
      </c>
      <c r="I1092" s="196">
        <v>800</v>
      </c>
      <c r="J1092" s="217">
        <f t="shared" si="57"/>
        <v>7</v>
      </c>
    </row>
    <row r="1093" spans="1:10" hidden="1" outlineLevel="1" x14ac:dyDescent="0.35">
      <c r="A1093" s="210" t="s">
        <v>94</v>
      </c>
      <c r="B1093" s="196">
        <v>12</v>
      </c>
      <c r="C1093" s="210" t="s">
        <v>95</v>
      </c>
      <c r="D1093" s="72" t="s">
        <v>170</v>
      </c>
      <c r="E1093" s="196">
        <v>2</v>
      </c>
      <c r="F1093" s="196">
        <v>2</v>
      </c>
      <c r="G1093" s="196">
        <v>4</v>
      </c>
      <c r="H1093" s="215">
        <v>44515</v>
      </c>
      <c r="I1093" s="196">
        <v>400</v>
      </c>
      <c r="J1093" s="217">
        <f t="shared" si="57"/>
        <v>4</v>
      </c>
    </row>
    <row r="1094" spans="1:10" hidden="1" outlineLevel="1" x14ac:dyDescent="0.35">
      <c r="A1094" s="210" t="s">
        <v>94</v>
      </c>
      <c r="B1094" s="196">
        <v>13</v>
      </c>
      <c r="C1094" s="210" t="s">
        <v>95</v>
      </c>
      <c r="D1094" s="72" t="s">
        <v>170</v>
      </c>
      <c r="E1094" s="196">
        <v>6</v>
      </c>
      <c r="F1094" s="196">
        <v>2</v>
      </c>
      <c r="G1094" s="196">
        <v>8</v>
      </c>
      <c r="H1094" s="215">
        <v>44515</v>
      </c>
      <c r="I1094" s="196">
        <v>300</v>
      </c>
      <c r="J1094" s="217">
        <f t="shared" si="57"/>
        <v>8</v>
      </c>
    </row>
    <row r="1095" spans="1:10" hidden="1" outlineLevel="1" x14ac:dyDescent="0.35">
      <c r="A1095" s="210" t="s">
        <v>94</v>
      </c>
      <c r="B1095" s="196">
        <v>14</v>
      </c>
      <c r="C1095" s="210" t="s">
        <v>95</v>
      </c>
      <c r="D1095" s="72" t="s">
        <v>170</v>
      </c>
      <c r="E1095" s="196">
        <v>4</v>
      </c>
      <c r="F1095" s="196">
        <v>3</v>
      </c>
      <c r="G1095" s="196">
        <v>7</v>
      </c>
      <c r="H1095" s="215">
        <v>44515</v>
      </c>
      <c r="I1095" s="196">
        <v>200</v>
      </c>
      <c r="J1095" s="217">
        <f t="shared" si="57"/>
        <v>7</v>
      </c>
    </row>
    <row r="1096" spans="1:10" hidden="1" outlineLevel="1" x14ac:dyDescent="0.35">
      <c r="A1096" s="210" t="s">
        <v>94</v>
      </c>
      <c r="B1096" s="196">
        <v>15</v>
      </c>
      <c r="C1096" s="210" t="s">
        <v>95</v>
      </c>
      <c r="D1096" s="72" t="s">
        <v>170</v>
      </c>
      <c r="E1096" s="196">
        <v>9</v>
      </c>
      <c r="F1096" s="196">
        <v>4</v>
      </c>
      <c r="G1096" s="196">
        <v>13</v>
      </c>
      <c r="H1096" s="215">
        <v>44515</v>
      </c>
      <c r="I1096" s="196">
        <v>300</v>
      </c>
      <c r="J1096" s="217">
        <f t="shared" si="57"/>
        <v>13</v>
      </c>
    </row>
    <row r="1097" spans="1:10" hidden="1" outlineLevel="1" x14ac:dyDescent="0.35">
      <c r="A1097" s="210" t="s">
        <v>94</v>
      </c>
      <c r="B1097" s="196">
        <v>16</v>
      </c>
      <c r="C1097" s="210" t="s">
        <v>95</v>
      </c>
      <c r="D1097" s="72" t="s">
        <v>170</v>
      </c>
      <c r="E1097" s="196">
        <v>8</v>
      </c>
      <c r="F1097" s="196">
        <v>3</v>
      </c>
      <c r="G1097" s="196">
        <v>11</v>
      </c>
      <c r="H1097" s="215">
        <v>44515</v>
      </c>
      <c r="I1097" s="196">
        <v>700</v>
      </c>
      <c r="J1097" s="217">
        <f t="shared" si="57"/>
        <v>11</v>
      </c>
    </row>
    <row r="1098" spans="1:10" hidden="1" outlineLevel="1" x14ac:dyDescent="0.35">
      <c r="A1098" s="210" t="s">
        <v>94</v>
      </c>
      <c r="B1098" s="196">
        <v>17</v>
      </c>
      <c r="C1098" s="210" t="s">
        <v>95</v>
      </c>
      <c r="D1098" s="72" t="s">
        <v>170</v>
      </c>
      <c r="E1098" s="196">
        <v>5</v>
      </c>
      <c r="F1098" s="196">
        <v>3</v>
      </c>
      <c r="G1098" s="196">
        <v>8</v>
      </c>
      <c r="H1098" s="215">
        <v>44515</v>
      </c>
      <c r="I1098" s="196">
        <v>200</v>
      </c>
      <c r="J1098" s="217">
        <f t="shared" si="57"/>
        <v>8</v>
      </c>
    </row>
    <row r="1099" spans="1:10" hidden="1" outlineLevel="1" x14ac:dyDescent="0.35">
      <c r="A1099" s="210" t="s">
        <v>94</v>
      </c>
      <c r="B1099" s="196">
        <v>20</v>
      </c>
      <c r="C1099" s="210" t="s">
        <v>95</v>
      </c>
      <c r="D1099" s="72" t="s">
        <v>170</v>
      </c>
      <c r="E1099" s="196">
        <v>1</v>
      </c>
      <c r="F1099" s="196">
        <v>2</v>
      </c>
      <c r="G1099" s="196">
        <v>3</v>
      </c>
      <c r="H1099" s="215">
        <v>44515</v>
      </c>
      <c r="I1099" s="196">
        <v>300</v>
      </c>
      <c r="J1099" s="217">
        <f t="shared" si="57"/>
        <v>3</v>
      </c>
    </row>
    <row r="1100" spans="1:10" hidden="1" outlineLevel="1" x14ac:dyDescent="0.35">
      <c r="A1100" s="210" t="s">
        <v>94</v>
      </c>
      <c r="B1100" s="196">
        <v>18</v>
      </c>
      <c r="C1100" s="210" t="s">
        <v>95</v>
      </c>
      <c r="D1100" s="72" t="s">
        <v>170</v>
      </c>
      <c r="E1100" s="196">
        <v>1</v>
      </c>
      <c r="F1100" s="196">
        <v>2</v>
      </c>
      <c r="G1100" s="196">
        <v>3</v>
      </c>
      <c r="H1100" s="215">
        <v>44515</v>
      </c>
      <c r="I1100" s="196">
        <v>500</v>
      </c>
      <c r="J1100" s="217">
        <f t="shared" si="57"/>
        <v>3</v>
      </c>
    </row>
    <row r="1101" spans="1:10" hidden="1" outlineLevel="1" x14ac:dyDescent="0.35">
      <c r="A1101" s="210" t="s">
        <v>94</v>
      </c>
      <c r="B1101" s="196">
        <v>19</v>
      </c>
      <c r="C1101" s="210" t="s">
        <v>95</v>
      </c>
      <c r="D1101" s="72" t="s">
        <v>170</v>
      </c>
      <c r="E1101" s="196">
        <v>6</v>
      </c>
      <c r="F1101" s="196">
        <v>3</v>
      </c>
      <c r="G1101" s="196">
        <v>9</v>
      </c>
      <c r="H1101" s="215">
        <v>44515</v>
      </c>
      <c r="I1101" s="196">
        <v>150</v>
      </c>
      <c r="J1101" s="217">
        <f t="shared" si="57"/>
        <v>9</v>
      </c>
    </row>
    <row r="1102" spans="1:10" hidden="1" outlineLevel="1" x14ac:dyDescent="0.35">
      <c r="A1102" s="210" t="s">
        <v>94</v>
      </c>
      <c r="B1102" s="196">
        <v>61</v>
      </c>
      <c r="C1102" s="210" t="s">
        <v>95</v>
      </c>
      <c r="D1102" s="72" t="s">
        <v>170</v>
      </c>
      <c r="E1102" s="196">
        <v>20</v>
      </c>
      <c r="F1102" s="196">
        <v>5</v>
      </c>
      <c r="G1102" s="196">
        <v>25</v>
      </c>
      <c r="H1102" s="215">
        <v>44515</v>
      </c>
      <c r="I1102" s="196">
        <v>400</v>
      </c>
      <c r="J1102" s="217">
        <f t="shared" si="57"/>
        <v>25</v>
      </c>
    </row>
    <row r="1103" spans="1:10" hidden="1" outlineLevel="1" x14ac:dyDescent="0.35">
      <c r="A1103" s="210" t="s">
        <v>94</v>
      </c>
      <c r="B1103" s="196">
        <v>21</v>
      </c>
      <c r="C1103" s="210" t="s">
        <v>95</v>
      </c>
      <c r="D1103" s="72" t="s">
        <v>170</v>
      </c>
      <c r="E1103" s="196">
        <v>3</v>
      </c>
      <c r="F1103" s="196">
        <v>2</v>
      </c>
      <c r="G1103" s="196">
        <v>5</v>
      </c>
      <c r="H1103" s="215">
        <v>44515</v>
      </c>
      <c r="I1103" s="196">
        <v>700</v>
      </c>
      <c r="J1103" s="217">
        <f t="shared" si="57"/>
        <v>5</v>
      </c>
    </row>
    <row r="1104" spans="1:10" hidden="1" outlineLevel="1" x14ac:dyDescent="0.35">
      <c r="A1104" s="210" t="s">
        <v>94</v>
      </c>
      <c r="B1104" s="196">
        <v>22</v>
      </c>
      <c r="C1104" s="210" t="s">
        <v>95</v>
      </c>
      <c r="D1104" s="72" t="s">
        <v>170</v>
      </c>
      <c r="E1104" s="196">
        <v>5</v>
      </c>
      <c r="F1104" s="196">
        <v>2</v>
      </c>
      <c r="G1104" s="196">
        <v>7</v>
      </c>
      <c r="H1104" s="215">
        <v>44515</v>
      </c>
      <c r="I1104" s="196">
        <v>200</v>
      </c>
      <c r="J1104" s="217">
        <f t="shared" si="57"/>
        <v>7</v>
      </c>
    </row>
    <row r="1105" spans="1:10" hidden="1" outlineLevel="1" x14ac:dyDescent="0.35">
      <c r="A1105" s="210" t="s">
        <v>94</v>
      </c>
      <c r="B1105" s="196">
        <v>23</v>
      </c>
      <c r="C1105" s="210" t="s">
        <v>95</v>
      </c>
      <c r="D1105" s="72" t="s">
        <v>170</v>
      </c>
      <c r="E1105" s="196">
        <v>7</v>
      </c>
      <c r="F1105" s="196">
        <v>2</v>
      </c>
      <c r="G1105" s="196">
        <v>9</v>
      </c>
      <c r="H1105" s="215">
        <v>44515</v>
      </c>
      <c r="I1105" s="196">
        <v>600</v>
      </c>
      <c r="J1105" s="217">
        <f t="shared" si="57"/>
        <v>9</v>
      </c>
    </row>
    <row r="1106" spans="1:10" hidden="1" outlineLevel="1" x14ac:dyDescent="0.35">
      <c r="A1106" s="210" t="s">
        <v>94</v>
      </c>
      <c r="B1106" s="196">
        <v>25</v>
      </c>
      <c r="C1106" s="210" t="s">
        <v>95</v>
      </c>
      <c r="D1106" s="72" t="s">
        <v>170</v>
      </c>
      <c r="E1106" s="196">
        <v>8</v>
      </c>
      <c r="F1106" s="196">
        <v>2</v>
      </c>
      <c r="G1106" s="196">
        <v>10</v>
      </c>
      <c r="H1106" s="215">
        <v>44515</v>
      </c>
      <c r="I1106" s="196">
        <v>300</v>
      </c>
      <c r="J1106" s="217">
        <f t="shared" si="57"/>
        <v>10</v>
      </c>
    </row>
    <row r="1107" spans="1:10" hidden="1" outlineLevel="1" x14ac:dyDescent="0.35">
      <c r="A1107" s="210" t="s">
        <v>94</v>
      </c>
      <c r="B1107" s="196">
        <v>26</v>
      </c>
      <c r="C1107" s="210" t="s">
        <v>95</v>
      </c>
      <c r="D1107" s="72" t="s">
        <v>170</v>
      </c>
      <c r="E1107" s="196">
        <v>5</v>
      </c>
      <c r="F1107" s="196">
        <v>2</v>
      </c>
      <c r="G1107" s="196">
        <v>7</v>
      </c>
      <c r="H1107" s="215">
        <v>44515</v>
      </c>
      <c r="I1107" s="196">
        <v>800</v>
      </c>
      <c r="J1107" s="217">
        <f t="shared" si="57"/>
        <v>7</v>
      </c>
    </row>
    <row r="1108" spans="1:10" hidden="1" outlineLevel="1" x14ac:dyDescent="0.35">
      <c r="A1108" s="210" t="s">
        <v>94</v>
      </c>
      <c r="B1108" s="196">
        <v>27</v>
      </c>
      <c r="C1108" s="210" t="s">
        <v>95</v>
      </c>
      <c r="D1108" s="72" t="s">
        <v>170</v>
      </c>
      <c r="E1108" s="196">
        <v>2</v>
      </c>
      <c r="F1108" s="196">
        <v>2</v>
      </c>
      <c r="G1108" s="196">
        <v>4</v>
      </c>
      <c r="H1108" s="215">
        <v>44515</v>
      </c>
      <c r="I1108" s="196">
        <v>150</v>
      </c>
      <c r="J1108" s="217">
        <f t="shared" si="57"/>
        <v>4</v>
      </c>
    </row>
    <row r="1109" spans="1:10" hidden="1" outlineLevel="1" x14ac:dyDescent="0.35">
      <c r="A1109" s="210" t="s">
        <v>94</v>
      </c>
      <c r="B1109" s="196">
        <v>28</v>
      </c>
      <c r="C1109" s="210" t="s">
        <v>95</v>
      </c>
      <c r="D1109" s="72" t="s">
        <v>170</v>
      </c>
      <c r="E1109" s="196">
        <v>5</v>
      </c>
      <c r="F1109" s="196">
        <v>3</v>
      </c>
      <c r="G1109" s="196">
        <v>8</v>
      </c>
      <c r="H1109" s="215">
        <v>44515</v>
      </c>
      <c r="I1109" s="196">
        <v>300</v>
      </c>
      <c r="J1109" s="217">
        <f t="shared" si="57"/>
        <v>8</v>
      </c>
    </row>
    <row r="1110" spans="1:10" hidden="1" outlineLevel="1" x14ac:dyDescent="0.35">
      <c r="A1110" s="210" t="s">
        <v>94</v>
      </c>
      <c r="B1110" s="196">
        <v>29</v>
      </c>
      <c r="C1110" s="210" t="s">
        <v>95</v>
      </c>
      <c r="D1110" s="72" t="s">
        <v>170</v>
      </c>
      <c r="E1110" s="196">
        <v>2</v>
      </c>
      <c r="F1110" s="196">
        <v>3</v>
      </c>
      <c r="G1110" s="196">
        <v>5</v>
      </c>
      <c r="H1110" s="215">
        <v>44515</v>
      </c>
      <c r="I1110" s="196">
        <v>250</v>
      </c>
      <c r="J1110" s="217">
        <f t="shared" si="57"/>
        <v>5</v>
      </c>
    </row>
    <row r="1111" spans="1:10" hidden="1" outlineLevel="1" x14ac:dyDescent="0.35">
      <c r="A1111" s="210" t="s">
        <v>94</v>
      </c>
      <c r="B1111" s="196">
        <v>30</v>
      </c>
      <c r="C1111" s="210" t="s">
        <v>95</v>
      </c>
      <c r="D1111" s="72" t="s">
        <v>170</v>
      </c>
      <c r="E1111" s="196">
        <v>7</v>
      </c>
      <c r="F1111" s="196">
        <v>3</v>
      </c>
      <c r="G1111" s="196">
        <v>10</v>
      </c>
      <c r="H1111" s="215">
        <v>44515</v>
      </c>
      <c r="I1111" s="196">
        <v>750</v>
      </c>
      <c r="J1111" s="217">
        <f t="shared" si="57"/>
        <v>10</v>
      </c>
    </row>
    <row r="1112" spans="1:10" hidden="1" outlineLevel="1" x14ac:dyDescent="0.35">
      <c r="A1112" s="210" t="s">
        <v>94</v>
      </c>
      <c r="B1112" s="196">
        <v>31</v>
      </c>
      <c r="C1112" s="210" t="s">
        <v>95</v>
      </c>
      <c r="D1112" s="72" t="s">
        <v>170</v>
      </c>
      <c r="E1112" s="196">
        <v>2</v>
      </c>
      <c r="F1112" s="196">
        <v>6</v>
      </c>
      <c r="G1112" s="196">
        <v>8</v>
      </c>
      <c r="H1112" s="215">
        <v>44515</v>
      </c>
      <c r="I1112" s="196">
        <v>200</v>
      </c>
      <c r="J1112" s="217">
        <f t="shared" si="57"/>
        <v>8</v>
      </c>
    </row>
    <row r="1113" spans="1:10" hidden="1" outlineLevel="1" x14ac:dyDescent="0.35">
      <c r="A1113" s="210" t="s">
        <v>94</v>
      </c>
      <c r="B1113" s="196">
        <v>32</v>
      </c>
      <c r="C1113" s="210" t="s">
        <v>95</v>
      </c>
      <c r="D1113" s="72" t="s">
        <v>170</v>
      </c>
      <c r="E1113" s="196">
        <v>3</v>
      </c>
      <c r="F1113" s="196">
        <v>4</v>
      </c>
      <c r="G1113" s="196">
        <v>7</v>
      </c>
      <c r="H1113" s="215">
        <v>44515</v>
      </c>
      <c r="I1113" s="196">
        <v>150</v>
      </c>
      <c r="J1113" s="217">
        <f t="shared" si="57"/>
        <v>7</v>
      </c>
    </row>
    <row r="1114" spans="1:10" hidden="1" outlineLevel="1" x14ac:dyDescent="0.35">
      <c r="A1114" s="210" t="s">
        <v>94</v>
      </c>
      <c r="B1114" s="196">
        <v>33</v>
      </c>
      <c r="C1114" s="210" t="s">
        <v>95</v>
      </c>
      <c r="D1114" s="72" t="s">
        <v>170</v>
      </c>
      <c r="E1114" s="196">
        <v>8</v>
      </c>
      <c r="F1114" s="196">
        <v>3</v>
      </c>
      <c r="G1114" s="196">
        <v>11</v>
      </c>
      <c r="H1114" s="215">
        <v>44515</v>
      </c>
      <c r="I1114" s="196">
        <v>300</v>
      </c>
      <c r="J1114" s="217">
        <f t="shared" si="57"/>
        <v>11</v>
      </c>
    </row>
    <row r="1115" spans="1:10" hidden="1" outlineLevel="1" x14ac:dyDescent="0.35">
      <c r="A1115" s="210" t="s">
        <v>94</v>
      </c>
      <c r="B1115" s="196">
        <v>34</v>
      </c>
      <c r="C1115" s="210" t="s">
        <v>95</v>
      </c>
      <c r="D1115" s="72" t="s">
        <v>170</v>
      </c>
      <c r="E1115" s="196">
        <v>7</v>
      </c>
      <c r="F1115" s="196">
        <v>2</v>
      </c>
      <c r="G1115" s="196">
        <v>9</v>
      </c>
      <c r="H1115" s="215">
        <v>44515</v>
      </c>
      <c r="I1115" s="196">
        <v>800</v>
      </c>
      <c r="J1115" s="217">
        <f t="shared" si="57"/>
        <v>9</v>
      </c>
    </row>
    <row r="1116" spans="1:10" hidden="1" outlineLevel="1" x14ac:dyDescent="0.35">
      <c r="A1116" s="210" t="s">
        <v>94</v>
      </c>
      <c r="B1116" s="196">
        <v>35</v>
      </c>
      <c r="C1116" s="210" t="s">
        <v>95</v>
      </c>
      <c r="D1116" s="72" t="s">
        <v>170</v>
      </c>
      <c r="E1116" s="196">
        <v>8</v>
      </c>
      <c r="F1116" s="196">
        <v>3</v>
      </c>
      <c r="G1116" s="196">
        <v>11</v>
      </c>
      <c r="H1116" s="215">
        <v>44515</v>
      </c>
      <c r="I1116" s="196">
        <v>600</v>
      </c>
      <c r="J1116" s="217">
        <f t="shared" si="57"/>
        <v>11</v>
      </c>
    </row>
    <row r="1117" spans="1:10" hidden="1" outlineLevel="1" x14ac:dyDescent="0.35">
      <c r="A1117" s="210" t="s">
        <v>94</v>
      </c>
      <c r="B1117" s="196">
        <v>36</v>
      </c>
      <c r="C1117" s="210" t="s">
        <v>95</v>
      </c>
      <c r="D1117" s="72" t="s">
        <v>170</v>
      </c>
      <c r="E1117" s="196">
        <v>3</v>
      </c>
      <c r="F1117" s="196">
        <v>2</v>
      </c>
      <c r="G1117" s="196">
        <v>5</v>
      </c>
      <c r="H1117" s="215">
        <v>44515</v>
      </c>
      <c r="I1117" s="196">
        <v>100</v>
      </c>
      <c r="J1117" s="217">
        <f t="shared" si="57"/>
        <v>5</v>
      </c>
    </row>
    <row r="1118" spans="1:10" hidden="1" outlineLevel="1" x14ac:dyDescent="0.35">
      <c r="A1118" s="210" t="s">
        <v>94</v>
      </c>
      <c r="B1118" s="196">
        <v>37</v>
      </c>
      <c r="C1118" s="210" t="s">
        <v>95</v>
      </c>
      <c r="D1118" s="72" t="s">
        <v>170</v>
      </c>
      <c r="E1118" s="196">
        <v>3</v>
      </c>
      <c r="F1118" s="196">
        <v>2</v>
      </c>
      <c r="G1118" s="196">
        <v>5</v>
      </c>
      <c r="H1118" s="215">
        <v>44515</v>
      </c>
      <c r="I1118" s="196">
        <v>500</v>
      </c>
      <c r="J1118" s="217">
        <f t="shared" si="57"/>
        <v>5</v>
      </c>
    </row>
    <row r="1119" spans="1:10" hidden="1" outlineLevel="1" x14ac:dyDescent="0.35">
      <c r="A1119" s="210" t="s">
        <v>94</v>
      </c>
      <c r="B1119" s="196">
        <v>56</v>
      </c>
      <c r="C1119" s="210" t="s">
        <v>95</v>
      </c>
      <c r="D1119" s="72" t="s">
        <v>170</v>
      </c>
      <c r="E1119" s="196">
        <v>7</v>
      </c>
      <c r="F1119" s="196">
        <v>3</v>
      </c>
      <c r="G1119" s="196">
        <v>10</v>
      </c>
      <c r="H1119" s="215">
        <v>44515</v>
      </c>
      <c r="I1119" s="196">
        <v>300</v>
      </c>
      <c r="J1119" s="217">
        <f t="shared" si="57"/>
        <v>10</v>
      </c>
    </row>
    <row r="1120" spans="1:10" hidden="1" outlineLevel="1" x14ac:dyDescent="0.35">
      <c r="A1120" s="210" t="s">
        <v>94</v>
      </c>
      <c r="B1120" s="196">
        <v>38</v>
      </c>
      <c r="C1120" s="210" t="s">
        <v>95</v>
      </c>
      <c r="D1120" s="72" t="s">
        <v>170</v>
      </c>
      <c r="E1120" s="196">
        <v>4</v>
      </c>
      <c r="F1120" s="196">
        <v>2</v>
      </c>
      <c r="G1120" s="196">
        <v>6</v>
      </c>
      <c r="H1120" s="215">
        <v>44515</v>
      </c>
      <c r="I1120" s="196">
        <v>900</v>
      </c>
      <c r="J1120" s="217">
        <f t="shared" si="57"/>
        <v>6</v>
      </c>
    </row>
    <row r="1121" spans="1:10" hidden="1" outlineLevel="1" x14ac:dyDescent="0.35">
      <c r="A1121" s="210" t="s">
        <v>94</v>
      </c>
      <c r="B1121" s="196">
        <v>39</v>
      </c>
      <c r="C1121" s="210" t="s">
        <v>95</v>
      </c>
      <c r="D1121" s="72" t="s">
        <v>170</v>
      </c>
      <c r="E1121" s="196">
        <v>3</v>
      </c>
      <c r="F1121" s="196">
        <v>2</v>
      </c>
      <c r="G1121" s="196">
        <v>5</v>
      </c>
      <c r="H1121" s="215">
        <v>44515</v>
      </c>
      <c r="I1121" s="196">
        <v>300</v>
      </c>
      <c r="J1121" s="217">
        <f t="shared" si="57"/>
        <v>5</v>
      </c>
    </row>
    <row r="1122" spans="1:10" hidden="1" outlineLevel="1" x14ac:dyDescent="0.35">
      <c r="A1122" s="210" t="s">
        <v>94</v>
      </c>
      <c r="B1122" s="196">
        <v>40</v>
      </c>
      <c r="C1122" s="210" t="s">
        <v>95</v>
      </c>
      <c r="D1122" s="72" t="s">
        <v>170</v>
      </c>
      <c r="E1122" s="196">
        <v>7</v>
      </c>
      <c r="F1122" s="196">
        <v>5</v>
      </c>
      <c r="G1122" s="196">
        <v>12</v>
      </c>
      <c r="H1122" s="215">
        <v>44515</v>
      </c>
      <c r="I1122" s="196">
        <v>700</v>
      </c>
      <c r="J1122" s="217">
        <f t="shared" si="57"/>
        <v>12</v>
      </c>
    </row>
    <row r="1123" spans="1:10" hidden="1" outlineLevel="1" x14ac:dyDescent="0.35">
      <c r="A1123" s="210" t="s">
        <v>94</v>
      </c>
      <c r="B1123" s="196">
        <v>41</v>
      </c>
      <c r="C1123" s="210" t="s">
        <v>95</v>
      </c>
      <c r="D1123" s="72" t="s">
        <v>170</v>
      </c>
      <c r="E1123" s="196">
        <v>3</v>
      </c>
      <c r="F1123" s="196">
        <v>6</v>
      </c>
      <c r="G1123" s="196">
        <v>9</v>
      </c>
      <c r="H1123" s="215">
        <v>44515</v>
      </c>
      <c r="I1123" s="196">
        <v>500</v>
      </c>
      <c r="J1123" s="217">
        <f t="shared" si="57"/>
        <v>9</v>
      </c>
    </row>
    <row r="1124" spans="1:10" hidden="1" outlineLevel="1" x14ac:dyDescent="0.35">
      <c r="A1124" s="210" t="s">
        <v>94</v>
      </c>
      <c r="B1124" s="196">
        <v>42</v>
      </c>
      <c r="C1124" s="210" t="s">
        <v>95</v>
      </c>
      <c r="D1124" s="72" t="s">
        <v>170</v>
      </c>
      <c r="E1124" s="196">
        <v>4</v>
      </c>
      <c r="F1124" s="196">
        <v>2</v>
      </c>
      <c r="G1124" s="196">
        <v>6</v>
      </c>
      <c r="H1124" s="215">
        <v>44515</v>
      </c>
      <c r="I1124" s="196">
        <v>900</v>
      </c>
      <c r="J1124" s="217">
        <f t="shared" si="57"/>
        <v>6</v>
      </c>
    </row>
    <row r="1125" spans="1:10" hidden="1" outlineLevel="1" x14ac:dyDescent="0.35">
      <c r="A1125" s="210" t="s">
        <v>94</v>
      </c>
      <c r="B1125" s="196">
        <v>43</v>
      </c>
      <c r="C1125" s="210" t="s">
        <v>95</v>
      </c>
      <c r="D1125" s="72" t="s">
        <v>170</v>
      </c>
      <c r="E1125" s="196">
        <v>8</v>
      </c>
      <c r="F1125" s="196">
        <v>3</v>
      </c>
      <c r="G1125" s="196">
        <v>11</v>
      </c>
      <c r="H1125" s="215">
        <v>44515</v>
      </c>
      <c r="I1125" s="196">
        <v>300</v>
      </c>
      <c r="J1125" s="217">
        <f t="shared" si="57"/>
        <v>11</v>
      </c>
    </row>
    <row r="1126" spans="1:10" hidden="1" outlineLevel="1" x14ac:dyDescent="0.35">
      <c r="A1126" s="210" t="s">
        <v>94</v>
      </c>
      <c r="B1126" s="196">
        <v>44</v>
      </c>
      <c r="C1126" s="210" t="s">
        <v>95</v>
      </c>
      <c r="D1126" s="72" t="s">
        <v>170</v>
      </c>
      <c r="E1126" s="196">
        <v>9</v>
      </c>
      <c r="F1126" s="196">
        <v>4</v>
      </c>
      <c r="G1126" s="196">
        <v>13</v>
      </c>
      <c r="H1126" s="215">
        <v>44515</v>
      </c>
      <c r="I1126" s="196">
        <v>700</v>
      </c>
      <c r="J1126" s="217">
        <f t="shared" si="57"/>
        <v>13</v>
      </c>
    </row>
    <row r="1127" spans="1:10" hidden="1" outlineLevel="1" x14ac:dyDescent="0.35">
      <c r="A1127" s="210" t="s">
        <v>94</v>
      </c>
      <c r="B1127" s="196">
        <v>62</v>
      </c>
      <c r="C1127" s="210" t="s">
        <v>95</v>
      </c>
      <c r="D1127" s="72" t="s">
        <v>170</v>
      </c>
      <c r="E1127" s="196">
        <v>3</v>
      </c>
      <c r="F1127" s="196">
        <v>2</v>
      </c>
      <c r="G1127" s="196">
        <v>5</v>
      </c>
      <c r="H1127" s="215">
        <v>44515</v>
      </c>
      <c r="I1127" s="196">
        <v>300</v>
      </c>
      <c r="J1127" s="217">
        <f t="shared" si="57"/>
        <v>5</v>
      </c>
    </row>
    <row r="1128" spans="1:10" hidden="1" outlineLevel="1" x14ac:dyDescent="0.35">
      <c r="A1128" s="210" t="s">
        <v>94</v>
      </c>
      <c r="B1128" s="196">
        <v>45</v>
      </c>
      <c r="C1128" s="210" t="s">
        <v>95</v>
      </c>
      <c r="D1128" s="72" t="s">
        <v>170</v>
      </c>
      <c r="E1128" s="196">
        <v>2</v>
      </c>
      <c r="F1128" s="196">
        <v>2</v>
      </c>
      <c r="G1128" s="196">
        <v>4</v>
      </c>
      <c r="H1128" s="215">
        <v>44515</v>
      </c>
      <c r="I1128" s="196">
        <v>600</v>
      </c>
      <c r="J1128" s="217">
        <f t="shared" si="57"/>
        <v>4</v>
      </c>
    </row>
    <row r="1129" spans="1:10" hidden="1" outlineLevel="1" x14ac:dyDescent="0.35">
      <c r="A1129" s="210" t="s">
        <v>94</v>
      </c>
      <c r="B1129" s="196">
        <v>46</v>
      </c>
      <c r="C1129" s="210" t="s">
        <v>95</v>
      </c>
      <c r="D1129" s="72" t="s">
        <v>170</v>
      </c>
      <c r="E1129" s="196">
        <v>9</v>
      </c>
      <c r="F1129" s="196">
        <v>2</v>
      </c>
      <c r="G1129" s="196">
        <v>11</v>
      </c>
      <c r="H1129" s="215">
        <v>44515</v>
      </c>
      <c r="I1129" s="196">
        <v>100</v>
      </c>
      <c r="J1129" s="217">
        <f t="shared" si="57"/>
        <v>11</v>
      </c>
    </row>
    <row r="1130" spans="1:10" hidden="1" outlineLevel="1" x14ac:dyDescent="0.35">
      <c r="A1130" s="210" t="s">
        <v>94</v>
      </c>
      <c r="B1130" s="196">
        <v>48</v>
      </c>
      <c r="C1130" s="210" t="s">
        <v>95</v>
      </c>
      <c r="D1130" s="72" t="s">
        <v>170</v>
      </c>
      <c r="E1130" s="196">
        <v>4</v>
      </c>
      <c r="F1130" s="196">
        <v>3</v>
      </c>
      <c r="G1130" s="196">
        <v>7</v>
      </c>
      <c r="H1130" s="215">
        <v>44515</v>
      </c>
      <c r="I1130" s="196">
        <v>700</v>
      </c>
      <c r="J1130" s="217">
        <f t="shared" si="57"/>
        <v>7</v>
      </c>
    </row>
    <row r="1131" spans="1:10" hidden="1" outlineLevel="1" x14ac:dyDescent="0.35">
      <c r="A1131" s="210" t="s">
        <v>94</v>
      </c>
      <c r="B1131" s="196">
        <v>49</v>
      </c>
      <c r="C1131" s="210" t="s">
        <v>95</v>
      </c>
      <c r="D1131" s="72" t="s">
        <v>170</v>
      </c>
      <c r="E1131" s="196">
        <v>7</v>
      </c>
      <c r="F1131" s="196">
        <v>2</v>
      </c>
      <c r="G1131" s="196">
        <v>9</v>
      </c>
      <c r="H1131" s="215">
        <v>44515</v>
      </c>
      <c r="I1131" s="196">
        <v>800</v>
      </c>
      <c r="J1131" s="217">
        <f t="shared" si="57"/>
        <v>9</v>
      </c>
    </row>
    <row r="1132" spans="1:10" hidden="1" outlineLevel="1" x14ac:dyDescent="0.35">
      <c r="A1132" s="210" t="s">
        <v>94</v>
      </c>
      <c r="B1132" s="196">
        <v>50</v>
      </c>
      <c r="C1132" s="210" t="s">
        <v>95</v>
      </c>
      <c r="D1132" s="72" t="s">
        <v>170</v>
      </c>
      <c r="E1132" s="196">
        <v>7</v>
      </c>
      <c r="F1132" s="196">
        <v>3</v>
      </c>
      <c r="G1132" s="196">
        <v>10</v>
      </c>
      <c r="H1132" s="215">
        <v>44515</v>
      </c>
      <c r="I1132" s="196">
        <v>300</v>
      </c>
      <c r="J1132" s="217">
        <f t="shared" si="57"/>
        <v>10</v>
      </c>
    </row>
    <row r="1133" spans="1:10" hidden="1" outlineLevel="1" x14ac:dyDescent="0.35">
      <c r="A1133" s="210" t="s">
        <v>94</v>
      </c>
      <c r="B1133" s="196">
        <v>51</v>
      </c>
      <c r="C1133" s="210" t="s">
        <v>95</v>
      </c>
      <c r="D1133" s="72" t="s">
        <v>170</v>
      </c>
      <c r="E1133" s="196">
        <v>3</v>
      </c>
      <c r="F1133" s="196">
        <v>2</v>
      </c>
      <c r="G1133" s="196">
        <v>5</v>
      </c>
      <c r="H1133" s="215">
        <v>44515</v>
      </c>
      <c r="I1133" s="196">
        <v>700</v>
      </c>
      <c r="J1133" s="217">
        <f t="shared" si="57"/>
        <v>5</v>
      </c>
    </row>
    <row r="1134" spans="1:10" hidden="1" outlineLevel="1" x14ac:dyDescent="0.35">
      <c r="A1134" s="210" t="s">
        <v>94</v>
      </c>
      <c r="B1134" s="196">
        <v>52</v>
      </c>
      <c r="C1134" s="210" t="s">
        <v>95</v>
      </c>
      <c r="D1134" s="72" t="s">
        <v>170</v>
      </c>
      <c r="E1134" s="196">
        <v>3</v>
      </c>
      <c r="F1134" s="196">
        <v>2</v>
      </c>
      <c r="G1134" s="196">
        <v>5</v>
      </c>
      <c r="H1134" s="215">
        <v>44515</v>
      </c>
      <c r="I1134" s="196">
        <v>800</v>
      </c>
      <c r="J1134" s="217">
        <f t="shared" si="57"/>
        <v>5</v>
      </c>
    </row>
    <row r="1135" spans="1:10" hidden="1" outlineLevel="1" x14ac:dyDescent="0.35">
      <c r="A1135" s="210" t="s">
        <v>94</v>
      </c>
      <c r="B1135" s="196">
        <v>58</v>
      </c>
      <c r="C1135" s="210" t="s">
        <v>95</v>
      </c>
      <c r="D1135" s="72" t="s">
        <v>170</v>
      </c>
      <c r="E1135" s="196">
        <v>10</v>
      </c>
      <c r="F1135" s="196">
        <v>5</v>
      </c>
      <c r="G1135" s="196">
        <v>15</v>
      </c>
      <c r="H1135" s="215">
        <v>44515</v>
      </c>
      <c r="I1135" s="196">
        <v>300</v>
      </c>
      <c r="J1135" s="217">
        <f t="shared" si="57"/>
        <v>15</v>
      </c>
    </row>
    <row r="1136" spans="1:10" hidden="1" outlineLevel="1" x14ac:dyDescent="0.35">
      <c r="A1136" s="210" t="s">
        <v>94</v>
      </c>
      <c r="B1136" s="196">
        <v>53</v>
      </c>
      <c r="C1136" s="210" t="s">
        <v>95</v>
      </c>
      <c r="D1136" s="72" t="s">
        <v>170</v>
      </c>
      <c r="E1136" s="196">
        <v>5</v>
      </c>
      <c r="F1136" s="196">
        <v>3</v>
      </c>
      <c r="G1136" s="196">
        <v>8</v>
      </c>
      <c r="H1136" s="215">
        <v>44515</v>
      </c>
      <c r="I1136" s="196">
        <v>250</v>
      </c>
      <c r="J1136" s="217">
        <f t="shared" si="57"/>
        <v>8</v>
      </c>
    </row>
    <row r="1137" spans="1:10" hidden="1" outlineLevel="1" x14ac:dyDescent="0.35">
      <c r="A1137" s="210" t="s">
        <v>94</v>
      </c>
      <c r="B1137" s="196">
        <v>54</v>
      </c>
      <c r="C1137" s="210" t="s">
        <v>95</v>
      </c>
      <c r="D1137" s="72" t="s">
        <v>170</v>
      </c>
      <c r="E1137" s="196">
        <v>2</v>
      </c>
      <c r="F1137" s="196">
        <v>2</v>
      </c>
      <c r="G1137" s="196">
        <v>4</v>
      </c>
      <c r="H1137" s="215">
        <v>44515</v>
      </c>
      <c r="I1137" s="196">
        <v>200</v>
      </c>
      <c r="J1137" s="217">
        <f t="shared" si="57"/>
        <v>4</v>
      </c>
    </row>
    <row r="1138" spans="1:10" hidden="1" outlineLevel="1" x14ac:dyDescent="0.35">
      <c r="A1138" s="210" t="s">
        <v>94</v>
      </c>
      <c r="B1138" s="196">
        <v>64</v>
      </c>
      <c r="C1138" s="210" t="s">
        <v>95</v>
      </c>
      <c r="D1138" s="72" t="s">
        <v>170</v>
      </c>
      <c r="E1138" s="196">
        <v>4</v>
      </c>
      <c r="F1138" s="196">
        <v>2</v>
      </c>
      <c r="G1138" s="196">
        <v>6</v>
      </c>
      <c r="H1138" s="215">
        <v>44515</v>
      </c>
      <c r="I1138" s="196">
        <v>800</v>
      </c>
      <c r="J1138" s="217">
        <f t="shared" si="57"/>
        <v>6</v>
      </c>
    </row>
    <row r="1139" spans="1:10" hidden="1" outlineLevel="1" x14ac:dyDescent="0.35">
      <c r="A1139" s="210" t="s">
        <v>94</v>
      </c>
      <c r="B1139" s="196">
        <v>55</v>
      </c>
      <c r="C1139" s="210" t="s">
        <v>95</v>
      </c>
      <c r="D1139" s="72" t="s">
        <v>170</v>
      </c>
      <c r="E1139" s="196">
        <v>4</v>
      </c>
      <c r="F1139" s="196">
        <v>3</v>
      </c>
      <c r="G1139" s="196">
        <v>7</v>
      </c>
      <c r="H1139" s="215">
        <v>44515</v>
      </c>
      <c r="I1139" s="196">
        <v>800</v>
      </c>
      <c r="J1139" s="217">
        <f t="shared" si="57"/>
        <v>7</v>
      </c>
    </row>
    <row r="1140" spans="1:10" hidden="1" outlineLevel="1" x14ac:dyDescent="0.35">
      <c r="A1140" s="210" t="s">
        <v>94</v>
      </c>
      <c r="B1140" s="196">
        <v>59</v>
      </c>
      <c r="C1140" s="210" t="s">
        <v>95</v>
      </c>
      <c r="D1140" s="72" t="s">
        <v>170</v>
      </c>
      <c r="E1140" s="196">
        <v>8</v>
      </c>
      <c r="F1140" s="196">
        <v>2</v>
      </c>
      <c r="G1140" s="196">
        <v>10</v>
      </c>
      <c r="H1140" s="215">
        <v>44515</v>
      </c>
      <c r="I1140" s="196">
        <v>300</v>
      </c>
      <c r="J1140" s="217">
        <f t="shared" si="57"/>
        <v>10</v>
      </c>
    </row>
    <row r="1141" spans="1:10" hidden="1" outlineLevel="1" x14ac:dyDescent="0.35">
      <c r="A1141" s="210" t="s">
        <v>94</v>
      </c>
      <c r="B1141" s="196">
        <v>60</v>
      </c>
      <c r="C1141" s="210" t="s">
        <v>95</v>
      </c>
      <c r="D1141" s="72" t="s">
        <v>170</v>
      </c>
      <c r="E1141" s="196">
        <v>2</v>
      </c>
      <c r="F1141" s="196">
        <v>2</v>
      </c>
      <c r="G1141" s="196">
        <v>4</v>
      </c>
      <c r="H1141" s="215">
        <v>44515</v>
      </c>
      <c r="I1141" s="196">
        <v>700</v>
      </c>
      <c r="J1141" s="217">
        <f t="shared" si="57"/>
        <v>4</v>
      </c>
    </row>
    <row r="1142" spans="1:10" hidden="1" outlineLevel="1" x14ac:dyDescent="0.35">
      <c r="A1142" s="210" t="s">
        <v>94</v>
      </c>
      <c r="B1142" s="196">
        <v>63</v>
      </c>
      <c r="C1142" s="210" t="s">
        <v>95</v>
      </c>
      <c r="D1142" s="72" t="s">
        <v>170</v>
      </c>
      <c r="E1142" s="196">
        <v>5</v>
      </c>
      <c r="F1142" s="196">
        <v>3</v>
      </c>
      <c r="G1142" s="196">
        <v>8</v>
      </c>
      <c r="H1142" s="215">
        <v>44515</v>
      </c>
      <c r="I1142" s="196">
        <v>600</v>
      </c>
      <c r="J1142" s="217">
        <f t="shared" si="57"/>
        <v>8</v>
      </c>
    </row>
    <row r="1143" spans="1:10" hidden="1" outlineLevel="1" x14ac:dyDescent="0.35">
      <c r="A1143" s="210" t="s">
        <v>94</v>
      </c>
      <c r="B1143" s="196">
        <v>65</v>
      </c>
      <c r="C1143" s="210" t="s">
        <v>95</v>
      </c>
      <c r="D1143" s="72" t="s">
        <v>170</v>
      </c>
      <c r="E1143" s="196">
        <v>6</v>
      </c>
      <c r="F1143" s="196">
        <v>3</v>
      </c>
      <c r="G1143" s="196">
        <v>9</v>
      </c>
      <c r="H1143" s="215">
        <v>44515</v>
      </c>
      <c r="I1143" s="196">
        <v>300</v>
      </c>
      <c r="J1143" s="217">
        <f t="shared" si="57"/>
        <v>9</v>
      </c>
    </row>
    <row r="1144" spans="1:10" hidden="1" outlineLevel="1" x14ac:dyDescent="0.35">
      <c r="A1144" s="210" t="s">
        <v>94</v>
      </c>
      <c r="B1144" s="196">
        <v>66</v>
      </c>
      <c r="C1144" s="210" t="s">
        <v>95</v>
      </c>
      <c r="D1144" s="72" t="s">
        <v>170</v>
      </c>
      <c r="E1144" s="196">
        <v>2</v>
      </c>
      <c r="F1144" s="196">
        <v>2</v>
      </c>
      <c r="G1144" s="196">
        <v>4</v>
      </c>
      <c r="H1144" s="215">
        <v>44515</v>
      </c>
      <c r="I1144" s="196">
        <v>800</v>
      </c>
      <c r="J1144" s="217">
        <f t="shared" si="57"/>
        <v>4</v>
      </c>
    </row>
    <row r="1145" spans="1:10" hidden="1" outlineLevel="1" x14ac:dyDescent="0.35">
      <c r="A1145" s="210" t="s">
        <v>94</v>
      </c>
      <c r="B1145" s="196">
        <v>67</v>
      </c>
      <c r="C1145" s="210" t="s">
        <v>95</v>
      </c>
      <c r="D1145" s="72" t="s">
        <v>170</v>
      </c>
      <c r="E1145" s="196">
        <v>8</v>
      </c>
      <c r="F1145" s="196">
        <v>2</v>
      </c>
      <c r="G1145" s="196">
        <v>10</v>
      </c>
      <c r="H1145" s="215">
        <v>44515</v>
      </c>
      <c r="I1145" s="196">
        <v>200</v>
      </c>
      <c r="J1145" s="217">
        <f t="shared" si="57"/>
        <v>10</v>
      </c>
    </row>
    <row r="1146" spans="1:10" ht="15" collapsed="1" thickBot="1" x14ac:dyDescent="0.4">
      <c r="A1146" s="211" t="s">
        <v>94</v>
      </c>
      <c r="B1146" s="226"/>
      <c r="C1146" s="212" t="s">
        <v>95</v>
      </c>
      <c r="D1146" s="214">
        <f>COUNTA(D1079:D1145)</f>
        <v>67</v>
      </c>
      <c r="E1146" s="214">
        <f>SUM(E1079:E1145)</f>
        <v>352</v>
      </c>
      <c r="F1146" s="214">
        <f t="shared" ref="F1146:G1146" si="58">SUM(F1079:F1145)</f>
        <v>175</v>
      </c>
      <c r="G1146" s="214">
        <f t="shared" si="58"/>
        <v>527</v>
      </c>
      <c r="H1146" s="238">
        <v>44515</v>
      </c>
      <c r="I1146" s="242">
        <f>AVERAGE(I1079:I1145)</f>
        <v>464.92537313432837</v>
      </c>
      <c r="J1146" s="214">
        <f t="shared" ref="J1146" si="59">SUM(J1079:J1145)</f>
        <v>527</v>
      </c>
    </row>
    <row r="1147" spans="1:10" hidden="1" outlineLevel="1" x14ac:dyDescent="0.35">
      <c r="A1147" s="210" t="s">
        <v>98</v>
      </c>
      <c r="B1147" s="196">
        <v>1</v>
      </c>
      <c r="C1147" s="210" t="s">
        <v>99</v>
      </c>
      <c r="D1147" s="210" t="s">
        <v>170</v>
      </c>
      <c r="E1147" s="196">
        <v>2</v>
      </c>
      <c r="F1147" s="196">
        <v>6</v>
      </c>
      <c r="G1147" s="196">
        <v>8</v>
      </c>
      <c r="H1147" s="237">
        <v>44516</v>
      </c>
      <c r="I1147" s="228">
        <v>220</v>
      </c>
      <c r="J1147" s="217">
        <f t="shared" si="57"/>
        <v>8</v>
      </c>
    </row>
    <row r="1148" spans="1:10" hidden="1" outlineLevel="1" x14ac:dyDescent="0.35">
      <c r="A1148" s="210" t="s">
        <v>98</v>
      </c>
      <c r="B1148" s="196">
        <v>2</v>
      </c>
      <c r="C1148" s="210" t="s">
        <v>99</v>
      </c>
      <c r="D1148" s="210" t="s">
        <v>170</v>
      </c>
      <c r="E1148" s="196">
        <v>5</v>
      </c>
      <c r="F1148" s="196">
        <v>3</v>
      </c>
      <c r="G1148" s="196">
        <v>8</v>
      </c>
      <c r="H1148" s="237">
        <v>44516</v>
      </c>
      <c r="I1148" s="228">
        <v>700</v>
      </c>
      <c r="J1148" s="217">
        <f t="shared" si="57"/>
        <v>8</v>
      </c>
    </row>
    <row r="1149" spans="1:10" hidden="1" outlineLevel="1" x14ac:dyDescent="0.35">
      <c r="A1149" s="210" t="s">
        <v>98</v>
      </c>
      <c r="B1149" s="196">
        <v>3</v>
      </c>
      <c r="C1149" s="210" t="s">
        <v>99</v>
      </c>
      <c r="D1149" s="210" t="s">
        <v>170</v>
      </c>
      <c r="E1149" s="196">
        <v>6</v>
      </c>
      <c r="F1149" s="196">
        <v>6</v>
      </c>
      <c r="G1149" s="196">
        <v>12</v>
      </c>
      <c r="H1149" s="237">
        <v>44516</v>
      </c>
      <c r="I1149" s="228">
        <v>200</v>
      </c>
      <c r="J1149" s="217">
        <f t="shared" si="57"/>
        <v>12</v>
      </c>
    </row>
    <row r="1150" spans="1:10" hidden="1" outlineLevel="1" x14ac:dyDescent="0.35">
      <c r="A1150" s="210" t="s">
        <v>98</v>
      </c>
      <c r="B1150" s="196">
        <v>4</v>
      </c>
      <c r="C1150" s="210" t="s">
        <v>99</v>
      </c>
      <c r="D1150" s="210" t="s">
        <v>170</v>
      </c>
      <c r="E1150" s="196">
        <v>4</v>
      </c>
      <c r="F1150" s="196">
        <v>3</v>
      </c>
      <c r="G1150" s="196">
        <v>7</v>
      </c>
      <c r="H1150" s="237">
        <v>44516</v>
      </c>
      <c r="I1150" s="228">
        <v>150</v>
      </c>
      <c r="J1150" s="217">
        <f t="shared" si="57"/>
        <v>7</v>
      </c>
    </row>
    <row r="1151" spans="1:10" hidden="1" outlineLevel="1" x14ac:dyDescent="0.35">
      <c r="A1151" s="210" t="s">
        <v>98</v>
      </c>
      <c r="B1151" s="196">
        <v>5</v>
      </c>
      <c r="C1151" s="210" t="s">
        <v>99</v>
      </c>
      <c r="D1151" s="210" t="s">
        <v>170</v>
      </c>
      <c r="E1151" s="196">
        <v>3</v>
      </c>
      <c r="F1151" s="196">
        <v>2</v>
      </c>
      <c r="G1151" s="196">
        <v>5</v>
      </c>
      <c r="H1151" s="237">
        <v>44516</v>
      </c>
      <c r="I1151" s="228">
        <v>620</v>
      </c>
      <c r="J1151" s="217">
        <f t="shared" si="57"/>
        <v>5</v>
      </c>
    </row>
    <row r="1152" spans="1:10" hidden="1" outlineLevel="1" x14ac:dyDescent="0.35">
      <c r="A1152" s="210" t="s">
        <v>98</v>
      </c>
      <c r="B1152" s="196">
        <v>6</v>
      </c>
      <c r="C1152" s="210" t="s">
        <v>99</v>
      </c>
      <c r="D1152" s="210" t="s">
        <v>170</v>
      </c>
      <c r="E1152" s="196">
        <v>2</v>
      </c>
      <c r="F1152" s="196">
        <v>2</v>
      </c>
      <c r="G1152" s="196">
        <v>4</v>
      </c>
      <c r="H1152" s="237">
        <v>44516</v>
      </c>
      <c r="I1152" s="228">
        <v>300</v>
      </c>
      <c r="J1152" s="217">
        <f t="shared" si="57"/>
        <v>4</v>
      </c>
    </row>
    <row r="1153" spans="1:10" hidden="1" outlineLevel="1" x14ac:dyDescent="0.35">
      <c r="A1153" s="210" t="s">
        <v>98</v>
      </c>
      <c r="B1153" s="196">
        <v>7</v>
      </c>
      <c r="C1153" s="210" t="s">
        <v>99</v>
      </c>
      <c r="D1153" s="210" t="s">
        <v>170</v>
      </c>
      <c r="E1153" s="196">
        <v>1</v>
      </c>
      <c r="F1153" s="196">
        <v>2</v>
      </c>
      <c r="G1153" s="196">
        <v>3</v>
      </c>
      <c r="H1153" s="237">
        <v>44516</v>
      </c>
      <c r="I1153" s="228">
        <v>500</v>
      </c>
      <c r="J1153" s="217">
        <f t="shared" si="57"/>
        <v>3</v>
      </c>
    </row>
    <row r="1154" spans="1:10" hidden="1" outlineLevel="1" x14ac:dyDescent="0.35">
      <c r="A1154" s="210" t="s">
        <v>98</v>
      </c>
      <c r="B1154" s="196">
        <v>8</v>
      </c>
      <c r="C1154" s="210" t="s">
        <v>99</v>
      </c>
      <c r="D1154" s="210" t="s">
        <v>170</v>
      </c>
      <c r="E1154" s="196">
        <v>1</v>
      </c>
      <c r="F1154" s="196">
        <v>2</v>
      </c>
      <c r="G1154" s="196">
        <v>3</v>
      </c>
      <c r="H1154" s="237">
        <v>44516</v>
      </c>
      <c r="I1154" s="228">
        <v>710</v>
      </c>
      <c r="J1154" s="217">
        <f t="shared" si="57"/>
        <v>3</v>
      </c>
    </row>
    <row r="1155" spans="1:10" hidden="1" outlineLevel="1" x14ac:dyDescent="0.35">
      <c r="A1155" s="210" t="s">
        <v>98</v>
      </c>
      <c r="B1155" s="196">
        <v>9</v>
      </c>
      <c r="C1155" s="210" t="s">
        <v>99</v>
      </c>
      <c r="D1155" s="210" t="s">
        <v>170</v>
      </c>
      <c r="E1155" s="196">
        <v>1</v>
      </c>
      <c r="F1155" s="196">
        <v>2</v>
      </c>
      <c r="G1155" s="196">
        <v>3</v>
      </c>
      <c r="H1155" s="237">
        <v>44516</v>
      </c>
      <c r="I1155" s="228">
        <v>210</v>
      </c>
      <c r="J1155" s="217">
        <f t="shared" ref="J1155:J1218" si="60">IF(I1155&gt;$Q$1,,G1155)</f>
        <v>3</v>
      </c>
    </row>
    <row r="1156" spans="1:10" hidden="1" outlineLevel="1" x14ac:dyDescent="0.35">
      <c r="A1156" s="210" t="s">
        <v>98</v>
      </c>
      <c r="B1156" s="196">
        <v>15</v>
      </c>
      <c r="C1156" s="210" t="s">
        <v>99</v>
      </c>
      <c r="D1156" s="210" t="s">
        <v>170</v>
      </c>
      <c r="E1156" s="196">
        <v>1</v>
      </c>
      <c r="F1156" s="196">
        <v>2</v>
      </c>
      <c r="G1156" s="196">
        <v>3</v>
      </c>
      <c r="H1156" s="237">
        <v>44516</v>
      </c>
      <c r="I1156" s="228">
        <v>750</v>
      </c>
      <c r="J1156" s="217">
        <f t="shared" si="60"/>
        <v>3</v>
      </c>
    </row>
    <row r="1157" spans="1:10" hidden="1" outlineLevel="1" x14ac:dyDescent="0.35">
      <c r="A1157" s="210" t="s">
        <v>98</v>
      </c>
      <c r="B1157" s="196">
        <v>10</v>
      </c>
      <c r="C1157" s="210" t="s">
        <v>99</v>
      </c>
      <c r="D1157" s="210" t="s">
        <v>170</v>
      </c>
      <c r="E1157" s="196">
        <v>4</v>
      </c>
      <c r="F1157" s="196">
        <v>3</v>
      </c>
      <c r="G1157" s="196">
        <v>7</v>
      </c>
      <c r="H1157" s="237">
        <v>44516</v>
      </c>
      <c r="I1157" s="228">
        <v>230</v>
      </c>
      <c r="J1157" s="217">
        <f t="shared" si="60"/>
        <v>7</v>
      </c>
    </row>
    <row r="1158" spans="1:10" hidden="1" outlineLevel="1" x14ac:dyDescent="0.35">
      <c r="A1158" s="210" t="s">
        <v>98</v>
      </c>
      <c r="B1158" s="196">
        <v>11</v>
      </c>
      <c r="C1158" s="210" t="s">
        <v>99</v>
      </c>
      <c r="D1158" s="210" t="s">
        <v>170</v>
      </c>
      <c r="E1158" s="196">
        <v>6</v>
      </c>
      <c r="F1158" s="196">
        <v>2</v>
      </c>
      <c r="G1158" s="196">
        <v>8</v>
      </c>
      <c r="H1158" s="237">
        <v>44516</v>
      </c>
      <c r="I1158" s="228">
        <v>210</v>
      </c>
      <c r="J1158" s="217">
        <f t="shared" si="60"/>
        <v>8</v>
      </c>
    </row>
    <row r="1159" spans="1:10" hidden="1" outlineLevel="1" x14ac:dyDescent="0.35">
      <c r="A1159" s="210" t="s">
        <v>98</v>
      </c>
      <c r="B1159" s="196">
        <v>32</v>
      </c>
      <c r="C1159" s="210" t="s">
        <v>99</v>
      </c>
      <c r="D1159" s="210" t="s">
        <v>170</v>
      </c>
      <c r="E1159" s="196">
        <v>7</v>
      </c>
      <c r="F1159" s="196">
        <v>2</v>
      </c>
      <c r="G1159" s="196">
        <v>9</v>
      </c>
      <c r="H1159" s="237">
        <v>44516</v>
      </c>
      <c r="I1159" s="228">
        <v>250</v>
      </c>
      <c r="J1159" s="217">
        <f t="shared" si="60"/>
        <v>9</v>
      </c>
    </row>
    <row r="1160" spans="1:10" hidden="1" outlineLevel="1" x14ac:dyDescent="0.35">
      <c r="A1160" s="210" t="s">
        <v>98</v>
      </c>
      <c r="B1160" s="196">
        <v>12</v>
      </c>
      <c r="C1160" s="210" t="s">
        <v>99</v>
      </c>
      <c r="D1160" s="210" t="s">
        <v>170</v>
      </c>
      <c r="E1160" s="196">
        <v>4</v>
      </c>
      <c r="F1160" s="196">
        <v>2</v>
      </c>
      <c r="G1160" s="196">
        <v>6</v>
      </c>
      <c r="H1160" s="237">
        <v>44516</v>
      </c>
      <c r="I1160" s="228">
        <v>400</v>
      </c>
      <c r="J1160" s="217">
        <f t="shared" si="60"/>
        <v>6</v>
      </c>
    </row>
    <row r="1161" spans="1:10" hidden="1" outlineLevel="1" x14ac:dyDescent="0.35">
      <c r="A1161" s="210" t="s">
        <v>98</v>
      </c>
      <c r="B1161" s="196">
        <v>13</v>
      </c>
      <c r="C1161" s="210" t="s">
        <v>99</v>
      </c>
      <c r="D1161" s="210" t="s">
        <v>170</v>
      </c>
      <c r="E1161" s="196">
        <v>6</v>
      </c>
      <c r="F1161" s="196">
        <v>2</v>
      </c>
      <c r="G1161" s="196">
        <v>8</v>
      </c>
      <c r="H1161" s="237">
        <v>44516</v>
      </c>
      <c r="I1161" s="228">
        <v>200</v>
      </c>
      <c r="J1161" s="217">
        <f t="shared" si="60"/>
        <v>8</v>
      </c>
    </row>
    <row r="1162" spans="1:10" hidden="1" outlineLevel="1" x14ac:dyDescent="0.35">
      <c r="A1162" s="210" t="s">
        <v>98</v>
      </c>
      <c r="B1162" s="196">
        <v>14</v>
      </c>
      <c r="C1162" s="210" t="s">
        <v>99</v>
      </c>
      <c r="D1162" s="210" t="s">
        <v>170</v>
      </c>
      <c r="E1162" s="196">
        <v>28</v>
      </c>
      <c r="F1162" s="196">
        <v>7</v>
      </c>
      <c r="G1162" s="196">
        <v>35</v>
      </c>
      <c r="H1162" s="237">
        <v>44516</v>
      </c>
      <c r="I1162" s="228">
        <v>550</v>
      </c>
      <c r="J1162" s="217">
        <f t="shared" si="60"/>
        <v>35</v>
      </c>
    </row>
    <row r="1163" spans="1:10" hidden="1" outlineLevel="1" x14ac:dyDescent="0.35">
      <c r="A1163" s="210" t="s">
        <v>98</v>
      </c>
      <c r="B1163" s="196">
        <v>16</v>
      </c>
      <c r="C1163" s="210" t="s">
        <v>99</v>
      </c>
      <c r="D1163" s="210" t="s">
        <v>170</v>
      </c>
      <c r="E1163" s="196">
        <v>3</v>
      </c>
      <c r="F1163" s="196">
        <v>3</v>
      </c>
      <c r="G1163" s="196">
        <v>6</v>
      </c>
      <c r="H1163" s="237">
        <v>44516</v>
      </c>
      <c r="I1163" s="228">
        <v>770</v>
      </c>
      <c r="J1163" s="217">
        <f t="shared" si="60"/>
        <v>6</v>
      </c>
    </row>
    <row r="1164" spans="1:10" hidden="1" outlineLevel="1" x14ac:dyDescent="0.35">
      <c r="A1164" s="210" t="s">
        <v>98</v>
      </c>
      <c r="B1164" s="196">
        <v>17</v>
      </c>
      <c r="C1164" s="210" t="s">
        <v>99</v>
      </c>
      <c r="D1164" s="210" t="s">
        <v>170</v>
      </c>
      <c r="E1164" s="196">
        <v>7</v>
      </c>
      <c r="F1164" s="196">
        <v>2</v>
      </c>
      <c r="G1164" s="196">
        <v>9</v>
      </c>
      <c r="H1164" s="237">
        <v>44516</v>
      </c>
      <c r="I1164" s="228">
        <v>200</v>
      </c>
      <c r="J1164" s="217">
        <f t="shared" si="60"/>
        <v>9</v>
      </c>
    </row>
    <row r="1165" spans="1:10" hidden="1" outlineLevel="1" x14ac:dyDescent="0.35">
      <c r="A1165" s="210" t="s">
        <v>98</v>
      </c>
      <c r="B1165" s="196">
        <v>29</v>
      </c>
      <c r="C1165" s="210" t="s">
        <v>99</v>
      </c>
      <c r="D1165" s="210" t="s">
        <v>170</v>
      </c>
      <c r="E1165" s="196">
        <v>6</v>
      </c>
      <c r="F1165" s="196">
        <v>2</v>
      </c>
      <c r="G1165" s="196">
        <v>8</v>
      </c>
      <c r="H1165" s="237">
        <v>44516</v>
      </c>
      <c r="I1165" s="228">
        <v>200</v>
      </c>
      <c r="J1165" s="217">
        <f t="shared" si="60"/>
        <v>8</v>
      </c>
    </row>
    <row r="1166" spans="1:10" hidden="1" outlineLevel="1" x14ac:dyDescent="0.35">
      <c r="A1166" s="210" t="s">
        <v>98</v>
      </c>
      <c r="B1166" s="196">
        <v>18</v>
      </c>
      <c r="C1166" s="210" t="s">
        <v>99</v>
      </c>
      <c r="D1166" s="210" t="s">
        <v>170</v>
      </c>
      <c r="E1166" s="196">
        <v>4</v>
      </c>
      <c r="F1166" s="196">
        <v>2</v>
      </c>
      <c r="G1166" s="196">
        <v>6</v>
      </c>
      <c r="H1166" s="237">
        <v>44516</v>
      </c>
      <c r="I1166" s="228">
        <v>250</v>
      </c>
      <c r="J1166" s="217">
        <f t="shared" si="60"/>
        <v>6</v>
      </c>
    </row>
    <row r="1167" spans="1:10" hidden="1" outlineLevel="1" x14ac:dyDescent="0.35">
      <c r="A1167" s="210" t="s">
        <v>98</v>
      </c>
      <c r="B1167" s="196">
        <v>19</v>
      </c>
      <c r="C1167" s="210" t="s">
        <v>99</v>
      </c>
      <c r="D1167" s="210" t="s">
        <v>170</v>
      </c>
      <c r="E1167" s="196">
        <v>5</v>
      </c>
      <c r="F1167" s="196">
        <v>2</v>
      </c>
      <c r="G1167" s="196">
        <v>7</v>
      </c>
      <c r="H1167" s="237">
        <v>44516</v>
      </c>
      <c r="I1167" s="228">
        <v>820</v>
      </c>
      <c r="J1167" s="217">
        <f t="shared" si="60"/>
        <v>7</v>
      </c>
    </row>
    <row r="1168" spans="1:10" hidden="1" outlineLevel="1" x14ac:dyDescent="0.35">
      <c r="A1168" s="210" t="s">
        <v>98</v>
      </c>
      <c r="B1168" s="196">
        <v>20</v>
      </c>
      <c r="C1168" s="210" t="s">
        <v>99</v>
      </c>
      <c r="D1168" s="210" t="s">
        <v>170</v>
      </c>
      <c r="E1168" s="196">
        <v>1</v>
      </c>
      <c r="F1168" s="196">
        <v>2</v>
      </c>
      <c r="G1168" s="196">
        <v>3</v>
      </c>
      <c r="H1168" s="237">
        <v>44516</v>
      </c>
      <c r="I1168" s="228">
        <v>220</v>
      </c>
      <c r="J1168" s="217">
        <f t="shared" si="60"/>
        <v>3</v>
      </c>
    </row>
    <row r="1169" spans="1:10" hidden="1" outlineLevel="1" x14ac:dyDescent="0.35">
      <c r="A1169" s="210" t="s">
        <v>98</v>
      </c>
      <c r="B1169" s="196">
        <v>21</v>
      </c>
      <c r="C1169" s="210" t="s">
        <v>99</v>
      </c>
      <c r="D1169" s="210" t="s">
        <v>170</v>
      </c>
      <c r="E1169" s="196">
        <v>1</v>
      </c>
      <c r="F1169" s="196">
        <v>2</v>
      </c>
      <c r="G1169" s="196">
        <v>3</v>
      </c>
      <c r="H1169" s="237">
        <v>44516</v>
      </c>
      <c r="I1169" s="228">
        <v>600</v>
      </c>
      <c r="J1169" s="217">
        <f t="shared" si="60"/>
        <v>3</v>
      </c>
    </row>
    <row r="1170" spans="1:10" hidden="1" outlineLevel="1" x14ac:dyDescent="0.35">
      <c r="A1170" s="210" t="s">
        <v>98</v>
      </c>
      <c r="B1170" s="196">
        <v>22</v>
      </c>
      <c r="C1170" s="210" t="s">
        <v>99</v>
      </c>
      <c r="D1170" s="210" t="s">
        <v>170</v>
      </c>
      <c r="E1170" s="196">
        <v>8</v>
      </c>
      <c r="F1170" s="196">
        <v>3</v>
      </c>
      <c r="G1170" s="196">
        <v>11</v>
      </c>
      <c r="H1170" s="237">
        <v>44516</v>
      </c>
      <c r="I1170" s="228">
        <v>300</v>
      </c>
      <c r="J1170" s="217">
        <f t="shared" si="60"/>
        <v>11</v>
      </c>
    </row>
    <row r="1171" spans="1:10" hidden="1" outlineLevel="1" x14ac:dyDescent="0.35">
      <c r="A1171" s="210" t="s">
        <v>98</v>
      </c>
      <c r="B1171" s="196">
        <v>23</v>
      </c>
      <c r="C1171" s="210" t="s">
        <v>99</v>
      </c>
      <c r="D1171" s="210" t="s">
        <v>170</v>
      </c>
      <c r="E1171" s="196">
        <v>2</v>
      </c>
      <c r="F1171" s="196">
        <v>2</v>
      </c>
      <c r="G1171" s="196">
        <v>4</v>
      </c>
      <c r="H1171" s="237">
        <v>44516</v>
      </c>
      <c r="I1171" s="228">
        <v>400</v>
      </c>
      <c r="J1171" s="217">
        <f t="shared" si="60"/>
        <v>4</v>
      </c>
    </row>
    <row r="1172" spans="1:10" hidden="1" outlineLevel="1" x14ac:dyDescent="0.35">
      <c r="A1172" s="210" t="s">
        <v>98</v>
      </c>
      <c r="B1172" s="196">
        <v>24</v>
      </c>
      <c r="C1172" s="210" t="s">
        <v>99</v>
      </c>
      <c r="D1172" s="210" t="s">
        <v>170</v>
      </c>
      <c r="E1172" s="196">
        <v>1</v>
      </c>
      <c r="F1172" s="196">
        <v>2</v>
      </c>
      <c r="G1172" s="196">
        <v>3</v>
      </c>
      <c r="H1172" s="237">
        <v>44516</v>
      </c>
      <c r="I1172" s="228">
        <v>150</v>
      </c>
      <c r="J1172" s="217">
        <f t="shared" si="60"/>
        <v>3</v>
      </c>
    </row>
    <row r="1173" spans="1:10" hidden="1" outlineLevel="1" x14ac:dyDescent="0.35">
      <c r="A1173" s="210" t="s">
        <v>98</v>
      </c>
      <c r="B1173" s="196">
        <v>25</v>
      </c>
      <c r="C1173" s="210" t="s">
        <v>99</v>
      </c>
      <c r="D1173" s="210" t="s">
        <v>170</v>
      </c>
      <c r="E1173" s="196">
        <v>3</v>
      </c>
      <c r="F1173" s="196">
        <v>2</v>
      </c>
      <c r="G1173" s="196">
        <v>5</v>
      </c>
      <c r="H1173" s="237">
        <v>44516</v>
      </c>
      <c r="I1173" s="228">
        <v>150</v>
      </c>
      <c r="J1173" s="217">
        <f t="shared" si="60"/>
        <v>5</v>
      </c>
    </row>
    <row r="1174" spans="1:10" hidden="1" outlineLevel="1" x14ac:dyDescent="0.35">
      <c r="A1174" s="210" t="s">
        <v>98</v>
      </c>
      <c r="B1174" s="196">
        <v>39</v>
      </c>
      <c r="C1174" s="210" t="s">
        <v>99</v>
      </c>
      <c r="D1174" s="210" t="s">
        <v>170</v>
      </c>
      <c r="E1174" s="196">
        <v>4</v>
      </c>
      <c r="F1174" s="196">
        <v>2</v>
      </c>
      <c r="G1174" s="196">
        <v>6</v>
      </c>
      <c r="H1174" s="237">
        <v>44516</v>
      </c>
      <c r="I1174" s="228">
        <v>300</v>
      </c>
      <c r="J1174" s="217">
        <f t="shared" si="60"/>
        <v>6</v>
      </c>
    </row>
    <row r="1175" spans="1:10" hidden="1" outlineLevel="1" x14ac:dyDescent="0.35">
      <c r="A1175" s="210" t="s">
        <v>98</v>
      </c>
      <c r="B1175" s="196">
        <v>26</v>
      </c>
      <c r="C1175" s="210" t="s">
        <v>99</v>
      </c>
      <c r="D1175" s="210" t="s">
        <v>170</v>
      </c>
      <c r="E1175" s="196">
        <v>1</v>
      </c>
      <c r="F1175" s="196">
        <v>2</v>
      </c>
      <c r="G1175" s="196">
        <v>3</v>
      </c>
      <c r="H1175" s="237">
        <v>44516</v>
      </c>
      <c r="I1175" s="228">
        <v>200</v>
      </c>
      <c r="J1175" s="217">
        <f t="shared" si="60"/>
        <v>3</v>
      </c>
    </row>
    <row r="1176" spans="1:10" hidden="1" outlineLevel="1" x14ac:dyDescent="0.35">
      <c r="A1176" s="210" t="s">
        <v>98</v>
      </c>
      <c r="B1176" s="196">
        <v>27</v>
      </c>
      <c r="C1176" s="210" t="s">
        <v>99</v>
      </c>
      <c r="D1176" s="210" t="s">
        <v>170</v>
      </c>
      <c r="E1176" s="196">
        <v>6</v>
      </c>
      <c r="F1176" s="196">
        <v>2</v>
      </c>
      <c r="G1176" s="196">
        <v>8</v>
      </c>
      <c r="H1176" s="237">
        <v>44516</v>
      </c>
      <c r="I1176" s="228">
        <v>250</v>
      </c>
      <c r="J1176" s="217">
        <f t="shared" si="60"/>
        <v>8</v>
      </c>
    </row>
    <row r="1177" spans="1:10" hidden="1" outlineLevel="1" x14ac:dyDescent="0.35">
      <c r="A1177" s="210" t="s">
        <v>98</v>
      </c>
      <c r="B1177" s="196">
        <v>28</v>
      </c>
      <c r="C1177" s="210" t="s">
        <v>99</v>
      </c>
      <c r="D1177" s="210" t="s">
        <v>170</v>
      </c>
      <c r="E1177" s="196">
        <v>1</v>
      </c>
      <c r="F1177" s="196">
        <v>2</v>
      </c>
      <c r="G1177" s="196">
        <v>3</v>
      </c>
      <c r="H1177" s="237">
        <v>44516</v>
      </c>
      <c r="I1177" s="228">
        <v>150</v>
      </c>
      <c r="J1177" s="217">
        <f t="shared" si="60"/>
        <v>3</v>
      </c>
    </row>
    <row r="1178" spans="1:10" hidden="1" outlineLevel="1" x14ac:dyDescent="0.35">
      <c r="A1178" s="210" t="s">
        <v>98</v>
      </c>
      <c r="B1178" s="196">
        <v>34</v>
      </c>
      <c r="C1178" s="210" t="s">
        <v>99</v>
      </c>
      <c r="D1178" s="210" t="s">
        <v>170</v>
      </c>
      <c r="E1178" s="196">
        <v>3</v>
      </c>
      <c r="F1178" s="196">
        <v>2</v>
      </c>
      <c r="G1178" s="196">
        <v>5</v>
      </c>
      <c r="H1178" s="237">
        <v>44516</v>
      </c>
      <c r="I1178" s="228">
        <v>250</v>
      </c>
      <c r="J1178" s="217">
        <f t="shared" si="60"/>
        <v>5</v>
      </c>
    </row>
    <row r="1179" spans="1:10" hidden="1" outlineLevel="1" x14ac:dyDescent="0.35">
      <c r="A1179" s="210" t="s">
        <v>98</v>
      </c>
      <c r="B1179" s="196">
        <v>30</v>
      </c>
      <c r="C1179" s="210" t="s">
        <v>99</v>
      </c>
      <c r="D1179" s="210" t="s">
        <v>170</v>
      </c>
      <c r="E1179" s="196">
        <v>16</v>
      </c>
      <c r="F1179" s="196">
        <v>4</v>
      </c>
      <c r="G1179" s="196">
        <v>20</v>
      </c>
      <c r="H1179" s="237">
        <v>44516</v>
      </c>
      <c r="I1179" s="228">
        <v>900</v>
      </c>
      <c r="J1179" s="217">
        <f t="shared" si="60"/>
        <v>20</v>
      </c>
    </row>
    <row r="1180" spans="1:10" hidden="1" outlineLevel="1" x14ac:dyDescent="0.35">
      <c r="A1180" s="210" t="s">
        <v>98</v>
      </c>
      <c r="B1180" s="196">
        <v>31</v>
      </c>
      <c r="C1180" s="210" t="s">
        <v>99</v>
      </c>
      <c r="D1180" s="210" t="s">
        <v>170</v>
      </c>
      <c r="E1180" s="196">
        <v>5</v>
      </c>
      <c r="F1180" s="196">
        <v>5</v>
      </c>
      <c r="G1180" s="196">
        <v>10</v>
      </c>
      <c r="H1180" s="237">
        <v>44516</v>
      </c>
      <c r="I1180" s="228">
        <v>300</v>
      </c>
      <c r="J1180" s="217">
        <f t="shared" si="60"/>
        <v>10</v>
      </c>
    </row>
    <row r="1181" spans="1:10" hidden="1" outlineLevel="1" x14ac:dyDescent="0.35">
      <c r="A1181" s="210" t="s">
        <v>98</v>
      </c>
      <c r="B1181" s="196">
        <v>33</v>
      </c>
      <c r="C1181" s="210" t="s">
        <v>99</v>
      </c>
      <c r="D1181" s="210" t="s">
        <v>170</v>
      </c>
      <c r="E1181" s="196">
        <v>1</v>
      </c>
      <c r="F1181" s="196">
        <v>2</v>
      </c>
      <c r="G1181" s="196">
        <v>3</v>
      </c>
      <c r="H1181" s="237">
        <v>44516</v>
      </c>
      <c r="I1181" s="228">
        <v>450</v>
      </c>
      <c r="J1181" s="217">
        <f t="shared" si="60"/>
        <v>3</v>
      </c>
    </row>
    <row r="1182" spans="1:10" hidden="1" outlineLevel="1" x14ac:dyDescent="0.35">
      <c r="A1182" s="210" t="s">
        <v>98</v>
      </c>
      <c r="B1182" s="196">
        <v>35</v>
      </c>
      <c r="C1182" s="210" t="s">
        <v>99</v>
      </c>
      <c r="D1182" s="210" t="s">
        <v>170</v>
      </c>
      <c r="E1182" s="196">
        <v>6</v>
      </c>
      <c r="F1182" s="196">
        <v>2</v>
      </c>
      <c r="G1182" s="196">
        <v>8</v>
      </c>
      <c r="H1182" s="237">
        <v>44516</v>
      </c>
      <c r="I1182" s="228">
        <v>550</v>
      </c>
      <c r="J1182" s="217">
        <f t="shared" si="60"/>
        <v>8</v>
      </c>
    </row>
    <row r="1183" spans="1:10" hidden="1" outlineLevel="1" x14ac:dyDescent="0.35">
      <c r="A1183" s="210" t="s">
        <v>98</v>
      </c>
      <c r="B1183" s="196">
        <v>36</v>
      </c>
      <c r="C1183" s="210" t="s">
        <v>99</v>
      </c>
      <c r="D1183" s="210" t="s">
        <v>170</v>
      </c>
      <c r="E1183" s="196">
        <v>2</v>
      </c>
      <c r="F1183" s="196">
        <v>2</v>
      </c>
      <c r="G1183" s="196">
        <v>4</v>
      </c>
      <c r="H1183" s="237">
        <v>44516</v>
      </c>
      <c r="I1183" s="228">
        <v>800</v>
      </c>
      <c r="J1183" s="217">
        <f t="shared" si="60"/>
        <v>4</v>
      </c>
    </row>
    <row r="1184" spans="1:10" hidden="1" outlineLevel="1" x14ac:dyDescent="0.35">
      <c r="A1184" s="210" t="s">
        <v>98</v>
      </c>
      <c r="B1184" s="196">
        <v>37</v>
      </c>
      <c r="C1184" s="210" t="s">
        <v>99</v>
      </c>
      <c r="D1184" s="210" t="s">
        <v>170</v>
      </c>
      <c r="E1184" s="196">
        <v>2</v>
      </c>
      <c r="F1184" s="196">
        <v>2</v>
      </c>
      <c r="G1184" s="196">
        <v>4</v>
      </c>
      <c r="H1184" s="237">
        <v>44516</v>
      </c>
      <c r="I1184" s="228">
        <v>350</v>
      </c>
      <c r="J1184" s="217">
        <f t="shared" si="60"/>
        <v>4</v>
      </c>
    </row>
    <row r="1185" spans="1:10" hidden="1" outlineLevel="1" x14ac:dyDescent="0.35">
      <c r="A1185" s="210" t="s">
        <v>98</v>
      </c>
      <c r="B1185" s="196">
        <v>38</v>
      </c>
      <c r="C1185" s="210" t="s">
        <v>99</v>
      </c>
      <c r="D1185" s="210" t="s">
        <v>170</v>
      </c>
      <c r="E1185" s="196">
        <v>4</v>
      </c>
      <c r="F1185" s="196">
        <v>2</v>
      </c>
      <c r="G1185" s="196">
        <v>6</v>
      </c>
      <c r="H1185" s="237">
        <v>44516</v>
      </c>
      <c r="I1185" s="228">
        <v>400</v>
      </c>
      <c r="J1185" s="217">
        <f t="shared" si="60"/>
        <v>6</v>
      </c>
    </row>
    <row r="1186" spans="1:10" hidden="1" outlineLevel="1" x14ac:dyDescent="0.35">
      <c r="A1186" s="210" t="s">
        <v>98</v>
      </c>
      <c r="B1186" s="196">
        <v>40</v>
      </c>
      <c r="C1186" s="210" t="s">
        <v>99</v>
      </c>
      <c r="D1186" s="210" t="s">
        <v>170</v>
      </c>
      <c r="E1186" s="196">
        <v>4</v>
      </c>
      <c r="F1186" s="196">
        <v>6</v>
      </c>
      <c r="G1186" s="196">
        <v>10</v>
      </c>
      <c r="H1186" s="237">
        <v>44516</v>
      </c>
      <c r="I1186" s="228">
        <v>800</v>
      </c>
      <c r="J1186" s="217">
        <f t="shared" si="60"/>
        <v>10</v>
      </c>
    </row>
    <row r="1187" spans="1:10" hidden="1" outlineLevel="1" x14ac:dyDescent="0.35">
      <c r="A1187" s="210" t="s">
        <v>98</v>
      </c>
      <c r="B1187" s="196">
        <v>41</v>
      </c>
      <c r="C1187" s="210" t="s">
        <v>99</v>
      </c>
      <c r="D1187" s="210" t="s">
        <v>170</v>
      </c>
      <c r="E1187" s="196">
        <v>1</v>
      </c>
      <c r="F1187" s="196">
        <v>2</v>
      </c>
      <c r="G1187" s="196">
        <v>3</v>
      </c>
      <c r="H1187" s="237">
        <v>44516</v>
      </c>
      <c r="I1187" s="228">
        <v>400</v>
      </c>
      <c r="J1187" s="217">
        <f t="shared" si="60"/>
        <v>3</v>
      </c>
    </row>
    <row r="1188" spans="1:10" hidden="1" outlineLevel="1" x14ac:dyDescent="0.35">
      <c r="A1188" s="210" t="s">
        <v>98</v>
      </c>
      <c r="B1188" s="196">
        <v>42</v>
      </c>
      <c r="C1188" s="210" t="s">
        <v>99</v>
      </c>
      <c r="D1188" s="210" t="s">
        <v>170</v>
      </c>
      <c r="E1188" s="196">
        <v>5</v>
      </c>
      <c r="F1188" s="196">
        <v>8</v>
      </c>
      <c r="G1188" s="196">
        <v>13</v>
      </c>
      <c r="H1188" s="237">
        <v>44516</v>
      </c>
      <c r="I1188" s="228">
        <v>300</v>
      </c>
      <c r="J1188" s="217">
        <f t="shared" si="60"/>
        <v>13</v>
      </c>
    </row>
    <row r="1189" spans="1:10" ht="15" collapsed="1" thickBot="1" x14ac:dyDescent="0.4">
      <c r="A1189" s="211" t="s">
        <v>98</v>
      </c>
      <c r="B1189" s="226"/>
      <c r="C1189" s="213" t="s">
        <v>99</v>
      </c>
      <c r="D1189" s="214">
        <f>COUNTA(D1147:D1188)</f>
        <v>42</v>
      </c>
      <c r="E1189" s="243">
        <f>SUM(E1147:E1188)</f>
        <v>183</v>
      </c>
      <c r="F1189" s="243">
        <f t="shared" ref="F1189:G1189" si="61">SUM(F1147:F1188)</f>
        <v>117</v>
      </c>
      <c r="G1189" s="243">
        <f t="shared" si="61"/>
        <v>300</v>
      </c>
      <c r="H1189" s="238">
        <v>44516</v>
      </c>
      <c r="I1189" s="242">
        <f>AVERAGE(I1147:I1188)</f>
        <v>396.66666666666669</v>
      </c>
      <c r="J1189" s="243">
        <f t="shared" ref="J1189" si="62">SUM(J1147:J1188)</f>
        <v>300</v>
      </c>
    </row>
    <row r="1190" spans="1:10" hidden="1" outlineLevel="1" x14ac:dyDescent="0.35">
      <c r="A1190" s="210" t="s">
        <v>96</v>
      </c>
      <c r="B1190" s="196">
        <v>1</v>
      </c>
      <c r="C1190" s="210" t="s">
        <v>97</v>
      </c>
      <c r="D1190" s="210" t="s">
        <v>170</v>
      </c>
      <c r="E1190" s="196">
        <v>3</v>
      </c>
      <c r="F1190" s="196">
        <v>1</v>
      </c>
      <c r="G1190" s="196">
        <v>4</v>
      </c>
      <c r="H1190" s="237">
        <v>44516</v>
      </c>
      <c r="I1190" s="228">
        <v>100</v>
      </c>
      <c r="J1190" s="217">
        <f t="shared" si="60"/>
        <v>4</v>
      </c>
    </row>
    <row r="1191" spans="1:10" hidden="1" outlineLevel="1" x14ac:dyDescent="0.35">
      <c r="A1191" s="210" t="s">
        <v>96</v>
      </c>
      <c r="B1191" s="196">
        <v>2</v>
      </c>
      <c r="C1191" s="210" t="s">
        <v>97</v>
      </c>
      <c r="D1191" s="210" t="s">
        <v>170</v>
      </c>
      <c r="E1191" s="196">
        <v>8</v>
      </c>
      <c r="F1191" s="196">
        <v>4</v>
      </c>
      <c r="G1191" s="196">
        <v>12</v>
      </c>
      <c r="H1191" s="237">
        <v>44516</v>
      </c>
      <c r="I1191" s="228">
        <v>200</v>
      </c>
      <c r="J1191" s="217">
        <f t="shared" si="60"/>
        <v>12</v>
      </c>
    </row>
    <row r="1192" spans="1:10" hidden="1" outlineLevel="1" x14ac:dyDescent="0.35">
      <c r="A1192" s="210" t="s">
        <v>96</v>
      </c>
      <c r="B1192" s="196">
        <v>3</v>
      </c>
      <c r="C1192" s="210" t="s">
        <v>97</v>
      </c>
      <c r="D1192" s="210" t="s">
        <v>170</v>
      </c>
      <c r="E1192" s="196">
        <v>2</v>
      </c>
      <c r="F1192" s="196">
        <v>3</v>
      </c>
      <c r="G1192" s="196">
        <v>5</v>
      </c>
      <c r="H1192" s="237">
        <v>44516</v>
      </c>
      <c r="I1192" s="228">
        <v>400</v>
      </c>
      <c r="J1192" s="217">
        <f t="shared" si="60"/>
        <v>5</v>
      </c>
    </row>
    <row r="1193" spans="1:10" hidden="1" outlineLevel="1" x14ac:dyDescent="0.35">
      <c r="A1193" s="210" t="s">
        <v>96</v>
      </c>
      <c r="B1193" s="196">
        <v>4</v>
      </c>
      <c r="C1193" s="210" t="s">
        <v>97</v>
      </c>
      <c r="D1193" s="210" t="s">
        <v>170</v>
      </c>
      <c r="E1193" s="196">
        <v>3</v>
      </c>
      <c r="F1193" s="196">
        <v>2</v>
      </c>
      <c r="G1193" s="196">
        <v>5</v>
      </c>
      <c r="H1193" s="237">
        <v>44516</v>
      </c>
      <c r="I1193" s="228">
        <v>500</v>
      </c>
      <c r="J1193" s="217">
        <f t="shared" si="60"/>
        <v>5</v>
      </c>
    </row>
    <row r="1194" spans="1:10" hidden="1" outlineLevel="1" x14ac:dyDescent="0.35">
      <c r="A1194" s="210" t="s">
        <v>96</v>
      </c>
      <c r="B1194" s="196">
        <v>5</v>
      </c>
      <c r="C1194" s="210" t="s">
        <v>97</v>
      </c>
      <c r="D1194" s="210" t="s">
        <v>170</v>
      </c>
      <c r="E1194" s="196">
        <v>9</v>
      </c>
      <c r="F1194" s="196">
        <v>3</v>
      </c>
      <c r="G1194" s="196">
        <v>12</v>
      </c>
      <c r="H1194" s="237">
        <v>44516</v>
      </c>
      <c r="I1194" s="228">
        <v>900</v>
      </c>
      <c r="J1194" s="217">
        <f t="shared" si="60"/>
        <v>12</v>
      </c>
    </row>
    <row r="1195" spans="1:10" hidden="1" outlineLevel="1" x14ac:dyDescent="0.35">
      <c r="A1195" s="210" t="s">
        <v>96</v>
      </c>
      <c r="B1195" s="196">
        <v>6</v>
      </c>
      <c r="C1195" s="210" t="s">
        <v>97</v>
      </c>
      <c r="D1195" s="210" t="s">
        <v>170</v>
      </c>
      <c r="E1195" s="196">
        <v>3</v>
      </c>
      <c r="F1195" s="196">
        <v>2</v>
      </c>
      <c r="G1195" s="196">
        <v>5</v>
      </c>
      <c r="H1195" s="237">
        <v>44516</v>
      </c>
      <c r="I1195" s="228">
        <v>800</v>
      </c>
      <c r="J1195" s="217">
        <f t="shared" si="60"/>
        <v>5</v>
      </c>
    </row>
    <row r="1196" spans="1:10" hidden="1" outlineLevel="1" x14ac:dyDescent="0.35">
      <c r="A1196" s="210" t="s">
        <v>96</v>
      </c>
      <c r="B1196" s="196">
        <v>7</v>
      </c>
      <c r="C1196" s="210" t="s">
        <v>97</v>
      </c>
      <c r="D1196" s="210" t="s">
        <v>170</v>
      </c>
      <c r="E1196" s="196">
        <v>3</v>
      </c>
      <c r="F1196" s="196">
        <v>2</v>
      </c>
      <c r="G1196" s="196">
        <v>5</v>
      </c>
      <c r="H1196" s="237">
        <v>44516</v>
      </c>
      <c r="I1196" s="228">
        <v>600</v>
      </c>
      <c r="J1196" s="217">
        <f t="shared" si="60"/>
        <v>5</v>
      </c>
    </row>
    <row r="1197" spans="1:10" hidden="1" outlineLevel="1" x14ac:dyDescent="0.35">
      <c r="A1197" s="210" t="s">
        <v>96</v>
      </c>
      <c r="B1197" s="196">
        <v>8</v>
      </c>
      <c r="C1197" s="210" t="s">
        <v>97</v>
      </c>
      <c r="D1197" s="210" t="s">
        <v>170</v>
      </c>
      <c r="E1197" s="196">
        <v>5</v>
      </c>
      <c r="F1197" s="196">
        <v>2</v>
      </c>
      <c r="G1197" s="196">
        <v>7</v>
      </c>
      <c r="H1197" s="237">
        <v>44516</v>
      </c>
      <c r="I1197" s="228">
        <v>100</v>
      </c>
      <c r="J1197" s="217">
        <f t="shared" si="60"/>
        <v>7</v>
      </c>
    </row>
    <row r="1198" spans="1:10" hidden="1" outlineLevel="1" x14ac:dyDescent="0.35">
      <c r="A1198" s="210" t="s">
        <v>96</v>
      </c>
      <c r="B1198" s="196">
        <v>9</v>
      </c>
      <c r="C1198" s="210" t="s">
        <v>97</v>
      </c>
      <c r="D1198" s="210" t="s">
        <v>170</v>
      </c>
      <c r="E1198" s="196">
        <v>7</v>
      </c>
      <c r="F1198" s="196">
        <v>2</v>
      </c>
      <c r="G1198" s="196">
        <v>9</v>
      </c>
      <c r="H1198" s="237">
        <v>44516</v>
      </c>
      <c r="I1198" s="228">
        <v>300</v>
      </c>
      <c r="J1198" s="217">
        <f t="shared" si="60"/>
        <v>9</v>
      </c>
    </row>
    <row r="1199" spans="1:10" hidden="1" outlineLevel="1" x14ac:dyDescent="0.35">
      <c r="A1199" s="210" t="s">
        <v>96</v>
      </c>
      <c r="B1199" s="196">
        <v>10</v>
      </c>
      <c r="C1199" s="210" t="s">
        <v>97</v>
      </c>
      <c r="D1199" s="210" t="s">
        <v>170</v>
      </c>
      <c r="E1199" s="196">
        <v>4</v>
      </c>
      <c r="F1199" s="196">
        <v>2</v>
      </c>
      <c r="G1199" s="196">
        <v>6</v>
      </c>
      <c r="H1199" s="237">
        <v>44516</v>
      </c>
      <c r="I1199" s="228">
        <v>700</v>
      </c>
      <c r="J1199" s="217">
        <f t="shared" si="60"/>
        <v>6</v>
      </c>
    </row>
    <row r="1200" spans="1:10" hidden="1" outlineLevel="1" x14ac:dyDescent="0.35">
      <c r="A1200" s="210" t="s">
        <v>96</v>
      </c>
      <c r="B1200" s="196">
        <v>11</v>
      </c>
      <c r="C1200" s="210" t="s">
        <v>97</v>
      </c>
      <c r="D1200" s="210" t="s">
        <v>170</v>
      </c>
      <c r="E1200" s="196">
        <v>6</v>
      </c>
      <c r="F1200" s="196">
        <v>2</v>
      </c>
      <c r="G1200" s="196">
        <v>8</v>
      </c>
      <c r="H1200" s="237">
        <v>44516</v>
      </c>
      <c r="I1200" s="228">
        <v>800</v>
      </c>
      <c r="J1200" s="217">
        <f t="shared" si="60"/>
        <v>8</v>
      </c>
    </row>
    <row r="1201" spans="1:10" hidden="1" outlineLevel="1" x14ac:dyDescent="0.35">
      <c r="A1201" s="210" t="s">
        <v>96</v>
      </c>
      <c r="B1201" s="196">
        <v>19</v>
      </c>
      <c r="C1201" s="210" t="s">
        <v>97</v>
      </c>
      <c r="D1201" s="210" t="s">
        <v>170</v>
      </c>
      <c r="E1201" s="196">
        <v>4</v>
      </c>
      <c r="F1201" s="196">
        <v>2</v>
      </c>
      <c r="G1201" s="196">
        <v>6</v>
      </c>
      <c r="H1201" s="237">
        <v>44516</v>
      </c>
      <c r="I1201" s="228">
        <v>800</v>
      </c>
      <c r="J1201" s="217">
        <f t="shared" si="60"/>
        <v>6</v>
      </c>
    </row>
    <row r="1202" spans="1:10" hidden="1" outlineLevel="1" x14ac:dyDescent="0.35">
      <c r="A1202" s="210" t="s">
        <v>96</v>
      </c>
      <c r="B1202" s="196">
        <v>12</v>
      </c>
      <c r="C1202" s="210" t="s">
        <v>97</v>
      </c>
      <c r="D1202" s="210" t="s">
        <v>170</v>
      </c>
      <c r="E1202" s="196">
        <v>8</v>
      </c>
      <c r="F1202" s="196">
        <v>5</v>
      </c>
      <c r="G1202" s="196">
        <v>13</v>
      </c>
      <c r="H1202" s="237">
        <v>44516</v>
      </c>
      <c r="I1202" s="228">
        <v>300</v>
      </c>
      <c r="J1202" s="217">
        <f t="shared" si="60"/>
        <v>13</v>
      </c>
    </row>
    <row r="1203" spans="1:10" hidden="1" outlineLevel="1" x14ac:dyDescent="0.35">
      <c r="A1203" s="210" t="s">
        <v>96</v>
      </c>
      <c r="B1203" s="196">
        <v>13</v>
      </c>
      <c r="C1203" s="210" t="s">
        <v>97</v>
      </c>
      <c r="D1203" s="210" t="s">
        <v>170</v>
      </c>
      <c r="E1203" s="196">
        <v>7</v>
      </c>
      <c r="F1203" s="196">
        <v>2</v>
      </c>
      <c r="G1203" s="196">
        <v>9</v>
      </c>
      <c r="H1203" s="237">
        <v>44516</v>
      </c>
      <c r="I1203" s="228">
        <v>100</v>
      </c>
      <c r="J1203" s="217">
        <f t="shared" si="60"/>
        <v>9</v>
      </c>
    </row>
    <row r="1204" spans="1:10" hidden="1" outlineLevel="1" x14ac:dyDescent="0.35">
      <c r="A1204" s="210" t="s">
        <v>96</v>
      </c>
      <c r="B1204" s="196">
        <v>14</v>
      </c>
      <c r="C1204" s="210" t="s">
        <v>97</v>
      </c>
      <c r="D1204" s="210" t="s">
        <v>170</v>
      </c>
      <c r="E1204" s="196">
        <v>8</v>
      </c>
      <c r="F1204" s="196">
        <v>3</v>
      </c>
      <c r="G1204" s="196">
        <v>11</v>
      </c>
      <c r="H1204" s="237">
        <v>44516</v>
      </c>
      <c r="I1204" s="228">
        <v>100</v>
      </c>
      <c r="J1204" s="217">
        <f t="shared" si="60"/>
        <v>11</v>
      </c>
    </row>
    <row r="1205" spans="1:10" hidden="1" outlineLevel="1" x14ac:dyDescent="0.35">
      <c r="A1205" s="210" t="s">
        <v>96</v>
      </c>
      <c r="B1205" s="196">
        <v>15</v>
      </c>
      <c r="C1205" s="210" t="s">
        <v>97</v>
      </c>
      <c r="D1205" s="210" t="s">
        <v>170</v>
      </c>
      <c r="E1205" s="196">
        <v>5</v>
      </c>
      <c r="F1205" s="196">
        <v>2</v>
      </c>
      <c r="G1205" s="196">
        <v>7</v>
      </c>
      <c r="H1205" s="237">
        <v>44516</v>
      </c>
      <c r="I1205" s="228">
        <v>300</v>
      </c>
      <c r="J1205" s="217">
        <f t="shared" si="60"/>
        <v>7</v>
      </c>
    </row>
    <row r="1206" spans="1:10" hidden="1" outlineLevel="1" x14ac:dyDescent="0.35">
      <c r="A1206" s="210" t="s">
        <v>96</v>
      </c>
      <c r="B1206" s="196">
        <v>16</v>
      </c>
      <c r="C1206" s="210" t="s">
        <v>97</v>
      </c>
      <c r="D1206" s="210" t="s">
        <v>170</v>
      </c>
      <c r="E1206" s="196">
        <v>7</v>
      </c>
      <c r="F1206" s="196">
        <v>3</v>
      </c>
      <c r="G1206" s="196">
        <v>10</v>
      </c>
      <c r="H1206" s="237">
        <v>44516</v>
      </c>
      <c r="I1206" s="228">
        <v>500</v>
      </c>
      <c r="J1206" s="217">
        <f t="shared" si="60"/>
        <v>10</v>
      </c>
    </row>
    <row r="1207" spans="1:10" hidden="1" outlineLevel="1" x14ac:dyDescent="0.35">
      <c r="A1207" s="210" t="s">
        <v>96</v>
      </c>
      <c r="B1207" s="196">
        <v>17</v>
      </c>
      <c r="C1207" s="210" t="s">
        <v>97</v>
      </c>
      <c r="D1207" s="210" t="s">
        <v>170</v>
      </c>
      <c r="E1207" s="196">
        <v>4</v>
      </c>
      <c r="F1207" s="196">
        <v>2</v>
      </c>
      <c r="G1207" s="196">
        <v>6</v>
      </c>
      <c r="H1207" s="237">
        <v>44516</v>
      </c>
      <c r="I1207" s="228">
        <v>700</v>
      </c>
      <c r="J1207" s="217">
        <f t="shared" si="60"/>
        <v>6</v>
      </c>
    </row>
    <row r="1208" spans="1:10" hidden="1" outlineLevel="1" x14ac:dyDescent="0.35">
      <c r="A1208" s="210" t="s">
        <v>96</v>
      </c>
      <c r="B1208" s="196">
        <v>18</v>
      </c>
      <c r="C1208" s="210" t="s">
        <v>97</v>
      </c>
      <c r="D1208" s="210" t="s">
        <v>170</v>
      </c>
      <c r="E1208" s="196">
        <v>3</v>
      </c>
      <c r="F1208" s="196">
        <v>2</v>
      </c>
      <c r="G1208" s="196">
        <v>5</v>
      </c>
      <c r="H1208" s="237">
        <v>44516</v>
      </c>
      <c r="I1208" s="228">
        <v>700</v>
      </c>
      <c r="J1208" s="217">
        <f t="shared" si="60"/>
        <v>5</v>
      </c>
    </row>
    <row r="1209" spans="1:10" hidden="1" outlineLevel="1" x14ac:dyDescent="0.35">
      <c r="A1209" s="210" t="s">
        <v>96</v>
      </c>
      <c r="B1209" s="196">
        <v>20</v>
      </c>
      <c r="C1209" s="210" t="s">
        <v>97</v>
      </c>
      <c r="D1209" s="210" t="s">
        <v>170</v>
      </c>
      <c r="E1209" s="196">
        <v>8</v>
      </c>
      <c r="F1209" s="196">
        <v>2</v>
      </c>
      <c r="G1209" s="196">
        <v>10</v>
      </c>
      <c r="H1209" s="237">
        <v>44516</v>
      </c>
      <c r="I1209" s="228">
        <v>300</v>
      </c>
      <c r="J1209" s="217">
        <f t="shared" si="60"/>
        <v>10</v>
      </c>
    </row>
    <row r="1210" spans="1:10" hidden="1" outlineLevel="1" x14ac:dyDescent="0.35">
      <c r="A1210" s="210" t="s">
        <v>96</v>
      </c>
      <c r="B1210" s="196">
        <v>21</v>
      </c>
      <c r="C1210" s="210" t="s">
        <v>97</v>
      </c>
      <c r="D1210" s="210" t="s">
        <v>170</v>
      </c>
      <c r="E1210" s="196">
        <v>7</v>
      </c>
      <c r="F1210" s="196">
        <v>3</v>
      </c>
      <c r="G1210" s="196">
        <v>10</v>
      </c>
      <c r="H1210" s="237">
        <v>44516</v>
      </c>
      <c r="I1210" s="228">
        <v>200</v>
      </c>
      <c r="J1210" s="217">
        <f t="shared" si="60"/>
        <v>10</v>
      </c>
    </row>
    <row r="1211" spans="1:10" hidden="1" outlineLevel="1" x14ac:dyDescent="0.35">
      <c r="A1211" s="210" t="s">
        <v>96</v>
      </c>
      <c r="B1211" s="196">
        <v>22</v>
      </c>
      <c r="C1211" s="210" t="s">
        <v>97</v>
      </c>
      <c r="D1211" s="210" t="s">
        <v>170</v>
      </c>
      <c r="E1211" s="196">
        <v>8</v>
      </c>
      <c r="F1211" s="196">
        <v>4</v>
      </c>
      <c r="G1211" s="196">
        <v>12</v>
      </c>
      <c r="H1211" s="237">
        <v>44516</v>
      </c>
      <c r="I1211" s="228">
        <v>100</v>
      </c>
      <c r="J1211" s="217">
        <f t="shared" si="60"/>
        <v>12</v>
      </c>
    </row>
    <row r="1212" spans="1:10" hidden="1" outlineLevel="1" x14ac:dyDescent="0.35">
      <c r="A1212" s="210" t="s">
        <v>96</v>
      </c>
      <c r="B1212" s="196">
        <v>34</v>
      </c>
      <c r="C1212" s="210" t="s">
        <v>97</v>
      </c>
      <c r="D1212" s="210" t="s">
        <v>170</v>
      </c>
      <c r="E1212" s="196">
        <v>4</v>
      </c>
      <c r="F1212" s="196">
        <v>2</v>
      </c>
      <c r="G1212" s="196">
        <v>6</v>
      </c>
      <c r="H1212" s="237">
        <v>44516</v>
      </c>
      <c r="I1212" s="228">
        <v>100</v>
      </c>
      <c r="J1212" s="217">
        <f t="shared" si="60"/>
        <v>6</v>
      </c>
    </row>
    <row r="1213" spans="1:10" hidden="1" outlineLevel="1" x14ac:dyDescent="0.35">
      <c r="A1213" s="210" t="s">
        <v>96</v>
      </c>
      <c r="B1213" s="196">
        <v>23</v>
      </c>
      <c r="C1213" s="210" t="s">
        <v>97</v>
      </c>
      <c r="D1213" s="210" t="s">
        <v>170</v>
      </c>
      <c r="E1213" s="196">
        <v>6</v>
      </c>
      <c r="F1213" s="196">
        <v>3</v>
      </c>
      <c r="G1213" s="196">
        <v>9</v>
      </c>
      <c r="H1213" s="237">
        <v>44516</v>
      </c>
      <c r="I1213" s="228">
        <v>600</v>
      </c>
      <c r="J1213" s="217">
        <f t="shared" si="60"/>
        <v>9</v>
      </c>
    </row>
    <row r="1214" spans="1:10" hidden="1" outlineLevel="1" x14ac:dyDescent="0.35">
      <c r="A1214" s="210" t="s">
        <v>96</v>
      </c>
      <c r="B1214" s="196">
        <v>24</v>
      </c>
      <c r="C1214" s="210" t="s">
        <v>97</v>
      </c>
      <c r="D1214" s="210" t="s">
        <v>170</v>
      </c>
      <c r="E1214" s="196">
        <v>5</v>
      </c>
      <c r="F1214" s="196">
        <v>5</v>
      </c>
      <c r="G1214" s="196">
        <v>10</v>
      </c>
      <c r="H1214" s="237">
        <v>44516</v>
      </c>
      <c r="I1214" s="228">
        <v>500</v>
      </c>
      <c r="J1214" s="217">
        <f t="shared" si="60"/>
        <v>10</v>
      </c>
    </row>
    <row r="1215" spans="1:10" hidden="1" outlineLevel="1" x14ac:dyDescent="0.35">
      <c r="A1215" s="210" t="s">
        <v>96</v>
      </c>
      <c r="B1215" s="196">
        <v>26</v>
      </c>
      <c r="C1215" s="210" t="s">
        <v>97</v>
      </c>
      <c r="D1215" s="210" t="s">
        <v>170</v>
      </c>
      <c r="E1215" s="196">
        <v>10</v>
      </c>
      <c r="F1215" s="196">
        <v>5</v>
      </c>
      <c r="G1215" s="196">
        <v>15</v>
      </c>
      <c r="H1215" s="237">
        <v>44516</v>
      </c>
      <c r="I1215" s="228">
        <v>700</v>
      </c>
      <c r="J1215" s="217">
        <f t="shared" si="60"/>
        <v>15</v>
      </c>
    </row>
    <row r="1216" spans="1:10" hidden="1" outlineLevel="1" x14ac:dyDescent="0.35">
      <c r="A1216" s="210" t="s">
        <v>96</v>
      </c>
      <c r="B1216" s="196">
        <v>25</v>
      </c>
      <c r="C1216" s="210" t="s">
        <v>97</v>
      </c>
      <c r="D1216" s="210" t="s">
        <v>170</v>
      </c>
      <c r="E1216" s="196">
        <v>3</v>
      </c>
      <c r="F1216" s="196">
        <v>4</v>
      </c>
      <c r="G1216" s="196">
        <v>7</v>
      </c>
      <c r="H1216" s="237">
        <v>44516</v>
      </c>
      <c r="I1216" s="228">
        <v>200</v>
      </c>
      <c r="J1216" s="217">
        <f t="shared" si="60"/>
        <v>7</v>
      </c>
    </row>
    <row r="1217" spans="1:10" hidden="1" outlineLevel="1" x14ac:dyDescent="0.35">
      <c r="A1217" s="210" t="s">
        <v>96</v>
      </c>
      <c r="B1217" s="196">
        <v>27</v>
      </c>
      <c r="C1217" s="210" t="s">
        <v>97</v>
      </c>
      <c r="D1217" s="210" t="s">
        <v>170</v>
      </c>
      <c r="E1217" s="196">
        <v>2</v>
      </c>
      <c r="F1217" s="196">
        <v>1</v>
      </c>
      <c r="G1217" s="196">
        <v>3</v>
      </c>
      <c r="H1217" s="237">
        <v>44516</v>
      </c>
      <c r="I1217" s="228">
        <v>900</v>
      </c>
      <c r="J1217" s="217">
        <f t="shared" si="60"/>
        <v>3</v>
      </c>
    </row>
    <row r="1218" spans="1:10" hidden="1" outlineLevel="1" x14ac:dyDescent="0.35">
      <c r="A1218" s="210" t="s">
        <v>96</v>
      </c>
      <c r="B1218" s="196">
        <v>28</v>
      </c>
      <c r="C1218" s="210" t="s">
        <v>97</v>
      </c>
      <c r="D1218" s="210" t="s">
        <v>170</v>
      </c>
      <c r="E1218" s="196">
        <v>6</v>
      </c>
      <c r="F1218" s="196">
        <v>1</v>
      </c>
      <c r="G1218" s="196">
        <v>7</v>
      </c>
      <c r="H1218" s="237">
        <v>44516</v>
      </c>
      <c r="I1218" s="228">
        <v>400</v>
      </c>
      <c r="J1218" s="217">
        <f t="shared" si="60"/>
        <v>7</v>
      </c>
    </row>
    <row r="1219" spans="1:10" hidden="1" outlineLevel="1" x14ac:dyDescent="0.35">
      <c r="A1219" s="210" t="s">
        <v>96</v>
      </c>
      <c r="B1219" s="196">
        <v>29</v>
      </c>
      <c r="C1219" s="210" t="s">
        <v>97</v>
      </c>
      <c r="D1219" s="210" t="s">
        <v>170</v>
      </c>
      <c r="E1219" s="196">
        <v>8</v>
      </c>
      <c r="F1219" s="196">
        <v>4</v>
      </c>
      <c r="G1219" s="196">
        <v>12</v>
      </c>
      <c r="H1219" s="237">
        <v>44516</v>
      </c>
      <c r="I1219" s="228">
        <v>400</v>
      </c>
      <c r="J1219" s="217">
        <f t="shared" ref="J1219:J1282" si="63">IF(I1219&gt;$Q$1,,G1219)</f>
        <v>12</v>
      </c>
    </row>
    <row r="1220" spans="1:10" hidden="1" outlineLevel="1" x14ac:dyDescent="0.35">
      <c r="A1220" s="210" t="s">
        <v>96</v>
      </c>
      <c r="B1220" s="196">
        <v>30</v>
      </c>
      <c r="C1220" s="210" t="s">
        <v>97</v>
      </c>
      <c r="D1220" s="210" t="s">
        <v>170</v>
      </c>
      <c r="E1220" s="196">
        <v>3</v>
      </c>
      <c r="F1220" s="196">
        <v>3</v>
      </c>
      <c r="G1220" s="196">
        <v>6</v>
      </c>
      <c r="H1220" s="237">
        <v>44516</v>
      </c>
      <c r="I1220" s="228">
        <v>700</v>
      </c>
      <c r="J1220" s="217">
        <f t="shared" si="63"/>
        <v>6</v>
      </c>
    </row>
    <row r="1221" spans="1:10" hidden="1" outlineLevel="1" x14ac:dyDescent="0.35">
      <c r="A1221" s="210" t="s">
        <v>96</v>
      </c>
      <c r="B1221" s="196">
        <v>31</v>
      </c>
      <c r="C1221" s="210" t="s">
        <v>97</v>
      </c>
      <c r="D1221" s="210" t="s">
        <v>170</v>
      </c>
      <c r="E1221" s="196">
        <v>4</v>
      </c>
      <c r="F1221" s="196">
        <v>1</v>
      </c>
      <c r="G1221" s="196">
        <v>5</v>
      </c>
      <c r="H1221" s="237">
        <v>44516</v>
      </c>
      <c r="I1221" s="228">
        <v>900</v>
      </c>
      <c r="J1221" s="217">
        <f t="shared" si="63"/>
        <v>5</v>
      </c>
    </row>
    <row r="1222" spans="1:10" hidden="1" outlineLevel="1" x14ac:dyDescent="0.35">
      <c r="A1222" s="210" t="s">
        <v>96</v>
      </c>
      <c r="B1222" s="196">
        <v>32</v>
      </c>
      <c r="C1222" s="210" t="s">
        <v>97</v>
      </c>
      <c r="D1222" s="210" t="s">
        <v>170</v>
      </c>
      <c r="E1222" s="196">
        <v>8</v>
      </c>
      <c r="F1222" s="196">
        <v>4</v>
      </c>
      <c r="G1222" s="196">
        <v>12</v>
      </c>
      <c r="H1222" s="237">
        <v>44516</v>
      </c>
      <c r="I1222" s="228">
        <v>300</v>
      </c>
      <c r="J1222" s="217">
        <f t="shared" si="63"/>
        <v>12</v>
      </c>
    </row>
    <row r="1223" spans="1:10" hidden="1" outlineLevel="1" x14ac:dyDescent="0.35">
      <c r="A1223" s="210" t="s">
        <v>96</v>
      </c>
      <c r="B1223" s="196">
        <v>33</v>
      </c>
      <c r="C1223" s="210" t="s">
        <v>97</v>
      </c>
      <c r="D1223" s="210" t="s">
        <v>170</v>
      </c>
      <c r="E1223" s="196">
        <v>9</v>
      </c>
      <c r="F1223" s="196">
        <v>4</v>
      </c>
      <c r="G1223" s="196">
        <v>13</v>
      </c>
      <c r="H1223" s="237">
        <v>44516</v>
      </c>
      <c r="I1223" s="228">
        <v>800</v>
      </c>
      <c r="J1223" s="217">
        <f t="shared" si="63"/>
        <v>13</v>
      </c>
    </row>
    <row r="1224" spans="1:10" hidden="1" outlineLevel="1" x14ac:dyDescent="0.35">
      <c r="A1224" s="210" t="s">
        <v>96</v>
      </c>
      <c r="B1224" s="196">
        <v>35</v>
      </c>
      <c r="C1224" s="210" t="s">
        <v>97</v>
      </c>
      <c r="D1224" s="210" t="s">
        <v>170</v>
      </c>
      <c r="E1224" s="196">
        <v>4</v>
      </c>
      <c r="F1224" s="196">
        <v>2</v>
      </c>
      <c r="G1224" s="196">
        <v>6</v>
      </c>
      <c r="H1224" s="237">
        <v>44516</v>
      </c>
      <c r="I1224" s="228">
        <v>200</v>
      </c>
      <c r="J1224" s="217">
        <f t="shared" si="63"/>
        <v>6</v>
      </c>
    </row>
    <row r="1225" spans="1:10" hidden="1" outlineLevel="1" x14ac:dyDescent="0.35">
      <c r="A1225" s="210" t="s">
        <v>96</v>
      </c>
      <c r="B1225" s="196">
        <v>36</v>
      </c>
      <c r="C1225" s="210" t="s">
        <v>97</v>
      </c>
      <c r="D1225" s="210" t="s">
        <v>170</v>
      </c>
      <c r="E1225" s="196">
        <v>3</v>
      </c>
      <c r="F1225" s="196">
        <v>2</v>
      </c>
      <c r="G1225" s="196">
        <v>5</v>
      </c>
      <c r="H1225" s="237">
        <v>44516</v>
      </c>
      <c r="I1225" s="228">
        <v>500</v>
      </c>
      <c r="J1225" s="217">
        <f t="shared" si="63"/>
        <v>5</v>
      </c>
    </row>
    <row r="1226" spans="1:10" hidden="1" outlineLevel="1" x14ac:dyDescent="0.35">
      <c r="A1226" s="210" t="s">
        <v>96</v>
      </c>
      <c r="B1226" s="196">
        <v>37</v>
      </c>
      <c r="C1226" s="210" t="s">
        <v>97</v>
      </c>
      <c r="D1226" s="210" t="s">
        <v>170</v>
      </c>
      <c r="E1226" s="196">
        <v>3</v>
      </c>
      <c r="F1226" s="196">
        <v>2</v>
      </c>
      <c r="G1226" s="196">
        <v>5</v>
      </c>
      <c r="H1226" s="237">
        <v>44516</v>
      </c>
      <c r="I1226" s="228">
        <v>500</v>
      </c>
      <c r="J1226" s="217">
        <f t="shared" si="63"/>
        <v>5</v>
      </c>
    </row>
    <row r="1227" spans="1:10" hidden="1" outlineLevel="1" x14ac:dyDescent="0.35">
      <c r="A1227" s="210" t="s">
        <v>96</v>
      </c>
      <c r="B1227" s="196">
        <v>38</v>
      </c>
      <c r="C1227" s="210" t="s">
        <v>97</v>
      </c>
      <c r="D1227" s="210" t="s">
        <v>170</v>
      </c>
      <c r="E1227" s="196">
        <v>7</v>
      </c>
      <c r="F1227" s="196">
        <v>3</v>
      </c>
      <c r="G1227" s="196">
        <v>10</v>
      </c>
      <c r="H1227" s="237">
        <v>44516</v>
      </c>
      <c r="I1227" s="228">
        <v>700</v>
      </c>
      <c r="J1227" s="217">
        <f t="shared" si="63"/>
        <v>10</v>
      </c>
    </row>
    <row r="1228" spans="1:10" hidden="1" outlineLevel="1" x14ac:dyDescent="0.35">
      <c r="A1228" s="210" t="s">
        <v>96</v>
      </c>
      <c r="B1228" s="196">
        <v>39</v>
      </c>
      <c r="C1228" s="210" t="s">
        <v>97</v>
      </c>
      <c r="D1228" s="210" t="s">
        <v>170</v>
      </c>
      <c r="E1228" s="196">
        <v>4</v>
      </c>
      <c r="F1228" s="196">
        <v>2</v>
      </c>
      <c r="G1228" s="196">
        <v>6</v>
      </c>
      <c r="H1228" s="237">
        <v>44516</v>
      </c>
      <c r="I1228" s="228">
        <v>100</v>
      </c>
      <c r="J1228" s="217">
        <f t="shared" si="63"/>
        <v>6</v>
      </c>
    </row>
    <row r="1229" spans="1:10" hidden="1" outlineLevel="1" x14ac:dyDescent="0.35">
      <c r="A1229" s="210" t="s">
        <v>96</v>
      </c>
      <c r="B1229" s="196">
        <v>40</v>
      </c>
      <c r="C1229" s="210" t="s">
        <v>97</v>
      </c>
      <c r="D1229" s="210" t="s">
        <v>170</v>
      </c>
      <c r="E1229" s="196">
        <v>6</v>
      </c>
      <c r="F1229" s="196">
        <v>3</v>
      </c>
      <c r="G1229" s="196">
        <v>9</v>
      </c>
      <c r="H1229" s="237">
        <v>44516</v>
      </c>
      <c r="I1229" s="228">
        <v>300</v>
      </c>
      <c r="J1229" s="217">
        <f t="shared" si="63"/>
        <v>9</v>
      </c>
    </row>
    <row r="1230" spans="1:10" ht="15" collapsed="1" thickBot="1" x14ac:dyDescent="0.4">
      <c r="A1230" s="211" t="s">
        <v>96</v>
      </c>
      <c r="B1230" s="226"/>
      <c r="C1230" s="213" t="s">
        <v>97</v>
      </c>
      <c r="D1230" s="214">
        <f>COUNTA(D1190:D1229)</f>
        <v>40</v>
      </c>
      <c r="E1230" s="243">
        <f>SUM(E1190:E1229)</f>
        <v>217</v>
      </c>
      <c r="F1230" s="243">
        <f t="shared" ref="F1230:G1230" si="64">SUM(F1190:F1229)</f>
        <v>106</v>
      </c>
      <c r="G1230" s="243">
        <f t="shared" si="64"/>
        <v>323</v>
      </c>
      <c r="H1230" s="238">
        <v>44516</v>
      </c>
      <c r="I1230" s="242">
        <f>AVERAGE(I1190:I1229)</f>
        <v>457.5</v>
      </c>
      <c r="J1230" s="243">
        <f t="shared" ref="J1230" si="65">SUM(J1190:J1229)</f>
        <v>323</v>
      </c>
    </row>
    <row r="1231" spans="1:10" hidden="1" outlineLevel="1" x14ac:dyDescent="0.35">
      <c r="A1231" s="210" t="s">
        <v>102</v>
      </c>
      <c r="B1231" s="196">
        <v>1</v>
      </c>
      <c r="C1231" s="210" t="s">
        <v>103</v>
      </c>
      <c r="D1231" s="210" t="s">
        <v>170</v>
      </c>
      <c r="E1231" s="196">
        <v>5</v>
      </c>
      <c r="F1231" s="196">
        <v>2</v>
      </c>
      <c r="G1231" s="196">
        <v>7</v>
      </c>
      <c r="H1231" s="237">
        <v>44517</v>
      </c>
      <c r="I1231" s="228">
        <v>158</v>
      </c>
      <c r="J1231" s="217">
        <f t="shared" si="63"/>
        <v>7</v>
      </c>
    </row>
    <row r="1232" spans="1:10" hidden="1" outlineLevel="1" x14ac:dyDescent="0.35">
      <c r="A1232" s="210" t="s">
        <v>102</v>
      </c>
      <c r="B1232" s="196">
        <v>2</v>
      </c>
      <c r="C1232" s="210" t="s">
        <v>103</v>
      </c>
      <c r="D1232" s="210" t="s">
        <v>170</v>
      </c>
      <c r="E1232" s="196">
        <v>2</v>
      </c>
      <c r="F1232" s="196">
        <v>4</v>
      </c>
      <c r="G1232" s="196">
        <v>6</v>
      </c>
      <c r="H1232" s="237">
        <v>44517</v>
      </c>
      <c r="I1232" s="228">
        <v>234</v>
      </c>
      <c r="J1232" s="217">
        <f t="shared" si="63"/>
        <v>6</v>
      </c>
    </row>
    <row r="1233" spans="1:10" hidden="1" outlineLevel="1" x14ac:dyDescent="0.35">
      <c r="A1233" s="210" t="s">
        <v>102</v>
      </c>
      <c r="B1233" s="196">
        <v>3</v>
      </c>
      <c r="C1233" s="210" t="s">
        <v>103</v>
      </c>
      <c r="D1233" s="210" t="s">
        <v>170</v>
      </c>
      <c r="E1233" s="196">
        <v>6</v>
      </c>
      <c r="F1233" s="196">
        <v>3</v>
      </c>
      <c r="G1233" s="196">
        <v>9</v>
      </c>
      <c r="H1233" s="237">
        <v>44517</v>
      </c>
      <c r="I1233" s="228">
        <v>613</v>
      </c>
      <c r="J1233" s="217">
        <f t="shared" si="63"/>
        <v>9</v>
      </c>
    </row>
    <row r="1234" spans="1:10" hidden="1" outlineLevel="1" x14ac:dyDescent="0.35">
      <c r="A1234" s="210" t="s">
        <v>102</v>
      </c>
      <c r="B1234" s="196">
        <v>4</v>
      </c>
      <c r="C1234" s="210" t="s">
        <v>103</v>
      </c>
      <c r="D1234" s="210" t="s">
        <v>170</v>
      </c>
      <c r="E1234" s="196">
        <v>4</v>
      </c>
      <c r="F1234" s="196">
        <v>4</v>
      </c>
      <c r="G1234" s="196">
        <v>8</v>
      </c>
      <c r="H1234" s="237">
        <v>44517</v>
      </c>
      <c r="I1234" s="228">
        <v>422</v>
      </c>
      <c r="J1234" s="217">
        <f t="shared" si="63"/>
        <v>8</v>
      </c>
    </row>
    <row r="1235" spans="1:10" hidden="1" outlineLevel="1" x14ac:dyDescent="0.35">
      <c r="A1235" s="210" t="s">
        <v>102</v>
      </c>
      <c r="B1235" s="196">
        <v>5</v>
      </c>
      <c r="C1235" s="210" t="s">
        <v>103</v>
      </c>
      <c r="D1235" s="210" t="s">
        <v>170</v>
      </c>
      <c r="E1235" s="196">
        <v>7</v>
      </c>
      <c r="F1235" s="196">
        <v>2</v>
      </c>
      <c r="G1235" s="196">
        <v>9</v>
      </c>
      <c r="H1235" s="237">
        <v>44517</v>
      </c>
      <c r="I1235" s="228">
        <v>712</v>
      </c>
      <c r="J1235" s="217">
        <f t="shared" si="63"/>
        <v>9</v>
      </c>
    </row>
    <row r="1236" spans="1:10" hidden="1" outlineLevel="1" x14ac:dyDescent="0.35">
      <c r="A1236" s="210" t="s">
        <v>102</v>
      </c>
      <c r="B1236" s="196">
        <v>6</v>
      </c>
      <c r="C1236" s="210" t="s">
        <v>103</v>
      </c>
      <c r="D1236" s="210" t="s">
        <v>170</v>
      </c>
      <c r="E1236" s="196">
        <v>2</v>
      </c>
      <c r="F1236" s="196">
        <v>1</v>
      </c>
      <c r="G1236" s="196">
        <v>3</v>
      </c>
      <c r="H1236" s="237">
        <v>44517</v>
      </c>
      <c r="I1236" s="228">
        <v>162</v>
      </c>
      <c r="J1236" s="217">
        <f t="shared" si="63"/>
        <v>3</v>
      </c>
    </row>
    <row r="1237" spans="1:10" hidden="1" outlineLevel="1" x14ac:dyDescent="0.35">
      <c r="A1237" s="210" t="s">
        <v>102</v>
      </c>
      <c r="B1237" s="196">
        <v>7</v>
      </c>
      <c r="C1237" s="210" t="s">
        <v>103</v>
      </c>
      <c r="D1237" s="210" t="s">
        <v>170</v>
      </c>
      <c r="E1237" s="196">
        <v>6</v>
      </c>
      <c r="F1237" s="196">
        <v>2</v>
      </c>
      <c r="G1237" s="196">
        <v>8</v>
      </c>
      <c r="H1237" s="237">
        <v>44517</v>
      </c>
      <c r="I1237" s="228">
        <v>178</v>
      </c>
      <c r="J1237" s="217">
        <f t="shared" si="63"/>
        <v>8</v>
      </c>
    </row>
    <row r="1238" spans="1:10" hidden="1" outlineLevel="1" x14ac:dyDescent="0.35">
      <c r="A1238" s="210" t="s">
        <v>102</v>
      </c>
      <c r="B1238" s="196">
        <v>8</v>
      </c>
      <c r="C1238" s="210" t="s">
        <v>103</v>
      </c>
      <c r="D1238" s="210" t="s">
        <v>170</v>
      </c>
      <c r="E1238" s="196">
        <v>1</v>
      </c>
      <c r="F1238" s="196">
        <v>2</v>
      </c>
      <c r="G1238" s="196">
        <v>3</v>
      </c>
      <c r="H1238" s="237">
        <v>44517</v>
      </c>
      <c r="I1238" s="228">
        <v>157</v>
      </c>
      <c r="J1238" s="217">
        <f t="shared" si="63"/>
        <v>3</v>
      </c>
    </row>
    <row r="1239" spans="1:10" hidden="1" outlineLevel="1" x14ac:dyDescent="0.35">
      <c r="A1239" s="210" t="s">
        <v>102</v>
      </c>
      <c r="B1239" s="196">
        <v>9</v>
      </c>
      <c r="C1239" s="210" t="s">
        <v>103</v>
      </c>
      <c r="D1239" s="210" t="s">
        <v>170</v>
      </c>
      <c r="E1239" s="196">
        <v>1</v>
      </c>
      <c r="F1239" s="196">
        <v>3</v>
      </c>
      <c r="G1239" s="196">
        <v>4</v>
      </c>
      <c r="H1239" s="237">
        <v>44517</v>
      </c>
      <c r="I1239" s="228">
        <v>244</v>
      </c>
      <c r="J1239" s="217">
        <f t="shared" si="63"/>
        <v>4</v>
      </c>
    </row>
    <row r="1240" spans="1:10" hidden="1" outlineLevel="1" x14ac:dyDescent="0.35">
      <c r="A1240" s="210" t="s">
        <v>102</v>
      </c>
      <c r="B1240" s="196">
        <v>39</v>
      </c>
      <c r="C1240" s="210" t="s">
        <v>103</v>
      </c>
      <c r="D1240" s="210" t="s">
        <v>170</v>
      </c>
      <c r="E1240" s="196">
        <v>3</v>
      </c>
      <c r="F1240" s="196">
        <v>5</v>
      </c>
      <c r="G1240" s="196">
        <v>8</v>
      </c>
      <c r="H1240" s="237">
        <v>44517</v>
      </c>
      <c r="I1240" s="228">
        <v>324</v>
      </c>
      <c r="J1240" s="217">
        <f t="shared" si="63"/>
        <v>8</v>
      </c>
    </row>
    <row r="1241" spans="1:10" hidden="1" outlineLevel="1" x14ac:dyDescent="0.35">
      <c r="A1241" s="210" t="s">
        <v>102</v>
      </c>
      <c r="B1241" s="196">
        <v>10</v>
      </c>
      <c r="C1241" s="210" t="s">
        <v>103</v>
      </c>
      <c r="D1241" s="210" t="s">
        <v>170</v>
      </c>
      <c r="E1241" s="196">
        <v>5</v>
      </c>
      <c r="F1241" s="196">
        <v>4</v>
      </c>
      <c r="G1241" s="196">
        <v>9</v>
      </c>
      <c r="H1241" s="237">
        <v>44517</v>
      </c>
      <c r="I1241" s="228">
        <v>522</v>
      </c>
      <c r="J1241" s="217">
        <f t="shared" si="63"/>
        <v>9</v>
      </c>
    </row>
    <row r="1242" spans="1:10" hidden="1" outlineLevel="1" x14ac:dyDescent="0.35">
      <c r="A1242" s="210" t="s">
        <v>102</v>
      </c>
      <c r="B1242" s="196">
        <v>11</v>
      </c>
      <c r="C1242" s="210" t="s">
        <v>103</v>
      </c>
      <c r="D1242" s="210" t="s">
        <v>170</v>
      </c>
      <c r="E1242" s="196">
        <v>1</v>
      </c>
      <c r="F1242" s="196">
        <v>4</v>
      </c>
      <c r="G1242" s="196">
        <v>5</v>
      </c>
      <c r="H1242" s="237">
        <v>44517</v>
      </c>
      <c r="I1242" s="228">
        <v>311</v>
      </c>
      <c r="J1242" s="217">
        <f t="shared" si="63"/>
        <v>5</v>
      </c>
    </row>
    <row r="1243" spans="1:10" hidden="1" outlineLevel="1" x14ac:dyDescent="0.35">
      <c r="A1243" s="210" t="s">
        <v>102</v>
      </c>
      <c r="B1243" s="196">
        <v>13</v>
      </c>
      <c r="C1243" s="210" t="s">
        <v>103</v>
      </c>
      <c r="D1243" s="210" t="s">
        <v>170</v>
      </c>
      <c r="E1243" s="196">
        <v>1</v>
      </c>
      <c r="F1243" s="196">
        <v>4</v>
      </c>
      <c r="G1243" s="196">
        <v>5</v>
      </c>
      <c r="H1243" s="237">
        <v>44517</v>
      </c>
      <c r="I1243" s="228">
        <v>195</v>
      </c>
      <c r="J1243" s="217">
        <f t="shared" si="63"/>
        <v>5</v>
      </c>
    </row>
    <row r="1244" spans="1:10" hidden="1" outlineLevel="1" x14ac:dyDescent="0.35">
      <c r="A1244" s="210" t="s">
        <v>102</v>
      </c>
      <c r="B1244" s="196">
        <v>12</v>
      </c>
      <c r="C1244" s="210" t="s">
        <v>103</v>
      </c>
      <c r="D1244" s="210" t="s">
        <v>170</v>
      </c>
      <c r="E1244" s="196">
        <v>2</v>
      </c>
      <c r="F1244" s="196">
        <v>4</v>
      </c>
      <c r="G1244" s="196">
        <v>6</v>
      </c>
      <c r="H1244" s="237">
        <v>44517</v>
      </c>
      <c r="I1244" s="228">
        <v>243</v>
      </c>
      <c r="J1244" s="217">
        <f t="shared" si="63"/>
        <v>6</v>
      </c>
    </row>
    <row r="1245" spans="1:10" hidden="1" outlineLevel="1" x14ac:dyDescent="0.35">
      <c r="A1245" s="210" t="s">
        <v>102</v>
      </c>
      <c r="B1245" s="196">
        <v>14</v>
      </c>
      <c r="C1245" s="210" t="s">
        <v>103</v>
      </c>
      <c r="D1245" s="210" t="s">
        <v>170</v>
      </c>
      <c r="E1245" s="196">
        <v>2</v>
      </c>
      <c r="F1245" s="196">
        <v>3</v>
      </c>
      <c r="G1245" s="196">
        <v>5</v>
      </c>
      <c r="H1245" s="237">
        <v>44517</v>
      </c>
      <c r="I1245" s="228">
        <v>201</v>
      </c>
      <c r="J1245" s="217">
        <f t="shared" si="63"/>
        <v>5</v>
      </c>
    </row>
    <row r="1246" spans="1:10" hidden="1" outlineLevel="1" x14ac:dyDescent="0.35">
      <c r="A1246" s="210" t="s">
        <v>102</v>
      </c>
      <c r="B1246" s="196">
        <v>36</v>
      </c>
      <c r="C1246" s="210" t="s">
        <v>103</v>
      </c>
      <c r="D1246" s="210" t="s">
        <v>170</v>
      </c>
      <c r="E1246" s="196">
        <v>3</v>
      </c>
      <c r="F1246" s="196">
        <v>8</v>
      </c>
      <c r="G1246" s="196">
        <v>11</v>
      </c>
      <c r="H1246" s="237">
        <v>44517</v>
      </c>
      <c r="I1246" s="228">
        <v>533</v>
      </c>
      <c r="J1246" s="217">
        <f t="shared" si="63"/>
        <v>11</v>
      </c>
    </row>
    <row r="1247" spans="1:10" hidden="1" outlineLevel="1" x14ac:dyDescent="0.35">
      <c r="A1247" s="210" t="s">
        <v>102</v>
      </c>
      <c r="B1247" s="196">
        <v>15</v>
      </c>
      <c r="C1247" s="210" t="s">
        <v>103</v>
      </c>
      <c r="D1247" s="210" t="s">
        <v>170</v>
      </c>
      <c r="E1247" s="196">
        <v>3</v>
      </c>
      <c r="F1247" s="196">
        <v>3</v>
      </c>
      <c r="G1247" s="196">
        <v>6</v>
      </c>
      <c r="H1247" s="237">
        <v>44517</v>
      </c>
      <c r="I1247" s="228">
        <v>308</v>
      </c>
      <c r="J1247" s="217">
        <f t="shared" si="63"/>
        <v>6</v>
      </c>
    </row>
    <row r="1248" spans="1:10" hidden="1" outlineLevel="1" x14ac:dyDescent="0.35">
      <c r="A1248" s="210" t="s">
        <v>102</v>
      </c>
      <c r="B1248" s="196">
        <v>31</v>
      </c>
      <c r="C1248" s="210" t="s">
        <v>103</v>
      </c>
      <c r="D1248" s="210" t="s">
        <v>170</v>
      </c>
      <c r="E1248" s="196">
        <v>0</v>
      </c>
      <c r="F1248" s="196">
        <v>1</v>
      </c>
      <c r="G1248" s="196">
        <v>1</v>
      </c>
      <c r="H1248" s="237">
        <v>44517</v>
      </c>
      <c r="I1248" s="228">
        <v>181</v>
      </c>
      <c r="J1248" s="217">
        <f t="shared" si="63"/>
        <v>1</v>
      </c>
    </row>
    <row r="1249" spans="1:10" hidden="1" outlineLevel="1" x14ac:dyDescent="0.35">
      <c r="A1249" s="210" t="s">
        <v>102</v>
      </c>
      <c r="B1249" s="196">
        <v>35</v>
      </c>
      <c r="C1249" s="210" t="s">
        <v>103</v>
      </c>
      <c r="D1249" s="210" t="s">
        <v>170</v>
      </c>
      <c r="E1249" s="196">
        <v>2</v>
      </c>
      <c r="F1249" s="196">
        <v>3</v>
      </c>
      <c r="G1249" s="196">
        <v>5</v>
      </c>
      <c r="H1249" s="237">
        <v>44517</v>
      </c>
      <c r="I1249" s="228">
        <v>210</v>
      </c>
      <c r="J1249" s="217">
        <f t="shared" si="63"/>
        <v>5</v>
      </c>
    </row>
    <row r="1250" spans="1:10" hidden="1" outlineLevel="1" x14ac:dyDescent="0.35">
      <c r="A1250" s="210" t="s">
        <v>102</v>
      </c>
      <c r="B1250" s="196">
        <v>16</v>
      </c>
      <c r="C1250" s="210" t="s">
        <v>103</v>
      </c>
      <c r="D1250" s="210" t="s">
        <v>170</v>
      </c>
      <c r="E1250" s="196">
        <v>6</v>
      </c>
      <c r="F1250" s="196">
        <v>4</v>
      </c>
      <c r="G1250" s="196">
        <v>10</v>
      </c>
      <c r="H1250" s="237">
        <v>44517</v>
      </c>
      <c r="I1250" s="228">
        <v>261</v>
      </c>
      <c r="J1250" s="217">
        <f t="shared" si="63"/>
        <v>10</v>
      </c>
    </row>
    <row r="1251" spans="1:10" hidden="1" outlineLevel="1" x14ac:dyDescent="0.35">
      <c r="A1251" s="210" t="s">
        <v>102</v>
      </c>
      <c r="B1251" s="196">
        <v>17</v>
      </c>
      <c r="C1251" s="210" t="s">
        <v>103</v>
      </c>
      <c r="D1251" s="210" t="s">
        <v>170</v>
      </c>
      <c r="E1251" s="196">
        <v>2</v>
      </c>
      <c r="F1251" s="196">
        <v>3</v>
      </c>
      <c r="G1251" s="196">
        <v>5</v>
      </c>
      <c r="H1251" s="237">
        <v>44517</v>
      </c>
      <c r="I1251" s="228">
        <v>191</v>
      </c>
      <c r="J1251" s="217">
        <f t="shared" si="63"/>
        <v>5</v>
      </c>
    </row>
    <row r="1252" spans="1:10" hidden="1" outlineLevel="1" x14ac:dyDescent="0.35">
      <c r="A1252" s="210" t="s">
        <v>102</v>
      </c>
      <c r="B1252" s="196">
        <v>27</v>
      </c>
      <c r="C1252" s="210" t="s">
        <v>103</v>
      </c>
      <c r="D1252" s="210" t="s">
        <v>170</v>
      </c>
      <c r="E1252" s="196">
        <v>2</v>
      </c>
      <c r="F1252" s="196">
        <v>3</v>
      </c>
      <c r="G1252" s="196">
        <v>5</v>
      </c>
      <c r="H1252" s="237">
        <v>44517</v>
      </c>
      <c r="I1252" s="228">
        <v>188</v>
      </c>
      <c r="J1252" s="217">
        <f t="shared" si="63"/>
        <v>5</v>
      </c>
    </row>
    <row r="1253" spans="1:10" hidden="1" outlineLevel="1" x14ac:dyDescent="0.35">
      <c r="A1253" s="210" t="s">
        <v>102</v>
      </c>
      <c r="B1253" s="196">
        <v>18</v>
      </c>
      <c r="C1253" s="210" t="s">
        <v>103</v>
      </c>
      <c r="D1253" s="210" t="s">
        <v>170</v>
      </c>
      <c r="E1253" s="196">
        <v>0</v>
      </c>
      <c r="F1253" s="196">
        <v>1</v>
      </c>
      <c r="G1253" s="196">
        <v>1</v>
      </c>
      <c r="H1253" s="237">
        <v>44517</v>
      </c>
      <c r="I1253" s="228">
        <v>455</v>
      </c>
      <c r="J1253" s="217">
        <f t="shared" si="63"/>
        <v>1</v>
      </c>
    </row>
    <row r="1254" spans="1:10" hidden="1" outlineLevel="1" x14ac:dyDescent="0.35">
      <c r="A1254" s="210" t="s">
        <v>102</v>
      </c>
      <c r="B1254" s="196">
        <v>19</v>
      </c>
      <c r="C1254" s="210" t="s">
        <v>103</v>
      </c>
      <c r="D1254" s="210" t="s">
        <v>170</v>
      </c>
      <c r="E1254" s="196">
        <v>3</v>
      </c>
      <c r="F1254" s="196">
        <v>5</v>
      </c>
      <c r="G1254" s="196">
        <v>8</v>
      </c>
      <c r="H1254" s="237">
        <v>44517</v>
      </c>
      <c r="I1254" s="228">
        <v>233</v>
      </c>
      <c r="J1254" s="217">
        <f t="shared" si="63"/>
        <v>8</v>
      </c>
    </row>
    <row r="1255" spans="1:10" hidden="1" outlineLevel="1" x14ac:dyDescent="0.35">
      <c r="A1255" s="210" t="s">
        <v>102</v>
      </c>
      <c r="B1255" s="196">
        <v>32</v>
      </c>
      <c r="C1255" s="210" t="s">
        <v>103</v>
      </c>
      <c r="D1255" s="210" t="s">
        <v>170</v>
      </c>
      <c r="E1255" s="196">
        <v>2</v>
      </c>
      <c r="F1255" s="196">
        <v>7</v>
      </c>
      <c r="G1255" s="196">
        <v>9</v>
      </c>
      <c r="H1255" s="237">
        <v>44517</v>
      </c>
      <c r="I1255" s="228">
        <v>423</v>
      </c>
      <c r="J1255" s="217">
        <f t="shared" si="63"/>
        <v>9</v>
      </c>
    </row>
    <row r="1256" spans="1:10" hidden="1" outlineLevel="1" x14ac:dyDescent="0.35">
      <c r="A1256" s="210" t="s">
        <v>102</v>
      </c>
      <c r="B1256" s="196">
        <v>20</v>
      </c>
      <c r="C1256" s="210" t="s">
        <v>103</v>
      </c>
      <c r="D1256" s="210" t="s">
        <v>170</v>
      </c>
      <c r="E1256" s="196">
        <v>3</v>
      </c>
      <c r="F1256" s="196">
        <v>1</v>
      </c>
      <c r="G1256" s="196">
        <v>4</v>
      </c>
      <c r="H1256" s="237">
        <v>44517</v>
      </c>
      <c r="I1256" s="228">
        <v>155</v>
      </c>
      <c r="J1256" s="217">
        <f t="shared" si="63"/>
        <v>4</v>
      </c>
    </row>
    <row r="1257" spans="1:10" hidden="1" outlineLevel="1" x14ac:dyDescent="0.35">
      <c r="A1257" s="210" t="s">
        <v>102</v>
      </c>
      <c r="B1257" s="196">
        <v>21</v>
      </c>
      <c r="C1257" s="210" t="s">
        <v>103</v>
      </c>
      <c r="D1257" s="210" t="s">
        <v>170</v>
      </c>
      <c r="E1257" s="196">
        <v>3</v>
      </c>
      <c r="F1257" s="196">
        <v>2</v>
      </c>
      <c r="G1257" s="196">
        <v>5</v>
      </c>
      <c r="H1257" s="237">
        <v>44517</v>
      </c>
      <c r="I1257" s="228">
        <v>320</v>
      </c>
      <c r="J1257" s="217">
        <f t="shared" si="63"/>
        <v>5</v>
      </c>
    </row>
    <row r="1258" spans="1:10" hidden="1" outlineLevel="1" x14ac:dyDescent="0.35">
      <c r="A1258" s="210" t="s">
        <v>102</v>
      </c>
      <c r="B1258" s="196">
        <v>22</v>
      </c>
      <c r="C1258" s="210" t="s">
        <v>103</v>
      </c>
      <c r="D1258" s="210" t="s">
        <v>170</v>
      </c>
      <c r="E1258" s="196">
        <v>2</v>
      </c>
      <c r="F1258" s="196">
        <v>7</v>
      </c>
      <c r="G1258" s="196">
        <v>9</v>
      </c>
      <c r="H1258" s="237">
        <v>44517</v>
      </c>
      <c r="I1258" s="228">
        <v>243</v>
      </c>
      <c r="J1258" s="217">
        <f t="shared" si="63"/>
        <v>9</v>
      </c>
    </row>
    <row r="1259" spans="1:10" hidden="1" outlineLevel="1" x14ac:dyDescent="0.35">
      <c r="A1259" s="210" t="s">
        <v>102</v>
      </c>
      <c r="B1259" s="196">
        <v>23</v>
      </c>
      <c r="C1259" s="210" t="s">
        <v>103</v>
      </c>
      <c r="D1259" s="210" t="s">
        <v>170</v>
      </c>
      <c r="E1259" s="196">
        <v>9</v>
      </c>
      <c r="F1259" s="196">
        <v>3</v>
      </c>
      <c r="G1259" s="196">
        <v>12</v>
      </c>
      <c r="H1259" s="237">
        <v>44517</v>
      </c>
      <c r="I1259" s="228">
        <v>923</v>
      </c>
      <c r="J1259" s="217">
        <f t="shared" si="63"/>
        <v>12</v>
      </c>
    </row>
    <row r="1260" spans="1:10" hidden="1" outlineLevel="1" x14ac:dyDescent="0.35">
      <c r="A1260" s="210" t="s">
        <v>102</v>
      </c>
      <c r="B1260" s="196">
        <v>24</v>
      </c>
      <c r="C1260" s="210" t="s">
        <v>103</v>
      </c>
      <c r="D1260" s="210" t="s">
        <v>170</v>
      </c>
      <c r="E1260" s="196">
        <v>2</v>
      </c>
      <c r="F1260" s="196">
        <v>3</v>
      </c>
      <c r="G1260" s="196">
        <v>5</v>
      </c>
      <c r="H1260" s="237">
        <v>44517</v>
      </c>
      <c r="I1260" s="228">
        <v>240</v>
      </c>
      <c r="J1260" s="217">
        <f t="shared" si="63"/>
        <v>5</v>
      </c>
    </row>
    <row r="1261" spans="1:10" hidden="1" outlineLevel="1" x14ac:dyDescent="0.35">
      <c r="A1261" s="210" t="s">
        <v>102</v>
      </c>
      <c r="B1261" s="196">
        <v>25</v>
      </c>
      <c r="C1261" s="210" t="s">
        <v>103</v>
      </c>
      <c r="D1261" s="210" t="s">
        <v>170</v>
      </c>
      <c r="E1261" s="196">
        <v>6</v>
      </c>
      <c r="F1261" s="196">
        <v>5</v>
      </c>
      <c r="G1261" s="196">
        <v>11</v>
      </c>
      <c r="H1261" s="237">
        <v>44517</v>
      </c>
      <c r="I1261" s="228">
        <v>263</v>
      </c>
      <c r="J1261" s="217">
        <f t="shared" si="63"/>
        <v>11</v>
      </c>
    </row>
    <row r="1262" spans="1:10" hidden="1" outlineLevel="1" x14ac:dyDescent="0.35">
      <c r="A1262" s="210" t="s">
        <v>102</v>
      </c>
      <c r="B1262" s="196">
        <v>26</v>
      </c>
      <c r="C1262" s="210" t="s">
        <v>103</v>
      </c>
      <c r="D1262" s="210" t="s">
        <v>170</v>
      </c>
      <c r="E1262" s="196">
        <v>5</v>
      </c>
      <c r="F1262" s="196">
        <v>2</v>
      </c>
      <c r="G1262" s="196">
        <v>7</v>
      </c>
      <c r="H1262" s="237">
        <v>44517</v>
      </c>
      <c r="I1262" s="228">
        <v>511</v>
      </c>
      <c r="J1262" s="217">
        <f t="shared" si="63"/>
        <v>7</v>
      </c>
    </row>
    <row r="1263" spans="1:10" hidden="1" outlineLevel="1" x14ac:dyDescent="0.35">
      <c r="A1263" s="210" t="s">
        <v>102</v>
      </c>
      <c r="B1263" s="196">
        <v>28</v>
      </c>
      <c r="C1263" s="210" t="s">
        <v>103</v>
      </c>
      <c r="D1263" s="210" t="s">
        <v>170</v>
      </c>
      <c r="E1263" s="196">
        <v>3</v>
      </c>
      <c r="F1263" s="196">
        <v>8</v>
      </c>
      <c r="G1263" s="196">
        <v>11</v>
      </c>
      <c r="H1263" s="237">
        <v>44517</v>
      </c>
      <c r="I1263" s="228">
        <v>538</v>
      </c>
      <c r="J1263" s="217">
        <f t="shared" si="63"/>
        <v>11</v>
      </c>
    </row>
    <row r="1264" spans="1:10" hidden="1" outlineLevel="1" x14ac:dyDescent="0.35">
      <c r="A1264" s="210" t="s">
        <v>102</v>
      </c>
      <c r="B1264" s="196">
        <v>29</v>
      </c>
      <c r="C1264" s="210" t="s">
        <v>103</v>
      </c>
      <c r="D1264" s="210" t="s">
        <v>170</v>
      </c>
      <c r="E1264" s="196">
        <v>4</v>
      </c>
      <c r="F1264" s="196">
        <v>3</v>
      </c>
      <c r="G1264" s="196">
        <v>7</v>
      </c>
      <c r="H1264" s="237">
        <v>44517</v>
      </c>
      <c r="I1264" s="228">
        <v>240</v>
      </c>
      <c r="J1264" s="217">
        <f t="shared" si="63"/>
        <v>7</v>
      </c>
    </row>
    <row r="1265" spans="1:10" hidden="1" outlineLevel="1" x14ac:dyDescent="0.35">
      <c r="A1265" s="210" t="s">
        <v>102</v>
      </c>
      <c r="B1265" s="196">
        <v>30</v>
      </c>
      <c r="C1265" s="210" t="s">
        <v>103</v>
      </c>
      <c r="D1265" s="210" t="s">
        <v>170</v>
      </c>
      <c r="E1265" s="196">
        <v>1</v>
      </c>
      <c r="F1265" s="196">
        <v>5</v>
      </c>
      <c r="G1265" s="196">
        <v>6</v>
      </c>
      <c r="H1265" s="237">
        <v>44517</v>
      </c>
      <c r="I1265" s="228">
        <v>321</v>
      </c>
      <c r="J1265" s="217">
        <f t="shared" si="63"/>
        <v>6</v>
      </c>
    </row>
    <row r="1266" spans="1:10" hidden="1" outlineLevel="1" x14ac:dyDescent="0.35">
      <c r="A1266" s="210" t="s">
        <v>102</v>
      </c>
      <c r="B1266" s="196">
        <v>33</v>
      </c>
      <c r="C1266" s="210" t="s">
        <v>103</v>
      </c>
      <c r="D1266" s="210" t="s">
        <v>170</v>
      </c>
      <c r="E1266" s="196">
        <v>0</v>
      </c>
      <c r="F1266" s="196">
        <v>1</v>
      </c>
      <c r="G1266" s="196">
        <v>1</v>
      </c>
      <c r="H1266" s="237">
        <v>44517</v>
      </c>
      <c r="I1266" s="228">
        <v>205</v>
      </c>
      <c r="J1266" s="217">
        <f t="shared" si="63"/>
        <v>1</v>
      </c>
    </row>
    <row r="1267" spans="1:10" hidden="1" outlineLevel="1" x14ac:dyDescent="0.35">
      <c r="A1267" s="210" t="s">
        <v>102</v>
      </c>
      <c r="B1267" s="196">
        <v>34</v>
      </c>
      <c r="C1267" s="210" t="s">
        <v>103</v>
      </c>
      <c r="D1267" s="210" t="s">
        <v>170</v>
      </c>
      <c r="E1267" s="196">
        <v>1</v>
      </c>
      <c r="F1267" s="196">
        <v>4</v>
      </c>
      <c r="G1267" s="196">
        <v>5</v>
      </c>
      <c r="H1267" s="237">
        <v>44517</v>
      </c>
      <c r="I1267" s="228">
        <v>311</v>
      </c>
      <c r="J1267" s="217">
        <f t="shared" si="63"/>
        <v>5</v>
      </c>
    </row>
    <row r="1268" spans="1:10" hidden="1" outlineLevel="1" x14ac:dyDescent="0.35">
      <c r="A1268" s="210" t="s">
        <v>102</v>
      </c>
      <c r="B1268" s="196">
        <v>37</v>
      </c>
      <c r="C1268" s="210" t="s">
        <v>103</v>
      </c>
      <c r="D1268" s="210" t="s">
        <v>170</v>
      </c>
      <c r="E1268" s="196">
        <v>4</v>
      </c>
      <c r="F1268" s="196">
        <v>3</v>
      </c>
      <c r="G1268" s="196">
        <v>7</v>
      </c>
      <c r="H1268" s="237">
        <v>44517</v>
      </c>
      <c r="I1268" s="228">
        <v>413</v>
      </c>
      <c r="J1268" s="217">
        <f t="shared" si="63"/>
        <v>7</v>
      </c>
    </row>
    <row r="1269" spans="1:10" hidden="1" outlineLevel="1" x14ac:dyDescent="0.35">
      <c r="A1269" s="210" t="s">
        <v>102</v>
      </c>
      <c r="B1269" s="196">
        <v>38</v>
      </c>
      <c r="C1269" s="210" t="s">
        <v>103</v>
      </c>
      <c r="D1269" s="210" t="s">
        <v>170</v>
      </c>
      <c r="E1269" s="196">
        <v>8</v>
      </c>
      <c r="F1269" s="196">
        <v>3</v>
      </c>
      <c r="G1269" s="196">
        <v>11</v>
      </c>
      <c r="H1269" s="237">
        <v>44517</v>
      </c>
      <c r="I1269" s="228">
        <v>820</v>
      </c>
      <c r="J1269" s="217">
        <f t="shared" si="63"/>
        <v>11</v>
      </c>
    </row>
    <row r="1270" spans="1:10" hidden="1" outlineLevel="1" x14ac:dyDescent="0.35">
      <c r="A1270" s="210" t="s">
        <v>102</v>
      </c>
      <c r="B1270" s="196">
        <v>40</v>
      </c>
      <c r="C1270" s="210" t="s">
        <v>103</v>
      </c>
      <c r="D1270" s="210" t="s">
        <v>170</v>
      </c>
      <c r="E1270" s="196">
        <v>0</v>
      </c>
      <c r="F1270" s="196">
        <v>2</v>
      </c>
      <c r="G1270" s="196">
        <v>2</v>
      </c>
      <c r="H1270" s="237">
        <v>44517</v>
      </c>
      <c r="I1270" s="228">
        <v>170</v>
      </c>
      <c r="J1270" s="217">
        <f t="shared" si="63"/>
        <v>2</v>
      </c>
    </row>
    <row r="1271" spans="1:10" hidden="1" outlineLevel="1" x14ac:dyDescent="0.35">
      <c r="A1271" s="210" t="s">
        <v>102</v>
      </c>
      <c r="B1271" s="196">
        <v>41</v>
      </c>
      <c r="C1271" s="210" t="s">
        <v>103</v>
      </c>
      <c r="D1271" s="210" t="s">
        <v>170</v>
      </c>
      <c r="E1271" s="196">
        <v>2</v>
      </c>
      <c r="F1271" s="196">
        <v>6</v>
      </c>
      <c r="G1271" s="196">
        <v>8</v>
      </c>
      <c r="H1271" s="237">
        <v>44517</v>
      </c>
      <c r="I1271" s="228">
        <v>422</v>
      </c>
      <c r="J1271" s="217">
        <f t="shared" si="63"/>
        <v>8</v>
      </c>
    </row>
    <row r="1272" spans="1:10" hidden="1" outlineLevel="1" x14ac:dyDescent="0.35">
      <c r="A1272" s="210" t="s">
        <v>102</v>
      </c>
      <c r="B1272" s="196">
        <v>42</v>
      </c>
      <c r="C1272" s="210" t="s">
        <v>103</v>
      </c>
      <c r="D1272" s="210" t="s">
        <v>170</v>
      </c>
      <c r="E1272" s="196">
        <v>4</v>
      </c>
      <c r="F1272" s="196">
        <v>5</v>
      </c>
      <c r="G1272" s="196">
        <v>9</v>
      </c>
      <c r="H1272" s="237">
        <v>44517</v>
      </c>
      <c r="I1272" s="228">
        <v>412</v>
      </c>
      <c r="J1272" s="217">
        <f t="shared" si="63"/>
        <v>9</v>
      </c>
    </row>
    <row r="1273" spans="1:10" hidden="1" outlineLevel="1" x14ac:dyDescent="0.35">
      <c r="A1273" s="210" t="s">
        <v>102</v>
      </c>
      <c r="B1273" s="196">
        <v>43</v>
      </c>
      <c r="C1273" s="210" t="s">
        <v>103</v>
      </c>
      <c r="D1273" s="210" t="s">
        <v>170</v>
      </c>
      <c r="E1273" s="196">
        <v>1</v>
      </c>
      <c r="F1273" s="196">
        <v>5</v>
      </c>
      <c r="G1273" s="196">
        <v>6</v>
      </c>
      <c r="H1273" s="237">
        <v>44517</v>
      </c>
      <c r="I1273" s="228">
        <v>180</v>
      </c>
      <c r="J1273" s="217">
        <f t="shared" si="63"/>
        <v>6</v>
      </c>
    </row>
    <row r="1274" spans="1:10" hidden="1" outlineLevel="1" x14ac:dyDescent="0.35">
      <c r="A1274" s="210" t="s">
        <v>102</v>
      </c>
      <c r="B1274" s="196">
        <v>44</v>
      </c>
      <c r="C1274" s="210" t="s">
        <v>103</v>
      </c>
      <c r="D1274" s="210" t="s">
        <v>170</v>
      </c>
      <c r="E1274" s="196">
        <v>2</v>
      </c>
      <c r="F1274" s="196">
        <v>4</v>
      </c>
      <c r="G1274" s="196">
        <v>6</v>
      </c>
      <c r="H1274" s="237">
        <v>44517</v>
      </c>
      <c r="I1274" s="228">
        <v>163</v>
      </c>
      <c r="J1274" s="217">
        <f t="shared" si="63"/>
        <v>6</v>
      </c>
    </row>
    <row r="1275" spans="1:10" hidden="1" outlineLevel="1" x14ac:dyDescent="0.35">
      <c r="A1275" s="210" t="s">
        <v>102</v>
      </c>
      <c r="B1275" s="196">
        <v>45</v>
      </c>
      <c r="C1275" s="210" t="s">
        <v>103</v>
      </c>
      <c r="D1275" s="210" t="s">
        <v>170</v>
      </c>
      <c r="E1275" s="196">
        <v>2</v>
      </c>
      <c r="F1275" s="196">
        <v>4</v>
      </c>
      <c r="G1275" s="196">
        <v>6</v>
      </c>
      <c r="H1275" s="237">
        <v>44517</v>
      </c>
      <c r="I1275" s="228">
        <v>221</v>
      </c>
      <c r="J1275" s="217">
        <f t="shared" si="63"/>
        <v>6</v>
      </c>
    </row>
    <row r="1276" spans="1:10" hidden="1" outlineLevel="1" x14ac:dyDescent="0.35">
      <c r="A1276" s="210" t="s">
        <v>102</v>
      </c>
      <c r="B1276" s="196">
        <v>46</v>
      </c>
      <c r="C1276" s="210" t="s">
        <v>103</v>
      </c>
      <c r="D1276" s="210" t="s">
        <v>170</v>
      </c>
      <c r="E1276" s="196">
        <v>1</v>
      </c>
      <c r="F1276" s="196">
        <v>2</v>
      </c>
      <c r="G1276" s="196">
        <v>3</v>
      </c>
      <c r="H1276" s="237">
        <v>44517</v>
      </c>
      <c r="I1276" s="228">
        <v>170</v>
      </c>
      <c r="J1276" s="217">
        <f t="shared" si="63"/>
        <v>3</v>
      </c>
    </row>
    <row r="1277" spans="1:10" hidden="1" outlineLevel="1" x14ac:dyDescent="0.35">
      <c r="A1277" s="210" t="s">
        <v>102</v>
      </c>
      <c r="B1277" s="196">
        <v>47</v>
      </c>
      <c r="C1277" s="210" t="s">
        <v>103</v>
      </c>
      <c r="D1277" s="210" t="s">
        <v>170</v>
      </c>
      <c r="E1277" s="196">
        <v>2</v>
      </c>
      <c r="F1277" s="196">
        <v>7</v>
      </c>
      <c r="G1277" s="196">
        <v>9</v>
      </c>
      <c r="H1277" s="237">
        <v>44517</v>
      </c>
      <c r="I1277" s="228">
        <v>342</v>
      </c>
      <c r="J1277" s="217">
        <f t="shared" si="63"/>
        <v>9</v>
      </c>
    </row>
    <row r="1278" spans="1:10" hidden="1" outlineLevel="1" x14ac:dyDescent="0.35">
      <c r="A1278" s="210" t="s">
        <v>102</v>
      </c>
      <c r="B1278" s="196">
        <v>48</v>
      </c>
      <c r="C1278" s="210" t="s">
        <v>103</v>
      </c>
      <c r="D1278" s="210" t="s">
        <v>170</v>
      </c>
      <c r="E1278" s="196">
        <v>4</v>
      </c>
      <c r="F1278" s="196">
        <v>3</v>
      </c>
      <c r="G1278" s="196">
        <v>7</v>
      </c>
      <c r="H1278" s="237">
        <v>44517</v>
      </c>
      <c r="I1278" s="228">
        <v>420</v>
      </c>
      <c r="J1278" s="217">
        <f t="shared" si="63"/>
        <v>7</v>
      </c>
    </row>
    <row r="1279" spans="1:10" hidden="1" outlineLevel="1" x14ac:dyDescent="0.35">
      <c r="A1279" s="210" t="s">
        <v>102</v>
      </c>
      <c r="B1279" s="196">
        <v>49</v>
      </c>
      <c r="C1279" s="210" t="s">
        <v>103</v>
      </c>
      <c r="D1279" s="210" t="s">
        <v>170</v>
      </c>
      <c r="E1279" s="196">
        <v>8</v>
      </c>
      <c r="F1279" s="196">
        <v>4</v>
      </c>
      <c r="G1279" s="196">
        <v>12</v>
      </c>
      <c r="H1279" s="237">
        <v>44517</v>
      </c>
      <c r="I1279" s="228">
        <v>282</v>
      </c>
      <c r="J1279" s="217">
        <f t="shared" si="63"/>
        <v>12</v>
      </c>
    </row>
    <row r="1280" spans="1:10" hidden="1" outlineLevel="1" x14ac:dyDescent="0.35">
      <c r="A1280" s="210" t="s">
        <v>102</v>
      </c>
      <c r="B1280" s="196">
        <v>50</v>
      </c>
      <c r="C1280" s="210" t="s">
        <v>103</v>
      </c>
      <c r="D1280" s="210" t="s">
        <v>170</v>
      </c>
      <c r="E1280" s="196">
        <v>6</v>
      </c>
      <c r="F1280" s="196">
        <v>7</v>
      </c>
      <c r="G1280" s="196">
        <v>13</v>
      </c>
      <c r="H1280" s="237">
        <v>44517</v>
      </c>
      <c r="I1280" s="228">
        <v>364</v>
      </c>
      <c r="J1280" s="217">
        <f t="shared" si="63"/>
        <v>13</v>
      </c>
    </row>
    <row r="1281" spans="1:10" ht="15" collapsed="1" thickBot="1" x14ac:dyDescent="0.4">
      <c r="A1281" s="211" t="s">
        <v>102</v>
      </c>
      <c r="B1281" s="226"/>
      <c r="C1281" s="213" t="s">
        <v>103</v>
      </c>
      <c r="D1281" s="214">
        <f>COUNTA(D1231:D1280)</f>
        <v>50</v>
      </c>
      <c r="E1281" s="243">
        <f>SUM(E1231:E1280)</f>
        <v>154</v>
      </c>
      <c r="F1281" s="243">
        <f t="shared" ref="F1281:G1281" si="66">SUM(F1231:F1280)</f>
        <v>184</v>
      </c>
      <c r="G1281" s="243">
        <f t="shared" si="66"/>
        <v>338</v>
      </c>
      <c r="H1281" s="238">
        <v>44517</v>
      </c>
      <c r="I1281" s="242">
        <f>AVERAGE(I1231:I1280)</f>
        <v>326.16000000000003</v>
      </c>
      <c r="J1281" s="243">
        <f t="shared" ref="J1281" si="67">SUM(J1231:J1280)</f>
        <v>338</v>
      </c>
    </row>
    <row r="1282" spans="1:10" hidden="1" outlineLevel="1" x14ac:dyDescent="0.35">
      <c r="A1282" s="210" t="s">
        <v>100</v>
      </c>
      <c r="B1282" s="196">
        <v>1</v>
      </c>
      <c r="C1282" s="210" t="s">
        <v>101</v>
      </c>
      <c r="D1282" s="210" t="s">
        <v>170</v>
      </c>
      <c r="E1282" s="196">
        <v>3</v>
      </c>
      <c r="F1282" s="196">
        <v>3</v>
      </c>
      <c r="G1282" s="196">
        <v>6</v>
      </c>
      <c r="H1282" s="237">
        <v>44517</v>
      </c>
      <c r="I1282" s="228">
        <v>319</v>
      </c>
      <c r="J1282" s="217">
        <f t="shared" si="63"/>
        <v>6</v>
      </c>
    </row>
    <row r="1283" spans="1:10" hidden="1" outlineLevel="1" x14ac:dyDescent="0.35">
      <c r="A1283" s="210" t="s">
        <v>100</v>
      </c>
      <c r="B1283" s="196">
        <v>2</v>
      </c>
      <c r="C1283" s="210" t="s">
        <v>101</v>
      </c>
      <c r="D1283" s="210" t="s">
        <v>170</v>
      </c>
      <c r="E1283" s="196">
        <v>4</v>
      </c>
      <c r="F1283" s="196">
        <v>5</v>
      </c>
      <c r="G1283" s="196">
        <v>9</v>
      </c>
      <c r="H1283" s="237">
        <v>44517</v>
      </c>
      <c r="I1283" s="228">
        <v>430</v>
      </c>
      <c r="J1283" s="217">
        <f t="shared" ref="J1283:J1332" si="68">IF(I1283&gt;$Q$1,,G1283)</f>
        <v>9</v>
      </c>
    </row>
    <row r="1284" spans="1:10" hidden="1" outlineLevel="1" x14ac:dyDescent="0.35">
      <c r="A1284" s="210" t="s">
        <v>100</v>
      </c>
      <c r="B1284" s="196">
        <v>3</v>
      </c>
      <c r="C1284" s="210" t="s">
        <v>101</v>
      </c>
      <c r="D1284" s="210" t="s">
        <v>170</v>
      </c>
      <c r="E1284" s="196">
        <v>2</v>
      </c>
      <c r="F1284" s="196">
        <v>4</v>
      </c>
      <c r="G1284" s="196">
        <v>6</v>
      </c>
      <c r="H1284" s="237">
        <v>44517</v>
      </c>
      <c r="I1284" s="228">
        <v>212</v>
      </c>
      <c r="J1284" s="217">
        <f t="shared" si="68"/>
        <v>6</v>
      </c>
    </row>
    <row r="1285" spans="1:10" hidden="1" outlineLevel="1" x14ac:dyDescent="0.35">
      <c r="A1285" s="210" t="s">
        <v>100</v>
      </c>
      <c r="B1285" s="196">
        <v>4</v>
      </c>
      <c r="C1285" s="210" t="s">
        <v>101</v>
      </c>
      <c r="D1285" s="210" t="s">
        <v>170</v>
      </c>
      <c r="E1285" s="196">
        <v>6</v>
      </c>
      <c r="F1285" s="196">
        <v>6</v>
      </c>
      <c r="G1285" s="196">
        <v>12</v>
      </c>
      <c r="H1285" s="237">
        <v>44517</v>
      </c>
      <c r="I1285" s="228">
        <v>620</v>
      </c>
      <c r="J1285" s="217">
        <f t="shared" si="68"/>
        <v>12</v>
      </c>
    </row>
    <row r="1286" spans="1:10" hidden="1" outlineLevel="1" x14ac:dyDescent="0.35">
      <c r="A1286" s="210" t="s">
        <v>100</v>
      </c>
      <c r="B1286" s="196">
        <v>5</v>
      </c>
      <c r="C1286" s="210" t="s">
        <v>101</v>
      </c>
      <c r="D1286" s="210" t="s">
        <v>170</v>
      </c>
      <c r="E1286" s="196">
        <v>4</v>
      </c>
      <c r="F1286" s="196">
        <v>2</v>
      </c>
      <c r="G1286" s="196">
        <v>6</v>
      </c>
      <c r="H1286" s="237">
        <v>44517</v>
      </c>
      <c r="I1286" s="228">
        <v>411</v>
      </c>
      <c r="J1286" s="217">
        <f t="shared" si="68"/>
        <v>6</v>
      </c>
    </row>
    <row r="1287" spans="1:10" hidden="1" outlineLevel="1" x14ac:dyDescent="0.35">
      <c r="A1287" s="210" t="s">
        <v>100</v>
      </c>
      <c r="B1287" s="196">
        <v>6</v>
      </c>
      <c r="C1287" s="210" t="s">
        <v>101</v>
      </c>
      <c r="D1287" s="210" t="s">
        <v>170</v>
      </c>
      <c r="E1287" s="196">
        <v>6</v>
      </c>
      <c r="F1287" s="196">
        <v>5</v>
      </c>
      <c r="G1287" s="196">
        <v>11</v>
      </c>
      <c r="H1287" s="237">
        <v>44517</v>
      </c>
      <c r="I1287" s="228">
        <v>326</v>
      </c>
      <c r="J1287" s="217">
        <f t="shared" si="68"/>
        <v>11</v>
      </c>
    </row>
    <row r="1288" spans="1:10" hidden="1" outlineLevel="1" x14ac:dyDescent="0.35">
      <c r="A1288" s="210" t="s">
        <v>100</v>
      </c>
      <c r="B1288" s="196">
        <v>7</v>
      </c>
      <c r="C1288" s="210" t="s">
        <v>101</v>
      </c>
      <c r="D1288" s="210" t="s">
        <v>170</v>
      </c>
      <c r="E1288" s="196">
        <v>6</v>
      </c>
      <c r="F1288" s="196">
        <v>3</v>
      </c>
      <c r="G1288" s="196">
        <v>9</v>
      </c>
      <c r="H1288" s="237">
        <v>44517</v>
      </c>
      <c r="I1288" s="228">
        <v>621</v>
      </c>
      <c r="J1288" s="217">
        <f t="shared" si="68"/>
        <v>9</v>
      </c>
    </row>
    <row r="1289" spans="1:10" hidden="1" outlineLevel="1" x14ac:dyDescent="0.35">
      <c r="A1289" s="210" t="s">
        <v>100</v>
      </c>
      <c r="B1289" s="196">
        <v>8</v>
      </c>
      <c r="C1289" s="210" t="s">
        <v>101</v>
      </c>
      <c r="D1289" s="210" t="s">
        <v>170</v>
      </c>
      <c r="E1289" s="196">
        <v>1</v>
      </c>
      <c r="F1289" s="196">
        <v>8</v>
      </c>
      <c r="G1289" s="196">
        <v>9</v>
      </c>
      <c r="H1289" s="237">
        <v>44517</v>
      </c>
      <c r="I1289" s="228">
        <v>530</v>
      </c>
      <c r="J1289" s="217">
        <f t="shared" si="68"/>
        <v>9</v>
      </c>
    </row>
    <row r="1290" spans="1:10" hidden="1" outlineLevel="1" x14ac:dyDescent="0.35">
      <c r="A1290" s="210" t="s">
        <v>100</v>
      </c>
      <c r="B1290" s="196">
        <v>51</v>
      </c>
      <c r="C1290" s="210" t="s">
        <v>101</v>
      </c>
      <c r="D1290" s="210" t="s">
        <v>170</v>
      </c>
      <c r="E1290" s="196">
        <v>1</v>
      </c>
      <c r="F1290" s="196">
        <v>2</v>
      </c>
      <c r="G1290" s="196">
        <v>3</v>
      </c>
      <c r="H1290" s="237">
        <v>44517</v>
      </c>
      <c r="I1290" s="228">
        <v>192</v>
      </c>
      <c r="J1290" s="217">
        <f t="shared" si="68"/>
        <v>3</v>
      </c>
    </row>
    <row r="1291" spans="1:10" hidden="1" outlineLevel="1" x14ac:dyDescent="0.35">
      <c r="A1291" s="210" t="s">
        <v>100</v>
      </c>
      <c r="B1291" s="196">
        <v>9</v>
      </c>
      <c r="C1291" s="210" t="s">
        <v>101</v>
      </c>
      <c r="D1291" s="210" t="s">
        <v>170</v>
      </c>
      <c r="E1291" s="196">
        <v>6</v>
      </c>
      <c r="F1291" s="196">
        <v>5</v>
      </c>
      <c r="G1291" s="196">
        <v>11</v>
      </c>
      <c r="H1291" s="237">
        <v>44517</v>
      </c>
      <c r="I1291" s="228">
        <v>614</v>
      </c>
      <c r="J1291" s="217">
        <f t="shared" si="68"/>
        <v>11</v>
      </c>
    </row>
    <row r="1292" spans="1:10" hidden="1" outlineLevel="1" x14ac:dyDescent="0.35">
      <c r="A1292" s="210" t="s">
        <v>100</v>
      </c>
      <c r="B1292" s="196">
        <v>42</v>
      </c>
      <c r="C1292" s="210" t="s">
        <v>101</v>
      </c>
      <c r="D1292" s="210" t="s">
        <v>170</v>
      </c>
      <c r="E1292" s="196">
        <v>3</v>
      </c>
      <c r="F1292" s="196">
        <v>3</v>
      </c>
      <c r="G1292" s="196">
        <v>6</v>
      </c>
      <c r="H1292" s="237">
        <v>44517</v>
      </c>
      <c r="I1292" s="228">
        <v>321</v>
      </c>
      <c r="J1292" s="217">
        <f t="shared" si="68"/>
        <v>6</v>
      </c>
    </row>
    <row r="1293" spans="1:10" hidden="1" outlineLevel="1" x14ac:dyDescent="0.35">
      <c r="A1293" s="210" t="s">
        <v>100</v>
      </c>
      <c r="B1293" s="196">
        <v>10</v>
      </c>
      <c r="C1293" s="210" t="s">
        <v>101</v>
      </c>
      <c r="D1293" s="210" t="s">
        <v>170</v>
      </c>
      <c r="E1293" s="196">
        <v>2</v>
      </c>
      <c r="F1293" s="196">
        <v>9</v>
      </c>
      <c r="G1293" s="196">
        <v>11</v>
      </c>
      <c r="H1293" s="237">
        <v>44517</v>
      </c>
      <c r="I1293" s="228">
        <v>245</v>
      </c>
      <c r="J1293" s="217">
        <f t="shared" si="68"/>
        <v>11</v>
      </c>
    </row>
    <row r="1294" spans="1:10" hidden="1" outlineLevel="1" x14ac:dyDescent="0.35">
      <c r="A1294" s="210" t="s">
        <v>100</v>
      </c>
      <c r="B1294" s="196">
        <v>11</v>
      </c>
      <c r="C1294" s="210" t="s">
        <v>101</v>
      </c>
      <c r="D1294" s="210" t="s">
        <v>170</v>
      </c>
      <c r="E1294" s="196">
        <v>6</v>
      </c>
      <c r="F1294" s="196">
        <v>3</v>
      </c>
      <c r="G1294" s="196">
        <v>9</v>
      </c>
      <c r="H1294" s="237">
        <v>44517</v>
      </c>
      <c r="I1294" s="228">
        <v>620</v>
      </c>
      <c r="J1294" s="217">
        <f t="shared" si="68"/>
        <v>9</v>
      </c>
    </row>
    <row r="1295" spans="1:10" hidden="1" outlineLevel="1" x14ac:dyDescent="0.35">
      <c r="A1295" s="210" t="s">
        <v>100</v>
      </c>
      <c r="B1295" s="196">
        <v>12</v>
      </c>
      <c r="C1295" s="210" t="s">
        <v>101</v>
      </c>
      <c r="D1295" s="210" t="s">
        <v>170</v>
      </c>
      <c r="E1295" s="196">
        <v>2</v>
      </c>
      <c r="F1295" s="196">
        <v>4</v>
      </c>
      <c r="G1295" s="196">
        <v>6</v>
      </c>
      <c r="H1295" s="237">
        <v>44517</v>
      </c>
      <c r="I1295" s="228">
        <v>231</v>
      </c>
      <c r="J1295" s="217">
        <f t="shared" si="68"/>
        <v>6</v>
      </c>
    </row>
    <row r="1296" spans="1:10" hidden="1" outlineLevel="1" x14ac:dyDescent="0.35">
      <c r="A1296" s="210" t="s">
        <v>100</v>
      </c>
      <c r="B1296" s="196">
        <v>13</v>
      </c>
      <c r="C1296" s="210" t="s">
        <v>101</v>
      </c>
      <c r="D1296" s="210" t="s">
        <v>170</v>
      </c>
      <c r="E1296" s="196">
        <v>1</v>
      </c>
      <c r="F1296" s="196">
        <v>6</v>
      </c>
      <c r="G1296" s="196">
        <v>7</v>
      </c>
      <c r="H1296" s="237">
        <v>44517</v>
      </c>
      <c r="I1296" s="228">
        <v>420</v>
      </c>
      <c r="J1296" s="217">
        <f t="shared" si="68"/>
        <v>7</v>
      </c>
    </row>
    <row r="1297" spans="1:10" hidden="1" outlineLevel="1" x14ac:dyDescent="0.35">
      <c r="A1297" s="210" t="s">
        <v>100</v>
      </c>
      <c r="B1297" s="196">
        <v>14</v>
      </c>
      <c r="C1297" s="210" t="s">
        <v>101</v>
      </c>
      <c r="D1297" s="210" t="s">
        <v>170</v>
      </c>
      <c r="E1297" s="196">
        <v>1</v>
      </c>
      <c r="F1297" s="196">
        <v>4</v>
      </c>
      <c r="G1297" s="196">
        <v>5</v>
      </c>
      <c r="H1297" s="237">
        <v>44517</v>
      </c>
      <c r="I1297" s="228">
        <v>311</v>
      </c>
      <c r="J1297" s="217">
        <f t="shared" si="68"/>
        <v>5</v>
      </c>
    </row>
    <row r="1298" spans="1:10" hidden="1" outlineLevel="1" x14ac:dyDescent="0.35">
      <c r="A1298" s="210" t="s">
        <v>100</v>
      </c>
      <c r="B1298" s="196">
        <v>15</v>
      </c>
      <c r="C1298" s="210" t="s">
        <v>101</v>
      </c>
      <c r="D1298" s="210" t="s">
        <v>170</v>
      </c>
      <c r="E1298" s="196">
        <v>1</v>
      </c>
      <c r="F1298" s="196">
        <v>7</v>
      </c>
      <c r="G1298" s="196">
        <v>8</v>
      </c>
      <c r="H1298" s="237">
        <v>44517</v>
      </c>
      <c r="I1298" s="228">
        <v>461</v>
      </c>
      <c r="J1298" s="217">
        <f t="shared" si="68"/>
        <v>8</v>
      </c>
    </row>
    <row r="1299" spans="1:10" hidden="1" outlineLevel="1" x14ac:dyDescent="0.35">
      <c r="A1299" s="210" t="s">
        <v>100</v>
      </c>
      <c r="B1299" s="196">
        <v>30</v>
      </c>
      <c r="C1299" s="210" t="s">
        <v>101</v>
      </c>
      <c r="D1299" s="210" t="s">
        <v>170</v>
      </c>
      <c r="E1299" s="196">
        <v>4</v>
      </c>
      <c r="F1299" s="196">
        <v>5</v>
      </c>
      <c r="G1299" s="196">
        <v>9</v>
      </c>
      <c r="H1299" s="237">
        <v>44517</v>
      </c>
      <c r="I1299" s="228">
        <v>429</v>
      </c>
      <c r="J1299" s="217">
        <f t="shared" si="68"/>
        <v>9</v>
      </c>
    </row>
    <row r="1300" spans="1:10" hidden="1" outlineLevel="1" x14ac:dyDescent="0.35">
      <c r="A1300" s="210" t="s">
        <v>100</v>
      </c>
      <c r="B1300" s="196">
        <v>16</v>
      </c>
      <c r="C1300" s="210" t="s">
        <v>101</v>
      </c>
      <c r="D1300" s="210" t="s">
        <v>170</v>
      </c>
      <c r="E1300" s="196">
        <v>3</v>
      </c>
      <c r="F1300" s="196">
        <v>4</v>
      </c>
      <c r="G1300" s="196">
        <v>7</v>
      </c>
      <c r="H1300" s="237">
        <v>44517</v>
      </c>
      <c r="I1300" s="228">
        <v>384</v>
      </c>
      <c r="J1300" s="217">
        <f t="shared" si="68"/>
        <v>7</v>
      </c>
    </row>
    <row r="1301" spans="1:10" hidden="1" outlineLevel="1" x14ac:dyDescent="0.35">
      <c r="A1301" s="210" t="s">
        <v>100</v>
      </c>
      <c r="B1301" s="196">
        <v>20</v>
      </c>
      <c r="C1301" s="210" t="s">
        <v>101</v>
      </c>
      <c r="D1301" s="210" t="s">
        <v>170</v>
      </c>
      <c r="E1301" s="196">
        <v>6</v>
      </c>
      <c r="F1301" s="196">
        <v>3</v>
      </c>
      <c r="G1301" s="196">
        <v>9</v>
      </c>
      <c r="H1301" s="237">
        <v>44517</v>
      </c>
      <c r="I1301" s="228">
        <v>655</v>
      </c>
      <c r="J1301" s="217">
        <f t="shared" si="68"/>
        <v>9</v>
      </c>
    </row>
    <row r="1302" spans="1:10" hidden="1" outlineLevel="1" x14ac:dyDescent="0.35">
      <c r="A1302" s="210" t="s">
        <v>100</v>
      </c>
      <c r="B1302" s="196">
        <v>17</v>
      </c>
      <c r="C1302" s="210" t="s">
        <v>101</v>
      </c>
      <c r="D1302" s="210" t="s">
        <v>170</v>
      </c>
      <c r="E1302" s="196">
        <v>1</v>
      </c>
      <c r="F1302" s="196">
        <v>3</v>
      </c>
      <c r="G1302" s="196">
        <v>4</v>
      </c>
      <c r="H1302" s="237">
        <v>44517</v>
      </c>
      <c r="I1302" s="228">
        <v>210</v>
      </c>
      <c r="J1302" s="217">
        <f t="shared" si="68"/>
        <v>4</v>
      </c>
    </row>
    <row r="1303" spans="1:10" hidden="1" outlineLevel="1" x14ac:dyDescent="0.35">
      <c r="A1303" s="210" t="s">
        <v>100</v>
      </c>
      <c r="B1303" s="196">
        <v>18</v>
      </c>
      <c r="C1303" s="210" t="s">
        <v>101</v>
      </c>
      <c r="D1303" s="210" t="s">
        <v>170</v>
      </c>
      <c r="E1303" s="196">
        <v>9</v>
      </c>
      <c r="F1303" s="196">
        <v>3</v>
      </c>
      <c r="G1303" s="196">
        <v>12</v>
      </c>
      <c r="H1303" s="237">
        <v>44517</v>
      </c>
      <c r="I1303" s="228">
        <v>923</v>
      </c>
      <c r="J1303" s="217">
        <f t="shared" si="68"/>
        <v>12</v>
      </c>
    </row>
    <row r="1304" spans="1:10" hidden="1" outlineLevel="1" x14ac:dyDescent="0.35">
      <c r="A1304" s="210" t="s">
        <v>100</v>
      </c>
      <c r="B1304" s="196">
        <v>19</v>
      </c>
      <c r="C1304" s="210" t="s">
        <v>101</v>
      </c>
      <c r="D1304" s="210" t="s">
        <v>170</v>
      </c>
      <c r="E1304" s="196">
        <v>3</v>
      </c>
      <c r="F1304" s="196">
        <v>4</v>
      </c>
      <c r="G1304" s="196">
        <v>7</v>
      </c>
      <c r="H1304" s="237">
        <v>44517</v>
      </c>
      <c r="I1304" s="228">
        <v>322</v>
      </c>
      <c r="J1304" s="217">
        <f t="shared" si="68"/>
        <v>7</v>
      </c>
    </row>
    <row r="1305" spans="1:10" hidden="1" outlineLevel="1" x14ac:dyDescent="0.35">
      <c r="A1305" s="210" t="s">
        <v>100</v>
      </c>
      <c r="B1305" s="196">
        <v>21</v>
      </c>
      <c r="C1305" s="210" t="s">
        <v>101</v>
      </c>
      <c r="D1305" s="210" t="s">
        <v>170</v>
      </c>
      <c r="E1305" s="196">
        <v>2</v>
      </c>
      <c r="F1305" s="196">
        <v>2</v>
      </c>
      <c r="G1305" s="196">
        <v>4</v>
      </c>
      <c r="H1305" s="237">
        <v>44517</v>
      </c>
      <c r="I1305" s="228">
        <v>211</v>
      </c>
      <c r="J1305" s="217">
        <f t="shared" si="68"/>
        <v>4</v>
      </c>
    </row>
    <row r="1306" spans="1:10" hidden="1" outlineLevel="1" x14ac:dyDescent="0.35">
      <c r="A1306" s="210" t="s">
        <v>100</v>
      </c>
      <c r="B1306" s="196">
        <v>22</v>
      </c>
      <c r="C1306" s="210" t="s">
        <v>101</v>
      </c>
      <c r="D1306" s="210" t="s">
        <v>170</v>
      </c>
      <c r="E1306" s="196">
        <v>7</v>
      </c>
      <c r="F1306" s="196">
        <v>6</v>
      </c>
      <c r="G1306" s="196">
        <v>13</v>
      </c>
      <c r="H1306" s="237">
        <v>44517</v>
      </c>
      <c r="I1306" s="228">
        <v>732</v>
      </c>
      <c r="J1306" s="217">
        <f t="shared" si="68"/>
        <v>13</v>
      </c>
    </row>
    <row r="1307" spans="1:10" hidden="1" outlineLevel="1" x14ac:dyDescent="0.35">
      <c r="A1307" s="210" t="s">
        <v>100</v>
      </c>
      <c r="B1307" s="196">
        <v>23</v>
      </c>
      <c r="C1307" s="210" t="s">
        <v>101</v>
      </c>
      <c r="D1307" s="210" t="s">
        <v>170</v>
      </c>
      <c r="E1307" s="196">
        <v>5</v>
      </c>
      <c r="F1307" s="196">
        <v>3</v>
      </c>
      <c r="G1307" s="196">
        <v>8</v>
      </c>
      <c r="H1307" s="237">
        <v>44517</v>
      </c>
      <c r="I1307" s="228">
        <v>512</v>
      </c>
      <c r="J1307" s="217">
        <f t="shared" si="68"/>
        <v>8</v>
      </c>
    </row>
    <row r="1308" spans="1:10" hidden="1" outlineLevel="1" x14ac:dyDescent="0.35">
      <c r="A1308" s="210" t="s">
        <v>100</v>
      </c>
      <c r="B1308" s="196">
        <v>24</v>
      </c>
      <c r="C1308" s="210" t="s">
        <v>101</v>
      </c>
      <c r="D1308" s="210" t="s">
        <v>170</v>
      </c>
      <c r="E1308" s="196">
        <v>4</v>
      </c>
      <c r="F1308" s="196">
        <v>3</v>
      </c>
      <c r="G1308" s="196">
        <v>7</v>
      </c>
      <c r="H1308" s="237">
        <v>44517</v>
      </c>
      <c r="I1308" s="228">
        <v>424</v>
      </c>
      <c r="J1308" s="217">
        <f t="shared" si="68"/>
        <v>7</v>
      </c>
    </row>
    <row r="1309" spans="1:10" hidden="1" outlineLevel="1" x14ac:dyDescent="0.35">
      <c r="A1309" s="210" t="s">
        <v>100</v>
      </c>
      <c r="B1309" s="196">
        <v>25</v>
      </c>
      <c r="C1309" s="210" t="s">
        <v>101</v>
      </c>
      <c r="D1309" s="210" t="s">
        <v>170</v>
      </c>
      <c r="E1309" s="196">
        <v>4</v>
      </c>
      <c r="F1309" s="196">
        <v>7</v>
      </c>
      <c r="G1309" s="196">
        <v>11</v>
      </c>
      <c r="H1309" s="237">
        <v>44517</v>
      </c>
      <c r="I1309" s="228">
        <v>341</v>
      </c>
      <c r="J1309" s="217">
        <f t="shared" si="68"/>
        <v>11</v>
      </c>
    </row>
    <row r="1310" spans="1:10" hidden="1" outlineLevel="1" x14ac:dyDescent="0.35">
      <c r="A1310" s="210" t="s">
        <v>100</v>
      </c>
      <c r="B1310" s="196">
        <v>26</v>
      </c>
      <c r="C1310" s="210" t="s">
        <v>101</v>
      </c>
      <c r="D1310" s="210" t="s">
        <v>170</v>
      </c>
      <c r="E1310" s="196">
        <v>6</v>
      </c>
      <c r="F1310" s="196">
        <v>3</v>
      </c>
      <c r="G1310" s="196">
        <v>9</v>
      </c>
      <c r="H1310" s="237">
        <v>44517</v>
      </c>
      <c r="I1310" s="228">
        <v>620</v>
      </c>
      <c r="J1310" s="217">
        <f t="shared" si="68"/>
        <v>9</v>
      </c>
    </row>
    <row r="1311" spans="1:10" hidden="1" outlineLevel="1" x14ac:dyDescent="0.35">
      <c r="A1311" s="210" t="s">
        <v>100</v>
      </c>
      <c r="B1311" s="196">
        <v>27</v>
      </c>
      <c r="C1311" s="210" t="s">
        <v>101</v>
      </c>
      <c r="D1311" s="210" t="s">
        <v>170</v>
      </c>
      <c r="E1311" s="196">
        <v>5</v>
      </c>
      <c r="F1311" s="196">
        <v>3</v>
      </c>
      <c r="G1311" s="196">
        <v>8</v>
      </c>
      <c r="H1311" s="237">
        <v>44517</v>
      </c>
      <c r="I1311" s="228">
        <v>512</v>
      </c>
      <c r="J1311" s="217">
        <f t="shared" si="68"/>
        <v>8</v>
      </c>
    </row>
    <row r="1312" spans="1:10" hidden="1" outlineLevel="1" x14ac:dyDescent="0.35">
      <c r="A1312" s="210" t="s">
        <v>100</v>
      </c>
      <c r="B1312" s="196">
        <v>28</v>
      </c>
      <c r="C1312" s="210" t="s">
        <v>101</v>
      </c>
      <c r="D1312" s="210" t="s">
        <v>170</v>
      </c>
      <c r="E1312" s="196">
        <v>1</v>
      </c>
      <c r="F1312" s="196">
        <v>2</v>
      </c>
      <c r="G1312" s="196">
        <v>3</v>
      </c>
      <c r="H1312" s="237">
        <v>44517</v>
      </c>
      <c r="I1312" s="228">
        <v>168</v>
      </c>
      <c r="J1312" s="217">
        <f t="shared" si="68"/>
        <v>3</v>
      </c>
    </row>
    <row r="1313" spans="1:10" hidden="1" outlineLevel="1" x14ac:dyDescent="0.35">
      <c r="A1313" s="210" t="s">
        <v>100</v>
      </c>
      <c r="B1313" s="196">
        <v>29</v>
      </c>
      <c r="C1313" s="210" t="s">
        <v>101</v>
      </c>
      <c r="D1313" s="210" t="s">
        <v>170</v>
      </c>
      <c r="E1313" s="196">
        <v>4</v>
      </c>
      <c r="F1313" s="196">
        <v>6</v>
      </c>
      <c r="G1313" s="196">
        <v>10</v>
      </c>
      <c r="H1313" s="237">
        <v>44517</v>
      </c>
      <c r="I1313" s="228">
        <v>421</v>
      </c>
      <c r="J1313" s="217">
        <f t="shared" si="68"/>
        <v>10</v>
      </c>
    </row>
    <row r="1314" spans="1:10" hidden="1" outlineLevel="1" x14ac:dyDescent="0.35">
      <c r="A1314" s="210" t="s">
        <v>100</v>
      </c>
      <c r="B1314" s="196">
        <v>31</v>
      </c>
      <c r="C1314" s="210" t="s">
        <v>101</v>
      </c>
      <c r="D1314" s="210" t="s">
        <v>170</v>
      </c>
      <c r="E1314" s="196">
        <v>5</v>
      </c>
      <c r="F1314" s="196">
        <v>5</v>
      </c>
      <c r="G1314" s="196">
        <v>10</v>
      </c>
      <c r="H1314" s="237">
        <v>44517</v>
      </c>
      <c r="I1314" s="228">
        <v>354</v>
      </c>
      <c r="J1314" s="217">
        <f t="shared" si="68"/>
        <v>10</v>
      </c>
    </row>
    <row r="1315" spans="1:10" hidden="1" outlineLevel="1" x14ac:dyDescent="0.35">
      <c r="A1315" s="210" t="s">
        <v>100</v>
      </c>
      <c r="B1315" s="196">
        <v>37</v>
      </c>
      <c r="C1315" s="210" t="s">
        <v>101</v>
      </c>
      <c r="D1315" s="210" t="s">
        <v>170</v>
      </c>
      <c r="E1315" s="196">
        <v>4</v>
      </c>
      <c r="F1315" s="196">
        <v>3</v>
      </c>
      <c r="G1315" s="196">
        <v>7</v>
      </c>
      <c r="H1315" s="237">
        <v>44517</v>
      </c>
      <c r="I1315" s="228">
        <v>211</v>
      </c>
      <c r="J1315" s="217">
        <f t="shared" si="68"/>
        <v>7</v>
      </c>
    </row>
    <row r="1316" spans="1:10" hidden="1" outlineLevel="1" x14ac:dyDescent="0.35">
      <c r="A1316" s="210" t="s">
        <v>100</v>
      </c>
      <c r="B1316" s="196">
        <v>32</v>
      </c>
      <c r="C1316" s="210" t="s">
        <v>101</v>
      </c>
      <c r="D1316" s="210" t="s">
        <v>170</v>
      </c>
      <c r="E1316" s="196">
        <v>3</v>
      </c>
      <c r="F1316" s="196">
        <v>3</v>
      </c>
      <c r="G1316" s="196">
        <v>6</v>
      </c>
      <c r="H1316" s="237">
        <v>44517</v>
      </c>
      <c r="I1316" s="228">
        <v>218</v>
      </c>
      <c r="J1316" s="217">
        <f t="shared" si="68"/>
        <v>6</v>
      </c>
    </row>
    <row r="1317" spans="1:10" hidden="1" outlineLevel="1" x14ac:dyDescent="0.35">
      <c r="A1317" s="210" t="s">
        <v>100</v>
      </c>
      <c r="B1317" s="196">
        <v>33</v>
      </c>
      <c r="C1317" s="210" t="s">
        <v>101</v>
      </c>
      <c r="D1317" s="210" t="s">
        <v>170</v>
      </c>
      <c r="E1317" s="196">
        <v>4</v>
      </c>
      <c r="F1317" s="196">
        <v>4</v>
      </c>
      <c r="G1317" s="196">
        <v>8</v>
      </c>
      <c r="H1317" s="237">
        <v>44517</v>
      </c>
      <c r="I1317" s="228">
        <v>169</v>
      </c>
      <c r="J1317" s="217">
        <f t="shared" si="68"/>
        <v>8</v>
      </c>
    </row>
    <row r="1318" spans="1:10" hidden="1" outlineLevel="1" x14ac:dyDescent="0.35">
      <c r="A1318" s="210" t="s">
        <v>100</v>
      </c>
      <c r="B1318" s="196">
        <v>34</v>
      </c>
      <c r="C1318" s="210" t="s">
        <v>101</v>
      </c>
      <c r="D1318" s="210" t="s">
        <v>170</v>
      </c>
      <c r="E1318" s="196">
        <v>1</v>
      </c>
      <c r="F1318" s="196">
        <v>4</v>
      </c>
      <c r="G1318" s="196">
        <v>5</v>
      </c>
      <c r="H1318" s="237">
        <v>44517</v>
      </c>
      <c r="I1318" s="228">
        <v>231</v>
      </c>
      <c r="J1318" s="217">
        <f t="shared" si="68"/>
        <v>5</v>
      </c>
    </row>
    <row r="1319" spans="1:10" hidden="1" outlineLevel="1" x14ac:dyDescent="0.35">
      <c r="A1319" s="210" t="s">
        <v>100</v>
      </c>
      <c r="B1319" s="196">
        <v>35</v>
      </c>
      <c r="C1319" s="210" t="s">
        <v>101</v>
      </c>
      <c r="D1319" s="210" t="s">
        <v>170</v>
      </c>
      <c r="E1319" s="196">
        <v>2</v>
      </c>
      <c r="F1319" s="196">
        <v>7</v>
      </c>
      <c r="G1319" s="196">
        <v>9</v>
      </c>
      <c r="H1319" s="237">
        <v>44517</v>
      </c>
      <c r="I1319" s="228">
        <v>424</v>
      </c>
      <c r="J1319" s="217">
        <f t="shared" si="68"/>
        <v>9</v>
      </c>
    </row>
    <row r="1320" spans="1:10" hidden="1" outlineLevel="1" x14ac:dyDescent="0.35">
      <c r="A1320" s="210" t="s">
        <v>100</v>
      </c>
      <c r="B1320" s="196">
        <v>36</v>
      </c>
      <c r="C1320" s="210" t="s">
        <v>101</v>
      </c>
      <c r="D1320" s="210" t="s">
        <v>170</v>
      </c>
      <c r="E1320" s="196">
        <v>3</v>
      </c>
      <c r="F1320" s="196">
        <v>5</v>
      </c>
      <c r="G1320" s="196">
        <v>8</v>
      </c>
      <c r="H1320" s="237">
        <v>44517</v>
      </c>
      <c r="I1320" s="228">
        <v>373</v>
      </c>
      <c r="J1320" s="217">
        <f t="shared" si="68"/>
        <v>8</v>
      </c>
    </row>
    <row r="1321" spans="1:10" hidden="1" outlineLevel="1" x14ac:dyDescent="0.35">
      <c r="A1321" s="210" t="s">
        <v>100</v>
      </c>
      <c r="B1321" s="196">
        <v>38</v>
      </c>
      <c r="C1321" s="210" t="s">
        <v>101</v>
      </c>
      <c r="D1321" s="210" t="s">
        <v>170</v>
      </c>
      <c r="E1321" s="196">
        <v>1</v>
      </c>
      <c r="F1321" s="196">
        <v>7</v>
      </c>
      <c r="G1321" s="196">
        <v>8</v>
      </c>
      <c r="H1321" s="237">
        <v>44517</v>
      </c>
      <c r="I1321" s="228">
        <v>512</v>
      </c>
      <c r="J1321" s="217">
        <f t="shared" si="68"/>
        <v>8</v>
      </c>
    </row>
    <row r="1322" spans="1:10" hidden="1" outlineLevel="1" x14ac:dyDescent="0.35">
      <c r="A1322" s="210" t="s">
        <v>100</v>
      </c>
      <c r="B1322" s="196">
        <v>39</v>
      </c>
      <c r="C1322" s="210" t="s">
        <v>101</v>
      </c>
      <c r="D1322" s="210" t="s">
        <v>170</v>
      </c>
      <c r="E1322" s="196">
        <v>2</v>
      </c>
      <c r="F1322" s="196">
        <v>4</v>
      </c>
      <c r="G1322" s="196">
        <v>6</v>
      </c>
      <c r="H1322" s="237">
        <v>44517</v>
      </c>
      <c r="I1322" s="228">
        <v>368</v>
      </c>
      <c r="J1322" s="217">
        <f t="shared" si="68"/>
        <v>6</v>
      </c>
    </row>
    <row r="1323" spans="1:10" hidden="1" outlineLevel="1" x14ac:dyDescent="0.35">
      <c r="A1323" s="210" t="s">
        <v>100</v>
      </c>
      <c r="B1323" s="196">
        <v>40</v>
      </c>
      <c r="C1323" s="210" t="s">
        <v>101</v>
      </c>
      <c r="D1323" s="210" t="s">
        <v>170</v>
      </c>
      <c r="E1323" s="196">
        <v>6</v>
      </c>
      <c r="F1323" s="196">
        <v>7</v>
      </c>
      <c r="G1323" s="196">
        <v>13</v>
      </c>
      <c r="H1323" s="237">
        <v>44517</v>
      </c>
      <c r="I1323" s="228">
        <v>643</v>
      </c>
      <c r="J1323" s="217">
        <f t="shared" si="68"/>
        <v>13</v>
      </c>
    </row>
    <row r="1324" spans="1:10" hidden="1" outlineLevel="1" x14ac:dyDescent="0.35">
      <c r="A1324" s="210" t="s">
        <v>100</v>
      </c>
      <c r="B1324" s="196">
        <v>41</v>
      </c>
      <c r="C1324" s="210" t="s">
        <v>101</v>
      </c>
      <c r="D1324" s="210" t="s">
        <v>170</v>
      </c>
      <c r="E1324" s="196">
        <v>4</v>
      </c>
      <c r="F1324" s="196">
        <v>3</v>
      </c>
      <c r="G1324" s="196">
        <v>7</v>
      </c>
      <c r="H1324" s="237">
        <v>44517</v>
      </c>
      <c r="I1324" s="228">
        <v>277</v>
      </c>
      <c r="J1324" s="217">
        <f t="shared" si="68"/>
        <v>7</v>
      </c>
    </row>
    <row r="1325" spans="1:10" hidden="1" outlineLevel="1" x14ac:dyDescent="0.35">
      <c r="A1325" s="210" t="s">
        <v>100</v>
      </c>
      <c r="B1325" s="196">
        <v>43</v>
      </c>
      <c r="C1325" s="210" t="s">
        <v>101</v>
      </c>
      <c r="D1325" s="210" t="s">
        <v>170</v>
      </c>
      <c r="E1325" s="196">
        <v>1</v>
      </c>
      <c r="F1325" s="196">
        <v>5</v>
      </c>
      <c r="G1325" s="196">
        <v>6</v>
      </c>
      <c r="H1325" s="237">
        <v>44517</v>
      </c>
      <c r="I1325" s="228">
        <v>201</v>
      </c>
      <c r="J1325" s="217">
        <f t="shared" si="68"/>
        <v>6</v>
      </c>
    </row>
    <row r="1326" spans="1:10" hidden="1" outlineLevel="1" x14ac:dyDescent="0.35">
      <c r="A1326" s="210" t="s">
        <v>100</v>
      </c>
      <c r="B1326" s="196">
        <v>44</v>
      </c>
      <c r="C1326" s="210" t="s">
        <v>101</v>
      </c>
      <c r="D1326" s="210" t="s">
        <v>170</v>
      </c>
      <c r="E1326" s="196">
        <v>2</v>
      </c>
      <c r="F1326" s="196">
        <v>5</v>
      </c>
      <c r="G1326" s="196">
        <v>7</v>
      </c>
      <c r="H1326" s="237">
        <v>44517</v>
      </c>
      <c r="I1326" s="228">
        <v>477</v>
      </c>
      <c r="J1326" s="217">
        <f t="shared" si="68"/>
        <v>7</v>
      </c>
    </row>
    <row r="1327" spans="1:10" hidden="1" outlineLevel="1" x14ac:dyDescent="0.35">
      <c r="A1327" s="210" t="s">
        <v>100</v>
      </c>
      <c r="B1327" s="196">
        <v>45</v>
      </c>
      <c r="C1327" s="210" t="s">
        <v>101</v>
      </c>
      <c r="D1327" s="210" t="s">
        <v>170</v>
      </c>
      <c r="E1327" s="196">
        <v>2</v>
      </c>
      <c r="F1327" s="196">
        <v>4</v>
      </c>
      <c r="G1327" s="196">
        <v>6</v>
      </c>
      <c r="H1327" s="237">
        <v>44517</v>
      </c>
      <c r="I1327" s="228">
        <v>230</v>
      </c>
      <c r="J1327" s="217">
        <f t="shared" si="68"/>
        <v>6</v>
      </c>
    </row>
    <row r="1328" spans="1:10" hidden="1" outlineLevel="1" x14ac:dyDescent="0.35">
      <c r="A1328" s="210" t="s">
        <v>100</v>
      </c>
      <c r="B1328" s="196">
        <v>46</v>
      </c>
      <c r="C1328" s="210" t="s">
        <v>101</v>
      </c>
      <c r="D1328" s="210" t="s">
        <v>170</v>
      </c>
      <c r="E1328" s="196">
        <v>1</v>
      </c>
      <c r="F1328" s="196">
        <v>6</v>
      </c>
      <c r="G1328" s="196">
        <v>7</v>
      </c>
      <c r="H1328" s="237">
        <v>44517</v>
      </c>
      <c r="I1328" s="228">
        <v>422</v>
      </c>
      <c r="J1328" s="217">
        <f t="shared" si="68"/>
        <v>7</v>
      </c>
    </row>
    <row r="1329" spans="1:10" hidden="1" outlineLevel="1" x14ac:dyDescent="0.35">
      <c r="A1329" s="210" t="s">
        <v>100</v>
      </c>
      <c r="B1329" s="196">
        <v>47</v>
      </c>
      <c r="C1329" s="210" t="s">
        <v>101</v>
      </c>
      <c r="D1329" s="210" t="s">
        <v>170</v>
      </c>
      <c r="E1329" s="196">
        <v>3</v>
      </c>
      <c r="F1329" s="196">
        <v>3</v>
      </c>
      <c r="G1329" s="196">
        <v>6</v>
      </c>
      <c r="H1329" s="237">
        <v>44517</v>
      </c>
      <c r="I1329" s="228">
        <v>318</v>
      </c>
      <c r="J1329" s="217">
        <f t="shared" si="68"/>
        <v>6</v>
      </c>
    </row>
    <row r="1330" spans="1:10" hidden="1" outlineLevel="1" x14ac:dyDescent="0.35">
      <c r="A1330" s="210" t="s">
        <v>100</v>
      </c>
      <c r="B1330" s="196">
        <v>48</v>
      </c>
      <c r="C1330" s="210" t="s">
        <v>101</v>
      </c>
      <c r="D1330" s="210" t="s">
        <v>170</v>
      </c>
      <c r="E1330" s="196">
        <v>4</v>
      </c>
      <c r="F1330" s="196">
        <v>4</v>
      </c>
      <c r="G1330" s="196">
        <v>8</v>
      </c>
      <c r="H1330" s="237">
        <v>44517</v>
      </c>
      <c r="I1330" s="228">
        <v>431</v>
      </c>
      <c r="J1330" s="217">
        <f t="shared" si="68"/>
        <v>8</v>
      </c>
    </row>
    <row r="1331" spans="1:10" hidden="1" outlineLevel="1" x14ac:dyDescent="0.35">
      <c r="A1331" s="210" t="s">
        <v>100</v>
      </c>
      <c r="B1331" s="196">
        <v>49</v>
      </c>
      <c r="C1331" s="210" t="s">
        <v>101</v>
      </c>
      <c r="D1331" s="210" t="s">
        <v>170</v>
      </c>
      <c r="E1331" s="196">
        <v>2</v>
      </c>
      <c r="F1331" s="196">
        <v>6</v>
      </c>
      <c r="G1331" s="196">
        <v>8</v>
      </c>
      <c r="H1331" s="237">
        <v>44517</v>
      </c>
      <c r="I1331" s="228">
        <v>247</v>
      </c>
      <c r="J1331" s="217">
        <f t="shared" si="68"/>
        <v>8</v>
      </c>
    </row>
    <row r="1332" spans="1:10" hidden="1" outlineLevel="1" x14ac:dyDescent="0.35">
      <c r="A1332" s="210" t="s">
        <v>100</v>
      </c>
      <c r="B1332" s="196">
        <v>50</v>
      </c>
      <c r="C1332" s="210" t="s">
        <v>101</v>
      </c>
      <c r="D1332" s="210" t="s">
        <v>170</v>
      </c>
      <c r="E1332" s="196">
        <v>1</v>
      </c>
      <c r="F1332" s="196">
        <v>4</v>
      </c>
      <c r="G1332" s="196">
        <v>5</v>
      </c>
      <c r="H1332" s="237">
        <v>44517</v>
      </c>
      <c r="I1332" s="228">
        <v>189</v>
      </c>
      <c r="J1332" s="217">
        <f t="shared" si="68"/>
        <v>5</v>
      </c>
    </row>
    <row r="1333" spans="1:10" ht="15" collapsed="1" thickBot="1" x14ac:dyDescent="0.4">
      <c r="A1333" s="211" t="s">
        <v>100</v>
      </c>
      <c r="B1333" s="226"/>
      <c r="C1333" s="213" t="s">
        <v>101</v>
      </c>
      <c r="D1333" s="214">
        <f>COUNTA(D1282:D1332)</f>
        <v>51</v>
      </c>
      <c r="E1333" s="243">
        <f>SUM(E1282:E1332)</f>
        <v>170</v>
      </c>
      <c r="F1333" s="243">
        <f t="shared" ref="F1333:G1333" si="69">SUM(F1282:F1332)</f>
        <v>225</v>
      </c>
      <c r="G1333" s="243">
        <f t="shared" si="69"/>
        <v>395</v>
      </c>
      <c r="H1333" s="238">
        <v>44517</v>
      </c>
      <c r="I1333" s="242">
        <f>AVERAGE(I1282:I1332)</f>
        <v>393</v>
      </c>
      <c r="J1333" s="243">
        <f t="shared" ref="J1333" si="70">SUM(J1282:J1332)</f>
        <v>395</v>
      </c>
    </row>
  </sheetData>
  <phoneticPr fontId="13"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B95B9-00D0-471A-85B9-9EFB119D5C3F}">
  <dimension ref="A1:U1337"/>
  <sheetViews>
    <sheetView workbookViewId="0"/>
  </sheetViews>
  <sheetFormatPr defaultColWidth="9.1796875" defaultRowHeight="14.5" outlineLevelRow="1" x14ac:dyDescent="0.35"/>
  <cols>
    <col min="1" max="1" width="14" style="46" customWidth="1"/>
    <col min="2" max="2" width="18.1796875" style="46" customWidth="1"/>
    <col min="3" max="3" width="30.54296875" style="46" bestFit="1" customWidth="1"/>
    <col min="4" max="4" width="23.1796875" style="46" customWidth="1"/>
    <col min="5" max="5" width="13" style="217" customWidth="1"/>
    <col min="6" max="7" width="13.453125" style="217" customWidth="1"/>
    <col min="8" max="8" width="15.81640625" style="217" customWidth="1"/>
    <col min="9" max="9" width="22.1796875" style="217" customWidth="1"/>
    <col min="10" max="10" width="13.1796875" style="46" customWidth="1"/>
    <col min="11" max="16384" width="9.1796875" style="46"/>
  </cols>
  <sheetData>
    <row r="1" spans="1:18" ht="31.5" thickBot="1" x14ac:dyDescent="0.4">
      <c r="A1" s="101" t="s">
        <v>46</v>
      </c>
      <c r="B1" s="101" t="s">
        <v>162</v>
      </c>
      <c r="C1" s="101" t="s">
        <v>47</v>
      </c>
      <c r="D1" s="101" t="s">
        <v>164</v>
      </c>
      <c r="E1" s="101" t="s">
        <v>738</v>
      </c>
      <c r="F1" s="101" t="s">
        <v>739</v>
      </c>
      <c r="G1" s="101" t="s">
        <v>740</v>
      </c>
      <c r="H1" s="101" t="s">
        <v>50</v>
      </c>
      <c r="I1" s="101" t="s">
        <v>168</v>
      </c>
      <c r="J1" s="101" t="s">
        <v>5433</v>
      </c>
      <c r="L1" s="365">
        <f>SUM(G38+G132+G184+G225+G269+G312+G375+G449+G534+G588+G634+G667+G668+G710+G768+G837+G878+G922+G977+G1024+G1109+G1145+G1230+G1295)</f>
        <v>10372</v>
      </c>
      <c r="M1" s="366" t="s">
        <v>5189</v>
      </c>
      <c r="N1" s="366"/>
      <c r="O1" s="367"/>
      <c r="Q1" s="365">
        <v>1000</v>
      </c>
      <c r="R1" s="367" t="s">
        <v>5431</v>
      </c>
    </row>
    <row r="2" spans="1:18" ht="15" hidden="1" outlineLevel="1" thickBot="1" x14ac:dyDescent="0.4">
      <c r="A2" s="72" t="s">
        <v>4726</v>
      </c>
      <c r="B2" s="75" t="s">
        <v>4742</v>
      </c>
      <c r="C2" s="96" t="s">
        <v>4727</v>
      </c>
      <c r="D2" s="72" t="s">
        <v>170</v>
      </c>
      <c r="E2" s="87">
        <v>12</v>
      </c>
      <c r="F2" s="87">
        <v>2</v>
      </c>
      <c r="G2" s="88">
        <f t="shared" ref="G2:G37" si="0">E2+F2</f>
        <v>14</v>
      </c>
      <c r="H2" s="67">
        <v>43728</v>
      </c>
      <c r="I2" s="89">
        <v>500</v>
      </c>
      <c r="J2" s="217">
        <f>IF(I2&gt;$Q$1,,G2)</f>
        <v>14</v>
      </c>
    </row>
    <row r="3" spans="1:18" ht="15" hidden="1" outlineLevel="1" thickBot="1" x14ac:dyDescent="0.4">
      <c r="A3" s="70" t="s">
        <v>4726</v>
      </c>
      <c r="B3" s="73" t="s">
        <v>4743</v>
      </c>
      <c r="C3" s="76" t="s">
        <v>4727</v>
      </c>
      <c r="D3" s="72" t="s">
        <v>170</v>
      </c>
      <c r="E3" s="83">
        <v>8</v>
      </c>
      <c r="F3" s="83">
        <v>8</v>
      </c>
      <c r="G3" s="84">
        <f t="shared" si="0"/>
        <v>16</v>
      </c>
      <c r="H3" s="67">
        <v>43728</v>
      </c>
      <c r="I3" s="90">
        <v>600</v>
      </c>
      <c r="J3" s="217">
        <f t="shared" ref="J3:J66" si="1">IF(I3&gt;$Q$1,,G3)</f>
        <v>16</v>
      </c>
    </row>
    <row r="4" spans="1:18" ht="15" hidden="1" outlineLevel="1" thickBot="1" x14ac:dyDescent="0.4">
      <c r="A4" s="104" t="s">
        <v>4726</v>
      </c>
      <c r="B4" s="105" t="s">
        <v>4744</v>
      </c>
      <c r="C4" s="130" t="s">
        <v>4727</v>
      </c>
      <c r="D4" s="72" t="s">
        <v>170</v>
      </c>
      <c r="E4" s="108">
        <v>11</v>
      </c>
      <c r="F4" s="108">
        <v>2</v>
      </c>
      <c r="G4" s="95">
        <f t="shared" si="0"/>
        <v>13</v>
      </c>
      <c r="H4" s="94">
        <v>43728</v>
      </c>
      <c r="I4" s="109">
        <v>1500</v>
      </c>
      <c r="J4" s="217">
        <f t="shared" si="1"/>
        <v>0</v>
      </c>
    </row>
    <row r="5" spans="1:18" ht="15" hidden="1" outlineLevel="1" thickBot="1" x14ac:dyDescent="0.4">
      <c r="A5" s="104" t="s">
        <v>4726</v>
      </c>
      <c r="B5" s="105" t="s">
        <v>4745</v>
      </c>
      <c r="C5" s="130" t="s">
        <v>4727</v>
      </c>
      <c r="D5" s="72" t="s">
        <v>170</v>
      </c>
      <c r="E5" s="108">
        <v>5</v>
      </c>
      <c r="F5" s="108">
        <v>2</v>
      </c>
      <c r="G5" s="95">
        <f t="shared" si="0"/>
        <v>7</v>
      </c>
      <c r="H5" s="94">
        <v>43728</v>
      </c>
      <c r="I5" s="109">
        <v>1500</v>
      </c>
      <c r="J5" s="217">
        <f t="shared" si="1"/>
        <v>0</v>
      </c>
    </row>
    <row r="6" spans="1:18" ht="15" hidden="1" outlineLevel="1" thickBot="1" x14ac:dyDescent="0.4">
      <c r="A6" s="70" t="s">
        <v>4726</v>
      </c>
      <c r="B6" s="73" t="s">
        <v>4746</v>
      </c>
      <c r="C6" s="76" t="s">
        <v>4727</v>
      </c>
      <c r="D6" s="72" t="s">
        <v>170</v>
      </c>
      <c r="E6" s="83">
        <v>4</v>
      </c>
      <c r="F6" s="83">
        <v>3</v>
      </c>
      <c r="G6" s="84">
        <f t="shared" si="0"/>
        <v>7</v>
      </c>
      <c r="H6" s="67">
        <v>43728</v>
      </c>
      <c r="I6" s="90">
        <v>500</v>
      </c>
      <c r="J6" s="217">
        <f t="shared" si="1"/>
        <v>7</v>
      </c>
    </row>
    <row r="7" spans="1:18" ht="15" hidden="1" outlineLevel="1" thickBot="1" x14ac:dyDescent="0.4">
      <c r="A7" s="70" t="s">
        <v>4726</v>
      </c>
      <c r="B7" s="73" t="s">
        <v>4747</v>
      </c>
      <c r="C7" s="76" t="s">
        <v>4727</v>
      </c>
      <c r="D7" s="72" t="s">
        <v>170</v>
      </c>
      <c r="E7" s="83">
        <v>17</v>
      </c>
      <c r="F7" s="83">
        <v>8</v>
      </c>
      <c r="G7" s="84">
        <f t="shared" si="0"/>
        <v>25</v>
      </c>
      <c r="H7" s="67">
        <v>43728</v>
      </c>
      <c r="I7" s="90">
        <v>300</v>
      </c>
      <c r="J7" s="217">
        <f t="shared" si="1"/>
        <v>25</v>
      </c>
    </row>
    <row r="8" spans="1:18" ht="15" hidden="1" outlineLevel="1" thickBot="1" x14ac:dyDescent="0.4">
      <c r="A8" s="104" t="s">
        <v>4726</v>
      </c>
      <c r="B8" s="105" t="s">
        <v>4748</v>
      </c>
      <c r="C8" s="130" t="s">
        <v>4727</v>
      </c>
      <c r="D8" s="72" t="s">
        <v>170</v>
      </c>
      <c r="E8" s="108">
        <v>6</v>
      </c>
      <c r="F8" s="108">
        <v>2</v>
      </c>
      <c r="G8" s="95">
        <f t="shared" si="0"/>
        <v>8</v>
      </c>
      <c r="H8" s="94">
        <v>43728</v>
      </c>
      <c r="I8" s="109">
        <v>1300</v>
      </c>
      <c r="J8" s="217">
        <f t="shared" si="1"/>
        <v>0</v>
      </c>
    </row>
    <row r="9" spans="1:18" ht="15" hidden="1" outlineLevel="1" thickBot="1" x14ac:dyDescent="0.4">
      <c r="A9" s="104" t="s">
        <v>4726</v>
      </c>
      <c r="B9" s="105" t="s">
        <v>4749</v>
      </c>
      <c r="C9" s="130" t="s">
        <v>4727</v>
      </c>
      <c r="D9" s="72" t="s">
        <v>170</v>
      </c>
      <c r="E9" s="108">
        <v>4</v>
      </c>
      <c r="F9" s="108">
        <v>3</v>
      </c>
      <c r="G9" s="95">
        <f t="shared" si="0"/>
        <v>7</v>
      </c>
      <c r="H9" s="94">
        <v>43728</v>
      </c>
      <c r="I9" s="109">
        <v>1200</v>
      </c>
      <c r="J9" s="217">
        <f t="shared" si="1"/>
        <v>0</v>
      </c>
    </row>
    <row r="10" spans="1:18" ht="15" hidden="1" outlineLevel="1" thickBot="1" x14ac:dyDescent="0.4">
      <c r="A10" s="70" t="s">
        <v>4726</v>
      </c>
      <c r="B10" s="73" t="s">
        <v>4750</v>
      </c>
      <c r="C10" s="76" t="s">
        <v>4727</v>
      </c>
      <c r="D10" s="72" t="s">
        <v>170</v>
      </c>
      <c r="E10" s="83">
        <v>5</v>
      </c>
      <c r="F10" s="83">
        <v>5</v>
      </c>
      <c r="G10" s="84">
        <f t="shared" si="0"/>
        <v>10</v>
      </c>
      <c r="H10" s="67">
        <v>43728</v>
      </c>
      <c r="I10" s="90">
        <v>100</v>
      </c>
      <c r="J10" s="217">
        <f t="shared" si="1"/>
        <v>10</v>
      </c>
    </row>
    <row r="11" spans="1:18" ht="15" hidden="1" outlineLevel="1" thickBot="1" x14ac:dyDescent="0.4">
      <c r="A11" s="70" t="s">
        <v>4726</v>
      </c>
      <c r="B11" s="73" t="s">
        <v>4751</v>
      </c>
      <c r="C11" s="76" t="s">
        <v>4727</v>
      </c>
      <c r="D11" s="72" t="s">
        <v>170</v>
      </c>
      <c r="E11" s="83">
        <v>8</v>
      </c>
      <c r="F11" s="83">
        <v>3</v>
      </c>
      <c r="G11" s="84">
        <f t="shared" si="0"/>
        <v>11</v>
      </c>
      <c r="H11" s="67">
        <v>43728</v>
      </c>
      <c r="I11" s="90">
        <v>700</v>
      </c>
      <c r="J11" s="217">
        <f t="shared" si="1"/>
        <v>11</v>
      </c>
    </row>
    <row r="12" spans="1:18" ht="15" hidden="1" outlineLevel="1" thickBot="1" x14ac:dyDescent="0.4">
      <c r="A12" s="70" t="s">
        <v>4726</v>
      </c>
      <c r="B12" s="73" t="s">
        <v>4752</v>
      </c>
      <c r="C12" s="76" t="s">
        <v>4727</v>
      </c>
      <c r="D12" s="72" t="s">
        <v>170</v>
      </c>
      <c r="E12" s="83">
        <v>7</v>
      </c>
      <c r="F12" s="83">
        <v>2</v>
      </c>
      <c r="G12" s="84">
        <f t="shared" si="0"/>
        <v>9</v>
      </c>
      <c r="H12" s="67">
        <v>43728</v>
      </c>
      <c r="I12" s="90">
        <v>600</v>
      </c>
      <c r="J12" s="217">
        <f t="shared" si="1"/>
        <v>9</v>
      </c>
    </row>
    <row r="13" spans="1:18" ht="15" hidden="1" outlineLevel="1" thickBot="1" x14ac:dyDescent="0.4">
      <c r="A13" s="70" t="s">
        <v>4726</v>
      </c>
      <c r="B13" s="73" t="s">
        <v>4753</v>
      </c>
      <c r="C13" s="76" t="s">
        <v>4727</v>
      </c>
      <c r="D13" s="72" t="s">
        <v>170</v>
      </c>
      <c r="E13" s="83">
        <v>2</v>
      </c>
      <c r="F13" s="83">
        <v>4</v>
      </c>
      <c r="G13" s="84">
        <f t="shared" si="0"/>
        <v>6</v>
      </c>
      <c r="H13" s="67">
        <v>43728</v>
      </c>
      <c r="I13" s="90">
        <v>1000</v>
      </c>
      <c r="J13" s="217">
        <f t="shared" si="1"/>
        <v>6</v>
      </c>
    </row>
    <row r="14" spans="1:18" ht="15" hidden="1" outlineLevel="1" thickBot="1" x14ac:dyDescent="0.4">
      <c r="A14" s="70" t="s">
        <v>4726</v>
      </c>
      <c r="B14" s="73" t="s">
        <v>4754</v>
      </c>
      <c r="C14" s="76" t="s">
        <v>4727</v>
      </c>
      <c r="D14" s="72" t="s">
        <v>170</v>
      </c>
      <c r="E14" s="83">
        <v>9</v>
      </c>
      <c r="F14" s="83">
        <v>2</v>
      </c>
      <c r="G14" s="84">
        <f t="shared" si="0"/>
        <v>11</v>
      </c>
      <c r="H14" s="67">
        <v>43728</v>
      </c>
      <c r="I14" s="90">
        <v>200</v>
      </c>
      <c r="J14" s="217">
        <f t="shared" si="1"/>
        <v>11</v>
      </c>
    </row>
    <row r="15" spans="1:18" ht="15" hidden="1" outlineLevel="1" thickBot="1" x14ac:dyDescent="0.4">
      <c r="A15" s="70" t="s">
        <v>4726</v>
      </c>
      <c r="B15" s="73" t="s">
        <v>4755</v>
      </c>
      <c r="C15" s="76" t="s">
        <v>4727</v>
      </c>
      <c r="D15" s="72" t="s">
        <v>170</v>
      </c>
      <c r="E15" s="83">
        <v>2</v>
      </c>
      <c r="F15" s="83">
        <v>3</v>
      </c>
      <c r="G15" s="84">
        <f t="shared" si="0"/>
        <v>5</v>
      </c>
      <c r="H15" s="67">
        <v>43728</v>
      </c>
      <c r="I15" s="90">
        <v>900</v>
      </c>
      <c r="J15" s="217">
        <f t="shared" si="1"/>
        <v>5</v>
      </c>
    </row>
    <row r="16" spans="1:18" ht="15" hidden="1" outlineLevel="1" thickBot="1" x14ac:dyDescent="0.4">
      <c r="A16" s="70" t="s">
        <v>4726</v>
      </c>
      <c r="B16" s="73" t="s">
        <v>4756</v>
      </c>
      <c r="C16" s="76" t="s">
        <v>4727</v>
      </c>
      <c r="D16" s="72" t="s">
        <v>170</v>
      </c>
      <c r="E16" s="83">
        <v>8</v>
      </c>
      <c r="F16" s="83">
        <v>6</v>
      </c>
      <c r="G16" s="84">
        <f t="shared" si="0"/>
        <v>14</v>
      </c>
      <c r="H16" s="67">
        <v>43728</v>
      </c>
      <c r="I16" s="90">
        <v>400</v>
      </c>
      <c r="J16" s="217">
        <f t="shared" si="1"/>
        <v>14</v>
      </c>
    </row>
    <row r="17" spans="1:10" ht="15" hidden="1" outlineLevel="1" thickBot="1" x14ac:dyDescent="0.4">
      <c r="A17" s="104" t="s">
        <v>4726</v>
      </c>
      <c r="B17" s="105" t="s">
        <v>4757</v>
      </c>
      <c r="C17" s="130" t="s">
        <v>4727</v>
      </c>
      <c r="D17" s="72" t="s">
        <v>170</v>
      </c>
      <c r="E17" s="108">
        <v>6</v>
      </c>
      <c r="F17" s="108">
        <v>4</v>
      </c>
      <c r="G17" s="95">
        <f t="shared" si="0"/>
        <v>10</v>
      </c>
      <c r="H17" s="94">
        <v>43728</v>
      </c>
      <c r="I17" s="109">
        <v>1200</v>
      </c>
      <c r="J17" s="217">
        <f t="shared" si="1"/>
        <v>0</v>
      </c>
    </row>
    <row r="18" spans="1:10" ht="15" hidden="1" outlineLevel="1" thickBot="1" x14ac:dyDescent="0.4">
      <c r="A18" s="104" t="s">
        <v>4726</v>
      </c>
      <c r="B18" s="105" t="s">
        <v>4758</v>
      </c>
      <c r="C18" s="130" t="s">
        <v>4727</v>
      </c>
      <c r="D18" s="72" t="s">
        <v>170</v>
      </c>
      <c r="E18" s="108">
        <v>3</v>
      </c>
      <c r="F18" s="108">
        <v>4</v>
      </c>
      <c r="G18" s="95">
        <f t="shared" si="0"/>
        <v>7</v>
      </c>
      <c r="H18" s="94">
        <v>43728</v>
      </c>
      <c r="I18" s="109">
        <v>1400</v>
      </c>
      <c r="J18" s="217">
        <f t="shared" si="1"/>
        <v>0</v>
      </c>
    </row>
    <row r="19" spans="1:10" ht="15" hidden="1" outlineLevel="1" thickBot="1" x14ac:dyDescent="0.4">
      <c r="A19" s="104" t="s">
        <v>4726</v>
      </c>
      <c r="B19" s="105" t="s">
        <v>4759</v>
      </c>
      <c r="C19" s="130" t="s">
        <v>4727</v>
      </c>
      <c r="D19" s="72" t="s">
        <v>170</v>
      </c>
      <c r="E19" s="108">
        <v>6</v>
      </c>
      <c r="F19" s="108">
        <v>4</v>
      </c>
      <c r="G19" s="95">
        <f t="shared" si="0"/>
        <v>10</v>
      </c>
      <c r="H19" s="94">
        <v>43728</v>
      </c>
      <c r="I19" s="109">
        <v>1400</v>
      </c>
      <c r="J19" s="217">
        <f t="shared" si="1"/>
        <v>0</v>
      </c>
    </row>
    <row r="20" spans="1:10" ht="15" hidden="1" outlineLevel="1" thickBot="1" x14ac:dyDescent="0.4">
      <c r="A20" s="104" t="s">
        <v>4726</v>
      </c>
      <c r="B20" s="105" t="s">
        <v>4760</v>
      </c>
      <c r="C20" s="130" t="s">
        <v>4727</v>
      </c>
      <c r="D20" s="72" t="s">
        <v>170</v>
      </c>
      <c r="E20" s="108">
        <v>4</v>
      </c>
      <c r="F20" s="108">
        <v>1</v>
      </c>
      <c r="G20" s="95">
        <f t="shared" si="0"/>
        <v>5</v>
      </c>
      <c r="H20" s="94">
        <v>43728</v>
      </c>
      <c r="I20" s="109">
        <v>1100</v>
      </c>
      <c r="J20" s="217">
        <f t="shared" si="1"/>
        <v>0</v>
      </c>
    </row>
    <row r="21" spans="1:10" ht="15" hidden="1" outlineLevel="1" thickBot="1" x14ac:dyDescent="0.4">
      <c r="A21" s="104" t="s">
        <v>4726</v>
      </c>
      <c r="B21" s="105" t="s">
        <v>4761</v>
      </c>
      <c r="C21" s="130" t="s">
        <v>4727</v>
      </c>
      <c r="D21" s="72" t="s">
        <v>170</v>
      </c>
      <c r="E21" s="108">
        <v>8</v>
      </c>
      <c r="F21" s="108">
        <v>2</v>
      </c>
      <c r="G21" s="95">
        <f t="shared" si="0"/>
        <v>10</v>
      </c>
      <c r="H21" s="94">
        <v>43728</v>
      </c>
      <c r="I21" s="109">
        <v>2000</v>
      </c>
      <c r="J21" s="217">
        <f t="shared" si="1"/>
        <v>0</v>
      </c>
    </row>
    <row r="22" spans="1:10" ht="15" hidden="1" outlineLevel="1" thickBot="1" x14ac:dyDescent="0.4">
      <c r="A22" s="104" t="s">
        <v>4726</v>
      </c>
      <c r="B22" s="105" t="s">
        <v>4762</v>
      </c>
      <c r="C22" s="130" t="s">
        <v>4727</v>
      </c>
      <c r="D22" s="72" t="s">
        <v>170</v>
      </c>
      <c r="E22" s="108">
        <v>11</v>
      </c>
      <c r="F22" s="108">
        <v>2</v>
      </c>
      <c r="G22" s="95">
        <f t="shared" si="0"/>
        <v>13</v>
      </c>
      <c r="H22" s="94">
        <v>43728</v>
      </c>
      <c r="I22" s="109">
        <v>3000</v>
      </c>
      <c r="J22" s="217">
        <f t="shared" si="1"/>
        <v>0</v>
      </c>
    </row>
    <row r="23" spans="1:10" ht="15" hidden="1" outlineLevel="1" thickBot="1" x14ac:dyDescent="0.4">
      <c r="A23" s="104" t="s">
        <v>4726</v>
      </c>
      <c r="B23" s="105" t="s">
        <v>4763</v>
      </c>
      <c r="C23" s="130" t="s">
        <v>4727</v>
      </c>
      <c r="D23" s="72" t="s">
        <v>170</v>
      </c>
      <c r="E23" s="108">
        <v>15</v>
      </c>
      <c r="F23" s="108">
        <v>2</v>
      </c>
      <c r="G23" s="95">
        <f t="shared" si="0"/>
        <v>17</v>
      </c>
      <c r="H23" s="94">
        <v>43728</v>
      </c>
      <c r="I23" s="109">
        <v>1500</v>
      </c>
      <c r="J23" s="217">
        <f t="shared" si="1"/>
        <v>0</v>
      </c>
    </row>
    <row r="24" spans="1:10" ht="15" hidden="1" outlineLevel="1" thickBot="1" x14ac:dyDescent="0.4">
      <c r="A24" s="104" t="s">
        <v>4726</v>
      </c>
      <c r="B24" s="105" t="s">
        <v>4764</v>
      </c>
      <c r="C24" s="130" t="s">
        <v>4727</v>
      </c>
      <c r="D24" s="72" t="s">
        <v>170</v>
      </c>
      <c r="E24" s="108">
        <v>3</v>
      </c>
      <c r="F24" s="108">
        <v>4</v>
      </c>
      <c r="G24" s="95">
        <f t="shared" si="0"/>
        <v>7</v>
      </c>
      <c r="H24" s="94">
        <v>43728</v>
      </c>
      <c r="I24" s="109">
        <v>2000</v>
      </c>
      <c r="J24" s="217">
        <f t="shared" si="1"/>
        <v>0</v>
      </c>
    </row>
    <row r="25" spans="1:10" ht="15" hidden="1" outlineLevel="1" thickBot="1" x14ac:dyDescent="0.4">
      <c r="A25" s="70" t="s">
        <v>4726</v>
      </c>
      <c r="B25" s="73" t="s">
        <v>4765</v>
      </c>
      <c r="C25" s="76" t="s">
        <v>4727</v>
      </c>
      <c r="D25" s="72" t="s">
        <v>170</v>
      </c>
      <c r="E25" s="83">
        <v>7</v>
      </c>
      <c r="F25" s="83">
        <v>2</v>
      </c>
      <c r="G25" s="84">
        <f t="shared" si="0"/>
        <v>9</v>
      </c>
      <c r="H25" s="67">
        <v>43728</v>
      </c>
      <c r="I25" s="90">
        <v>100</v>
      </c>
      <c r="J25" s="217">
        <f t="shared" si="1"/>
        <v>9</v>
      </c>
    </row>
    <row r="26" spans="1:10" ht="15" hidden="1" outlineLevel="1" thickBot="1" x14ac:dyDescent="0.4">
      <c r="A26" s="70" t="s">
        <v>4726</v>
      </c>
      <c r="B26" s="73" t="s">
        <v>4766</v>
      </c>
      <c r="C26" s="76" t="s">
        <v>4727</v>
      </c>
      <c r="D26" s="72" t="s">
        <v>170</v>
      </c>
      <c r="E26" s="83">
        <v>4</v>
      </c>
      <c r="F26" s="83">
        <v>2</v>
      </c>
      <c r="G26" s="84">
        <f t="shared" si="0"/>
        <v>6</v>
      </c>
      <c r="H26" s="67">
        <v>43728</v>
      </c>
      <c r="I26" s="90">
        <v>110</v>
      </c>
      <c r="J26" s="217">
        <f t="shared" si="1"/>
        <v>6</v>
      </c>
    </row>
    <row r="27" spans="1:10" ht="15" hidden="1" outlineLevel="1" thickBot="1" x14ac:dyDescent="0.4">
      <c r="A27" s="70" t="s">
        <v>4726</v>
      </c>
      <c r="B27" s="73" t="s">
        <v>4767</v>
      </c>
      <c r="C27" s="76" t="s">
        <v>4727</v>
      </c>
      <c r="D27" s="72" t="s">
        <v>170</v>
      </c>
      <c r="E27" s="83">
        <v>3</v>
      </c>
      <c r="F27" s="83">
        <v>2</v>
      </c>
      <c r="G27" s="84">
        <f t="shared" si="0"/>
        <v>5</v>
      </c>
      <c r="H27" s="67">
        <v>43728</v>
      </c>
      <c r="I27" s="90">
        <v>110</v>
      </c>
      <c r="J27" s="217">
        <f t="shared" si="1"/>
        <v>5</v>
      </c>
    </row>
    <row r="28" spans="1:10" ht="15" hidden="1" outlineLevel="1" thickBot="1" x14ac:dyDescent="0.4">
      <c r="A28" s="70" t="s">
        <v>4726</v>
      </c>
      <c r="B28" s="73" t="s">
        <v>4768</v>
      </c>
      <c r="C28" s="76" t="s">
        <v>4727</v>
      </c>
      <c r="D28" s="72" t="s">
        <v>170</v>
      </c>
      <c r="E28" s="83">
        <v>10</v>
      </c>
      <c r="F28" s="83">
        <v>2</v>
      </c>
      <c r="G28" s="84">
        <f t="shared" si="0"/>
        <v>12</v>
      </c>
      <c r="H28" s="67">
        <v>43728</v>
      </c>
      <c r="I28" s="90">
        <v>300</v>
      </c>
      <c r="J28" s="217">
        <f t="shared" si="1"/>
        <v>12</v>
      </c>
    </row>
    <row r="29" spans="1:10" ht="15" hidden="1" outlineLevel="1" thickBot="1" x14ac:dyDescent="0.4">
      <c r="A29" s="70" t="s">
        <v>4726</v>
      </c>
      <c r="B29" s="73" t="s">
        <v>4769</v>
      </c>
      <c r="C29" s="76" t="s">
        <v>4727</v>
      </c>
      <c r="D29" s="72" t="s">
        <v>170</v>
      </c>
      <c r="E29" s="83">
        <v>5</v>
      </c>
      <c r="F29" s="83">
        <v>6</v>
      </c>
      <c r="G29" s="84">
        <f t="shared" si="0"/>
        <v>11</v>
      </c>
      <c r="H29" s="67">
        <v>43728</v>
      </c>
      <c r="I29" s="90">
        <v>1000</v>
      </c>
      <c r="J29" s="217">
        <f t="shared" si="1"/>
        <v>11</v>
      </c>
    </row>
    <row r="30" spans="1:10" ht="15" hidden="1" outlineLevel="1" thickBot="1" x14ac:dyDescent="0.4">
      <c r="A30" s="70" t="s">
        <v>4726</v>
      </c>
      <c r="B30" s="73" t="s">
        <v>4770</v>
      </c>
      <c r="C30" s="76" t="s">
        <v>4727</v>
      </c>
      <c r="D30" s="72" t="s">
        <v>170</v>
      </c>
      <c r="E30" s="83">
        <v>9</v>
      </c>
      <c r="F30" s="83">
        <v>5</v>
      </c>
      <c r="G30" s="84">
        <f t="shared" si="0"/>
        <v>14</v>
      </c>
      <c r="H30" s="67">
        <v>43728</v>
      </c>
      <c r="I30" s="90">
        <v>200</v>
      </c>
      <c r="J30" s="217">
        <f t="shared" si="1"/>
        <v>14</v>
      </c>
    </row>
    <row r="31" spans="1:10" ht="15" hidden="1" outlineLevel="1" thickBot="1" x14ac:dyDescent="0.4">
      <c r="A31" s="70" t="s">
        <v>4726</v>
      </c>
      <c r="B31" s="73" t="s">
        <v>4771</v>
      </c>
      <c r="C31" s="76" t="s">
        <v>4727</v>
      </c>
      <c r="D31" s="72" t="s">
        <v>170</v>
      </c>
      <c r="E31" s="83">
        <v>6</v>
      </c>
      <c r="F31" s="83">
        <v>3</v>
      </c>
      <c r="G31" s="84">
        <f t="shared" si="0"/>
        <v>9</v>
      </c>
      <c r="H31" s="67">
        <v>43728</v>
      </c>
      <c r="I31" s="90">
        <v>150</v>
      </c>
      <c r="J31" s="217">
        <f t="shared" si="1"/>
        <v>9</v>
      </c>
    </row>
    <row r="32" spans="1:10" ht="15" hidden="1" outlineLevel="1" thickBot="1" x14ac:dyDescent="0.4">
      <c r="A32" s="70" t="s">
        <v>4726</v>
      </c>
      <c r="B32" s="73" t="s">
        <v>4772</v>
      </c>
      <c r="C32" s="76" t="s">
        <v>4727</v>
      </c>
      <c r="D32" s="72" t="s">
        <v>170</v>
      </c>
      <c r="E32" s="83">
        <v>14</v>
      </c>
      <c r="F32" s="83">
        <v>5</v>
      </c>
      <c r="G32" s="84">
        <f t="shared" si="0"/>
        <v>19</v>
      </c>
      <c r="H32" s="67">
        <v>43728</v>
      </c>
      <c r="I32" s="90">
        <v>100</v>
      </c>
      <c r="J32" s="217">
        <f t="shared" si="1"/>
        <v>19</v>
      </c>
    </row>
    <row r="33" spans="1:10" ht="15" hidden="1" outlineLevel="1" thickBot="1" x14ac:dyDescent="0.4">
      <c r="A33" s="70" t="s">
        <v>4726</v>
      </c>
      <c r="B33" s="73" t="s">
        <v>4773</v>
      </c>
      <c r="C33" s="76" t="s">
        <v>4727</v>
      </c>
      <c r="D33" s="72" t="s">
        <v>170</v>
      </c>
      <c r="E33" s="83">
        <v>3</v>
      </c>
      <c r="F33" s="83">
        <v>4</v>
      </c>
      <c r="G33" s="84">
        <f t="shared" si="0"/>
        <v>7</v>
      </c>
      <c r="H33" s="67">
        <v>43728</v>
      </c>
      <c r="I33" s="90">
        <v>200</v>
      </c>
      <c r="J33" s="217">
        <f t="shared" si="1"/>
        <v>7</v>
      </c>
    </row>
    <row r="34" spans="1:10" ht="15" hidden="1" outlineLevel="1" thickBot="1" x14ac:dyDescent="0.4">
      <c r="A34" s="70" t="s">
        <v>4726</v>
      </c>
      <c r="B34" s="73" t="s">
        <v>4774</v>
      </c>
      <c r="C34" s="76" t="s">
        <v>4727</v>
      </c>
      <c r="D34" s="72" t="s">
        <v>170</v>
      </c>
      <c r="E34" s="83">
        <v>6</v>
      </c>
      <c r="F34" s="83">
        <v>5</v>
      </c>
      <c r="G34" s="84">
        <f t="shared" si="0"/>
        <v>11</v>
      </c>
      <c r="H34" s="67">
        <v>43728</v>
      </c>
      <c r="I34" s="90">
        <v>200</v>
      </c>
      <c r="J34" s="217">
        <f t="shared" si="1"/>
        <v>11</v>
      </c>
    </row>
    <row r="35" spans="1:10" ht="15" hidden="1" outlineLevel="1" thickBot="1" x14ac:dyDescent="0.4">
      <c r="A35" s="70" t="s">
        <v>4726</v>
      </c>
      <c r="B35" s="73" t="s">
        <v>4775</v>
      </c>
      <c r="C35" s="76" t="s">
        <v>4727</v>
      </c>
      <c r="D35" s="72" t="s">
        <v>170</v>
      </c>
      <c r="E35" s="83">
        <v>10</v>
      </c>
      <c r="F35" s="83">
        <v>3</v>
      </c>
      <c r="G35" s="84">
        <f t="shared" si="0"/>
        <v>13</v>
      </c>
      <c r="H35" s="67">
        <v>43728</v>
      </c>
      <c r="I35" s="90">
        <v>300</v>
      </c>
      <c r="J35" s="217">
        <f t="shared" si="1"/>
        <v>13</v>
      </c>
    </row>
    <row r="36" spans="1:10" ht="15" hidden="1" outlineLevel="1" thickBot="1" x14ac:dyDescent="0.4">
      <c r="A36" s="70" t="s">
        <v>4726</v>
      </c>
      <c r="B36" s="73" t="s">
        <v>4776</v>
      </c>
      <c r="C36" s="76" t="s">
        <v>4727</v>
      </c>
      <c r="D36" s="72" t="s">
        <v>170</v>
      </c>
      <c r="E36" s="83">
        <v>4</v>
      </c>
      <c r="F36" s="83">
        <v>2</v>
      </c>
      <c r="G36" s="84">
        <f t="shared" si="0"/>
        <v>6</v>
      </c>
      <c r="H36" s="67">
        <v>43728</v>
      </c>
      <c r="I36" s="90">
        <v>100</v>
      </c>
      <c r="J36" s="217">
        <f t="shared" si="1"/>
        <v>6</v>
      </c>
    </row>
    <row r="37" spans="1:10" hidden="1" outlineLevel="1" x14ac:dyDescent="0.35">
      <c r="A37" s="70" t="s">
        <v>4726</v>
      </c>
      <c r="B37" s="73" t="s">
        <v>4777</v>
      </c>
      <c r="C37" s="76" t="s">
        <v>4727</v>
      </c>
      <c r="D37" s="72" t="s">
        <v>170</v>
      </c>
      <c r="E37" s="83">
        <v>2</v>
      </c>
      <c r="F37" s="83">
        <v>3</v>
      </c>
      <c r="G37" s="84">
        <f t="shared" si="0"/>
        <v>5</v>
      </c>
      <c r="H37" s="67">
        <v>43728</v>
      </c>
      <c r="I37" s="90">
        <v>150</v>
      </c>
      <c r="J37" s="217">
        <f t="shared" si="1"/>
        <v>5</v>
      </c>
    </row>
    <row r="38" spans="1:10" ht="15" collapsed="1" thickBot="1" x14ac:dyDescent="0.4">
      <c r="A38" s="71" t="s">
        <v>4726</v>
      </c>
      <c r="B38" s="74"/>
      <c r="C38" s="80" t="s">
        <v>4727</v>
      </c>
      <c r="D38" s="118">
        <f>COUNTA(D2:D37)</f>
        <v>36</v>
      </c>
      <c r="E38" s="81">
        <f>SUM(E2:E37)</f>
        <v>247</v>
      </c>
      <c r="F38" s="81">
        <f>SUM(F2:F37)</f>
        <v>122</v>
      </c>
      <c r="G38" s="81">
        <f>SUM(G2:G37)</f>
        <v>369</v>
      </c>
      <c r="H38" s="92">
        <v>43728</v>
      </c>
      <c r="I38" s="82">
        <f>AVERAGE(I2:I37)</f>
        <v>775.55555555555554</v>
      </c>
      <c r="J38" s="81">
        <f>SUM(J2:J37)</f>
        <v>255</v>
      </c>
    </row>
    <row r="39" spans="1:10" ht="15" hidden="1" outlineLevel="1" thickBot="1" x14ac:dyDescent="0.4">
      <c r="A39" s="72" t="s">
        <v>4728</v>
      </c>
      <c r="B39" s="75" t="s">
        <v>4778</v>
      </c>
      <c r="C39" s="86" t="s">
        <v>4729</v>
      </c>
      <c r="D39" s="72" t="s">
        <v>170</v>
      </c>
      <c r="E39" s="87">
        <v>3</v>
      </c>
      <c r="F39" s="87">
        <v>2</v>
      </c>
      <c r="G39" s="88">
        <f t="shared" ref="G39:G70" si="2">E39+F39</f>
        <v>5</v>
      </c>
      <c r="H39" s="67">
        <v>43734</v>
      </c>
      <c r="I39" s="89">
        <v>250</v>
      </c>
      <c r="J39" s="217">
        <f t="shared" si="1"/>
        <v>5</v>
      </c>
    </row>
    <row r="40" spans="1:10" ht="15" hidden="1" outlineLevel="1" thickBot="1" x14ac:dyDescent="0.4">
      <c r="A40" s="70" t="s">
        <v>4728</v>
      </c>
      <c r="B40" s="73" t="s">
        <v>4779</v>
      </c>
      <c r="C40" s="79" t="s">
        <v>4729</v>
      </c>
      <c r="D40" s="72" t="s">
        <v>170</v>
      </c>
      <c r="E40" s="83">
        <v>1</v>
      </c>
      <c r="F40" s="83">
        <v>2</v>
      </c>
      <c r="G40" s="84">
        <f t="shared" si="2"/>
        <v>3</v>
      </c>
      <c r="H40" s="67">
        <v>43734</v>
      </c>
      <c r="I40" s="90">
        <v>50</v>
      </c>
      <c r="J40" s="217">
        <f t="shared" si="1"/>
        <v>3</v>
      </c>
    </row>
    <row r="41" spans="1:10" ht="15" hidden="1" outlineLevel="1" thickBot="1" x14ac:dyDescent="0.4">
      <c r="A41" s="70" t="s">
        <v>4728</v>
      </c>
      <c r="B41" s="73" t="s">
        <v>4780</v>
      </c>
      <c r="C41" s="79" t="s">
        <v>4729</v>
      </c>
      <c r="D41" s="72" t="s">
        <v>170</v>
      </c>
      <c r="E41" s="83">
        <v>2</v>
      </c>
      <c r="F41" s="83">
        <v>2</v>
      </c>
      <c r="G41" s="84">
        <f t="shared" si="2"/>
        <v>4</v>
      </c>
      <c r="H41" s="67">
        <v>43734</v>
      </c>
      <c r="I41" s="90">
        <v>250</v>
      </c>
      <c r="J41" s="217">
        <f t="shared" si="1"/>
        <v>4</v>
      </c>
    </row>
    <row r="42" spans="1:10" ht="15" hidden="1" outlineLevel="1" thickBot="1" x14ac:dyDescent="0.4">
      <c r="A42" s="70" t="s">
        <v>4728</v>
      </c>
      <c r="B42" s="73" t="s">
        <v>4781</v>
      </c>
      <c r="C42" s="79" t="s">
        <v>4729</v>
      </c>
      <c r="D42" s="72" t="s">
        <v>170</v>
      </c>
      <c r="E42" s="83">
        <v>6</v>
      </c>
      <c r="F42" s="83">
        <v>3</v>
      </c>
      <c r="G42" s="84">
        <f t="shared" si="2"/>
        <v>9</v>
      </c>
      <c r="H42" s="67">
        <v>43734</v>
      </c>
      <c r="I42" s="90">
        <v>90</v>
      </c>
      <c r="J42" s="217">
        <f t="shared" si="1"/>
        <v>9</v>
      </c>
    </row>
    <row r="43" spans="1:10" ht="15" hidden="1" outlineLevel="1" thickBot="1" x14ac:dyDescent="0.4">
      <c r="A43" s="70" t="s">
        <v>4728</v>
      </c>
      <c r="B43" s="73" t="s">
        <v>4782</v>
      </c>
      <c r="C43" s="79" t="s">
        <v>4729</v>
      </c>
      <c r="D43" s="72" t="s">
        <v>170</v>
      </c>
      <c r="E43" s="83">
        <v>10</v>
      </c>
      <c r="F43" s="83">
        <v>3</v>
      </c>
      <c r="G43" s="84">
        <f t="shared" si="2"/>
        <v>13</v>
      </c>
      <c r="H43" s="67">
        <v>43734</v>
      </c>
      <c r="I43" s="90">
        <v>200</v>
      </c>
      <c r="J43" s="217">
        <f t="shared" si="1"/>
        <v>13</v>
      </c>
    </row>
    <row r="44" spans="1:10" ht="15" hidden="1" outlineLevel="1" thickBot="1" x14ac:dyDescent="0.4">
      <c r="A44" s="70" t="s">
        <v>4728</v>
      </c>
      <c r="B44" s="73" t="s">
        <v>4783</v>
      </c>
      <c r="C44" s="79" t="s">
        <v>4729</v>
      </c>
      <c r="D44" s="72" t="s">
        <v>170</v>
      </c>
      <c r="E44" s="83">
        <v>7</v>
      </c>
      <c r="F44" s="83">
        <v>3</v>
      </c>
      <c r="G44" s="84">
        <f t="shared" si="2"/>
        <v>10</v>
      </c>
      <c r="H44" s="67">
        <v>43734</v>
      </c>
      <c r="I44" s="90">
        <v>250</v>
      </c>
      <c r="J44" s="217">
        <f t="shared" si="1"/>
        <v>10</v>
      </c>
    </row>
    <row r="45" spans="1:10" ht="15" hidden="1" outlineLevel="1" thickBot="1" x14ac:dyDescent="0.4">
      <c r="A45" s="70" t="s">
        <v>4728</v>
      </c>
      <c r="B45" s="73" t="s">
        <v>4784</v>
      </c>
      <c r="C45" s="79" t="s">
        <v>4729</v>
      </c>
      <c r="D45" s="72" t="s">
        <v>170</v>
      </c>
      <c r="E45" s="83">
        <v>5</v>
      </c>
      <c r="F45" s="83">
        <v>2</v>
      </c>
      <c r="G45" s="84">
        <f t="shared" si="2"/>
        <v>7</v>
      </c>
      <c r="H45" s="67">
        <v>43734</v>
      </c>
      <c r="I45" s="90">
        <v>120</v>
      </c>
      <c r="J45" s="217">
        <f t="shared" si="1"/>
        <v>7</v>
      </c>
    </row>
    <row r="46" spans="1:10" ht="15" hidden="1" outlineLevel="1" thickBot="1" x14ac:dyDescent="0.4">
      <c r="A46" s="70" t="s">
        <v>4728</v>
      </c>
      <c r="B46" s="73" t="s">
        <v>4785</v>
      </c>
      <c r="C46" s="79" t="s">
        <v>4729</v>
      </c>
      <c r="D46" s="72" t="s">
        <v>170</v>
      </c>
      <c r="E46" s="83">
        <v>5</v>
      </c>
      <c r="F46" s="83">
        <v>3</v>
      </c>
      <c r="G46" s="84">
        <f t="shared" si="2"/>
        <v>8</v>
      </c>
      <c r="H46" s="67">
        <v>43734</v>
      </c>
      <c r="I46" s="90">
        <v>250</v>
      </c>
      <c r="J46" s="217">
        <f t="shared" si="1"/>
        <v>8</v>
      </c>
    </row>
    <row r="47" spans="1:10" ht="15" hidden="1" outlineLevel="1" thickBot="1" x14ac:dyDescent="0.4">
      <c r="A47" s="70" t="s">
        <v>4728</v>
      </c>
      <c r="B47" s="73" t="s">
        <v>4786</v>
      </c>
      <c r="C47" s="79" t="s">
        <v>4729</v>
      </c>
      <c r="D47" s="72" t="s">
        <v>170</v>
      </c>
      <c r="E47" s="83">
        <v>4</v>
      </c>
      <c r="F47" s="83">
        <v>3</v>
      </c>
      <c r="G47" s="84">
        <f t="shared" si="2"/>
        <v>7</v>
      </c>
      <c r="H47" s="67">
        <v>43734</v>
      </c>
      <c r="I47" s="90">
        <v>150</v>
      </c>
      <c r="J47" s="217">
        <f t="shared" si="1"/>
        <v>7</v>
      </c>
    </row>
    <row r="48" spans="1:10" ht="15" hidden="1" outlineLevel="1" thickBot="1" x14ac:dyDescent="0.4">
      <c r="A48" s="70" t="s">
        <v>4728</v>
      </c>
      <c r="B48" s="73" t="s">
        <v>4787</v>
      </c>
      <c r="C48" s="79" t="s">
        <v>4729</v>
      </c>
      <c r="D48" s="72" t="s">
        <v>170</v>
      </c>
      <c r="E48" s="83">
        <v>1</v>
      </c>
      <c r="F48" s="83">
        <v>2</v>
      </c>
      <c r="G48" s="84">
        <f t="shared" si="2"/>
        <v>3</v>
      </c>
      <c r="H48" s="67">
        <v>43734</v>
      </c>
      <c r="I48" s="90">
        <v>50</v>
      </c>
      <c r="J48" s="217">
        <f t="shared" si="1"/>
        <v>3</v>
      </c>
    </row>
    <row r="49" spans="1:10" ht="15" hidden="1" outlineLevel="1" thickBot="1" x14ac:dyDescent="0.4">
      <c r="A49" s="70" t="s">
        <v>4728</v>
      </c>
      <c r="B49" s="73" t="s">
        <v>4788</v>
      </c>
      <c r="C49" s="79" t="s">
        <v>4729</v>
      </c>
      <c r="D49" s="72" t="s">
        <v>170</v>
      </c>
      <c r="E49" s="83">
        <v>7</v>
      </c>
      <c r="F49" s="83">
        <v>6</v>
      </c>
      <c r="G49" s="84">
        <f t="shared" si="2"/>
        <v>13</v>
      </c>
      <c r="H49" s="67">
        <v>43734</v>
      </c>
      <c r="I49" s="90">
        <v>250</v>
      </c>
      <c r="J49" s="217">
        <f t="shared" si="1"/>
        <v>13</v>
      </c>
    </row>
    <row r="50" spans="1:10" ht="15" hidden="1" outlineLevel="1" thickBot="1" x14ac:dyDescent="0.4">
      <c r="A50" s="70" t="s">
        <v>4728</v>
      </c>
      <c r="B50" s="73" t="s">
        <v>4789</v>
      </c>
      <c r="C50" s="79" t="s">
        <v>4729</v>
      </c>
      <c r="D50" s="72" t="s">
        <v>170</v>
      </c>
      <c r="E50" s="83">
        <v>2</v>
      </c>
      <c r="F50" s="83">
        <v>3</v>
      </c>
      <c r="G50" s="84">
        <f t="shared" si="2"/>
        <v>5</v>
      </c>
      <c r="H50" s="67">
        <v>43734</v>
      </c>
      <c r="I50" s="90">
        <v>200</v>
      </c>
      <c r="J50" s="217">
        <f t="shared" si="1"/>
        <v>5</v>
      </c>
    </row>
    <row r="51" spans="1:10" ht="15" hidden="1" outlineLevel="1" thickBot="1" x14ac:dyDescent="0.4">
      <c r="A51" s="70" t="s">
        <v>4728</v>
      </c>
      <c r="B51" s="73" t="s">
        <v>4790</v>
      </c>
      <c r="C51" s="79" t="s">
        <v>4729</v>
      </c>
      <c r="D51" s="72" t="s">
        <v>170</v>
      </c>
      <c r="E51" s="83">
        <v>3</v>
      </c>
      <c r="F51" s="83">
        <v>2</v>
      </c>
      <c r="G51" s="84">
        <f t="shared" si="2"/>
        <v>5</v>
      </c>
      <c r="H51" s="67">
        <v>43734</v>
      </c>
      <c r="I51" s="90">
        <v>250</v>
      </c>
      <c r="J51" s="217">
        <f t="shared" si="1"/>
        <v>5</v>
      </c>
    </row>
    <row r="52" spans="1:10" ht="15" hidden="1" outlineLevel="1" thickBot="1" x14ac:dyDescent="0.4">
      <c r="A52" s="70" t="s">
        <v>4728</v>
      </c>
      <c r="B52" s="73" t="s">
        <v>4791</v>
      </c>
      <c r="C52" s="79" t="s">
        <v>4729</v>
      </c>
      <c r="D52" s="72" t="s">
        <v>170</v>
      </c>
      <c r="E52" s="83">
        <v>2</v>
      </c>
      <c r="F52" s="83">
        <v>6</v>
      </c>
      <c r="G52" s="84">
        <f t="shared" si="2"/>
        <v>8</v>
      </c>
      <c r="H52" s="67">
        <v>43734</v>
      </c>
      <c r="I52" s="90">
        <v>250</v>
      </c>
      <c r="J52" s="217">
        <f t="shared" si="1"/>
        <v>8</v>
      </c>
    </row>
    <row r="53" spans="1:10" ht="15" hidden="1" outlineLevel="1" thickBot="1" x14ac:dyDescent="0.4">
      <c r="A53" s="70" t="s">
        <v>4728</v>
      </c>
      <c r="B53" s="73" t="s">
        <v>4792</v>
      </c>
      <c r="C53" s="79" t="s">
        <v>4729</v>
      </c>
      <c r="D53" s="72" t="s">
        <v>170</v>
      </c>
      <c r="E53" s="83">
        <v>2</v>
      </c>
      <c r="F53" s="83">
        <v>2</v>
      </c>
      <c r="G53" s="84">
        <f t="shared" si="2"/>
        <v>4</v>
      </c>
      <c r="H53" s="67">
        <v>43734</v>
      </c>
      <c r="I53" s="90">
        <v>280</v>
      </c>
      <c r="J53" s="217">
        <f t="shared" si="1"/>
        <v>4</v>
      </c>
    </row>
    <row r="54" spans="1:10" ht="15" hidden="1" outlineLevel="1" thickBot="1" x14ac:dyDescent="0.4">
      <c r="A54" s="70" t="s">
        <v>4728</v>
      </c>
      <c r="B54" s="73" t="s">
        <v>4793</v>
      </c>
      <c r="C54" s="79" t="s">
        <v>4729</v>
      </c>
      <c r="D54" s="72" t="s">
        <v>170</v>
      </c>
      <c r="E54" s="83">
        <v>3</v>
      </c>
      <c r="F54" s="83">
        <v>4</v>
      </c>
      <c r="G54" s="84">
        <f t="shared" si="2"/>
        <v>7</v>
      </c>
      <c r="H54" s="67">
        <v>43734</v>
      </c>
      <c r="I54" s="90">
        <v>50</v>
      </c>
      <c r="J54" s="217">
        <f t="shared" si="1"/>
        <v>7</v>
      </c>
    </row>
    <row r="55" spans="1:10" ht="15" hidden="1" outlineLevel="1" thickBot="1" x14ac:dyDescent="0.4">
      <c r="A55" s="70" t="s">
        <v>4728</v>
      </c>
      <c r="B55" s="73" t="s">
        <v>4794</v>
      </c>
      <c r="C55" s="79" t="s">
        <v>4729</v>
      </c>
      <c r="D55" s="72" t="s">
        <v>170</v>
      </c>
      <c r="E55" s="83">
        <v>1</v>
      </c>
      <c r="F55" s="83">
        <v>2</v>
      </c>
      <c r="G55" s="84">
        <f t="shared" si="2"/>
        <v>3</v>
      </c>
      <c r="H55" s="67">
        <v>43734</v>
      </c>
      <c r="I55" s="90">
        <v>180</v>
      </c>
      <c r="J55" s="217">
        <f t="shared" si="1"/>
        <v>3</v>
      </c>
    </row>
    <row r="56" spans="1:10" ht="15" hidden="1" outlineLevel="1" thickBot="1" x14ac:dyDescent="0.4">
      <c r="A56" s="70" t="s">
        <v>4728</v>
      </c>
      <c r="B56" s="73" t="s">
        <v>4795</v>
      </c>
      <c r="C56" s="79" t="s">
        <v>4729</v>
      </c>
      <c r="D56" s="72" t="s">
        <v>170</v>
      </c>
      <c r="E56" s="83">
        <v>5</v>
      </c>
      <c r="F56" s="83">
        <v>2</v>
      </c>
      <c r="G56" s="84">
        <f t="shared" si="2"/>
        <v>7</v>
      </c>
      <c r="H56" s="67">
        <v>43734</v>
      </c>
      <c r="I56" s="90">
        <v>250</v>
      </c>
      <c r="J56" s="217">
        <f t="shared" si="1"/>
        <v>7</v>
      </c>
    </row>
    <row r="57" spans="1:10" ht="15" hidden="1" outlineLevel="1" thickBot="1" x14ac:dyDescent="0.4">
      <c r="A57" s="70" t="s">
        <v>4728</v>
      </c>
      <c r="B57" s="73" t="s">
        <v>4796</v>
      </c>
      <c r="C57" s="79" t="s">
        <v>4729</v>
      </c>
      <c r="D57" s="72" t="s">
        <v>170</v>
      </c>
      <c r="E57" s="83">
        <v>6</v>
      </c>
      <c r="F57" s="83">
        <v>2</v>
      </c>
      <c r="G57" s="84">
        <f t="shared" si="2"/>
        <v>8</v>
      </c>
      <c r="H57" s="67">
        <v>43734</v>
      </c>
      <c r="I57" s="90">
        <v>250</v>
      </c>
      <c r="J57" s="217">
        <f t="shared" si="1"/>
        <v>8</v>
      </c>
    </row>
    <row r="58" spans="1:10" ht="15" hidden="1" outlineLevel="1" thickBot="1" x14ac:dyDescent="0.4">
      <c r="A58" s="70" t="s">
        <v>4728</v>
      </c>
      <c r="B58" s="73" t="s">
        <v>4797</v>
      </c>
      <c r="C58" s="79" t="s">
        <v>4729</v>
      </c>
      <c r="D58" s="72" t="s">
        <v>170</v>
      </c>
      <c r="E58" s="83">
        <v>6</v>
      </c>
      <c r="F58" s="83">
        <v>3</v>
      </c>
      <c r="G58" s="84">
        <f t="shared" si="2"/>
        <v>9</v>
      </c>
      <c r="H58" s="67">
        <v>43734</v>
      </c>
      <c r="I58" s="90">
        <v>250</v>
      </c>
      <c r="J58" s="217">
        <f t="shared" si="1"/>
        <v>9</v>
      </c>
    </row>
    <row r="59" spans="1:10" ht="15" hidden="1" outlineLevel="1" thickBot="1" x14ac:dyDescent="0.4">
      <c r="A59" s="70" t="s">
        <v>4728</v>
      </c>
      <c r="B59" s="73" t="s">
        <v>4798</v>
      </c>
      <c r="C59" s="79" t="s">
        <v>4729</v>
      </c>
      <c r="D59" s="72" t="s">
        <v>170</v>
      </c>
      <c r="E59" s="83">
        <v>5</v>
      </c>
      <c r="F59" s="83">
        <v>6</v>
      </c>
      <c r="G59" s="84">
        <f t="shared" si="2"/>
        <v>11</v>
      </c>
      <c r="H59" s="67">
        <v>43734</v>
      </c>
      <c r="I59" s="90">
        <v>50</v>
      </c>
      <c r="J59" s="217">
        <f t="shared" si="1"/>
        <v>11</v>
      </c>
    </row>
    <row r="60" spans="1:10" ht="15" hidden="1" outlineLevel="1" thickBot="1" x14ac:dyDescent="0.4">
      <c r="A60" s="70" t="s">
        <v>4728</v>
      </c>
      <c r="B60" s="73" t="s">
        <v>4799</v>
      </c>
      <c r="C60" s="79" t="s">
        <v>4729</v>
      </c>
      <c r="D60" s="72" t="s">
        <v>170</v>
      </c>
      <c r="E60" s="83">
        <v>10</v>
      </c>
      <c r="F60" s="83">
        <v>3</v>
      </c>
      <c r="G60" s="84">
        <f t="shared" si="2"/>
        <v>13</v>
      </c>
      <c r="H60" s="67">
        <v>43734</v>
      </c>
      <c r="I60" s="90">
        <v>70</v>
      </c>
      <c r="J60" s="217">
        <f t="shared" si="1"/>
        <v>13</v>
      </c>
    </row>
    <row r="61" spans="1:10" ht="15" hidden="1" outlineLevel="1" thickBot="1" x14ac:dyDescent="0.4">
      <c r="A61" s="70" t="s">
        <v>4728</v>
      </c>
      <c r="B61" s="73" t="s">
        <v>4800</v>
      </c>
      <c r="C61" s="79" t="s">
        <v>4729</v>
      </c>
      <c r="D61" s="72" t="s">
        <v>170</v>
      </c>
      <c r="E61" s="83">
        <v>9</v>
      </c>
      <c r="F61" s="83">
        <v>3</v>
      </c>
      <c r="G61" s="84">
        <f t="shared" si="2"/>
        <v>12</v>
      </c>
      <c r="H61" s="67">
        <v>43734</v>
      </c>
      <c r="I61" s="90">
        <v>250</v>
      </c>
      <c r="J61" s="217">
        <f t="shared" si="1"/>
        <v>12</v>
      </c>
    </row>
    <row r="62" spans="1:10" ht="15" hidden="1" outlineLevel="1" thickBot="1" x14ac:dyDescent="0.4">
      <c r="A62" s="70" t="s">
        <v>4728</v>
      </c>
      <c r="B62" s="73" t="s">
        <v>4801</v>
      </c>
      <c r="C62" s="79" t="s">
        <v>4729</v>
      </c>
      <c r="D62" s="72" t="s">
        <v>170</v>
      </c>
      <c r="E62" s="83">
        <v>5</v>
      </c>
      <c r="F62" s="83">
        <v>6</v>
      </c>
      <c r="G62" s="84">
        <f t="shared" si="2"/>
        <v>11</v>
      </c>
      <c r="H62" s="67">
        <v>43734</v>
      </c>
      <c r="I62" s="90">
        <v>90</v>
      </c>
      <c r="J62" s="217">
        <f t="shared" si="1"/>
        <v>11</v>
      </c>
    </row>
    <row r="63" spans="1:10" ht="15" hidden="1" outlineLevel="1" thickBot="1" x14ac:dyDescent="0.4">
      <c r="A63" s="70" t="s">
        <v>4728</v>
      </c>
      <c r="B63" s="73" t="s">
        <v>4802</v>
      </c>
      <c r="C63" s="79" t="s">
        <v>4729</v>
      </c>
      <c r="D63" s="72" t="s">
        <v>170</v>
      </c>
      <c r="E63" s="83">
        <v>5</v>
      </c>
      <c r="F63" s="83">
        <v>4</v>
      </c>
      <c r="G63" s="84">
        <f t="shared" si="2"/>
        <v>9</v>
      </c>
      <c r="H63" s="67">
        <v>43734</v>
      </c>
      <c r="I63" s="90">
        <v>120</v>
      </c>
      <c r="J63" s="217">
        <f t="shared" si="1"/>
        <v>9</v>
      </c>
    </row>
    <row r="64" spans="1:10" ht="15" hidden="1" outlineLevel="1" thickBot="1" x14ac:dyDescent="0.4">
      <c r="A64" s="70" t="s">
        <v>4728</v>
      </c>
      <c r="B64" s="73" t="s">
        <v>4803</v>
      </c>
      <c r="C64" s="79" t="s">
        <v>4729</v>
      </c>
      <c r="D64" s="72" t="s">
        <v>170</v>
      </c>
      <c r="E64" s="83">
        <v>1</v>
      </c>
      <c r="F64" s="83">
        <v>2</v>
      </c>
      <c r="G64" s="84">
        <f t="shared" si="2"/>
        <v>3</v>
      </c>
      <c r="H64" s="67">
        <v>43734</v>
      </c>
      <c r="I64" s="90">
        <v>150</v>
      </c>
      <c r="J64" s="217">
        <f t="shared" si="1"/>
        <v>3</v>
      </c>
    </row>
    <row r="65" spans="1:10" ht="15" hidden="1" outlineLevel="1" thickBot="1" x14ac:dyDescent="0.4">
      <c r="A65" s="70" t="s">
        <v>4728</v>
      </c>
      <c r="B65" s="73" t="s">
        <v>4804</v>
      </c>
      <c r="C65" s="79" t="s">
        <v>4729</v>
      </c>
      <c r="D65" s="72" t="s">
        <v>170</v>
      </c>
      <c r="E65" s="83">
        <v>3</v>
      </c>
      <c r="F65" s="83">
        <v>2</v>
      </c>
      <c r="G65" s="84">
        <f t="shared" si="2"/>
        <v>5</v>
      </c>
      <c r="H65" s="67">
        <v>43734</v>
      </c>
      <c r="I65" s="90">
        <v>80</v>
      </c>
      <c r="J65" s="217">
        <f t="shared" si="1"/>
        <v>5</v>
      </c>
    </row>
    <row r="66" spans="1:10" ht="15" hidden="1" outlineLevel="1" thickBot="1" x14ac:dyDescent="0.4">
      <c r="A66" s="70" t="s">
        <v>4728</v>
      </c>
      <c r="B66" s="73" t="s">
        <v>4805</v>
      </c>
      <c r="C66" s="79" t="s">
        <v>4729</v>
      </c>
      <c r="D66" s="72" t="s">
        <v>170</v>
      </c>
      <c r="E66" s="83">
        <v>2</v>
      </c>
      <c r="F66" s="83">
        <v>2</v>
      </c>
      <c r="G66" s="84">
        <f t="shared" si="2"/>
        <v>4</v>
      </c>
      <c r="H66" s="67">
        <v>43734</v>
      </c>
      <c r="I66" s="90">
        <v>60</v>
      </c>
      <c r="J66" s="217">
        <f t="shared" si="1"/>
        <v>4</v>
      </c>
    </row>
    <row r="67" spans="1:10" ht="15" hidden="1" outlineLevel="1" thickBot="1" x14ac:dyDescent="0.4">
      <c r="A67" s="70" t="s">
        <v>4728</v>
      </c>
      <c r="B67" s="73" t="s">
        <v>4806</v>
      </c>
      <c r="C67" s="79" t="s">
        <v>4729</v>
      </c>
      <c r="D67" s="72" t="s">
        <v>170</v>
      </c>
      <c r="E67" s="83">
        <v>1</v>
      </c>
      <c r="F67" s="83">
        <v>2</v>
      </c>
      <c r="G67" s="84">
        <f t="shared" si="2"/>
        <v>3</v>
      </c>
      <c r="H67" s="67">
        <v>43734</v>
      </c>
      <c r="I67" s="90">
        <v>80</v>
      </c>
      <c r="J67" s="217">
        <f t="shared" ref="J67:J130" si="3">IF(I67&gt;$Q$1,,G67)</f>
        <v>3</v>
      </c>
    </row>
    <row r="68" spans="1:10" ht="15" hidden="1" outlineLevel="1" thickBot="1" x14ac:dyDescent="0.4">
      <c r="A68" s="70" t="s">
        <v>4728</v>
      </c>
      <c r="B68" s="73" t="s">
        <v>4807</v>
      </c>
      <c r="C68" s="79" t="s">
        <v>4729</v>
      </c>
      <c r="D68" s="72" t="s">
        <v>170</v>
      </c>
      <c r="E68" s="83">
        <v>4</v>
      </c>
      <c r="F68" s="83">
        <v>7</v>
      </c>
      <c r="G68" s="84">
        <f t="shared" si="2"/>
        <v>11</v>
      </c>
      <c r="H68" s="67">
        <v>43734</v>
      </c>
      <c r="I68" s="90">
        <v>90</v>
      </c>
      <c r="J68" s="217">
        <f t="shared" si="3"/>
        <v>11</v>
      </c>
    </row>
    <row r="69" spans="1:10" ht="15" hidden="1" outlineLevel="1" thickBot="1" x14ac:dyDescent="0.4">
      <c r="A69" s="70" t="s">
        <v>4728</v>
      </c>
      <c r="B69" s="73" t="s">
        <v>4808</v>
      </c>
      <c r="C69" s="79" t="s">
        <v>4729</v>
      </c>
      <c r="D69" s="72" t="s">
        <v>170</v>
      </c>
      <c r="E69" s="83">
        <v>7</v>
      </c>
      <c r="F69" s="83">
        <v>5</v>
      </c>
      <c r="G69" s="84">
        <f t="shared" si="2"/>
        <v>12</v>
      </c>
      <c r="H69" s="67">
        <v>43734</v>
      </c>
      <c r="I69" s="90">
        <v>80</v>
      </c>
      <c r="J69" s="217">
        <f t="shared" si="3"/>
        <v>12</v>
      </c>
    </row>
    <row r="70" spans="1:10" ht="15" hidden="1" outlineLevel="1" thickBot="1" x14ac:dyDescent="0.4">
      <c r="A70" s="70" t="s">
        <v>4728</v>
      </c>
      <c r="B70" s="73" t="s">
        <v>4809</v>
      </c>
      <c r="C70" s="79" t="s">
        <v>4729</v>
      </c>
      <c r="D70" s="72" t="s">
        <v>170</v>
      </c>
      <c r="E70" s="83">
        <v>5</v>
      </c>
      <c r="F70" s="83">
        <v>2</v>
      </c>
      <c r="G70" s="84">
        <f t="shared" si="2"/>
        <v>7</v>
      </c>
      <c r="H70" s="67">
        <v>43734</v>
      </c>
      <c r="I70" s="90">
        <v>60</v>
      </c>
      <c r="J70" s="217">
        <f t="shared" si="3"/>
        <v>7</v>
      </c>
    </row>
    <row r="71" spans="1:10" ht="15" hidden="1" outlineLevel="1" thickBot="1" x14ac:dyDescent="0.4">
      <c r="A71" s="70" t="s">
        <v>4728</v>
      </c>
      <c r="B71" s="73" t="s">
        <v>4810</v>
      </c>
      <c r="C71" s="79" t="s">
        <v>4729</v>
      </c>
      <c r="D71" s="72" t="s">
        <v>170</v>
      </c>
      <c r="E71" s="83">
        <v>12</v>
      </c>
      <c r="F71" s="83">
        <v>5</v>
      </c>
      <c r="G71" s="84">
        <f t="shared" ref="G71:G102" si="4">E71+F71</f>
        <v>17</v>
      </c>
      <c r="H71" s="67">
        <v>43734</v>
      </c>
      <c r="I71" s="90">
        <v>100</v>
      </c>
      <c r="J71" s="217">
        <f t="shared" si="3"/>
        <v>17</v>
      </c>
    </row>
    <row r="72" spans="1:10" ht="15" hidden="1" outlineLevel="1" thickBot="1" x14ac:dyDescent="0.4">
      <c r="A72" s="70" t="s">
        <v>4728</v>
      </c>
      <c r="B72" s="73" t="s">
        <v>4811</v>
      </c>
      <c r="C72" s="79" t="s">
        <v>4729</v>
      </c>
      <c r="D72" s="72" t="s">
        <v>170</v>
      </c>
      <c r="E72" s="83">
        <v>3</v>
      </c>
      <c r="F72" s="83">
        <v>2</v>
      </c>
      <c r="G72" s="84">
        <f t="shared" si="4"/>
        <v>5</v>
      </c>
      <c r="H72" s="67">
        <v>43734</v>
      </c>
      <c r="I72" s="90">
        <v>100</v>
      </c>
      <c r="J72" s="217">
        <f t="shared" si="3"/>
        <v>5</v>
      </c>
    </row>
    <row r="73" spans="1:10" ht="15" hidden="1" outlineLevel="1" thickBot="1" x14ac:dyDescent="0.4">
      <c r="A73" s="70" t="s">
        <v>4728</v>
      </c>
      <c r="B73" s="73" t="s">
        <v>4812</v>
      </c>
      <c r="C73" s="79" t="s">
        <v>4729</v>
      </c>
      <c r="D73" s="72" t="s">
        <v>170</v>
      </c>
      <c r="E73" s="83">
        <v>6</v>
      </c>
      <c r="F73" s="83">
        <v>4</v>
      </c>
      <c r="G73" s="84">
        <f t="shared" si="4"/>
        <v>10</v>
      </c>
      <c r="H73" s="67">
        <v>43734</v>
      </c>
      <c r="I73" s="90">
        <v>100</v>
      </c>
      <c r="J73" s="217">
        <f t="shared" si="3"/>
        <v>10</v>
      </c>
    </row>
    <row r="74" spans="1:10" ht="15" hidden="1" outlineLevel="1" thickBot="1" x14ac:dyDescent="0.4">
      <c r="A74" s="70" t="s">
        <v>4728</v>
      </c>
      <c r="B74" s="73" t="s">
        <v>4813</v>
      </c>
      <c r="C74" s="79" t="s">
        <v>4729</v>
      </c>
      <c r="D74" s="72" t="s">
        <v>170</v>
      </c>
      <c r="E74" s="83">
        <v>8</v>
      </c>
      <c r="F74" s="83">
        <v>2</v>
      </c>
      <c r="G74" s="84">
        <f t="shared" si="4"/>
        <v>10</v>
      </c>
      <c r="H74" s="67">
        <v>43734</v>
      </c>
      <c r="I74" s="90">
        <v>130</v>
      </c>
      <c r="J74" s="217">
        <f t="shared" si="3"/>
        <v>10</v>
      </c>
    </row>
    <row r="75" spans="1:10" ht="15" hidden="1" outlineLevel="1" thickBot="1" x14ac:dyDescent="0.4">
      <c r="A75" s="70" t="s">
        <v>4728</v>
      </c>
      <c r="B75" s="73" t="s">
        <v>4814</v>
      </c>
      <c r="C75" s="79" t="s">
        <v>4729</v>
      </c>
      <c r="D75" s="72" t="s">
        <v>170</v>
      </c>
      <c r="E75" s="83">
        <v>6</v>
      </c>
      <c r="F75" s="83">
        <v>2</v>
      </c>
      <c r="G75" s="84">
        <f t="shared" si="4"/>
        <v>8</v>
      </c>
      <c r="H75" s="67">
        <v>43734</v>
      </c>
      <c r="I75" s="90">
        <v>150</v>
      </c>
      <c r="J75" s="217">
        <f t="shared" si="3"/>
        <v>8</v>
      </c>
    </row>
    <row r="76" spans="1:10" ht="15" hidden="1" outlineLevel="1" thickBot="1" x14ac:dyDescent="0.4">
      <c r="A76" s="70" t="s">
        <v>4728</v>
      </c>
      <c r="B76" s="73" t="s">
        <v>4815</v>
      </c>
      <c r="C76" s="79" t="s">
        <v>4729</v>
      </c>
      <c r="D76" s="72" t="s">
        <v>170</v>
      </c>
      <c r="E76" s="83">
        <v>2</v>
      </c>
      <c r="F76" s="83">
        <v>2</v>
      </c>
      <c r="G76" s="84">
        <f t="shared" si="4"/>
        <v>4</v>
      </c>
      <c r="H76" s="67">
        <v>43734</v>
      </c>
      <c r="I76" s="90">
        <v>100</v>
      </c>
      <c r="J76" s="217">
        <f t="shared" si="3"/>
        <v>4</v>
      </c>
    </row>
    <row r="77" spans="1:10" ht="15" hidden="1" outlineLevel="1" thickBot="1" x14ac:dyDescent="0.4">
      <c r="A77" s="70" t="s">
        <v>4728</v>
      </c>
      <c r="B77" s="73" t="s">
        <v>4816</v>
      </c>
      <c r="C77" s="79" t="s">
        <v>4729</v>
      </c>
      <c r="D77" s="72" t="s">
        <v>170</v>
      </c>
      <c r="E77" s="83">
        <v>10</v>
      </c>
      <c r="F77" s="83">
        <v>10</v>
      </c>
      <c r="G77" s="84">
        <f t="shared" si="4"/>
        <v>20</v>
      </c>
      <c r="H77" s="67">
        <v>43734</v>
      </c>
      <c r="I77" s="90">
        <v>200</v>
      </c>
      <c r="J77" s="217">
        <f t="shared" si="3"/>
        <v>20</v>
      </c>
    </row>
    <row r="78" spans="1:10" ht="15" hidden="1" outlineLevel="1" thickBot="1" x14ac:dyDescent="0.4">
      <c r="A78" s="70" t="s">
        <v>4728</v>
      </c>
      <c r="B78" s="73" t="s">
        <v>4817</v>
      </c>
      <c r="C78" s="79" t="s">
        <v>4729</v>
      </c>
      <c r="D78" s="72" t="s">
        <v>170</v>
      </c>
      <c r="E78" s="83">
        <v>7</v>
      </c>
      <c r="F78" s="83">
        <v>7</v>
      </c>
      <c r="G78" s="84">
        <f t="shared" si="4"/>
        <v>14</v>
      </c>
      <c r="H78" s="67">
        <v>43734</v>
      </c>
      <c r="I78" s="90">
        <v>250</v>
      </c>
      <c r="J78" s="217">
        <f t="shared" si="3"/>
        <v>14</v>
      </c>
    </row>
    <row r="79" spans="1:10" ht="15" hidden="1" outlineLevel="1" thickBot="1" x14ac:dyDescent="0.4">
      <c r="A79" s="70" t="s">
        <v>4728</v>
      </c>
      <c r="B79" s="73" t="s">
        <v>4818</v>
      </c>
      <c r="C79" s="79" t="s">
        <v>4729</v>
      </c>
      <c r="D79" s="72" t="s">
        <v>170</v>
      </c>
      <c r="E79" s="83">
        <v>6</v>
      </c>
      <c r="F79" s="83">
        <v>6</v>
      </c>
      <c r="G79" s="84">
        <f t="shared" si="4"/>
        <v>12</v>
      </c>
      <c r="H79" s="67">
        <v>43734</v>
      </c>
      <c r="I79" s="90">
        <v>70</v>
      </c>
      <c r="J79" s="217">
        <f t="shared" si="3"/>
        <v>12</v>
      </c>
    </row>
    <row r="80" spans="1:10" ht="15" hidden="1" outlineLevel="1" thickBot="1" x14ac:dyDescent="0.4">
      <c r="A80" s="70" t="s">
        <v>4728</v>
      </c>
      <c r="B80" s="73" t="s">
        <v>4819</v>
      </c>
      <c r="C80" s="79" t="s">
        <v>4729</v>
      </c>
      <c r="D80" s="72" t="s">
        <v>170</v>
      </c>
      <c r="E80" s="83">
        <v>13</v>
      </c>
      <c r="F80" s="83">
        <v>13</v>
      </c>
      <c r="G80" s="84">
        <f t="shared" si="4"/>
        <v>26</v>
      </c>
      <c r="H80" s="67">
        <v>43734</v>
      </c>
      <c r="I80" s="90">
        <v>250</v>
      </c>
      <c r="J80" s="217">
        <f t="shared" si="3"/>
        <v>26</v>
      </c>
    </row>
    <row r="81" spans="1:10" ht="15" hidden="1" outlineLevel="1" thickBot="1" x14ac:dyDescent="0.4">
      <c r="A81" s="70" t="s">
        <v>4728</v>
      </c>
      <c r="B81" s="73" t="s">
        <v>4820</v>
      </c>
      <c r="C81" s="79" t="s">
        <v>4729</v>
      </c>
      <c r="D81" s="72" t="s">
        <v>170</v>
      </c>
      <c r="E81" s="83">
        <v>8</v>
      </c>
      <c r="F81" s="83">
        <v>8</v>
      </c>
      <c r="G81" s="84">
        <f t="shared" si="4"/>
        <v>16</v>
      </c>
      <c r="H81" s="67">
        <v>43734</v>
      </c>
      <c r="I81" s="90">
        <v>170</v>
      </c>
      <c r="J81" s="217">
        <f t="shared" si="3"/>
        <v>16</v>
      </c>
    </row>
    <row r="82" spans="1:10" ht="15" hidden="1" outlineLevel="1" thickBot="1" x14ac:dyDescent="0.4">
      <c r="A82" s="70" t="s">
        <v>4728</v>
      </c>
      <c r="B82" s="73" t="s">
        <v>4821</v>
      </c>
      <c r="C82" s="79" t="s">
        <v>4729</v>
      </c>
      <c r="D82" s="72" t="s">
        <v>170</v>
      </c>
      <c r="E82" s="83">
        <v>9</v>
      </c>
      <c r="F82" s="83">
        <v>9</v>
      </c>
      <c r="G82" s="84">
        <f t="shared" si="4"/>
        <v>18</v>
      </c>
      <c r="H82" s="67">
        <v>43734</v>
      </c>
      <c r="I82" s="90">
        <v>100</v>
      </c>
      <c r="J82" s="217">
        <f t="shared" si="3"/>
        <v>18</v>
      </c>
    </row>
    <row r="83" spans="1:10" ht="15" hidden="1" outlineLevel="1" thickBot="1" x14ac:dyDescent="0.4">
      <c r="A83" s="70" t="s">
        <v>4728</v>
      </c>
      <c r="B83" s="73" t="s">
        <v>4822</v>
      </c>
      <c r="C83" s="79" t="s">
        <v>4729</v>
      </c>
      <c r="D83" s="72" t="s">
        <v>170</v>
      </c>
      <c r="E83" s="83">
        <v>11</v>
      </c>
      <c r="F83" s="83">
        <v>11</v>
      </c>
      <c r="G83" s="84">
        <f t="shared" si="4"/>
        <v>22</v>
      </c>
      <c r="H83" s="67">
        <v>43734</v>
      </c>
      <c r="I83" s="90">
        <v>150</v>
      </c>
      <c r="J83" s="217">
        <f t="shared" si="3"/>
        <v>22</v>
      </c>
    </row>
    <row r="84" spans="1:10" ht="15" hidden="1" outlineLevel="1" thickBot="1" x14ac:dyDescent="0.4">
      <c r="A84" s="70" t="s">
        <v>4728</v>
      </c>
      <c r="B84" s="73" t="s">
        <v>4823</v>
      </c>
      <c r="C84" s="79" t="s">
        <v>4729</v>
      </c>
      <c r="D84" s="72" t="s">
        <v>170</v>
      </c>
      <c r="E84" s="83">
        <v>2</v>
      </c>
      <c r="F84" s="83">
        <v>2</v>
      </c>
      <c r="G84" s="84">
        <f t="shared" si="4"/>
        <v>4</v>
      </c>
      <c r="H84" s="67">
        <v>43734</v>
      </c>
      <c r="I84" s="90">
        <v>150</v>
      </c>
      <c r="J84" s="217">
        <f t="shared" si="3"/>
        <v>4</v>
      </c>
    </row>
    <row r="85" spans="1:10" ht="15" hidden="1" outlineLevel="1" thickBot="1" x14ac:dyDescent="0.4">
      <c r="A85" s="70" t="s">
        <v>4728</v>
      </c>
      <c r="B85" s="73" t="s">
        <v>4824</v>
      </c>
      <c r="C85" s="79" t="s">
        <v>4729</v>
      </c>
      <c r="D85" s="72" t="s">
        <v>170</v>
      </c>
      <c r="E85" s="83">
        <v>7</v>
      </c>
      <c r="F85" s="83">
        <v>7</v>
      </c>
      <c r="G85" s="84">
        <f t="shared" si="4"/>
        <v>14</v>
      </c>
      <c r="H85" s="67">
        <v>43734</v>
      </c>
      <c r="I85" s="90">
        <v>250</v>
      </c>
      <c r="J85" s="217">
        <f t="shared" si="3"/>
        <v>14</v>
      </c>
    </row>
    <row r="86" spans="1:10" ht="15" hidden="1" outlineLevel="1" thickBot="1" x14ac:dyDescent="0.4">
      <c r="A86" s="70" t="s">
        <v>4728</v>
      </c>
      <c r="B86" s="73" t="s">
        <v>4825</v>
      </c>
      <c r="C86" s="79" t="s">
        <v>4729</v>
      </c>
      <c r="D86" s="72" t="s">
        <v>170</v>
      </c>
      <c r="E86" s="83">
        <v>4</v>
      </c>
      <c r="F86" s="83">
        <v>3</v>
      </c>
      <c r="G86" s="84">
        <f t="shared" si="4"/>
        <v>7</v>
      </c>
      <c r="H86" s="67">
        <v>43734</v>
      </c>
      <c r="I86" s="90">
        <v>250</v>
      </c>
      <c r="J86" s="217">
        <f t="shared" si="3"/>
        <v>7</v>
      </c>
    </row>
    <row r="87" spans="1:10" ht="15" hidden="1" outlineLevel="1" thickBot="1" x14ac:dyDescent="0.4">
      <c r="A87" s="70" t="s">
        <v>4728</v>
      </c>
      <c r="B87" s="73" t="s">
        <v>4826</v>
      </c>
      <c r="C87" s="79" t="s">
        <v>4729</v>
      </c>
      <c r="D87" s="72" t="s">
        <v>170</v>
      </c>
      <c r="E87" s="83">
        <v>9</v>
      </c>
      <c r="F87" s="83">
        <v>9</v>
      </c>
      <c r="G87" s="84">
        <f t="shared" si="4"/>
        <v>18</v>
      </c>
      <c r="H87" s="67">
        <v>43734</v>
      </c>
      <c r="I87" s="90">
        <v>120</v>
      </c>
      <c r="J87" s="217">
        <f t="shared" si="3"/>
        <v>18</v>
      </c>
    </row>
    <row r="88" spans="1:10" ht="15" hidden="1" outlineLevel="1" thickBot="1" x14ac:dyDescent="0.4">
      <c r="A88" s="70" t="s">
        <v>4728</v>
      </c>
      <c r="B88" s="73" t="s">
        <v>4827</v>
      </c>
      <c r="C88" s="79" t="s">
        <v>4729</v>
      </c>
      <c r="D88" s="72" t="s">
        <v>170</v>
      </c>
      <c r="E88" s="83">
        <v>6</v>
      </c>
      <c r="F88" s="83">
        <v>6</v>
      </c>
      <c r="G88" s="84">
        <f t="shared" si="4"/>
        <v>12</v>
      </c>
      <c r="H88" s="67">
        <v>43734</v>
      </c>
      <c r="I88" s="90">
        <v>150</v>
      </c>
      <c r="J88" s="217">
        <f t="shared" si="3"/>
        <v>12</v>
      </c>
    </row>
    <row r="89" spans="1:10" ht="15" hidden="1" outlineLevel="1" thickBot="1" x14ac:dyDescent="0.4">
      <c r="A89" s="70" t="s">
        <v>4728</v>
      </c>
      <c r="B89" s="73" t="s">
        <v>4828</v>
      </c>
      <c r="C89" s="79" t="s">
        <v>4729</v>
      </c>
      <c r="D89" s="72" t="s">
        <v>170</v>
      </c>
      <c r="E89" s="83">
        <v>4</v>
      </c>
      <c r="F89" s="83">
        <v>3</v>
      </c>
      <c r="G89" s="84">
        <f t="shared" si="4"/>
        <v>7</v>
      </c>
      <c r="H89" s="67">
        <v>43734</v>
      </c>
      <c r="I89" s="90">
        <v>160</v>
      </c>
      <c r="J89" s="217">
        <f t="shared" si="3"/>
        <v>7</v>
      </c>
    </row>
    <row r="90" spans="1:10" ht="15" hidden="1" outlineLevel="1" thickBot="1" x14ac:dyDescent="0.4">
      <c r="A90" s="70" t="s">
        <v>4728</v>
      </c>
      <c r="B90" s="73" t="s">
        <v>4829</v>
      </c>
      <c r="C90" s="79" t="s">
        <v>4729</v>
      </c>
      <c r="D90" s="72" t="s">
        <v>170</v>
      </c>
      <c r="E90" s="83">
        <v>3</v>
      </c>
      <c r="F90" s="83">
        <v>3</v>
      </c>
      <c r="G90" s="84">
        <f t="shared" si="4"/>
        <v>6</v>
      </c>
      <c r="H90" s="67">
        <v>43734</v>
      </c>
      <c r="I90" s="90">
        <v>100</v>
      </c>
      <c r="J90" s="217">
        <f t="shared" si="3"/>
        <v>6</v>
      </c>
    </row>
    <row r="91" spans="1:10" ht="15" hidden="1" outlineLevel="1" thickBot="1" x14ac:dyDescent="0.4">
      <c r="A91" s="70" t="s">
        <v>4728</v>
      </c>
      <c r="B91" s="73" t="s">
        <v>4830</v>
      </c>
      <c r="C91" s="79" t="s">
        <v>4729</v>
      </c>
      <c r="D91" s="72" t="s">
        <v>170</v>
      </c>
      <c r="E91" s="83">
        <v>8</v>
      </c>
      <c r="F91" s="83">
        <v>8</v>
      </c>
      <c r="G91" s="84">
        <f t="shared" si="4"/>
        <v>16</v>
      </c>
      <c r="H91" s="67">
        <v>43734</v>
      </c>
      <c r="I91" s="90">
        <v>170</v>
      </c>
      <c r="J91" s="217">
        <f t="shared" si="3"/>
        <v>16</v>
      </c>
    </row>
    <row r="92" spans="1:10" ht="15" hidden="1" outlineLevel="1" thickBot="1" x14ac:dyDescent="0.4">
      <c r="A92" s="70" t="s">
        <v>4728</v>
      </c>
      <c r="B92" s="73" t="s">
        <v>4831</v>
      </c>
      <c r="C92" s="79" t="s">
        <v>4729</v>
      </c>
      <c r="D92" s="72" t="s">
        <v>170</v>
      </c>
      <c r="E92" s="83">
        <v>9</v>
      </c>
      <c r="F92" s="83">
        <v>9</v>
      </c>
      <c r="G92" s="84">
        <f t="shared" si="4"/>
        <v>18</v>
      </c>
      <c r="H92" s="67">
        <v>43734</v>
      </c>
      <c r="I92" s="90">
        <v>180</v>
      </c>
      <c r="J92" s="217">
        <f t="shared" si="3"/>
        <v>18</v>
      </c>
    </row>
    <row r="93" spans="1:10" ht="15" hidden="1" outlineLevel="1" thickBot="1" x14ac:dyDescent="0.4">
      <c r="A93" s="70" t="s">
        <v>4728</v>
      </c>
      <c r="B93" s="73" t="s">
        <v>4832</v>
      </c>
      <c r="C93" s="79" t="s">
        <v>4729</v>
      </c>
      <c r="D93" s="72" t="s">
        <v>170</v>
      </c>
      <c r="E93" s="83">
        <v>8</v>
      </c>
      <c r="F93" s="83">
        <v>8</v>
      </c>
      <c r="G93" s="84">
        <f t="shared" si="4"/>
        <v>16</v>
      </c>
      <c r="H93" s="67">
        <v>43734</v>
      </c>
      <c r="I93" s="90">
        <v>100</v>
      </c>
      <c r="J93" s="217">
        <f t="shared" si="3"/>
        <v>16</v>
      </c>
    </row>
    <row r="94" spans="1:10" ht="15" hidden="1" outlineLevel="1" thickBot="1" x14ac:dyDescent="0.4">
      <c r="A94" s="70" t="s">
        <v>4728</v>
      </c>
      <c r="B94" s="73" t="s">
        <v>4833</v>
      </c>
      <c r="C94" s="79" t="s">
        <v>4729</v>
      </c>
      <c r="D94" s="72" t="s">
        <v>170</v>
      </c>
      <c r="E94" s="83">
        <v>4</v>
      </c>
      <c r="F94" s="83">
        <v>4</v>
      </c>
      <c r="G94" s="84">
        <f t="shared" si="4"/>
        <v>8</v>
      </c>
      <c r="H94" s="67">
        <v>43734</v>
      </c>
      <c r="I94" s="90">
        <v>200</v>
      </c>
      <c r="J94" s="217">
        <f t="shared" si="3"/>
        <v>8</v>
      </c>
    </row>
    <row r="95" spans="1:10" ht="15" hidden="1" outlineLevel="1" thickBot="1" x14ac:dyDescent="0.4">
      <c r="A95" s="70" t="s">
        <v>4728</v>
      </c>
      <c r="B95" s="73" t="s">
        <v>4834</v>
      </c>
      <c r="C95" s="79" t="s">
        <v>4729</v>
      </c>
      <c r="D95" s="72" t="s">
        <v>170</v>
      </c>
      <c r="E95" s="83">
        <v>7</v>
      </c>
      <c r="F95" s="83">
        <v>7</v>
      </c>
      <c r="G95" s="84">
        <f t="shared" si="4"/>
        <v>14</v>
      </c>
      <c r="H95" s="67">
        <v>43734</v>
      </c>
      <c r="I95" s="90">
        <v>250</v>
      </c>
      <c r="J95" s="217">
        <f t="shared" si="3"/>
        <v>14</v>
      </c>
    </row>
    <row r="96" spans="1:10" ht="15" hidden="1" outlineLevel="1" thickBot="1" x14ac:dyDescent="0.4">
      <c r="A96" s="70" t="s">
        <v>4728</v>
      </c>
      <c r="B96" s="73" t="s">
        <v>4835</v>
      </c>
      <c r="C96" s="79" t="s">
        <v>4729</v>
      </c>
      <c r="D96" s="72" t="s">
        <v>170</v>
      </c>
      <c r="E96" s="83">
        <v>8</v>
      </c>
      <c r="F96" s="83">
        <v>8</v>
      </c>
      <c r="G96" s="84">
        <f t="shared" si="4"/>
        <v>16</v>
      </c>
      <c r="H96" s="67">
        <v>43734</v>
      </c>
      <c r="I96" s="90">
        <v>180</v>
      </c>
      <c r="J96" s="217">
        <f t="shared" si="3"/>
        <v>16</v>
      </c>
    </row>
    <row r="97" spans="1:10" ht="15" hidden="1" outlineLevel="1" thickBot="1" x14ac:dyDescent="0.4">
      <c r="A97" s="70" t="s">
        <v>4728</v>
      </c>
      <c r="B97" s="73" t="s">
        <v>4836</v>
      </c>
      <c r="C97" s="79" t="s">
        <v>4729</v>
      </c>
      <c r="D97" s="72" t="s">
        <v>170</v>
      </c>
      <c r="E97" s="83">
        <v>6</v>
      </c>
      <c r="F97" s="83">
        <v>6</v>
      </c>
      <c r="G97" s="84">
        <f t="shared" si="4"/>
        <v>12</v>
      </c>
      <c r="H97" s="67">
        <v>43734</v>
      </c>
      <c r="I97" s="90">
        <v>100</v>
      </c>
      <c r="J97" s="217">
        <f t="shared" si="3"/>
        <v>12</v>
      </c>
    </row>
    <row r="98" spans="1:10" ht="15" hidden="1" outlineLevel="1" thickBot="1" x14ac:dyDescent="0.4">
      <c r="A98" s="70" t="s">
        <v>4728</v>
      </c>
      <c r="B98" s="73" t="s">
        <v>4837</v>
      </c>
      <c r="C98" s="79" t="s">
        <v>4729</v>
      </c>
      <c r="D98" s="72" t="s">
        <v>170</v>
      </c>
      <c r="E98" s="83">
        <v>9</v>
      </c>
      <c r="F98" s="83">
        <v>9</v>
      </c>
      <c r="G98" s="84">
        <f t="shared" si="4"/>
        <v>18</v>
      </c>
      <c r="H98" s="67">
        <v>43734</v>
      </c>
      <c r="I98" s="90">
        <v>230</v>
      </c>
      <c r="J98" s="217">
        <f t="shared" si="3"/>
        <v>18</v>
      </c>
    </row>
    <row r="99" spans="1:10" ht="15" hidden="1" outlineLevel="1" thickBot="1" x14ac:dyDescent="0.4">
      <c r="A99" s="70" t="s">
        <v>4728</v>
      </c>
      <c r="B99" s="73" t="s">
        <v>4838</v>
      </c>
      <c r="C99" s="79" t="s">
        <v>4729</v>
      </c>
      <c r="D99" s="72" t="s">
        <v>170</v>
      </c>
      <c r="E99" s="83">
        <v>5</v>
      </c>
      <c r="F99" s="83">
        <v>5</v>
      </c>
      <c r="G99" s="84">
        <f t="shared" si="4"/>
        <v>10</v>
      </c>
      <c r="H99" s="67">
        <v>43734</v>
      </c>
      <c r="I99" s="90">
        <v>120</v>
      </c>
      <c r="J99" s="217">
        <f t="shared" si="3"/>
        <v>10</v>
      </c>
    </row>
    <row r="100" spans="1:10" ht="15" hidden="1" outlineLevel="1" thickBot="1" x14ac:dyDescent="0.4">
      <c r="A100" s="70" t="s">
        <v>4728</v>
      </c>
      <c r="B100" s="73" t="s">
        <v>4839</v>
      </c>
      <c r="C100" s="79" t="s">
        <v>4729</v>
      </c>
      <c r="D100" s="72" t="s">
        <v>170</v>
      </c>
      <c r="E100" s="83">
        <v>9</v>
      </c>
      <c r="F100" s="83">
        <v>9</v>
      </c>
      <c r="G100" s="84">
        <f t="shared" si="4"/>
        <v>18</v>
      </c>
      <c r="H100" s="67">
        <v>43734</v>
      </c>
      <c r="I100" s="90">
        <v>150</v>
      </c>
      <c r="J100" s="217">
        <f t="shared" si="3"/>
        <v>18</v>
      </c>
    </row>
    <row r="101" spans="1:10" ht="15" hidden="1" outlineLevel="1" thickBot="1" x14ac:dyDescent="0.4">
      <c r="A101" s="70" t="s">
        <v>4728</v>
      </c>
      <c r="B101" s="73" t="s">
        <v>4840</v>
      </c>
      <c r="C101" s="79" t="s">
        <v>4729</v>
      </c>
      <c r="D101" s="72" t="s">
        <v>170</v>
      </c>
      <c r="E101" s="83">
        <v>6</v>
      </c>
      <c r="F101" s="83">
        <v>6</v>
      </c>
      <c r="G101" s="84">
        <f t="shared" si="4"/>
        <v>12</v>
      </c>
      <c r="H101" s="67">
        <v>43734</v>
      </c>
      <c r="I101" s="90">
        <v>100</v>
      </c>
      <c r="J101" s="217">
        <f t="shared" si="3"/>
        <v>12</v>
      </c>
    </row>
    <row r="102" spans="1:10" ht="15" hidden="1" outlineLevel="1" thickBot="1" x14ac:dyDescent="0.4">
      <c r="A102" s="70" t="s">
        <v>4728</v>
      </c>
      <c r="B102" s="73" t="s">
        <v>4841</v>
      </c>
      <c r="C102" s="79" t="s">
        <v>4729</v>
      </c>
      <c r="D102" s="72" t="s">
        <v>170</v>
      </c>
      <c r="E102" s="83">
        <v>7</v>
      </c>
      <c r="F102" s="83">
        <v>7</v>
      </c>
      <c r="G102" s="84">
        <f t="shared" si="4"/>
        <v>14</v>
      </c>
      <c r="H102" s="67">
        <v>43734</v>
      </c>
      <c r="I102" s="90">
        <v>50</v>
      </c>
      <c r="J102" s="217">
        <f t="shared" si="3"/>
        <v>14</v>
      </c>
    </row>
    <row r="103" spans="1:10" ht="15" hidden="1" outlineLevel="1" thickBot="1" x14ac:dyDescent="0.4">
      <c r="A103" s="70" t="s">
        <v>4728</v>
      </c>
      <c r="B103" s="73" t="s">
        <v>4842</v>
      </c>
      <c r="C103" s="79" t="s">
        <v>4729</v>
      </c>
      <c r="D103" s="72" t="s">
        <v>170</v>
      </c>
      <c r="E103" s="83">
        <v>5</v>
      </c>
      <c r="F103" s="83">
        <v>5</v>
      </c>
      <c r="G103" s="84">
        <f t="shared" ref="G103:G131" si="5">E103+F103</f>
        <v>10</v>
      </c>
      <c r="H103" s="67">
        <v>43734</v>
      </c>
      <c r="I103" s="90">
        <v>180</v>
      </c>
      <c r="J103" s="217">
        <f t="shared" si="3"/>
        <v>10</v>
      </c>
    </row>
    <row r="104" spans="1:10" ht="15" hidden="1" outlineLevel="1" thickBot="1" x14ac:dyDescent="0.4">
      <c r="A104" s="70" t="s">
        <v>4728</v>
      </c>
      <c r="B104" s="73" t="s">
        <v>4843</v>
      </c>
      <c r="C104" s="79" t="s">
        <v>4729</v>
      </c>
      <c r="D104" s="72" t="s">
        <v>170</v>
      </c>
      <c r="E104" s="83">
        <v>7</v>
      </c>
      <c r="F104" s="83">
        <v>7</v>
      </c>
      <c r="G104" s="84">
        <f t="shared" si="5"/>
        <v>14</v>
      </c>
      <c r="H104" s="67">
        <v>43734</v>
      </c>
      <c r="I104" s="90">
        <v>180</v>
      </c>
      <c r="J104" s="217">
        <f t="shared" si="3"/>
        <v>14</v>
      </c>
    </row>
    <row r="105" spans="1:10" ht="15" hidden="1" outlineLevel="1" thickBot="1" x14ac:dyDescent="0.4">
      <c r="A105" s="70" t="s">
        <v>4728</v>
      </c>
      <c r="B105" s="73" t="s">
        <v>4844</v>
      </c>
      <c r="C105" s="79" t="s">
        <v>4729</v>
      </c>
      <c r="D105" s="72" t="s">
        <v>170</v>
      </c>
      <c r="E105" s="83">
        <v>4</v>
      </c>
      <c r="F105" s="83">
        <v>4</v>
      </c>
      <c r="G105" s="84">
        <f t="shared" si="5"/>
        <v>8</v>
      </c>
      <c r="H105" s="67">
        <v>43734</v>
      </c>
      <c r="I105" s="90">
        <v>100</v>
      </c>
      <c r="J105" s="217">
        <f t="shared" si="3"/>
        <v>8</v>
      </c>
    </row>
    <row r="106" spans="1:10" ht="15" hidden="1" outlineLevel="1" thickBot="1" x14ac:dyDescent="0.4">
      <c r="A106" s="70" t="s">
        <v>4728</v>
      </c>
      <c r="B106" s="73" t="s">
        <v>4845</v>
      </c>
      <c r="C106" s="79" t="s">
        <v>4729</v>
      </c>
      <c r="D106" s="72" t="s">
        <v>170</v>
      </c>
      <c r="E106" s="83">
        <v>5</v>
      </c>
      <c r="F106" s="83">
        <v>5</v>
      </c>
      <c r="G106" s="84">
        <f t="shared" si="5"/>
        <v>10</v>
      </c>
      <c r="H106" s="67">
        <v>43734</v>
      </c>
      <c r="I106" s="90">
        <v>180</v>
      </c>
      <c r="J106" s="217">
        <f t="shared" si="3"/>
        <v>10</v>
      </c>
    </row>
    <row r="107" spans="1:10" ht="15" hidden="1" outlineLevel="1" thickBot="1" x14ac:dyDescent="0.4">
      <c r="A107" s="70" t="s">
        <v>4728</v>
      </c>
      <c r="B107" s="73" t="s">
        <v>4846</v>
      </c>
      <c r="C107" s="79" t="s">
        <v>4729</v>
      </c>
      <c r="D107" s="72" t="s">
        <v>170</v>
      </c>
      <c r="E107" s="83">
        <v>8</v>
      </c>
      <c r="F107" s="83">
        <v>8</v>
      </c>
      <c r="G107" s="84">
        <f t="shared" si="5"/>
        <v>16</v>
      </c>
      <c r="H107" s="67">
        <v>43734</v>
      </c>
      <c r="I107" s="90">
        <v>200</v>
      </c>
      <c r="J107" s="217">
        <f t="shared" si="3"/>
        <v>16</v>
      </c>
    </row>
    <row r="108" spans="1:10" ht="15" hidden="1" outlineLevel="1" thickBot="1" x14ac:dyDescent="0.4">
      <c r="A108" s="70" t="s">
        <v>4728</v>
      </c>
      <c r="B108" s="73" t="s">
        <v>4847</v>
      </c>
      <c r="C108" s="79" t="s">
        <v>4729</v>
      </c>
      <c r="D108" s="72" t="s">
        <v>170</v>
      </c>
      <c r="E108" s="83">
        <v>6</v>
      </c>
      <c r="F108" s="83">
        <v>6</v>
      </c>
      <c r="G108" s="84">
        <f t="shared" si="5"/>
        <v>12</v>
      </c>
      <c r="H108" s="67">
        <v>43734</v>
      </c>
      <c r="I108" s="90">
        <v>130</v>
      </c>
      <c r="J108" s="217">
        <f t="shared" si="3"/>
        <v>12</v>
      </c>
    </row>
    <row r="109" spans="1:10" ht="15" hidden="1" outlineLevel="1" thickBot="1" x14ac:dyDescent="0.4">
      <c r="A109" s="70" t="s">
        <v>4728</v>
      </c>
      <c r="B109" s="73" t="s">
        <v>4848</v>
      </c>
      <c r="C109" s="79" t="s">
        <v>4729</v>
      </c>
      <c r="D109" s="72" t="s">
        <v>170</v>
      </c>
      <c r="E109" s="83">
        <v>4</v>
      </c>
      <c r="F109" s="83">
        <v>4</v>
      </c>
      <c r="G109" s="84">
        <f t="shared" si="5"/>
        <v>8</v>
      </c>
      <c r="H109" s="67">
        <v>43734</v>
      </c>
      <c r="I109" s="90">
        <v>180</v>
      </c>
      <c r="J109" s="217">
        <f t="shared" si="3"/>
        <v>8</v>
      </c>
    </row>
    <row r="110" spans="1:10" ht="15" hidden="1" outlineLevel="1" thickBot="1" x14ac:dyDescent="0.4">
      <c r="A110" s="70" t="s">
        <v>4728</v>
      </c>
      <c r="B110" s="73" t="s">
        <v>4849</v>
      </c>
      <c r="C110" s="79" t="s">
        <v>4729</v>
      </c>
      <c r="D110" s="72" t="s">
        <v>170</v>
      </c>
      <c r="E110" s="83">
        <v>7</v>
      </c>
      <c r="F110" s="83">
        <v>7</v>
      </c>
      <c r="G110" s="84">
        <f t="shared" si="5"/>
        <v>14</v>
      </c>
      <c r="H110" s="67">
        <v>43734</v>
      </c>
      <c r="I110" s="90">
        <v>200</v>
      </c>
      <c r="J110" s="217">
        <f t="shared" si="3"/>
        <v>14</v>
      </c>
    </row>
    <row r="111" spans="1:10" ht="15" hidden="1" outlineLevel="1" thickBot="1" x14ac:dyDescent="0.4">
      <c r="A111" s="70" t="s">
        <v>4728</v>
      </c>
      <c r="B111" s="73" t="s">
        <v>4850</v>
      </c>
      <c r="C111" s="79" t="s">
        <v>4729</v>
      </c>
      <c r="D111" s="72" t="s">
        <v>170</v>
      </c>
      <c r="E111" s="84">
        <v>4</v>
      </c>
      <c r="F111" s="83">
        <v>4</v>
      </c>
      <c r="G111" s="84">
        <f t="shared" si="5"/>
        <v>8</v>
      </c>
      <c r="H111" s="67">
        <v>43734</v>
      </c>
      <c r="I111" s="85">
        <v>200</v>
      </c>
      <c r="J111" s="217">
        <f t="shared" si="3"/>
        <v>8</v>
      </c>
    </row>
    <row r="112" spans="1:10" ht="15" hidden="1" outlineLevel="1" thickBot="1" x14ac:dyDescent="0.4">
      <c r="A112" s="70" t="s">
        <v>4728</v>
      </c>
      <c r="B112" s="73" t="s">
        <v>4851</v>
      </c>
      <c r="C112" s="79" t="s">
        <v>4729</v>
      </c>
      <c r="D112" s="72" t="s">
        <v>170</v>
      </c>
      <c r="E112" s="84">
        <v>5</v>
      </c>
      <c r="F112" s="83">
        <v>5</v>
      </c>
      <c r="G112" s="84">
        <f t="shared" si="5"/>
        <v>10</v>
      </c>
      <c r="H112" s="67">
        <v>43734</v>
      </c>
      <c r="I112" s="85">
        <v>100</v>
      </c>
      <c r="J112" s="217">
        <f t="shared" si="3"/>
        <v>10</v>
      </c>
    </row>
    <row r="113" spans="1:10" ht="15" hidden="1" outlineLevel="1" thickBot="1" x14ac:dyDescent="0.4">
      <c r="A113" s="70" t="s">
        <v>4728</v>
      </c>
      <c r="B113" s="73" t="s">
        <v>4852</v>
      </c>
      <c r="C113" s="79" t="s">
        <v>4729</v>
      </c>
      <c r="D113" s="72" t="s">
        <v>170</v>
      </c>
      <c r="E113" s="84">
        <v>6</v>
      </c>
      <c r="F113" s="83">
        <v>6</v>
      </c>
      <c r="G113" s="84">
        <f t="shared" si="5"/>
        <v>12</v>
      </c>
      <c r="H113" s="67">
        <v>43734</v>
      </c>
      <c r="I113" s="85">
        <v>150</v>
      </c>
      <c r="J113" s="217">
        <f t="shared" si="3"/>
        <v>12</v>
      </c>
    </row>
    <row r="114" spans="1:10" ht="15" hidden="1" outlineLevel="1" thickBot="1" x14ac:dyDescent="0.4">
      <c r="A114" s="70" t="s">
        <v>4728</v>
      </c>
      <c r="B114" s="73" t="s">
        <v>4853</v>
      </c>
      <c r="C114" s="79" t="s">
        <v>4729</v>
      </c>
      <c r="D114" s="72" t="s">
        <v>170</v>
      </c>
      <c r="E114" s="84">
        <v>2</v>
      </c>
      <c r="F114" s="83">
        <v>4</v>
      </c>
      <c r="G114" s="84">
        <f t="shared" si="5"/>
        <v>6</v>
      </c>
      <c r="H114" s="67">
        <v>43734</v>
      </c>
      <c r="I114" s="85">
        <v>160</v>
      </c>
      <c r="J114" s="217">
        <f t="shared" si="3"/>
        <v>6</v>
      </c>
    </row>
    <row r="115" spans="1:10" ht="15" hidden="1" outlineLevel="1" thickBot="1" x14ac:dyDescent="0.4">
      <c r="A115" s="70" t="s">
        <v>4728</v>
      </c>
      <c r="B115" s="73" t="s">
        <v>4854</v>
      </c>
      <c r="C115" s="79" t="s">
        <v>4729</v>
      </c>
      <c r="D115" s="72" t="s">
        <v>170</v>
      </c>
      <c r="E115" s="84">
        <v>2</v>
      </c>
      <c r="F115" s="83">
        <v>2</v>
      </c>
      <c r="G115" s="84">
        <f t="shared" si="5"/>
        <v>4</v>
      </c>
      <c r="H115" s="67">
        <v>43734</v>
      </c>
      <c r="I115" s="85">
        <v>120</v>
      </c>
      <c r="J115" s="217">
        <f t="shared" si="3"/>
        <v>4</v>
      </c>
    </row>
    <row r="116" spans="1:10" ht="15" hidden="1" outlineLevel="1" thickBot="1" x14ac:dyDescent="0.4">
      <c r="A116" s="70" t="s">
        <v>4728</v>
      </c>
      <c r="B116" s="73" t="s">
        <v>4855</v>
      </c>
      <c r="C116" s="79" t="s">
        <v>4729</v>
      </c>
      <c r="D116" s="72" t="s">
        <v>170</v>
      </c>
      <c r="E116" s="84">
        <v>4</v>
      </c>
      <c r="F116" s="83">
        <v>4</v>
      </c>
      <c r="G116" s="84">
        <f t="shared" si="5"/>
        <v>8</v>
      </c>
      <c r="H116" s="67">
        <v>43734</v>
      </c>
      <c r="I116" s="85">
        <v>50</v>
      </c>
      <c r="J116" s="217">
        <f t="shared" si="3"/>
        <v>8</v>
      </c>
    </row>
    <row r="117" spans="1:10" ht="15" hidden="1" outlineLevel="1" thickBot="1" x14ac:dyDescent="0.4">
      <c r="A117" s="70" t="s">
        <v>4728</v>
      </c>
      <c r="B117" s="73" t="s">
        <v>4856</v>
      </c>
      <c r="C117" s="79" t="s">
        <v>4729</v>
      </c>
      <c r="D117" s="72" t="s">
        <v>170</v>
      </c>
      <c r="E117" s="84">
        <v>1</v>
      </c>
      <c r="F117" s="83">
        <v>2</v>
      </c>
      <c r="G117" s="84">
        <f t="shared" si="5"/>
        <v>3</v>
      </c>
      <c r="H117" s="67">
        <v>43734</v>
      </c>
      <c r="I117" s="85">
        <v>40</v>
      </c>
      <c r="J117" s="217">
        <f t="shared" si="3"/>
        <v>3</v>
      </c>
    </row>
    <row r="118" spans="1:10" ht="15" hidden="1" outlineLevel="1" thickBot="1" x14ac:dyDescent="0.4">
      <c r="A118" s="70" t="s">
        <v>4728</v>
      </c>
      <c r="B118" s="73" t="s">
        <v>4857</v>
      </c>
      <c r="C118" s="79" t="s">
        <v>4729</v>
      </c>
      <c r="D118" s="72" t="s">
        <v>170</v>
      </c>
      <c r="E118" s="84">
        <v>3</v>
      </c>
      <c r="F118" s="83">
        <v>3</v>
      </c>
      <c r="G118" s="84">
        <f t="shared" si="5"/>
        <v>6</v>
      </c>
      <c r="H118" s="67">
        <v>43734</v>
      </c>
      <c r="I118" s="85">
        <v>250</v>
      </c>
      <c r="J118" s="217">
        <f t="shared" si="3"/>
        <v>6</v>
      </c>
    </row>
    <row r="119" spans="1:10" ht="15" hidden="1" outlineLevel="1" thickBot="1" x14ac:dyDescent="0.4">
      <c r="A119" s="70" t="s">
        <v>4728</v>
      </c>
      <c r="B119" s="73" t="s">
        <v>4858</v>
      </c>
      <c r="C119" s="79" t="s">
        <v>4729</v>
      </c>
      <c r="D119" s="72" t="s">
        <v>170</v>
      </c>
      <c r="E119" s="84">
        <v>6</v>
      </c>
      <c r="F119" s="83">
        <v>6</v>
      </c>
      <c r="G119" s="84">
        <f t="shared" si="5"/>
        <v>12</v>
      </c>
      <c r="H119" s="67">
        <v>43734</v>
      </c>
      <c r="I119" s="85">
        <v>150</v>
      </c>
      <c r="J119" s="217">
        <f t="shared" si="3"/>
        <v>12</v>
      </c>
    </row>
    <row r="120" spans="1:10" ht="15" hidden="1" outlineLevel="1" thickBot="1" x14ac:dyDescent="0.4">
      <c r="A120" s="70" t="s">
        <v>4728</v>
      </c>
      <c r="B120" s="73" t="s">
        <v>4859</v>
      </c>
      <c r="C120" s="79" t="s">
        <v>4729</v>
      </c>
      <c r="D120" s="72" t="s">
        <v>170</v>
      </c>
      <c r="E120" s="84">
        <v>7</v>
      </c>
      <c r="F120" s="83">
        <v>7</v>
      </c>
      <c r="G120" s="84">
        <f t="shared" si="5"/>
        <v>14</v>
      </c>
      <c r="H120" s="67">
        <v>43734</v>
      </c>
      <c r="I120" s="85">
        <v>100</v>
      </c>
      <c r="J120" s="217">
        <f t="shared" si="3"/>
        <v>14</v>
      </c>
    </row>
    <row r="121" spans="1:10" ht="15" hidden="1" outlineLevel="1" thickBot="1" x14ac:dyDescent="0.4">
      <c r="A121" s="70" t="s">
        <v>4728</v>
      </c>
      <c r="B121" s="73" t="s">
        <v>4860</v>
      </c>
      <c r="C121" s="79" t="s">
        <v>4729</v>
      </c>
      <c r="D121" s="72" t="s">
        <v>170</v>
      </c>
      <c r="E121" s="84">
        <v>6</v>
      </c>
      <c r="F121" s="83">
        <v>6</v>
      </c>
      <c r="G121" s="84">
        <f t="shared" si="5"/>
        <v>12</v>
      </c>
      <c r="H121" s="67">
        <v>43734</v>
      </c>
      <c r="I121" s="85">
        <v>100</v>
      </c>
      <c r="J121" s="217">
        <f t="shared" si="3"/>
        <v>12</v>
      </c>
    </row>
    <row r="122" spans="1:10" ht="15" hidden="1" outlineLevel="1" thickBot="1" x14ac:dyDescent="0.4">
      <c r="A122" s="70" t="s">
        <v>4728</v>
      </c>
      <c r="B122" s="73" t="s">
        <v>4861</v>
      </c>
      <c r="C122" s="79" t="s">
        <v>4729</v>
      </c>
      <c r="D122" s="72" t="s">
        <v>170</v>
      </c>
      <c r="E122" s="84">
        <v>9</v>
      </c>
      <c r="F122" s="83">
        <v>9</v>
      </c>
      <c r="G122" s="84">
        <f t="shared" si="5"/>
        <v>18</v>
      </c>
      <c r="H122" s="67">
        <v>43734</v>
      </c>
      <c r="I122" s="85">
        <v>150</v>
      </c>
      <c r="J122" s="217">
        <f t="shared" si="3"/>
        <v>18</v>
      </c>
    </row>
    <row r="123" spans="1:10" ht="15" hidden="1" outlineLevel="1" thickBot="1" x14ac:dyDescent="0.4">
      <c r="A123" s="70" t="s">
        <v>4728</v>
      </c>
      <c r="B123" s="73" t="s">
        <v>4862</v>
      </c>
      <c r="C123" s="79" t="s">
        <v>4729</v>
      </c>
      <c r="D123" s="72" t="s">
        <v>170</v>
      </c>
      <c r="E123" s="84">
        <v>6</v>
      </c>
      <c r="F123" s="83">
        <v>6</v>
      </c>
      <c r="G123" s="84">
        <f t="shared" si="5"/>
        <v>12</v>
      </c>
      <c r="H123" s="67">
        <v>43734</v>
      </c>
      <c r="I123" s="85">
        <v>130</v>
      </c>
      <c r="J123" s="217">
        <f t="shared" si="3"/>
        <v>12</v>
      </c>
    </row>
    <row r="124" spans="1:10" ht="15" hidden="1" outlineLevel="1" thickBot="1" x14ac:dyDescent="0.4">
      <c r="A124" s="70" t="s">
        <v>4728</v>
      </c>
      <c r="B124" s="73" t="s">
        <v>4863</v>
      </c>
      <c r="C124" s="79" t="s">
        <v>4729</v>
      </c>
      <c r="D124" s="72" t="s">
        <v>170</v>
      </c>
      <c r="E124" s="84">
        <v>8</v>
      </c>
      <c r="F124" s="83">
        <v>8</v>
      </c>
      <c r="G124" s="84">
        <f t="shared" si="5"/>
        <v>16</v>
      </c>
      <c r="H124" s="67">
        <v>43734</v>
      </c>
      <c r="I124" s="85">
        <v>250</v>
      </c>
      <c r="J124" s="217">
        <f t="shared" si="3"/>
        <v>16</v>
      </c>
    </row>
    <row r="125" spans="1:10" ht="15" hidden="1" outlineLevel="1" thickBot="1" x14ac:dyDescent="0.4">
      <c r="A125" s="70" t="s">
        <v>4728</v>
      </c>
      <c r="B125" s="73" t="s">
        <v>4864</v>
      </c>
      <c r="C125" s="79" t="s">
        <v>4729</v>
      </c>
      <c r="D125" s="72" t="s">
        <v>170</v>
      </c>
      <c r="E125" s="84">
        <v>4</v>
      </c>
      <c r="F125" s="83">
        <v>5</v>
      </c>
      <c r="G125" s="84">
        <f t="shared" si="5"/>
        <v>9</v>
      </c>
      <c r="H125" s="67">
        <v>43734</v>
      </c>
      <c r="I125" s="85">
        <v>70</v>
      </c>
      <c r="J125" s="217">
        <f t="shared" si="3"/>
        <v>9</v>
      </c>
    </row>
    <row r="126" spans="1:10" ht="15" hidden="1" outlineLevel="1" thickBot="1" x14ac:dyDescent="0.4">
      <c r="A126" s="70" t="s">
        <v>4728</v>
      </c>
      <c r="B126" s="73" t="s">
        <v>4865</v>
      </c>
      <c r="C126" s="79" t="s">
        <v>4729</v>
      </c>
      <c r="D126" s="72" t="s">
        <v>170</v>
      </c>
      <c r="E126" s="84">
        <v>7</v>
      </c>
      <c r="F126" s="83">
        <v>7</v>
      </c>
      <c r="G126" s="84">
        <f t="shared" si="5"/>
        <v>14</v>
      </c>
      <c r="H126" s="67">
        <v>43734</v>
      </c>
      <c r="I126" s="85">
        <v>150</v>
      </c>
      <c r="J126" s="217">
        <f t="shared" si="3"/>
        <v>14</v>
      </c>
    </row>
    <row r="127" spans="1:10" ht="15" hidden="1" outlineLevel="1" thickBot="1" x14ac:dyDescent="0.4">
      <c r="A127" s="70" t="s">
        <v>4728</v>
      </c>
      <c r="B127" s="73" t="s">
        <v>4866</v>
      </c>
      <c r="C127" s="79" t="s">
        <v>4729</v>
      </c>
      <c r="D127" s="72" t="s">
        <v>170</v>
      </c>
      <c r="E127" s="84">
        <v>6</v>
      </c>
      <c r="F127" s="83">
        <v>6</v>
      </c>
      <c r="G127" s="84">
        <f t="shared" si="5"/>
        <v>12</v>
      </c>
      <c r="H127" s="67">
        <v>43734</v>
      </c>
      <c r="I127" s="85">
        <v>100</v>
      </c>
      <c r="J127" s="217">
        <f t="shared" si="3"/>
        <v>12</v>
      </c>
    </row>
    <row r="128" spans="1:10" ht="15" hidden="1" outlineLevel="1" thickBot="1" x14ac:dyDescent="0.4">
      <c r="A128" s="70" t="s">
        <v>4728</v>
      </c>
      <c r="B128" s="73" t="s">
        <v>4867</v>
      </c>
      <c r="C128" s="79" t="s">
        <v>4729</v>
      </c>
      <c r="D128" s="72" t="s">
        <v>170</v>
      </c>
      <c r="E128" s="84">
        <v>3</v>
      </c>
      <c r="F128" s="83">
        <v>3</v>
      </c>
      <c r="G128" s="84">
        <f t="shared" si="5"/>
        <v>6</v>
      </c>
      <c r="H128" s="67">
        <v>43734</v>
      </c>
      <c r="I128" s="85">
        <v>50</v>
      </c>
      <c r="J128" s="217">
        <f t="shared" si="3"/>
        <v>6</v>
      </c>
    </row>
    <row r="129" spans="1:10" ht="15" hidden="1" outlineLevel="1" thickBot="1" x14ac:dyDescent="0.4">
      <c r="A129" s="70" t="s">
        <v>4728</v>
      </c>
      <c r="B129" s="73" t="s">
        <v>4868</v>
      </c>
      <c r="C129" s="79" t="s">
        <v>4729</v>
      </c>
      <c r="D129" s="72" t="s">
        <v>170</v>
      </c>
      <c r="E129" s="84">
        <v>2</v>
      </c>
      <c r="F129" s="83">
        <v>3</v>
      </c>
      <c r="G129" s="84">
        <f t="shared" si="5"/>
        <v>5</v>
      </c>
      <c r="H129" s="67">
        <v>43734</v>
      </c>
      <c r="I129" s="85">
        <v>100</v>
      </c>
      <c r="J129" s="217">
        <f t="shared" si="3"/>
        <v>5</v>
      </c>
    </row>
    <row r="130" spans="1:10" ht="15" hidden="1" outlineLevel="1" thickBot="1" x14ac:dyDescent="0.4">
      <c r="A130" s="70" t="s">
        <v>4728</v>
      </c>
      <c r="B130" s="73" t="s">
        <v>4869</v>
      </c>
      <c r="C130" s="79" t="s">
        <v>4729</v>
      </c>
      <c r="D130" s="72" t="s">
        <v>170</v>
      </c>
      <c r="E130" s="84">
        <v>6</v>
      </c>
      <c r="F130" s="83">
        <v>6</v>
      </c>
      <c r="G130" s="84">
        <f t="shared" si="5"/>
        <v>12</v>
      </c>
      <c r="H130" s="67">
        <v>43734</v>
      </c>
      <c r="I130" s="85">
        <v>100</v>
      </c>
      <c r="J130" s="217">
        <f t="shared" si="3"/>
        <v>12</v>
      </c>
    </row>
    <row r="131" spans="1:10" hidden="1" outlineLevel="1" x14ac:dyDescent="0.35">
      <c r="A131" s="70" t="s">
        <v>4728</v>
      </c>
      <c r="B131" s="73" t="s">
        <v>4870</v>
      </c>
      <c r="C131" s="79" t="s">
        <v>4729</v>
      </c>
      <c r="D131" s="72" t="s">
        <v>170</v>
      </c>
      <c r="E131" s="84">
        <v>4</v>
      </c>
      <c r="F131" s="83">
        <v>4</v>
      </c>
      <c r="G131" s="84">
        <f t="shared" si="5"/>
        <v>8</v>
      </c>
      <c r="H131" s="67">
        <v>43734</v>
      </c>
      <c r="I131" s="85">
        <v>60</v>
      </c>
      <c r="J131" s="217">
        <f t="shared" ref="J131:J194" si="6">IF(I131&gt;$Q$1,,G131)</f>
        <v>8</v>
      </c>
    </row>
    <row r="132" spans="1:10" ht="15" collapsed="1" thickBot="1" x14ac:dyDescent="0.4">
      <c r="A132" s="71" t="s">
        <v>4728</v>
      </c>
      <c r="B132" s="74"/>
      <c r="C132" s="80" t="s">
        <v>4729</v>
      </c>
      <c r="D132" s="118">
        <f>COUNTA(D39:D131)</f>
        <v>93</v>
      </c>
      <c r="E132" s="81">
        <f>SUM(E39:E131)</f>
        <v>507</v>
      </c>
      <c r="F132" s="81">
        <f>SUM(F39:F131)</f>
        <v>453</v>
      </c>
      <c r="G132" s="81">
        <f>SUM(G39:G131)</f>
        <v>960</v>
      </c>
      <c r="H132" s="92">
        <v>43734</v>
      </c>
      <c r="I132" s="82">
        <f>AVERAGE(I39:I131)</f>
        <v>149.03225806451613</v>
      </c>
      <c r="J132" s="81">
        <f>SUM(J39:J131)</f>
        <v>960</v>
      </c>
    </row>
    <row r="133" spans="1:10" ht="15" hidden="1" outlineLevel="1" thickBot="1" x14ac:dyDescent="0.4">
      <c r="A133" s="72" t="s">
        <v>4730</v>
      </c>
      <c r="B133" s="75" t="s">
        <v>4871</v>
      </c>
      <c r="C133" s="86" t="s">
        <v>4731</v>
      </c>
      <c r="D133" s="72" t="s">
        <v>170</v>
      </c>
      <c r="E133" s="87">
        <v>6</v>
      </c>
      <c r="F133" s="87">
        <v>2</v>
      </c>
      <c r="G133" s="88">
        <f t="shared" ref="G133:G164" si="7">E133+F133</f>
        <v>8</v>
      </c>
      <c r="H133" s="142">
        <v>43761</v>
      </c>
      <c r="I133" s="89">
        <v>100</v>
      </c>
      <c r="J133" s="217">
        <f t="shared" si="6"/>
        <v>8</v>
      </c>
    </row>
    <row r="134" spans="1:10" ht="15" hidden="1" outlineLevel="1" thickBot="1" x14ac:dyDescent="0.4">
      <c r="A134" s="70" t="s">
        <v>4730</v>
      </c>
      <c r="B134" s="73" t="s">
        <v>4872</v>
      </c>
      <c r="C134" s="79" t="s">
        <v>4731</v>
      </c>
      <c r="D134" s="72" t="s">
        <v>170</v>
      </c>
      <c r="E134" s="83">
        <v>5</v>
      </c>
      <c r="F134" s="83">
        <v>3</v>
      </c>
      <c r="G134" s="84">
        <f t="shared" si="7"/>
        <v>8</v>
      </c>
      <c r="H134" s="142">
        <v>43761</v>
      </c>
      <c r="I134" s="90">
        <v>50</v>
      </c>
      <c r="J134" s="217">
        <f t="shared" si="6"/>
        <v>8</v>
      </c>
    </row>
    <row r="135" spans="1:10" ht="15" hidden="1" outlineLevel="1" thickBot="1" x14ac:dyDescent="0.4">
      <c r="A135" s="70" t="s">
        <v>4730</v>
      </c>
      <c r="B135" s="73" t="s">
        <v>4873</v>
      </c>
      <c r="C135" s="79" t="s">
        <v>4731</v>
      </c>
      <c r="D135" s="72" t="s">
        <v>170</v>
      </c>
      <c r="E135" s="83">
        <v>2</v>
      </c>
      <c r="F135" s="83">
        <v>4</v>
      </c>
      <c r="G135" s="84">
        <f t="shared" si="7"/>
        <v>6</v>
      </c>
      <c r="H135" s="142">
        <v>43761</v>
      </c>
      <c r="I135" s="90">
        <v>55</v>
      </c>
      <c r="J135" s="217">
        <f t="shared" si="6"/>
        <v>6</v>
      </c>
    </row>
    <row r="136" spans="1:10" ht="15" hidden="1" outlineLevel="1" thickBot="1" x14ac:dyDescent="0.4">
      <c r="A136" s="70" t="s">
        <v>4730</v>
      </c>
      <c r="B136" s="73" t="s">
        <v>4874</v>
      </c>
      <c r="C136" s="79" t="s">
        <v>4731</v>
      </c>
      <c r="D136" s="72" t="s">
        <v>170</v>
      </c>
      <c r="E136" s="83">
        <v>5</v>
      </c>
      <c r="F136" s="83">
        <v>2</v>
      </c>
      <c r="G136" s="84">
        <f t="shared" si="7"/>
        <v>7</v>
      </c>
      <c r="H136" s="142">
        <v>43761</v>
      </c>
      <c r="I136" s="90">
        <v>100</v>
      </c>
      <c r="J136" s="217">
        <f t="shared" si="6"/>
        <v>7</v>
      </c>
    </row>
    <row r="137" spans="1:10" ht="15" hidden="1" outlineLevel="1" thickBot="1" x14ac:dyDescent="0.4">
      <c r="A137" s="70" t="s">
        <v>4730</v>
      </c>
      <c r="B137" s="73" t="s">
        <v>4875</v>
      </c>
      <c r="C137" s="79" t="s">
        <v>4731</v>
      </c>
      <c r="D137" s="72" t="s">
        <v>170</v>
      </c>
      <c r="E137" s="83">
        <v>5</v>
      </c>
      <c r="F137" s="83">
        <v>4</v>
      </c>
      <c r="G137" s="84">
        <f t="shared" si="7"/>
        <v>9</v>
      </c>
      <c r="H137" s="142">
        <v>43761</v>
      </c>
      <c r="I137" s="90">
        <v>75</v>
      </c>
      <c r="J137" s="217">
        <f t="shared" si="6"/>
        <v>9</v>
      </c>
    </row>
    <row r="138" spans="1:10" ht="15" hidden="1" outlineLevel="1" thickBot="1" x14ac:dyDescent="0.4">
      <c r="A138" s="70" t="s">
        <v>4730</v>
      </c>
      <c r="B138" s="73" t="s">
        <v>4876</v>
      </c>
      <c r="C138" s="79" t="s">
        <v>4731</v>
      </c>
      <c r="D138" s="72" t="s">
        <v>170</v>
      </c>
      <c r="E138" s="83">
        <v>9</v>
      </c>
      <c r="F138" s="83">
        <v>4</v>
      </c>
      <c r="G138" s="84">
        <f t="shared" si="7"/>
        <v>13</v>
      </c>
      <c r="H138" s="142">
        <v>43761</v>
      </c>
      <c r="I138" s="90">
        <v>100</v>
      </c>
      <c r="J138" s="217">
        <f t="shared" si="6"/>
        <v>13</v>
      </c>
    </row>
    <row r="139" spans="1:10" ht="15" hidden="1" outlineLevel="1" thickBot="1" x14ac:dyDescent="0.4">
      <c r="A139" s="70" t="s">
        <v>4730</v>
      </c>
      <c r="B139" s="73" t="s">
        <v>4877</v>
      </c>
      <c r="C139" s="79" t="s">
        <v>4731</v>
      </c>
      <c r="D139" s="72" t="s">
        <v>170</v>
      </c>
      <c r="E139" s="83">
        <v>2</v>
      </c>
      <c r="F139" s="83">
        <v>2</v>
      </c>
      <c r="G139" s="84">
        <f t="shared" si="7"/>
        <v>4</v>
      </c>
      <c r="H139" s="142">
        <v>43761</v>
      </c>
      <c r="I139" s="90">
        <v>70</v>
      </c>
      <c r="J139" s="217">
        <f t="shared" si="6"/>
        <v>4</v>
      </c>
    </row>
    <row r="140" spans="1:10" ht="15" hidden="1" outlineLevel="1" thickBot="1" x14ac:dyDescent="0.4">
      <c r="A140" s="70" t="s">
        <v>4730</v>
      </c>
      <c r="B140" s="73" t="s">
        <v>4878</v>
      </c>
      <c r="C140" s="79" t="s">
        <v>4731</v>
      </c>
      <c r="D140" s="72" t="s">
        <v>170</v>
      </c>
      <c r="E140" s="83">
        <v>4</v>
      </c>
      <c r="F140" s="83">
        <v>13</v>
      </c>
      <c r="G140" s="84">
        <f t="shared" si="7"/>
        <v>17</v>
      </c>
      <c r="H140" s="142">
        <v>43761</v>
      </c>
      <c r="I140" s="90">
        <v>20</v>
      </c>
      <c r="J140" s="217">
        <f t="shared" si="6"/>
        <v>17</v>
      </c>
    </row>
    <row r="141" spans="1:10" ht="15" hidden="1" outlineLevel="1" thickBot="1" x14ac:dyDescent="0.4">
      <c r="A141" s="70" t="s">
        <v>4730</v>
      </c>
      <c r="B141" s="73" t="s">
        <v>4879</v>
      </c>
      <c r="C141" s="79" t="s">
        <v>4731</v>
      </c>
      <c r="D141" s="72" t="s">
        <v>170</v>
      </c>
      <c r="E141" s="83">
        <v>4</v>
      </c>
      <c r="F141" s="83">
        <v>3</v>
      </c>
      <c r="G141" s="84">
        <f t="shared" si="7"/>
        <v>7</v>
      </c>
      <c r="H141" s="142">
        <v>43761</v>
      </c>
      <c r="I141" s="90">
        <v>90</v>
      </c>
      <c r="J141" s="217">
        <f t="shared" si="6"/>
        <v>7</v>
      </c>
    </row>
    <row r="142" spans="1:10" ht="15" hidden="1" outlineLevel="1" thickBot="1" x14ac:dyDescent="0.4">
      <c r="A142" s="70" t="s">
        <v>4730</v>
      </c>
      <c r="B142" s="73" t="s">
        <v>4880</v>
      </c>
      <c r="C142" s="79" t="s">
        <v>4731</v>
      </c>
      <c r="D142" s="72" t="s">
        <v>170</v>
      </c>
      <c r="E142" s="83">
        <v>5</v>
      </c>
      <c r="F142" s="83">
        <v>4</v>
      </c>
      <c r="G142" s="84">
        <f t="shared" si="7"/>
        <v>9</v>
      </c>
      <c r="H142" s="142">
        <v>43761</v>
      </c>
      <c r="I142" s="90">
        <v>50</v>
      </c>
      <c r="J142" s="217">
        <f t="shared" si="6"/>
        <v>9</v>
      </c>
    </row>
    <row r="143" spans="1:10" ht="15" hidden="1" outlineLevel="1" thickBot="1" x14ac:dyDescent="0.4">
      <c r="A143" s="70" t="s">
        <v>4730</v>
      </c>
      <c r="B143" s="73" t="s">
        <v>4881</v>
      </c>
      <c r="C143" s="79" t="s">
        <v>4731</v>
      </c>
      <c r="D143" s="72" t="s">
        <v>170</v>
      </c>
      <c r="E143" s="83">
        <v>3</v>
      </c>
      <c r="F143" s="83">
        <v>3</v>
      </c>
      <c r="G143" s="84">
        <f t="shared" si="7"/>
        <v>6</v>
      </c>
      <c r="H143" s="142">
        <v>43761</v>
      </c>
      <c r="I143" s="90">
        <v>100</v>
      </c>
      <c r="J143" s="217">
        <f t="shared" si="6"/>
        <v>6</v>
      </c>
    </row>
    <row r="144" spans="1:10" ht="15" hidden="1" outlineLevel="1" thickBot="1" x14ac:dyDescent="0.4">
      <c r="A144" s="70" t="s">
        <v>4730</v>
      </c>
      <c r="B144" s="73" t="s">
        <v>4882</v>
      </c>
      <c r="C144" s="79" t="s">
        <v>4731</v>
      </c>
      <c r="D144" s="72" t="s">
        <v>170</v>
      </c>
      <c r="E144" s="83">
        <v>4</v>
      </c>
      <c r="F144" s="83">
        <v>8</v>
      </c>
      <c r="G144" s="84">
        <f t="shared" si="7"/>
        <v>12</v>
      </c>
      <c r="H144" s="142">
        <v>43761</v>
      </c>
      <c r="I144" s="90">
        <v>40</v>
      </c>
      <c r="J144" s="217">
        <f t="shared" si="6"/>
        <v>12</v>
      </c>
    </row>
    <row r="145" spans="1:10" ht="15" hidden="1" outlineLevel="1" thickBot="1" x14ac:dyDescent="0.4">
      <c r="A145" s="70" t="s">
        <v>4730</v>
      </c>
      <c r="B145" s="73" t="s">
        <v>4883</v>
      </c>
      <c r="C145" s="79" t="s">
        <v>4731</v>
      </c>
      <c r="D145" s="72" t="s">
        <v>170</v>
      </c>
      <c r="E145" s="83">
        <v>3</v>
      </c>
      <c r="F145" s="83">
        <v>2</v>
      </c>
      <c r="G145" s="84">
        <f t="shared" si="7"/>
        <v>5</v>
      </c>
      <c r="H145" s="142">
        <v>43761</v>
      </c>
      <c r="I145" s="90">
        <v>700</v>
      </c>
      <c r="J145" s="217">
        <f t="shared" si="6"/>
        <v>5</v>
      </c>
    </row>
    <row r="146" spans="1:10" ht="15" hidden="1" outlineLevel="1" thickBot="1" x14ac:dyDescent="0.4">
      <c r="A146" s="70" t="s">
        <v>4730</v>
      </c>
      <c r="B146" s="73" t="s">
        <v>4884</v>
      </c>
      <c r="C146" s="79" t="s">
        <v>4731</v>
      </c>
      <c r="D146" s="72" t="s">
        <v>170</v>
      </c>
      <c r="E146" s="83">
        <v>3</v>
      </c>
      <c r="F146" s="83">
        <v>4</v>
      </c>
      <c r="G146" s="84">
        <f t="shared" si="7"/>
        <v>7</v>
      </c>
      <c r="H146" s="142">
        <v>43761</v>
      </c>
      <c r="I146" s="90">
        <v>50</v>
      </c>
      <c r="J146" s="217">
        <f t="shared" si="6"/>
        <v>7</v>
      </c>
    </row>
    <row r="147" spans="1:10" ht="15" hidden="1" outlineLevel="1" thickBot="1" x14ac:dyDescent="0.4">
      <c r="A147" s="70" t="s">
        <v>4730</v>
      </c>
      <c r="B147" s="73" t="s">
        <v>4885</v>
      </c>
      <c r="C147" s="79" t="s">
        <v>4731</v>
      </c>
      <c r="D147" s="72" t="s">
        <v>170</v>
      </c>
      <c r="E147" s="83">
        <v>5</v>
      </c>
      <c r="F147" s="83">
        <v>3</v>
      </c>
      <c r="G147" s="84">
        <f t="shared" si="7"/>
        <v>8</v>
      </c>
      <c r="H147" s="142">
        <v>43761</v>
      </c>
      <c r="I147" s="90">
        <v>90</v>
      </c>
      <c r="J147" s="217">
        <f t="shared" si="6"/>
        <v>8</v>
      </c>
    </row>
    <row r="148" spans="1:10" ht="15" hidden="1" outlineLevel="1" thickBot="1" x14ac:dyDescent="0.4">
      <c r="A148" s="70" t="s">
        <v>4730</v>
      </c>
      <c r="B148" s="73" t="s">
        <v>4886</v>
      </c>
      <c r="C148" s="79" t="s">
        <v>4731</v>
      </c>
      <c r="D148" s="72" t="s">
        <v>170</v>
      </c>
      <c r="E148" s="83">
        <v>4</v>
      </c>
      <c r="F148" s="83">
        <v>3</v>
      </c>
      <c r="G148" s="84">
        <f t="shared" si="7"/>
        <v>7</v>
      </c>
      <c r="H148" s="142">
        <v>43761</v>
      </c>
      <c r="I148" s="90">
        <v>45</v>
      </c>
      <c r="J148" s="217">
        <f t="shared" si="6"/>
        <v>7</v>
      </c>
    </row>
    <row r="149" spans="1:10" ht="15" hidden="1" outlineLevel="1" thickBot="1" x14ac:dyDescent="0.4">
      <c r="A149" s="70" t="s">
        <v>4730</v>
      </c>
      <c r="B149" s="73" t="s">
        <v>4887</v>
      </c>
      <c r="C149" s="79" t="s">
        <v>4731</v>
      </c>
      <c r="D149" s="72" t="s">
        <v>170</v>
      </c>
      <c r="E149" s="83">
        <v>3</v>
      </c>
      <c r="F149" s="83">
        <v>4</v>
      </c>
      <c r="G149" s="84">
        <f t="shared" si="7"/>
        <v>7</v>
      </c>
      <c r="H149" s="142">
        <v>43761</v>
      </c>
      <c r="I149" s="90">
        <v>100</v>
      </c>
      <c r="J149" s="217">
        <f t="shared" si="6"/>
        <v>7</v>
      </c>
    </row>
    <row r="150" spans="1:10" ht="15" hidden="1" outlineLevel="1" thickBot="1" x14ac:dyDescent="0.4">
      <c r="A150" s="70" t="s">
        <v>4730</v>
      </c>
      <c r="B150" s="73" t="s">
        <v>4888</v>
      </c>
      <c r="C150" s="79" t="s">
        <v>4731</v>
      </c>
      <c r="D150" s="72" t="s">
        <v>170</v>
      </c>
      <c r="E150" s="83">
        <v>3</v>
      </c>
      <c r="F150" s="83">
        <v>4</v>
      </c>
      <c r="G150" s="84">
        <f t="shared" si="7"/>
        <v>7</v>
      </c>
      <c r="H150" s="142">
        <v>43761</v>
      </c>
      <c r="I150" s="90">
        <v>45</v>
      </c>
      <c r="J150" s="217">
        <f t="shared" si="6"/>
        <v>7</v>
      </c>
    </row>
    <row r="151" spans="1:10" ht="15" hidden="1" outlineLevel="1" thickBot="1" x14ac:dyDescent="0.4">
      <c r="A151" s="70" t="s">
        <v>4730</v>
      </c>
      <c r="B151" s="73" t="s">
        <v>4889</v>
      </c>
      <c r="C151" s="79" t="s">
        <v>4731</v>
      </c>
      <c r="D151" s="72" t="s">
        <v>170</v>
      </c>
      <c r="E151" s="83">
        <v>2</v>
      </c>
      <c r="F151" s="83">
        <v>4</v>
      </c>
      <c r="G151" s="84">
        <f t="shared" si="7"/>
        <v>6</v>
      </c>
      <c r="H151" s="142">
        <v>43761</v>
      </c>
      <c r="I151" s="90">
        <v>60</v>
      </c>
      <c r="J151" s="217">
        <f t="shared" si="6"/>
        <v>6</v>
      </c>
    </row>
    <row r="152" spans="1:10" ht="15" hidden="1" outlineLevel="1" thickBot="1" x14ac:dyDescent="0.4">
      <c r="A152" s="70" t="s">
        <v>4730</v>
      </c>
      <c r="B152" s="73" t="s">
        <v>4890</v>
      </c>
      <c r="C152" s="79" t="s">
        <v>4731</v>
      </c>
      <c r="D152" s="72" t="s">
        <v>170</v>
      </c>
      <c r="E152" s="83">
        <v>4</v>
      </c>
      <c r="F152" s="83">
        <v>2</v>
      </c>
      <c r="G152" s="84">
        <f t="shared" si="7"/>
        <v>6</v>
      </c>
      <c r="H152" s="142">
        <v>43761</v>
      </c>
      <c r="I152" s="90">
        <v>20</v>
      </c>
      <c r="J152" s="217">
        <f t="shared" si="6"/>
        <v>6</v>
      </c>
    </row>
    <row r="153" spans="1:10" ht="15" hidden="1" outlineLevel="1" thickBot="1" x14ac:dyDescent="0.4">
      <c r="A153" s="70" t="s">
        <v>4730</v>
      </c>
      <c r="B153" s="73" t="s">
        <v>4891</v>
      </c>
      <c r="C153" s="79" t="s">
        <v>4731</v>
      </c>
      <c r="D153" s="72" t="s">
        <v>170</v>
      </c>
      <c r="E153" s="83">
        <v>4</v>
      </c>
      <c r="F153" s="83">
        <v>2</v>
      </c>
      <c r="G153" s="84">
        <f t="shared" si="7"/>
        <v>6</v>
      </c>
      <c r="H153" s="142">
        <v>43761</v>
      </c>
      <c r="I153" s="90">
        <v>60</v>
      </c>
      <c r="J153" s="217">
        <f t="shared" si="6"/>
        <v>6</v>
      </c>
    </row>
    <row r="154" spans="1:10" ht="15" hidden="1" outlineLevel="1" thickBot="1" x14ac:dyDescent="0.4">
      <c r="A154" s="70" t="s">
        <v>4730</v>
      </c>
      <c r="B154" s="73" t="s">
        <v>4892</v>
      </c>
      <c r="C154" s="79" t="s">
        <v>4731</v>
      </c>
      <c r="D154" s="72" t="s">
        <v>170</v>
      </c>
      <c r="E154" s="83">
        <v>3</v>
      </c>
      <c r="F154" s="83">
        <v>3</v>
      </c>
      <c r="G154" s="84">
        <f t="shared" si="7"/>
        <v>6</v>
      </c>
      <c r="H154" s="142">
        <v>43761</v>
      </c>
      <c r="I154" s="90">
        <v>100</v>
      </c>
      <c r="J154" s="217">
        <f t="shared" si="6"/>
        <v>6</v>
      </c>
    </row>
    <row r="155" spans="1:10" ht="15" hidden="1" outlineLevel="1" thickBot="1" x14ac:dyDescent="0.4">
      <c r="A155" s="70" t="s">
        <v>4730</v>
      </c>
      <c r="B155" s="73" t="s">
        <v>4893</v>
      </c>
      <c r="C155" s="79" t="s">
        <v>4731</v>
      </c>
      <c r="D155" s="72" t="s">
        <v>170</v>
      </c>
      <c r="E155" s="83">
        <v>5</v>
      </c>
      <c r="F155" s="83">
        <v>6</v>
      </c>
      <c r="G155" s="84">
        <f t="shared" si="7"/>
        <v>11</v>
      </c>
      <c r="H155" s="142">
        <v>43761</v>
      </c>
      <c r="I155" s="90">
        <v>100</v>
      </c>
      <c r="J155" s="217">
        <f t="shared" si="6"/>
        <v>11</v>
      </c>
    </row>
    <row r="156" spans="1:10" ht="15" hidden="1" outlineLevel="1" thickBot="1" x14ac:dyDescent="0.4">
      <c r="A156" s="70" t="s">
        <v>4730</v>
      </c>
      <c r="B156" s="73" t="s">
        <v>4894</v>
      </c>
      <c r="C156" s="79" t="s">
        <v>4731</v>
      </c>
      <c r="D156" s="72" t="s">
        <v>170</v>
      </c>
      <c r="E156" s="83">
        <v>2</v>
      </c>
      <c r="F156" s="83">
        <v>2</v>
      </c>
      <c r="G156" s="84">
        <f t="shared" si="7"/>
        <v>4</v>
      </c>
      <c r="H156" s="142">
        <v>43761</v>
      </c>
      <c r="I156" s="90">
        <v>60</v>
      </c>
      <c r="J156" s="217">
        <f t="shared" si="6"/>
        <v>4</v>
      </c>
    </row>
    <row r="157" spans="1:10" ht="15" hidden="1" outlineLevel="1" thickBot="1" x14ac:dyDescent="0.4">
      <c r="A157" s="70" t="s">
        <v>4730</v>
      </c>
      <c r="B157" s="73" t="s">
        <v>4895</v>
      </c>
      <c r="C157" s="79" t="s">
        <v>4731</v>
      </c>
      <c r="D157" s="72" t="s">
        <v>170</v>
      </c>
      <c r="E157" s="83">
        <v>5</v>
      </c>
      <c r="F157" s="83">
        <v>4</v>
      </c>
      <c r="G157" s="84">
        <f t="shared" si="7"/>
        <v>9</v>
      </c>
      <c r="H157" s="142">
        <v>43761</v>
      </c>
      <c r="I157" s="90">
        <v>30</v>
      </c>
      <c r="J157" s="217">
        <f t="shared" si="6"/>
        <v>9</v>
      </c>
    </row>
    <row r="158" spans="1:10" ht="15" hidden="1" outlineLevel="1" thickBot="1" x14ac:dyDescent="0.4">
      <c r="A158" s="70" t="s">
        <v>4730</v>
      </c>
      <c r="B158" s="73" t="s">
        <v>4896</v>
      </c>
      <c r="C158" s="79" t="s">
        <v>4731</v>
      </c>
      <c r="D158" s="72" t="s">
        <v>170</v>
      </c>
      <c r="E158" s="83">
        <v>6</v>
      </c>
      <c r="F158" s="83">
        <v>2</v>
      </c>
      <c r="G158" s="84">
        <f t="shared" si="7"/>
        <v>8</v>
      </c>
      <c r="H158" s="142">
        <v>43761</v>
      </c>
      <c r="I158" s="90">
        <v>80</v>
      </c>
      <c r="J158" s="217">
        <f t="shared" si="6"/>
        <v>8</v>
      </c>
    </row>
    <row r="159" spans="1:10" ht="15" hidden="1" outlineLevel="1" thickBot="1" x14ac:dyDescent="0.4">
      <c r="A159" s="70" t="s">
        <v>4730</v>
      </c>
      <c r="B159" s="73" t="s">
        <v>4897</v>
      </c>
      <c r="C159" s="79" t="s">
        <v>4731</v>
      </c>
      <c r="D159" s="72" t="s">
        <v>170</v>
      </c>
      <c r="E159" s="83">
        <v>9</v>
      </c>
      <c r="F159" s="83">
        <v>4</v>
      </c>
      <c r="G159" s="84">
        <f t="shared" si="7"/>
        <v>13</v>
      </c>
      <c r="H159" s="142">
        <v>43761</v>
      </c>
      <c r="I159" s="90">
        <v>70</v>
      </c>
      <c r="J159" s="217">
        <f t="shared" si="6"/>
        <v>13</v>
      </c>
    </row>
    <row r="160" spans="1:10" ht="15" hidden="1" outlineLevel="1" thickBot="1" x14ac:dyDescent="0.4">
      <c r="A160" s="70" t="s">
        <v>4730</v>
      </c>
      <c r="B160" s="73" t="s">
        <v>4898</v>
      </c>
      <c r="C160" s="79" t="s">
        <v>4731</v>
      </c>
      <c r="D160" s="72" t="s">
        <v>170</v>
      </c>
      <c r="E160" s="83">
        <v>2</v>
      </c>
      <c r="F160" s="83">
        <v>7</v>
      </c>
      <c r="G160" s="84">
        <f t="shared" si="7"/>
        <v>9</v>
      </c>
      <c r="H160" s="142">
        <v>43761</v>
      </c>
      <c r="I160" s="90">
        <v>80</v>
      </c>
      <c r="J160" s="217">
        <f t="shared" si="6"/>
        <v>9</v>
      </c>
    </row>
    <row r="161" spans="1:10" ht="15" hidden="1" outlineLevel="1" thickBot="1" x14ac:dyDescent="0.4">
      <c r="A161" s="70" t="s">
        <v>4730</v>
      </c>
      <c r="B161" s="73" t="s">
        <v>4899</v>
      </c>
      <c r="C161" s="79" t="s">
        <v>4731</v>
      </c>
      <c r="D161" s="72" t="s">
        <v>170</v>
      </c>
      <c r="E161" s="83">
        <v>3</v>
      </c>
      <c r="F161" s="83">
        <v>8</v>
      </c>
      <c r="G161" s="84">
        <f t="shared" si="7"/>
        <v>11</v>
      </c>
      <c r="H161" s="142">
        <v>43761</v>
      </c>
      <c r="I161" s="90">
        <v>50</v>
      </c>
      <c r="J161" s="217">
        <f t="shared" si="6"/>
        <v>11</v>
      </c>
    </row>
    <row r="162" spans="1:10" ht="15" hidden="1" outlineLevel="1" thickBot="1" x14ac:dyDescent="0.4">
      <c r="A162" s="70" t="s">
        <v>4730</v>
      </c>
      <c r="B162" s="73" t="s">
        <v>4900</v>
      </c>
      <c r="C162" s="79" t="s">
        <v>4731</v>
      </c>
      <c r="D162" s="72" t="s">
        <v>170</v>
      </c>
      <c r="E162" s="83">
        <v>3</v>
      </c>
      <c r="F162" s="83">
        <v>2</v>
      </c>
      <c r="G162" s="84">
        <f t="shared" si="7"/>
        <v>5</v>
      </c>
      <c r="H162" s="142">
        <v>43761</v>
      </c>
      <c r="I162" s="90">
        <v>70</v>
      </c>
      <c r="J162" s="217">
        <f t="shared" si="6"/>
        <v>5</v>
      </c>
    </row>
    <row r="163" spans="1:10" ht="15" hidden="1" outlineLevel="1" thickBot="1" x14ac:dyDescent="0.4">
      <c r="A163" s="70" t="s">
        <v>4730</v>
      </c>
      <c r="B163" s="73" t="s">
        <v>4901</v>
      </c>
      <c r="C163" s="79" t="s">
        <v>4731</v>
      </c>
      <c r="D163" s="72" t="s">
        <v>170</v>
      </c>
      <c r="E163" s="83">
        <v>7</v>
      </c>
      <c r="F163" s="83">
        <v>4</v>
      </c>
      <c r="G163" s="84">
        <f t="shared" si="7"/>
        <v>11</v>
      </c>
      <c r="H163" s="142">
        <v>43761</v>
      </c>
      <c r="I163" s="90">
        <v>20</v>
      </c>
      <c r="J163" s="217">
        <f t="shared" si="6"/>
        <v>11</v>
      </c>
    </row>
    <row r="164" spans="1:10" ht="15" hidden="1" outlineLevel="1" thickBot="1" x14ac:dyDescent="0.4">
      <c r="A164" s="70" t="s">
        <v>4730</v>
      </c>
      <c r="B164" s="73" t="s">
        <v>4902</v>
      </c>
      <c r="C164" s="79" t="s">
        <v>4731</v>
      </c>
      <c r="D164" s="72" t="s">
        <v>170</v>
      </c>
      <c r="E164" s="83">
        <v>2</v>
      </c>
      <c r="F164" s="83">
        <v>2</v>
      </c>
      <c r="G164" s="84">
        <f t="shared" si="7"/>
        <v>4</v>
      </c>
      <c r="H164" s="142">
        <v>43761</v>
      </c>
      <c r="I164" s="90">
        <v>20</v>
      </c>
      <c r="J164" s="217">
        <f t="shared" si="6"/>
        <v>4</v>
      </c>
    </row>
    <row r="165" spans="1:10" ht="15" hidden="1" outlineLevel="1" thickBot="1" x14ac:dyDescent="0.4">
      <c r="A165" s="70" t="s">
        <v>4730</v>
      </c>
      <c r="B165" s="73" t="s">
        <v>4903</v>
      </c>
      <c r="C165" s="79" t="s">
        <v>4731</v>
      </c>
      <c r="D165" s="72" t="s">
        <v>170</v>
      </c>
      <c r="E165" s="83">
        <v>5</v>
      </c>
      <c r="F165" s="83">
        <v>3</v>
      </c>
      <c r="G165" s="84">
        <f t="shared" ref="G165:G183" si="8">E165+F165</f>
        <v>8</v>
      </c>
      <c r="H165" s="142">
        <v>43761</v>
      </c>
      <c r="I165" s="90">
        <v>40</v>
      </c>
      <c r="J165" s="217">
        <f t="shared" si="6"/>
        <v>8</v>
      </c>
    </row>
    <row r="166" spans="1:10" ht="15" hidden="1" outlineLevel="1" thickBot="1" x14ac:dyDescent="0.4">
      <c r="A166" s="70" t="s">
        <v>4730</v>
      </c>
      <c r="B166" s="73" t="s">
        <v>4904</v>
      </c>
      <c r="C166" s="79" t="s">
        <v>4731</v>
      </c>
      <c r="D166" s="72" t="s">
        <v>170</v>
      </c>
      <c r="E166" s="83">
        <v>1</v>
      </c>
      <c r="F166" s="83">
        <v>3</v>
      </c>
      <c r="G166" s="84">
        <f t="shared" si="8"/>
        <v>4</v>
      </c>
      <c r="H166" s="142">
        <v>43761</v>
      </c>
      <c r="I166" s="90">
        <v>100</v>
      </c>
      <c r="J166" s="217">
        <f t="shared" si="6"/>
        <v>4</v>
      </c>
    </row>
    <row r="167" spans="1:10" ht="15" hidden="1" outlineLevel="1" thickBot="1" x14ac:dyDescent="0.4">
      <c r="A167" s="70" t="s">
        <v>4730</v>
      </c>
      <c r="B167" s="73" t="s">
        <v>4905</v>
      </c>
      <c r="C167" s="79" t="s">
        <v>4731</v>
      </c>
      <c r="D167" s="72" t="s">
        <v>170</v>
      </c>
      <c r="E167" s="83">
        <v>2</v>
      </c>
      <c r="F167" s="83">
        <v>5</v>
      </c>
      <c r="G167" s="84">
        <f t="shared" si="8"/>
        <v>7</v>
      </c>
      <c r="H167" s="142">
        <v>43761</v>
      </c>
      <c r="I167" s="90">
        <v>100</v>
      </c>
      <c r="J167" s="217">
        <f t="shared" si="6"/>
        <v>7</v>
      </c>
    </row>
    <row r="168" spans="1:10" ht="15" hidden="1" outlineLevel="1" thickBot="1" x14ac:dyDescent="0.4">
      <c r="A168" s="70" t="s">
        <v>4730</v>
      </c>
      <c r="B168" s="73" t="s">
        <v>4906</v>
      </c>
      <c r="C168" s="79" t="s">
        <v>4731</v>
      </c>
      <c r="D168" s="72" t="s">
        <v>170</v>
      </c>
      <c r="E168" s="83">
        <v>7</v>
      </c>
      <c r="F168" s="83">
        <v>4</v>
      </c>
      <c r="G168" s="84">
        <f t="shared" si="8"/>
        <v>11</v>
      </c>
      <c r="H168" s="142">
        <v>43761</v>
      </c>
      <c r="I168" s="90">
        <v>20</v>
      </c>
      <c r="J168" s="217">
        <f t="shared" si="6"/>
        <v>11</v>
      </c>
    </row>
    <row r="169" spans="1:10" ht="15" hidden="1" outlineLevel="1" thickBot="1" x14ac:dyDescent="0.4">
      <c r="A169" s="70" t="s">
        <v>4730</v>
      </c>
      <c r="B169" s="73" t="s">
        <v>4907</v>
      </c>
      <c r="C169" s="79" t="s">
        <v>4731</v>
      </c>
      <c r="D169" s="72" t="s">
        <v>170</v>
      </c>
      <c r="E169" s="83">
        <v>6</v>
      </c>
      <c r="F169" s="83">
        <v>6</v>
      </c>
      <c r="G169" s="84">
        <f t="shared" si="8"/>
        <v>12</v>
      </c>
      <c r="H169" s="142">
        <v>43761</v>
      </c>
      <c r="I169" s="90">
        <v>70</v>
      </c>
      <c r="J169" s="217">
        <f t="shared" si="6"/>
        <v>12</v>
      </c>
    </row>
    <row r="170" spans="1:10" ht="15" hidden="1" outlineLevel="1" thickBot="1" x14ac:dyDescent="0.4">
      <c r="A170" s="70" t="s">
        <v>4730</v>
      </c>
      <c r="B170" s="73" t="s">
        <v>4908</v>
      </c>
      <c r="C170" s="79" t="s">
        <v>4731</v>
      </c>
      <c r="D170" s="72" t="s">
        <v>170</v>
      </c>
      <c r="E170" s="83">
        <v>6</v>
      </c>
      <c r="F170" s="83">
        <v>2</v>
      </c>
      <c r="G170" s="84">
        <f t="shared" si="8"/>
        <v>8</v>
      </c>
      <c r="H170" s="142">
        <v>43761</v>
      </c>
      <c r="I170" s="90">
        <v>20</v>
      </c>
      <c r="J170" s="217">
        <f t="shared" si="6"/>
        <v>8</v>
      </c>
    </row>
    <row r="171" spans="1:10" ht="15" hidden="1" outlineLevel="1" thickBot="1" x14ac:dyDescent="0.4">
      <c r="A171" s="70" t="s">
        <v>4730</v>
      </c>
      <c r="B171" s="73" t="s">
        <v>4909</v>
      </c>
      <c r="C171" s="79" t="s">
        <v>4731</v>
      </c>
      <c r="D171" s="72" t="s">
        <v>170</v>
      </c>
      <c r="E171" s="83">
        <v>7</v>
      </c>
      <c r="F171" s="83">
        <v>2</v>
      </c>
      <c r="G171" s="84">
        <f t="shared" si="8"/>
        <v>9</v>
      </c>
      <c r="H171" s="142">
        <v>43761</v>
      </c>
      <c r="I171" s="90">
        <v>60</v>
      </c>
      <c r="J171" s="217">
        <f t="shared" si="6"/>
        <v>9</v>
      </c>
    </row>
    <row r="172" spans="1:10" ht="15" hidden="1" outlineLevel="1" thickBot="1" x14ac:dyDescent="0.4">
      <c r="A172" s="70" t="s">
        <v>4730</v>
      </c>
      <c r="B172" s="73" t="s">
        <v>4910</v>
      </c>
      <c r="C172" s="79" t="s">
        <v>4731</v>
      </c>
      <c r="D172" s="72" t="s">
        <v>170</v>
      </c>
      <c r="E172" s="83">
        <v>3</v>
      </c>
      <c r="F172" s="83">
        <v>2</v>
      </c>
      <c r="G172" s="84">
        <f t="shared" si="8"/>
        <v>5</v>
      </c>
      <c r="H172" s="142">
        <v>43761</v>
      </c>
      <c r="I172" s="90">
        <v>100</v>
      </c>
      <c r="J172" s="217">
        <f t="shared" si="6"/>
        <v>5</v>
      </c>
    </row>
    <row r="173" spans="1:10" ht="15" hidden="1" outlineLevel="1" thickBot="1" x14ac:dyDescent="0.4">
      <c r="A173" s="70" t="s">
        <v>4730</v>
      </c>
      <c r="B173" s="73" t="s">
        <v>4911</v>
      </c>
      <c r="C173" s="79" t="s">
        <v>4731</v>
      </c>
      <c r="D173" s="72" t="s">
        <v>170</v>
      </c>
      <c r="E173" s="83">
        <v>6</v>
      </c>
      <c r="F173" s="83">
        <v>2</v>
      </c>
      <c r="G173" s="84">
        <f t="shared" si="8"/>
        <v>8</v>
      </c>
      <c r="H173" s="142">
        <v>43761</v>
      </c>
      <c r="I173" s="90">
        <v>50</v>
      </c>
      <c r="J173" s="217">
        <f t="shared" si="6"/>
        <v>8</v>
      </c>
    </row>
    <row r="174" spans="1:10" ht="15" hidden="1" outlineLevel="1" thickBot="1" x14ac:dyDescent="0.4">
      <c r="A174" s="70" t="s">
        <v>4730</v>
      </c>
      <c r="B174" s="73" t="s">
        <v>4912</v>
      </c>
      <c r="C174" s="79" t="s">
        <v>4731</v>
      </c>
      <c r="D174" s="72" t="s">
        <v>170</v>
      </c>
      <c r="E174" s="83">
        <v>4</v>
      </c>
      <c r="F174" s="83">
        <v>6</v>
      </c>
      <c r="G174" s="84">
        <f t="shared" si="8"/>
        <v>10</v>
      </c>
      <c r="H174" s="142">
        <v>43761</v>
      </c>
      <c r="I174" s="90">
        <v>60</v>
      </c>
      <c r="J174" s="217">
        <f t="shared" si="6"/>
        <v>10</v>
      </c>
    </row>
    <row r="175" spans="1:10" ht="15" hidden="1" outlineLevel="1" thickBot="1" x14ac:dyDescent="0.4">
      <c r="A175" s="70" t="s">
        <v>4730</v>
      </c>
      <c r="B175" s="73" t="s">
        <v>4913</v>
      </c>
      <c r="C175" s="79" t="s">
        <v>4731</v>
      </c>
      <c r="D175" s="72" t="s">
        <v>170</v>
      </c>
      <c r="E175" s="83">
        <v>2</v>
      </c>
      <c r="F175" s="83">
        <v>4</v>
      </c>
      <c r="G175" s="84">
        <f t="shared" si="8"/>
        <v>6</v>
      </c>
      <c r="H175" s="142">
        <v>43761</v>
      </c>
      <c r="I175" s="90">
        <v>40</v>
      </c>
      <c r="J175" s="217">
        <f t="shared" si="6"/>
        <v>6</v>
      </c>
    </row>
    <row r="176" spans="1:10" ht="15" hidden="1" outlineLevel="1" thickBot="1" x14ac:dyDescent="0.4">
      <c r="A176" s="70" t="s">
        <v>4730</v>
      </c>
      <c r="B176" s="73" t="s">
        <v>4914</v>
      </c>
      <c r="C176" s="79" t="s">
        <v>4731</v>
      </c>
      <c r="D176" s="72" t="s">
        <v>170</v>
      </c>
      <c r="E176" s="83">
        <v>0</v>
      </c>
      <c r="F176" s="83">
        <v>4</v>
      </c>
      <c r="G176" s="84">
        <f t="shared" si="8"/>
        <v>4</v>
      </c>
      <c r="H176" s="142">
        <v>43761</v>
      </c>
      <c r="I176" s="90">
        <v>100</v>
      </c>
      <c r="J176" s="217">
        <f t="shared" si="6"/>
        <v>4</v>
      </c>
    </row>
    <row r="177" spans="1:10" ht="15" hidden="1" outlineLevel="1" thickBot="1" x14ac:dyDescent="0.4">
      <c r="A177" s="70" t="s">
        <v>4730</v>
      </c>
      <c r="B177" s="73" t="s">
        <v>4915</v>
      </c>
      <c r="C177" s="79" t="s">
        <v>4731</v>
      </c>
      <c r="D177" s="72" t="s">
        <v>170</v>
      </c>
      <c r="E177" s="83">
        <v>4</v>
      </c>
      <c r="F177" s="83">
        <v>4</v>
      </c>
      <c r="G177" s="84">
        <f t="shared" si="8"/>
        <v>8</v>
      </c>
      <c r="H177" s="142">
        <v>43761</v>
      </c>
      <c r="I177" s="90">
        <v>100</v>
      </c>
      <c r="J177" s="217">
        <f t="shared" si="6"/>
        <v>8</v>
      </c>
    </row>
    <row r="178" spans="1:10" ht="15" hidden="1" outlineLevel="1" thickBot="1" x14ac:dyDescent="0.4">
      <c r="A178" s="70" t="s">
        <v>4730</v>
      </c>
      <c r="B178" s="73" t="s">
        <v>4916</v>
      </c>
      <c r="C178" s="79" t="s">
        <v>4731</v>
      </c>
      <c r="D178" s="72" t="s">
        <v>170</v>
      </c>
      <c r="E178" s="83">
        <v>1</v>
      </c>
      <c r="F178" s="83">
        <v>2</v>
      </c>
      <c r="G178" s="84">
        <f t="shared" si="8"/>
        <v>3</v>
      </c>
      <c r="H178" s="142">
        <v>43761</v>
      </c>
      <c r="I178" s="90">
        <v>30</v>
      </c>
      <c r="J178" s="217">
        <f t="shared" si="6"/>
        <v>3</v>
      </c>
    </row>
    <row r="179" spans="1:10" ht="15" hidden="1" outlineLevel="1" thickBot="1" x14ac:dyDescent="0.4">
      <c r="A179" s="70" t="s">
        <v>4730</v>
      </c>
      <c r="B179" s="73" t="s">
        <v>4917</v>
      </c>
      <c r="C179" s="79" t="s">
        <v>4731</v>
      </c>
      <c r="D179" s="72" t="s">
        <v>170</v>
      </c>
      <c r="E179" s="83">
        <v>3</v>
      </c>
      <c r="F179" s="83">
        <v>3</v>
      </c>
      <c r="G179" s="84">
        <f t="shared" si="8"/>
        <v>6</v>
      </c>
      <c r="H179" s="142">
        <v>43761</v>
      </c>
      <c r="I179" s="90">
        <v>105</v>
      </c>
      <c r="J179" s="217">
        <f t="shared" si="6"/>
        <v>6</v>
      </c>
    </row>
    <row r="180" spans="1:10" ht="15" hidden="1" outlineLevel="1" thickBot="1" x14ac:dyDescent="0.4">
      <c r="A180" s="70" t="s">
        <v>4730</v>
      </c>
      <c r="B180" s="73" t="s">
        <v>4918</v>
      </c>
      <c r="C180" s="79" t="s">
        <v>4731</v>
      </c>
      <c r="D180" s="72" t="s">
        <v>170</v>
      </c>
      <c r="E180" s="83">
        <v>3</v>
      </c>
      <c r="F180" s="83">
        <v>3</v>
      </c>
      <c r="G180" s="84">
        <f t="shared" si="8"/>
        <v>6</v>
      </c>
      <c r="H180" s="142">
        <v>43761</v>
      </c>
      <c r="I180" s="90">
        <v>70</v>
      </c>
      <c r="J180" s="217">
        <f t="shared" si="6"/>
        <v>6</v>
      </c>
    </row>
    <row r="181" spans="1:10" ht="15" hidden="1" outlineLevel="1" thickBot="1" x14ac:dyDescent="0.4">
      <c r="A181" s="70" t="s">
        <v>4730</v>
      </c>
      <c r="B181" s="73" t="s">
        <v>4919</v>
      </c>
      <c r="C181" s="79" t="s">
        <v>4731</v>
      </c>
      <c r="D181" s="72" t="s">
        <v>170</v>
      </c>
      <c r="E181" s="83">
        <v>1</v>
      </c>
      <c r="F181" s="83">
        <v>3</v>
      </c>
      <c r="G181" s="84">
        <f t="shared" si="8"/>
        <v>4</v>
      </c>
      <c r="H181" s="142">
        <v>43761</v>
      </c>
      <c r="I181" s="90">
        <v>90</v>
      </c>
      <c r="J181" s="217">
        <f t="shared" si="6"/>
        <v>4</v>
      </c>
    </row>
    <row r="182" spans="1:10" ht="15" hidden="1" outlineLevel="1" thickBot="1" x14ac:dyDescent="0.4">
      <c r="A182" s="70" t="s">
        <v>4730</v>
      </c>
      <c r="B182" s="73" t="s">
        <v>4920</v>
      </c>
      <c r="C182" s="79" t="s">
        <v>4731</v>
      </c>
      <c r="D182" s="72" t="s">
        <v>170</v>
      </c>
      <c r="E182" s="83">
        <v>3</v>
      </c>
      <c r="F182" s="83">
        <v>6</v>
      </c>
      <c r="G182" s="84">
        <f t="shared" si="8"/>
        <v>9</v>
      </c>
      <c r="H182" s="142">
        <v>43761</v>
      </c>
      <c r="I182" s="90">
        <v>107</v>
      </c>
      <c r="J182" s="217">
        <f t="shared" si="6"/>
        <v>9</v>
      </c>
    </row>
    <row r="183" spans="1:10" hidden="1" outlineLevel="1" x14ac:dyDescent="0.35">
      <c r="A183" s="70" t="s">
        <v>4730</v>
      </c>
      <c r="B183" s="73" t="s">
        <v>4921</v>
      </c>
      <c r="C183" s="79" t="s">
        <v>4731</v>
      </c>
      <c r="D183" s="72" t="s">
        <v>170</v>
      </c>
      <c r="E183" s="83">
        <v>1</v>
      </c>
      <c r="F183" s="83">
        <v>2</v>
      </c>
      <c r="G183" s="84">
        <f t="shared" si="8"/>
        <v>3</v>
      </c>
      <c r="H183" s="142">
        <v>43761</v>
      </c>
      <c r="I183" s="90">
        <v>109</v>
      </c>
      <c r="J183" s="217">
        <f t="shared" si="6"/>
        <v>3</v>
      </c>
    </row>
    <row r="184" spans="1:10" ht="15" collapsed="1" thickBot="1" x14ac:dyDescent="0.4">
      <c r="A184" s="71" t="s">
        <v>4730</v>
      </c>
      <c r="B184" s="74"/>
      <c r="C184" s="80" t="s">
        <v>4731</v>
      </c>
      <c r="D184" s="118">
        <f>COUNTA(D133:D183)</f>
        <v>51</v>
      </c>
      <c r="E184" s="81">
        <f>SUM(E133:E183)</f>
        <v>197</v>
      </c>
      <c r="F184" s="81">
        <f>SUM(F133:F183)</f>
        <v>190</v>
      </c>
      <c r="G184" s="81">
        <f>SUM(G133:G183)</f>
        <v>387</v>
      </c>
      <c r="H184" s="144">
        <v>43761</v>
      </c>
      <c r="I184" s="82">
        <f>AVERAGE(I133:I183)</f>
        <v>79.82352941176471</v>
      </c>
      <c r="J184" s="81">
        <f>SUM(J133:J183)</f>
        <v>387</v>
      </c>
    </row>
    <row r="185" spans="1:10" ht="15" hidden="1" outlineLevel="1" thickBot="1" x14ac:dyDescent="0.4">
      <c r="A185" s="72" t="s">
        <v>4732</v>
      </c>
      <c r="B185" s="75" t="s">
        <v>4922</v>
      </c>
      <c r="C185" s="86" t="s">
        <v>4733</v>
      </c>
      <c r="D185" s="72" t="s">
        <v>170</v>
      </c>
      <c r="E185" s="87">
        <v>6</v>
      </c>
      <c r="F185" s="87">
        <v>4</v>
      </c>
      <c r="G185" s="88">
        <f t="shared" ref="G185:G224" si="9">E185+F185</f>
        <v>10</v>
      </c>
      <c r="H185" s="142">
        <v>43725</v>
      </c>
      <c r="I185" s="89">
        <v>300</v>
      </c>
      <c r="J185" s="217">
        <f t="shared" si="6"/>
        <v>10</v>
      </c>
    </row>
    <row r="186" spans="1:10" ht="15" hidden="1" outlineLevel="1" thickBot="1" x14ac:dyDescent="0.4">
      <c r="A186" s="70" t="s">
        <v>4732</v>
      </c>
      <c r="B186" s="73" t="s">
        <v>4923</v>
      </c>
      <c r="C186" s="79" t="s">
        <v>4733</v>
      </c>
      <c r="D186" s="72" t="s">
        <v>170</v>
      </c>
      <c r="E186" s="83">
        <v>13</v>
      </c>
      <c r="F186" s="83">
        <v>4</v>
      </c>
      <c r="G186" s="84">
        <f t="shared" si="9"/>
        <v>17</v>
      </c>
      <c r="H186" s="142">
        <v>43725</v>
      </c>
      <c r="I186" s="90">
        <v>400</v>
      </c>
      <c r="J186" s="217">
        <f t="shared" si="6"/>
        <v>17</v>
      </c>
    </row>
    <row r="187" spans="1:10" ht="15" hidden="1" outlineLevel="1" thickBot="1" x14ac:dyDescent="0.4">
      <c r="A187" s="70" t="s">
        <v>4732</v>
      </c>
      <c r="B187" s="73" t="s">
        <v>4924</v>
      </c>
      <c r="C187" s="79" t="s">
        <v>4733</v>
      </c>
      <c r="D187" s="72" t="s">
        <v>170</v>
      </c>
      <c r="E187" s="83">
        <v>4</v>
      </c>
      <c r="F187" s="83">
        <v>3</v>
      </c>
      <c r="G187" s="84">
        <f t="shared" si="9"/>
        <v>7</v>
      </c>
      <c r="H187" s="142">
        <v>43725</v>
      </c>
      <c r="I187" s="90">
        <v>200</v>
      </c>
      <c r="J187" s="217">
        <f t="shared" si="6"/>
        <v>7</v>
      </c>
    </row>
    <row r="188" spans="1:10" ht="15" hidden="1" outlineLevel="1" thickBot="1" x14ac:dyDescent="0.4">
      <c r="A188" s="70" t="s">
        <v>4732</v>
      </c>
      <c r="B188" s="73" t="s">
        <v>4925</v>
      </c>
      <c r="C188" s="79" t="s">
        <v>4733</v>
      </c>
      <c r="D188" s="72" t="s">
        <v>170</v>
      </c>
      <c r="E188" s="83">
        <v>5</v>
      </c>
      <c r="F188" s="83">
        <v>2</v>
      </c>
      <c r="G188" s="84">
        <f t="shared" si="9"/>
        <v>7</v>
      </c>
      <c r="H188" s="142">
        <v>43725</v>
      </c>
      <c r="I188" s="90">
        <v>400</v>
      </c>
      <c r="J188" s="217">
        <f t="shared" si="6"/>
        <v>7</v>
      </c>
    </row>
    <row r="189" spans="1:10" ht="15" hidden="1" outlineLevel="1" thickBot="1" x14ac:dyDescent="0.4">
      <c r="A189" s="70" t="s">
        <v>4732</v>
      </c>
      <c r="B189" s="73" t="s">
        <v>4926</v>
      </c>
      <c r="C189" s="79" t="s">
        <v>4733</v>
      </c>
      <c r="D189" s="72" t="s">
        <v>170</v>
      </c>
      <c r="E189" s="83">
        <v>13</v>
      </c>
      <c r="F189" s="83">
        <v>3</v>
      </c>
      <c r="G189" s="84">
        <f t="shared" si="9"/>
        <v>16</v>
      </c>
      <c r="H189" s="142">
        <v>43725</v>
      </c>
      <c r="I189" s="90">
        <v>600</v>
      </c>
      <c r="J189" s="217">
        <f t="shared" si="6"/>
        <v>16</v>
      </c>
    </row>
    <row r="190" spans="1:10" ht="15" hidden="1" outlineLevel="1" thickBot="1" x14ac:dyDescent="0.4">
      <c r="A190" s="70" t="s">
        <v>4732</v>
      </c>
      <c r="B190" s="73" t="s">
        <v>4927</v>
      </c>
      <c r="C190" s="79" t="s">
        <v>4733</v>
      </c>
      <c r="D190" s="72" t="s">
        <v>170</v>
      </c>
      <c r="E190" s="83">
        <v>6</v>
      </c>
      <c r="F190" s="83">
        <v>3</v>
      </c>
      <c r="G190" s="84">
        <f t="shared" si="9"/>
        <v>9</v>
      </c>
      <c r="H190" s="142">
        <v>43725</v>
      </c>
      <c r="I190" s="90">
        <v>300</v>
      </c>
      <c r="J190" s="217">
        <f t="shared" si="6"/>
        <v>9</v>
      </c>
    </row>
    <row r="191" spans="1:10" ht="15" hidden="1" outlineLevel="1" thickBot="1" x14ac:dyDescent="0.4">
      <c r="A191" s="70" t="s">
        <v>4732</v>
      </c>
      <c r="B191" s="73" t="s">
        <v>4928</v>
      </c>
      <c r="C191" s="79" t="s">
        <v>4733</v>
      </c>
      <c r="D191" s="72" t="s">
        <v>170</v>
      </c>
      <c r="E191" s="83">
        <v>12</v>
      </c>
      <c r="F191" s="83">
        <v>5</v>
      </c>
      <c r="G191" s="84">
        <f t="shared" si="9"/>
        <v>17</v>
      </c>
      <c r="H191" s="142">
        <v>43725</v>
      </c>
      <c r="I191" s="90">
        <v>250</v>
      </c>
      <c r="J191" s="217">
        <f t="shared" si="6"/>
        <v>17</v>
      </c>
    </row>
    <row r="192" spans="1:10" ht="15" hidden="1" outlineLevel="1" thickBot="1" x14ac:dyDescent="0.4">
      <c r="A192" s="70" t="s">
        <v>4732</v>
      </c>
      <c r="B192" s="73" t="s">
        <v>4929</v>
      </c>
      <c r="C192" s="79" t="s">
        <v>4733</v>
      </c>
      <c r="D192" s="72" t="s">
        <v>170</v>
      </c>
      <c r="E192" s="83">
        <v>9</v>
      </c>
      <c r="F192" s="83">
        <v>3</v>
      </c>
      <c r="G192" s="84">
        <f t="shared" si="9"/>
        <v>12</v>
      </c>
      <c r="H192" s="142">
        <v>43725</v>
      </c>
      <c r="I192" s="90">
        <v>250</v>
      </c>
      <c r="J192" s="217">
        <f t="shared" si="6"/>
        <v>12</v>
      </c>
    </row>
    <row r="193" spans="1:10" ht="15" hidden="1" outlineLevel="1" thickBot="1" x14ac:dyDescent="0.4">
      <c r="A193" s="70" t="s">
        <v>4732</v>
      </c>
      <c r="B193" s="73" t="s">
        <v>4930</v>
      </c>
      <c r="C193" s="79" t="s">
        <v>4733</v>
      </c>
      <c r="D193" s="72" t="s">
        <v>170</v>
      </c>
      <c r="E193" s="83">
        <v>2</v>
      </c>
      <c r="F193" s="83">
        <v>3</v>
      </c>
      <c r="G193" s="84">
        <f t="shared" si="9"/>
        <v>5</v>
      </c>
      <c r="H193" s="142">
        <v>43725</v>
      </c>
      <c r="I193" s="90">
        <v>500</v>
      </c>
      <c r="J193" s="217">
        <f t="shared" si="6"/>
        <v>5</v>
      </c>
    </row>
    <row r="194" spans="1:10" ht="15" hidden="1" outlineLevel="1" thickBot="1" x14ac:dyDescent="0.4">
      <c r="A194" s="70" t="s">
        <v>4732</v>
      </c>
      <c r="B194" s="73" t="s">
        <v>4931</v>
      </c>
      <c r="C194" s="79" t="s">
        <v>4733</v>
      </c>
      <c r="D194" s="72" t="s">
        <v>170</v>
      </c>
      <c r="E194" s="83">
        <v>4</v>
      </c>
      <c r="F194" s="83">
        <v>3</v>
      </c>
      <c r="G194" s="84">
        <f t="shared" si="9"/>
        <v>7</v>
      </c>
      <c r="H194" s="142">
        <v>43725</v>
      </c>
      <c r="I194" s="90">
        <v>200</v>
      </c>
      <c r="J194" s="217">
        <f t="shared" si="6"/>
        <v>7</v>
      </c>
    </row>
    <row r="195" spans="1:10" ht="15" hidden="1" outlineLevel="1" thickBot="1" x14ac:dyDescent="0.4">
      <c r="A195" s="70" t="s">
        <v>4732</v>
      </c>
      <c r="B195" s="73" t="s">
        <v>4932</v>
      </c>
      <c r="C195" s="79" t="s">
        <v>4733</v>
      </c>
      <c r="D195" s="72" t="s">
        <v>170</v>
      </c>
      <c r="E195" s="83">
        <v>4</v>
      </c>
      <c r="F195" s="83">
        <v>2</v>
      </c>
      <c r="G195" s="84">
        <f t="shared" si="9"/>
        <v>6</v>
      </c>
      <c r="H195" s="142">
        <v>43725</v>
      </c>
      <c r="I195" s="90">
        <v>50</v>
      </c>
      <c r="J195" s="217">
        <f t="shared" ref="J195:J258" si="10">IF(I195&gt;$Q$1,,G195)</f>
        <v>6</v>
      </c>
    </row>
    <row r="196" spans="1:10" ht="15" hidden="1" outlineLevel="1" thickBot="1" x14ac:dyDescent="0.4">
      <c r="A196" s="70" t="s">
        <v>4732</v>
      </c>
      <c r="B196" s="73" t="s">
        <v>4933</v>
      </c>
      <c r="C196" s="79" t="s">
        <v>4733</v>
      </c>
      <c r="D196" s="72" t="s">
        <v>170</v>
      </c>
      <c r="E196" s="83">
        <v>7</v>
      </c>
      <c r="F196" s="83">
        <v>3</v>
      </c>
      <c r="G196" s="84">
        <f t="shared" si="9"/>
        <v>10</v>
      </c>
      <c r="H196" s="142">
        <v>43725</v>
      </c>
      <c r="I196" s="90">
        <v>250</v>
      </c>
      <c r="J196" s="217">
        <f t="shared" si="10"/>
        <v>10</v>
      </c>
    </row>
    <row r="197" spans="1:10" ht="15" hidden="1" outlineLevel="1" thickBot="1" x14ac:dyDescent="0.4">
      <c r="A197" s="70" t="s">
        <v>4732</v>
      </c>
      <c r="B197" s="73" t="s">
        <v>4934</v>
      </c>
      <c r="C197" s="79" t="s">
        <v>4733</v>
      </c>
      <c r="D197" s="72" t="s">
        <v>170</v>
      </c>
      <c r="E197" s="83">
        <v>4</v>
      </c>
      <c r="F197" s="83">
        <v>2</v>
      </c>
      <c r="G197" s="84">
        <f t="shared" si="9"/>
        <v>6</v>
      </c>
      <c r="H197" s="142">
        <v>43725</v>
      </c>
      <c r="I197" s="90">
        <v>200</v>
      </c>
      <c r="J197" s="217">
        <f t="shared" si="10"/>
        <v>6</v>
      </c>
    </row>
    <row r="198" spans="1:10" ht="15" hidden="1" outlineLevel="1" thickBot="1" x14ac:dyDescent="0.4">
      <c r="A198" s="70" t="s">
        <v>4732</v>
      </c>
      <c r="B198" s="73" t="s">
        <v>4935</v>
      </c>
      <c r="C198" s="79" t="s">
        <v>4733</v>
      </c>
      <c r="D198" s="72" t="s">
        <v>170</v>
      </c>
      <c r="E198" s="83">
        <v>1</v>
      </c>
      <c r="F198" s="83">
        <v>3</v>
      </c>
      <c r="G198" s="84">
        <f t="shared" si="9"/>
        <v>4</v>
      </c>
      <c r="H198" s="142">
        <v>43725</v>
      </c>
      <c r="I198" s="90">
        <v>50</v>
      </c>
      <c r="J198" s="217">
        <f t="shared" si="10"/>
        <v>4</v>
      </c>
    </row>
    <row r="199" spans="1:10" ht="15" hidden="1" outlineLevel="1" thickBot="1" x14ac:dyDescent="0.4">
      <c r="A199" s="70" t="s">
        <v>4732</v>
      </c>
      <c r="B199" s="73" t="s">
        <v>4936</v>
      </c>
      <c r="C199" s="79" t="s">
        <v>4733</v>
      </c>
      <c r="D199" s="72" t="s">
        <v>170</v>
      </c>
      <c r="E199" s="83">
        <v>1</v>
      </c>
      <c r="F199" s="83">
        <v>2</v>
      </c>
      <c r="G199" s="84">
        <f t="shared" si="9"/>
        <v>3</v>
      </c>
      <c r="H199" s="142">
        <v>43725</v>
      </c>
      <c r="I199" s="90">
        <v>300</v>
      </c>
      <c r="J199" s="217">
        <f t="shared" si="10"/>
        <v>3</v>
      </c>
    </row>
    <row r="200" spans="1:10" ht="15" hidden="1" outlineLevel="1" thickBot="1" x14ac:dyDescent="0.4">
      <c r="A200" s="70" t="s">
        <v>4732</v>
      </c>
      <c r="B200" s="73" t="s">
        <v>4937</v>
      </c>
      <c r="C200" s="79" t="s">
        <v>4733</v>
      </c>
      <c r="D200" s="72" t="s">
        <v>170</v>
      </c>
      <c r="E200" s="83">
        <v>2</v>
      </c>
      <c r="F200" s="83">
        <v>4</v>
      </c>
      <c r="G200" s="84">
        <f t="shared" si="9"/>
        <v>6</v>
      </c>
      <c r="H200" s="142">
        <v>43725</v>
      </c>
      <c r="I200" s="90">
        <v>400</v>
      </c>
      <c r="J200" s="217">
        <f t="shared" si="10"/>
        <v>6</v>
      </c>
    </row>
    <row r="201" spans="1:10" ht="15" hidden="1" outlineLevel="1" thickBot="1" x14ac:dyDescent="0.4">
      <c r="A201" s="70" t="s">
        <v>4732</v>
      </c>
      <c r="B201" s="73" t="s">
        <v>4938</v>
      </c>
      <c r="C201" s="79" t="s">
        <v>4733</v>
      </c>
      <c r="D201" s="72" t="s">
        <v>170</v>
      </c>
      <c r="E201" s="83">
        <v>3</v>
      </c>
      <c r="F201" s="83">
        <v>2</v>
      </c>
      <c r="G201" s="84">
        <f t="shared" si="9"/>
        <v>5</v>
      </c>
      <c r="H201" s="142">
        <v>43725</v>
      </c>
      <c r="I201" s="90">
        <v>300</v>
      </c>
      <c r="J201" s="217">
        <f t="shared" si="10"/>
        <v>5</v>
      </c>
    </row>
    <row r="202" spans="1:10" ht="15" hidden="1" outlineLevel="1" thickBot="1" x14ac:dyDescent="0.4">
      <c r="A202" s="70" t="s">
        <v>4732</v>
      </c>
      <c r="B202" s="73" t="s">
        <v>4939</v>
      </c>
      <c r="C202" s="79" t="s">
        <v>4733</v>
      </c>
      <c r="D202" s="72" t="s">
        <v>170</v>
      </c>
      <c r="E202" s="83">
        <v>17</v>
      </c>
      <c r="F202" s="83">
        <v>6</v>
      </c>
      <c r="G202" s="84">
        <f t="shared" si="9"/>
        <v>23</v>
      </c>
      <c r="H202" s="142">
        <v>43725</v>
      </c>
      <c r="I202" s="90">
        <v>200</v>
      </c>
      <c r="J202" s="217">
        <f t="shared" si="10"/>
        <v>23</v>
      </c>
    </row>
    <row r="203" spans="1:10" ht="15" hidden="1" outlineLevel="1" thickBot="1" x14ac:dyDescent="0.4">
      <c r="A203" s="70" t="s">
        <v>4732</v>
      </c>
      <c r="B203" s="73" t="s">
        <v>4940</v>
      </c>
      <c r="C203" s="79" t="s">
        <v>4733</v>
      </c>
      <c r="D203" s="72" t="s">
        <v>170</v>
      </c>
      <c r="E203" s="83">
        <v>2</v>
      </c>
      <c r="F203" s="83">
        <v>2</v>
      </c>
      <c r="G203" s="84">
        <f t="shared" si="9"/>
        <v>4</v>
      </c>
      <c r="H203" s="142">
        <v>43725</v>
      </c>
      <c r="I203" s="90">
        <v>300</v>
      </c>
      <c r="J203" s="217">
        <f t="shared" si="10"/>
        <v>4</v>
      </c>
    </row>
    <row r="204" spans="1:10" ht="15" hidden="1" outlineLevel="1" thickBot="1" x14ac:dyDescent="0.4">
      <c r="A204" s="70" t="s">
        <v>4732</v>
      </c>
      <c r="B204" s="73" t="s">
        <v>4941</v>
      </c>
      <c r="C204" s="79" t="s">
        <v>4733</v>
      </c>
      <c r="D204" s="72" t="s">
        <v>170</v>
      </c>
      <c r="E204" s="83">
        <v>5</v>
      </c>
      <c r="F204" s="83">
        <v>2</v>
      </c>
      <c r="G204" s="84">
        <f t="shared" si="9"/>
        <v>7</v>
      </c>
      <c r="H204" s="142">
        <v>43725</v>
      </c>
      <c r="I204" s="90">
        <v>100</v>
      </c>
      <c r="J204" s="217">
        <f t="shared" si="10"/>
        <v>7</v>
      </c>
    </row>
    <row r="205" spans="1:10" ht="15" hidden="1" outlineLevel="1" thickBot="1" x14ac:dyDescent="0.4">
      <c r="A205" s="70" t="s">
        <v>4732</v>
      </c>
      <c r="B205" s="73" t="s">
        <v>4942</v>
      </c>
      <c r="C205" s="79" t="s">
        <v>4733</v>
      </c>
      <c r="D205" s="72" t="s">
        <v>170</v>
      </c>
      <c r="E205" s="83">
        <v>4</v>
      </c>
      <c r="F205" s="83">
        <v>2</v>
      </c>
      <c r="G205" s="84">
        <f t="shared" si="9"/>
        <v>6</v>
      </c>
      <c r="H205" s="142">
        <v>43725</v>
      </c>
      <c r="I205" s="90">
        <v>300</v>
      </c>
      <c r="J205" s="217">
        <f t="shared" si="10"/>
        <v>6</v>
      </c>
    </row>
    <row r="206" spans="1:10" ht="15" hidden="1" outlineLevel="1" thickBot="1" x14ac:dyDescent="0.4">
      <c r="A206" s="70" t="s">
        <v>4732</v>
      </c>
      <c r="B206" s="73" t="s">
        <v>4943</v>
      </c>
      <c r="C206" s="79" t="s">
        <v>4733</v>
      </c>
      <c r="D206" s="72" t="s">
        <v>170</v>
      </c>
      <c r="E206" s="83">
        <v>10</v>
      </c>
      <c r="F206" s="83">
        <v>2</v>
      </c>
      <c r="G206" s="84">
        <f t="shared" si="9"/>
        <v>12</v>
      </c>
      <c r="H206" s="142">
        <v>43725</v>
      </c>
      <c r="I206" s="90">
        <v>350</v>
      </c>
      <c r="J206" s="217">
        <f t="shared" si="10"/>
        <v>12</v>
      </c>
    </row>
    <row r="207" spans="1:10" ht="15" hidden="1" outlineLevel="1" thickBot="1" x14ac:dyDescent="0.4">
      <c r="A207" s="70" t="s">
        <v>4732</v>
      </c>
      <c r="B207" s="73" t="s">
        <v>4944</v>
      </c>
      <c r="C207" s="79" t="s">
        <v>4733</v>
      </c>
      <c r="D207" s="72" t="s">
        <v>170</v>
      </c>
      <c r="E207" s="83">
        <v>3</v>
      </c>
      <c r="F207" s="83">
        <v>4</v>
      </c>
      <c r="G207" s="84">
        <f t="shared" si="9"/>
        <v>7</v>
      </c>
      <c r="H207" s="142">
        <v>43725</v>
      </c>
      <c r="I207" s="90">
        <v>150</v>
      </c>
      <c r="J207" s="217">
        <f t="shared" si="10"/>
        <v>7</v>
      </c>
    </row>
    <row r="208" spans="1:10" ht="15" hidden="1" outlineLevel="1" thickBot="1" x14ac:dyDescent="0.4">
      <c r="A208" s="70" t="s">
        <v>4732</v>
      </c>
      <c r="B208" s="73" t="s">
        <v>4945</v>
      </c>
      <c r="C208" s="79" t="s">
        <v>4733</v>
      </c>
      <c r="D208" s="72" t="s">
        <v>170</v>
      </c>
      <c r="E208" s="83">
        <v>9</v>
      </c>
      <c r="F208" s="83">
        <v>3</v>
      </c>
      <c r="G208" s="84">
        <f t="shared" si="9"/>
        <v>12</v>
      </c>
      <c r="H208" s="142">
        <v>43725</v>
      </c>
      <c r="I208" s="90">
        <v>400</v>
      </c>
      <c r="J208" s="217">
        <f t="shared" si="10"/>
        <v>12</v>
      </c>
    </row>
    <row r="209" spans="1:10" ht="15" hidden="1" outlineLevel="1" thickBot="1" x14ac:dyDescent="0.4">
      <c r="A209" s="70" t="s">
        <v>4732</v>
      </c>
      <c r="B209" s="73" t="s">
        <v>4946</v>
      </c>
      <c r="C209" s="79" t="s">
        <v>4733</v>
      </c>
      <c r="D209" s="72" t="s">
        <v>170</v>
      </c>
      <c r="E209" s="83">
        <v>11</v>
      </c>
      <c r="F209" s="83">
        <v>7</v>
      </c>
      <c r="G209" s="84">
        <f t="shared" si="9"/>
        <v>18</v>
      </c>
      <c r="H209" s="142">
        <v>43725</v>
      </c>
      <c r="I209" s="90">
        <v>350</v>
      </c>
      <c r="J209" s="217">
        <f t="shared" si="10"/>
        <v>18</v>
      </c>
    </row>
    <row r="210" spans="1:10" ht="15" hidden="1" outlineLevel="1" thickBot="1" x14ac:dyDescent="0.4">
      <c r="A210" s="70" t="s">
        <v>4732</v>
      </c>
      <c r="B210" s="73" t="s">
        <v>4947</v>
      </c>
      <c r="C210" s="79" t="s">
        <v>4733</v>
      </c>
      <c r="D210" s="72" t="s">
        <v>170</v>
      </c>
      <c r="E210" s="83">
        <v>5</v>
      </c>
      <c r="F210" s="83">
        <v>3</v>
      </c>
      <c r="G210" s="84">
        <f t="shared" si="9"/>
        <v>8</v>
      </c>
      <c r="H210" s="142">
        <v>43725</v>
      </c>
      <c r="I210" s="90">
        <v>200</v>
      </c>
      <c r="J210" s="217">
        <f t="shared" si="10"/>
        <v>8</v>
      </c>
    </row>
    <row r="211" spans="1:10" ht="15" hidden="1" outlineLevel="1" thickBot="1" x14ac:dyDescent="0.4">
      <c r="A211" s="70" t="s">
        <v>4732</v>
      </c>
      <c r="B211" s="73" t="s">
        <v>4948</v>
      </c>
      <c r="C211" s="79" t="s">
        <v>4733</v>
      </c>
      <c r="D211" s="72" t="s">
        <v>170</v>
      </c>
      <c r="E211" s="83">
        <v>12</v>
      </c>
      <c r="F211" s="83">
        <v>4</v>
      </c>
      <c r="G211" s="84">
        <f t="shared" si="9"/>
        <v>16</v>
      </c>
      <c r="H211" s="142">
        <v>43725</v>
      </c>
      <c r="I211" s="90">
        <v>200</v>
      </c>
      <c r="J211" s="217">
        <f t="shared" si="10"/>
        <v>16</v>
      </c>
    </row>
    <row r="212" spans="1:10" ht="15" hidden="1" outlineLevel="1" thickBot="1" x14ac:dyDescent="0.4">
      <c r="A212" s="70" t="s">
        <v>4732</v>
      </c>
      <c r="B212" s="73" t="s">
        <v>4949</v>
      </c>
      <c r="C212" s="79" t="s">
        <v>4733</v>
      </c>
      <c r="D212" s="72" t="s">
        <v>170</v>
      </c>
      <c r="E212" s="83">
        <v>2</v>
      </c>
      <c r="F212" s="83">
        <v>2</v>
      </c>
      <c r="G212" s="84">
        <f t="shared" si="9"/>
        <v>4</v>
      </c>
      <c r="H212" s="142">
        <v>43725</v>
      </c>
      <c r="I212" s="90">
        <v>200</v>
      </c>
      <c r="J212" s="217">
        <f t="shared" si="10"/>
        <v>4</v>
      </c>
    </row>
    <row r="213" spans="1:10" ht="15" hidden="1" outlineLevel="1" thickBot="1" x14ac:dyDescent="0.4">
      <c r="A213" s="70" t="s">
        <v>4732</v>
      </c>
      <c r="B213" s="73" t="s">
        <v>4950</v>
      </c>
      <c r="C213" s="79" t="s">
        <v>4733</v>
      </c>
      <c r="D213" s="72" t="s">
        <v>170</v>
      </c>
      <c r="E213" s="83">
        <v>2</v>
      </c>
      <c r="F213" s="83">
        <v>2</v>
      </c>
      <c r="G213" s="84">
        <f t="shared" si="9"/>
        <v>4</v>
      </c>
      <c r="H213" s="142">
        <v>43725</v>
      </c>
      <c r="I213" s="90">
        <v>150</v>
      </c>
      <c r="J213" s="217">
        <f t="shared" si="10"/>
        <v>4</v>
      </c>
    </row>
    <row r="214" spans="1:10" ht="15" hidden="1" outlineLevel="1" thickBot="1" x14ac:dyDescent="0.4">
      <c r="A214" s="70" t="s">
        <v>4732</v>
      </c>
      <c r="B214" s="73" t="s">
        <v>4951</v>
      </c>
      <c r="C214" s="79" t="s">
        <v>4733</v>
      </c>
      <c r="D214" s="72" t="s">
        <v>170</v>
      </c>
      <c r="E214" s="83">
        <v>3</v>
      </c>
      <c r="F214" s="83">
        <v>5</v>
      </c>
      <c r="G214" s="84">
        <f t="shared" si="9"/>
        <v>8</v>
      </c>
      <c r="H214" s="142">
        <v>43725</v>
      </c>
      <c r="I214" s="90">
        <v>250</v>
      </c>
      <c r="J214" s="217">
        <f t="shared" si="10"/>
        <v>8</v>
      </c>
    </row>
    <row r="215" spans="1:10" ht="15" hidden="1" outlineLevel="1" thickBot="1" x14ac:dyDescent="0.4">
      <c r="A215" s="70" t="s">
        <v>4732</v>
      </c>
      <c r="B215" s="73" t="s">
        <v>4952</v>
      </c>
      <c r="C215" s="79" t="s">
        <v>4733</v>
      </c>
      <c r="D215" s="72" t="s">
        <v>170</v>
      </c>
      <c r="E215" s="83">
        <v>14</v>
      </c>
      <c r="F215" s="83">
        <v>8</v>
      </c>
      <c r="G215" s="84">
        <f t="shared" si="9"/>
        <v>22</v>
      </c>
      <c r="H215" s="142">
        <v>43725</v>
      </c>
      <c r="I215" s="90">
        <v>300</v>
      </c>
      <c r="J215" s="217">
        <f t="shared" si="10"/>
        <v>22</v>
      </c>
    </row>
    <row r="216" spans="1:10" ht="15" hidden="1" outlineLevel="1" thickBot="1" x14ac:dyDescent="0.4">
      <c r="A216" s="70" t="s">
        <v>4732</v>
      </c>
      <c r="B216" s="73" t="s">
        <v>4953</v>
      </c>
      <c r="C216" s="79" t="s">
        <v>4733</v>
      </c>
      <c r="D216" s="72" t="s">
        <v>170</v>
      </c>
      <c r="E216" s="83">
        <v>3</v>
      </c>
      <c r="F216" s="83">
        <v>3</v>
      </c>
      <c r="G216" s="84">
        <f t="shared" si="9"/>
        <v>6</v>
      </c>
      <c r="H216" s="142">
        <v>43725</v>
      </c>
      <c r="I216" s="90">
        <v>300</v>
      </c>
      <c r="J216" s="217">
        <f t="shared" si="10"/>
        <v>6</v>
      </c>
    </row>
    <row r="217" spans="1:10" ht="15" hidden="1" outlineLevel="1" thickBot="1" x14ac:dyDescent="0.4">
      <c r="A217" s="70" t="s">
        <v>4732</v>
      </c>
      <c r="B217" s="73" t="s">
        <v>4954</v>
      </c>
      <c r="C217" s="79" t="s">
        <v>4733</v>
      </c>
      <c r="D217" s="72" t="s">
        <v>170</v>
      </c>
      <c r="E217" s="83">
        <v>4</v>
      </c>
      <c r="F217" s="83">
        <v>4</v>
      </c>
      <c r="G217" s="84">
        <f t="shared" si="9"/>
        <v>8</v>
      </c>
      <c r="H217" s="142">
        <v>43725</v>
      </c>
      <c r="I217" s="90">
        <v>350</v>
      </c>
      <c r="J217" s="217">
        <f t="shared" si="10"/>
        <v>8</v>
      </c>
    </row>
    <row r="218" spans="1:10" ht="15" hidden="1" outlineLevel="1" thickBot="1" x14ac:dyDescent="0.4">
      <c r="A218" s="70" t="s">
        <v>4732</v>
      </c>
      <c r="B218" s="73" t="s">
        <v>4955</v>
      </c>
      <c r="C218" s="79" t="s">
        <v>4733</v>
      </c>
      <c r="D218" s="72" t="s">
        <v>170</v>
      </c>
      <c r="E218" s="83">
        <v>15</v>
      </c>
      <c r="F218" s="83">
        <v>5</v>
      </c>
      <c r="G218" s="84">
        <f t="shared" si="9"/>
        <v>20</v>
      </c>
      <c r="H218" s="142">
        <v>43725</v>
      </c>
      <c r="I218" s="90">
        <v>250</v>
      </c>
      <c r="J218" s="217">
        <f t="shared" si="10"/>
        <v>20</v>
      </c>
    </row>
    <row r="219" spans="1:10" ht="15" hidden="1" outlineLevel="1" thickBot="1" x14ac:dyDescent="0.4">
      <c r="A219" s="70" t="s">
        <v>4732</v>
      </c>
      <c r="B219" s="73" t="s">
        <v>4956</v>
      </c>
      <c r="C219" s="79" t="s">
        <v>4733</v>
      </c>
      <c r="D219" s="72" t="s">
        <v>170</v>
      </c>
      <c r="E219" s="83">
        <v>11</v>
      </c>
      <c r="F219" s="83">
        <v>8</v>
      </c>
      <c r="G219" s="84">
        <f t="shared" si="9"/>
        <v>19</v>
      </c>
      <c r="H219" s="142">
        <v>43725</v>
      </c>
      <c r="I219" s="90">
        <v>150</v>
      </c>
      <c r="J219" s="217">
        <f t="shared" si="10"/>
        <v>19</v>
      </c>
    </row>
    <row r="220" spans="1:10" ht="15" hidden="1" outlineLevel="1" thickBot="1" x14ac:dyDescent="0.4">
      <c r="A220" s="70" t="s">
        <v>4732</v>
      </c>
      <c r="B220" s="73" t="s">
        <v>4957</v>
      </c>
      <c r="C220" s="79" t="s">
        <v>4733</v>
      </c>
      <c r="D220" s="72" t="s">
        <v>170</v>
      </c>
      <c r="E220" s="83">
        <v>14</v>
      </c>
      <c r="F220" s="83">
        <v>8</v>
      </c>
      <c r="G220" s="84">
        <f t="shared" si="9"/>
        <v>22</v>
      </c>
      <c r="H220" s="142">
        <v>43725</v>
      </c>
      <c r="I220" s="90">
        <v>180</v>
      </c>
      <c r="J220" s="217">
        <f t="shared" si="10"/>
        <v>22</v>
      </c>
    </row>
    <row r="221" spans="1:10" ht="15" hidden="1" outlineLevel="1" thickBot="1" x14ac:dyDescent="0.4">
      <c r="A221" s="70" t="s">
        <v>4732</v>
      </c>
      <c r="B221" s="73" t="s">
        <v>4958</v>
      </c>
      <c r="C221" s="79" t="s">
        <v>4733</v>
      </c>
      <c r="D221" s="72" t="s">
        <v>170</v>
      </c>
      <c r="E221" s="83">
        <v>13</v>
      </c>
      <c r="F221" s="83">
        <v>7</v>
      </c>
      <c r="G221" s="84">
        <f t="shared" si="9"/>
        <v>20</v>
      </c>
      <c r="H221" s="142">
        <v>43725</v>
      </c>
      <c r="I221" s="90">
        <v>200</v>
      </c>
      <c r="J221" s="217">
        <f t="shared" si="10"/>
        <v>20</v>
      </c>
    </row>
    <row r="222" spans="1:10" ht="15" hidden="1" outlineLevel="1" thickBot="1" x14ac:dyDescent="0.4">
      <c r="A222" s="70" t="s">
        <v>4732</v>
      </c>
      <c r="B222" s="73" t="s">
        <v>4959</v>
      </c>
      <c r="C222" s="79" t="s">
        <v>4733</v>
      </c>
      <c r="D222" s="72" t="s">
        <v>170</v>
      </c>
      <c r="E222" s="83">
        <v>11</v>
      </c>
      <c r="F222" s="83">
        <v>3</v>
      </c>
      <c r="G222" s="84">
        <f t="shared" si="9"/>
        <v>14</v>
      </c>
      <c r="H222" s="142">
        <v>43725</v>
      </c>
      <c r="I222" s="90">
        <v>150</v>
      </c>
      <c r="J222" s="217">
        <f t="shared" si="10"/>
        <v>14</v>
      </c>
    </row>
    <row r="223" spans="1:10" ht="15" hidden="1" outlineLevel="1" thickBot="1" x14ac:dyDescent="0.4">
      <c r="A223" s="70" t="s">
        <v>4732</v>
      </c>
      <c r="B223" s="73" t="s">
        <v>4960</v>
      </c>
      <c r="C223" s="79" t="s">
        <v>4733</v>
      </c>
      <c r="D223" s="72" t="s">
        <v>170</v>
      </c>
      <c r="E223" s="83">
        <v>3</v>
      </c>
      <c r="F223" s="83">
        <v>2</v>
      </c>
      <c r="G223" s="84">
        <f t="shared" si="9"/>
        <v>5</v>
      </c>
      <c r="H223" s="142">
        <v>43725</v>
      </c>
      <c r="I223" s="90">
        <v>250</v>
      </c>
      <c r="J223" s="217">
        <f t="shared" si="10"/>
        <v>5</v>
      </c>
    </row>
    <row r="224" spans="1:10" hidden="1" outlineLevel="1" x14ac:dyDescent="0.35">
      <c r="A224" s="70" t="s">
        <v>4732</v>
      </c>
      <c r="B224" s="73" t="s">
        <v>4961</v>
      </c>
      <c r="C224" s="79" t="s">
        <v>4733</v>
      </c>
      <c r="D224" s="72" t="s">
        <v>170</v>
      </c>
      <c r="E224" s="83">
        <v>13</v>
      </c>
      <c r="F224" s="83">
        <v>8</v>
      </c>
      <c r="G224" s="84">
        <f t="shared" si="9"/>
        <v>21</v>
      </c>
      <c r="H224" s="142">
        <v>43725</v>
      </c>
      <c r="I224" s="90">
        <v>300</v>
      </c>
      <c r="J224" s="217">
        <f t="shared" si="10"/>
        <v>21</v>
      </c>
    </row>
    <row r="225" spans="1:10" ht="15" collapsed="1" thickBot="1" x14ac:dyDescent="0.4">
      <c r="A225" s="71" t="s">
        <v>4732</v>
      </c>
      <c r="B225" s="74"/>
      <c r="C225" s="80" t="s">
        <v>4733</v>
      </c>
      <c r="D225" s="118">
        <f>COUNTA(D185:D224)</f>
        <v>40</v>
      </c>
      <c r="E225" s="81">
        <f>SUM(E185:E224)</f>
        <v>282</v>
      </c>
      <c r="F225" s="81">
        <f>SUM(F185:F224)</f>
        <v>151</v>
      </c>
      <c r="G225" s="81">
        <f>SUM(G185:G224)</f>
        <v>433</v>
      </c>
      <c r="H225" s="144">
        <v>43725</v>
      </c>
      <c r="I225" s="160">
        <f>AVERAGE(I185:I224)</f>
        <v>263.25</v>
      </c>
      <c r="J225" s="81">
        <f>SUM(J185:J224)</f>
        <v>433</v>
      </c>
    </row>
    <row r="226" spans="1:10" ht="15" hidden="1" outlineLevel="1" thickBot="1" x14ac:dyDescent="0.4">
      <c r="A226" s="72" t="s">
        <v>4734</v>
      </c>
      <c r="B226" s="75" t="s">
        <v>4962</v>
      </c>
      <c r="C226" s="86" t="s">
        <v>4735</v>
      </c>
      <c r="D226" s="72" t="s">
        <v>170</v>
      </c>
      <c r="E226" s="87">
        <v>2</v>
      </c>
      <c r="F226" s="87">
        <v>3</v>
      </c>
      <c r="G226" s="88">
        <f t="shared" ref="G226:G268" si="11">E226+F226</f>
        <v>5</v>
      </c>
      <c r="H226" s="142">
        <v>43778</v>
      </c>
      <c r="I226" s="89">
        <v>300</v>
      </c>
      <c r="J226" s="217">
        <f t="shared" si="10"/>
        <v>5</v>
      </c>
    </row>
    <row r="227" spans="1:10" ht="15" hidden="1" outlineLevel="1" thickBot="1" x14ac:dyDescent="0.4">
      <c r="A227" s="70" t="s">
        <v>4734</v>
      </c>
      <c r="B227" s="73" t="s">
        <v>4963</v>
      </c>
      <c r="C227" s="79" t="s">
        <v>4735</v>
      </c>
      <c r="D227" s="72" t="s">
        <v>170</v>
      </c>
      <c r="E227" s="83">
        <v>5</v>
      </c>
      <c r="F227" s="83">
        <v>6</v>
      </c>
      <c r="G227" s="84">
        <f t="shared" si="11"/>
        <v>11</v>
      </c>
      <c r="H227" s="142">
        <v>43778</v>
      </c>
      <c r="I227" s="90">
        <v>500</v>
      </c>
      <c r="J227" s="217">
        <f t="shared" si="10"/>
        <v>11</v>
      </c>
    </row>
    <row r="228" spans="1:10" ht="15" hidden="1" outlineLevel="1" thickBot="1" x14ac:dyDescent="0.4">
      <c r="A228" s="70" t="s">
        <v>4734</v>
      </c>
      <c r="B228" s="73" t="s">
        <v>4964</v>
      </c>
      <c r="C228" s="79" t="s">
        <v>4735</v>
      </c>
      <c r="D228" s="72" t="s">
        <v>170</v>
      </c>
      <c r="E228" s="83">
        <v>3</v>
      </c>
      <c r="F228" s="83">
        <v>4</v>
      </c>
      <c r="G228" s="84">
        <f t="shared" si="11"/>
        <v>7</v>
      </c>
      <c r="H228" s="142">
        <v>43778</v>
      </c>
      <c r="I228" s="90">
        <v>300</v>
      </c>
      <c r="J228" s="217">
        <f t="shared" si="10"/>
        <v>7</v>
      </c>
    </row>
    <row r="229" spans="1:10" ht="15" hidden="1" outlineLevel="1" thickBot="1" x14ac:dyDescent="0.4">
      <c r="A229" s="70" t="s">
        <v>4734</v>
      </c>
      <c r="B229" s="73" t="s">
        <v>4965</v>
      </c>
      <c r="C229" s="79" t="s">
        <v>4735</v>
      </c>
      <c r="D229" s="72" t="s">
        <v>170</v>
      </c>
      <c r="E229" s="83">
        <v>1</v>
      </c>
      <c r="F229" s="83">
        <v>2</v>
      </c>
      <c r="G229" s="84">
        <f t="shared" si="11"/>
        <v>3</v>
      </c>
      <c r="H229" s="142">
        <v>43778</v>
      </c>
      <c r="I229" s="90">
        <v>300</v>
      </c>
      <c r="J229" s="217">
        <f t="shared" si="10"/>
        <v>3</v>
      </c>
    </row>
    <row r="230" spans="1:10" ht="15" hidden="1" outlineLevel="1" thickBot="1" x14ac:dyDescent="0.4">
      <c r="A230" s="70" t="s">
        <v>4734</v>
      </c>
      <c r="B230" s="73" t="s">
        <v>4966</v>
      </c>
      <c r="C230" s="79" t="s">
        <v>4735</v>
      </c>
      <c r="D230" s="72" t="s">
        <v>170</v>
      </c>
      <c r="E230" s="83">
        <v>4</v>
      </c>
      <c r="F230" s="83">
        <v>3</v>
      </c>
      <c r="G230" s="84">
        <f t="shared" si="11"/>
        <v>7</v>
      </c>
      <c r="H230" s="142">
        <v>43778</v>
      </c>
      <c r="I230" s="90">
        <v>500</v>
      </c>
      <c r="J230" s="217">
        <f t="shared" si="10"/>
        <v>7</v>
      </c>
    </row>
    <row r="231" spans="1:10" ht="15" hidden="1" outlineLevel="1" thickBot="1" x14ac:dyDescent="0.4">
      <c r="A231" s="70" t="s">
        <v>4734</v>
      </c>
      <c r="B231" s="73" t="s">
        <v>4967</v>
      </c>
      <c r="C231" s="79" t="s">
        <v>4735</v>
      </c>
      <c r="D231" s="72" t="s">
        <v>170</v>
      </c>
      <c r="E231" s="83">
        <v>4</v>
      </c>
      <c r="F231" s="83">
        <v>3</v>
      </c>
      <c r="G231" s="84">
        <f t="shared" si="11"/>
        <v>7</v>
      </c>
      <c r="H231" s="142">
        <v>43778</v>
      </c>
      <c r="I231" s="90">
        <v>300</v>
      </c>
      <c r="J231" s="217">
        <f t="shared" si="10"/>
        <v>7</v>
      </c>
    </row>
    <row r="232" spans="1:10" ht="15" hidden="1" outlineLevel="1" thickBot="1" x14ac:dyDescent="0.4">
      <c r="A232" s="70" t="s">
        <v>4734</v>
      </c>
      <c r="B232" s="73" t="s">
        <v>4968</v>
      </c>
      <c r="C232" s="79" t="s">
        <v>4735</v>
      </c>
      <c r="D232" s="72" t="s">
        <v>170</v>
      </c>
      <c r="E232" s="83">
        <v>2</v>
      </c>
      <c r="F232" s="83">
        <v>2</v>
      </c>
      <c r="G232" s="84">
        <f t="shared" si="11"/>
        <v>4</v>
      </c>
      <c r="H232" s="142">
        <v>43778</v>
      </c>
      <c r="I232" s="90">
        <v>300</v>
      </c>
      <c r="J232" s="217">
        <f t="shared" si="10"/>
        <v>4</v>
      </c>
    </row>
    <row r="233" spans="1:10" ht="15" hidden="1" outlineLevel="1" thickBot="1" x14ac:dyDescent="0.4">
      <c r="A233" s="70" t="s">
        <v>4734</v>
      </c>
      <c r="B233" s="73" t="s">
        <v>4969</v>
      </c>
      <c r="C233" s="79" t="s">
        <v>4735</v>
      </c>
      <c r="D233" s="72" t="s">
        <v>170</v>
      </c>
      <c r="E233" s="83">
        <v>4</v>
      </c>
      <c r="F233" s="83">
        <v>3</v>
      </c>
      <c r="G233" s="84">
        <f t="shared" si="11"/>
        <v>7</v>
      </c>
      <c r="H233" s="142">
        <v>43778</v>
      </c>
      <c r="I233" s="90">
        <v>300</v>
      </c>
      <c r="J233" s="217">
        <f t="shared" si="10"/>
        <v>7</v>
      </c>
    </row>
    <row r="234" spans="1:10" ht="15" hidden="1" outlineLevel="1" thickBot="1" x14ac:dyDescent="0.4">
      <c r="A234" s="70" t="s">
        <v>4734</v>
      </c>
      <c r="B234" s="73" t="s">
        <v>4970</v>
      </c>
      <c r="C234" s="79" t="s">
        <v>4735</v>
      </c>
      <c r="D234" s="72" t="s">
        <v>170</v>
      </c>
      <c r="E234" s="83">
        <v>14</v>
      </c>
      <c r="F234" s="83">
        <v>2</v>
      </c>
      <c r="G234" s="84">
        <f t="shared" si="11"/>
        <v>16</v>
      </c>
      <c r="H234" s="142">
        <v>43778</v>
      </c>
      <c r="I234" s="90">
        <v>500</v>
      </c>
      <c r="J234" s="217">
        <f t="shared" si="10"/>
        <v>16</v>
      </c>
    </row>
    <row r="235" spans="1:10" ht="15" hidden="1" outlineLevel="1" thickBot="1" x14ac:dyDescent="0.4">
      <c r="A235" s="70" t="s">
        <v>4734</v>
      </c>
      <c r="B235" s="73" t="s">
        <v>4971</v>
      </c>
      <c r="C235" s="79" t="s">
        <v>4735</v>
      </c>
      <c r="D235" s="72" t="s">
        <v>170</v>
      </c>
      <c r="E235" s="83">
        <v>3</v>
      </c>
      <c r="F235" s="83">
        <v>2</v>
      </c>
      <c r="G235" s="84">
        <f t="shared" si="11"/>
        <v>5</v>
      </c>
      <c r="H235" s="142">
        <v>43778</v>
      </c>
      <c r="I235" s="90">
        <v>300</v>
      </c>
      <c r="J235" s="217">
        <f t="shared" si="10"/>
        <v>5</v>
      </c>
    </row>
    <row r="236" spans="1:10" ht="15" hidden="1" outlineLevel="1" thickBot="1" x14ac:dyDescent="0.4">
      <c r="A236" s="70" t="s">
        <v>4734</v>
      </c>
      <c r="B236" s="73" t="s">
        <v>4972</v>
      </c>
      <c r="C236" s="79" t="s">
        <v>4735</v>
      </c>
      <c r="D236" s="72" t="s">
        <v>170</v>
      </c>
      <c r="E236" s="83">
        <v>1</v>
      </c>
      <c r="F236" s="83">
        <v>2</v>
      </c>
      <c r="G236" s="84">
        <f t="shared" si="11"/>
        <v>3</v>
      </c>
      <c r="H236" s="142">
        <v>43778</v>
      </c>
      <c r="I236" s="90">
        <v>500</v>
      </c>
      <c r="J236" s="217">
        <f t="shared" si="10"/>
        <v>3</v>
      </c>
    </row>
    <row r="237" spans="1:10" ht="15" hidden="1" outlineLevel="1" thickBot="1" x14ac:dyDescent="0.4">
      <c r="A237" s="70" t="s">
        <v>4734</v>
      </c>
      <c r="B237" s="73" t="s">
        <v>4973</v>
      </c>
      <c r="C237" s="79" t="s">
        <v>4735</v>
      </c>
      <c r="D237" s="72" t="s">
        <v>170</v>
      </c>
      <c r="E237" s="83">
        <v>2</v>
      </c>
      <c r="F237" s="83">
        <v>2</v>
      </c>
      <c r="G237" s="84">
        <f t="shared" si="11"/>
        <v>4</v>
      </c>
      <c r="H237" s="142">
        <v>43778</v>
      </c>
      <c r="I237" s="90">
        <v>300</v>
      </c>
      <c r="J237" s="217">
        <f t="shared" si="10"/>
        <v>4</v>
      </c>
    </row>
    <row r="238" spans="1:10" ht="15" hidden="1" outlineLevel="1" thickBot="1" x14ac:dyDescent="0.4">
      <c r="A238" s="70" t="s">
        <v>4734</v>
      </c>
      <c r="B238" s="73" t="s">
        <v>4974</v>
      </c>
      <c r="C238" s="79" t="s">
        <v>4735</v>
      </c>
      <c r="D238" s="72" t="s">
        <v>170</v>
      </c>
      <c r="E238" s="83">
        <v>4</v>
      </c>
      <c r="F238" s="83">
        <v>2</v>
      </c>
      <c r="G238" s="84">
        <f t="shared" si="11"/>
        <v>6</v>
      </c>
      <c r="H238" s="142">
        <v>43778</v>
      </c>
      <c r="I238" s="90">
        <v>300</v>
      </c>
      <c r="J238" s="217">
        <f t="shared" si="10"/>
        <v>6</v>
      </c>
    </row>
    <row r="239" spans="1:10" ht="15" hidden="1" outlineLevel="1" thickBot="1" x14ac:dyDescent="0.4">
      <c r="A239" s="70" t="s">
        <v>4734</v>
      </c>
      <c r="B239" s="73" t="s">
        <v>4975</v>
      </c>
      <c r="C239" s="79" t="s">
        <v>4735</v>
      </c>
      <c r="D239" s="72" t="s">
        <v>170</v>
      </c>
      <c r="E239" s="83">
        <v>6</v>
      </c>
      <c r="F239" s="83">
        <v>5</v>
      </c>
      <c r="G239" s="84">
        <f t="shared" si="11"/>
        <v>11</v>
      </c>
      <c r="H239" s="142">
        <v>43778</v>
      </c>
      <c r="I239" s="90">
        <v>200</v>
      </c>
      <c r="J239" s="217">
        <f t="shared" si="10"/>
        <v>11</v>
      </c>
    </row>
    <row r="240" spans="1:10" ht="15" hidden="1" outlineLevel="1" thickBot="1" x14ac:dyDescent="0.4">
      <c r="A240" s="70" t="s">
        <v>4734</v>
      </c>
      <c r="B240" s="73" t="s">
        <v>4976</v>
      </c>
      <c r="C240" s="79" t="s">
        <v>4735</v>
      </c>
      <c r="D240" s="72" t="s">
        <v>170</v>
      </c>
      <c r="E240" s="83">
        <v>5</v>
      </c>
      <c r="F240" s="83">
        <v>3</v>
      </c>
      <c r="G240" s="84">
        <f t="shared" si="11"/>
        <v>8</v>
      </c>
      <c r="H240" s="142">
        <v>43778</v>
      </c>
      <c r="I240" s="90">
        <v>50</v>
      </c>
      <c r="J240" s="217">
        <f t="shared" si="10"/>
        <v>8</v>
      </c>
    </row>
    <row r="241" spans="1:10" ht="15" hidden="1" outlineLevel="1" thickBot="1" x14ac:dyDescent="0.4">
      <c r="A241" s="70" t="s">
        <v>4734</v>
      </c>
      <c r="B241" s="73" t="s">
        <v>4977</v>
      </c>
      <c r="C241" s="79" t="s">
        <v>4735</v>
      </c>
      <c r="D241" s="72" t="s">
        <v>170</v>
      </c>
      <c r="E241" s="83">
        <v>6</v>
      </c>
      <c r="F241" s="83">
        <v>3</v>
      </c>
      <c r="G241" s="84">
        <f t="shared" si="11"/>
        <v>9</v>
      </c>
      <c r="H241" s="142">
        <v>43778</v>
      </c>
      <c r="I241" s="90">
        <v>300</v>
      </c>
      <c r="J241" s="217">
        <f t="shared" si="10"/>
        <v>9</v>
      </c>
    </row>
    <row r="242" spans="1:10" ht="15" hidden="1" outlineLevel="1" thickBot="1" x14ac:dyDescent="0.4">
      <c r="A242" s="70" t="s">
        <v>4734</v>
      </c>
      <c r="B242" s="73" t="s">
        <v>4978</v>
      </c>
      <c r="C242" s="79" t="s">
        <v>4735</v>
      </c>
      <c r="D242" s="72" t="s">
        <v>170</v>
      </c>
      <c r="E242" s="83">
        <v>2</v>
      </c>
      <c r="F242" s="83">
        <v>2</v>
      </c>
      <c r="G242" s="84">
        <f t="shared" si="11"/>
        <v>4</v>
      </c>
      <c r="H242" s="142">
        <v>43778</v>
      </c>
      <c r="I242" s="90">
        <v>400</v>
      </c>
      <c r="J242" s="217">
        <f t="shared" si="10"/>
        <v>4</v>
      </c>
    </row>
    <row r="243" spans="1:10" ht="15" hidden="1" outlineLevel="1" thickBot="1" x14ac:dyDescent="0.4">
      <c r="A243" s="70" t="s">
        <v>4734</v>
      </c>
      <c r="B243" s="73" t="s">
        <v>4979</v>
      </c>
      <c r="C243" s="79" t="s">
        <v>4735</v>
      </c>
      <c r="D243" s="72" t="s">
        <v>170</v>
      </c>
      <c r="E243" s="83">
        <v>2</v>
      </c>
      <c r="F243" s="83">
        <v>2</v>
      </c>
      <c r="G243" s="84">
        <f t="shared" si="11"/>
        <v>4</v>
      </c>
      <c r="H243" s="142">
        <v>43778</v>
      </c>
      <c r="I243" s="90">
        <v>400</v>
      </c>
      <c r="J243" s="217">
        <f t="shared" si="10"/>
        <v>4</v>
      </c>
    </row>
    <row r="244" spans="1:10" ht="15" hidden="1" outlineLevel="1" thickBot="1" x14ac:dyDescent="0.4">
      <c r="A244" s="70" t="s">
        <v>4734</v>
      </c>
      <c r="B244" s="73" t="s">
        <v>4980</v>
      </c>
      <c r="C244" s="79" t="s">
        <v>4735</v>
      </c>
      <c r="D244" s="72" t="s">
        <v>170</v>
      </c>
      <c r="E244" s="83">
        <v>2</v>
      </c>
      <c r="F244" s="83">
        <v>6</v>
      </c>
      <c r="G244" s="84">
        <f t="shared" si="11"/>
        <v>8</v>
      </c>
      <c r="H244" s="142">
        <v>43778</v>
      </c>
      <c r="I244" s="90">
        <v>500</v>
      </c>
      <c r="J244" s="217">
        <f t="shared" si="10"/>
        <v>8</v>
      </c>
    </row>
    <row r="245" spans="1:10" ht="15" hidden="1" outlineLevel="1" thickBot="1" x14ac:dyDescent="0.4">
      <c r="A245" s="70" t="s">
        <v>4734</v>
      </c>
      <c r="B245" s="73" t="s">
        <v>4981</v>
      </c>
      <c r="C245" s="79" t="s">
        <v>4735</v>
      </c>
      <c r="D245" s="72" t="s">
        <v>170</v>
      </c>
      <c r="E245" s="83">
        <v>3</v>
      </c>
      <c r="F245" s="83">
        <v>2</v>
      </c>
      <c r="G245" s="84">
        <f t="shared" si="11"/>
        <v>5</v>
      </c>
      <c r="H245" s="142">
        <v>43778</v>
      </c>
      <c r="I245" s="90">
        <v>300</v>
      </c>
      <c r="J245" s="217">
        <f t="shared" si="10"/>
        <v>5</v>
      </c>
    </row>
    <row r="246" spans="1:10" ht="15" hidden="1" outlineLevel="1" thickBot="1" x14ac:dyDescent="0.4">
      <c r="A246" s="70" t="s">
        <v>4734</v>
      </c>
      <c r="B246" s="73" t="s">
        <v>4982</v>
      </c>
      <c r="C246" s="79" t="s">
        <v>4735</v>
      </c>
      <c r="D246" s="72" t="s">
        <v>170</v>
      </c>
      <c r="E246" s="83">
        <v>4</v>
      </c>
      <c r="F246" s="83">
        <v>2</v>
      </c>
      <c r="G246" s="84">
        <f t="shared" si="11"/>
        <v>6</v>
      </c>
      <c r="H246" s="142">
        <v>43778</v>
      </c>
      <c r="I246" s="90">
        <v>500</v>
      </c>
      <c r="J246" s="217">
        <f t="shared" si="10"/>
        <v>6</v>
      </c>
    </row>
    <row r="247" spans="1:10" ht="15" hidden="1" outlineLevel="1" thickBot="1" x14ac:dyDescent="0.4">
      <c r="A247" s="70" t="s">
        <v>4734</v>
      </c>
      <c r="B247" s="73" t="s">
        <v>4983</v>
      </c>
      <c r="C247" s="79" t="s">
        <v>4735</v>
      </c>
      <c r="D247" s="72" t="s">
        <v>170</v>
      </c>
      <c r="E247" s="83">
        <v>5</v>
      </c>
      <c r="F247" s="83">
        <v>3</v>
      </c>
      <c r="G247" s="84">
        <f t="shared" si="11"/>
        <v>8</v>
      </c>
      <c r="H247" s="142">
        <v>43778</v>
      </c>
      <c r="I247" s="90">
        <v>500</v>
      </c>
      <c r="J247" s="217">
        <f t="shared" si="10"/>
        <v>8</v>
      </c>
    </row>
    <row r="248" spans="1:10" ht="15" hidden="1" outlineLevel="1" thickBot="1" x14ac:dyDescent="0.4">
      <c r="A248" s="70" t="s">
        <v>4734</v>
      </c>
      <c r="B248" s="73" t="s">
        <v>4984</v>
      </c>
      <c r="C248" s="79" t="s">
        <v>4735</v>
      </c>
      <c r="D248" s="72" t="s">
        <v>170</v>
      </c>
      <c r="E248" s="83">
        <v>2</v>
      </c>
      <c r="F248" s="83">
        <v>2</v>
      </c>
      <c r="G248" s="84">
        <f t="shared" si="11"/>
        <v>4</v>
      </c>
      <c r="H248" s="142">
        <v>43778</v>
      </c>
      <c r="I248" s="90">
        <v>500</v>
      </c>
      <c r="J248" s="217">
        <f t="shared" si="10"/>
        <v>4</v>
      </c>
    </row>
    <row r="249" spans="1:10" ht="15" hidden="1" outlineLevel="1" thickBot="1" x14ac:dyDescent="0.4">
      <c r="A249" s="70" t="s">
        <v>4734</v>
      </c>
      <c r="B249" s="73" t="s">
        <v>4985</v>
      </c>
      <c r="C249" s="79" t="s">
        <v>4735</v>
      </c>
      <c r="D249" s="72" t="s">
        <v>170</v>
      </c>
      <c r="E249" s="83">
        <v>4</v>
      </c>
      <c r="F249" s="83">
        <v>2</v>
      </c>
      <c r="G249" s="84">
        <f t="shared" si="11"/>
        <v>6</v>
      </c>
      <c r="H249" s="142">
        <v>43778</v>
      </c>
      <c r="I249" s="90">
        <v>200</v>
      </c>
      <c r="J249" s="217">
        <f t="shared" si="10"/>
        <v>6</v>
      </c>
    </row>
    <row r="250" spans="1:10" ht="15" hidden="1" outlineLevel="1" thickBot="1" x14ac:dyDescent="0.4">
      <c r="A250" s="70" t="s">
        <v>4734</v>
      </c>
      <c r="B250" s="73" t="s">
        <v>4986</v>
      </c>
      <c r="C250" s="79" t="s">
        <v>4735</v>
      </c>
      <c r="D250" s="72" t="s">
        <v>170</v>
      </c>
      <c r="E250" s="83">
        <v>4</v>
      </c>
      <c r="F250" s="83">
        <v>2</v>
      </c>
      <c r="G250" s="84">
        <f t="shared" si="11"/>
        <v>6</v>
      </c>
      <c r="H250" s="142">
        <v>43778</v>
      </c>
      <c r="I250" s="90">
        <v>300</v>
      </c>
      <c r="J250" s="217">
        <f t="shared" si="10"/>
        <v>6</v>
      </c>
    </row>
    <row r="251" spans="1:10" ht="15" hidden="1" outlineLevel="1" thickBot="1" x14ac:dyDescent="0.4">
      <c r="A251" s="70" t="s">
        <v>4734</v>
      </c>
      <c r="B251" s="73" t="s">
        <v>4987</v>
      </c>
      <c r="C251" s="79" t="s">
        <v>4735</v>
      </c>
      <c r="D251" s="72" t="s">
        <v>170</v>
      </c>
      <c r="E251" s="83">
        <v>3</v>
      </c>
      <c r="F251" s="83">
        <v>2</v>
      </c>
      <c r="G251" s="84">
        <f t="shared" si="11"/>
        <v>5</v>
      </c>
      <c r="H251" s="142">
        <v>43778</v>
      </c>
      <c r="I251" s="90">
        <v>300</v>
      </c>
      <c r="J251" s="217">
        <f t="shared" si="10"/>
        <v>5</v>
      </c>
    </row>
    <row r="252" spans="1:10" ht="15" hidden="1" outlineLevel="1" thickBot="1" x14ac:dyDescent="0.4">
      <c r="A252" s="70" t="s">
        <v>4734</v>
      </c>
      <c r="B252" s="73" t="s">
        <v>4988</v>
      </c>
      <c r="C252" s="79" t="s">
        <v>4735</v>
      </c>
      <c r="D252" s="72" t="s">
        <v>170</v>
      </c>
      <c r="E252" s="83">
        <v>5</v>
      </c>
      <c r="F252" s="83">
        <v>2</v>
      </c>
      <c r="G252" s="84">
        <f t="shared" si="11"/>
        <v>7</v>
      </c>
      <c r="H252" s="142">
        <v>43778</v>
      </c>
      <c r="I252" s="90">
        <v>300</v>
      </c>
      <c r="J252" s="217">
        <f t="shared" si="10"/>
        <v>7</v>
      </c>
    </row>
    <row r="253" spans="1:10" ht="15" hidden="1" outlineLevel="1" thickBot="1" x14ac:dyDescent="0.4">
      <c r="A253" s="70" t="s">
        <v>4734</v>
      </c>
      <c r="B253" s="73" t="s">
        <v>4989</v>
      </c>
      <c r="C253" s="79" t="s">
        <v>4735</v>
      </c>
      <c r="D253" s="72" t="s">
        <v>170</v>
      </c>
      <c r="E253" s="83">
        <v>4</v>
      </c>
      <c r="F253" s="83">
        <v>3</v>
      </c>
      <c r="G253" s="84">
        <f t="shared" si="11"/>
        <v>7</v>
      </c>
      <c r="H253" s="142">
        <v>43778</v>
      </c>
      <c r="I253" s="90">
        <v>500</v>
      </c>
      <c r="J253" s="217">
        <f t="shared" si="10"/>
        <v>7</v>
      </c>
    </row>
    <row r="254" spans="1:10" ht="15" hidden="1" outlineLevel="1" thickBot="1" x14ac:dyDescent="0.4">
      <c r="A254" s="70" t="s">
        <v>4734</v>
      </c>
      <c r="B254" s="73" t="s">
        <v>4990</v>
      </c>
      <c r="C254" s="79" t="s">
        <v>4735</v>
      </c>
      <c r="D254" s="72" t="s">
        <v>170</v>
      </c>
      <c r="E254" s="83">
        <v>4</v>
      </c>
      <c r="F254" s="83">
        <v>2</v>
      </c>
      <c r="G254" s="84">
        <f t="shared" si="11"/>
        <v>6</v>
      </c>
      <c r="H254" s="142">
        <v>43778</v>
      </c>
      <c r="I254" s="90">
        <v>300</v>
      </c>
      <c r="J254" s="217">
        <f t="shared" si="10"/>
        <v>6</v>
      </c>
    </row>
    <row r="255" spans="1:10" ht="15" hidden="1" outlineLevel="1" thickBot="1" x14ac:dyDescent="0.4">
      <c r="A255" s="70" t="s">
        <v>4734</v>
      </c>
      <c r="B255" s="73" t="s">
        <v>4991</v>
      </c>
      <c r="C255" s="79" t="s">
        <v>4735</v>
      </c>
      <c r="D255" s="72" t="s">
        <v>170</v>
      </c>
      <c r="E255" s="83">
        <v>3</v>
      </c>
      <c r="F255" s="83">
        <v>2</v>
      </c>
      <c r="G255" s="84">
        <f t="shared" si="11"/>
        <v>5</v>
      </c>
      <c r="H255" s="142">
        <v>43778</v>
      </c>
      <c r="I255" s="90">
        <v>300</v>
      </c>
      <c r="J255" s="217">
        <f t="shared" si="10"/>
        <v>5</v>
      </c>
    </row>
    <row r="256" spans="1:10" ht="15" hidden="1" outlineLevel="1" thickBot="1" x14ac:dyDescent="0.4">
      <c r="A256" s="70" t="s">
        <v>4734</v>
      </c>
      <c r="B256" s="73" t="s">
        <v>4992</v>
      </c>
      <c r="C256" s="79" t="s">
        <v>4735</v>
      </c>
      <c r="D256" s="72" t="s">
        <v>170</v>
      </c>
      <c r="E256" s="83">
        <v>2</v>
      </c>
      <c r="F256" s="83">
        <v>2</v>
      </c>
      <c r="G256" s="84">
        <f t="shared" si="11"/>
        <v>4</v>
      </c>
      <c r="H256" s="142">
        <v>43778</v>
      </c>
      <c r="I256" s="90">
        <v>300</v>
      </c>
      <c r="J256" s="217">
        <f t="shared" si="10"/>
        <v>4</v>
      </c>
    </row>
    <row r="257" spans="1:10" ht="15" hidden="1" outlineLevel="1" thickBot="1" x14ac:dyDescent="0.4">
      <c r="A257" s="70" t="s">
        <v>4734</v>
      </c>
      <c r="B257" s="73" t="s">
        <v>4993</v>
      </c>
      <c r="C257" s="79" t="s">
        <v>4735</v>
      </c>
      <c r="D257" s="72" t="s">
        <v>170</v>
      </c>
      <c r="E257" s="83">
        <v>5</v>
      </c>
      <c r="F257" s="83">
        <v>2</v>
      </c>
      <c r="G257" s="84">
        <f t="shared" si="11"/>
        <v>7</v>
      </c>
      <c r="H257" s="142">
        <v>43778</v>
      </c>
      <c r="I257" s="90">
        <v>440</v>
      </c>
      <c r="J257" s="217">
        <f t="shared" si="10"/>
        <v>7</v>
      </c>
    </row>
    <row r="258" spans="1:10" ht="15" hidden="1" outlineLevel="1" thickBot="1" x14ac:dyDescent="0.4">
      <c r="A258" s="70" t="s">
        <v>4734</v>
      </c>
      <c r="B258" s="73" t="s">
        <v>4994</v>
      </c>
      <c r="C258" s="79" t="s">
        <v>4735</v>
      </c>
      <c r="D258" s="72" t="s">
        <v>170</v>
      </c>
      <c r="E258" s="83">
        <v>3</v>
      </c>
      <c r="F258" s="83">
        <v>6</v>
      </c>
      <c r="G258" s="84">
        <f t="shared" si="11"/>
        <v>9</v>
      </c>
      <c r="H258" s="142">
        <v>43778</v>
      </c>
      <c r="I258" s="90">
        <v>200</v>
      </c>
      <c r="J258" s="217">
        <f t="shared" si="10"/>
        <v>9</v>
      </c>
    </row>
    <row r="259" spans="1:10" ht="15" hidden="1" outlineLevel="1" thickBot="1" x14ac:dyDescent="0.4">
      <c r="A259" s="70" t="s">
        <v>4734</v>
      </c>
      <c r="B259" s="73" t="s">
        <v>4995</v>
      </c>
      <c r="C259" s="79" t="s">
        <v>4735</v>
      </c>
      <c r="D259" s="72" t="s">
        <v>170</v>
      </c>
      <c r="E259" s="83">
        <v>7</v>
      </c>
      <c r="F259" s="83">
        <v>5</v>
      </c>
      <c r="G259" s="84">
        <f t="shared" si="11"/>
        <v>12</v>
      </c>
      <c r="H259" s="142">
        <v>43778</v>
      </c>
      <c r="I259" s="90">
        <v>190</v>
      </c>
      <c r="J259" s="217">
        <f t="shared" ref="J259:J322" si="12">IF(I259&gt;$Q$1,,G259)</f>
        <v>12</v>
      </c>
    </row>
    <row r="260" spans="1:10" ht="15" hidden="1" outlineLevel="1" thickBot="1" x14ac:dyDescent="0.4">
      <c r="A260" s="70" t="s">
        <v>4734</v>
      </c>
      <c r="B260" s="73" t="s">
        <v>4996</v>
      </c>
      <c r="C260" s="79" t="s">
        <v>4735</v>
      </c>
      <c r="D260" s="72" t="s">
        <v>170</v>
      </c>
      <c r="E260" s="83">
        <v>5</v>
      </c>
      <c r="F260" s="83">
        <v>3</v>
      </c>
      <c r="G260" s="84">
        <f t="shared" si="11"/>
        <v>8</v>
      </c>
      <c r="H260" s="142">
        <v>43778</v>
      </c>
      <c r="I260" s="90">
        <v>150</v>
      </c>
      <c r="J260" s="217">
        <f t="shared" si="12"/>
        <v>8</v>
      </c>
    </row>
    <row r="261" spans="1:10" ht="15" hidden="1" outlineLevel="1" thickBot="1" x14ac:dyDescent="0.4">
      <c r="A261" s="70" t="s">
        <v>4734</v>
      </c>
      <c r="B261" s="73" t="s">
        <v>4997</v>
      </c>
      <c r="C261" s="79" t="s">
        <v>4735</v>
      </c>
      <c r="D261" s="72" t="s">
        <v>170</v>
      </c>
      <c r="E261" s="83">
        <v>4</v>
      </c>
      <c r="F261" s="83">
        <v>3</v>
      </c>
      <c r="G261" s="84">
        <f t="shared" si="11"/>
        <v>7</v>
      </c>
      <c r="H261" s="142">
        <v>43778</v>
      </c>
      <c r="I261" s="90">
        <v>400</v>
      </c>
      <c r="J261" s="217">
        <f t="shared" si="12"/>
        <v>7</v>
      </c>
    </row>
    <row r="262" spans="1:10" ht="15" hidden="1" outlineLevel="1" thickBot="1" x14ac:dyDescent="0.4">
      <c r="A262" s="70" t="s">
        <v>4734</v>
      </c>
      <c r="B262" s="73" t="s">
        <v>4998</v>
      </c>
      <c r="C262" s="79" t="s">
        <v>4735</v>
      </c>
      <c r="D262" s="72" t="s">
        <v>170</v>
      </c>
      <c r="E262" s="83">
        <v>3</v>
      </c>
      <c r="F262" s="83">
        <v>3</v>
      </c>
      <c r="G262" s="84">
        <f t="shared" si="11"/>
        <v>6</v>
      </c>
      <c r="H262" s="142">
        <v>43778</v>
      </c>
      <c r="I262" s="90">
        <v>500</v>
      </c>
      <c r="J262" s="217">
        <f t="shared" si="12"/>
        <v>6</v>
      </c>
    </row>
    <row r="263" spans="1:10" ht="15" hidden="1" outlineLevel="1" thickBot="1" x14ac:dyDescent="0.4">
      <c r="A263" s="70" t="s">
        <v>4734</v>
      </c>
      <c r="B263" s="73" t="s">
        <v>4999</v>
      </c>
      <c r="C263" s="79" t="s">
        <v>4735</v>
      </c>
      <c r="D263" s="72" t="s">
        <v>170</v>
      </c>
      <c r="E263" s="83">
        <v>6</v>
      </c>
      <c r="F263" s="83">
        <v>6</v>
      </c>
      <c r="G263" s="84">
        <f t="shared" si="11"/>
        <v>12</v>
      </c>
      <c r="H263" s="142">
        <v>43778</v>
      </c>
      <c r="I263" s="90">
        <v>450</v>
      </c>
      <c r="J263" s="217">
        <f t="shared" si="12"/>
        <v>12</v>
      </c>
    </row>
    <row r="264" spans="1:10" ht="15" hidden="1" outlineLevel="1" thickBot="1" x14ac:dyDescent="0.4">
      <c r="A264" s="70" t="s">
        <v>4734</v>
      </c>
      <c r="B264" s="73" t="s">
        <v>5000</v>
      </c>
      <c r="C264" s="79" t="s">
        <v>4735</v>
      </c>
      <c r="D264" s="72" t="s">
        <v>170</v>
      </c>
      <c r="E264" s="83">
        <v>4</v>
      </c>
      <c r="F264" s="83">
        <v>4</v>
      </c>
      <c r="G264" s="84">
        <f t="shared" si="11"/>
        <v>8</v>
      </c>
      <c r="H264" s="142">
        <v>43778</v>
      </c>
      <c r="I264" s="90">
        <v>350</v>
      </c>
      <c r="J264" s="217">
        <f t="shared" si="12"/>
        <v>8</v>
      </c>
    </row>
    <row r="265" spans="1:10" ht="15" hidden="1" outlineLevel="1" thickBot="1" x14ac:dyDescent="0.4">
      <c r="A265" s="70" t="s">
        <v>4734</v>
      </c>
      <c r="B265" s="73" t="s">
        <v>5001</v>
      </c>
      <c r="C265" s="79" t="s">
        <v>4735</v>
      </c>
      <c r="D265" s="72" t="s">
        <v>170</v>
      </c>
      <c r="E265" s="83">
        <v>6</v>
      </c>
      <c r="F265" s="83">
        <v>2</v>
      </c>
      <c r="G265" s="84">
        <f t="shared" si="11"/>
        <v>8</v>
      </c>
      <c r="H265" s="142">
        <v>43778</v>
      </c>
      <c r="I265" s="90">
        <v>200</v>
      </c>
      <c r="J265" s="217">
        <f t="shared" si="12"/>
        <v>8</v>
      </c>
    </row>
    <row r="266" spans="1:10" ht="15" hidden="1" outlineLevel="1" thickBot="1" x14ac:dyDescent="0.4">
      <c r="A266" s="70" t="s">
        <v>4734</v>
      </c>
      <c r="B266" s="73" t="s">
        <v>5002</v>
      </c>
      <c r="C266" s="79" t="s">
        <v>4735</v>
      </c>
      <c r="D266" s="72" t="s">
        <v>170</v>
      </c>
      <c r="E266" s="83">
        <v>3</v>
      </c>
      <c r="F266" s="83">
        <v>6</v>
      </c>
      <c r="G266" s="84">
        <f t="shared" si="11"/>
        <v>9</v>
      </c>
      <c r="H266" s="142">
        <v>43778</v>
      </c>
      <c r="I266" s="90">
        <v>520</v>
      </c>
      <c r="J266" s="217">
        <f t="shared" si="12"/>
        <v>9</v>
      </c>
    </row>
    <row r="267" spans="1:10" ht="15" hidden="1" outlineLevel="1" thickBot="1" x14ac:dyDescent="0.4">
      <c r="A267" s="70" t="s">
        <v>4734</v>
      </c>
      <c r="B267" s="73" t="s">
        <v>5003</v>
      </c>
      <c r="C267" s="79" t="s">
        <v>4735</v>
      </c>
      <c r="D267" s="72" t="s">
        <v>170</v>
      </c>
      <c r="E267" s="83">
        <v>6</v>
      </c>
      <c r="F267" s="83">
        <v>5</v>
      </c>
      <c r="G267" s="84">
        <f t="shared" si="11"/>
        <v>11</v>
      </c>
      <c r="H267" s="142">
        <v>43778</v>
      </c>
      <c r="I267" s="90">
        <v>330</v>
      </c>
      <c r="J267" s="217">
        <f t="shared" si="12"/>
        <v>11</v>
      </c>
    </row>
    <row r="268" spans="1:10" hidden="1" outlineLevel="1" x14ac:dyDescent="0.35">
      <c r="A268" s="70" t="s">
        <v>4734</v>
      </c>
      <c r="B268" s="73" t="s">
        <v>5004</v>
      </c>
      <c r="C268" s="79" t="s">
        <v>4735</v>
      </c>
      <c r="D268" s="72" t="s">
        <v>170</v>
      </c>
      <c r="E268" s="83">
        <v>8</v>
      </c>
      <c r="F268" s="83">
        <v>7</v>
      </c>
      <c r="G268" s="84">
        <f t="shared" si="11"/>
        <v>15</v>
      </c>
      <c r="H268" s="142">
        <v>43778</v>
      </c>
      <c r="I268" s="90">
        <v>700</v>
      </c>
      <c r="J268" s="217">
        <f t="shared" si="12"/>
        <v>15</v>
      </c>
    </row>
    <row r="269" spans="1:10" ht="15" collapsed="1" thickBot="1" x14ac:dyDescent="0.4">
      <c r="A269" s="71" t="s">
        <v>4734</v>
      </c>
      <c r="B269" s="74"/>
      <c r="C269" s="80" t="s">
        <v>4735</v>
      </c>
      <c r="D269" s="118">
        <f>COUNTA(D226:D268)</f>
        <v>43</v>
      </c>
      <c r="E269" s="81">
        <f>SUM(E226:E268)</f>
        <v>175</v>
      </c>
      <c r="F269" s="81">
        <f>SUM(F226:F268)</f>
        <v>135</v>
      </c>
      <c r="G269" s="81">
        <f>SUM(G226:G268)</f>
        <v>310</v>
      </c>
      <c r="H269" s="144">
        <v>43778</v>
      </c>
      <c r="I269" s="82">
        <f>AVERAGE(I226:I268)</f>
        <v>355.3488372093023</v>
      </c>
      <c r="J269" s="81">
        <f>SUM(J226:J268)</f>
        <v>310</v>
      </c>
    </row>
    <row r="270" spans="1:10" ht="15" hidden="1" outlineLevel="1" thickBot="1" x14ac:dyDescent="0.4">
      <c r="A270" s="72" t="s">
        <v>4736</v>
      </c>
      <c r="B270" s="75" t="s">
        <v>5005</v>
      </c>
      <c r="C270" s="86" t="s">
        <v>4737</v>
      </c>
      <c r="D270" s="72" t="s">
        <v>170</v>
      </c>
      <c r="E270" s="87">
        <v>2</v>
      </c>
      <c r="F270" s="87">
        <v>7</v>
      </c>
      <c r="G270" s="88">
        <f t="shared" ref="G270:G311" si="13">E270+F270</f>
        <v>9</v>
      </c>
      <c r="H270" s="142">
        <v>43770</v>
      </c>
      <c r="I270" s="89">
        <v>200</v>
      </c>
      <c r="J270" s="217">
        <f t="shared" si="12"/>
        <v>9</v>
      </c>
    </row>
    <row r="271" spans="1:10" ht="15" hidden="1" outlineLevel="1" thickBot="1" x14ac:dyDescent="0.4">
      <c r="A271" s="70" t="s">
        <v>4736</v>
      </c>
      <c r="B271" s="73" t="s">
        <v>5006</v>
      </c>
      <c r="C271" s="79" t="s">
        <v>4737</v>
      </c>
      <c r="D271" s="72" t="s">
        <v>170</v>
      </c>
      <c r="E271" s="83">
        <v>3</v>
      </c>
      <c r="F271" s="83">
        <v>6</v>
      </c>
      <c r="G271" s="84">
        <f t="shared" si="13"/>
        <v>9</v>
      </c>
      <c r="H271" s="142">
        <v>43770</v>
      </c>
      <c r="I271" s="90">
        <v>200</v>
      </c>
      <c r="J271" s="217">
        <f t="shared" si="12"/>
        <v>9</v>
      </c>
    </row>
    <row r="272" spans="1:10" ht="15" hidden="1" outlineLevel="1" thickBot="1" x14ac:dyDescent="0.4">
      <c r="A272" s="70" t="s">
        <v>4736</v>
      </c>
      <c r="B272" s="73" t="s">
        <v>5007</v>
      </c>
      <c r="C272" s="79" t="s">
        <v>4737</v>
      </c>
      <c r="D272" s="72" t="s">
        <v>170</v>
      </c>
      <c r="E272" s="83">
        <v>1</v>
      </c>
      <c r="F272" s="83">
        <v>2</v>
      </c>
      <c r="G272" s="84">
        <f t="shared" si="13"/>
        <v>3</v>
      </c>
      <c r="H272" s="142">
        <v>43770</v>
      </c>
      <c r="I272" s="90">
        <v>400</v>
      </c>
      <c r="J272" s="217">
        <f t="shared" si="12"/>
        <v>3</v>
      </c>
    </row>
    <row r="273" spans="1:10" ht="15" hidden="1" outlineLevel="1" thickBot="1" x14ac:dyDescent="0.4">
      <c r="A273" s="70" t="s">
        <v>4736</v>
      </c>
      <c r="B273" s="73" t="s">
        <v>5008</v>
      </c>
      <c r="C273" s="79" t="s">
        <v>4737</v>
      </c>
      <c r="D273" s="72" t="s">
        <v>170</v>
      </c>
      <c r="E273" s="83">
        <v>5</v>
      </c>
      <c r="F273" s="83">
        <v>12</v>
      </c>
      <c r="G273" s="84">
        <f t="shared" si="13"/>
        <v>17</v>
      </c>
      <c r="H273" s="142">
        <v>43770</v>
      </c>
      <c r="I273" s="90">
        <v>500</v>
      </c>
      <c r="J273" s="217">
        <f t="shared" si="12"/>
        <v>17</v>
      </c>
    </row>
    <row r="274" spans="1:10" ht="15" hidden="1" outlineLevel="1" thickBot="1" x14ac:dyDescent="0.4">
      <c r="A274" s="70" t="s">
        <v>4736</v>
      </c>
      <c r="B274" s="73" t="s">
        <v>5009</v>
      </c>
      <c r="C274" s="79" t="s">
        <v>4737</v>
      </c>
      <c r="D274" s="72" t="s">
        <v>170</v>
      </c>
      <c r="E274" s="83">
        <v>7</v>
      </c>
      <c r="F274" s="83">
        <v>4</v>
      </c>
      <c r="G274" s="84">
        <f t="shared" si="13"/>
        <v>11</v>
      </c>
      <c r="H274" s="142">
        <v>43770</v>
      </c>
      <c r="I274" s="90">
        <v>500</v>
      </c>
      <c r="J274" s="217">
        <f t="shared" si="12"/>
        <v>11</v>
      </c>
    </row>
    <row r="275" spans="1:10" ht="15" hidden="1" outlineLevel="1" thickBot="1" x14ac:dyDescent="0.4">
      <c r="A275" s="70" t="s">
        <v>4736</v>
      </c>
      <c r="B275" s="73" t="s">
        <v>5010</v>
      </c>
      <c r="C275" s="79" t="s">
        <v>4737</v>
      </c>
      <c r="D275" s="72" t="s">
        <v>170</v>
      </c>
      <c r="E275" s="83">
        <v>5</v>
      </c>
      <c r="F275" s="83">
        <v>2</v>
      </c>
      <c r="G275" s="84">
        <f t="shared" si="13"/>
        <v>7</v>
      </c>
      <c r="H275" s="142">
        <v>43770</v>
      </c>
      <c r="I275" s="90">
        <v>500</v>
      </c>
      <c r="J275" s="217">
        <f t="shared" si="12"/>
        <v>7</v>
      </c>
    </row>
    <row r="276" spans="1:10" ht="15" hidden="1" outlineLevel="1" thickBot="1" x14ac:dyDescent="0.4">
      <c r="A276" s="70" t="s">
        <v>4736</v>
      </c>
      <c r="B276" s="73" t="s">
        <v>5011</v>
      </c>
      <c r="C276" s="79" t="s">
        <v>4737</v>
      </c>
      <c r="D276" s="72" t="s">
        <v>170</v>
      </c>
      <c r="E276" s="83">
        <v>5</v>
      </c>
      <c r="F276" s="83">
        <v>3</v>
      </c>
      <c r="G276" s="84">
        <f t="shared" si="13"/>
        <v>8</v>
      </c>
      <c r="H276" s="142">
        <v>43770</v>
      </c>
      <c r="I276" s="90">
        <v>200</v>
      </c>
      <c r="J276" s="217">
        <f t="shared" si="12"/>
        <v>8</v>
      </c>
    </row>
    <row r="277" spans="1:10" ht="15" hidden="1" outlineLevel="1" thickBot="1" x14ac:dyDescent="0.4">
      <c r="A277" s="70" t="s">
        <v>4736</v>
      </c>
      <c r="B277" s="73" t="s">
        <v>5012</v>
      </c>
      <c r="C277" s="79" t="s">
        <v>4737</v>
      </c>
      <c r="D277" s="72" t="s">
        <v>170</v>
      </c>
      <c r="E277" s="83">
        <v>6</v>
      </c>
      <c r="F277" s="83">
        <v>8</v>
      </c>
      <c r="G277" s="84">
        <f t="shared" si="13"/>
        <v>14</v>
      </c>
      <c r="H277" s="142">
        <v>43770</v>
      </c>
      <c r="I277" s="90">
        <v>500</v>
      </c>
      <c r="J277" s="217">
        <f t="shared" si="12"/>
        <v>14</v>
      </c>
    </row>
    <row r="278" spans="1:10" ht="15" hidden="1" outlineLevel="1" thickBot="1" x14ac:dyDescent="0.4">
      <c r="A278" s="70" t="s">
        <v>4736</v>
      </c>
      <c r="B278" s="73" t="s">
        <v>5013</v>
      </c>
      <c r="C278" s="79" t="s">
        <v>4737</v>
      </c>
      <c r="D278" s="72" t="s">
        <v>170</v>
      </c>
      <c r="E278" s="83">
        <v>6</v>
      </c>
      <c r="F278" s="83">
        <v>3</v>
      </c>
      <c r="G278" s="84">
        <f t="shared" si="13"/>
        <v>9</v>
      </c>
      <c r="H278" s="142">
        <v>43770</v>
      </c>
      <c r="I278" s="90">
        <v>200</v>
      </c>
      <c r="J278" s="217">
        <f t="shared" si="12"/>
        <v>9</v>
      </c>
    </row>
    <row r="279" spans="1:10" ht="15" hidden="1" outlineLevel="1" thickBot="1" x14ac:dyDescent="0.4">
      <c r="A279" s="70" t="s">
        <v>4736</v>
      </c>
      <c r="B279" s="73" t="s">
        <v>5014</v>
      </c>
      <c r="C279" s="79" t="s">
        <v>4737</v>
      </c>
      <c r="D279" s="72" t="s">
        <v>170</v>
      </c>
      <c r="E279" s="83">
        <v>4</v>
      </c>
      <c r="F279" s="83">
        <v>3</v>
      </c>
      <c r="G279" s="84">
        <f t="shared" si="13"/>
        <v>7</v>
      </c>
      <c r="H279" s="142">
        <v>43770</v>
      </c>
      <c r="I279" s="90">
        <v>200</v>
      </c>
      <c r="J279" s="217">
        <f t="shared" si="12"/>
        <v>7</v>
      </c>
    </row>
    <row r="280" spans="1:10" ht="15" hidden="1" outlineLevel="1" thickBot="1" x14ac:dyDescent="0.4">
      <c r="A280" s="70" t="s">
        <v>4736</v>
      </c>
      <c r="B280" s="73" t="s">
        <v>5015</v>
      </c>
      <c r="C280" s="79" t="s">
        <v>4737</v>
      </c>
      <c r="D280" s="72" t="s">
        <v>170</v>
      </c>
      <c r="E280" s="83">
        <v>2</v>
      </c>
      <c r="F280" s="83">
        <v>3</v>
      </c>
      <c r="G280" s="84">
        <f t="shared" si="13"/>
        <v>5</v>
      </c>
      <c r="H280" s="142">
        <v>43770</v>
      </c>
      <c r="I280" s="90">
        <v>500</v>
      </c>
      <c r="J280" s="217">
        <f t="shared" si="12"/>
        <v>5</v>
      </c>
    </row>
    <row r="281" spans="1:10" ht="15" hidden="1" outlineLevel="1" thickBot="1" x14ac:dyDescent="0.4">
      <c r="A281" s="70" t="s">
        <v>4736</v>
      </c>
      <c r="B281" s="73" t="s">
        <v>5016</v>
      </c>
      <c r="C281" s="79" t="s">
        <v>4737</v>
      </c>
      <c r="D281" s="72" t="s">
        <v>170</v>
      </c>
      <c r="E281" s="83">
        <v>2</v>
      </c>
      <c r="F281" s="83">
        <v>8</v>
      </c>
      <c r="G281" s="84">
        <f t="shared" si="13"/>
        <v>10</v>
      </c>
      <c r="H281" s="142">
        <v>43770</v>
      </c>
      <c r="I281" s="90">
        <v>600</v>
      </c>
      <c r="J281" s="217">
        <f t="shared" si="12"/>
        <v>10</v>
      </c>
    </row>
    <row r="282" spans="1:10" ht="15" hidden="1" outlineLevel="1" thickBot="1" x14ac:dyDescent="0.4">
      <c r="A282" s="70" t="s">
        <v>4736</v>
      </c>
      <c r="B282" s="73" t="s">
        <v>5017</v>
      </c>
      <c r="C282" s="79" t="s">
        <v>4737</v>
      </c>
      <c r="D282" s="72" t="s">
        <v>170</v>
      </c>
      <c r="E282" s="83">
        <v>1</v>
      </c>
      <c r="F282" s="83">
        <v>3</v>
      </c>
      <c r="G282" s="84">
        <f t="shared" si="13"/>
        <v>4</v>
      </c>
      <c r="H282" s="142">
        <v>43770</v>
      </c>
      <c r="I282" s="90">
        <v>600</v>
      </c>
      <c r="J282" s="217">
        <f t="shared" si="12"/>
        <v>4</v>
      </c>
    </row>
    <row r="283" spans="1:10" ht="15" hidden="1" outlineLevel="1" thickBot="1" x14ac:dyDescent="0.4">
      <c r="A283" s="70" t="s">
        <v>4736</v>
      </c>
      <c r="B283" s="73" t="s">
        <v>5018</v>
      </c>
      <c r="C283" s="79" t="s">
        <v>4737</v>
      </c>
      <c r="D283" s="72" t="s">
        <v>170</v>
      </c>
      <c r="E283" s="83">
        <v>9</v>
      </c>
      <c r="F283" s="83">
        <v>4</v>
      </c>
      <c r="G283" s="84">
        <f t="shared" si="13"/>
        <v>13</v>
      </c>
      <c r="H283" s="142">
        <v>43770</v>
      </c>
      <c r="I283" s="90">
        <v>600</v>
      </c>
      <c r="J283" s="217">
        <f t="shared" si="12"/>
        <v>13</v>
      </c>
    </row>
    <row r="284" spans="1:10" ht="15" hidden="1" outlineLevel="1" thickBot="1" x14ac:dyDescent="0.4">
      <c r="A284" s="70" t="s">
        <v>4736</v>
      </c>
      <c r="B284" s="73" t="s">
        <v>5019</v>
      </c>
      <c r="C284" s="79" t="s">
        <v>4737</v>
      </c>
      <c r="D284" s="72" t="s">
        <v>170</v>
      </c>
      <c r="E284" s="83">
        <v>10</v>
      </c>
      <c r="F284" s="83">
        <v>5</v>
      </c>
      <c r="G284" s="84">
        <f t="shared" si="13"/>
        <v>15</v>
      </c>
      <c r="H284" s="142">
        <v>43770</v>
      </c>
      <c r="I284" s="90">
        <v>500</v>
      </c>
      <c r="J284" s="217">
        <f t="shared" si="12"/>
        <v>15</v>
      </c>
    </row>
    <row r="285" spans="1:10" ht="15" hidden="1" outlineLevel="1" thickBot="1" x14ac:dyDescent="0.4">
      <c r="A285" s="70" t="s">
        <v>4736</v>
      </c>
      <c r="B285" s="73" t="s">
        <v>5020</v>
      </c>
      <c r="C285" s="79" t="s">
        <v>4737</v>
      </c>
      <c r="D285" s="72" t="s">
        <v>170</v>
      </c>
      <c r="E285" s="83">
        <v>8</v>
      </c>
      <c r="F285" s="83">
        <v>4</v>
      </c>
      <c r="G285" s="84">
        <f t="shared" si="13"/>
        <v>12</v>
      </c>
      <c r="H285" s="142">
        <v>43770</v>
      </c>
      <c r="I285" s="90">
        <v>500</v>
      </c>
      <c r="J285" s="217">
        <f t="shared" si="12"/>
        <v>12</v>
      </c>
    </row>
    <row r="286" spans="1:10" ht="15" hidden="1" outlineLevel="1" thickBot="1" x14ac:dyDescent="0.4">
      <c r="A286" s="70" t="s">
        <v>4736</v>
      </c>
      <c r="B286" s="73" t="s">
        <v>5021</v>
      </c>
      <c r="C286" s="79" t="s">
        <v>4737</v>
      </c>
      <c r="D286" s="72" t="s">
        <v>170</v>
      </c>
      <c r="E286" s="83">
        <v>7</v>
      </c>
      <c r="F286" s="83">
        <v>3</v>
      </c>
      <c r="G286" s="84">
        <f t="shared" si="13"/>
        <v>10</v>
      </c>
      <c r="H286" s="142">
        <v>43770</v>
      </c>
      <c r="I286" s="90">
        <v>600</v>
      </c>
      <c r="J286" s="217">
        <f t="shared" si="12"/>
        <v>10</v>
      </c>
    </row>
    <row r="287" spans="1:10" ht="15" hidden="1" outlineLevel="1" thickBot="1" x14ac:dyDescent="0.4">
      <c r="A287" s="70" t="s">
        <v>4736</v>
      </c>
      <c r="B287" s="73" t="s">
        <v>5022</v>
      </c>
      <c r="C287" s="79" t="s">
        <v>4737</v>
      </c>
      <c r="D287" s="72" t="s">
        <v>170</v>
      </c>
      <c r="E287" s="83">
        <v>2</v>
      </c>
      <c r="F287" s="83">
        <v>4</v>
      </c>
      <c r="G287" s="84">
        <f t="shared" si="13"/>
        <v>6</v>
      </c>
      <c r="H287" s="142">
        <v>43770</v>
      </c>
      <c r="I287" s="90">
        <v>500</v>
      </c>
      <c r="J287" s="217">
        <f t="shared" si="12"/>
        <v>6</v>
      </c>
    </row>
    <row r="288" spans="1:10" ht="15" hidden="1" outlineLevel="1" thickBot="1" x14ac:dyDescent="0.4">
      <c r="A288" s="70" t="s">
        <v>4736</v>
      </c>
      <c r="B288" s="73" t="s">
        <v>5023</v>
      </c>
      <c r="C288" s="79" t="s">
        <v>4737</v>
      </c>
      <c r="D288" s="72" t="s">
        <v>170</v>
      </c>
      <c r="E288" s="83">
        <v>5</v>
      </c>
      <c r="F288" s="83">
        <v>3</v>
      </c>
      <c r="G288" s="84">
        <f t="shared" si="13"/>
        <v>8</v>
      </c>
      <c r="H288" s="142">
        <v>43770</v>
      </c>
      <c r="I288" s="90">
        <v>600</v>
      </c>
      <c r="J288" s="217">
        <f t="shared" si="12"/>
        <v>8</v>
      </c>
    </row>
    <row r="289" spans="1:10" ht="15" hidden="1" outlineLevel="1" thickBot="1" x14ac:dyDescent="0.4">
      <c r="A289" s="70" t="s">
        <v>4736</v>
      </c>
      <c r="B289" s="73" t="s">
        <v>5024</v>
      </c>
      <c r="C289" s="79" t="s">
        <v>4737</v>
      </c>
      <c r="D289" s="72" t="s">
        <v>170</v>
      </c>
      <c r="E289" s="83">
        <v>2</v>
      </c>
      <c r="F289" s="83">
        <v>5</v>
      </c>
      <c r="G289" s="84">
        <f t="shared" si="13"/>
        <v>7</v>
      </c>
      <c r="H289" s="142">
        <v>43770</v>
      </c>
      <c r="I289" s="90">
        <v>600</v>
      </c>
      <c r="J289" s="217">
        <f t="shared" si="12"/>
        <v>7</v>
      </c>
    </row>
    <row r="290" spans="1:10" ht="15" hidden="1" outlineLevel="1" thickBot="1" x14ac:dyDescent="0.4">
      <c r="A290" s="70" t="s">
        <v>4736</v>
      </c>
      <c r="B290" s="73" t="s">
        <v>5025</v>
      </c>
      <c r="C290" s="79" t="s">
        <v>4737</v>
      </c>
      <c r="D290" s="72" t="s">
        <v>170</v>
      </c>
      <c r="E290" s="83">
        <v>4</v>
      </c>
      <c r="F290" s="83">
        <v>5</v>
      </c>
      <c r="G290" s="84">
        <f t="shared" si="13"/>
        <v>9</v>
      </c>
      <c r="H290" s="142">
        <v>43770</v>
      </c>
      <c r="I290" s="90">
        <v>500</v>
      </c>
      <c r="J290" s="217">
        <f t="shared" si="12"/>
        <v>9</v>
      </c>
    </row>
    <row r="291" spans="1:10" ht="15" hidden="1" outlineLevel="1" thickBot="1" x14ac:dyDescent="0.4">
      <c r="A291" s="70" t="s">
        <v>4736</v>
      </c>
      <c r="B291" s="73" t="s">
        <v>5026</v>
      </c>
      <c r="C291" s="79" t="s">
        <v>4737</v>
      </c>
      <c r="D291" s="72" t="s">
        <v>170</v>
      </c>
      <c r="E291" s="83">
        <v>5</v>
      </c>
      <c r="F291" s="83">
        <v>3</v>
      </c>
      <c r="G291" s="84">
        <f t="shared" si="13"/>
        <v>8</v>
      </c>
      <c r="H291" s="142">
        <v>43770</v>
      </c>
      <c r="I291" s="90">
        <v>500</v>
      </c>
      <c r="J291" s="217">
        <f t="shared" si="12"/>
        <v>8</v>
      </c>
    </row>
    <row r="292" spans="1:10" ht="15" hidden="1" outlineLevel="1" thickBot="1" x14ac:dyDescent="0.4">
      <c r="A292" s="70" t="s">
        <v>4736</v>
      </c>
      <c r="B292" s="73" t="s">
        <v>5027</v>
      </c>
      <c r="C292" s="79" t="s">
        <v>4737</v>
      </c>
      <c r="D292" s="72" t="s">
        <v>170</v>
      </c>
      <c r="E292" s="83">
        <v>2</v>
      </c>
      <c r="F292" s="83">
        <v>2</v>
      </c>
      <c r="G292" s="84">
        <f t="shared" si="13"/>
        <v>4</v>
      </c>
      <c r="H292" s="142">
        <v>43770</v>
      </c>
      <c r="I292" s="90">
        <v>400</v>
      </c>
      <c r="J292" s="217">
        <f t="shared" si="12"/>
        <v>4</v>
      </c>
    </row>
    <row r="293" spans="1:10" ht="15" hidden="1" outlineLevel="1" thickBot="1" x14ac:dyDescent="0.4">
      <c r="A293" s="70" t="s">
        <v>4736</v>
      </c>
      <c r="B293" s="73" t="s">
        <v>5028</v>
      </c>
      <c r="C293" s="79" t="s">
        <v>4737</v>
      </c>
      <c r="D293" s="72" t="s">
        <v>170</v>
      </c>
      <c r="E293" s="83">
        <v>2</v>
      </c>
      <c r="F293" s="83">
        <v>3</v>
      </c>
      <c r="G293" s="84">
        <f t="shared" si="13"/>
        <v>5</v>
      </c>
      <c r="H293" s="142">
        <v>43770</v>
      </c>
      <c r="I293" s="90">
        <v>500</v>
      </c>
      <c r="J293" s="217">
        <f t="shared" si="12"/>
        <v>5</v>
      </c>
    </row>
    <row r="294" spans="1:10" ht="15" hidden="1" outlineLevel="1" thickBot="1" x14ac:dyDescent="0.4">
      <c r="A294" s="70" t="s">
        <v>4736</v>
      </c>
      <c r="B294" s="73" t="s">
        <v>5029</v>
      </c>
      <c r="C294" s="79" t="s">
        <v>4737</v>
      </c>
      <c r="D294" s="72" t="s">
        <v>170</v>
      </c>
      <c r="E294" s="83">
        <v>3</v>
      </c>
      <c r="F294" s="83">
        <v>2</v>
      </c>
      <c r="G294" s="84">
        <f t="shared" si="13"/>
        <v>5</v>
      </c>
      <c r="H294" s="142">
        <v>43770</v>
      </c>
      <c r="I294" s="90">
        <v>600</v>
      </c>
      <c r="J294" s="217">
        <f t="shared" si="12"/>
        <v>5</v>
      </c>
    </row>
    <row r="295" spans="1:10" ht="15" hidden="1" outlineLevel="1" thickBot="1" x14ac:dyDescent="0.4">
      <c r="A295" s="70" t="s">
        <v>4736</v>
      </c>
      <c r="B295" s="73" t="s">
        <v>5030</v>
      </c>
      <c r="C295" s="79" t="s">
        <v>4737</v>
      </c>
      <c r="D295" s="72" t="s">
        <v>170</v>
      </c>
      <c r="E295" s="83">
        <v>1</v>
      </c>
      <c r="F295" s="83">
        <v>3</v>
      </c>
      <c r="G295" s="84">
        <f t="shared" si="13"/>
        <v>4</v>
      </c>
      <c r="H295" s="142">
        <v>43770</v>
      </c>
      <c r="I295" s="90">
        <v>500</v>
      </c>
      <c r="J295" s="217">
        <f t="shared" si="12"/>
        <v>4</v>
      </c>
    </row>
    <row r="296" spans="1:10" ht="15" hidden="1" outlineLevel="1" thickBot="1" x14ac:dyDescent="0.4">
      <c r="A296" s="70" t="s">
        <v>4736</v>
      </c>
      <c r="B296" s="73" t="s">
        <v>5031</v>
      </c>
      <c r="C296" s="79" t="s">
        <v>4737</v>
      </c>
      <c r="D296" s="72" t="s">
        <v>170</v>
      </c>
      <c r="E296" s="83">
        <v>2</v>
      </c>
      <c r="F296" s="83">
        <v>3</v>
      </c>
      <c r="G296" s="84">
        <f t="shared" si="13"/>
        <v>5</v>
      </c>
      <c r="H296" s="142">
        <v>43770</v>
      </c>
      <c r="I296" s="90">
        <v>600</v>
      </c>
      <c r="J296" s="217">
        <f t="shared" si="12"/>
        <v>5</v>
      </c>
    </row>
    <row r="297" spans="1:10" ht="15" hidden="1" outlineLevel="1" thickBot="1" x14ac:dyDescent="0.4">
      <c r="A297" s="70" t="s">
        <v>4736</v>
      </c>
      <c r="B297" s="73" t="s">
        <v>5032</v>
      </c>
      <c r="C297" s="79" t="s">
        <v>4737</v>
      </c>
      <c r="D297" s="72" t="s">
        <v>170</v>
      </c>
      <c r="E297" s="83">
        <v>8</v>
      </c>
      <c r="F297" s="83">
        <v>3</v>
      </c>
      <c r="G297" s="84">
        <f t="shared" si="13"/>
        <v>11</v>
      </c>
      <c r="H297" s="142">
        <v>43770</v>
      </c>
      <c r="I297" s="90">
        <v>700</v>
      </c>
      <c r="J297" s="217">
        <f t="shared" si="12"/>
        <v>11</v>
      </c>
    </row>
    <row r="298" spans="1:10" ht="15" hidden="1" outlineLevel="1" thickBot="1" x14ac:dyDescent="0.4">
      <c r="A298" s="70" t="s">
        <v>4736</v>
      </c>
      <c r="B298" s="73" t="s">
        <v>5033</v>
      </c>
      <c r="C298" s="79" t="s">
        <v>4737</v>
      </c>
      <c r="D298" s="72" t="s">
        <v>170</v>
      </c>
      <c r="E298" s="83">
        <v>1</v>
      </c>
      <c r="F298" s="83">
        <v>5</v>
      </c>
      <c r="G298" s="84">
        <f t="shared" si="13"/>
        <v>6</v>
      </c>
      <c r="H298" s="142">
        <v>43770</v>
      </c>
      <c r="I298" s="90">
        <v>600</v>
      </c>
      <c r="J298" s="217">
        <f t="shared" si="12"/>
        <v>6</v>
      </c>
    </row>
    <row r="299" spans="1:10" ht="15" hidden="1" outlineLevel="1" thickBot="1" x14ac:dyDescent="0.4">
      <c r="A299" s="70" t="s">
        <v>4736</v>
      </c>
      <c r="B299" s="73" t="s">
        <v>5034</v>
      </c>
      <c r="C299" s="79" t="s">
        <v>4737</v>
      </c>
      <c r="D299" s="72" t="s">
        <v>170</v>
      </c>
      <c r="E299" s="83">
        <v>1</v>
      </c>
      <c r="F299" s="83">
        <v>3</v>
      </c>
      <c r="G299" s="84">
        <f t="shared" si="13"/>
        <v>4</v>
      </c>
      <c r="H299" s="142">
        <v>43770</v>
      </c>
      <c r="I299" s="90">
        <v>500</v>
      </c>
      <c r="J299" s="217">
        <f t="shared" si="12"/>
        <v>4</v>
      </c>
    </row>
    <row r="300" spans="1:10" ht="15" hidden="1" outlineLevel="1" thickBot="1" x14ac:dyDescent="0.4">
      <c r="A300" s="70" t="s">
        <v>4736</v>
      </c>
      <c r="B300" s="73" t="s">
        <v>5035</v>
      </c>
      <c r="C300" s="79" t="s">
        <v>4737</v>
      </c>
      <c r="D300" s="72" t="s">
        <v>170</v>
      </c>
      <c r="E300" s="83">
        <v>7</v>
      </c>
      <c r="F300" s="83">
        <v>3</v>
      </c>
      <c r="G300" s="84">
        <f t="shared" si="13"/>
        <v>10</v>
      </c>
      <c r="H300" s="142">
        <v>43770</v>
      </c>
      <c r="I300" s="90">
        <v>600</v>
      </c>
      <c r="J300" s="217">
        <f t="shared" si="12"/>
        <v>10</v>
      </c>
    </row>
    <row r="301" spans="1:10" ht="15" hidden="1" outlineLevel="1" thickBot="1" x14ac:dyDescent="0.4">
      <c r="A301" s="70" t="s">
        <v>4736</v>
      </c>
      <c r="B301" s="73" t="s">
        <v>5036</v>
      </c>
      <c r="C301" s="79" t="s">
        <v>4737</v>
      </c>
      <c r="D301" s="72" t="s">
        <v>170</v>
      </c>
      <c r="E301" s="83">
        <v>6</v>
      </c>
      <c r="F301" s="83">
        <v>2</v>
      </c>
      <c r="G301" s="84">
        <f t="shared" si="13"/>
        <v>8</v>
      </c>
      <c r="H301" s="142">
        <v>43770</v>
      </c>
      <c r="I301" s="90">
        <v>400</v>
      </c>
      <c r="J301" s="217">
        <f t="shared" si="12"/>
        <v>8</v>
      </c>
    </row>
    <row r="302" spans="1:10" ht="15" hidden="1" outlineLevel="1" thickBot="1" x14ac:dyDescent="0.4">
      <c r="A302" s="70" t="s">
        <v>4736</v>
      </c>
      <c r="B302" s="73" t="s">
        <v>5037</v>
      </c>
      <c r="C302" s="79" t="s">
        <v>4737</v>
      </c>
      <c r="D302" s="72" t="s">
        <v>170</v>
      </c>
      <c r="E302" s="83">
        <v>5</v>
      </c>
      <c r="F302" s="83">
        <v>3</v>
      </c>
      <c r="G302" s="84">
        <f t="shared" si="13"/>
        <v>8</v>
      </c>
      <c r="H302" s="142">
        <v>43770</v>
      </c>
      <c r="I302" s="90">
        <v>500</v>
      </c>
      <c r="J302" s="217">
        <f t="shared" si="12"/>
        <v>8</v>
      </c>
    </row>
    <row r="303" spans="1:10" ht="15" hidden="1" outlineLevel="1" thickBot="1" x14ac:dyDescent="0.4">
      <c r="A303" s="70" t="s">
        <v>4736</v>
      </c>
      <c r="B303" s="73" t="s">
        <v>5038</v>
      </c>
      <c r="C303" s="79" t="s">
        <v>4737</v>
      </c>
      <c r="D303" s="72" t="s">
        <v>170</v>
      </c>
      <c r="E303" s="83">
        <v>9</v>
      </c>
      <c r="F303" s="83">
        <v>3</v>
      </c>
      <c r="G303" s="84">
        <f t="shared" si="13"/>
        <v>12</v>
      </c>
      <c r="H303" s="142">
        <v>43770</v>
      </c>
      <c r="I303" s="90">
        <v>500</v>
      </c>
      <c r="J303" s="217">
        <f t="shared" si="12"/>
        <v>12</v>
      </c>
    </row>
    <row r="304" spans="1:10" ht="15" hidden="1" outlineLevel="1" thickBot="1" x14ac:dyDescent="0.4">
      <c r="A304" s="70" t="s">
        <v>4736</v>
      </c>
      <c r="B304" s="73" t="s">
        <v>5039</v>
      </c>
      <c r="C304" s="79" t="s">
        <v>4737</v>
      </c>
      <c r="D304" s="72" t="s">
        <v>170</v>
      </c>
      <c r="E304" s="83">
        <v>6</v>
      </c>
      <c r="F304" s="83">
        <v>3</v>
      </c>
      <c r="G304" s="84">
        <f t="shared" si="13"/>
        <v>9</v>
      </c>
      <c r="H304" s="142">
        <v>43770</v>
      </c>
      <c r="I304" s="90">
        <v>600</v>
      </c>
      <c r="J304" s="217">
        <f t="shared" si="12"/>
        <v>9</v>
      </c>
    </row>
    <row r="305" spans="1:10" ht="15" hidden="1" outlineLevel="1" thickBot="1" x14ac:dyDescent="0.4">
      <c r="A305" s="70" t="s">
        <v>4736</v>
      </c>
      <c r="B305" s="73" t="s">
        <v>5040</v>
      </c>
      <c r="C305" s="79" t="s">
        <v>4737</v>
      </c>
      <c r="D305" s="72" t="s">
        <v>170</v>
      </c>
      <c r="E305" s="83">
        <v>5</v>
      </c>
      <c r="F305" s="83">
        <v>3</v>
      </c>
      <c r="G305" s="84">
        <f t="shared" si="13"/>
        <v>8</v>
      </c>
      <c r="H305" s="142">
        <v>43770</v>
      </c>
      <c r="I305" s="90">
        <v>700</v>
      </c>
      <c r="J305" s="217">
        <f t="shared" si="12"/>
        <v>8</v>
      </c>
    </row>
    <row r="306" spans="1:10" ht="15" hidden="1" outlineLevel="1" thickBot="1" x14ac:dyDescent="0.4">
      <c r="A306" s="70" t="s">
        <v>4736</v>
      </c>
      <c r="B306" s="73" t="s">
        <v>5041</v>
      </c>
      <c r="C306" s="79" t="s">
        <v>4737</v>
      </c>
      <c r="D306" s="72" t="s">
        <v>170</v>
      </c>
      <c r="E306" s="83">
        <v>3</v>
      </c>
      <c r="F306" s="83">
        <v>3</v>
      </c>
      <c r="G306" s="84">
        <f t="shared" si="13"/>
        <v>6</v>
      </c>
      <c r="H306" s="142">
        <v>43770</v>
      </c>
      <c r="I306" s="90">
        <v>500</v>
      </c>
      <c r="J306" s="217">
        <f t="shared" si="12"/>
        <v>6</v>
      </c>
    </row>
    <row r="307" spans="1:10" ht="15" hidden="1" outlineLevel="1" thickBot="1" x14ac:dyDescent="0.4">
      <c r="A307" s="70" t="s">
        <v>4736</v>
      </c>
      <c r="B307" s="73" t="s">
        <v>5042</v>
      </c>
      <c r="C307" s="79" t="s">
        <v>4737</v>
      </c>
      <c r="D307" s="72" t="s">
        <v>170</v>
      </c>
      <c r="E307" s="83">
        <v>12</v>
      </c>
      <c r="F307" s="83">
        <v>6</v>
      </c>
      <c r="G307" s="84">
        <f t="shared" si="13"/>
        <v>18</v>
      </c>
      <c r="H307" s="142">
        <v>43770</v>
      </c>
      <c r="I307" s="90">
        <v>700</v>
      </c>
      <c r="J307" s="217">
        <f t="shared" si="12"/>
        <v>18</v>
      </c>
    </row>
    <row r="308" spans="1:10" ht="15" hidden="1" outlineLevel="1" thickBot="1" x14ac:dyDescent="0.4">
      <c r="A308" s="70" t="s">
        <v>4736</v>
      </c>
      <c r="B308" s="73" t="s">
        <v>5043</v>
      </c>
      <c r="C308" s="79" t="s">
        <v>4737</v>
      </c>
      <c r="D308" s="72" t="s">
        <v>170</v>
      </c>
      <c r="E308" s="83">
        <v>6</v>
      </c>
      <c r="F308" s="83">
        <v>2</v>
      </c>
      <c r="G308" s="84">
        <f t="shared" si="13"/>
        <v>8</v>
      </c>
      <c r="H308" s="142">
        <v>43770</v>
      </c>
      <c r="I308" s="90">
        <v>600</v>
      </c>
      <c r="J308" s="217">
        <f t="shared" si="12"/>
        <v>8</v>
      </c>
    </row>
    <row r="309" spans="1:10" ht="15" hidden="1" outlineLevel="1" thickBot="1" x14ac:dyDescent="0.4">
      <c r="A309" s="70" t="s">
        <v>4736</v>
      </c>
      <c r="B309" s="73" t="s">
        <v>5044</v>
      </c>
      <c r="C309" s="79" t="s">
        <v>4737</v>
      </c>
      <c r="D309" s="72" t="s">
        <v>170</v>
      </c>
      <c r="E309" s="83">
        <v>5</v>
      </c>
      <c r="F309" s="83">
        <v>3</v>
      </c>
      <c r="G309" s="84">
        <f t="shared" si="13"/>
        <v>8</v>
      </c>
      <c r="H309" s="142">
        <v>43770</v>
      </c>
      <c r="I309" s="90">
        <v>500</v>
      </c>
      <c r="J309" s="217">
        <f t="shared" si="12"/>
        <v>8</v>
      </c>
    </row>
    <row r="310" spans="1:10" ht="15" hidden="1" outlineLevel="1" thickBot="1" x14ac:dyDescent="0.4">
      <c r="A310" s="70" t="s">
        <v>4736</v>
      </c>
      <c r="B310" s="73" t="s">
        <v>5045</v>
      </c>
      <c r="C310" s="79" t="s">
        <v>4737</v>
      </c>
      <c r="D310" s="72" t="s">
        <v>170</v>
      </c>
      <c r="E310" s="83">
        <v>4</v>
      </c>
      <c r="F310" s="83">
        <v>2</v>
      </c>
      <c r="G310" s="84">
        <f t="shared" si="13"/>
        <v>6</v>
      </c>
      <c r="H310" s="142">
        <v>43770</v>
      </c>
      <c r="I310" s="90">
        <v>600</v>
      </c>
      <c r="J310" s="217">
        <f t="shared" si="12"/>
        <v>6</v>
      </c>
    </row>
    <row r="311" spans="1:10" hidden="1" outlineLevel="1" x14ac:dyDescent="0.35">
      <c r="A311" s="70" t="s">
        <v>4736</v>
      </c>
      <c r="B311" s="73" t="s">
        <v>5046</v>
      </c>
      <c r="C311" s="79" t="s">
        <v>4737</v>
      </c>
      <c r="D311" s="72" t="s">
        <v>170</v>
      </c>
      <c r="E311" s="83">
        <v>7</v>
      </c>
      <c r="F311" s="83">
        <v>3</v>
      </c>
      <c r="G311" s="84">
        <f t="shared" si="13"/>
        <v>10</v>
      </c>
      <c r="H311" s="142">
        <v>43770</v>
      </c>
      <c r="I311" s="90">
        <v>450</v>
      </c>
      <c r="J311" s="217">
        <f t="shared" si="12"/>
        <v>10</v>
      </c>
    </row>
    <row r="312" spans="1:10" ht="15" collapsed="1" thickBot="1" x14ac:dyDescent="0.4">
      <c r="A312" s="71" t="s">
        <v>4736</v>
      </c>
      <c r="B312" s="74"/>
      <c r="C312" s="80" t="s">
        <v>4737</v>
      </c>
      <c r="D312" s="118">
        <f>COUNTA(D270:D311)</f>
        <v>42</v>
      </c>
      <c r="E312" s="81">
        <f>SUM(E270:E311)</f>
        <v>196</v>
      </c>
      <c r="F312" s="81">
        <f>SUM(F270:F311)</f>
        <v>160</v>
      </c>
      <c r="G312" s="81">
        <f>SUM(G270:G311)</f>
        <v>356</v>
      </c>
      <c r="H312" s="144">
        <v>43770</v>
      </c>
      <c r="I312" s="82">
        <f>AVERAGE(I270:I311)</f>
        <v>501.1904761904762</v>
      </c>
      <c r="J312" s="81">
        <f>SUM(J270:J311)</f>
        <v>356</v>
      </c>
    </row>
    <row r="313" spans="1:10" ht="15" hidden="1" outlineLevel="1" thickBot="1" x14ac:dyDescent="0.4">
      <c r="A313" s="72" t="s">
        <v>4738</v>
      </c>
      <c r="B313" s="75" t="s">
        <v>5047</v>
      </c>
      <c r="C313" s="86" t="s">
        <v>4739</v>
      </c>
      <c r="D313" s="72" t="s">
        <v>170</v>
      </c>
      <c r="E313" s="87">
        <v>3</v>
      </c>
      <c r="F313" s="87">
        <v>2</v>
      </c>
      <c r="G313" s="88">
        <f t="shared" ref="G313:G344" si="14">E313+F313</f>
        <v>5</v>
      </c>
      <c r="H313" s="142">
        <v>43766</v>
      </c>
      <c r="I313" s="89">
        <v>3</v>
      </c>
      <c r="J313" s="217">
        <f t="shared" si="12"/>
        <v>5</v>
      </c>
    </row>
    <row r="314" spans="1:10" ht="15" hidden="1" outlineLevel="1" thickBot="1" x14ac:dyDescent="0.4">
      <c r="A314" s="70" t="s">
        <v>4738</v>
      </c>
      <c r="B314" s="73" t="s">
        <v>5048</v>
      </c>
      <c r="C314" s="79" t="s">
        <v>4739</v>
      </c>
      <c r="D314" s="72" t="s">
        <v>170</v>
      </c>
      <c r="E314" s="83">
        <v>4</v>
      </c>
      <c r="F314" s="83">
        <v>2</v>
      </c>
      <c r="G314" s="84">
        <f t="shared" si="14"/>
        <v>6</v>
      </c>
      <c r="H314" s="142">
        <v>43766</v>
      </c>
      <c r="I314" s="90">
        <v>15</v>
      </c>
      <c r="J314" s="217">
        <f t="shared" si="12"/>
        <v>6</v>
      </c>
    </row>
    <row r="315" spans="1:10" ht="15" hidden="1" outlineLevel="1" thickBot="1" x14ac:dyDescent="0.4">
      <c r="A315" s="70" t="s">
        <v>4738</v>
      </c>
      <c r="B315" s="73" t="s">
        <v>5049</v>
      </c>
      <c r="C315" s="79" t="s">
        <v>4739</v>
      </c>
      <c r="D315" s="72" t="s">
        <v>170</v>
      </c>
      <c r="E315" s="83">
        <v>2</v>
      </c>
      <c r="F315" s="83">
        <v>6</v>
      </c>
      <c r="G315" s="84">
        <f t="shared" si="14"/>
        <v>8</v>
      </c>
      <c r="H315" s="142">
        <v>43766</v>
      </c>
      <c r="I315" s="90">
        <v>50</v>
      </c>
      <c r="J315" s="217">
        <f t="shared" si="12"/>
        <v>8</v>
      </c>
    </row>
    <row r="316" spans="1:10" ht="15" hidden="1" outlineLevel="1" thickBot="1" x14ac:dyDescent="0.4">
      <c r="A316" s="70" t="s">
        <v>4738</v>
      </c>
      <c r="B316" s="73" t="s">
        <v>5050</v>
      </c>
      <c r="C316" s="79" t="s">
        <v>4739</v>
      </c>
      <c r="D316" s="72" t="s">
        <v>170</v>
      </c>
      <c r="E316" s="83">
        <v>2</v>
      </c>
      <c r="F316" s="83">
        <v>2</v>
      </c>
      <c r="G316" s="84">
        <f t="shared" si="14"/>
        <v>4</v>
      </c>
      <c r="H316" s="142">
        <v>43766</v>
      </c>
      <c r="I316" s="90">
        <v>150</v>
      </c>
      <c r="J316" s="217">
        <f t="shared" si="12"/>
        <v>4</v>
      </c>
    </row>
    <row r="317" spans="1:10" ht="15" hidden="1" outlineLevel="1" thickBot="1" x14ac:dyDescent="0.4">
      <c r="A317" s="70" t="s">
        <v>4738</v>
      </c>
      <c r="B317" s="73" t="s">
        <v>5051</v>
      </c>
      <c r="C317" s="79" t="s">
        <v>4739</v>
      </c>
      <c r="D317" s="72" t="s">
        <v>170</v>
      </c>
      <c r="E317" s="83">
        <v>6</v>
      </c>
      <c r="F317" s="83">
        <v>4</v>
      </c>
      <c r="G317" s="84">
        <f t="shared" si="14"/>
        <v>10</v>
      </c>
      <c r="H317" s="142">
        <v>43766</v>
      </c>
      <c r="I317" s="90">
        <v>100</v>
      </c>
      <c r="J317" s="217">
        <f t="shared" si="12"/>
        <v>10</v>
      </c>
    </row>
    <row r="318" spans="1:10" ht="15" hidden="1" outlineLevel="1" thickBot="1" x14ac:dyDescent="0.4">
      <c r="A318" s="70" t="s">
        <v>4738</v>
      </c>
      <c r="B318" s="73" t="s">
        <v>5052</v>
      </c>
      <c r="C318" s="79" t="s">
        <v>4739</v>
      </c>
      <c r="D318" s="72" t="s">
        <v>170</v>
      </c>
      <c r="E318" s="83">
        <v>8</v>
      </c>
      <c r="F318" s="83">
        <v>2</v>
      </c>
      <c r="G318" s="84">
        <f t="shared" si="14"/>
        <v>10</v>
      </c>
      <c r="H318" s="142">
        <v>43766</v>
      </c>
      <c r="I318" s="90">
        <v>200</v>
      </c>
      <c r="J318" s="217">
        <f t="shared" si="12"/>
        <v>10</v>
      </c>
    </row>
    <row r="319" spans="1:10" ht="15" hidden="1" outlineLevel="1" thickBot="1" x14ac:dyDescent="0.4">
      <c r="A319" s="70" t="s">
        <v>4738</v>
      </c>
      <c r="B319" s="73" t="s">
        <v>5053</v>
      </c>
      <c r="C319" s="79" t="s">
        <v>4739</v>
      </c>
      <c r="D319" s="72" t="s">
        <v>170</v>
      </c>
      <c r="E319" s="83">
        <v>2</v>
      </c>
      <c r="F319" s="83">
        <v>2</v>
      </c>
      <c r="G319" s="84">
        <f t="shared" si="14"/>
        <v>4</v>
      </c>
      <c r="H319" s="142">
        <v>43766</v>
      </c>
      <c r="I319" s="90">
        <v>200</v>
      </c>
      <c r="J319" s="217">
        <f t="shared" si="12"/>
        <v>4</v>
      </c>
    </row>
    <row r="320" spans="1:10" ht="15" hidden="1" outlineLevel="1" thickBot="1" x14ac:dyDescent="0.4">
      <c r="A320" s="70" t="s">
        <v>4738</v>
      </c>
      <c r="B320" s="73" t="s">
        <v>5054</v>
      </c>
      <c r="C320" s="79" t="s">
        <v>4739</v>
      </c>
      <c r="D320" s="72" t="s">
        <v>170</v>
      </c>
      <c r="E320" s="83">
        <v>6</v>
      </c>
      <c r="F320" s="83">
        <v>5</v>
      </c>
      <c r="G320" s="84">
        <f t="shared" si="14"/>
        <v>11</v>
      </c>
      <c r="H320" s="142">
        <v>43766</v>
      </c>
      <c r="I320" s="90">
        <v>10</v>
      </c>
      <c r="J320" s="217">
        <f t="shared" si="12"/>
        <v>11</v>
      </c>
    </row>
    <row r="321" spans="1:10" ht="15" hidden="1" outlineLevel="1" thickBot="1" x14ac:dyDescent="0.4">
      <c r="A321" s="70" t="s">
        <v>4738</v>
      </c>
      <c r="B321" s="73" t="s">
        <v>5055</v>
      </c>
      <c r="C321" s="79" t="s">
        <v>4739</v>
      </c>
      <c r="D321" s="72" t="s">
        <v>170</v>
      </c>
      <c r="E321" s="83">
        <v>4</v>
      </c>
      <c r="F321" s="83">
        <v>2</v>
      </c>
      <c r="G321" s="84">
        <f t="shared" si="14"/>
        <v>6</v>
      </c>
      <c r="H321" s="142">
        <v>43766</v>
      </c>
      <c r="I321" s="90">
        <v>80</v>
      </c>
      <c r="J321" s="217">
        <f t="shared" si="12"/>
        <v>6</v>
      </c>
    </row>
    <row r="322" spans="1:10" ht="15" hidden="1" outlineLevel="1" thickBot="1" x14ac:dyDescent="0.4">
      <c r="A322" s="70" t="s">
        <v>4738</v>
      </c>
      <c r="B322" s="73" t="s">
        <v>5056</v>
      </c>
      <c r="C322" s="79" t="s">
        <v>4739</v>
      </c>
      <c r="D322" s="72" t="s">
        <v>170</v>
      </c>
      <c r="E322" s="83">
        <v>2</v>
      </c>
      <c r="F322" s="83">
        <v>2</v>
      </c>
      <c r="G322" s="84">
        <f t="shared" si="14"/>
        <v>4</v>
      </c>
      <c r="H322" s="142">
        <v>43766</v>
      </c>
      <c r="I322" s="90">
        <v>80</v>
      </c>
      <c r="J322" s="217">
        <f t="shared" si="12"/>
        <v>4</v>
      </c>
    </row>
    <row r="323" spans="1:10" ht="15" hidden="1" outlineLevel="1" thickBot="1" x14ac:dyDescent="0.4">
      <c r="A323" s="70" t="s">
        <v>4738</v>
      </c>
      <c r="B323" s="73" t="s">
        <v>5057</v>
      </c>
      <c r="C323" s="79" t="s">
        <v>4739</v>
      </c>
      <c r="D323" s="72" t="s">
        <v>170</v>
      </c>
      <c r="E323" s="83">
        <v>5</v>
      </c>
      <c r="F323" s="83">
        <v>2</v>
      </c>
      <c r="G323" s="84">
        <f t="shared" si="14"/>
        <v>7</v>
      </c>
      <c r="H323" s="142">
        <v>43766</v>
      </c>
      <c r="I323" s="90">
        <v>80</v>
      </c>
      <c r="J323" s="217">
        <f t="shared" ref="J323:J386" si="15">IF(I323&gt;$Q$1,,G323)</f>
        <v>7</v>
      </c>
    </row>
    <row r="324" spans="1:10" ht="15" hidden="1" outlineLevel="1" thickBot="1" x14ac:dyDescent="0.4">
      <c r="A324" s="70" t="s">
        <v>4738</v>
      </c>
      <c r="B324" s="73" t="s">
        <v>5058</v>
      </c>
      <c r="C324" s="79" t="s">
        <v>4739</v>
      </c>
      <c r="D324" s="72" t="s">
        <v>170</v>
      </c>
      <c r="E324" s="83">
        <v>5</v>
      </c>
      <c r="F324" s="83">
        <v>2</v>
      </c>
      <c r="G324" s="84">
        <f t="shared" si="14"/>
        <v>7</v>
      </c>
      <c r="H324" s="142">
        <v>43766</v>
      </c>
      <c r="I324" s="90">
        <v>50</v>
      </c>
      <c r="J324" s="217">
        <f t="shared" si="15"/>
        <v>7</v>
      </c>
    </row>
    <row r="325" spans="1:10" ht="15" hidden="1" outlineLevel="1" thickBot="1" x14ac:dyDescent="0.4">
      <c r="A325" s="70" t="s">
        <v>4738</v>
      </c>
      <c r="B325" s="73" t="s">
        <v>5059</v>
      </c>
      <c r="C325" s="79" t="s">
        <v>4739</v>
      </c>
      <c r="D325" s="72" t="s">
        <v>170</v>
      </c>
      <c r="E325" s="83">
        <v>2</v>
      </c>
      <c r="F325" s="83">
        <v>5</v>
      </c>
      <c r="G325" s="84">
        <f t="shared" si="14"/>
        <v>7</v>
      </c>
      <c r="H325" s="142">
        <v>43766</v>
      </c>
      <c r="I325" s="90">
        <v>54</v>
      </c>
      <c r="J325" s="217">
        <f t="shared" si="15"/>
        <v>7</v>
      </c>
    </row>
    <row r="326" spans="1:10" ht="15" hidden="1" outlineLevel="1" thickBot="1" x14ac:dyDescent="0.4">
      <c r="A326" s="70" t="s">
        <v>4738</v>
      </c>
      <c r="B326" s="73" t="s">
        <v>5060</v>
      </c>
      <c r="C326" s="79" t="s">
        <v>4739</v>
      </c>
      <c r="D326" s="72" t="s">
        <v>170</v>
      </c>
      <c r="E326" s="83">
        <v>4</v>
      </c>
      <c r="F326" s="83">
        <v>4</v>
      </c>
      <c r="G326" s="84">
        <f t="shared" si="14"/>
        <v>8</v>
      </c>
      <c r="H326" s="142">
        <v>43766</v>
      </c>
      <c r="I326" s="90">
        <v>70</v>
      </c>
      <c r="J326" s="217">
        <f t="shared" si="15"/>
        <v>8</v>
      </c>
    </row>
    <row r="327" spans="1:10" ht="15" hidden="1" outlineLevel="1" thickBot="1" x14ac:dyDescent="0.4">
      <c r="A327" s="70" t="s">
        <v>4738</v>
      </c>
      <c r="B327" s="73" t="s">
        <v>5061</v>
      </c>
      <c r="C327" s="79" t="s">
        <v>4739</v>
      </c>
      <c r="D327" s="72" t="s">
        <v>170</v>
      </c>
      <c r="E327" s="83">
        <v>5</v>
      </c>
      <c r="F327" s="83">
        <v>2</v>
      </c>
      <c r="G327" s="84">
        <f t="shared" si="14"/>
        <v>7</v>
      </c>
      <c r="H327" s="142">
        <v>43766</v>
      </c>
      <c r="I327" s="90">
        <v>40</v>
      </c>
      <c r="J327" s="217">
        <f t="shared" si="15"/>
        <v>7</v>
      </c>
    </row>
    <row r="328" spans="1:10" ht="15" hidden="1" outlineLevel="1" thickBot="1" x14ac:dyDescent="0.4">
      <c r="A328" s="70" t="s">
        <v>4738</v>
      </c>
      <c r="B328" s="73" t="s">
        <v>5062</v>
      </c>
      <c r="C328" s="79" t="s">
        <v>4739</v>
      </c>
      <c r="D328" s="72" t="s">
        <v>170</v>
      </c>
      <c r="E328" s="83">
        <v>4</v>
      </c>
      <c r="F328" s="83">
        <v>2</v>
      </c>
      <c r="G328" s="84">
        <f t="shared" si="14"/>
        <v>6</v>
      </c>
      <c r="H328" s="142">
        <v>43766</v>
      </c>
      <c r="I328" s="90">
        <v>80</v>
      </c>
      <c r="J328" s="217">
        <f t="shared" si="15"/>
        <v>6</v>
      </c>
    </row>
    <row r="329" spans="1:10" ht="15" hidden="1" outlineLevel="1" thickBot="1" x14ac:dyDescent="0.4">
      <c r="A329" s="70" t="s">
        <v>4738</v>
      </c>
      <c r="B329" s="73" t="s">
        <v>5063</v>
      </c>
      <c r="C329" s="79" t="s">
        <v>4739</v>
      </c>
      <c r="D329" s="72" t="s">
        <v>170</v>
      </c>
      <c r="E329" s="83">
        <v>2</v>
      </c>
      <c r="F329" s="83">
        <v>2</v>
      </c>
      <c r="G329" s="84">
        <f t="shared" si="14"/>
        <v>4</v>
      </c>
      <c r="H329" s="142">
        <v>43766</v>
      </c>
      <c r="I329" s="90">
        <v>15</v>
      </c>
      <c r="J329" s="217">
        <f t="shared" si="15"/>
        <v>4</v>
      </c>
    </row>
    <row r="330" spans="1:10" ht="15" hidden="1" outlineLevel="1" thickBot="1" x14ac:dyDescent="0.4">
      <c r="A330" s="70" t="s">
        <v>4738</v>
      </c>
      <c r="B330" s="73" t="s">
        <v>5064</v>
      </c>
      <c r="C330" s="79" t="s">
        <v>4739</v>
      </c>
      <c r="D330" s="72" t="s">
        <v>170</v>
      </c>
      <c r="E330" s="83">
        <v>4</v>
      </c>
      <c r="F330" s="83">
        <v>2</v>
      </c>
      <c r="G330" s="84">
        <f t="shared" si="14"/>
        <v>6</v>
      </c>
      <c r="H330" s="142">
        <v>43766</v>
      </c>
      <c r="I330" s="90">
        <v>75</v>
      </c>
      <c r="J330" s="217">
        <f t="shared" si="15"/>
        <v>6</v>
      </c>
    </row>
    <row r="331" spans="1:10" ht="15" hidden="1" outlineLevel="1" thickBot="1" x14ac:dyDescent="0.4">
      <c r="A331" s="70" t="s">
        <v>4738</v>
      </c>
      <c r="B331" s="73" t="s">
        <v>5065</v>
      </c>
      <c r="C331" s="79" t="s">
        <v>4739</v>
      </c>
      <c r="D331" s="72" t="s">
        <v>170</v>
      </c>
      <c r="E331" s="83">
        <v>1</v>
      </c>
      <c r="F331" s="83">
        <v>2</v>
      </c>
      <c r="G331" s="84">
        <f t="shared" si="14"/>
        <v>3</v>
      </c>
      <c r="H331" s="142">
        <v>43766</v>
      </c>
      <c r="I331" s="90">
        <v>100</v>
      </c>
      <c r="J331" s="217">
        <f t="shared" si="15"/>
        <v>3</v>
      </c>
    </row>
    <row r="332" spans="1:10" ht="15" hidden="1" outlineLevel="1" thickBot="1" x14ac:dyDescent="0.4">
      <c r="A332" s="70" t="s">
        <v>4738</v>
      </c>
      <c r="B332" s="73" t="s">
        <v>5066</v>
      </c>
      <c r="C332" s="79" t="s">
        <v>4739</v>
      </c>
      <c r="D332" s="72" t="s">
        <v>170</v>
      </c>
      <c r="E332" s="83">
        <v>5</v>
      </c>
      <c r="F332" s="83">
        <v>2</v>
      </c>
      <c r="G332" s="84">
        <f t="shared" si="14"/>
        <v>7</v>
      </c>
      <c r="H332" s="142">
        <v>43766</v>
      </c>
      <c r="I332" s="90">
        <v>100</v>
      </c>
      <c r="J332" s="217">
        <f t="shared" si="15"/>
        <v>7</v>
      </c>
    </row>
    <row r="333" spans="1:10" ht="15" hidden="1" outlineLevel="1" thickBot="1" x14ac:dyDescent="0.4">
      <c r="A333" s="70" t="s">
        <v>4738</v>
      </c>
      <c r="B333" s="73" t="s">
        <v>5067</v>
      </c>
      <c r="C333" s="79" t="s">
        <v>4739</v>
      </c>
      <c r="D333" s="72" t="s">
        <v>170</v>
      </c>
      <c r="E333" s="83">
        <v>4</v>
      </c>
      <c r="F333" s="83">
        <v>2</v>
      </c>
      <c r="G333" s="84">
        <f t="shared" si="14"/>
        <v>6</v>
      </c>
      <c r="H333" s="142">
        <v>43766</v>
      </c>
      <c r="I333" s="90">
        <v>100</v>
      </c>
      <c r="J333" s="217">
        <f t="shared" si="15"/>
        <v>6</v>
      </c>
    </row>
    <row r="334" spans="1:10" ht="15" hidden="1" outlineLevel="1" thickBot="1" x14ac:dyDescent="0.4">
      <c r="A334" s="70" t="s">
        <v>4738</v>
      </c>
      <c r="B334" s="73" t="s">
        <v>5068</v>
      </c>
      <c r="C334" s="79" t="s">
        <v>4739</v>
      </c>
      <c r="D334" s="72" t="s">
        <v>170</v>
      </c>
      <c r="E334" s="83">
        <v>3</v>
      </c>
      <c r="F334" s="83">
        <v>3</v>
      </c>
      <c r="G334" s="84">
        <f t="shared" si="14"/>
        <v>6</v>
      </c>
      <c r="H334" s="142">
        <v>43766</v>
      </c>
      <c r="I334" s="90">
        <v>77</v>
      </c>
      <c r="J334" s="217">
        <f t="shared" si="15"/>
        <v>6</v>
      </c>
    </row>
    <row r="335" spans="1:10" ht="15" hidden="1" outlineLevel="1" thickBot="1" x14ac:dyDescent="0.4">
      <c r="A335" s="70" t="s">
        <v>4738</v>
      </c>
      <c r="B335" s="73" t="s">
        <v>5069</v>
      </c>
      <c r="C335" s="79" t="s">
        <v>4739</v>
      </c>
      <c r="D335" s="72" t="s">
        <v>170</v>
      </c>
      <c r="E335" s="83">
        <v>4</v>
      </c>
      <c r="F335" s="83">
        <v>2</v>
      </c>
      <c r="G335" s="84">
        <f t="shared" si="14"/>
        <v>6</v>
      </c>
      <c r="H335" s="142">
        <v>43766</v>
      </c>
      <c r="I335" s="90">
        <v>60</v>
      </c>
      <c r="J335" s="217">
        <f t="shared" si="15"/>
        <v>6</v>
      </c>
    </row>
    <row r="336" spans="1:10" ht="15" hidden="1" outlineLevel="1" thickBot="1" x14ac:dyDescent="0.4">
      <c r="A336" s="70" t="s">
        <v>4738</v>
      </c>
      <c r="B336" s="73" t="s">
        <v>5070</v>
      </c>
      <c r="C336" s="79" t="s">
        <v>4739</v>
      </c>
      <c r="D336" s="72" t="s">
        <v>170</v>
      </c>
      <c r="E336" s="83">
        <v>3</v>
      </c>
      <c r="F336" s="83">
        <v>2</v>
      </c>
      <c r="G336" s="84">
        <f t="shared" si="14"/>
        <v>5</v>
      </c>
      <c r="H336" s="142">
        <v>43766</v>
      </c>
      <c r="I336" s="90">
        <v>17</v>
      </c>
      <c r="J336" s="217">
        <f t="shared" si="15"/>
        <v>5</v>
      </c>
    </row>
    <row r="337" spans="1:10" ht="15" hidden="1" outlineLevel="1" thickBot="1" x14ac:dyDescent="0.4">
      <c r="A337" s="70" t="s">
        <v>4738</v>
      </c>
      <c r="B337" s="73" t="s">
        <v>5071</v>
      </c>
      <c r="C337" s="79" t="s">
        <v>4739</v>
      </c>
      <c r="D337" s="72" t="s">
        <v>170</v>
      </c>
      <c r="E337" s="83">
        <v>6</v>
      </c>
      <c r="F337" s="83">
        <v>2</v>
      </c>
      <c r="G337" s="84">
        <f t="shared" si="14"/>
        <v>8</v>
      </c>
      <c r="H337" s="142">
        <v>43766</v>
      </c>
      <c r="I337" s="90">
        <v>100</v>
      </c>
      <c r="J337" s="217">
        <f t="shared" si="15"/>
        <v>8</v>
      </c>
    </row>
    <row r="338" spans="1:10" ht="15" hidden="1" outlineLevel="1" thickBot="1" x14ac:dyDescent="0.4">
      <c r="A338" s="70" t="s">
        <v>4738</v>
      </c>
      <c r="B338" s="73" t="s">
        <v>5072</v>
      </c>
      <c r="C338" s="79" t="s">
        <v>4739</v>
      </c>
      <c r="D338" s="72" t="s">
        <v>170</v>
      </c>
      <c r="E338" s="83">
        <v>1</v>
      </c>
      <c r="F338" s="83">
        <v>2</v>
      </c>
      <c r="G338" s="84">
        <f t="shared" si="14"/>
        <v>3</v>
      </c>
      <c r="H338" s="142">
        <v>43766</v>
      </c>
      <c r="I338" s="90">
        <v>89</v>
      </c>
      <c r="J338" s="217">
        <f t="shared" si="15"/>
        <v>3</v>
      </c>
    </row>
    <row r="339" spans="1:10" ht="15" hidden="1" outlineLevel="1" thickBot="1" x14ac:dyDescent="0.4">
      <c r="A339" s="70" t="s">
        <v>4738</v>
      </c>
      <c r="B339" s="73" t="s">
        <v>5073</v>
      </c>
      <c r="C339" s="79" t="s">
        <v>4739</v>
      </c>
      <c r="D339" s="72" t="s">
        <v>170</v>
      </c>
      <c r="E339" s="83">
        <v>6</v>
      </c>
      <c r="F339" s="83">
        <v>2</v>
      </c>
      <c r="G339" s="84">
        <f t="shared" si="14"/>
        <v>8</v>
      </c>
      <c r="H339" s="142">
        <v>43766</v>
      </c>
      <c r="I339" s="90">
        <v>50</v>
      </c>
      <c r="J339" s="217">
        <f t="shared" si="15"/>
        <v>8</v>
      </c>
    </row>
    <row r="340" spans="1:10" ht="15" hidden="1" outlineLevel="1" thickBot="1" x14ac:dyDescent="0.4">
      <c r="A340" s="70" t="s">
        <v>4738</v>
      </c>
      <c r="B340" s="73" t="s">
        <v>5074</v>
      </c>
      <c r="C340" s="79" t="s">
        <v>4739</v>
      </c>
      <c r="D340" s="72" t="s">
        <v>170</v>
      </c>
      <c r="E340" s="83">
        <v>2</v>
      </c>
      <c r="F340" s="83">
        <v>5</v>
      </c>
      <c r="G340" s="84">
        <f t="shared" si="14"/>
        <v>7</v>
      </c>
      <c r="H340" s="142">
        <v>43766</v>
      </c>
      <c r="I340" s="90">
        <v>25</v>
      </c>
      <c r="J340" s="217">
        <f t="shared" si="15"/>
        <v>7</v>
      </c>
    </row>
    <row r="341" spans="1:10" ht="15" hidden="1" outlineLevel="1" thickBot="1" x14ac:dyDescent="0.4">
      <c r="A341" s="70" t="s">
        <v>4738</v>
      </c>
      <c r="B341" s="73" t="s">
        <v>5075</v>
      </c>
      <c r="C341" s="79" t="s">
        <v>4739</v>
      </c>
      <c r="D341" s="72" t="s">
        <v>170</v>
      </c>
      <c r="E341" s="83">
        <v>4</v>
      </c>
      <c r="F341" s="83">
        <v>5</v>
      </c>
      <c r="G341" s="84">
        <f t="shared" si="14"/>
        <v>9</v>
      </c>
      <c r="H341" s="142">
        <v>43766</v>
      </c>
      <c r="I341" s="90">
        <v>25</v>
      </c>
      <c r="J341" s="217">
        <f t="shared" si="15"/>
        <v>9</v>
      </c>
    </row>
    <row r="342" spans="1:10" ht="15" hidden="1" outlineLevel="1" thickBot="1" x14ac:dyDescent="0.4">
      <c r="A342" s="70" t="s">
        <v>4738</v>
      </c>
      <c r="B342" s="73" t="s">
        <v>5076</v>
      </c>
      <c r="C342" s="79" t="s">
        <v>4739</v>
      </c>
      <c r="D342" s="72" t="s">
        <v>170</v>
      </c>
      <c r="E342" s="83">
        <v>5</v>
      </c>
      <c r="F342" s="83">
        <v>2</v>
      </c>
      <c r="G342" s="84">
        <f t="shared" si="14"/>
        <v>7</v>
      </c>
      <c r="H342" s="142">
        <v>43766</v>
      </c>
      <c r="I342" s="90">
        <v>70</v>
      </c>
      <c r="J342" s="217">
        <f t="shared" si="15"/>
        <v>7</v>
      </c>
    </row>
    <row r="343" spans="1:10" ht="15" hidden="1" outlineLevel="1" thickBot="1" x14ac:dyDescent="0.4">
      <c r="A343" s="70" t="s">
        <v>4738</v>
      </c>
      <c r="B343" s="73" t="s">
        <v>5077</v>
      </c>
      <c r="C343" s="79" t="s">
        <v>4739</v>
      </c>
      <c r="D343" s="72" t="s">
        <v>170</v>
      </c>
      <c r="E343" s="83">
        <v>1</v>
      </c>
      <c r="F343" s="83">
        <v>2</v>
      </c>
      <c r="G343" s="84">
        <f t="shared" si="14"/>
        <v>3</v>
      </c>
      <c r="H343" s="142">
        <v>43766</v>
      </c>
      <c r="I343" s="90">
        <v>83</v>
      </c>
      <c r="J343" s="217">
        <f t="shared" si="15"/>
        <v>3</v>
      </c>
    </row>
    <row r="344" spans="1:10" ht="15" hidden="1" outlineLevel="1" thickBot="1" x14ac:dyDescent="0.4">
      <c r="A344" s="70" t="s">
        <v>4738</v>
      </c>
      <c r="B344" s="73" t="s">
        <v>5078</v>
      </c>
      <c r="C344" s="79" t="s">
        <v>4739</v>
      </c>
      <c r="D344" s="72" t="s">
        <v>170</v>
      </c>
      <c r="E344" s="83">
        <v>5</v>
      </c>
      <c r="F344" s="83">
        <v>2</v>
      </c>
      <c r="G344" s="84">
        <f t="shared" si="14"/>
        <v>7</v>
      </c>
      <c r="H344" s="142">
        <v>43766</v>
      </c>
      <c r="I344" s="90">
        <v>54</v>
      </c>
      <c r="J344" s="217">
        <f t="shared" si="15"/>
        <v>7</v>
      </c>
    </row>
    <row r="345" spans="1:10" ht="15" hidden="1" outlineLevel="1" thickBot="1" x14ac:dyDescent="0.4">
      <c r="A345" s="70" t="s">
        <v>4738</v>
      </c>
      <c r="B345" s="73" t="s">
        <v>5079</v>
      </c>
      <c r="C345" s="79" t="s">
        <v>4739</v>
      </c>
      <c r="D345" s="72" t="s">
        <v>170</v>
      </c>
      <c r="E345" s="83">
        <v>5</v>
      </c>
      <c r="F345" s="83">
        <v>2</v>
      </c>
      <c r="G345" s="84">
        <f t="shared" ref="G345:G374" si="16">E345+F345</f>
        <v>7</v>
      </c>
      <c r="H345" s="142">
        <v>43766</v>
      </c>
      <c r="I345" s="90">
        <v>25</v>
      </c>
      <c r="J345" s="217">
        <f t="shared" si="15"/>
        <v>7</v>
      </c>
    </row>
    <row r="346" spans="1:10" ht="15" hidden="1" outlineLevel="1" thickBot="1" x14ac:dyDescent="0.4">
      <c r="A346" s="70" t="s">
        <v>4738</v>
      </c>
      <c r="B346" s="73" t="s">
        <v>5080</v>
      </c>
      <c r="C346" s="79" t="s">
        <v>4739</v>
      </c>
      <c r="D346" s="72" t="s">
        <v>170</v>
      </c>
      <c r="E346" s="83">
        <v>3</v>
      </c>
      <c r="F346" s="83">
        <v>2</v>
      </c>
      <c r="G346" s="84">
        <f t="shared" si="16"/>
        <v>5</v>
      </c>
      <c r="H346" s="142">
        <v>43766</v>
      </c>
      <c r="I346" s="90">
        <v>70</v>
      </c>
      <c r="J346" s="217">
        <f t="shared" si="15"/>
        <v>5</v>
      </c>
    </row>
    <row r="347" spans="1:10" ht="15" hidden="1" outlineLevel="1" thickBot="1" x14ac:dyDescent="0.4">
      <c r="A347" s="70" t="s">
        <v>4738</v>
      </c>
      <c r="B347" s="73" t="s">
        <v>5081</v>
      </c>
      <c r="C347" s="79" t="s">
        <v>4739</v>
      </c>
      <c r="D347" s="72" t="s">
        <v>170</v>
      </c>
      <c r="E347" s="83">
        <v>2</v>
      </c>
      <c r="F347" s="83">
        <v>2</v>
      </c>
      <c r="G347" s="84">
        <f t="shared" si="16"/>
        <v>4</v>
      </c>
      <c r="H347" s="142">
        <v>43766</v>
      </c>
      <c r="I347" s="90">
        <v>50</v>
      </c>
      <c r="J347" s="217">
        <f t="shared" si="15"/>
        <v>4</v>
      </c>
    </row>
    <row r="348" spans="1:10" ht="15" hidden="1" outlineLevel="1" thickBot="1" x14ac:dyDescent="0.4">
      <c r="A348" s="70" t="s">
        <v>4738</v>
      </c>
      <c r="B348" s="73" t="s">
        <v>5082</v>
      </c>
      <c r="C348" s="79" t="s">
        <v>4739</v>
      </c>
      <c r="D348" s="72" t="s">
        <v>170</v>
      </c>
      <c r="E348" s="83">
        <v>1</v>
      </c>
      <c r="F348" s="83">
        <v>2</v>
      </c>
      <c r="G348" s="84">
        <f t="shared" si="16"/>
        <v>3</v>
      </c>
      <c r="H348" s="142">
        <v>43766</v>
      </c>
      <c r="I348" s="90">
        <v>100</v>
      </c>
      <c r="J348" s="217">
        <f t="shared" si="15"/>
        <v>3</v>
      </c>
    </row>
    <row r="349" spans="1:10" ht="15" hidden="1" outlineLevel="1" thickBot="1" x14ac:dyDescent="0.4">
      <c r="A349" s="70" t="s">
        <v>4738</v>
      </c>
      <c r="B349" s="73" t="s">
        <v>5083</v>
      </c>
      <c r="C349" s="79" t="s">
        <v>4739</v>
      </c>
      <c r="D349" s="72" t="s">
        <v>170</v>
      </c>
      <c r="E349" s="83">
        <v>4</v>
      </c>
      <c r="F349" s="83">
        <v>2</v>
      </c>
      <c r="G349" s="84">
        <f t="shared" si="16"/>
        <v>6</v>
      </c>
      <c r="H349" s="142">
        <v>43766</v>
      </c>
      <c r="I349" s="90">
        <v>150</v>
      </c>
      <c r="J349" s="217">
        <f t="shared" si="15"/>
        <v>6</v>
      </c>
    </row>
    <row r="350" spans="1:10" ht="15" hidden="1" outlineLevel="1" thickBot="1" x14ac:dyDescent="0.4">
      <c r="A350" s="70" t="s">
        <v>4738</v>
      </c>
      <c r="B350" s="73" t="s">
        <v>5084</v>
      </c>
      <c r="C350" s="79" t="s">
        <v>4739</v>
      </c>
      <c r="D350" s="72" t="s">
        <v>170</v>
      </c>
      <c r="E350" s="83">
        <v>1</v>
      </c>
      <c r="F350" s="83">
        <v>2</v>
      </c>
      <c r="G350" s="84">
        <f t="shared" si="16"/>
        <v>3</v>
      </c>
      <c r="H350" s="142">
        <v>43766</v>
      </c>
      <c r="I350" s="90">
        <v>80</v>
      </c>
      <c r="J350" s="217">
        <f t="shared" si="15"/>
        <v>3</v>
      </c>
    </row>
    <row r="351" spans="1:10" ht="15" hidden="1" outlineLevel="1" thickBot="1" x14ac:dyDescent="0.4">
      <c r="A351" s="70" t="s">
        <v>4738</v>
      </c>
      <c r="B351" s="73" t="s">
        <v>5085</v>
      </c>
      <c r="C351" s="79" t="s">
        <v>4739</v>
      </c>
      <c r="D351" s="72" t="s">
        <v>170</v>
      </c>
      <c r="E351" s="83">
        <v>2</v>
      </c>
      <c r="F351" s="83">
        <v>2</v>
      </c>
      <c r="G351" s="84">
        <f t="shared" si="16"/>
        <v>4</v>
      </c>
      <c r="H351" s="142">
        <v>43766</v>
      </c>
      <c r="I351" s="90">
        <v>80</v>
      </c>
      <c r="J351" s="217">
        <f t="shared" si="15"/>
        <v>4</v>
      </c>
    </row>
    <row r="352" spans="1:10" ht="15" hidden="1" outlineLevel="1" thickBot="1" x14ac:dyDescent="0.4">
      <c r="A352" s="70" t="s">
        <v>4738</v>
      </c>
      <c r="B352" s="73" t="s">
        <v>5086</v>
      </c>
      <c r="C352" s="79" t="s">
        <v>4739</v>
      </c>
      <c r="D352" s="72" t="s">
        <v>170</v>
      </c>
      <c r="E352" s="83">
        <v>2</v>
      </c>
      <c r="F352" s="83">
        <v>1</v>
      </c>
      <c r="G352" s="84">
        <f t="shared" si="16"/>
        <v>3</v>
      </c>
      <c r="H352" s="142">
        <v>43766</v>
      </c>
      <c r="I352" s="90">
        <v>120</v>
      </c>
      <c r="J352" s="217">
        <f t="shared" si="15"/>
        <v>3</v>
      </c>
    </row>
    <row r="353" spans="1:10" ht="15" hidden="1" outlineLevel="1" thickBot="1" x14ac:dyDescent="0.4">
      <c r="A353" s="70" t="s">
        <v>4738</v>
      </c>
      <c r="B353" s="73" t="s">
        <v>5087</v>
      </c>
      <c r="C353" s="79" t="s">
        <v>4739</v>
      </c>
      <c r="D353" s="72" t="s">
        <v>170</v>
      </c>
      <c r="E353" s="83">
        <v>3</v>
      </c>
      <c r="F353" s="83">
        <v>2</v>
      </c>
      <c r="G353" s="84">
        <f t="shared" si="16"/>
        <v>5</v>
      </c>
      <c r="H353" s="142">
        <v>43766</v>
      </c>
      <c r="I353" s="90">
        <v>160</v>
      </c>
      <c r="J353" s="217">
        <f t="shared" si="15"/>
        <v>5</v>
      </c>
    </row>
    <row r="354" spans="1:10" ht="15" hidden="1" outlineLevel="1" thickBot="1" x14ac:dyDescent="0.4">
      <c r="A354" s="70" t="s">
        <v>4738</v>
      </c>
      <c r="B354" s="73" t="s">
        <v>5088</v>
      </c>
      <c r="C354" s="79" t="s">
        <v>4739</v>
      </c>
      <c r="D354" s="72" t="s">
        <v>170</v>
      </c>
      <c r="E354" s="83">
        <v>4</v>
      </c>
      <c r="F354" s="83">
        <v>2</v>
      </c>
      <c r="G354" s="84">
        <f t="shared" si="16"/>
        <v>6</v>
      </c>
      <c r="H354" s="142">
        <v>43766</v>
      </c>
      <c r="I354" s="90">
        <v>89</v>
      </c>
      <c r="J354" s="217">
        <f t="shared" si="15"/>
        <v>6</v>
      </c>
    </row>
    <row r="355" spans="1:10" ht="15" hidden="1" outlineLevel="1" thickBot="1" x14ac:dyDescent="0.4">
      <c r="A355" s="70" t="s">
        <v>4738</v>
      </c>
      <c r="B355" s="73" t="s">
        <v>5089</v>
      </c>
      <c r="C355" s="79" t="s">
        <v>4739</v>
      </c>
      <c r="D355" s="72" t="s">
        <v>170</v>
      </c>
      <c r="E355" s="83">
        <v>5</v>
      </c>
      <c r="F355" s="83">
        <v>3</v>
      </c>
      <c r="G355" s="84">
        <f t="shared" si="16"/>
        <v>8</v>
      </c>
      <c r="H355" s="142">
        <v>43766</v>
      </c>
      <c r="I355" s="90">
        <v>200</v>
      </c>
      <c r="J355" s="217">
        <f t="shared" si="15"/>
        <v>8</v>
      </c>
    </row>
    <row r="356" spans="1:10" ht="15" hidden="1" outlineLevel="1" thickBot="1" x14ac:dyDescent="0.4">
      <c r="A356" s="70" t="s">
        <v>4738</v>
      </c>
      <c r="B356" s="73" t="s">
        <v>5090</v>
      </c>
      <c r="C356" s="79" t="s">
        <v>4739</v>
      </c>
      <c r="D356" s="72" t="s">
        <v>170</v>
      </c>
      <c r="E356" s="83">
        <v>2</v>
      </c>
      <c r="F356" s="83">
        <v>2</v>
      </c>
      <c r="G356" s="84">
        <f t="shared" si="16"/>
        <v>4</v>
      </c>
      <c r="H356" s="142">
        <v>43766</v>
      </c>
      <c r="I356" s="90">
        <v>250</v>
      </c>
      <c r="J356" s="217">
        <f t="shared" si="15"/>
        <v>4</v>
      </c>
    </row>
    <row r="357" spans="1:10" ht="15" hidden="1" outlineLevel="1" thickBot="1" x14ac:dyDescent="0.4">
      <c r="A357" s="70" t="s">
        <v>4738</v>
      </c>
      <c r="B357" s="73" t="s">
        <v>5091</v>
      </c>
      <c r="C357" s="79" t="s">
        <v>4739</v>
      </c>
      <c r="D357" s="72" t="s">
        <v>170</v>
      </c>
      <c r="E357" s="83">
        <v>2</v>
      </c>
      <c r="F357" s="83">
        <v>2</v>
      </c>
      <c r="G357" s="84">
        <f t="shared" si="16"/>
        <v>4</v>
      </c>
      <c r="H357" s="142">
        <v>43766</v>
      </c>
      <c r="I357" s="90">
        <v>108</v>
      </c>
      <c r="J357" s="217">
        <f t="shared" si="15"/>
        <v>4</v>
      </c>
    </row>
    <row r="358" spans="1:10" ht="15" hidden="1" outlineLevel="1" thickBot="1" x14ac:dyDescent="0.4">
      <c r="A358" s="70" t="s">
        <v>4738</v>
      </c>
      <c r="B358" s="73" t="s">
        <v>5092</v>
      </c>
      <c r="C358" s="79" t="s">
        <v>4739</v>
      </c>
      <c r="D358" s="72" t="s">
        <v>170</v>
      </c>
      <c r="E358" s="83">
        <v>1</v>
      </c>
      <c r="F358" s="83">
        <v>2</v>
      </c>
      <c r="G358" s="84">
        <f t="shared" si="16"/>
        <v>3</v>
      </c>
      <c r="H358" s="142">
        <v>43766</v>
      </c>
      <c r="I358" s="90">
        <v>100</v>
      </c>
      <c r="J358" s="217">
        <f t="shared" si="15"/>
        <v>3</v>
      </c>
    </row>
    <row r="359" spans="1:10" ht="15" hidden="1" outlineLevel="1" thickBot="1" x14ac:dyDescent="0.4">
      <c r="A359" s="70" t="s">
        <v>4738</v>
      </c>
      <c r="B359" s="73" t="s">
        <v>5093</v>
      </c>
      <c r="C359" s="79" t="s">
        <v>4739</v>
      </c>
      <c r="D359" s="72" t="s">
        <v>170</v>
      </c>
      <c r="E359" s="83">
        <v>4</v>
      </c>
      <c r="F359" s="83">
        <v>3</v>
      </c>
      <c r="G359" s="84">
        <f t="shared" si="16"/>
        <v>7</v>
      </c>
      <c r="H359" s="142">
        <v>43766</v>
      </c>
      <c r="I359" s="90">
        <v>60</v>
      </c>
      <c r="J359" s="217">
        <f t="shared" si="15"/>
        <v>7</v>
      </c>
    </row>
    <row r="360" spans="1:10" ht="15" hidden="1" outlineLevel="1" thickBot="1" x14ac:dyDescent="0.4">
      <c r="A360" s="70" t="s">
        <v>4738</v>
      </c>
      <c r="B360" s="73" t="s">
        <v>5094</v>
      </c>
      <c r="C360" s="79" t="s">
        <v>4739</v>
      </c>
      <c r="D360" s="72" t="s">
        <v>170</v>
      </c>
      <c r="E360" s="83">
        <v>2</v>
      </c>
      <c r="F360" s="83">
        <v>3</v>
      </c>
      <c r="G360" s="84">
        <f t="shared" si="16"/>
        <v>5</v>
      </c>
      <c r="H360" s="142">
        <v>43766</v>
      </c>
      <c r="I360" s="90">
        <v>80</v>
      </c>
      <c r="J360" s="217">
        <f t="shared" si="15"/>
        <v>5</v>
      </c>
    </row>
    <row r="361" spans="1:10" ht="15" hidden="1" outlineLevel="1" thickBot="1" x14ac:dyDescent="0.4">
      <c r="A361" s="70" t="s">
        <v>4738</v>
      </c>
      <c r="B361" s="73" t="s">
        <v>5095</v>
      </c>
      <c r="C361" s="79" t="s">
        <v>4739</v>
      </c>
      <c r="D361" s="72" t="s">
        <v>170</v>
      </c>
      <c r="E361" s="83">
        <v>3</v>
      </c>
      <c r="F361" s="83">
        <v>2</v>
      </c>
      <c r="G361" s="84">
        <f t="shared" si="16"/>
        <v>5</v>
      </c>
      <c r="H361" s="142">
        <v>43766</v>
      </c>
      <c r="I361" s="90">
        <v>45</v>
      </c>
      <c r="J361" s="217">
        <f t="shared" si="15"/>
        <v>5</v>
      </c>
    </row>
    <row r="362" spans="1:10" ht="15" hidden="1" outlineLevel="1" thickBot="1" x14ac:dyDescent="0.4">
      <c r="A362" s="70" t="s">
        <v>4738</v>
      </c>
      <c r="B362" s="73" t="s">
        <v>5096</v>
      </c>
      <c r="C362" s="79" t="s">
        <v>4739</v>
      </c>
      <c r="D362" s="72" t="s">
        <v>170</v>
      </c>
      <c r="E362" s="83">
        <v>2</v>
      </c>
      <c r="F362" s="83">
        <v>2</v>
      </c>
      <c r="G362" s="84">
        <f t="shared" si="16"/>
        <v>4</v>
      </c>
      <c r="H362" s="142">
        <v>43766</v>
      </c>
      <c r="I362" s="90">
        <v>180</v>
      </c>
      <c r="J362" s="217">
        <f t="shared" si="15"/>
        <v>4</v>
      </c>
    </row>
    <row r="363" spans="1:10" ht="15" hidden="1" outlineLevel="1" thickBot="1" x14ac:dyDescent="0.4">
      <c r="A363" s="70" t="s">
        <v>4738</v>
      </c>
      <c r="B363" s="73" t="s">
        <v>5097</v>
      </c>
      <c r="C363" s="79" t="s">
        <v>4739</v>
      </c>
      <c r="D363" s="72" t="s">
        <v>170</v>
      </c>
      <c r="E363" s="83">
        <v>0</v>
      </c>
      <c r="F363" s="83">
        <v>2</v>
      </c>
      <c r="G363" s="84">
        <f t="shared" si="16"/>
        <v>2</v>
      </c>
      <c r="H363" s="142">
        <v>43766</v>
      </c>
      <c r="I363" s="90">
        <v>120</v>
      </c>
      <c r="J363" s="217">
        <f t="shared" si="15"/>
        <v>2</v>
      </c>
    </row>
    <row r="364" spans="1:10" ht="15" hidden="1" outlineLevel="1" thickBot="1" x14ac:dyDescent="0.4">
      <c r="A364" s="70" t="s">
        <v>4738</v>
      </c>
      <c r="B364" s="73" t="s">
        <v>5098</v>
      </c>
      <c r="C364" s="79" t="s">
        <v>4739</v>
      </c>
      <c r="D364" s="72" t="s">
        <v>170</v>
      </c>
      <c r="E364" s="83">
        <v>4</v>
      </c>
      <c r="F364" s="83">
        <v>2</v>
      </c>
      <c r="G364" s="84">
        <f t="shared" si="16"/>
        <v>6</v>
      </c>
      <c r="H364" s="142">
        <v>43766</v>
      </c>
      <c r="I364" s="90">
        <v>100</v>
      </c>
      <c r="J364" s="217">
        <f t="shared" si="15"/>
        <v>6</v>
      </c>
    </row>
    <row r="365" spans="1:10" ht="15" hidden="1" outlineLevel="1" thickBot="1" x14ac:dyDescent="0.4">
      <c r="A365" s="70" t="s">
        <v>4738</v>
      </c>
      <c r="B365" s="73" t="s">
        <v>5099</v>
      </c>
      <c r="C365" s="79" t="s">
        <v>4739</v>
      </c>
      <c r="D365" s="72" t="s">
        <v>170</v>
      </c>
      <c r="E365" s="83">
        <v>4</v>
      </c>
      <c r="F365" s="83">
        <v>1</v>
      </c>
      <c r="G365" s="84">
        <f t="shared" si="16"/>
        <v>5</v>
      </c>
      <c r="H365" s="142">
        <v>43766</v>
      </c>
      <c r="I365" s="90">
        <v>200</v>
      </c>
      <c r="J365" s="217">
        <f t="shared" si="15"/>
        <v>5</v>
      </c>
    </row>
    <row r="366" spans="1:10" ht="15" hidden="1" outlineLevel="1" thickBot="1" x14ac:dyDescent="0.4">
      <c r="A366" s="70" t="s">
        <v>4738</v>
      </c>
      <c r="B366" s="73" t="s">
        <v>5100</v>
      </c>
      <c r="C366" s="79" t="s">
        <v>4739</v>
      </c>
      <c r="D366" s="72" t="s">
        <v>170</v>
      </c>
      <c r="E366" s="83">
        <v>5</v>
      </c>
      <c r="F366" s="83">
        <v>1</v>
      </c>
      <c r="G366" s="84">
        <f t="shared" si="16"/>
        <v>6</v>
      </c>
      <c r="H366" s="142">
        <v>43766</v>
      </c>
      <c r="I366" s="90">
        <v>210</v>
      </c>
      <c r="J366" s="217">
        <f t="shared" si="15"/>
        <v>6</v>
      </c>
    </row>
    <row r="367" spans="1:10" ht="15" hidden="1" outlineLevel="1" thickBot="1" x14ac:dyDescent="0.4">
      <c r="A367" s="70" t="s">
        <v>4738</v>
      </c>
      <c r="B367" s="73" t="s">
        <v>5101</v>
      </c>
      <c r="C367" s="79" t="s">
        <v>4739</v>
      </c>
      <c r="D367" s="72" t="s">
        <v>170</v>
      </c>
      <c r="E367" s="83">
        <v>0</v>
      </c>
      <c r="F367" s="83">
        <v>2</v>
      </c>
      <c r="G367" s="84">
        <f t="shared" si="16"/>
        <v>2</v>
      </c>
      <c r="H367" s="142">
        <v>43766</v>
      </c>
      <c r="I367" s="90">
        <v>80</v>
      </c>
      <c r="J367" s="217">
        <f t="shared" si="15"/>
        <v>2</v>
      </c>
    </row>
    <row r="368" spans="1:10" ht="15" hidden="1" outlineLevel="1" thickBot="1" x14ac:dyDescent="0.4">
      <c r="A368" s="70" t="s">
        <v>4738</v>
      </c>
      <c r="B368" s="73" t="s">
        <v>5102</v>
      </c>
      <c r="C368" s="79" t="s">
        <v>4739</v>
      </c>
      <c r="D368" s="72" t="s">
        <v>170</v>
      </c>
      <c r="E368" s="83">
        <v>2</v>
      </c>
      <c r="F368" s="83">
        <v>2</v>
      </c>
      <c r="G368" s="84">
        <f t="shared" si="16"/>
        <v>4</v>
      </c>
      <c r="H368" s="142">
        <v>43766</v>
      </c>
      <c r="I368" s="90">
        <v>200</v>
      </c>
      <c r="J368" s="217">
        <f t="shared" si="15"/>
        <v>4</v>
      </c>
    </row>
    <row r="369" spans="1:10" ht="15" hidden="1" outlineLevel="1" thickBot="1" x14ac:dyDescent="0.4">
      <c r="A369" s="70" t="s">
        <v>4738</v>
      </c>
      <c r="B369" s="73" t="s">
        <v>5103</v>
      </c>
      <c r="C369" s="79" t="s">
        <v>4739</v>
      </c>
      <c r="D369" s="72" t="s">
        <v>170</v>
      </c>
      <c r="E369" s="83">
        <v>5</v>
      </c>
      <c r="F369" s="83">
        <v>1</v>
      </c>
      <c r="G369" s="84">
        <f t="shared" si="16"/>
        <v>6</v>
      </c>
      <c r="H369" s="142">
        <v>43766</v>
      </c>
      <c r="I369" s="90">
        <v>400</v>
      </c>
      <c r="J369" s="217">
        <f t="shared" si="15"/>
        <v>6</v>
      </c>
    </row>
    <row r="370" spans="1:10" ht="15" hidden="1" outlineLevel="1" thickBot="1" x14ac:dyDescent="0.4">
      <c r="A370" s="70" t="s">
        <v>4738</v>
      </c>
      <c r="B370" s="73" t="s">
        <v>5104</v>
      </c>
      <c r="C370" s="79" t="s">
        <v>4739</v>
      </c>
      <c r="D370" s="72" t="s">
        <v>170</v>
      </c>
      <c r="E370" s="83">
        <v>4</v>
      </c>
      <c r="F370" s="83">
        <v>1</v>
      </c>
      <c r="G370" s="84">
        <f t="shared" si="16"/>
        <v>5</v>
      </c>
      <c r="H370" s="142">
        <v>43766</v>
      </c>
      <c r="I370" s="90">
        <v>300</v>
      </c>
      <c r="J370" s="217">
        <f t="shared" si="15"/>
        <v>5</v>
      </c>
    </row>
    <row r="371" spans="1:10" ht="15" hidden="1" outlineLevel="1" thickBot="1" x14ac:dyDescent="0.4">
      <c r="A371" s="70" t="s">
        <v>4738</v>
      </c>
      <c r="B371" s="73" t="s">
        <v>5105</v>
      </c>
      <c r="C371" s="79" t="s">
        <v>4739</v>
      </c>
      <c r="D371" s="72" t="s">
        <v>170</v>
      </c>
      <c r="E371" s="83">
        <v>2</v>
      </c>
      <c r="F371" s="83">
        <v>2</v>
      </c>
      <c r="G371" s="84">
        <f t="shared" si="16"/>
        <v>4</v>
      </c>
      <c r="H371" s="142">
        <v>43766</v>
      </c>
      <c r="I371" s="90">
        <v>300</v>
      </c>
      <c r="J371" s="217">
        <f t="shared" si="15"/>
        <v>4</v>
      </c>
    </row>
    <row r="372" spans="1:10" ht="15" hidden="1" outlineLevel="1" thickBot="1" x14ac:dyDescent="0.4">
      <c r="A372" s="70" t="s">
        <v>4738</v>
      </c>
      <c r="B372" s="73" t="s">
        <v>5106</v>
      </c>
      <c r="C372" s="79" t="s">
        <v>4739</v>
      </c>
      <c r="D372" s="72" t="s">
        <v>170</v>
      </c>
      <c r="E372" s="83">
        <v>2</v>
      </c>
      <c r="F372" s="83">
        <v>2</v>
      </c>
      <c r="G372" s="84">
        <f t="shared" si="16"/>
        <v>4</v>
      </c>
      <c r="H372" s="142">
        <v>43766</v>
      </c>
      <c r="I372" s="90">
        <v>150</v>
      </c>
      <c r="J372" s="217">
        <f t="shared" si="15"/>
        <v>4</v>
      </c>
    </row>
    <row r="373" spans="1:10" ht="15" hidden="1" outlineLevel="1" thickBot="1" x14ac:dyDescent="0.4">
      <c r="A373" s="70" t="s">
        <v>4738</v>
      </c>
      <c r="B373" s="73" t="s">
        <v>5107</v>
      </c>
      <c r="C373" s="79" t="s">
        <v>4739</v>
      </c>
      <c r="D373" s="72" t="s">
        <v>170</v>
      </c>
      <c r="E373" s="83">
        <v>2</v>
      </c>
      <c r="F373" s="83">
        <v>1</v>
      </c>
      <c r="G373" s="84">
        <f t="shared" si="16"/>
        <v>3</v>
      </c>
      <c r="H373" s="142">
        <v>43766</v>
      </c>
      <c r="I373" s="90">
        <v>200</v>
      </c>
      <c r="J373" s="217">
        <f t="shared" si="15"/>
        <v>3</v>
      </c>
    </row>
    <row r="374" spans="1:10" hidden="1" outlineLevel="1" x14ac:dyDescent="0.35">
      <c r="A374" s="70" t="s">
        <v>4738</v>
      </c>
      <c r="B374" s="73" t="s">
        <v>5108</v>
      </c>
      <c r="C374" s="79" t="s">
        <v>4739</v>
      </c>
      <c r="D374" s="72" t="s">
        <v>170</v>
      </c>
      <c r="E374" s="83">
        <v>6</v>
      </c>
      <c r="F374" s="83">
        <v>4</v>
      </c>
      <c r="G374" s="84">
        <f t="shared" si="16"/>
        <v>10</v>
      </c>
      <c r="H374" s="142">
        <v>43766</v>
      </c>
      <c r="I374" s="90">
        <v>120</v>
      </c>
      <c r="J374" s="217">
        <f t="shared" si="15"/>
        <v>10</v>
      </c>
    </row>
    <row r="375" spans="1:10" ht="15" collapsed="1" thickBot="1" x14ac:dyDescent="0.4">
      <c r="A375" s="71" t="s">
        <v>4738</v>
      </c>
      <c r="B375" s="74"/>
      <c r="C375" s="80" t="s">
        <v>4739</v>
      </c>
      <c r="D375" s="118">
        <f>COUNTA(D313:D374)</f>
        <v>62</v>
      </c>
      <c r="E375" s="81">
        <f>SUM(E313:E374)</f>
        <v>204</v>
      </c>
      <c r="F375" s="81">
        <f>SUM(F313:F374)</f>
        <v>144</v>
      </c>
      <c r="G375" s="81">
        <f>SUM(G313:G374)</f>
        <v>348</v>
      </c>
      <c r="H375" s="144">
        <v>43766</v>
      </c>
      <c r="I375" s="82">
        <f>AVERAGE(I313:I374)</f>
        <v>106.91935483870968</v>
      </c>
      <c r="J375" s="81">
        <f>SUM(J313:J374)</f>
        <v>348</v>
      </c>
    </row>
    <row r="376" spans="1:10" ht="15" hidden="1" outlineLevel="1" thickBot="1" x14ac:dyDescent="0.4">
      <c r="A376" s="72" t="s">
        <v>4740</v>
      </c>
      <c r="B376" s="75" t="s">
        <v>5109</v>
      </c>
      <c r="C376" s="86" t="s">
        <v>4741</v>
      </c>
      <c r="D376" s="72" t="s">
        <v>170</v>
      </c>
      <c r="E376" s="87">
        <v>5</v>
      </c>
      <c r="F376" s="87">
        <v>2</v>
      </c>
      <c r="G376" s="88">
        <f t="shared" ref="G376:G407" si="17">E376+F376</f>
        <v>7</v>
      </c>
      <c r="H376" s="142">
        <v>43752</v>
      </c>
      <c r="I376" s="89">
        <v>800</v>
      </c>
      <c r="J376" s="217">
        <f t="shared" si="15"/>
        <v>7</v>
      </c>
    </row>
    <row r="377" spans="1:10" ht="15" hidden="1" outlineLevel="1" thickBot="1" x14ac:dyDescent="0.4">
      <c r="A377" s="70" t="s">
        <v>4740</v>
      </c>
      <c r="B377" s="73" t="s">
        <v>5110</v>
      </c>
      <c r="C377" s="79" t="s">
        <v>4741</v>
      </c>
      <c r="D377" s="72" t="s">
        <v>170</v>
      </c>
      <c r="E377" s="83">
        <v>6</v>
      </c>
      <c r="F377" s="83">
        <v>7</v>
      </c>
      <c r="G377" s="84">
        <f t="shared" si="17"/>
        <v>13</v>
      </c>
      <c r="H377" s="142">
        <v>43752</v>
      </c>
      <c r="I377" s="90">
        <v>200</v>
      </c>
      <c r="J377" s="217">
        <f t="shared" si="15"/>
        <v>13</v>
      </c>
    </row>
    <row r="378" spans="1:10" ht="15" hidden="1" outlineLevel="1" thickBot="1" x14ac:dyDescent="0.4">
      <c r="A378" s="70" t="s">
        <v>4740</v>
      </c>
      <c r="B378" s="73" t="s">
        <v>5111</v>
      </c>
      <c r="C378" s="79" t="s">
        <v>4741</v>
      </c>
      <c r="D378" s="72" t="s">
        <v>170</v>
      </c>
      <c r="E378" s="83">
        <v>5</v>
      </c>
      <c r="F378" s="83">
        <v>6</v>
      </c>
      <c r="G378" s="84">
        <f t="shared" si="17"/>
        <v>11</v>
      </c>
      <c r="H378" s="142">
        <v>43752</v>
      </c>
      <c r="I378" s="90">
        <v>100</v>
      </c>
      <c r="J378" s="217">
        <f t="shared" si="15"/>
        <v>11</v>
      </c>
    </row>
    <row r="379" spans="1:10" ht="15" hidden="1" outlineLevel="1" thickBot="1" x14ac:dyDescent="0.4">
      <c r="A379" s="70" t="s">
        <v>4740</v>
      </c>
      <c r="B379" s="73" t="s">
        <v>5112</v>
      </c>
      <c r="C379" s="79" t="s">
        <v>4741</v>
      </c>
      <c r="D379" s="72" t="s">
        <v>170</v>
      </c>
      <c r="E379" s="83">
        <v>10</v>
      </c>
      <c r="F379" s="83">
        <v>12</v>
      </c>
      <c r="G379" s="84">
        <f t="shared" si="17"/>
        <v>22</v>
      </c>
      <c r="H379" s="142">
        <v>43752</v>
      </c>
      <c r="I379" s="90">
        <v>800</v>
      </c>
      <c r="J379" s="217">
        <f t="shared" si="15"/>
        <v>22</v>
      </c>
    </row>
    <row r="380" spans="1:10" ht="15" hidden="1" outlineLevel="1" thickBot="1" x14ac:dyDescent="0.4">
      <c r="A380" s="70" t="s">
        <v>4740</v>
      </c>
      <c r="B380" s="73" t="s">
        <v>5113</v>
      </c>
      <c r="C380" s="79" t="s">
        <v>4741</v>
      </c>
      <c r="D380" s="72" t="s">
        <v>170</v>
      </c>
      <c r="E380" s="83">
        <v>6</v>
      </c>
      <c r="F380" s="83">
        <v>8</v>
      </c>
      <c r="G380" s="84">
        <f t="shared" si="17"/>
        <v>14</v>
      </c>
      <c r="H380" s="142">
        <v>43752</v>
      </c>
      <c r="I380" s="90">
        <v>400</v>
      </c>
      <c r="J380" s="217">
        <f t="shared" si="15"/>
        <v>14</v>
      </c>
    </row>
    <row r="381" spans="1:10" ht="15" hidden="1" outlineLevel="1" thickBot="1" x14ac:dyDescent="0.4">
      <c r="A381" s="70" t="s">
        <v>4740</v>
      </c>
      <c r="B381" s="73" t="s">
        <v>5114</v>
      </c>
      <c r="C381" s="79" t="s">
        <v>4741</v>
      </c>
      <c r="D381" s="72" t="s">
        <v>170</v>
      </c>
      <c r="E381" s="83">
        <v>4</v>
      </c>
      <c r="F381" s="83">
        <v>6</v>
      </c>
      <c r="G381" s="84">
        <f t="shared" si="17"/>
        <v>10</v>
      </c>
      <c r="H381" s="142">
        <v>43752</v>
      </c>
      <c r="I381" s="90">
        <v>200</v>
      </c>
      <c r="J381" s="217">
        <f t="shared" si="15"/>
        <v>10</v>
      </c>
    </row>
    <row r="382" spans="1:10" ht="15" hidden="1" outlineLevel="1" thickBot="1" x14ac:dyDescent="0.4">
      <c r="A382" s="70" t="s">
        <v>4740</v>
      </c>
      <c r="B382" s="73" t="s">
        <v>5115</v>
      </c>
      <c r="C382" s="79" t="s">
        <v>4741</v>
      </c>
      <c r="D382" s="72" t="s">
        <v>170</v>
      </c>
      <c r="E382" s="83">
        <v>2</v>
      </c>
      <c r="F382" s="83">
        <v>4</v>
      </c>
      <c r="G382" s="84">
        <f t="shared" si="17"/>
        <v>6</v>
      </c>
      <c r="H382" s="142">
        <v>43752</v>
      </c>
      <c r="I382" s="90">
        <v>200</v>
      </c>
      <c r="J382" s="217">
        <f t="shared" si="15"/>
        <v>6</v>
      </c>
    </row>
    <row r="383" spans="1:10" ht="15" hidden="1" outlineLevel="1" thickBot="1" x14ac:dyDescent="0.4">
      <c r="A383" s="70" t="s">
        <v>4740</v>
      </c>
      <c r="B383" s="73" t="s">
        <v>5116</v>
      </c>
      <c r="C383" s="79" t="s">
        <v>4741</v>
      </c>
      <c r="D383" s="72" t="s">
        <v>170</v>
      </c>
      <c r="E383" s="83">
        <v>6</v>
      </c>
      <c r="F383" s="83">
        <v>9</v>
      </c>
      <c r="G383" s="84">
        <f t="shared" si="17"/>
        <v>15</v>
      </c>
      <c r="H383" s="142">
        <v>43752</v>
      </c>
      <c r="I383" s="90">
        <v>500</v>
      </c>
      <c r="J383" s="217">
        <f t="shared" si="15"/>
        <v>15</v>
      </c>
    </row>
    <row r="384" spans="1:10" ht="15" hidden="1" outlineLevel="1" thickBot="1" x14ac:dyDescent="0.4">
      <c r="A384" s="70" t="s">
        <v>4740</v>
      </c>
      <c r="B384" s="73" t="s">
        <v>5117</v>
      </c>
      <c r="C384" s="79" t="s">
        <v>4741</v>
      </c>
      <c r="D384" s="72" t="s">
        <v>170</v>
      </c>
      <c r="E384" s="83">
        <v>3</v>
      </c>
      <c r="F384" s="83">
        <v>5</v>
      </c>
      <c r="G384" s="84">
        <f t="shared" si="17"/>
        <v>8</v>
      </c>
      <c r="H384" s="142">
        <v>43752</v>
      </c>
      <c r="I384" s="90">
        <v>700</v>
      </c>
      <c r="J384" s="217">
        <f t="shared" si="15"/>
        <v>8</v>
      </c>
    </row>
    <row r="385" spans="1:10" ht="15" hidden="1" outlineLevel="1" thickBot="1" x14ac:dyDescent="0.4">
      <c r="A385" s="70" t="s">
        <v>4740</v>
      </c>
      <c r="B385" s="73" t="s">
        <v>5118</v>
      </c>
      <c r="C385" s="79" t="s">
        <v>4741</v>
      </c>
      <c r="D385" s="72" t="s">
        <v>170</v>
      </c>
      <c r="E385" s="83">
        <v>5</v>
      </c>
      <c r="F385" s="83">
        <v>7</v>
      </c>
      <c r="G385" s="84">
        <f t="shared" si="17"/>
        <v>12</v>
      </c>
      <c r="H385" s="142">
        <v>43752</v>
      </c>
      <c r="I385" s="90">
        <v>200</v>
      </c>
      <c r="J385" s="217">
        <f t="shared" si="15"/>
        <v>12</v>
      </c>
    </row>
    <row r="386" spans="1:10" ht="15" hidden="1" outlineLevel="1" thickBot="1" x14ac:dyDescent="0.4">
      <c r="A386" s="70" t="s">
        <v>4740</v>
      </c>
      <c r="B386" s="73" t="s">
        <v>5119</v>
      </c>
      <c r="C386" s="79" t="s">
        <v>4741</v>
      </c>
      <c r="D386" s="72" t="s">
        <v>170</v>
      </c>
      <c r="E386" s="83">
        <v>2</v>
      </c>
      <c r="F386" s="83">
        <v>4</v>
      </c>
      <c r="G386" s="84">
        <f t="shared" si="17"/>
        <v>6</v>
      </c>
      <c r="H386" s="142">
        <v>43752</v>
      </c>
      <c r="I386" s="90">
        <v>300</v>
      </c>
      <c r="J386" s="217">
        <f t="shared" si="15"/>
        <v>6</v>
      </c>
    </row>
    <row r="387" spans="1:10" ht="15" hidden="1" outlineLevel="1" thickBot="1" x14ac:dyDescent="0.4">
      <c r="A387" s="70" t="s">
        <v>4740</v>
      </c>
      <c r="B387" s="73" t="s">
        <v>5120</v>
      </c>
      <c r="C387" s="79" t="s">
        <v>4741</v>
      </c>
      <c r="D387" s="72" t="s">
        <v>170</v>
      </c>
      <c r="E387" s="83">
        <v>1</v>
      </c>
      <c r="F387" s="83">
        <v>3</v>
      </c>
      <c r="G387" s="84">
        <f t="shared" si="17"/>
        <v>4</v>
      </c>
      <c r="H387" s="142">
        <v>43752</v>
      </c>
      <c r="I387" s="90">
        <v>400</v>
      </c>
      <c r="J387" s="217">
        <f t="shared" ref="J387:J450" si="18">IF(I387&gt;$Q$1,,G387)</f>
        <v>4</v>
      </c>
    </row>
    <row r="388" spans="1:10" ht="15" hidden="1" outlineLevel="1" thickBot="1" x14ac:dyDescent="0.4">
      <c r="A388" s="70" t="s">
        <v>4740</v>
      </c>
      <c r="B388" s="73" t="s">
        <v>5121</v>
      </c>
      <c r="C388" s="79" t="s">
        <v>4741</v>
      </c>
      <c r="D388" s="72" t="s">
        <v>170</v>
      </c>
      <c r="E388" s="83">
        <v>4</v>
      </c>
      <c r="F388" s="83">
        <v>6</v>
      </c>
      <c r="G388" s="84">
        <f t="shared" si="17"/>
        <v>10</v>
      </c>
      <c r="H388" s="142">
        <v>43752</v>
      </c>
      <c r="I388" s="90">
        <v>400</v>
      </c>
      <c r="J388" s="217">
        <f t="shared" si="18"/>
        <v>10</v>
      </c>
    </row>
    <row r="389" spans="1:10" ht="15" hidden="1" outlineLevel="1" thickBot="1" x14ac:dyDescent="0.4">
      <c r="A389" s="70" t="s">
        <v>4740</v>
      </c>
      <c r="B389" s="73" t="s">
        <v>5122</v>
      </c>
      <c r="C389" s="79" t="s">
        <v>4741</v>
      </c>
      <c r="D389" s="72" t="s">
        <v>170</v>
      </c>
      <c r="E389" s="83">
        <v>9</v>
      </c>
      <c r="F389" s="83">
        <v>2</v>
      </c>
      <c r="G389" s="84">
        <f t="shared" si="17"/>
        <v>11</v>
      </c>
      <c r="H389" s="142">
        <v>43752</v>
      </c>
      <c r="I389" s="90">
        <v>600</v>
      </c>
      <c r="J389" s="217">
        <f t="shared" si="18"/>
        <v>11</v>
      </c>
    </row>
    <row r="390" spans="1:10" ht="15" hidden="1" outlineLevel="1" thickBot="1" x14ac:dyDescent="0.4">
      <c r="A390" s="70" t="s">
        <v>4740</v>
      </c>
      <c r="B390" s="73" t="s">
        <v>5123</v>
      </c>
      <c r="C390" s="79" t="s">
        <v>4741</v>
      </c>
      <c r="D390" s="72" t="s">
        <v>170</v>
      </c>
      <c r="E390" s="83">
        <v>6</v>
      </c>
      <c r="F390" s="83">
        <v>6</v>
      </c>
      <c r="G390" s="84">
        <f t="shared" si="17"/>
        <v>12</v>
      </c>
      <c r="H390" s="142">
        <v>43752</v>
      </c>
      <c r="I390" s="90">
        <v>300</v>
      </c>
      <c r="J390" s="217">
        <f t="shared" si="18"/>
        <v>12</v>
      </c>
    </row>
    <row r="391" spans="1:10" ht="15" hidden="1" outlineLevel="1" thickBot="1" x14ac:dyDescent="0.4">
      <c r="A391" s="70" t="s">
        <v>4740</v>
      </c>
      <c r="B391" s="73" t="s">
        <v>5124</v>
      </c>
      <c r="C391" s="79" t="s">
        <v>4741</v>
      </c>
      <c r="D391" s="72" t="s">
        <v>170</v>
      </c>
      <c r="E391" s="83">
        <v>8</v>
      </c>
      <c r="F391" s="83">
        <v>12</v>
      </c>
      <c r="G391" s="84">
        <f t="shared" si="17"/>
        <v>20</v>
      </c>
      <c r="H391" s="142">
        <v>43752</v>
      </c>
      <c r="I391" s="90">
        <v>400</v>
      </c>
      <c r="J391" s="217">
        <f t="shared" si="18"/>
        <v>20</v>
      </c>
    </row>
    <row r="392" spans="1:10" ht="15" hidden="1" outlineLevel="1" thickBot="1" x14ac:dyDescent="0.4">
      <c r="A392" s="70" t="s">
        <v>4740</v>
      </c>
      <c r="B392" s="73" t="s">
        <v>5125</v>
      </c>
      <c r="C392" s="79" t="s">
        <v>4741</v>
      </c>
      <c r="D392" s="72" t="s">
        <v>170</v>
      </c>
      <c r="E392" s="83">
        <v>1</v>
      </c>
      <c r="F392" s="83">
        <v>2</v>
      </c>
      <c r="G392" s="84">
        <f t="shared" si="17"/>
        <v>3</v>
      </c>
      <c r="H392" s="142">
        <v>43752</v>
      </c>
      <c r="I392" s="90">
        <v>200</v>
      </c>
      <c r="J392" s="217">
        <f t="shared" si="18"/>
        <v>3</v>
      </c>
    </row>
    <row r="393" spans="1:10" ht="15" hidden="1" outlineLevel="1" thickBot="1" x14ac:dyDescent="0.4">
      <c r="A393" s="70" t="s">
        <v>4740</v>
      </c>
      <c r="B393" s="73" t="s">
        <v>5126</v>
      </c>
      <c r="C393" s="79" t="s">
        <v>4741</v>
      </c>
      <c r="D393" s="72" t="s">
        <v>170</v>
      </c>
      <c r="E393" s="83">
        <v>3</v>
      </c>
      <c r="F393" s="83">
        <v>4</v>
      </c>
      <c r="G393" s="84">
        <f t="shared" si="17"/>
        <v>7</v>
      </c>
      <c r="H393" s="142">
        <v>43752</v>
      </c>
      <c r="I393" s="90">
        <v>200</v>
      </c>
      <c r="J393" s="217">
        <f t="shared" si="18"/>
        <v>7</v>
      </c>
    </row>
    <row r="394" spans="1:10" ht="15" hidden="1" outlineLevel="1" thickBot="1" x14ac:dyDescent="0.4">
      <c r="A394" s="70" t="s">
        <v>4740</v>
      </c>
      <c r="B394" s="73" t="s">
        <v>5127</v>
      </c>
      <c r="C394" s="79" t="s">
        <v>4741</v>
      </c>
      <c r="D394" s="72" t="s">
        <v>170</v>
      </c>
      <c r="E394" s="83">
        <v>2</v>
      </c>
      <c r="F394" s="83">
        <v>4</v>
      </c>
      <c r="G394" s="84">
        <f t="shared" si="17"/>
        <v>6</v>
      </c>
      <c r="H394" s="142">
        <v>43752</v>
      </c>
      <c r="I394" s="90">
        <v>400</v>
      </c>
      <c r="J394" s="217">
        <f t="shared" si="18"/>
        <v>6</v>
      </c>
    </row>
    <row r="395" spans="1:10" ht="15" hidden="1" outlineLevel="1" thickBot="1" x14ac:dyDescent="0.4">
      <c r="A395" s="70" t="s">
        <v>4740</v>
      </c>
      <c r="B395" s="73" t="s">
        <v>5128</v>
      </c>
      <c r="C395" s="79" t="s">
        <v>4741</v>
      </c>
      <c r="D395" s="72" t="s">
        <v>170</v>
      </c>
      <c r="E395" s="83">
        <v>2</v>
      </c>
      <c r="F395" s="83">
        <v>5</v>
      </c>
      <c r="G395" s="84">
        <f t="shared" si="17"/>
        <v>7</v>
      </c>
      <c r="H395" s="142">
        <v>43752</v>
      </c>
      <c r="I395" s="90">
        <v>300</v>
      </c>
      <c r="J395" s="217">
        <f t="shared" si="18"/>
        <v>7</v>
      </c>
    </row>
    <row r="396" spans="1:10" ht="15" hidden="1" outlineLevel="1" thickBot="1" x14ac:dyDescent="0.4">
      <c r="A396" s="70" t="s">
        <v>4740</v>
      </c>
      <c r="B396" s="73" t="s">
        <v>5129</v>
      </c>
      <c r="C396" s="79" t="s">
        <v>4741</v>
      </c>
      <c r="D396" s="72" t="s">
        <v>170</v>
      </c>
      <c r="E396" s="83">
        <v>2</v>
      </c>
      <c r="F396" s="83">
        <v>4</v>
      </c>
      <c r="G396" s="84">
        <f t="shared" si="17"/>
        <v>6</v>
      </c>
      <c r="H396" s="142">
        <v>43752</v>
      </c>
      <c r="I396" s="90">
        <v>700</v>
      </c>
      <c r="J396" s="217">
        <f t="shared" si="18"/>
        <v>6</v>
      </c>
    </row>
    <row r="397" spans="1:10" ht="15" hidden="1" outlineLevel="1" thickBot="1" x14ac:dyDescent="0.4">
      <c r="A397" s="70" t="s">
        <v>4740</v>
      </c>
      <c r="B397" s="73" t="s">
        <v>5130</v>
      </c>
      <c r="C397" s="79" t="s">
        <v>4741</v>
      </c>
      <c r="D397" s="72" t="s">
        <v>170</v>
      </c>
      <c r="E397" s="83">
        <v>1</v>
      </c>
      <c r="F397" s="83">
        <v>2</v>
      </c>
      <c r="G397" s="84">
        <f t="shared" si="17"/>
        <v>3</v>
      </c>
      <c r="H397" s="142">
        <v>43752</v>
      </c>
      <c r="I397" s="90">
        <v>500</v>
      </c>
      <c r="J397" s="217">
        <f t="shared" si="18"/>
        <v>3</v>
      </c>
    </row>
    <row r="398" spans="1:10" ht="15" hidden="1" outlineLevel="1" thickBot="1" x14ac:dyDescent="0.4">
      <c r="A398" s="70" t="s">
        <v>4740</v>
      </c>
      <c r="B398" s="73" t="s">
        <v>5131</v>
      </c>
      <c r="C398" s="79" t="s">
        <v>4741</v>
      </c>
      <c r="D398" s="72" t="s">
        <v>170</v>
      </c>
      <c r="E398" s="83">
        <v>9</v>
      </c>
      <c r="F398" s="83">
        <v>11</v>
      </c>
      <c r="G398" s="84">
        <f t="shared" si="17"/>
        <v>20</v>
      </c>
      <c r="H398" s="142">
        <v>43752</v>
      </c>
      <c r="I398" s="90">
        <v>300</v>
      </c>
      <c r="J398" s="217">
        <f t="shared" si="18"/>
        <v>20</v>
      </c>
    </row>
    <row r="399" spans="1:10" ht="15" hidden="1" outlineLevel="1" thickBot="1" x14ac:dyDescent="0.4">
      <c r="A399" s="70" t="s">
        <v>4740</v>
      </c>
      <c r="B399" s="73" t="s">
        <v>5132</v>
      </c>
      <c r="C399" s="79" t="s">
        <v>4741</v>
      </c>
      <c r="D399" s="72" t="s">
        <v>170</v>
      </c>
      <c r="E399" s="83">
        <v>2</v>
      </c>
      <c r="F399" s="83">
        <v>3</v>
      </c>
      <c r="G399" s="84">
        <f t="shared" si="17"/>
        <v>5</v>
      </c>
      <c r="H399" s="142">
        <v>43752</v>
      </c>
      <c r="I399" s="90">
        <v>200</v>
      </c>
      <c r="J399" s="217">
        <f t="shared" si="18"/>
        <v>5</v>
      </c>
    </row>
    <row r="400" spans="1:10" ht="15" hidden="1" outlineLevel="1" thickBot="1" x14ac:dyDescent="0.4">
      <c r="A400" s="70" t="s">
        <v>4740</v>
      </c>
      <c r="B400" s="73" t="s">
        <v>5133</v>
      </c>
      <c r="C400" s="79" t="s">
        <v>4741</v>
      </c>
      <c r="D400" s="72" t="s">
        <v>170</v>
      </c>
      <c r="E400" s="83">
        <v>5</v>
      </c>
      <c r="F400" s="83">
        <v>6</v>
      </c>
      <c r="G400" s="84">
        <f t="shared" si="17"/>
        <v>11</v>
      </c>
      <c r="H400" s="142">
        <v>43752</v>
      </c>
      <c r="I400" s="90">
        <v>500</v>
      </c>
      <c r="J400" s="217">
        <f t="shared" si="18"/>
        <v>11</v>
      </c>
    </row>
    <row r="401" spans="1:10" ht="15" hidden="1" outlineLevel="1" thickBot="1" x14ac:dyDescent="0.4">
      <c r="A401" s="70" t="s">
        <v>4740</v>
      </c>
      <c r="B401" s="73" t="s">
        <v>5134</v>
      </c>
      <c r="C401" s="79" t="s">
        <v>4741</v>
      </c>
      <c r="D401" s="72" t="s">
        <v>170</v>
      </c>
      <c r="E401" s="83">
        <v>2</v>
      </c>
      <c r="F401" s="83">
        <v>5</v>
      </c>
      <c r="G401" s="84">
        <f t="shared" si="17"/>
        <v>7</v>
      </c>
      <c r="H401" s="142">
        <v>43752</v>
      </c>
      <c r="I401" s="90">
        <v>300</v>
      </c>
      <c r="J401" s="217">
        <f t="shared" si="18"/>
        <v>7</v>
      </c>
    </row>
    <row r="402" spans="1:10" ht="15" hidden="1" outlineLevel="1" thickBot="1" x14ac:dyDescent="0.4">
      <c r="A402" s="70" t="s">
        <v>4740</v>
      </c>
      <c r="B402" s="73" t="s">
        <v>5135</v>
      </c>
      <c r="C402" s="79" t="s">
        <v>4741</v>
      </c>
      <c r="D402" s="72" t="s">
        <v>170</v>
      </c>
      <c r="E402" s="83">
        <v>1</v>
      </c>
      <c r="F402" s="83">
        <v>3</v>
      </c>
      <c r="G402" s="84">
        <f t="shared" si="17"/>
        <v>4</v>
      </c>
      <c r="H402" s="142">
        <v>43752</v>
      </c>
      <c r="I402" s="90">
        <v>400</v>
      </c>
      <c r="J402" s="217">
        <f t="shared" si="18"/>
        <v>4</v>
      </c>
    </row>
    <row r="403" spans="1:10" ht="15" hidden="1" outlineLevel="1" thickBot="1" x14ac:dyDescent="0.4">
      <c r="A403" s="70" t="s">
        <v>4740</v>
      </c>
      <c r="B403" s="73" t="s">
        <v>5136</v>
      </c>
      <c r="C403" s="79" t="s">
        <v>4741</v>
      </c>
      <c r="D403" s="72" t="s">
        <v>170</v>
      </c>
      <c r="E403" s="83">
        <v>10</v>
      </c>
      <c r="F403" s="83">
        <v>5</v>
      </c>
      <c r="G403" s="84">
        <f t="shared" si="17"/>
        <v>15</v>
      </c>
      <c r="H403" s="142">
        <v>43752</v>
      </c>
      <c r="I403" s="90">
        <v>300</v>
      </c>
      <c r="J403" s="217">
        <f t="shared" si="18"/>
        <v>15</v>
      </c>
    </row>
    <row r="404" spans="1:10" ht="15" hidden="1" outlineLevel="1" thickBot="1" x14ac:dyDescent="0.4">
      <c r="A404" s="70" t="s">
        <v>4740</v>
      </c>
      <c r="B404" s="73" t="s">
        <v>5137</v>
      </c>
      <c r="C404" s="79" t="s">
        <v>4741</v>
      </c>
      <c r="D404" s="72" t="s">
        <v>170</v>
      </c>
      <c r="E404" s="83">
        <v>2</v>
      </c>
      <c r="F404" s="83">
        <v>5</v>
      </c>
      <c r="G404" s="84">
        <f t="shared" si="17"/>
        <v>7</v>
      </c>
      <c r="H404" s="142">
        <v>43752</v>
      </c>
      <c r="I404" s="90">
        <v>200</v>
      </c>
      <c r="J404" s="217">
        <f t="shared" si="18"/>
        <v>7</v>
      </c>
    </row>
    <row r="405" spans="1:10" ht="15" hidden="1" outlineLevel="1" thickBot="1" x14ac:dyDescent="0.4">
      <c r="A405" s="70" t="s">
        <v>4740</v>
      </c>
      <c r="B405" s="73" t="s">
        <v>5138</v>
      </c>
      <c r="C405" s="79" t="s">
        <v>4741</v>
      </c>
      <c r="D405" s="72" t="s">
        <v>170</v>
      </c>
      <c r="E405" s="83">
        <v>1</v>
      </c>
      <c r="F405" s="83">
        <v>3</v>
      </c>
      <c r="G405" s="84">
        <f t="shared" si="17"/>
        <v>4</v>
      </c>
      <c r="H405" s="142">
        <v>43752</v>
      </c>
      <c r="I405" s="90">
        <v>300</v>
      </c>
      <c r="J405" s="217">
        <f t="shared" si="18"/>
        <v>4</v>
      </c>
    </row>
    <row r="406" spans="1:10" ht="15" hidden="1" outlineLevel="1" thickBot="1" x14ac:dyDescent="0.4">
      <c r="A406" s="70" t="s">
        <v>4740</v>
      </c>
      <c r="B406" s="73" t="s">
        <v>5139</v>
      </c>
      <c r="C406" s="79" t="s">
        <v>4741</v>
      </c>
      <c r="D406" s="72" t="s">
        <v>170</v>
      </c>
      <c r="E406" s="83">
        <v>8</v>
      </c>
      <c r="F406" s="83">
        <v>11</v>
      </c>
      <c r="G406" s="84">
        <f t="shared" si="17"/>
        <v>19</v>
      </c>
      <c r="H406" s="142">
        <v>43752</v>
      </c>
      <c r="I406" s="90">
        <v>300</v>
      </c>
      <c r="J406" s="217">
        <f t="shared" si="18"/>
        <v>19</v>
      </c>
    </row>
    <row r="407" spans="1:10" ht="15" hidden="1" outlineLevel="1" thickBot="1" x14ac:dyDescent="0.4">
      <c r="A407" s="70" t="s">
        <v>4740</v>
      </c>
      <c r="B407" s="73" t="s">
        <v>5140</v>
      </c>
      <c r="C407" s="79" t="s">
        <v>4741</v>
      </c>
      <c r="D407" s="72" t="s">
        <v>170</v>
      </c>
      <c r="E407" s="83">
        <v>9</v>
      </c>
      <c r="F407" s="83">
        <v>11</v>
      </c>
      <c r="G407" s="84">
        <f t="shared" si="17"/>
        <v>20</v>
      </c>
      <c r="H407" s="142">
        <v>43752</v>
      </c>
      <c r="I407" s="90">
        <v>500</v>
      </c>
      <c r="J407" s="217">
        <f t="shared" si="18"/>
        <v>20</v>
      </c>
    </row>
    <row r="408" spans="1:10" ht="15" hidden="1" outlineLevel="1" thickBot="1" x14ac:dyDescent="0.4">
      <c r="A408" s="70" t="s">
        <v>4740</v>
      </c>
      <c r="B408" s="73" t="s">
        <v>5141</v>
      </c>
      <c r="C408" s="79" t="s">
        <v>4741</v>
      </c>
      <c r="D408" s="72" t="s">
        <v>170</v>
      </c>
      <c r="E408" s="83">
        <v>8</v>
      </c>
      <c r="F408" s="83">
        <v>2</v>
      </c>
      <c r="G408" s="84">
        <f t="shared" ref="G408:G439" si="19">E408+F408</f>
        <v>10</v>
      </c>
      <c r="H408" s="142">
        <v>43752</v>
      </c>
      <c r="I408" s="90">
        <v>800</v>
      </c>
      <c r="J408" s="217">
        <f t="shared" si="18"/>
        <v>10</v>
      </c>
    </row>
    <row r="409" spans="1:10" ht="15" hidden="1" outlineLevel="1" thickBot="1" x14ac:dyDescent="0.4">
      <c r="A409" s="70" t="s">
        <v>4740</v>
      </c>
      <c r="B409" s="73" t="s">
        <v>5142</v>
      </c>
      <c r="C409" s="79" t="s">
        <v>4741</v>
      </c>
      <c r="D409" s="72" t="s">
        <v>170</v>
      </c>
      <c r="E409" s="83">
        <v>13</v>
      </c>
      <c r="F409" s="83">
        <v>13</v>
      </c>
      <c r="G409" s="84">
        <f t="shared" si="19"/>
        <v>26</v>
      </c>
      <c r="H409" s="142">
        <v>43752</v>
      </c>
      <c r="I409" s="90">
        <v>500</v>
      </c>
      <c r="J409" s="217">
        <f t="shared" si="18"/>
        <v>26</v>
      </c>
    </row>
    <row r="410" spans="1:10" ht="15" hidden="1" outlineLevel="1" thickBot="1" x14ac:dyDescent="0.4">
      <c r="A410" s="70" t="s">
        <v>4740</v>
      </c>
      <c r="B410" s="73" t="s">
        <v>5143</v>
      </c>
      <c r="C410" s="79" t="s">
        <v>4741</v>
      </c>
      <c r="D410" s="72" t="s">
        <v>170</v>
      </c>
      <c r="E410" s="83">
        <v>8</v>
      </c>
      <c r="F410" s="83">
        <v>10</v>
      </c>
      <c r="G410" s="84">
        <f t="shared" si="19"/>
        <v>18</v>
      </c>
      <c r="H410" s="142">
        <v>43752</v>
      </c>
      <c r="I410" s="90">
        <v>500</v>
      </c>
      <c r="J410" s="217">
        <f t="shared" si="18"/>
        <v>18</v>
      </c>
    </row>
    <row r="411" spans="1:10" ht="15" hidden="1" outlineLevel="1" thickBot="1" x14ac:dyDescent="0.4">
      <c r="A411" s="70" t="s">
        <v>4740</v>
      </c>
      <c r="B411" s="73" t="s">
        <v>5144</v>
      </c>
      <c r="C411" s="79" t="s">
        <v>4741</v>
      </c>
      <c r="D411" s="72" t="s">
        <v>170</v>
      </c>
      <c r="E411" s="83">
        <v>5</v>
      </c>
      <c r="F411" s="83">
        <v>7</v>
      </c>
      <c r="G411" s="84">
        <f t="shared" si="19"/>
        <v>12</v>
      </c>
      <c r="H411" s="142">
        <v>43752</v>
      </c>
      <c r="I411" s="90">
        <v>300</v>
      </c>
      <c r="J411" s="217">
        <f t="shared" si="18"/>
        <v>12</v>
      </c>
    </row>
    <row r="412" spans="1:10" ht="15" hidden="1" outlineLevel="1" thickBot="1" x14ac:dyDescent="0.4">
      <c r="A412" s="70" t="s">
        <v>4740</v>
      </c>
      <c r="B412" s="73" t="s">
        <v>5145</v>
      </c>
      <c r="C412" s="79" t="s">
        <v>4741</v>
      </c>
      <c r="D412" s="72" t="s">
        <v>170</v>
      </c>
      <c r="E412" s="83">
        <v>5</v>
      </c>
      <c r="F412" s="83">
        <v>6</v>
      </c>
      <c r="G412" s="84">
        <f t="shared" si="19"/>
        <v>11</v>
      </c>
      <c r="H412" s="142">
        <v>43752</v>
      </c>
      <c r="I412" s="90">
        <v>300</v>
      </c>
      <c r="J412" s="217">
        <f t="shared" si="18"/>
        <v>11</v>
      </c>
    </row>
    <row r="413" spans="1:10" ht="15" hidden="1" outlineLevel="1" thickBot="1" x14ac:dyDescent="0.4">
      <c r="A413" s="70" t="s">
        <v>4740</v>
      </c>
      <c r="B413" s="73" t="s">
        <v>5146</v>
      </c>
      <c r="C413" s="79" t="s">
        <v>4741</v>
      </c>
      <c r="D413" s="72" t="s">
        <v>170</v>
      </c>
      <c r="E413" s="83">
        <v>6</v>
      </c>
      <c r="F413" s="83">
        <v>8</v>
      </c>
      <c r="G413" s="84">
        <f t="shared" si="19"/>
        <v>14</v>
      </c>
      <c r="H413" s="142">
        <v>43752</v>
      </c>
      <c r="I413" s="90">
        <v>400</v>
      </c>
      <c r="J413" s="217">
        <f t="shared" si="18"/>
        <v>14</v>
      </c>
    </row>
    <row r="414" spans="1:10" ht="15" hidden="1" outlineLevel="1" thickBot="1" x14ac:dyDescent="0.4">
      <c r="A414" s="70" t="s">
        <v>4740</v>
      </c>
      <c r="B414" s="73" t="s">
        <v>5147</v>
      </c>
      <c r="C414" s="79" t="s">
        <v>4741</v>
      </c>
      <c r="D414" s="72" t="s">
        <v>170</v>
      </c>
      <c r="E414" s="83">
        <v>4</v>
      </c>
      <c r="F414" s="83">
        <v>6</v>
      </c>
      <c r="G414" s="84">
        <f t="shared" si="19"/>
        <v>10</v>
      </c>
      <c r="H414" s="142">
        <v>43752</v>
      </c>
      <c r="I414" s="90">
        <v>400</v>
      </c>
      <c r="J414" s="217">
        <f t="shared" si="18"/>
        <v>10</v>
      </c>
    </row>
    <row r="415" spans="1:10" ht="15" hidden="1" outlineLevel="1" thickBot="1" x14ac:dyDescent="0.4">
      <c r="A415" s="70" t="s">
        <v>4740</v>
      </c>
      <c r="B415" s="73" t="s">
        <v>5148</v>
      </c>
      <c r="C415" s="79" t="s">
        <v>4741</v>
      </c>
      <c r="D415" s="72" t="s">
        <v>170</v>
      </c>
      <c r="E415" s="83">
        <v>7</v>
      </c>
      <c r="F415" s="83">
        <v>2</v>
      </c>
      <c r="G415" s="84">
        <f t="shared" si="19"/>
        <v>9</v>
      </c>
      <c r="H415" s="142">
        <v>43752</v>
      </c>
      <c r="I415" s="90">
        <v>700</v>
      </c>
      <c r="J415" s="217">
        <f t="shared" si="18"/>
        <v>9</v>
      </c>
    </row>
    <row r="416" spans="1:10" ht="15" hidden="1" outlineLevel="1" thickBot="1" x14ac:dyDescent="0.4">
      <c r="A416" s="70" t="s">
        <v>4740</v>
      </c>
      <c r="B416" s="73" t="s">
        <v>5149</v>
      </c>
      <c r="C416" s="79" t="s">
        <v>4741</v>
      </c>
      <c r="D416" s="72" t="s">
        <v>170</v>
      </c>
      <c r="E416" s="83">
        <v>4</v>
      </c>
      <c r="F416" s="83">
        <v>6</v>
      </c>
      <c r="G416" s="84">
        <f t="shared" si="19"/>
        <v>10</v>
      </c>
      <c r="H416" s="142">
        <v>43752</v>
      </c>
      <c r="I416" s="90">
        <v>500</v>
      </c>
      <c r="J416" s="217">
        <f t="shared" si="18"/>
        <v>10</v>
      </c>
    </row>
    <row r="417" spans="1:10" ht="15" hidden="1" outlineLevel="1" thickBot="1" x14ac:dyDescent="0.4">
      <c r="A417" s="70" t="s">
        <v>4740</v>
      </c>
      <c r="B417" s="73" t="s">
        <v>5150</v>
      </c>
      <c r="C417" s="79" t="s">
        <v>4741</v>
      </c>
      <c r="D417" s="72" t="s">
        <v>170</v>
      </c>
      <c r="E417" s="83">
        <v>12</v>
      </c>
      <c r="F417" s="83">
        <v>12</v>
      </c>
      <c r="G417" s="84">
        <f t="shared" si="19"/>
        <v>24</v>
      </c>
      <c r="H417" s="142">
        <v>43752</v>
      </c>
      <c r="I417" s="90">
        <v>400</v>
      </c>
      <c r="J417" s="217">
        <f t="shared" si="18"/>
        <v>24</v>
      </c>
    </row>
    <row r="418" spans="1:10" ht="15" hidden="1" outlineLevel="1" thickBot="1" x14ac:dyDescent="0.4">
      <c r="A418" s="70" t="s">
        <v>4740</v>
      </c>
      <c r="B418" s="73" t="s">
        <v>5151</v>
      </c>
      <c r="C418" s="79" t="s">
        <v>4741</v>
      </c>
      <c r="D418" s="72" t="s">
        <v>170</v>
      </c>
      <c r="E418" s="83">
        <v>9</v>
      </c>
      <c r="F418" s="83">
        <v>12</v>
      </c>
      <c r="G418" s="84">
        <f t="shared" si="19"/>
        <v>21</v>
      </c>
      <c r="H418" s="142">
        <v>43752</v>
      </c>
      <c r="I418" s="90">
        <v>300</v>
      </c>
      <c r="J418" s="217">
        <f t="shared" si="18"/>
        <v>21</v>
      </c>
    </row>
    <row r="419" spans="1:10" ht="15" hidden="1" outlineLevel="1" thickBot="1" x14ac:dyDescent="0.4">
      <c r="A419" s="70" t="s">
        <v>4740</v>
      </c>
      <c r="B419" s="73" t="s">
        <v>5152</v>
      </c>
      <c r="C419" s="79" t="s">
        <v>4741</v>
      </c>
      <c r="D419" s="72" t="s">
        <v>170</v>
      </c>
      <c r="E419" s="83">
        <v>2</v>
      </c>
      <c r="F419" s="83">
        <v>4</v>
      </c>
      <c r="G419" s="84">
        <f t="shared" si="19"/>
        <v>6</v>
      </c>
      <c r="H419" s="142">
        <v>43752</v>
      </c>
      <c r="I419" s="90">
        <v>600</v>
      </c>
      <c r="J419" s="217">
        <f t="shared" si="18"/>
        <v>6</v>
      </c>
    </row>
    <row r="420" spans="1:10" ht="15" hidden="1" outlineLevel="1" thickBot="1" x14ac:dyDescent="0.4">
      <c r="A420" s="70" t="s">
        <v>4740</v>
      </c>
      <c r="B420" s="73" t="s">
        <v>5153</v>
      </c>
      <c r="C420" s="79" t="s">
        <v>4741</v>
      </c>
      <c r="D420" s="72" t="s">
        <v>170</v>
      </c>
      <c r="E420" s="83">
        <v>2</v>
      </c>
      <c r="F420" s="83">
        <v>6</v>
      </c>
      <c r="G420" s="84">
        <f t="shared" si="19"/>
        <v>8</v>
      </c>
      <c r="H420" s="142">
        <v>43752</v>
      </c>
      <c r="I420" s="90">
        <v>600</v>
      </c>
      <c r="J420" s="217">
        <f t="shared" si="18"/>
        <v>8</v>
      </c>
    </row>
    <row r="421" spans="1:10" ht="15" hidden="1" outlineLevel="1" thickBot="1" x14ac:dyDescent="0.4">
      <c r="A421" s="70" t="s">
        <v>4740</v>
      </c>
      <c r="B421" s="73" t="s">
        <v>5154</v>
      </c>
      <c r="C421" s="79" t="s">
        <v>4741</v>
      </c>
      <c r="D421" s="72" t="s">
        <v>170</v>
      </c>
      <c r="E421" s="83">
        <v>0</v>
      </c>
      <c r="F421" s="83">
        <v>2</v>
      </c>
      <c r="G421" s="84">
        <f t="shared" si="19"/>
        <v>2</v>
      </c>
      <c r="H421" s="142">
        <v>43752</v>
      </c>
      <c r="I421" s="90">
        <v>700</v>
      </c>
      <c r="J421" s="217">
        <f t="shared" si="18"/>
        <v>2</v>
      </c>
    </row>
    <row r="422" spans="1:10" ht="15" hidden="1" outlineLevel="1" thickBot="1" x14ac:dyDescent="0.4">
      <c r="A422" s="70" t="s">
        <v>4740</v>
      </c>
      <c r="B422" s="73" t="s">
        <v>5155</v>
      </c>
      <c r="C422" s="79" t="s">
        <v>4741</v>
      </c>
      <c r="D422" s="72" t="s">
        <v>170</v>
      </c>
      <c r="E422" s="83">
        <v>6</v>
      </c>
      <c r="F422" s="83">
        <v>8</v>
      </c>
      <c r="G422" s="84">
        <f t="shared" si="19"/>
        <v>14</v>
      </c>
      <c r="H422" s="142">
        <v>43752</v>
      </c>
      <c r="I422" s="90">
        <v>600</v>
      </c>
      <c r="J422" s="217">
        <f t="shared" si="18"/>
        <v>14</v>
      </c>
    </row>
    <row r="423" spans="1:10" ht="15" hidden="1" outlineLevel="1" thickBot="1" x14ac:dyDescent="0.4">
      <c r="A423" s="70" t="s">
        <v>4740</v>
      </c>
      <c r="B423" s="73" t="s">
        <v>5156</v>
      </c>
      <c r="C423" s="79" t="s">
        <v>4741</v>
      </c>
      <c r="D423" s="72" t="s">
        <v>170</v>
      </c>
      <c r="E423" s="83">
        <v>10</v>
      </c>
      <c r="F423" s="83">
        <v>11</v>
      </c>
      <c r="G423" s="84">
        <f t="shared" si="19"/>
        <v>21</v>
      </c>
      <c r="H423" s="142">
        <v>43752</v>
      </c>
      <c r="I423" s="90">
        <v>800</v>
      </c>
      <c r="J423" s="217">
        <f t="shared" si="18"/>
        <v>21</v>
      </c>
    </row>
    <row r="424" spans="1:10" ht="15" hidden="1" outlineLevel="1" thickBot="1" x14ac:dyDescent="0.4">
      <c r="A424" s="70" t="s">
        <v>4740</v>
      </c>
      <c r="B424" s="73" t="s">
        <v>5157</v>
      </c>
      <c r="C424" s="79" t="s">
        <v>4741</v>
      </c>
      <c r="D424" s="72" t="s">
        <v>170</v>
      </c>
      <c r="E424" s="83">
        <v>7</v>
      </c>
      <c r="F424" s="83">
        <v>6</v>
      </c>
      <c r="G424" s="84">
        <f t="shared" si="19"/>
        <v>13</v>
      </c>
      <c r="H424" s="142">
        <v>43752</v>
      </c>
      <c r="I424" s="90">
        <v>400</v>
      </c>
      <c r="J424" s="217">
        <f t="shared" si="18"/>
        <v>13</v>
      </c>
    </row>
    <row r="425" spans="1:10" ht="15" hidden="1" outlineLevel="1" thickBot="1" x14ac:dyDescent="0.4">
      <c r="A425" s="70" t="s">
        <v>4740</v>
      </c>
      <c r="B425" s="73" t="s">
        <v>5158</v>
      </c>
      <c r="C425" s="79" t="s">
        <v>4741</v>
      </c>
      <c r="D425" s="72" t="s">
        <v>170</v>
      </c>
      <c r="E425" s="83">
        <v>2</v>
      </c>
      <c r="F425" s="83">
        <v>5</v>
      </c>
      <c r="G425" s="84">
        <f t="shared" si="19"/>
        <v>7</v>
      </c>
      <c r="H425" s="142">
        <v>43752</v>
      </c>
      <c r="I425" s="90">
        <v>300</v>
      </c>
      <c r="J425" s="217">
        <f t="shared" si="18"/>
        <v>7</v>
      </c>
    </row>
    <row r="426" spans="1:10" ht="15" hidden="1" outlineLevel="1" thickBot="1" x14ac:dyDescent="0.4">
      <c r="A426" s="70" t="s">
        <v>4740</v>
      </c>
      <c r="B426" s="73" t="s">
        <v>5159</v>
      </c>
      <c r="C426" s="79" t="s">
        <v>4741</v>
      </c>
      <c r="D426" s="72" t="s">
        <v>170</v>
      </c>
      <c r="E426" s="83">
        <v>4</v>
      </c>
      <c r="F426" s="83">
        <v>6</v>
      </c>
      <c r="G426" s="84">
        <f t="shared" si="19"/>
        <v>10</v>
      </c>
      <c r="H426" s="142">
        <v>43752</v>
      </c>
      <c r="I426" s="90">
        <v>800</v>
      </c>
      <c r="J426" s="217">
        <f t="shared" si="18"/>
        <v>10</v>
      </c>
    </row>
    <row r="427" spans="1:10" ht="15" hidden="1" outlineLevel="1" thickBot="1" x14ac:dyDescent="0.4">
      <c r="A427" s="70" t="s">
        <v>4740</v>
      </c>
      <c r="B427" s="73" t="s">
        <v>5160</v>
      </c>
      <c r="C427" s="79" t="s">
        <v>4741</v>
      </c>
      <c r="D427" s="72" t="s">
        <v>170</v>
      </c>
      <c r="E427" s="83">
        <v>2</v>
      </c>
      <c r="F427" s="83">
        <v>3</v>
      </c>
      <c r="G427" s="84">
        <f t="shared" si="19"/>
        <v>5</v>
      </c>
      <c r="H427" s="142">
        <v>43752</v>
      </c>
      <c r="I427" s="90">
        <v>800</v>
      </c>
      <c r="J427" s="217">
        <f t="shared" si="18"/>
        <v>5</v>
      </c>
    </row>
    <row r="428" spans="1:10" ht="15" hidden="1" outlineLevel="1" thickBot="1" x14ac:dyDescent="0.4">
      <c r="A428" s="70" t="s">
        <v>4740</v>
      </c>
      <c r="B428" s="73" t="s">
        <v>5161</v>
      </c>
      <c r="C428" s="79" t="s">
        <v>4741</v>
      </c>
      <c r="D428" s="72" t="s">
        <v>170</v>
      </c>
      <c r="E428" s="83">
        <v>2</v>
      </c>
      <c r="F428" s="83">
        <v>4</v>
      </c>
      <c r="G428" s="84">
        <f t="shared" si="19"/>
        <v>6</v>
      </c>
      <c r="H428" s="142">
        <v>43752</v>
      </c>
      <c r="I428" s="90">
        <v>800</v>
      </c>
      <c r="J428" s="217">
        <f t="shared" si="18"/>
        <v>6</v>
      </c>
    </row>
    <row r="429" spans="1:10" ht="15" hidden="1" outlineLevel="1" thickBot="1" x14ac:dyDescent="0.4">
      <c r="A429" s="70" t="s">
        <v>4740</v>
      </c>
      <c r="B429" s="73" t="s">
        <v>5162</v>
      </c>
      <c r="C429" s="79" t="s">
        <v>4741</v>
      </c>
      <c r="D429" s="72" t="s">
        <v>170</v>
      </c>
      <c r="E429" s="83">
        <v>9</v>
      </c>
      <c r="F429" s="83">
        <v>9</v>
      </c>
      <c r="G429" s="84">
        <f t="shared" si="19"/>
        <v>18</v>
      </c>
      <c r="H429" s="142">
        <v>43752</v>
      </c>
      <c r="I429" s="90">
        <v>800</v>
      </c>
      <c r="J429" s="217">
        <f t="shared" si="18"/>
        <v>18</v>
      </c>
    </row>
    <row r="430" spans="1:10" ht="15" hidden="1" outlineLevel="1" thickBot="1" x14ac:dyDescent="0.4">
      <c r="A430" s="70" t="s">
        <v>4740</v>
      </c>
      <c r="B430" s="73" t="s">
        <v>5163</v>
      </c>
      <c r="C430" s="79" t="s">
        <v>4741</v>
      </c>
      <c r="D430" s="72" t="s">
        <v>170</v>
      </c>
      <c r="E430" s="83">
        <v>9</v>
      </c>
      <c r="F430" s="83">
        <v>8</v>
      </c>
      <c r="G430" s="84">
        <f t="shared" si="19"/>
        <v>17</v>
      </c>
      <c r="H430" s="142">
        <v>43752</v>
      </c>
      <c r="I430" s="90">
        <v>500</v>
      </c>
      <c r="J430" s="217">
        <f t="shared" si="18"/>
        <v>17</v>
      </c>
    </row>
    <row r="431" spans="1:10" ht="15" hidden="1" outlineLevel="1" thickBot="1" x14ac:dyDescent="0.4">
      <c r="A431" s="70" t="s">
        <v>4740</v>
      </c>
      <c r="B431" s="73" t="s">
        <v>5164</v>
      </c>
      <c r="C431" s="79" t="s">
        <v>4741</v>
      </c>
      <c r="D431" s="72" t="s">
        <v>170</v>
      </c>
      <c r="E431" s="83">
        <v>10</v>
      </c>
      <c r="F431" s="83">
        <v>4</v>
      </c>
      <c r="G431" s="84">
        <f t="shared" si="19"/>
        <v>14</v>
      </c>
      <c r="H431" s="142">
        <v>43752</v>
      </c>
      <c r="I431" s="90">
        <v>600</v>
      </c>
      <c r="J431" s="217">
        <f t="shared" si="18"/>
        <v>14</v>
      </c>
    </row>
    <row r="432" spans="1:10" ht="15" hidden="1" outlineLevel="1" thickBot="1" x14ac:dyDescent="0.4">
      <c r="A432" s="70" t="s">
        <v>4740</v>
      </c>
      <c r="B432" s="73" t="s">
        <v>5165</v>
      </c>
      <c r="C432" s="79" t="s">
        <v>4741</v>
      </c>
      <c r="D432" s="72" t="s">
        <v>170</v>
      </c>
      <c r="E432" s="83">
        <v>5</v>
      </c>
      <c r="F432" s="83">
        <v>7</v>
      </c>
      <c r="G432" s="84">
        <f t="shared" si="19"/>
        <v>12</v>
      </c>
      <c r="H432" s="142">
        <v>43752</v>
      </c>
      <c r="I432" s="90">
        <v>500</v>
      </c>
      <c r="J432" s="217">
        <f t="shared" si="18"/>
        <v>12</v>
      </c>
    </row>
    <row r="433" spans="1:10" ht="15" hidden="1" outlineLevel="1" thickBot="1" x14ac:dyDescent="0.4">
      <c r="A433" s="70" t="s">
        <v>4740</v>
      </c>
      <c r="B433" s="73" t="s">
        <v>5166</v>
      </c>
      <c r="C433" s="79" t="s">
        <v>4741</v>
      </c>
      <c r="D433" s="72" t="s">
        <v>170</v>
      </c>
      <c r="E433" s="83">
        <v>3</v>
      </c>
      <c r="F433" s="83">
        <v>3</v>
      </c>
      <c r="G433" s="84">
        <f t="shared" si="19"/>
        <v>6</v>
      </c>
      <c r="H433" s="142">
        <v>43752</v>
      </c>
      <c r="I433" s="90">
        <v>700</v>
      </c>
      <c r="J433" s="217">
        <f t="shared" si="18"/>
        <v>6</v>
      </c>
    </row>
    <row r="434" spans="1:10" ht="15" hidden="1" outlineLevel="1" thickBot="1" x14ac:dyDescent="0.4">
      <c r="A434" s="70" t="s">
        <v>4740</v>
      </c>
      <c r="B434" s="73" t="s">
        <v>5167</v>
      </c>
      <c r="C434" s="79" t="s">
        <v>4741</v>
      </c>
      <c r="D434" s="72" t="s">
        <v>170</v>
      </c>
      <c r="E434" s="83">
        <v>10</v>
      </c>
      <c r="F434" s="83">
        <v>10</v>
      </c>
      <c r="G434" s="84">
        <f t="shared" si="19"/>
        <v>20</v>
      </c>
      <c r="H434" s="142">
        <v>43752</v>
      </c>
      <c r="I434" s="90">
        <v>500</v>
      </c>
      <c r="J434" s="217">
        <f t="shared" si="18"/>
        <v>20</v>
      </c>
    </row>
    <row r="435" spans="1:10" ht="15" hidden="1" outlineLevel="1" thickBot="1" x14ac:dyDescent="0.4">
      <c r="A435" s="70" t="s">
        <v>4740</v>
      </c>
      <c r="B435" s="73" t="s">
        <v>5168</v>
      </c>
      <c r="C435" s="79" t="s">
        <v>4741</v>
      </c>
      <c r="D435" s="72" t="s">
        <v>170</v>
      </c>
      <c r="E435" s="83">
        <v>8</v>
      </c>
      <c r="F435" s="83">
        <v>8</v>
      </c>
      <c r="G435" s="84">
        <f t="shared" si="19"/>
        <v>16</v>
      </c>
      <c r="H435" s="142">
        <v>43752</v>
      </c>
      <c r="I435" s="90">
        <v>500</v>
      </c>
      <c r="J435" s="217">
        <f t="shared" si="18"/>
        <v>16</v>
      </c>
    </row>
    <row r="436" spans="1:10" ht="15" hidden="1" outlineLevel="1" thickBot="1" x14ac:dyDescent="0.4">
      <c r="A436" s="70" t="s">
        <v>4740</v>
      </c>
      <c r="B436" s="73" t="s">
        <v>5169</v>
      </c>
      <c r="C436" s="79" t="s">
        <v>4741</v>
      </c>
      <c r="D436" s="72" t="s">
        <v>170</v>
      </c>
      <c r="E436" s="83">
        <v>4</v>
      </c>
      <c r="F436" s="83">
        <v>4</v>
      </c>
      <c r="G436" s="84">
        <f t="shared" si="19"/>
        <v>8</v>
      </c>
      <c r="H436" s="142">
        <v>43752</v>
      </c>
      <c r="I436" s="90">
        <v>700</v>
      </c>
      <c r="J436" s="217">
        <f t="shared" si="18"/>
        <v>8</v>
      </c>
    </row>
    <row r="437" spans="1:10" ht="15" hidden="1" outlineLevel="1" thickBot="1" x14ac:dyDescent="0.4">
      <c r="A437" s="70" t="s">
        <v>4740</v>
      </c>
      <c r="B437" s="73" t="s">
        <v>5170</v>
      </c>
      <c r="C437" s="79" t="s">
        <v>4741</v>
      </c>
      <c r="D437" s="72" t="s">
        <v>170</v>
      </c>
      <c r="E437" s="83">
        <v>8</v>
      </c>
      <c r="F437" s="83">
        <v>5</v>
      </c>
      <c r="G437" s="84">
        <f t="shared" si="19"/>
        <v>13</v>
      </c>
      <c r="H437" s="142">
        <v>43752</v>
      </c>
      <c r="I437" s="90">
        <v>600</v>
      </c>
      <c r="J437" s="217">
        <f t="shared" si="18"/>
        <v>13</v>
      </c>
    </row>
    <row r="438" spans="1:10" ht="15" hidden="1" outlineLevel="1" thickBot="1" x14ac:dyDescent="0.4">
      <c r="A438" s="70" t="s">
        <v>4740</v>
      </c>
      <c r="B438" s="73" t="s">
        <v>5171</v>
      </c>
      <c r="C438" s="79" t="s">
        <v>4741</v>
      </c>
      <c r="D438" s="72" t="s">
        <v>170</v>
      </c>
      <c r="E438" s="83">
        <v>2</v>
      </c>
      <c r="F438" s="83">
        <v>4</v>
      </c>
      <c r="G438" s="84">
        <f t="shared" si="19"/>
        <v>6</v>
      </c>
      <c r="H438" s="142">
        <v>43752</v>
      </c>
      <c r="I438" s="90">
        <v>800</v>
      </c>
      <c r="J438" s="217">
        <f t="shared" si="18"/>
        <v>6</v>
      </c>
    </row>
    <row r="439" spans="1:10" ht="15" hidden="1" outlineLevel="1" thickBot="1" x14ac:dyDescent="0.4">
      <c r="A439" s="70" t="s">
        <v>4740</v>
      </c>
      <c r="B439" s="73" t="s">
        <v>5172</v>
      </c>
      <c r="C439" s="79" t="s">
        <v>4741</v>
      </c>
      <c r="D439" s="72" t="s">
        <v>170</v>
      </c>
      <c r="E439" s="83">
        <v>6</v>
      </c>
      <c r="F439" s="83">
        <v>5</v>
      </c>
      <c r="G439" s="84">
        <f t="shared" si="19"/>
        <v>11</v>
      </c>
      <c r="H439" s="142">
        <v>43752</v>
      </c>
      <c r="I439" s="90">
        <v>500</v>
      </c>
      <c r="J439" s="217">
        <f t="shared" si="18"/>
        <v>11</v>
      </c>
    </row>
    <row r="440" spans="1:10" ht="15" hidden="1" outlineLevel="1" thickBot="1" x14ac:dyDescent="0.4">
      <c r="A440" s="70" t="s">
        <v>4740</v>
      </c>
      <c r="B440" s="73" t="s">
        <v>5173</v>
      </c>
      <c r="C440" s="79" t="s">
        <v>4741</v>
      </c>
      <c r="D440" s="72" t="s">
        <v>170</v>
      </c>
      <c r="E440" s="83">
        <v>10</v>
      </c>
      <c r="F440" s="83">
        <v>8</v>
      </c>
      <c r="G440" s="84">
        <f t="shared" ref="G440:G448" si="20">E440+F440</f>
        <v>18</v>
      </c>
      <c r="H440" s="142">
        <v>43752</v>
      </c>
      <c r="I440" s="90">
        <v>800</v>
      </c>
      <c r="J440" s="217">
        <f t="shared" si="18"/>
        <v>18</v>
      </c>
    </row>
    <row r="441" spans="1:10" ht="15" hidden="1" outlineLevel="1" thickBot="1" x14ac:dyDescent="0.4">
      <c r="A441" s="70" t="s">
        <v>4740</v>
      </c>
      <c r="B441" s="73" t="s">
        <v>5174</v>
      </c>
      <c r="C441" s="79" t="s">
        <v>4741</v>
      </c>
      <c r="D441" s="72" t="s">
        <v>170</v>
      </c>
      <c r="E441" s="83">
        <v>5</v>
      </c>
      <c r="F441" s="83">
        <v>5</v>
      </c>
      <c r="G441" s="84">
        <f t="shared" si="20"/>
        <v>10</v>
      </c>
      <c r="H441" s="142">
        <v>43752</v>
      </c>
      <c r="I441" s="90">
        <v>200</v>
      </c>
      <c r="J441" s="217">
        <f t="shared" si="18"/>
        <v>10</v>
      </c>
    </row>
    <row r="442" spans="1:10" ht="15" hidden="1" outlineLevel="1" thickBot="1" x14ac:dyDescent="0.4">
      <c r="A442" s="70" t="s">
        <v>4740</v>
      </c>
      <c r="B442" s="73" t="s">
        <v>5175</v>
      </c>
      <c r="C442" s="79" t="s">
        <v>4741</v>
      </c>
      <c r="D442" s="72" t="s">
        <v>170</v>
      </c>
      <c r="E442" s="83">
        <v>8</v>
      </c>
      <c r="F442" s="83">
        <v>8</v>
      </c>
      <c r="G442" s="84">
        <f t="shared" si="20"/>
        <v>16</v>
      </c>
      <c r="H442" s="142">
        <v>43752</v>
      </c>
      <c r="I442" s="90">
        <v>600</v>
      </c>
      <c r="J442" s="217">
        <f t="shared" si="18"/>
        <v>16</v>
      </c>
    </row>
    <row r="443" spans="1:10" ht="15" hidden="1" outlineLevel="1" thickBot="1" x14ac:dyDescent="0.4">
      <c r="A443" s="70" t="s">
        <v>4740</v>
      </c>
      <c r="B443" s="73" t="s">
        <v>5176</v>
      </c>
      <c r="C443" s="79" t="s">
        <v>4741</v>
      </c>
      <c r="D443" s="72" t="s">
        <v>170</v>
      </c>
      <c r="E443" s="83">
        <v>5</v>
      </c>
      <c r="F443" s="83">
        <v>5</v>
      </c>
      <c r="G443" s="84">
        <f t="shared" si="20"/>
        <v>10</v>
      </c>
      <c r="H443" s="142">
        <v>43752</v>
      </c>
      <c r="I443" s="90">
        <v>300</v>
      </c>
      <c r="J443" s="217">
        <f t="shared" si="18"/>
        <v>10</v>
      </c>
    </row>
    <row r="444" spans="1:10" ht="15" hidden="1" outlineLevel="1" thickBot="1" x14ac:dyDescent="0.4">
      <c r="A444" s="70" t="s">
        <v>4740</v>
      </c>
      <c r="B444" s="73" t="s">
        <v>5177</v>
      </c>
      <c r="C444" s="79" t="s">
        <v>4741</v>
      </c>
      <c r="D444" s="72" t="s">
        <v>170</v>
      </c>
      <c r="E444" s="83">
        <v>5</v>
      </c>
      <c r="F444" s="83">
        <v>7</v>
      </c>
      <c r="G444" s="84">
        <f t="shared" si="20"/>
        <v>12</v>
      </c>
      <c r="H444" s="142">
        <v>43752</v>
      </c>
      <c r="I444" s="90">
        <v>500</v>
      </c>
      <c r="J444" s="217">
        <f t="shared" si="18"/>
        <v>12</v>
      </c>
    </row>
    <row r="445" spans="1:10" ht="15" hidden="1" outlineLevel="1" thickBot="1" x14ac:dyDescent="0.4">
      <c r="A445" s="70" t="s">
        <v>4740</v>
      </c>
      <c r="B445" s="73" t="s">
        <v>5178</v>
      </c>
      <c r="C445" s="79" t="s">
        <v>4741</v>
      </c>
      <c r="D445" s="72" t="s">
        <v>170</v>
      </c>
      <c r="E445" s="83">
        <v>10</v>
      </c>
      <c r="F445" s="83">
        <v>10</v>
      </c>
      <c r="G445" s="84">
        <f t="shared" si="20"/>
        <v>20</v>
      </c>
      <c r="H445" s="142">
        <v>43752</v>
      </c>
      <c r="I445" s="90">
        <v>200</v>
      </c>
      <c r="J445" s="217">
        <f t="shared" si="18"/>
        <v>20</v>
      </c>
    </row>
    <row r="446" spans="1:10" ht="15" hidden="1" outlineLevel="1" thickBot="1" x14ac:dyDescent="0.4">
      <c r="A446" s="70" t="s">
        <v>4740</v>
      </c>
      <c r="B446" s="73" t="s">
        <v>5179</v>
      </c>
      <c r="C446" s="79" t="s">
        <v>4741</v>
      </c>
      <c r="D446" s="72" t="s">
        <v>170</v>
      </c>
      <c r="E446" s="83">
        <v>6</v>
      </c>
      <c r="F446" s="83">
        <v>5</v>
      </c>
      <c r="G446" s="84">
        <f t="shared" si="20"/>
        <v>11</v>
      </c>
      <c r="H446" s="142">
        <v>43752</v>
      </c>
      <c r="I446" s="90">
        <v>400</v>
      </c>
      <c r="J446" s="217">
        <f t="shared" si="18"/>
        <v>11</v>
      </c>
    </row>
    <row r="447" spans="1:10" ht="15" hidden="1" outlineLevel="1" thickBot="1" x14ac:dyDescent="0.4">
      <c r="A447" s="70" t="s">
        <v>4740</v>
      </c>
      <c r="B447" s="73" t="s">
        <v>5180</v>
      </c>
      <c r="C447" s="79" t="s">
        <v>4741</v>
      </c>
      <c r="D447" s="72" t="s">
        <v>170</v>
      </c>
      <c r="E447" s="83">
        <v>8</v>
      </c>
      <c r="F447" s="83">
        <v>8</v>
      </c>
      <c r="G447" s="84">
        <f t="shared" si="20"/>
        <v>16</v>
      </c>
      <c r="H447" s="142">
        <v>43752</v>
      </c>
      <c r="I447" s="90">
        <v>600</v>
      </c>
      <c r="J447" s="217">
        <f t="shared" si="18"/>
        <v>16</v>
      </c>
    </row>
    <row r="448" spans="1:10" hidden="1" outlineLevel="1" x14ac:dyDescent="0.35">
      <c r="A448" s="70" t="s">
        <v>4740</v>
      </c>
      <c r="B448" s="73" t="s">
        <v>5181</v>
      </c>
      <c r="C448" s="79" t="s">
        <v>4741</v>
      </c>
      <c r="D448" s="72" t="s">
        <v>170</v>
      </c>
      <c r="E448" s="84">
        <v>7</v>
      </c>
      <c r="F448" s="83">
        <v>7</v>
      </c>
      <c r="G448" s="84">
        <f t="shared" si="20"/>
        <v>14</v>
      </c>
      <c r="H448" s="142">
        <v>43752</v>
      </c>
      <c r="I448" s="85">
        <v>220</v>
      </c>
      <c r="J448" s="217">
        <f t="shared" si="18"/>
        <v>14</v>
      </c>
    </row>
    <row r="449" spans="1:21" ht="15" collapsed="1" thickBot="1" x14ac:dyDescent="0.4">
      <c r="A449" s="71" t="s">
        <v>4740</v>
      </c>
      <c r="B449" s="74"/>
      <c r="C449" s="80" t="s">
        <v>4741</v>
      </c>
      <c r="D449" s="118">
        <f>COUNTA(D376:D448)</f>
        <v>73</v>
      </c>
      <c r="E449" s="81">
        <f>SUM(E376:E448)</f>
        <v>398</v>
      </c>
      <c r="F449" s="81">
        <f>SUM(F376:F448)</f>
        <v>452</v>
      </c>
      <c r="G449" s="81">
        <f>SUM(G376:G448)</f>
        <v>850</v>
      </c>
      <c r="H449" s="92">
        <v>43752</v>
      </c>
      <c r="I449" s="82">
        <f>AVERAGE(I376:I448)</f>
        <v>467.39726027397262</v>
      </c>
      <c r="J449" s="81">
        <f>SUM(J376:J448)</f>
        <v>850</v>
      </c>
    </row>
    <row r="450" spans="1:21" ht="15" hidden="1" outlineLevel="1" thickBot="1" x14ac:dyDescent="0.4">
      <c r="A450" s="216" t="s">
        <v>5396</v>
      </c>
      <c r="B450" s="46">
        <v>1</v>
      </c>
      <c r="C450" s="216" t="s">
        <v>5397</v>
      </c>
      <c r="D450" s="72" t="s">
        <v>170</v>
      </c>
      <c r="E450" s="217">
        <v>2</v>
      </c>
      <c r="F450" s="217">
        <v>7</v>
      </c>
      <c r="G450" s="217">
        <v>9</v>
      </c>
      <c r="H450" s="269">
        <v>44652</v>
      </c>
      <c r="I450" s="217">
        <v>300</v>
      </c>
      <c r="J450" s="217">
        <f t="shared" si="18"/>
        <v>9</v>
      </c>
      <c r="N450" s="216"/>
      <c r="R450" s="216"/>
      <c r="U450" s="216"/>
    </row>
    <row r="451" spans="1:21" ht="15" hidden="1" outlineLevel="1" thickBot="1" x14ac:dyDescent="0.4">
      <c r="A451" s="216" t="s">
        <v>5396</v>
      </c>
      <c r="B451" s="46">
        <v>2</v>
      </c>
      <c r="C451" s="216" t="s">
        <v>5397</v>
      </c>
      <c r="D451" s="72" t="s">
        <v>170</v>
      </c>
      <c r="E451" s="217">
        <v>1</v>
      </c>
      <c r="F451" s="217">
        <v>5</v>
      </c>
      <c r="G451" s="217">
        <v>6</v>
      </c>
      <c r="H451" s="269">
        <v>44652</v>
      </c>
      <c r="I451" s="217">
        <v>600</v>
      </c>
      <c r="J451" s="217">
        <f t="shared" ref="J451:J514" si="21">IF(I451&gt;$Q$1,,G451)</f>
        <v>6</v>
      </c>
      <c r="N451" s="216"/>
      <c r="R451" s="216"/>
      <c r="U451" s="216"/>
    </row>
    <row r="452" spans="1:21" ht="15" hidden="1" outlineLevel="1" thickBot="1" x14ac:dyDescent="0.4">
      <c r="A452" s="216" t="s">
        <v>5396</v>
      </c>
      <c r="B452" s="46">
        <v>3</v>
      </c>
      <c r="C452" s="216" t="s">
        <v>5397</v>
      </c>
      <c r="D452" s="72" t="s">
        <v>170</v>
      </c>
      <c r="E452" s="217">
        <v>0</v>
      </c>
      <c r="F452" s="217">
        <v>6</v>
      </c>
      <c r="G452" s="217">
        <v>6</v>
      </c>
      <c r="H452" s="269">
        <v>44652</v>
      </c>
      <c r="I452" s="217">
        <v>700</v>
      </c>
      <c r="J452" s="217">
        <f t="shared" si="21"/>
        <v>6</v>
      </c>
      <c r="N452" s="216"/>
      <c r="R452" s="216"/>
      <c r="U452" s="216"/>
    </row>
    <row r="453" spans="1:21" ht="15" hidden="1" outlineLevel="1" thickBot="1" x14ac:dyDescent="0.4">
      <c r="A453" s="216" t="s">
        <v>5396</v>
      </c>
      <c r="B453" s="46">
        <v>4</v>
      </c>
      <c r="C453" s="216" t="s">
        <v>5397</v>
      </c>
      <c r="D453" s="72" t="s">
        <v>170</v>
      </c>
      <c r="E453" s="217">
        <v>4</v>
      </c>
      <c r="F453" s="217">
        <v>3</v>
      </c>
      <c r="G453" s="217">
        <v>7</v>
      </c>
      <c r="H453" s="269">
        <v>44652</v>
      </c>
      <c r="I453" s="217">
        <v>700</v>
      </c>
      <c r="J453" s="217">
        <f t="shared" si="21"/>
        <v>7</v>
      </c>
      <c r="N453" s="216"/>
      <c r="R453" s="216"/>
      <c r="U453" s="216"/>
    </row>
    <row r="454" spans="1:21" ht="15" hidden="1" outlineLevel="1" thickBot="1" x14ac:dyDescent="0.4">
      <c r="A454" s="216" t="s">
        <v>5396</v>
      </c>
      <c r="B454" s="46">
        <v>5</v>
      </c>
      <c r="C454" s="216" t="s">
        <v>5397</v>
      </c>
      <c r="D454" s="72" t="s">
        <v>170</v>
      </c>
      <c r="E454" s="217">
        <v>2</v>
      </c>
      <c r="F454" s="217">
        <v>5</v>
      </c>
      <c r="G454" s="217">
        <v>7</v>
      </c>
      <c r="H454" s="269">
        <v>44652</v>
      </c>
      <c r="I454" s="217">
        <v>200</v>
      </c>
      <c r="J454" s="217">
        <f t="shared" si="21"/>
        <v>7</v>
      </c>
      <c r="N454" s="216"/>
      <c r="R454" s="216"/>
      <c r="U454" s="216"/>
    </row>
    <row r="455" spans="1:21" ht="15" hidden="1" outlineLevel="1" thickBot="1" x14ac:dyDescent="0.4">
      <c r="A455" s="216" t="s">
        <v>5396</v>
      </c>
      <c r="B455" s="46">
        <v>6</v>
      </c>
      <c r="C455" s="216" t="s">
        <v>5397</v>
      </c>
      <c r="D455" s="72" t="s">
        <v>170</v>
      </c>
      <c r="E455" s="217">
        <v>3</v>
      </c>
      <c r="F455" s="217">
        <v>3</v>
      </c>
      <c r="G455" s="217">
        <v>6</v>
      </c>
      <c r="H455" s="269">
        <v>44652</v>
      </c>
      <c r="I455" s="217">
        <v>200</v>
      </c>
      <c r="J455" s="217">
        <f t="shared" si="21"/>
        <v>6</v>
      </c>
      <c r="N455" s="216"/>
      <c r="R455" s="216"/>
      <c r="U455" s="216"/>
    </row>
    <row r="456" spans="1:21" ht="15" hidden="1" outlineLevel="1" thickBot="1" x14ac:dyDescent="0.4">
      <c r="A456" s="216" t="s">
        <v>5396</v>
      </c>
      <c r="B456" s="46">
        <v>39</v>
      </c>
      <c r="C456" s="216" t="s">
        <v>5397</v>
      </c>
      <c r="D456" s="72" t="s">
        <v>170</v>
      </c>
      <c r="E456" s="217">
        <v>1</v>
      </c>
      <c r="F456" s="217">
        <v>8</v>
      </c>
      <c r="G456" s="217">
        <v>9</v>
      </c>
      <c r="H456" s="269">
        <v>44652</v>
      </c>
      <c r="I456" s="217">
        <v>700</v>
      </c>
      <c r="J456" s="217">
        <f t="shared" si="21"/>
        <v>9</v>
      </c>
      <c r="N456" s="216"/>
      <c r="R456" s="216"/>
      <c r="U456" s="216"/>
    </row>
    <row r="457" spans="1:21" ht="15" hidden="1" outlineLevel="1" thickBot="1" x14ac:dyDescent="0.4">
      <c r="A457" s="216" t="s">
        <v>5396</v>
      </c>
      <c r="B457" s="46">
        <v>7</v>
      </c>
      <c r="C457" s="216" t="s">
        <v>5397</v>
      </c>
      <c r="D457" s="72" t="s">
        <v>170</v>
      </c>
      <c r="E457" s="217">
        <v>2</v>
      </c>
      <c r="F457" s="217">
        <v>6</v>
      </c>
      <c r="G457" s="217">
        <v>8</v>
      </c>
      <c r="H457" s="269">
        <v>44652</v>
      </c>
      <c r="I457" s="217">
        <v>100</v>
      </c>
      <c r="J457" s="217">
        <f t="shared" si="21"/>
        <v>8</v>
      </c>
      <c r="N457" s="216"/>
      <c r="R457" s="216"/>
      <c r="U457" s="216"/>
    </row>
    <row r="458" spans="1:21" ht="15" hidden="1" outlineLevel="1" thickBot="1" x14ac:dyDescent="0.4">
      <c r="A458" s="216" t="s">
        <v>5396</v>
      </c>
      <c r="B458" s="46">
        <v>10</v>
      </c>
      <c r="C458" s="216" t="s">
        <v>5397</v>
      </c>
      <c r="D458" s="72" t="s">
        <v>170</v>
      </c>
      <c r="E458" s="217">
        <v>8</v>
      </c>
      <c r="F458" s="217">
        <v>6</v>
      </c>
      <c r="G458" s="217">
        <v>14</v>
      </c>
      <c r="H458" s="269">
        <v>44652</v>
      </c>
      <c r="I458" s="217">
        <v>800</v>
      </c>
      <c r="J458" s="217">
        <f t="shared" si="21"/>
        <v>14</v>
      </c>
      <c r="N458" s="216"/>
      <c r="R458" s="216"/>
      <c r="U458" s="216"/>
    </row>
    <row r="459" spans="1:21" ht="15" hidden="1" outlineLevel="1" thickBot="1" x14ac:dyDescent="0.4">
      <c r="A459" s="216" t="s">
        <v>5396</v>
      </c>
      <c r="B459" s="46">
        <v>8</v>
      </c>
      <c r="C459" s="216" t="s">
        <v>5397</v>
      </c>
      <c r="D459" s="72" t="s">
        <v>170</v>
      </c>
      <c r="E459" s="217">
        <v>2</v>
      </c>
      <c r="F459" s="217">
        <v>6</v>
      </c>
      <c r="G459" s="217">
        <v>8</v>
      </c>
      <c r="H459" s="269">
        <v>44652</v>
      </c>
      <c r="I459" s="217">
        <v>100</v>
      </c>
      <c r="J459" s="217">
        <f t="shared" si="21"/>
        <v>8</v>
      </c>
      <c r="N459" s="216"/>
      <c r="R459" s="216"/>
      <c r="U459" s="216"/>
    </row>
    <row r="460" spans="1:21" ht="15" hidden="1" outlineLevel="1" thickBot="1" x14ac:dyDescent="0.4">
      <c r="A460" s="216" t="s">
        <v>5396</v>
      </c>
      <c r="B460" s="46">
        <v>9</v>
      </c>
      <c r="C460" s="216" t="s">
        <v>5397</v>
      </c>
      <c r="D460" s="72" t="s">
        <v>170</v>
      </c>
      <c r="E460" s="217">
        <v>1</v>
      </c>
      <c r="F460" s="217">
        <v>8</v>
      </c>
      <c r="G460" s="217">
        <v>9</v>
      </c>
      <c r="H460" s="269">
        <v>44652</v>
      </c>
      <c r="I460" s="217">
        <v>500</v>
      </c>
      <c r="J460" s="217">
        <f t="shared" si="21"/>
        <v>9</v>
      </c>
      <c r="N460" s="216"/>
      <c r="R460" s="216"/>
      <c r="U460" s="216"/>
    </row>
    <row r="461" spans="1:21" ht="15" hidden="1" outlineLevel="1" thickBot="1" x14ac:dyDescent="0.4">
      <c r="A461" s="216" t="s">
        <v>5396</v>
      </c>
      <c r="B461" s="46">
        <v>11</v>
      </c>
      <c r="C461" s="216" t="s">
        <v>5397</v>
      </c>
      <c r="D461" s="72" t="s">
        <v>170</v>
      </c>
      <c r="E461" s="217">
        <v>7</v>
      </c>
      <c r="F461" s="217">
        <v>6</v>
      </c>
      <c r="G461" s="217">
        <v>13</v>
      </c>
      <c r="H461" s="269">
        <v>44652</v>
      </c>
      <c r="I461" s="217">
        <v>400</v>
      </c>
      <c r="J461" s="217">
        <f t="shared" si="21"/>
        <v>13</v>
      </c>
      <c r="N461" s="216"/>
      <c r="R461" s="216"/>
      <c r="U461" s="216"/>
    </row>
    <row r="462" spans="1:21" ht="15" hidden="1" outlineLevel="1" thickBot="1" x14ac:dyDescent="0.4">
      <c r="A462" s="216" t="s">
        <v>5396</v>
      </c>
      <c r="B462" s="46">
        <v>12</v>
      </c>
      <c r="C462" s="216" t="s">
        <v>5397</v>
      </c>
      <c r="D462" s="72" t="s">
        <v>170</v>
      </c>
      <c r="E462" s="217">
        <v>3</v>
      </c>
      <c r="F462" s="217">
        <v>10</v>
      </c>
      <c r="G462" s="217">
        <v>13</v>
      </c>
      <c r="H462" s="269">
        <v>44652</v>
      </c>
      <c r="I462" s="217">
        <v>200</v>
      </c>
      <c r="J462" s="217">
        <f t="shared" si="21"/>
        <v>13</v>
      </c>
      <c r="N462" s="216"/>
      <c r="R462" s="216"/>
      <c r="U462" s="216"/>
    </row>
    <row r="463" spans="1:21" ht="15" hidden="1" outlineLevel="1" thickBot="1" x14ac:dyDescent="0.4">
      <c r="A463" s="216" t="s">
        <v>5396</v>
      </c>
      <c r="B463" s="46">
        <v>16</v>
      </c>
      <c r="C463" s="216" t="s">
        <v>5397</v>
      </c>
      <c r="D463" s="72" t="s">
        <v>170</v>
      </c>
      <c r="E463" s="217">
        <v>2</v>
      </c>
      <c r="F463" s="217">
        <v>5</v>
      </c>
      <c r="G463" s="217">
        <v>7</v>
      </c>
      <c r="H463" s="269">
        <v>44652</v>
      </c>
      <c r="I463" s="217">
        <v>100</v>
      </c>
      <c r="J463" s="217">
        <f t="shared" si="21"/>
        <v>7</v>
      </c>
      <c r="N463" s="216"/>
      <c r="R463" s="216"/>
      <c r="U463" s="216"/>
    </row>
    <row r="464" spans="1:21" ht="15" hidden="1" outlineLevel="1" thickBot="1" x14ac:dyDescent="0.4">
      <c r="A464" s="216" t="s">
        <v>5396</v>
      </c>
      <c r="B464" s="46">
        <v>74</v>
      </c>
      <c r="C464" s="216" t="s">
        <v>5397</v>
      </c>
      <c r="D464" s="72" t="s">
        <v>170</v>
      </c>
      <c r="E464" s="217">
        <v>2</v>
      </c>
      <c r="F464" s="217">
        <v>4</v>
      </c>
      <c r="G464" s="217">
        <v>6</v>
      </c>
      <c r="H464" s="269">
        <v>44652</v>
      </c>
      <c r="I464" s="217">
        <v>700</v>
      </c>
      <c r="J464" s="217">
        <f t="shared" si="21"/>
        <v>6</v>
      </c>
      <c r="N464" s="216"/>
      <c r="R464" s="216"/>
      <c r="U464" s="216"/>
    </row>
    <row r="465" spans="1:21" ht="15" hidden="1" outlineLevel="1" thickBot="1" x14ac:dyDescent="0.4">
      <c r="A465" s="216" t="s">
        <v>5396</v>
      </c>
      <c r="B465" s="46">
        <v>13</v>
      </c>
      <c r="C465" s="216" t="s">
        <v>5397</v>
      </c>
      <c r="D465" s="72" t="s">
        <v>170</v>
      </c>
      <c r="E465" s="217">
        <v>3</v>
      </c>
      <c r="F465" s="217">
        <v>6</v>
      </c>
      <c r="G465" s="217">
        <v>9</v>
      </c>
      <c r="H465" s="269">
        <v>44652</v>
      </c>
      <c r="I465" s="217">
        <v>300</v>
      </c>
      <c r="J465" s="217">
        <f t="shared" si="21"/>
        <v>9</v>
      </c>
      <c r="N465" s="216"/>
      <c r="R465" s="216"/>
      <c r="U465" s="216"/>
    </row>
    <row r="466" spans="1:21" ht="15" hidden="1" outlineLevel="1" thickBot="1" x14ac:dyDescent="0.4">
      <c r="A466" s="216" t="s">
        <v>5396</v>
      </c>
      <c r="B466" s="46">
        <v>14</v>
      </c>
      <c r="C466" s="216" t="s">
        <v>5397</v>
      </c>
      <c r="D466" s="72" t="s">
        <v>170</v>
      </c>
      <c r="E466" s="217">
        <v>4</v>
      </c>
      <c r="F466" s="217">
        <v>4</v>
      </c>
      <c r="G466" s="217">
        <v>8</v>
      </c>
      <c r="H466" s="269">
        <v>44652</v>
      </c>
      <c r="I466" s="217">
        <v>300</v>
      </c>
      <c r="J466" s="217">
        <f t="shared" si="21"/>
        <v>8</v>
      </c>
      <c r="N466" s="216"/>
      <c r="R466" s="216"/>
      <c r="U466" s="216"/>
    </row>
    <row r="467" spans="1:21" ht="15" hidden="1" outlineLevel="1" thickBot="1" x14ac:dyDescent="0.4">
      <c r="A467" s="216" t="s">
        <v>5396</v>
      </c>
      <c r="B467" s="46">
        <v>34</v>
      </c>
      <c r="C467" s="216" t="s">
        <v>5397</v>
      </c>
      <c r="D467" s="72" t="s">
        <v>170</v>
      </c>
      <c r="E467" s="217">
        <v>9</v>
      </c>
      <c r="F467" s="217">
        <v>5</v>
      </c>
      <c r="G467" s="217">
        <v>14</v>
      </c>
      <c r="H467" s="269">
        <v>44652</v>
      </c>
      <c r="I467" s="217">
        <v>300</v>
      </c>
      <c r="J467" s="217">
        <f t="shared" si="21"/>
        <v>14</v>
      </c>
      <c r="N467" s="216"/>
      <c r="R467" s="216"/>
      <c r="U467" s="216"/>
    </row>
    <row r="468" spans="1:21" ht="15" hidden="1" outlineLevel="1" thickBot="1" x14ac:dyDescent="0.4">
      <c r="A468" s="216" t="s">
        <v>5396</v>
      </c>
      <c r="B468" s="46">
        <v>15</v>
      </c>
      <c r="C468" s="216" t="s">
        <v>5397</v>
      </c>
      <c r="D468" s="72" t="s">
        <v>170</v>
      </c>
      <c r="E468" s="217">
        <v>4</v>
      </c>
      <c r="F468" s="217">
        <v>5</v>
      </c>
      <c r="G468" s="217">
        <v>9</v>
      </c>
      <c r="H468" s="269">
        <v>44652</v>
      </c>
      <c r="I468" s="217">
        <v>500</v>
      </c>
      <c r="J468" s="217">
        <f t="shared" si="21"/>
        <v>9</v>
      </c>
      <c r="N468" s="216"/>
      <c r="R468" s="216"/>
      <c r="U468" s="216"/>
    </row>
    <row r="469" spans="1:21" ht="15" hidden="1" outlineLevel="1" thickBot="1" x14ac:dyDescent="0.4">
      <c r="A469" s="216" t="s">
        <v>5396</v>
      </c>
      <c r="B469" s="46">
        <v>17</v>
      </c>
      <c r="C469" s="216" t="s">
        <v>5397</v>
      </c>
      <c r="D469" s="72" t="s">
        <v>170</v>
      </c>
      <c r="E469" s="217">
        <v>3</v>
      </c>
      <c r="F469" s="217">
        <v>6</v>
      </c>
      <c r="G469" s="217">
        <v>9</v>
      </c>
      <c r="H469" s="269">
        <v>44652</v>
      </c>
      <c r="I469" s="217">
        <v>100</v>
      </c>
      <c r="J469" s="217">
        <f t="shared" si="21"/>
        <v>9</v>
      </c>
      <c r="N469" s="216"/>
      <c r="R469" s="216"/>
      <c r="U469" s="216"/>
    </row>
    <row r="470" spans="1:21" ht="15" hidden="1" outlineLevel="1" thickBot="1" x14ac:dyDescent="0.4">
      <c r="A470" s="216" t="s">
        <v>5396</v>
      </c>
      <c r="B470" s="46">
        <v>18</v>
      </c>
      <c r="C470" s="216" t="s">
        <v>5397</v>
      </c>
      <c r="D470" s="72" t="s">
        <v>170</v>
      </c>
      <c r="E470" s="217">
        <v>4</v>
      </c>
      <c r="F470" s="217">
        <v>5</v>
      </c>
      <c r="G470" s="217">
        <v>9</v>
      </c>
      <c r="H470" s="269">
        <v>44652</v>
      </c>
      <c r="I470" s="217">
        <v>100</v>
      </c>
      <c r="J470" s="217">
        <f t="shared" si="21"/>
        <v>9</v>
      </c>
      <c r="N470" s="216"/>
      <c r="R470" s="216"/>
      <c r="U470" s="216"/>
    </row>
    <row r="471" spans="1:21" ht="15" hidden="1" outlineLevel="1" thickBot="1" x14ac:dyDescent="0.4">
      <c r="A471" s="216" t="s">
        <v>5396</v>
      </c>
      <c r="B471" s="46">
        <v>19</v>
      </c>
      <c r="C471" s="216" t="s">
        <v>5397</v>
      </c>
      <c r="D471" s="72" t="s">
        <v>170</v>
      </c>
      <c r="E471" s="217">
        <v>4</v>
      </c>
      <c r="F471" s="217">
        <v>4</v>
      </c>
      <c r="G471" s="217">
        <v>8</v>
      </c>
      <c r="H471" s="269">
        <v>44652</v>
      </c>
      <c r="I471" s="217">
        <v>200</v>
      </c>
      <c r="J471" s="217">
        <f t="shared" si="21"/>
        <v>8</v>
      </c>
      <c r="N471" s="216"/>
      <c r="R471" s="216"/>
      <c r="U471" s="216"/>
    </row>
    <row r="472" spans="1:21" ht="15" hidden="1" outlineLevel="1" thickBot="1" x14ac:dyDescent="0.4">
      <c r="A472" s="216" t="s">
        <v>5396</v>
      </c>
      <c r="B472" s="46">
        <v>20</v>
      </c>
      <c r="C472" s="216" t="s">
        <v>5397</v>
      </c>
      <c r="D472" s="72" t="s">
        <v>170</v>
      </c>
      <c r="E472" s="217">
        <v>2</v>
      </c>
      <c r="F472" s="217">
        <v>8</v>
      </c>
      <c r="G472" s="217">
        <v>10</v>
      </c>
      <c r="H472" s="269">
        <v>44652</v>
      </c>
      <c r="I472" s="217">
        <v>400</v>
      </c>
      <c r="J472" s="217">
        <f t="shared" si="21"/>
        <v>10</v>
      </c>
      <c r="N472" s="216"/>
      <c r="R472" s="216"/>
      <c r="U472" s="216"/>
    </row>
    <row r="473" spans="1:21" ht="15" hidden="1" outlineLevel="1" thickBot="1" x14ac:dyDescent="0.4">
      <c r="A473" s="216" t="s">
        <v>5396</v>
      </c>
      <c r="B473" s="46">
        <v>21</v>
      </c>
      <c r="C473" s="216" t="s">
        <v>5397</v>
      </c>
      <c r="D473" s="72" t="s">
        <v>170</v>
      </c>
      <c r="E473" s="217">
        <v>3</v>
      </c>
      <c r="F473" s="217">
        <v>8</v>
      </c>
      <c r="G473" s="217">
        <v>11</v>
      </c>
      <c r="H473" s="269">
        <v>44652</v>
      </c>
      <c r="I473" s="217">
        <v>600</v>
      </c>
      <c r="J473" s="217">
        <f t="shared" si="21"/>
        <v>11</v>
      </c>
      <c r="N473" s="216"/>
      <c r="R473" s="216"/>
      <c r="U473" s="216"/>
    </row>
    <row r="474" spans="1:21" ht="15" hidden="1" outlineLevel="1" thickBot="1" x14ac:dyDescent="0.4">
      <c r="A474" s="216" t="s">
        <v>5396</v>
      </c>
      <c r="B474" s="46">
        <v>22</v>
      </c>
      <c r="C474" s="216" t="s">
        <v>5397</v>
      </c>
      <c r="D474" s="72" t="s">
        <v>170</v>
      </c>
      <c r="E474" s="217">
        <v>6</v>
      </c>
      <c r="F474" s="217">
        <v>4</v>
      </c>
      <c r="G474" s="217">
        <v>10</v>
      </c>
      <c r="H474" s="269">
        <v>44652</v>
      </c>
      <c r="I474" s="217">
        <v>200</v>
      </c>
      <c r="J474" s="217">
        <f t="shared" si="21"/>
        <v>10</v>
      </c>
      <c r="N474" s="216"/>
      <c r="R474" s="216"/>
      <c r="U474" s="216"/>
    </row>
    <row r="475" spans="1:21" ht="15" hidden="1" outlineLevel="1" thickBot="1" x14ac:dyDescent="0.4">
      <c r="A475" s="216" t="s">
        <v>5396</v>
      </c>
      <c r="B475" s="46">
        <v>71</v>
      </c>
      <c r="C475" s="216" t="s">
        <v>5397</v>
      </c>
      <c r="D475" s="72" t="s">
        <v>170</v>
      </c>
      <c r="E475" s="217">
        <v>2</v>
      </c>
      <c r="F475" s="217">
        <v>5</v>
      </c>
      <c r="G475" s="217">
        <v>7</v>
      </c>
      <c r="H475" s="269">
        <v>44652</v>
      </c>
      <c r="I475" s="217">
        <v>200</v>
      </c>
      <c r="J475" s="217">
        <f t="shared" si="21"/>
        <v>7</v>
      </c>
      <c r="N475" s="216"/>
      <c r="R475" s="216"/>
      <c r="U475" s="216"/>
    </row>
    <row r="476" spans="1:21" ht="15" hidden="1" outlineLevel="1" thickBot="1" x14ac:dyDescent="0.4">
      <c r="A476" s="216" t="s">
        <v>5396</v>
      </c>
      <c r="B476" s="46">
        <v>23</v>
      </c>
      <c r="C476" s="216" t="s">
        <v>5397</v>
      </c>
      <c r="D476" s="72" t="s">
        <v>170</v>
      </c>
      <c r="E476" s="217">
        <v>1</v>
      </c>
      <c r="F476" s="217">
        <v>4</v>
      </c>
      <c r="G476" s="217">
        <v>5</v>
      </c>
      <c r="H476" s="269">
        <v>44652</v>
      </c>
      <c r="I476" s="217">
        <v>400</v>
      </c>
      <c r="J476" s="217">
        <f t="shared" si="21"/>
        <v>5</v>
      </c>
      <c r="N476" s="216"/>
      <c r="R476" s="216"/>
      <c r="U476" s="216"/>
    </row>
    <row r="477" spans="1:21" ht="15" hidden="1" outlineLevel="1" thickBot="1" x14ac:dyDescent="0.4">
      <c r="A477" s="216" t="s">
        <v>5396</v>
      </c>
      <c r="B477" s="46">
        <v>24</v>
      </c>
      <c r="C477" s="216" t="s">
        <v>5397</v>
      </c>
      <c r="D477" s="72" t="s">
        <v>170</v>
      </c>
      <c r="E477" s="217">
        <v>2</v>
      </c>
      <c r="F477" s="217">
        <v>6</v>
      </c>
      <c r="G477" s="217">
        <v>8</v>
      </c>
      <c r="H477" s="269">
        <v>44652</v>
      </c>
      <c r="I477" s="217">
        <v>200</v>
      </c>
      <c r="J477" s="217">
        <f t="shared" si="21"/>
        <v>8</v>
      </c>
      <c r="N477" s="216"/>
      <c r="R477" s="216"/>
      <c r="U477" s="216"/>
    </row>
    <row r="478" spans="1:21" ht="15" hidden="1" outlineLevel="1" thickBot="1" x14ac:dyDescent="0.4">
      <c r="A478" s="216" t="s">
        <v>5396</v>
      </c>
      <c r="B478" s="46">
        <v>26</v>
      </c>
      <c r="C478" s="216" t="s">
        <v>5397</v>
      </c>
      <c r="D478" s="72" t="s">
        <v>170</v>
      </c>
      <c r="E478" s="217">
        <v>4</v>
      </c>
      <c r="F478" s="217">
        <v>3</v>
      </c>
      <c r="G478" s="217">
        <v>7</v>
      </c>
      <c r="H478" s="269">
        <v>44652</v>
      </c>
      <c r="I478" s="217">
        <v>300</v>
      </c>
      <c r="J478" s="217">
        <f t="shared" si="21"/>
        <v>7</v>
      </c>
      <c r="N478" s="216"/>
      <c r="R478" s="216"/>
      <c r="U478" s="216"/>
    </row>
    <row r="479" spans="1:21" ht="15" hidden="1" outlineLevel="1" thickBot="1" x14ac:dyDescent="0.4">
      <c r="A479" s="216" t="s">
        <v>5396</v>
      </c>
      <c r="B479" s="46">
        <v>25</v>
      </c>
      <c r="C479" s="216" t="s">
        <v>5397</v>
      </c>
      <c r="D479" s="72" t="s">
        <v>170</v>
      </c>
      <c r="E479" s="217">
        <v>3</v>
      </c>
      <c r="F479" s="217">
        <v>3</v>
      </c>
      <c r="G479" s="217">
        <v>6</v>
      </c>
      <c r="H479" s="269">
        <v>44652</v>
      </c>
      <c r="I479" s="217">
        <v>300</v>
      </c>
      <c r="J479" s="217">
        <f t="shared" si="21"/>
        <v>6</v>
      </c>
      <c r="N479" s="216"/>
      <c r="R479" s="216"/>
      <c r="U479" s="216"/>
    </row>
    <row r="480" spans="1:21" ht="15" hidden="1" outlineLevel="1" thickBot="1" x14ac:dyDescent="0.4">
      <c r="A480" s="216" t="s">
        <v>5396</v>
      </c>
      <c r="B480" s="46">
        <v>27</v>
      </c>
      <c r="C480" s="216" t="s">
        <v>5397</v>
      </c>
      <c r="D480" s="72" t="s">
        <v>170</v>
      </c>
      <c r="E480" s="217">
        <v>1</v>
      </c>
      <c r="F480" s="217">
        <v>5</v>
      </c>
      <c r="G480" s="217">
        <v>6</v>
      </c>
      <c r="H480" s="269">
        <v>44652</v>
      </c>
      <c r="I480" s="217">
        <v>300</v>
      </c>
      <c r="J480" s="217">
        <f t="shared" si="21"/>
        <v>6</v>
      </c>
      <c r="N480" s="216"/>
      <c r="R480" s="216"/>
      <c r="U480" s="216"/>
    </row>
    <row r="481" spans="1:21" ht="15" hidden="1" outlineLevel="1" thickBot="1" x14ac:dyDescent="0.4">
      <c r="A481" s="216" t="s">
        <v>5396</v>
      </c>
      <c r="B481" s="46">
        <v>28</v>
      </c>
      <c r="C481" s="216" t="s">
        <v>5397</v>
      </c>
      <c r="D481" s="72" t="s">
        <v>170</v>
      </c>
      <c r="E481" s="217">
        <v>1</v>
      </c>
      <c r="F481" s="217">
        <v>7</v>
      </c>
      <c r="G481" s="217">
        <v>8</v>
      </c>
      <c r="H481" s="269">
        <v>44652</v>
      </c>
      <c r="I481" s="217">
        <v>500</v>
      </c>
      <c r="J481" s="217">
        <f t="shared" si="21"/>
        <v>8</v>
      </c>
      <c r="N481" s="216"/>
      <c r="R481" s="216"/>
      <c r="U481" s="216"/>
    </row>
    <row r="482" spans="1:21" ht="15" hidden="1" outlineLevel="1" thickBot="1" x14ac:dyDescent="0.4">
      <c r="A482" s="216" t="s">
        <v>5396</v>
      </c>
      <c r="B482" s="46">
        <v>29</v>
      </c>
      <c r="C482" s="216" t="s">
        <v>5397</v>
      </c>
      <c r="D482" s="72" t="s">
        <v>170</v>
      </c>
      <c r="E482" s="217">
        <v>3</v>
      </c>
      <c r="F482" s="217">
        <v>4</v>
      </c>
      <c r="G482" s="217">
        <v>7</v>
      </c>
      <c r="H482" s="269">
        <v>44652</v>
      </c>
      <c r="I482" s="217">
        <v>400</v>
      </c>
      <c r="J482" s="217">
        <f t="shared" si="21"/>
        <v>7</v>
      </c>
      <c r="N482" s="216"/>
      <c r="R482" s="216"/>
      <c r="U482" s="216"/>
    </row>
    <row r="483" spans="1:21" ht="15" hidden="1" outlineLevel="1" thickBot="1" x14ac:dyDescent="0.4">
      <c r="A483" s="216" t="s">
        <v>5396</v>
      </c>
      <c r="B483" s="46">
        <v>30</v>
      </c>
      <c r="C483" s="216" t="s">
        <v>5397</v>
      </c>
      <c r="D483" s="72" t="s">
        <v>170</v>
      </c>
      <c r="E483" s="217">
        <v>2</v>
      </c>
      <c r="F483" s="217">
        <v>10</v>
      </c>
      <c r="G483" s="217">
        <v>12</v>
      </c>
      <c r="H483" s="269">
        <v>44652</v>
      </c>
      <c r="I483" s="217">
        <v>100</v>
      </c>
      <c r="J483" s="217">
        <f t="shared" si="21"/>
        <v>12</v>
      </c>
      <c r="N483" s="216"/>
      <c r="R483" s="216"/>
      <c r="U483" s="216"/>
    </row>
    <row r="484" spans="1:21" ht="15" hidden="1" outlineLevel="1" thickBot="1" x14ac:dyDescent="0.4">
      <c r="A484" s="216" t="s">
        <v>5396</v>
      </c>
      <c r="B484" s="46">
        <v>68</v>
      </c>
      <c r="C484" s="216" t="s">
        <v>5397</v>
      </c>
      <c r="D484" s="72" t="s">
        <v>170</v>
      </c>
      <c r="E484" s="217">
        <v>2</v>
      </c>
      <c r="F484" s="217">
        <v>9</v>
      </c>
      <c r="G484" s="217">
        <v>11</v>
      </c>
      <c r="H484" s="269">
        <v>44652</v>
      </c>
      <c r="I484" s="217">
        <v>100</v>
      </c>
      <c r="J484" s="217">
        <f t="shared" si="21"/>
        <v>11</v>
      </c>
      <c r="N484" s="216"/>
      <c r="R484" s="216"/>
      <c r="U484" s="216"/>
    </row>
    <row r="485" spans="1:21" ht="15" hidden="1" outlineLevel="1" thickBot="1" x14ac:dyDescent="0.4">
      <c r="A485" s="216" t="s">
        <v>5396</v>
      </c>
      <c r="B485" s="46">
        <v>31</v>
      </c>
      <c r="C485" s="216" t="s">
        <v>5397</v>
      </c>
      <c r="D485" s="72" t="s">
        <v>170</v>
      </c>
      <c r="E485" s="217">
        <v>1</v>
      </c>
      <c r="F485" s="217">
        <v>7</v>
      </c>
      <c r="G485" s="217">
        <v>8</v>
      </c>
      <c r="H485" s="269">
        <v>44652</v>
      </c>
      <c r="I485" s="217">
        <v>200</v>
      </c>
      <c r="J485" s="217">
        <f t="shared" si="21"/>
        <v>8</v>
      </c>
      <c r="N485" s="216"/>
      <c r="R485" s="216"/>
      <c r="U485" s="216"/>
    </row>
    <row r="486" spans="1:21" ht="15" hidden="1" outlineLevel="1" thickBot="1" x14ac:dyDescent="0.4">
      <c r="A486" s="216" t="s">
        <v>5396</v>
      </c>
      <c r="B486" s="46">
        <v>32</v>
      </c>
      <c r="C486" s="216" t="s">
        <v>5397</v>
      </c>
      <c r="D486" s="72" t="s">
        <v>170</v>
      </c>
      <c r="E486" s="217">
        <v>3</v>
      </c>
      <c r="F486" s="217">
        <v>10</v>
      </c>
      <c r="G486" s="217">
        <v>13</v>
      </c>
      <c r="H486" s="269">
        <v>44652</v>
      </c>
      <c r="I486" s="217">
        <v>500</v>
      </c>
      <c r="J486" s="217">
        <f t="shared" si="21"/>
        <v>13</v>
      </c>
      <c r="N486" s="216"/>
      <c r="R486" s="216"/>
      <c r="U486" s="216"/>
    </row>
    <row r="487" spans="1:21" ht="15" hidden="1" outlineLevel="1" thickBot="1" x14ac:dyDescent="0.4">
      <c r="A487" s="216" t="s">
        <v>5396</v>
      </c>
      <c r="B487" s="46">
        <v>33</v>
      </c>
      <c r="C487" s="216" t="s">
        <v>5397</v>
      </c>
      <c r="D487" s="72" t="s">
        <v>170</v>
      </c>
      <c r="E487" s="217">
        <v>6</v>
      </c>
      <c r="F487" s="217">
        <v>3</v>
      </c>
      <c r="G487" s="217">
        <v>9</v>
      </c>
      <c r="H487" s="269">
        <v>44652</v>
      </c>
      <c r="I487" s="217">
        <v>700</v>
      </c>
      <c r="J487" s="217">
        <f t="shared" si="21"/>
        <v>9</v>
      </c>
      <c r="N487" s="216"/>
      <c r="R487" s="216"/>
      <c r="U487" s="216"/>
    </row>
    <row r="488" spans="1:21" ht="15" hidden="1" outlineLevel="1" thickBot="1" x14ac:dyDescent="0.4">
      <c r="A488" s="216" t="s">
        <v>5396</v>
      </c>
      <c r="B488" s="46">
        <v>76</v>
      </c>
      <c r="C488" s="216" t="s">
        <v>5397</v>
      </c>
      <c r="D488" s="72" t="s">
        <v>170</v>
      </c>
      <c r="E488" s="217">
        <v>1</v>
      </c>
      <c r="F488" s="217">
        <v>8</v>
      </c>
      <c r="G488" s="217">
        <v>9</v>
      </c>
      <c r="H488" s="269">
        <v>44652</v>
      </c>
      <c r="I488" s="217">
        <v>200</v>
      </c>
      <c r="J488" s="217">
        <f t="shared" si="21"/>
        <v>9</v>
      </c>
      <c r="N488" s="216"/>
      <c r="R488" s="216"/>
      <c r="U488" s="216"/>
    </row>
    <row r="489" spans="1:21" ht="15" hidden="1" outlineLevel="1" thickBot="1" x14ac:dyDescent="0.4">
      <c r="A489" s="216" t="s">
        <v>5396</v>
      </c>
      <c r="B489" s="46">
        <v>35</v>
      </c>
      <c r="C489" s="216" t="s">
        <v>5397</v>
      </c>
      <c r="D489" s="72" t="s">
        <v>170</v>
      </c>
      <c r="E489" s="217">
        <v>0</v>
      </c>
      <c r="F489" s="217">
        <v>4</v>
      </c>
      <c r="G489" s="217">
        <v>4</v>
      </c>
      <c r="H489" s="269">
        <v>44652</v>
      </c>
      <c r="I489" s="217">
        <v>500</v>
      </c>
      <c r="J489" s="217">
        <f t="shared" si="21"/>
        <v>4</v>
      </c>
      <c r="N489" s="216"/>
      <c r="R489" s="216"/>
      <c r="U489" s="216"/>
    </row>
    <row r="490" spans="1:21" ht="15" hidden="1" outlineLevel="1" thickBot="1" x14ac:dyDescent="0.4">
      <c r="A490" s="216" t="s">
        <v>5396</v>
      </c>
      <c r="B490" s="46">
        <v>36</v>
      </c>
      <c r="C490" s="216" t="s">
        <v>5397</v>
      </c>
      <c r="D490" s="72" t="s">
        <v>170</v>
      </c>
      <c r="E490" s="217">
        <v>2</v>
      </c>
      <c r="F490" s="217">
        <v>6</v>
      </c>
      <c r="G490" s="217">
        <v>8</v>
      </c>
      <c r="H490" s="269">
        <v>44652</v>
      </c>
      <c r="I490" s="217">
        <v>700</v>
      </c>
      <c r="J490" s="217">
        <f t="shared" si="21"/>
        <v>8</v>
      </c>
      <c r="N490" s="216"/>
      <c r="R490" s="216"/>
      <c r="U490" s="216"/>
    </row>
    <row r="491" spans="1:21" ht="15" hidden="1" outlineLevel="1" thickBot="1" x14ac:dyDescent="0.4">
      <c r="A491" s="216" t="s">
        <v>5396</v>
      </c>
      <c r="B491" s="46">
        <v>37</v>
      </c>
      <c r="C491" s="216" t="s">
        <v>5397</v>
      </c>
      <c r="D491" s="72" t="s">
        <v>170</v>
      </c>
      <c r="E491" s="217">
        <v>0</v>
      </c>
      <c r="F491" s="217">
        <v>8</v>
      </c>
      <c r="G491" s="217">
        <v>8</v>
      </c>
      <c r="H491" s="269">
        <v>44652</v>
      </c>
      <c r="I491" s="217">
        <v>200</v>
      </c>
      <c r="J491" s="217">
        <f t="shared" si="21"/>
        <v>8</v>
      </c>
      <c r="N491" s="216"/>
      <c r="R491" s="216"/>
      <c r="U491" s="216"/>
    </row>
    <row r="492" spans="1:21" ht="15" hidden="1" outlineLevel="1" thickBot="1" x14ac:dyDescent="0.4">
      <c r="A492" s="216" t="s">
        <v>5396</v>
      </c>
      <c r="B492" s="46">
        <v>40</v>
      </c>
      <c r="C492" s="216" t="s">
        <v>5397</v>
      </c>
      <c r="D492" s="72" t="s">
        <v>170</v>
      </c>
      <c r="E492" s="217">
        <v>2</v>
      </c>
      <c r="F492" s="217">
        <v>5</v>
      </c>
      <c r="G492" s="217">
        <v>7</v>
      </c>
      <c r="H492" s="269">
        <v>44652</v>
      </c>
      <c r="I492" s="217">
        <v>600</v>
      </c>
      <c r="J492" s="217">
        <f t="shared" si="21"/>
        <v>7</v>
      </c>
      <c r="N492" s="216"/>
      <c r="R492" s="216"/>
      <c r="U492" s="216"/>
    </row>
    <row r="493" spans="1:21" ht="15" hidden="1" outlineLevel="1" thickBot="1" x14ac:dyDescent="0.4">
      <c r="A493" s="216" t="s">
        <v>5396</v>
      </c>
      <c r="B493" s="46">
        <v>38</v>
      </c>
      <c r="C493" s="216" t="s">
        <v>5397</v>
      </c>
      <c r="D493" s="72" t="s">
        <v>170</v>
      </c>
      <c r="E493" s="217">
        <v>2</v>
      </c>
      <c r="F493" s="217">
        <v>4</v>
      </c>
      <c r="G493" s="217">
        <v>6</v>
      </c>
      <c r="H493" s="269">
        <v>44652</v>
      </c>
      <c r="I493" s="217">
        <v>300</v>
      </c>
      <c r="J493" s="217">
        <f t="shared" si="21"/>
        <v>6</v>
      </c>
      <c r="N493" s="216"/>
      <c r="R493" s="216"/>
      <c r="U493" s="216"/>
    </row>
    <row r="494" spans="1:21" ht="15" hidden="1" outlineLevel="1" thickBot="1" x14ac:dyDescent="0.4">
      <c r="A494" s="216" t="s">
        <v>5396</v>
      </c>
      <c r="B494" s="46">
        <v>41</v>
      </c>
      <c r="C494" s="216" t="s">
        <v>5397</v>
      </c>
      <c r="D494" s="72" t="s">
        <v>170</v>
      </c>
      <c r="E494" s="217">
        <v>3</v>
      </c>
      <c r="F494" s="217">
        <v>6</v>
      </c>
      <c r="G494" s="217">
        <v>9</v>
      </c>
      <c r="H494" s="269">
        <v>44652</v>
      </c>
      <c r="I494" s="217">
        <v>700</v>
      </c>
      <c r="J494" s="217">
        <f t="shared" si="21"/>
        <v>9</v>
      </c>
      <c r="N494" s="216"/>
      <c r="R494" s="216"/>
      <c r="U494" s="216"/>
    </row>
    <row r="495" spans="1:21" ht="15" hidden="1" outlineLevel="1" thickBot="1" x14ac:dyDescent="0.4">
      <c r="A495" s="216" t="s">
        <v>5396</v>
      </c>
      <c r="B495" s="46">
        <v>42</v>
      </c>
      <c r="C495" s="216" t="s">
        <v>5397</v>
      </c>
      <c r="D495" s="72" t="s">
        <v>170</v>
      </c>
      <c r="E495" s="217">
        <v>2</v>
      </c>
      <c r="F495" s="217">
        <v>3</v>
      </c>
      <c r="G495" s="217">
        <v>5</v>
      </c>
      <c r="H495" s="269">
        <v>44652</v>
      </c>
      <c r="I495" s="217">
        <v>300</v>
      </c>
      <c r="J495" s="217">
        <f t="shared" si="21"/>
        <v>5</v>
      </c>
      <c r="N495" s="216"/>
      <c r="R495" s="216"/>
      <c r="U495" s="216"/>
    </row>
    <row r="496" spans="1:21" ht="15" hidden="1" outlineLevel="1" thickBot="1" x14ac:dyDescent="0.4">
      <c r="A496" s="216" t="s">
        <v>5396</v>
      </c>
      <c r="B496" s="46">
        <v>82</v>
      </c>
      <c r="C496" s="216" t="s">
        <v>5397</v>
      </c>
      <c r="D496" s="72" t="s">
        <v>170</v>
      </c>
      <c r="E496" s="217">
        <v>2</v>
      </c>
      <c r="F496" s="217">
        <v>5</v>
      </c>
      <c r="G496" s="217">
        <v>7</v>
      </c>
      <c r="H496" s="269">
        <v>44652</v>
      </c>
      <c r="I496" s="217">
        <v>200</v>
      </c>
      <c r="J496" s="217">
        <f t="shared" si="21"/>
        <v>7</v>
      </c>
      <c r="N496" s="216"/>
      <c r="R496" s="216"/>
      <c r="U496" s="216"/>
    </row>
    <row r="497" spans="1:21" ht="15" hidden="1" outlineLevel="1" thickBot="1" x14ac:dyDescent="0.4">
      <c r="A497" s="216" t="s">
        <v>5396</v>
      </c>
      <c r="B497" s="46">
        <v>43</v>
      </c>
      <c r="C497" s="216" t="s">
        <v>5397</v>
      </c>
      <c r="D497" s="72" t="s">
        <v>170</v>
      </c>
      <c r="E497" s="217">
        <v>1</v>
      </c>
      <c r="F497" s="217">
        <v>5</v>
      </c>
      <c r="G497" s="217">
        <v>6</v>
      </c>
      <c r="H497" s="269">
        <v>44652</v>
      </c>
      <c r="I497" s="217">
        <v>200</v>
      </c>
      <c r="J497" s="217">
        <f t="shared" si="21"/>
        <v>6</v>
      </c>
      <c r="N497" s="216"/>
      <c r="R497" s="216"/>
      <c r="U497" s="216"/>
    </row>
    <row r="498" spans="1:21" ht="15" hidden="1" outlineLevel="1" thickBot="1" x14ac:dyDescent="0.4">
      <c r="A498" s="216" t="s">
        <v>5396</v>
      </c>
      <c r="B498" s="46">
        <v>44</v>
      </c>
      <c r="C498" s="216" t="s">
        <v>5397</v>
      </c>
      <c r="D498" s="72" t="s">
        <v>170</v>
      </c>
      <c r="E498" s="217">
        <v>3</v>
      </c>
      <c r="F498" s="217">
        <v>10</v>
      </c>
      <c r="G498" s="217">
        <v>13</v>
      </c>
      <c r="H498" s="269">
        <v>44652</v>
      </c>
      <c r="I498" s="217">
        <v>800</v>
      </c>
      <c r="J498" s="217">
        <f t="shared" si="21"/>
        <v>13</v>
      </c>
      <c r="N498" s="216"/>
      <c r="R498" s="216"/>
      <c r="U498" s="216"/>
    </row>
    <row r="499" spans="1:21" ht="15" hidden="1" outlineLevel="1" thickBot="1" x14ac:dyDescent="0.4">
      <c r="A499" s="216" t="s">
        <v>5396</v>
      </c>
      <c r="B499" s="46">
        <v>55</v>
      </c>
      <c r="C499" s="216" t="s">
        <v>5397</v>
      </c>
      <c r="D499" s="72" t="s">
        <v>170</v>
      </c>
      <c r="E499" s="217">
        <v>1</v>
      </c>
      <c r="F499" s="217">
        <v>7</v>
      </c>
      <c r="G499" s="217">
        <v>8</v>
      </c>
      <c r="H499" s="269">
        <v>44652</v>
      </c>
      <c r="I499" s="217">
        <v>700</v>
      </c>
      <c r="J499" s="217">
        <f t="shared" si="21"/>
        <v>8</v>
      </c>
      <c r="N499" s="216"/>
      <c r="R499" s="216"/>
      <c r="U499" s="216"/>
    </row>
    <row r="500" spans="1:21" ht="15" hidden="1" outlineLevel="1" thickBot="1" x14ac:dyDescent="0.4">
      <c r="A500" s="216" t="s">
        <v>5396</v>
      </c>
      <c r="B500" s="46">
        <v>45</v>
      </c>
      <c r="C500" s="216" t="s">
        <v>5397</v>
      </c>
      <c r="D500" s="72" t="s">
        <v>170</v>
      </c>
      <c r="E500" s="217">
        <v>3</v>
      </c>
      <c r="F500" s="217">
        <v>8</v>
      </c>
      <c r="G500" s="217">
        <v>11</v>
      </c>
      <c r="H500" s="269">
        <v>44652</v>
      </c>
      <c r="I500" s="217">
        <v>900</v>
      </c>
      <c r="J500" s="217">
        <f t="shared" si="21"/>
        <v>11</v>
      </c>
      <c r="N500" s="216"/>
      <c r="R500" s="216"/>
      <c r="U500" s="216"/>
    </row>
    <row r="501" spans="1:21" ht="15" hidden="1" outlineLevel="1" thickBot="1" x14ac:dyDescent="0.4">
      <c r="A501" s="216" t="s">
        <v>5396</v>
      </c>
      <c r="B501" s="46">
        <v>46</v>
      </c>
      <c r="C501" s="216" t="s">
        <v>5397</v>
      </c>
      <c r="D501" s="72" t="s">
        <v>170</v>
      </c>
      <c r="E501" s="217">
        <v>4</v>
      </c>
      <c r="F501" s="217">
        <v>5</v>
      </c>
      <c r="G501" s="217">
        <v>9</v>
      </c>
      <c r="H501" s="269">
        <v>44652</v>
      </c>
      <c r="I501" s="217">
        <v>500</v>
      </c>
      <c r="J501" s="217">
        <f t="shared" si="21"/>
        <v>9</v>
      </c>
      <c r="N501" s="216"/>
      <c r="R501" s="216"/>
      <c r="U501" s="216"/>
    </row>
    <row r="502" spans="1:21" ht="15" hidden="1" outlineLevel="1" thickBot="1" x14ac:dyDescent="0.4">
      <c r="A502" s="216" t="s">
        <v>5396</v>
      </c>
      <c r="B502" s="46">
        <v>47</v>
      </c>
      <c r="C502" s="216" t="s">
        <v>5397</v>
      </c>
      <c r="D502" s="72" t="s">
        <v>170</v>
      </c>
      <c r="E502" s="217">
        <v>4</v>
      </c>
      <c r="F502" s="217">
        <v>5</v>
      </c>
      <c r="G502" s="217">
        <v>9</v>
      </c>
      <c r="H502" s="269">
        <v>44652</v>
      </c>
      <c r="I502" s="217">
        <v>600</v>
      </c>
      <c r="J502" s="217">
        <f t="shared" si="21"/>
        <v>9</v>
      </c>
      <c r="N502" s="216"/>
      <c r="R502" s="216"/>
      <c r="U502" s="216"/>
    </row>
    <row r="503" spans="1:21" ht="15" hidden="1" outlineLevel="1" thickBot="1" x14ac:dyDescent="0.4">
      <c r="A503" s="216" t="s">
        <v>5396</v>
      </c>
      <c r="B503" s="46">
        <v>48</v>
      </c>
      <c r="C503" s="216" t="s">
        <v>5397</v>
      </c>
      <c r="D503" s="72" t="s">
        <v>170</v>
      </c>
      <c r="E503" s="217">
        <v>3</v>
      </c>
      <c r="F503" s="217">
        <v>5</v>
      </c>
      <c r="G503" s="217">
        <v>8</v>
      </c>
      <c r="H503" s="269">
        <v>44652</v>
      </c>
      <c r="I503" s="217">
        <v>200</v>
      </c>
      <c r="J503" s="217">
        <f t="shared" si="21"/>
        <v>8</v>
      </c>
      <c r="N503" s="216"/>
      <c r="R503" s="216"/>
      <c r="U503" s="216"/>
    </row>
    <row r="504" spans="1:21" ht="15" hidden="1" outlineLevel="1" thickBot="1" x14ac:dyDescent="0.4">
      <c r="A504" s="216" t="s">
        <v>5396</v>
      </c>
      <c r="B504" s="46">
        <v>49</v>
      </c>
      <c r="C504" s="216" t="s">
        <v>5397</v>
      </c>
      <c r="D504" s="72" t="s">
        <v>170</v>
      </c>
      <c r="E504" s="217">
        <v>2</v>
      </c>
      <c r="F504" s="217">
        <v>6</v>
      </c>
      <c r="G504" s="217">
        <v>8</v>
      </c>
      <c r="H504" s="269">
        <v>44652</v>
      </c>
      <c r="I504" s="217">
        <v>300</v>
      </c>
      <c r="J504" s="217">
        <f t="shared" si="21"/>
        <v>8</v>
      </c>
      <c r="N504" s="216"/>
      <c r="R504" s="216"/>
      <c r="U504" s="216"/>
    </row>
    <row r="505" spans="1:21" ht="15" hidden="1" outlineLevel="1" thickBot="1" x14ac:dyDescent="0.4">
      <c r="A505" s="216" t="s">
        <v>5396</v>
      </c>
      <c r="B505" s="46">
        <v>50</v>
      </c>
      <c r="C505" s="216" t="s">
        <v>5397</v>
      </c>
      <c r="D505" s="72" t="s">
        <v>170</v>
      </c>
      <c r="E505" s="217">
        <v>2</v>
      </c>
      <c r="F505" s="217">
        <v>13</v>
      </c>
      <c r="G505" s="217">
        <v>15</v>
      </c>
      <c r="H505" s="269">
        <v>44652</v>
      </c>
      <c r="I505" s="217">
        <v>800</v>
      </c>
      <c r="J505" s="217">
        <f t="shared" si="21"/>
        <v>15</v>
      </c>
      <c r="N505" s="216"/>
      <c r="R505" s="216"/>
      <c r="U505" s="216"/>
    </row>
    <row r="506" spans="1:21" ht="15" hidden="1" outlineLevel="1" thickBot="1" x14ac:dyDescent="0.4">
      <c r="A506" s="216" t="s">
        <v>5396</v>
      </c>
      <c r="B506" s="46">
        <v>51</v>
      </c>
      <c r="C506" s="216" t="s">
        <v>5397</v>
      </c>
      <c r="D506" s="72" t="s">
        <v>170</v>
      </c>
      <c r="E506" s="217">
        <v>2</v>
      </c>
      <c r="F506" s="217">
        <v>9</v>
      </c>
      <c r="G506" s="217">
        <v>11</v>
      </c>
      <c r="H506" s="269">
        <v>44652</v>
      </c>
      <c r="I506" s="217">
        <v>700</v>
      </c>
      <c r="J506" s="217">
        <f t="shared" si="21"/>
        <v>11</v>
      </c>
      <c r="N506" s="216"/>
      <c r="R506" s="216"/>
      <c r="U506" s="216"/>
    </row>
    <row r="507" spans="1:21" ht="15" hidden="1" outlineLevel="1" thickBot="1" x14ac:dyDescent="0.4">
      <c r="A507" s="216" t="s">
        <v>5396</v>
      </c>
      <c r="B507" s="46">
        <v>70</v>
      </c>
      <c r="C507" s="216" t="s">
        <v>5397</v>
      </c>
      <c r="D507" s="72" t="s">
        <v>170</v>
      </c>
      <c r="E507" s="217">
        <v>3</v>
      </c>
      <c r="F507" s="217">
        <v>4</v>
      </c>
      <c r="G507" s="217">
        <v>7</v>
      </c>
      <c r="H507" s="269">
        <v>44652</v>
      </c>
      <c r="I507" s="217">
        <v>600</v>
      </c>
      <c r="J507" s="217">
        <f t="shared" si="21"/>
        <v>7</v>
      </c>
      <c r="N507" s="216"/>
      <c r="R507" s="216"/>
      <c r="U507" s="216"/>
    </row>
    <row r="508" spans="1:21" ht="15" hidden="1" outlineLevel="1" thickBot="1" x14ac:dyDescent="0.4">
      <c r="A508" s="216" t="s">
        <v>5396</v>
      </c>
      <c r="B508" s="46">
        <v>52</v>
      </c>
      <c r="C508" s="216" t="s">
        <v>5397</v>
      </c>
      <c r="D508" s="72" t="s">
        <v>170</v>
      </c>
      <c r="E508" s="217">
        <v>3</v>
      </c>
      <c r="F508" s="217">
        <v>8</v>
      </c>
      <c r="G508" s="217">
        <v>11</v>
      </c>
      <c r="H508" s="269">
        <v>44652</v>
      </c>
      <c r="I508" s="217">
        <v>400</v>
      </c>
      <c r="J508" s="217">
        <f t="shared" si="21"/>
        <v>11</v>
      </c>
      <c r="N508" s="216"/>
      <c r="R508" s="216"/>
      <c r="U508" s="216"/>
    </row>
    <row r="509" spans="1:21" ht="15" hidden="1" outlineLevel="1" thickBot="1" x14ac:dyDescent="0.4">
      <c r="A509" s="216" t="s">
        <v>5396</v>
      </c>
      <c r="B509" s="46">
        <v>53</v>
      </c>
      <c r="C509" s="216" t="s">
        <v>5397</v>
      </c>
      <c r="D509" s="72" t="s">
        <v>170</v>
      </c>
      <c r="E509" s="217">
        <v>5</v>
      </c>
      <c r="F509" s="217">
        <v>5</v>
      </c>
      <c r="G509" s="217">
        <v>10</v>
      </c>
      <c r="H509" s="269">
        <v>44652</v>
      </c>
      <c r="I509" s="217">
        <v>300</v>
      </c>
      <c r="J509" s="217">
        <f t="shared" si="21"/>
        <v>10</v>
      </c>
      <c r="N509" s="216"/>
      <c r="R509" s="216"/>
      <c r="U509" s="216"/>
    </row>
    <row r="510" spans="1:21" ht="15" hidden="1" outlineLevel="1" thickBot="1" x14ac:dyDescent="0.4">
      <c r="A510" s="216" t="s">
        <v>5396</v>
      </c>
      <c r="B510" s="46">
        <v>54</v>
      </c>
      <c r="C510" s="216" t="s">
        <v>5397</v>
      </c>
      <c r="D510" s="72" t="s">
        <v>170</v>
      </c>
      <c r="E510" s="217">
        <v>3</v>
      </c>
      <c r="F510" s="217">
        <v>6</v>
      </c>
      <c r="G510" s="217">
        <v>9</v>
      </c>
      <c r="H510" s="269">
        <v>44652</v>
      </c>
      <c r="I510" s="217">
        <v>500</v>
      </c>
      <c r="J510" s="217">
        <f t="shared" si="21"/>
        <v>9</v>
      </c>
      <c r="N510" s="216"/>
      <c r="R510" s="216"/>
      <c r="U510" s="216"/>
    </row>
    <row r="511" spans="1:21" ht="15" hidden="1" outlineLevel="1" thickBot="1" x14ac:dyDescent="0.4">
      <c r="A511" s="216" t="s">
        <v>5396</v>
      </c>
      <c r="B511" s="46">
        <v>56</v>
      </c>
      <c r="C511" s="216" t="s">
        <v>5397</v>
      </c>
      <c r="D511" s="72" t="s">
        <v>170</v>
      </c>
      <c r="E511" s="217">
        <v>6</v>
      </c>
      <c r="F511" s="217">
        <v>3</v>
      </c>
      <c r="G511" s="217">
        <v>9</v>
      </c>
      <c r="H511" s="269">
        <v>44652</v>
      </c>
      <c r="I511" s="217">
        <v>800</v>
      </c>
      <c r="J511" s="217">
        <f t="shared" si="21"/>
        <v>9</v>
      </c>
      <c r="N511" s="216"/>
      <c r="R511" s="216"/>
      <c r="U511" s="216"/>
    </row>
    <row r="512" spans="1:21" ht="15" hidden="1" outlineLevel="1" thickBot="1" x14ac:dyDescent="0.4">
      <c r="A512" s="216" t="s">
        <v>5396</v>
      </c>
      <c r="B512" s="46">
        <v>57</v>
      </c>
      <c r="C512" s="216" t="s">
        <v>5397</v>
      </c>
      <c r="D512" s="72" t="s">
        <v>170</v>
      </c>
      <c r="E512" s="217">
        <v>2</v>
      </c>
      <c r="F512" s="217">
        <v>8</v>
      </c>
      <c r="G512" s="217">
        <v>10</v>
      </c>
      <c r="H512" s="269">
        <v>44652</v>
      </c>
      <c r="I512" s="217">
        <v>700</v>
      </c>
      <c r="J512" s="217">
        <f t="shared" si="21"/>
        <v>10</v>
      </c>
      <c r="N512" s="216"/>
      <c r="R512" s="216"/>
      <c r="U512" s="216"/>
    </row>
    <row r="513" spans="1:21" ht="15" hidden="1" outlineLevel="1" thickBot="1" x14ac:dyDescent="0.4">
      <c r="A513" s="216" t="s">
        <v>5396</v>
      </c>
      <c r="B513" s="46">
        <v>58</v>
      </c>
      <c r="C513" s="216" t="s">
        <v>5397</v>
      </c>
      <c r="D513" s="72" t="s">
        <v>170</v>
      </c>
      <c r="E513" s="217">
        <v>1</v>
      </c>
      <c r="F513" s="217">
        <v>5</v>
      </c>
      <c r="G513" s="217">
        <v>6</v>
      </c>
      <c r="H513" s="269">
        <v>44652</v>
      </c>
      <c r="I513" s="217">
        <v>300</v>
      </c>
      <c r="J513" s="217">
        <f t="shared" si="21"/>
        <v>6</v>
      </c>
      <c r="N513" s="216"/>
      <c r="R513" s="216"/>
      <c r="U513" s="216"/>
    </row>
    <row r="514" spans="1:21" ht="15" hidden="1" outlineLevel="1" thickBot="1" x14ac:dyDescent="0.4">
      <c r="A514" s="216" t="s">
        <v>5396</v>
      </c>
      <c r="B514" s="46">
        <v>59</v>
      </c>
      <c r="C514" s="216" t="s">
        <v>5397</v>
      </c>
      <c r="D514" s="72" t="s">
        <v>170</v>
      </c>
      <c r="E514" s="217">
        <v>3</v>
      </c>
      <c r="F514" s="217">
        <v>7</v>
      </c>
      <c r="G514" s="217">
        <v>10</v>
      </c>
      <c r="H514" s="269">
        <v>44652</v>
      </c>
      <c r="I514" s="217">
        <v>100</v>
      </c>
      <c r="J514" s="217">
        <f t="shared" si="21"/>
        <v>10</v>
      </c>
      <c r="N514" s="216"/>
      <c r="R514" s="216"/>
      <c r="U514" s="216"/>
    </row>
    <row r="515" spans="1:21" ht="15" hidden="1" outlineLevel="1" thickBot="1" x14ac:dyDescent="0.4">
      <c r="A515" s="216" t="s">
        <v>5396</v>
      </c>
      <c r="B515" s="46">
        <v>60</v>
      </c>
      <c r="C515" s="216" t="s">
        <v>5397</v>
      </c>
      <c r="D515" s="72" t="s">
        <v>170</v>
      </c>
      <c r="E515" s="217">
        <v>3</v>
      </c>
      <c r="F515" s="217">
        <v>6</v>
      </c>
      <c r="G515" s="217">
        <v>9</v>
      </c>
      <c r="H515" s="269">
        <v>44652</v>
      </c>
      <c r="I515" s="217">
        <v>600</v>
      </c>
      <c r="J515" s="217">
        <f t="shared" ref="J515:J578" si="22">IF(I515&gt;$Q$1,,G515)</f>
        <v>9</v>
      </c>
      <c r="N515" s="216"/>
      <c r="R515" s="216"/>
      <c r="U515" s="216"/>
    </row>
    <row r="516" spans="1:21" ht="15" hidden="1" outlineLevel="1" thickBot="1" x14ac:dyDescent="0.4">
      <c r="A516" s="216" t="s">
        <v>5396</v>
      </c>
      <c r="B516" s="46">
        <v>61</v>
      </c>
      <c r="C516" s="216" t="s">
        <v>5397</v>
      </c>
      <c r="D516" s="72" t="s">
        <v>170</v>
      </c>
      <c r="E516" s="217">
        <v>2</v>
      </c>
      <c r="F516" s="217">
        <v>8</v>
      </c>
      <c r="G516" s="217">
        <v>10</v>
      </c>
      <c r="H516" s="269">
        <v>44652</v>
      </c>
      <c r="I516" s="217">
        <v>700</v>
      </c>
      <c r="J516" s="217">
        <f t="shared" si="22"/>
        <v>10</v>
      </c>
      <c r="N516" s="216"/>
      <c r="R516" s="216"/>
      <c r="U516" s="216"/>
    </row>
    <row r="517" spans="1:21" ht="15" hidden="1" outlineLevel="1" thickBot="1" x14ac:dyDescent="0.4">
      <c r="A517" s="216" t="s">
        <v>5396</v>
      </c>
      <c r="B517" s="46">
        <v>62</v>
      </c>
      <c r="C517" s="216" t="s">
        <v>5397</v>
      </c>
      <c r="D517" s="72" t="s">
        <v>170</v>
      </c>
      <c r="E517" s="217">
        <v>2</v>
      </c>
      <c r="F517" s="217">
        <v>8</v>
      </c>
      <c r="G517" s="217">
        <v>10</v>
      </c>
      <c r="H517" s="269">
        <v>44652</v>
      </c>
      <c r="I517" s="217">
        <v>300</v>
      </c>
      <c r="J517" s="217">
        <f t="shared" si="22"/>
        <v>10</v>
      </c>
      <c r="N517" s="216"/>
      <c r="R517" s="216"/>
      <c r="U517" s="216"/>
    </row>
    <row r="518" spans="1:21" ht="15" hidden="1" outlineLevel="1" thickBot="1" x14ac:dyDescent="0.4">
      <c r="A518" s="216" t="s">
        <v>5396</v>
      </c>
      <c r="B518" s="46">
        <v>63</v>
      </c>
      <c r="C518" s="216" t="s">
        <v>5397</v>
      </c>
      <c r="D518" s="72" t="s">
        <v>170</v>
      </c>
      <c r="E518" s="217">
        <v>5</v>
      </c>
      <c r="F518" s="217">
        <v>5</v>
      </c>
      <c r="G518" s="217">
        <v>10</v>
      </c>
      <c r="H518" s="269">
        <v>44652</v>
      </c>
      <c r="I518" s="217">
        <v>400</v>
      </c>
      <c r="J518" s="217">
        <f t="shared" si="22"/>
        <v>10</v>
      </c>
      <c r="N518" s="216"/>
      <c r="R518" s="216"/>
      <c r="U518" s="216"/>
    </row>
    <row r="519" spans="1:21" ht="15" hidden="1" outlineLevel="1" thickBot="1" x14ac:dyDescent="0.4">
      <c r="A519" s="216" t="s">
        <v>5396</v>
      </c>
      <c r="B519" s="46">
        <v>64</v>
      </c>
      <c r="C519" s="216" t="s">
        <v>5397</v>
      </c>
      <c r="D519" s="72" t="s">
        <v>170</v>
      </c>
      <c r="E519" s="217">
        <v>1</v>
      </c>
      <c r="F519" s="217">
        <v>7</v>
      </c>
      <c r="G519" s="217">
        <v>8</v>
      </c>
      <c r="H519" s="269">
        <v>44652</v>
      </c>
      <c r="I519" s="217">
        <v>200</v>
      </c>
      <c r="J519" s="217">
        <f t="shared" si="22"/>
        <v>8</v>
      </c>
      <c r="N519" s="216"/>
      <c r="R519" s="216"/>
      <c r="U519" s="216"/>
    </row>
    <row r="520" spans="1:21" ht="15" hidden="1" outlineLevel="1" thickBot="1" x14ac:dyDescent="0.4">
      <c r="A520" s="216" t="s">
        <v>5396</v>
      </c>
      <c r="B520" s="46">
        <v>65</v>
      </c>
      <c r="C520" s="216" t="s">
        <v>5397</v>
      </c>
      <c r="D520" s="72" t="s">
        <v>170</v>
      </c>
      <c r="E520" s="217">
        <v>1</v>
      </c>
      <c r="F520" s="217">
        <v>8</v>
      </c>
      <c r="G520" s="217">
        <v>9</v>
      </c>
      <c r="H520" s="269">
        <v>44652</v>
      </c>
      <c r="I520" s="217">
        <v>200</v>
      </c>
      <c r="J520" s="217">
        <f t="shared" si="22"/>
        <v>9</v>
      </c>
      <c r="N520" s="216"/>
      <c r="R520" s="216"/>
      <c r="U520" s="216"/>
    </row>
    <row r="521" spans="1:21" ht="15" hidden="1" outlineLevel="1" thickBot="1" x14ac:dyDescent="0.4">
      <c r="A521" s="216" t="s">
        <v>5396</v>
      </c>
      <c r="B521" s="46">
        <v>66</v>
      </c>
      <c r="C521" s="216" t="s">
        <v>5397</v>
      </c>
      <c r="D521" s="72" t="s">
        <v>170</v>
      </c>
      <c r="E521" s="217">
        <v>2</v>
      </c>
      <c r="F521" s="217">
        <v>5</v>
      </c>
      <c r="G521" s="217">
        <v>7</v>
      </c>
      <c r="H521" s="269">
        <v>44652</v>
      </c>
      <c r="I521" s="217">
        <v>800</v>
      </c>
      <c r="J521" s="217">
        <f t="shared" si="22"/>
        <v>7</v>
      </c>
      <c r="N521" s="216"/>
      <c r="R521" s="216"/>
      <c r="U521" s="216"/>
    </row>
    <row r="522" spans="1:21" ht="15" hidden="1" outlineLevel="1" thickBot="1" x14ac:dyDescent="0.4">
      <c r="A522" s="216" t="s">
        <v>5396</v>
      </c>
      <c r="B522" s="46">
        <v>67</v>
      </c>
      <c r="C522" s="216" t="s">
        <v>5397</v>
      </c>
      <c r="D522" s="72" t="s">
        <v>170</v>
      </c>
      <c r="E522" s="217">
        <v>2</v>
      </c>
      <c r="F522" s="217">
        <v>10</v>
      </c>
      <c r="G522" s="217">
        <v>12</v>
      </c>
      <c r="H522" s="269">
        <v>44652</v>
      </c>
      <c r="I522" s="217">
        <v>200</v>
      </c>
      <c r="J522" s="217">
        <f t="shared" si="22"/>
        <v>12</v>
      </c>
      <c r="N522" s="216"/>
      <c r="R522" s="216"/>
      <c r="U522" s="216"/>
    </row>
    <row r="523" spans="1:21" ht="15" hidden="1" outlineLevel="1" thickBot="1" x14ac:dyDescent="0.4">
      <c r="A523" s="216" t="s">
        <v>5396</v>
      </c>
      <c r="B523" s="46">
        <v>69</v>
      </c>
      <c r="C523" s="216" t="s">
        <v>5397</v>
      </c>
      <c r="D523" s="72" t="s">
        <v>170</v>
      </c>
      <c r="E523" s="217">
        <v>4</v>
      </c>
      <c r="F523" s="217">
        <v>4</v>
      </c>
      <c r="G523" s="217">
        <v>8</v>
      </c>
      <c r="H523" s="269">
        <v>44652</v>
      </c>
      <c r="I523" s="217">
        <v>400</v>
      </c>
      <c r="J523" s="217">
        <f t="shared" si="22"/>
        <v>8</v>
      </c>
      <c r="N523" s="216"/>
      <c r="R523" s="216"/>
      <c r="U523" s="216"/>
    </row>
    <row r="524" spans="1:21" ht="15" hidden="1" outlineLevel="1" thickBot="1" x14ac:dyDescent="0.4">
      <c r="A524" s="216" t="s">
        <v>5396</v>
      </c>
      <c r="B524" s="46">
        <v>72</v>
      </c>
      <c r="C524" s="216" t="s">
        <v>5397</v>
      </c>
      <c r="D524" s="72" t="s">
        <v>170</v>
      </c>
      <c r="E524" s="217">
        <v>2</v>
      </c>
      <c r="F524" s="217">
        <v>5</v>
      </c>
      <c r="G524" s="217">
        <v>7</v>
      </c>
      <c r="H524" s="269">
        <v>44652</v>
      </c>
      <c r="I524" s="217">
        <v>300</v>
      </c>
      <c r="J524" s="217">
        <f t="shared" si="22"/>
        <v>7</v>
      </c>
      <c r="N524" s="216"/>
      <c r="R524" s="216"/>
      <c r="U524" s="216"/>
    </row>
    <row r="525" spans="1:21" ht="15" hidden="1" outlineLevel="1" thickBot="1" x14ac:dyDescent="0.4">
      <c r="A525" s="216" t="s">
        <v>5396</v>
      </c>
      <c r="B525" s="46">
        <v>73</v>
      </c>
      <c r="C525" s="216" t="s">
        <v>5397</v>
      </c>
      <c r="D525" s="72" t="s">
        <v>170</v>
      </c>
      <c r="E525" s="217">
        <v>2</v>
      </c>
      <c r="F525" s="217">
        <v>5</v>
      </c>
      <c r="G525" s="217">
        <v>7</v>
      </c>
      <c r="H525" s="269">
        <v>44652</v>
      </c>
      <c r="I525" s="217">
        <v>500</v>
      </c>
      <c r="J525" s="217">
        <f t="shared" si="22"/>
        <v>7</v>
      </c>
      <c r="N525" s="216"/>
      <c r="R525" s="216"/>
      <c r="U525" s="216"/>
    </row>
    <row r="526" spans="1:21" ht="15" hidden="1" outlineLevel="1" thickBot="1" x14ac:dyDescent="0.4">
      <c r="A526" s="216" t="s">
        <v>5396</v>
      </c>
      <c r="B526" s="46">
        <v>75</v>
      </c>
      <c r="C526" s="216" t="s">
        <v>5397</v>
      </c>
      <c r="D526" s="72" t="s">
        <v>170</v>
      </c>
      <c r="E526" s="217">
        <v>4</v>
      </c>
      <c r="F526" s="217">
        <v>4</v>
      </c>
      <c r="G526" s="217">
        <v>8</v>
      </c>
      <c r="H526" s="269">
        <v>44652</v>
      </c>
      <c r="I526" s="217">
        <v>400</v>
      </c>
      <c r="J526" s="217">
        <f t="shared" si="22"/>
        <v>8</v>
      </c>
      <c r="N526" s="216"/>
      <c r="R526" s="216"/>
      <c r="U526" s="216"/>
    </row>
    <row r="527" spans="1:21" ht="15" hidden="1" outlineLevel="1" thickBot="1" x14ac:dyDescent="0.4">
      <c r="A527" s="216" t="s">
        <v>5396</v>
      </c>
      <c r="B527" s="46">
        <v>77</v>
      </c>
      <c r="C527" s="216" t="s">
        <v>5397</v>
      </c>
      <c r="D527" s="72" t="s">
        <v>170</v>
      </c>
      <c r="E527" s="217">
        <v>2</v>
      </c>
      <c r="F527" s="217">
        <v>5</v>
      </c>
      <c r="G527" s="217">
        <v>7</v>
      </c>
      <c r="H527" s="269">
        <v>44652</v>
      </c>
      <c r="I527" s="217">
        <v>700</v>
      </c>
      <c r="J527" s="217">
        <f t="shared" si="22"/>
        <v>7</v>
      </c>
      <c r="N527" s="216"/>
      <c r="R527" s="216"/>
      <c r="U527" s="216"/>
    </row>
    <row r="528" spans="1:21" ht="15" hidden="1" outlineLevel="1" thickBot="1" x14ac:dyDescent="0.4">
      <c r="A528" s="216" t="s">
        <v>5396</v>
      </c>
      <c r="B528" s="46">
        <v>78</v>
      </c>
      <c r="C528" s="216" t="s">
        <v>5397</v>
      </c>
      <c r="D528" s="72" t="s">
        <v>170</v>
      </c>
      <c r="E528" s="217">
        <v>1</v>
      </c>
      <c r="F528" s="217">
        <v>5</v>
      </c>
      <c r="G528" s="217">
        <v>6</v>
      </c>
      <c r="H528" s="269">
        <v>44652</v>
      </c>
      <c r="I528" s="217">
        <v>200</v>
      </c>
      <c r="J528" s="217">
        <f t="shared" si="22"/>
        <v>6</v>
      </c>
      <c r="N528" s="216"/>
      <c r="R528" s="216"/>
      <c r="U528" s="216"/>
    </row>
    <row r="529" spans="1:21" ht="15" hidden="1" outlineLevel="1" thickBot="1" x14ac:dyDescent="0.4">
      <c r="A529" s="216" t="s">
        <v>5396</v>
      </c>
      <c r="B529" s="46">
        <v>79</v>
      </c>
      <c r="C529" s="216" t="s">
        <v>5397</v>
      </c>
      <c r="D529" s="72" t="s">
        <v>170</v>
      </c>
      <c r="E529" s="217">
        <v>2</v>
      </c>
      <c r="F529" s="217">
        <v>7</v>
      </c>
      <c r="G529" s="217">
        <v>9</v>
      </c>
      <c r="H529" s="269">
        <v>44652</v>
      </c>
      <c r="I529" s="217">
        <v>100</v>
      </c>
      <c r="J529" s="217">
        <f t="shared" si="22"/>
        <v>9</v>
      </c>
      <c r="N529" s="216"/>
      <c r="R529" s="216"/>
      <c r="U529" s="216"/>
    </row>
    <row r="530" spans="1:21" ht="15" hidden="1" outlineLevel="1" thickBot="1" x14ac:dyDescent="0.4">
      <c r="A530" s="216" t="s">
        <v>5396</v>
      </c>
      <c r="B530" s="46">
        <v>80</v>
      </c>
      <c r="C530" s="216" t="s">
        <v>5397</v>
      </c>
      <c r="D530" s="72" t="s">
        <v>170</v>
      </c>
      <c r="E530" s="217">
        <v>2</v>
      </c>
      <c r="F530" s="217">
        <v>4</v>
      </c>
      <c r="G530" s="217">
        <v>6</v>
      </c>
      <c r="H530" s="269">
        <v>44652</v>
      </c>
      <c r="I530" s="217">
        <v>300</v>
      </c>
      <c r="J530" s="217">
        <f t="shared" si="22"/>
        <v>6</v>
      </c>
      <c r="N530" s="216"/>
      <c r="R530" s="216"/>
      <c r="U530" s="216"/>
    </row>
    <row r="531" spans="1:21" ht="15" hidden="1" outlineLevel="1" thickBot="1" x14ac:dyDescent="0.4">
      <c r="A531" s="216" t="s">
        <v>5396</v>
      </c>
      <c r="B531" s="46">
        <v>81</v>
      </c>
      <c r="C531" s="216" t="s">
        <v>5397</v>
      </c>
      <c r="D531" s="72" t="s">
        <v>170</v>
      </c>
      <c r="E531" s="217">
        <v>1</v>
      </c>
      <c r="F531" s="217">
        <v>6</v>
      </c>
      <c r="G531" s="217">
        <v>7</v>
      </c>
      <c r="H531" s="269">
        <v>44652</v>
      </c>
      <c r="I531" s="217">
        <v>500</v>
      </c>
      <c r="J531" s="217">
        <f t="shared" si="22"/>
        <v>7</v>
      </c>
      <c r="N531" s="216"/>
      <c r="R531" s="216"/>
      <c r="U531" s="216"/>
    </row>
    <row r="532" spans="1:21" ht="15" hidden="1" outlineLevel="1" thickBot="1" x14ac:dyDescent="0.4">
      <c r="A532" s="216" t="s">
        <v>5396</v>
      </c>
      <c r="B532" s="46">
        <v>83</v>
      </c>
      <c r="C532" s="216" t="s">
        <v>5397</v>
      </c>
      <c r="D532" s="72" t="s">
        <v>170</v>
      </c>
      <c r="E532" s="217">
        <v>3</v>
      </c>
      <c r="F532" s="217">
        <v>5</v>
      </c>
      <c r="G532" s="217">
        <v>8</v>
      </c>
      <c r="H532" s="269">
        <v>44652</v>
      </c>
      <c r="I532" s="217">
        <v>200</v>
      </c>
      <c r="J532" s="217">
        <f t="shared" si="22"/>
        <v>8</v>
      </c>
      <c r="N532" s="216"/>
      <c r="R532" s="216"/>
      <c r="U532" s="216"/>
    </row>
    <row r="533" spans="1:21" ht="15" hidden="1" outlineLevel="1" thickBot="1" x14ac:dyDescent="0.4">
      <c r="A533" s="216" t="s">
        <v>5396</v>
      </c>
      <c r="B533" s="46">
        <v>84</v>
      </c>
      <c r="C533" s="216" t="s">
        <v>5397</v>
      </c>
      <c r="D533" s="72" t="s">
        <v>170</v>
      </c>
      <c r="E533" s="217">
        <v>2</v>
      </c>
      <c r="F533" s="217">
        <v>6</v>
      </c>
      <c r="G533" s="217">
        <v>8</v>
      </c>
      <c r="H533" s="269">
        <v>44652</v>
      </c>
      <c r="I533" s="217">
        <v>100</v>
      </c>
      <c r="J533" s="217">
        <f t="shared" si="22"/>
        <v>8</v>
      </c>
      <c r="N533" s="216"/>
      <c r="R533" s="216"/>
      <c r="U533" s="216"/>
    </row>
    <row r="534" spans="1:21" ht="15" collapsed="1" thickBot="1" x14ac:dyDescent="0.4">
      <c r="A534" s="415" t="s">
        <v>5396</v>
      </c>
      <c r="B534" s="273"/>
      <c r="C534" s="417" t="s">
        <v>5397</v>
      </c>
      <c r="D534" s="273">
        <f>COUNTA(D450:D533)</f>
        <v>84</v>
      </c>
      <c r="E534" s="418">
        <f>SUM(E450:E533)</f>
        <v>221</v>
      </c>
      <c r="F534" s="418">
        <f t="shared" ref="F534:G534" si="23">SUM(F450:F533)</f>
        <v>500</v>
      </c>
      <c r="G534" s="418">
        <f t="shared" si="23"/>
        <v>721</v>
      </c>
      <c r="H534" s="422">
        <v>44652</v>
      </c>
      <c r="I534" s="425">
        <f>AVERAGE(I450:I533)</f>
        <v>401.1904761904762</v>
      </c>
      <c r="J534" s="418">
        <f t="shared" ref="J534" si="24">SUM(J450:J533)</f>
        <v>721</v>
      </c>
    </row>
    <row r="535" spans="1:21" ht="15" hidden="1" outlineLevel="1" thickBot="1" x14ac:dyDescent="0.4">
      <c r="A535" s="216" t="s">
        <v>5398</v>
      </c>
      <c r="B535" s="46">
        <v>7</v>
      </c>
      <c r="C535" s="216" t="s">
        <v>5399</v>
      </c>
      <c r="D535" s="72" t="s">
        <v>170</v>
      </c>
      <c r="E535" s="217">
        <v>7</v>
      </c>
      <c r="F535" s="217">
        <v>2</v>
      </c>
      <c r="G535" s="217">
        <v>9</v>
      </c>
      <c r="H535" s="269">
        <v>44652</v>
      </c>
      <c r="I535" s="217">
        <v>400</v>
      </c>
      <c r="J535" s="217">
        <f t="shared" si="22"/>
        <v>9</v>
      </c>
      <c r="N535" s="216"/>
      <c r="R535" s="216"/>
      <c r="U535" s="216"/>
    </row>
    <row r="536" spans="1:21" ht="15" hidden="1" outlineLevel="1" thickBot="1" x14ac:dyDescent="0.4">
      <c r="A536" s="216" t="s">
        <v>5398</v>
      </c>
      <c r="B536" s="46">
        <v>9</v>
      </c>
      <c r="C536" s="216" t="s">
        <v>5399</v>
      </c>
      <c r="D536" s="72" t="s">
        <v>170</v>
      </c>
      <c r="E536" s="217">
        <v>5</v>
      </c>
      <c r="F536" s="217">
        <v>3</v>
      </c>
      <c r="G536" s="217">
        <v>8</v>
      </c>
      <c r="H536" s="269">
        <v>44652</v>
      </c>
      <c r="I536" s="217">
        <v>300</v>
      </c>
      <c r="J536" s="217">
        <f t="shared" si="22"/>
        <v>8</v>
      </c>
      <c r="N536" s="216"/>
      <c r="R536" s="216"/>
      <c r="U536" s="216"/>
    </row>
    <row r="537" spans="1:21" ht="15" hidden="1" outlineLevel="1" thickBot="1" x14ac:dyDescent="0.4">
      <c r="A537" s="216" t="s">
        <v>5398</v>
      </c>
      <c r="B537" s="46">
        <v>23</v>
      </c>
      <c r="C537" s="216" t="s">
        <v>5399</v>
      </c>
      <c r="D537" s="72" t="s">
        <v>170</v>
      </c>
      <c r="E537" s="217">
        <v>4</v>
      </c>
      <c r="F537" s="217">
        <v>3</v>
      </c>
      <c r="G537" s="217">
        <v>7</v>
      </c>
      <c r="H537" s="269">
        <v>44652</v>
      </c>
      <c r="I537" s="217">
        <v>300</v>
      </c>
      <c r="J537" s="217">
        <f t="shared" si="22"/>
        <v>7</v>
      </c>
      <c r="N537" s="216"/>
      <c r="R537" s="216"/>
      <c r="U537" s="216"/>
    </row>
    <row r="538" spans="1:21" ht="15" hidden="1" outlineLevel="1" thickBot="1" x14ac:dyDescent="0.4">
      <c r="A538" s="216" t="s">
        <v>5398</v>
      </c>
      <c r="B538" s="46">
        <v>1</v>
      </c>
      <c r="C538" s="216" t="s">
        <v>5399</v>
      </c>
      <c r="D538" s="72" t="s">
        <v>170</v>
      </c>
      <c r="E538" s="217">
        <v>3</v>
      </c>
      <c r="F538" s="217">
        <v>5</v>
      </c>
      <c r="G538" s="217">
        <v>8</v>
      </c>
      <c r="H538" s="269">
        <v>44652</v>
      </c>
      <c r="I538" s="217">
        <v>700</v>
      </c>
      <c r="J538" s="217">
        <f t="shared" si="22"/>
        <v>8</v>
      </c>
      <c r="N538" s="216"/>
      <c r="R538" s="216"/>
      <c r="U538" s="216"/>
    </row>
    <row r="539" spans="1:21" ht="15" hidden="1" outlineLevel="1" thickBot="1" x14ac:dyDescent="0.4">
      <c r="A539" s="216" t="s">
        <v>5398</v>
      </c>
      <c r="B539" s="46">
        <v>2</v>
      </c>
      <c r="C539" s="216" t="s">
        <v>5399</v>
      </c>
      <c r="D539" s="72" t="s">
        <v>170</v>
      </c>
      <c r="E539" s="217">
        <v>9</v>
      </c>
      <c r="F539" s="217">
        <v>6</v>
      </c>
      <c r="G539" s="217">
        <v>15</v>
      </c>
      <c r="H539" s="269">
        <v>44652</v>
      </c>
      <c r="I539" s="217">
        <v>400</v>
      </c>
      <c r="J539" s="217">
        <f t="shared" si="22"/>
        <v>15</v>
      </c>
      <c r="N539" s="216"/>
      <c r="R539" s="216"/>
      <c r="U539" s="216"/>
    </row>
    <row r="540" spans="1:21" ht="15" hidden="1" outlineLevel="1" thickBot="1" x14ac:dyDescent="0.4">
      <c r="A540" s="216" t="s">
        <v>5398</v>
      </c>
      <c r="B540" s="46">
        <v>3</v>
      </c>
      <c r="C540" s="216" t="s">
        <v>5399</v>
      </c>
      <c r="D540" s="72" t="s">
        <v>170</v>
      </c>
      <c r="E540" s="217">
        <v>2</v>
      </c>
      <c r="F540" s="217">
        <v>2</v>
      </c>
      <c r="G540" s="217">
        <v>4</v>
      </c>
      <c r="H540" s="269">
        <v>44652</v>
      </c>
      <c r="I540" s="217">
        <v>300</v>
      </c>
      <c r="J540" s="217">
        <f t="shared" si="22"/>
        <v>4</v>
      </c>
      <c r="N540" s="216"/>
      <c r="R540" s="216"/>
      <c r="U540" s="216"/>
    </row>
    <row r="541" spans="1:21" ht="15" hidden="1" outlineLevel="1" thickBot="1" x14ac:dyDescent="0.4">
      <c r="A541" s="216" t="s">
        <v>5398</v>
      </c>
      <c r="B541" s="46">
        <v>50</v>
      </c>
      <c r="C541" s="216" t="s">
        <v>5399</v>
      </c>
      <c r="D541" s="72" t="s">
        <v>170</v>
      </c>
      <c r="E541" s="217">
        <v>4</v>
      </c>
      <c r="F541" s="217">
        <v>2</v>
      </c>
      <c r="G541" s="217">
        <v>6</v>
      </c>
      <c r="H541" s="269">
        <v>44652</v>
      </c>
      <c r="I541" s="217">
        <v>800</v>
      </c>
      <c r="J541" s="217">
        <f t="shared" si="22"/>
        <v>6</v>
      </c>
      <c r="N541" s="216"/>
      <c r="R541" s="216"/>
      <c r="U541" s="216"/>
    </row>
    <row r="542" spans="1:21" ht="15" hidden="1" outlineLevel="1" thickBot="1" x14ac:dyDescent="0.4">
      <c r="A542" s="216" t="s">
        <v>5398</v>
      </c>
      <c r="B542" s="46">
        <v>4</v>
      </c>
      <c r="C542" s="216" t="s">
        <v>5399</v>
      </c>
      <c r="D542" s="72" t="s">
        <v>170</v>
      </c>
      <c r="E542" s="217">
        <v>3</v>
      </c>
      <c r="F542" s="217">
        <v>2</v>
      </c>
      <c r="G542" s="217">
        <v>5</v>
      </c>
      <c r="H542" s="269">
        <v>44652</v>
      </c>
      <c r="I542" s="217">
        <v>200</v>
      </c>
      <c r="J542" s="217">
        <f t="shared" si="22"/>
        <v>5</v>
      </c>
      <c r="N542" s="216"/>
      <c r="R542" s="216"/>
      <c r="U542" s="216"/>
    </row>
    <row r="543" spans="1:21" ht="15" hidden="1" outlineLevel="1" thickBot="1" x14ac:dyDescent="0.4">
      <c r="A543" s="216" t="s">
        <v>5398</v>
      </c>
      <c r="B543" s="46">
        <v>5</v>
      </c>
      <c r="C543" s="216" t="s">
        <v>5399</v>
      </c>
      <c r="D543" s="72" t="s">
        <v>170</v>
      </c>
      <c r="E543" s="217">
        <v>9</v>
      </c>
      <c r="F543" s="217">
        <v>3</v>
      </c>
      <c r="G543" s="217">
        <v>12</v>
      </c>
      <c r="H543" s="269">
        <v>44652</v>
      </c>
      <c r="I543" s="217">
        <v>780</v>
      </c>
      <c r="J543" s="217">
        <f t="shared" si="22"/>
        <v>12</v>
      </c>
      <c r="N543" s="216"/>
      <c r="R543" s="216"/>
      <c r="U543" s="216"/>
    </row>
    <row r="544" spans="1:21" ht="15" hidden="1" outlineLevel="1" thickBot="1" x14ac:dyDescent="0.4">
      <c r="A544" s="216" t="s">
        <v>5398</v>
      </c>
      <c r="B544" s="46">
        <v>6</v>
      </c>
      <c r="C544" s="216" t="s">
        <v>5399</v>
      </c>
      <c r="D544" s="72" t="s">
        <v>170</v>
      </c>
      <c r="E544" s="217">
        <v>2</v>
      </c>
      <c r="F544" s="217">
        <v>4</v>
      </c>
      <c r="G544" s="217">
        <v>6</v>
      </c>
      <c r="H544" s="269">
        <v>44652</v>
      </c>
      <c r="I544" s="217">
        <v>800</v>
      </c>
      <c r="J544" s="217">
        <f t="shared" si="22"/>
        <v>6</v>
      </c>
      <c r="N544" s="216"/>
      <c r="R544" s="216"/>
      <c r="U544" s="216"/>
    </row>
    <row r="545" spans="1:21" ht="15" hidden="1" outlineLevel="1" thickBot="1" x14ac:dyDescent="0.4">
      <c r="A545" s="216" t="s">
        <v>5398</v>
      </c>
      <c r="B545" s="46">
        <v>8</v>
      </c>
      <c r="C545" s="216" t="s">
        <v>5399</v>
      </c>
      <c r="D545" s="72" t="s">
        <v>170</v>
      </c>
      <c r="E545" s="217">
        <v>5</v>
      </c>
      <c r="F545" s="217">
        <v>2</v>
      </c>
      <c r="G545" s="217">
        <v>7</v>
      </c>
      <c r="H545" s="269">
        <v>44652</v>
      </c>
      <c r="I545" s="217">
        <v>500</v>
      </c>
      <c r="J545" s="217">
        <f t="shared" si="22"/>
        <v>7</v>
      </c>
      <c r="N545" s="216"/>
      <c r="R545" s="216"/>
      <c r="U545" s="216"/>
    </row>
    <row r="546" spans="1:21" ht="15" hidden="1" outlineLevel="1" thickBot="1" x14ac:dyDescent="0.4">
      <c r="A546" s="216" t="s">
        <v>5398</v>
      </c>
      <c r="B546" s="46">
        <v>10</v>
      </c>
      <c r="C546" s="216" t="s">
        <v>5399</v>
      </c>
      <c r="D546" s="72" t="s">
        <v>170</v>
      </c>
      <c r="E546" s="217">
        <v>3</v>
      </c>
      <c r="F546" s="217">
        <v>2</v>
      </c>
      <c r="G546" s="217">
        <v>5</v>
      </c>
      <c r="H546" s="269">
        <v>44652</v>
      </c>
      <c r="I546" s="217">
        <v>200</v>
      </c>
      <c r="J546" s="217">
        <f t="shared" si="22"/>
        <v>5</v>
      </c>
      <c r="N546" s="216"/>
      <c r="R546" s="216"/>
      <c r="U546" s="216"/>
    </row>
    <row r="547" spans="1:21" ht="15" hidden="1" outlineLevel="1" thickBot="1" x14ac:dyDescent="0.4">
      <c r="A547" s="216" t="s">
        <v>5398</v>
      </c>
      <c r="B547" s="46">
        <v>11</v>
      </c>
      <c r="C547" s="216" t="s">
        <v>5399</v>
      </c>
      <c r="D547" s="72" t="s">
        <v>170</v>
      </c>
      <c r="E547" s="217">
        <v>5</v>
      </c>
      <c r="F547" s="217">
        <v>2</v>
      </c>
      <c r="G547" s="217">
        <v>7</v>
      </c>
      <c r="H547" s="269">
        <v>44652</v>
      </c>
      <c r="I547" s="217">
        <v>750</v>
      </c>
      <c r="J547" s="217">
        <f t="shared" si="22"/>
        <v>7</v>
      </c>
      <c r="N547" s="216"/>
      <c r="R547" s="216"/>
      <c r="U547" s="216"/>
    </row>
    <row r="548" spans="1:21" ht="15" hidden="1" outlineLevel="1" thickBot="1" x14ac:dyDescent="0.4">
      <c r="A548" s="216" t="s">
        <v>5398</v>
      </c>
      <c r="B548" s="46">
        <v>12</v>
      </c>
      <c r="C548" s="216" t="s">
        <v>5399</v>
      </c>
      <c r="D548" s="72" t="s">
        <v>170</v>
      </c>
      <c r="E548" s="217">
        <v>7</v>
      </c>
      <c r="F548" s="217">
        <v>2</v>
      </c>
      <c r="G548" s="217">
        <v>9</v>
      </c>
      <c r="H548" s="269">
        <v>44652</v>
      </c>
      <c r="I548" s="217">
        <v>800</v>
      </c>
      <c r="J548" s="217">
        <f t="shared" si="22"/>
        <v>9</v>
      </c>
      <c r="N548" s="216"/>
      <c r="R548" s="216"/>
      <c r="U548" s="216"/>
    </row>
    <row r="549" spans="1:21" ht="15" hidden="1" outlineLevel="1" thickBot="1" x14ac:dyDescent="0.4">
      <c r="A549" s="216" t="s">
        <v>5398</v>
      </c>
      <c r="B549" s="46">
        <v>13</v>
      </c>
      <c r="C549" s="216" t="s">
        <v>5399</v>
      </c>
      <c r="D549" s="72" t="s">
        <v>170</v>
      </c>
      <c r="E549" s="217">
        <v>4</v>
      </c>
      <c r="F549" s="217">
        <v>2</v>
      </c>
      <c r="G549" s="217">
        <v>6</v>
      </c>
      <c r="H549" s="269">
        <v>44652</v>
      </c>
      <c r="I549" s="217">
        <v>300</v>
      </c>
      <c r="J549" s="217">
        <f t="shared" si="22"/>
        <v>6</v>
      </c>
      <c r="N549" s="216"/>
      <c r="R549" s="216"/>
      <c r="U549" s="216"/>
    </row>
    <row r="550" spans="1:21" ht="15" hidden="1" outlineLevel="1" thickBot="1" x14ac:dyDescent="0.4">
      <c r="A550" s="216" t="s">
        <v>5398</v>
      </c>
      <c r="B550" s="46">
        <v>14</v>
      </c>
      <c r="C550" s="216" t="s">
        <v>5399</v>
      </c>
      <c r="D550" s="72" t="s">
        <v>170</v>
      </c>
      <c r="E550" s="217">
        <v>5</v>
      </c>
      <c r="F550" s="217">
        <v>2</v>
      </c>
      <c r="G550" s="217">
        <v>7</v>
      </c>
      <c r="H550" s="269">
        <v>44652</v>
      </c>
      <c r="I550" s="217">
        <v>200</v>
      </c>
      <c r="J550" s="217">
        <f t="shared" si="22"/>
        <v>7</v>
      </c>
      <c r="N550" s="216"/>
      <c r="R550" s="216"/>
      <c r="U550" s="216"/>
    </row>
    <row r="551" spans="1:21" ht="15" hidden="1" outlineLevel="1" thickBot="1" x14ac:dyDescent="0.4">
      <c r="A551" s="216" t="s">
        <v>5398</v>
      </c>
      <c r="B551" s="46">
        <v>15</v>
      </c>
      <c r="C551" s="216" t="s">
        <v>5399</v>
      </c>
      <c r="D551" s="72" t="s">
        <v>170</v>
      </c>
      <c r="E551" s="217">
        <v>1</v>
      </c>
      <c r="F551" s="217">
        <v>2</v>
      </c>
      <c r="G551" s="217">
        <v>3</v>
      </c>
      <c r="H551" s="269">
        <v>44652</v>
      </c>
      <c r="I551" s="217">
        <v>800</v>
      </c>
      <c r="J551" s="217">
        <f t="shared" si="22"/>
        <v>3</v>
      </c>
      <c r="N551" s="216"/>
      <c r="R551" s="216"/>
      <c r="U551" s="216"/>
    </row>
    <row r="552" spans="1:21" ht="15" hidden="1" outlineLevel="1" thickBot="1" x14ac:dyDescent="0.4">
      <c r="A552" s="216" t="s">
        <v>5398</v>
      </c>
      <c r="B552" s="46">
        <v>16</v>
      </c>
      <c r="C552" s="216" t="s">
        <v>5399</v>
      </c>
      <c r="D552" s="72" t="s">
        <v>170</v>
      </c>
      <c r="E552" s="217">
        <v>3</v>
      </c>
      <c r="F552" s="217">
        <v>3</v>
      </c>
      <c r="G552" s="217">
        <v>6</v>
      </c>
      <c r="H552" s="269">
        <v>44652</v>
      </c>
      <c r="I552" s="217">
        <v>400</v>
      </c>
      <c r="J552" s="217">
        <f t="shared" si="22"/>
        <v>6</v>
      </c>
      <c r="N552" s="216"/>
      <c r="R552" s="216"/>
      <c r="U552" s="216"/>
    </row>
    <row r="553" spans="1:21" ht="15" hidden="1" outlineLevel="1" thickBot="1" x14ac:dyDescent="0.4">
      <c r="A553" s="216" t="s">
        <v>5398</v>
      </c>
      <c r="B553" s="46">
        <v>17</v>
      </c>
      <c r="C553" s="216" t="s">
        <v>5399</v>
      </c>
      <c r="D553" s="72" t="s">
        <v>170</v>
      </c>
      <c r="E553" s="217">
        <v>2</v>
      </c>
      <c r="F553" s="217">
        <v>2</v>
      </c>
      <c r="G553" s="217">
        <v>4</v>
      </c>
      <c r="H553" s="269">
        <v>44652</v>
      </c>
      <c r="I553" s="217">
        <v>900</v>
      </c>
      <c r="J553" s="217">
        <f t="shared" si="22"/>
        <v>4</v>
      </c>
      <c r="N553" s="216"/>
      <c r="R553" s="216"/>
      <c r="U553" s="216"/>
    </row>
    <row r="554" spans="1:21" ht="15" hidden="1" outlineLevel="1" thickBot="1" x14ac:dyDescent="0.4">
      <c r="A554" s="216" t="s">
        <v>5398</v>
      </c>
      <c r="B554" s="46">
        <v>18</v>
      </c>
      <c r="C554" s="216" t="s">
        <v>5399</v>
      </c>
      <c r="D554" s="72" t="s">
        <v>170</v>
      </c>
      <c r="E554" s="217">
        <v>3</v>
      </c>
      <c r="F554" s="217">
        <v>3</v>
      </c>
      <c r="G554" s="217">
        <v>6</v>
      </c>
      <c r="H554" s="269">
        <v>44652</v>
      </c>
      <c r="I554" s="217">
        <v>750</v>
      </c>
      <c r="J554" s="217">
        <f t="shared" si="22"/>
        <v>6</v>
      </c>
      <c r="N554" s="216"/>
      <c r="R554" s="216"/>
      <c r="U554" s="216"/>
    </row>
    <row r="555" spans="1:21" ht="15" hidden="1" outlineLevel="1" thickBot="1" x14ac:dyDescent="0.4">
      <c r="A555" s="216" t="s">
        <v>5398</v>
      </c>
      <c r="B555" s="46">
        <v>19</v>
      </c>
      <c r="C555" s="216" t="s">
        <v>5399</v>
      </c>
      <c r="D555" s="72" t="s">
        <v>170</v>
      </c>
      <c r="E555" s="217">
        <v>9</v>
      </c>
      <c r="F555" s="217">
        <v>2</v>
      </c>
      <c r="G555" s="217">
        <v>11</v>
      </c>
      <c r="H555" s="269">
        <v>44652</v>
      </c>
      <c r="I555" s="217">
        <v>300</v>
      </c>
      <c r="J555" s="217">
        <f t="shared" si="22"/>
        <v>11</v>
      </c>
      <c r="N555" s="216"/>
      <c r="R555" s="216"/>
      <c r="U555" s="216"/>
    </row>
    <row r="556" spans="1:21" ht="15" hidden="1" outlineLevel="1" thickBot="1" x14ac:dyDescent="0.4">
      <c r="A556" s="216" t="s">
        <v>5398</v>
      </c>
      <c r="B556" s="46">
        <v>20</v>
      </c>
      <c r="C556" s="216" t="s">
        <v>5399</v>
      </c>
      <c r="D556" s="72" t="s">
        <v>170</v>
      </c>
      <c r="E556" s="217">
        <v>6</v>
      </c>
      <c r="F556" s="217">
        <v>4</v>
      </c>
      <c r="G556" s="217">
        <v>10</v>
      </c>
      <c r="H556" s="269">
        <v>44652</v>
      </c>
      <c r="I556" s="217">
        <v>450</v>
      </c>
      <c r="J556" s="217">
        <f t="shared" si="22"/>
        <v>10</v>
      </c>
      <c r="N556" s="216"/>
      <c r="R556" s="216"/>
      <c r="U556" s="216"/>
    </row>
    <row r="557" spans="1:21" ht="15" hidden="1" outlineLevel="1" thickBot="1" x14ac:dyDescent="0.4">
      <c r="A557" s="216" t="s">
        <v>5398</v>
      </c>
      <c r="B557" s="46">
        <v>51</v>
      </c>
      <c r="C557" s="216" t="s">
        <v>5399</v>
      </c>
      <c r="D557" s="72" t="s">
        <v>170</v>
      </c>
      <c r="E557" s="217">
        <v>12</v>
      </c>
      <c r="F557" s="217">
        <v>6</v>
      </c>
      <c r="G557" s="217">
        <v>18</v>
      </c>
      <c r="H557" s="269">
        <v>44652</v>
      </c>
      <c r="I557" s="217">
        <v>600</v>
      </c>
      <c r="J557" s="217">
        <f t="shared" si="22"/>
        <v>18</v>
      </c>
      <c r="N557" s="216"/>
      <c r="R557" s="216"/>
      <c r="U557" s="216"/>
    </row>
    <row r="558" spans="1:21" ht="15" hidden="1" outlineLevel="1" thickBot="1" x14ac:dyDescent="0.4">
      <c r="A558" s="216" t="s">
        <v>5398</v>
      </c>
      <c r="B558" s="46">
        <v>21</v>
      </c>
      <c r="C558" s="216" t="s">
        <v>5399</v>
      </c>
      <c r="D558" s="72" t="s">
        <v>170</v>
      </c>
      <c r="E558" s="217">
        <v>10</v>
      </c>
      <c r="F558" s="217">
        <v>2</v>
      </c>
      <c r="G558" s="217">
        <v>12</v>
      </c>
      <c r="H558" s="269">
        <v>44652</v>
      </c>
      <c r="I558" s="217">
        <v>570</v>
      </c>
      <c r="J558" s="217">
        <f t="shared" si="22"/>
        <v>12</v>
      </c>
      <c r="N558" s="216"/>
      <c r="R558" s="216"/>
      <c r="U558" s="216"/>
    </row>
    <row r="559" spans="1:21" ht="15" hidden="1" outlineLevel="1" thickBot="1" x14ac:dyDescent="0.4">
      <c r="A559" s="216" t="s">
        <v>5398</v>
      </c>
      <c r="B559" s="46">
        <v>22</v>
      </c>
      <c r="C559" s="216" t="s">
        <v>5399</v>
      </c>
      <c r="D559" s="72" t="s">
        <v>170</v>
      </c>
      <c r="E559" s="217">
        <v>7</v>
      </c>
      <c r="F559" s="217">
        <v>6</v>
      </c>
      <c r="G559" s="217">
        <v>13</v>
      </c>
      <c r="H559" s="269">
        <v>44652</v>
      </c>
      <c r="I559" s="217">
        <v>700</v>
      </c>
      <c r="J559" s="217">
        <f t="shared" si="22"/>
        <v>13</v>
      </c>
      <c r="N559" s="216"/>
      <c r="R559" s="216"/>
      <c r="U559" s="216"/>
    </row>
    <row r="560" spans="1:21" ht="15" hidden="1" outlineLevel="1" thickBot="1" x14ac:dyDescent="0.4">
      <c r="A560" s="216" t="s">
        <v>5398</v>
      </c>
      <c r="B560" s="46">
        <v>24</v>
      </c>
      <c r="C560" s="216" t="s">
        <v>5399</v>
      </c>
      <c r="D560" s="72" t="s">
        <v>170</v>
      </c>
      <c r="E560" s="217">
        <v>7</v>
      </c>
      <c r="F560" s="217">
        <v>2</v>
      </c>
      <c r="G560" s="217">
        <v>9</v>
      </c>
      <c r="H560" s="269">
        <v>44652</v>
      </c>
      <c r="I560" s="217">
        <v>700</v>
      </c>
      <c r="J560" s="217">
        <f t="shared" si="22"/>
        <v>9</v>
      </c>
      <c r="N560" s="216"/>
      <c r="R560" s="216"/>
      <c r="U560" s="216"/>
    </row>
    <row r="561" spans="1:21" ht="15" hidden="1" outlineLevel="1" thickBot="1" x14ac:dyDescent="0.4">
      <c r="A561" s="216" t="s">
        <v>5398</v>
      </c>
      <c r="B561" s="46">
        <v>25</v>
      </c>
      <c r="C561" s="216" t="s">
        <v>5399</v>
      </c>
      <c r="D561" s="72" t="s">
        <v>170</v>
      </c>
      <c r="E561" s="217">
        <v>2</v>
      </c>
      <c r="F561" s="217">
        <v>2</v>
      </c>
      <c r="G561" s="217">
        <v>4</v>
      </c>
      <c r="H561" s="269">
        <v>44652</v>
      </c>
      <c r="I561" s="217">
        <v>700</v>
      </c>
      <c r="J561" s="217">
        <f t="shared" si="22"/>
        <v>4</v>
      </c>
      <c r="N561" s="216"/>
      <c r="R561" s="216"/>
      <c r="U561" s="216"/>
    </row>
    <row r="562" spans="1:21" ht="15" hidden="1" outlineLevel="1" thickBot="1" x14ac:dyDescent="0.4">
      <c r="A562" s="216" t="s">
        <v>5398</v>
      </c>
      <c r="B562" s="46">
        <v>26</v>
      </c>
      <c r="C562" s="216" t="s">
        <v>5399</v>
      </c>
      <c r="D562" s="72" t="s">
        <v>170</v>
      </c>
      <c r="E562" s="217">
        <v>4</v>
      </c>
      <c r="F562" s="217">
        <v>3</v>
      </c>
      <c r="G562" s="217">
        <v>7</v>
      </c>
      <c r="H562" s="269">
        <v>44652</v>
      </c>
      <c r="I562" s="217">
        <v>200</v>
      </c>
      <c r="J562" s="217">
        <f t="shared" si="22"/>
        <v>7</v>
      </c>
      <c r="N562" s="216"/>
      <c r="R562" s="216"/>
      <c r="U562" s="216"/>
    </row>
    <row r="563" spans="1:21" ht="15" hidden="1" outlineLevel="1" thickBot="1" x14ac:dyDescent="0.4">
      <c r="A563" s="216" t="s">
        <v>5398</v>
      </c>
      <c r="B563" s="46">
        <v>27</v>
      </c>
      <c r="C563" s="216" t="s">
        <v>5399</v>
      </c>
      <c r="D563" s="72" t="s">
        <v>170</v>
      </c>
      <c r="E563" s="217">
        <v>6</v>
      </c>
      <c r="F563" s="217">
        <v>2</v>
      </c>
      <c r="G563" s="217">
        <v>8</v>
      </c>
      <c r="H563" s="269">
        <v>44652</v>
      </c>
      <c r="I563" s="217">
        <v>400</v>
      </c>
      <c r="J563" s="217">
        <f t="shared" si="22"/>
        <v>8</v>
      </c>
      <c r="N563" s="216"/>
      <c r="R563" s="216"/>
      <c r="U563" s="216"/>
    </row>
    <row r="564" spans="1:21" ht="15" hidden="1" outlineLevel="1" thickBot="1" x14ac:dyDescent="0.4">
      <c r="A564" s="216" t="s">
        <v>5398</v>
      </c>
      <c r="B564" s="46">
        <v>28</v>
      </c>
      <c r="C564" s="216" t="s">
        <v>5399</v>
      </c>
      <c r="D564" s="72" t="s">
        <v>170</v>
      </c>
      <c r="E564" s="217">
        <v>2</v>
      </c>
      <c r="F564" s="217">
        <v>5</v>
      </c>
      <c r="G564" s="217">
        <v>7</v>
      </c>
      <c r="H564" s="269">
        <v>44652</v>
      </c>
      <c r="I564" s="217">
        <v>300</v>
      </c>
      <c r="J564" s="217">
        <f t="shared" si="22"/>
        <v>7</v>
      </c>
      <c r="N564" s="216"/>
      <c r="R564" s="216"/>
      <c r="U564" s="216"/>
    </row>
    <row r="565" spans="1:21" ht="15" hidden="1" outlineLevel="1" thickBot="1" x14ac:dyDescent="0.4">
      <c r="A565" s="216" t="s">
        <v>5398</v>
      </c>
      <c r="B565" s="46">
        <v>29</v>
      </c>
      <c r="C565" s="216" t="s">
        <v>5399</v>
      </c>
      <c r="D565" s="72" t="s">
        <v>170</v>
      </c>
      <c r="E565" s="217">
        <v>1</v>
      </c>
      <c r="F565" s="217">
        <v>2</v>
      </c>
      <c r="G565" s="217">
        <v>3</v>
      </c>
      <c r="H565" s="269">
        <v>44652</v>
      </c>
      <c r="I565" s="217">
        <v>300</v>
      </c>
      <c r="J565" s="217">
        <f t="shared" si="22"/>
        <v>3</v>
      </c>
      <c r="N565" s="216"/>
      <c r="R565" s="216"/>
      <c r="U565" s="216"/>
    </row>
    <row r="566" spans="1:21" ht="15" hidden="1" outlineLevel="1" thickBot="1" x14ac:dyDescent="0.4">
      <c r="A566" s="216" t="s">
        <v>5398</v>
      </c>
      <c r="B566" s="46">
        <v>30</v>
      </c>
      <c r="C566" s="216" t="s">
        <v>5399</v>
      </c>
      <c r="D566" s="72" t="s">
        <v>170</v>
      </c>
      <c r="E566" s="217">
        <v>2</v>
      </c>
      <c r="F566" s="217">
        <v>2</v>
      </c>
      <c r="G566" s="217">
        <v>4</v>
      </c>
      <c r="H566" s="269">
        <v>44652</v>
      </c>
      <c r="I566" s="217">
        <v>400</v>
      </c>
      <c r="J566" s="217">
        <f t="shared" si="22"/>
        <v>4</v>
      </c>
      <c r="N566" s="216"/>
      <c r="R566" s="216"/>
      <c r="U566" s="216"/>
    </row>
    <row r="567" spans="1:21" ht="15" hidden="1" outlineLevel="1" thickBot="1" x14ac:dyDescent="0.4">
      <c r="A567" s="216" t="s">
        <v>5398</v>
      </c>
      <c r="B567" s="46">
        <v>31</v>
      </c>
      <c r="C567" s="216" t="s">
        <v>5399</v>
      </c>
      <c r="D567" s="72" t="s">
        <v>170</v>
      </c>
      <c r="E567" s="217">
        <v>7</v>
      </c>
      <c r="F567" s="217">
        <v>2</v>
      </c>
      <c r="G567" s="217">
        <v>9</v>
      </c>
      <c r="H567" s="269">
        <v>44652</v>
      </c>
      <c r="I567" s="217">
        <v>500</v>
      </c>
      <c r="J567" s="217">
        <f t="shared" si="22"/>
        <v>9</v>
      </c>
      <c r="N567" s="216"/>
      <c r="R567" s="216"/>
      <c r="U567" s="216"/>
    </row>
    <row r="568" spans="1:21" ht="15" hidden="1" outlineLevel="1" thickBot="1" x14ac:dyDescent="0.4">
      <c r="A568" s="216" t="s">
        <v>5398</v>
      </c>
      <c r="B568" s="46">
        <v>32</v>
      </c>
      <c r="C568" s="216" t="s">
        <v>5399</v>
      </c>
      <c r="D568" s="72" t="s">
        <v>170</v>
      </c>
      <c r="E568" s="217">
        <v>2</v>
      </c>
      <c r="F568" s="217">
        <v>2</v>
      </c>
      <c r="G568" s="217">
        <v>4</v>
      </c>
      <c r="H568" s="269">
        <v>44652</v>
      </c>
      <c r="I568" s="217">
        <v>500</v>
      </c>
      <c r="J568" s="217">
        <f t="shared" si="22"/>
        <v>4</v>
      </c>
      <c r="N568" s="216"/>
      <c r="R568" s="216"/>
      <c r="U568" s="216"/>
    </row>
    <row r="569" spans="1:21" ht="15" hidden="1" outlineLevel="1" thickBot="1" x14ac:dyDescent="0.4">
      <c r="A569" s="216" t="s">
        <v>5398</v>
      </c>
      <c r="B569" s="46">
        <v>33</v>
      </c>
      <c r="C569" s="216" t="s">
        <v>5399</v>
      </c>
      <c r="D569" s="72" t="s">
        <v>170</v>
      </c>
      <c r="E569" s="217">
        <v>4</v>
      </c>
      <c r="F569" s="217">
        <v>2</v>
      </c>
      <c r="G569" s="217">
        <v>6</v>
      </c>
      <c r="H569" s="269">
        <v>44652</v>
      </c>
      <c r="I569" s="217">
        <v>500</v>
      </c>
      <c r="J569" s="217">
        <f t="shared" si="22"/>
        <v>6</v>
      </c>
      <c r="N569" s="216"/>
      <c r="R569" s="216"/>
      <c r="U569" s="216"/>
    </row>
    <row r="570" spans="1:21" ht="15" hidden="1" outlineLevel="1" thickBot="1" x14ac:dyDescent="0.4">
      <c r="A570" s="216" t="s">
        <v>5398</v>
      </c>
      <c r="B570" s="46">
        <v>34</v>
      </c>
      <c r="C570" s="216" t="s">
        <v>5399</v>
      </c>
      <c r="D570" s="72" t="s">
        <v>170</v>
      </c>
      <c r="E570" s="217">
        <v>10</v>
      </c>
      <c r="F570" s="217">
        <v>2</v>
      </c>
      <c r="G570" s="217">
        <v>12</v>
      </c>
      <c r="H570" s="269">
        <v>44652</v>
      </c>
      <c r="I570" s="217">
        <v>200</v>
      </c>
      <c r="J570" s="217">
        <f t="shared" si="22"/>
        <v>12</v>
      </c>
      <c r="N570" s="216"/>
      <c r="R570" s="216"/>
      <c r="U570" s="216"/>
    </row>
    <row r="571" spans="1:21" ht="15" hidden="1" outlineLevel="1" thickBot="1" x14ac:dyDescent="0.4">
      <c r="A571" s="216" t="s">
        <v>5398</v>
      </c>
      <c r="B571" s="46">
        <v>42</v>
      </c>
      <c r="C571" s="216" t="s">
        <v>5399</v>
      </c>
      <c r="D571" s="72" t="s">
        <v>170</v>
      </c>
      <c r="E571" s="217">
        <v>3</v>
      </c>
      <c r="F571" s="217">
        <v>2</v>
      </c>
      <c r="G571" s="217">
        <v>5</v>
      </c>
      <c r="H571" s="269">
        <v>44652</v>
      </c>
      <c r="I571" s="217">
        <v>750</v>
      </c>
      <c r="J571" s="217">
        <f t="shared" si="22"/>
        <v>5</v>
      </c>
      <c r="N571" s="216"/>
      <c r="R571" s="216"/>
      <c r="U571" s="216"/>
    </row>
    <row r="572" spans="1:21" ht="15" hidden="1" outlineLevel="1" thickBot="1" x14ac:dyDescent="0.4">
      <c r="A572" s="216" t="s">
        <v>5398</v>
      </c>
      <c r="B572" s="46">
        <v>35</v>
      </c>
      <c r="C572" s="216" t="s">
        <v>5399</v>
      </c>
      <c r="D572" s="72" t="s">
        <v>170</v>
      </c>
      <c r="E572" s="217">
        <v>6</v>
      </c>
      <c r="F572" s="217">
        <v>2</v>
      </c>
      <c r="G572" s="217">
        <v>8</v>
      </c>
      <c r="H572" s="269">
        <v>44652</v>
      </c>
      <c r="I572" s="217">
        <v>800</v>
      </c>
      <c r="J572" s="217">
        <f t="shared" si="22"/>
        <v>8</v>
      </c>
      <c r="N572" s="216"/>
      <c r="R572" s="216"/>
      <c r="U572" s="216"/>
    </row>
    <row r="573" spans="1:21" ht="15" hidden="1" outlineLevel="1" thickBot="1" x14ac:dyDescent="0.4">
      <c r="A573" s="216" t="s">
        <v>5398</v>
      </c>
      <c r="B573" s="46">
        <v>39</v>
      </c>
      <c r="C573" s="216" t="s">
        <v>5399</v>
      </c>
      <c r="D573" s="72" t="s">
        <v>170</v>
      </c>
      <c r="E573" s="217">
        <v>6</v>
      </c>
      <c r="F573" s="217">
        <v>5</v>
      </c>
      <c r="G573" s="217">
        <v>11</v>
      </c>
      <c r="H573" s="269">
        <v>44652</v>
      </c>
      <c r="I573" s="217">
        <v>200</v>
      </c>
      <c r="J573" s="217">
        <f t="shared" si="22"/>
        <v>11</v>
      </c>
      <c r="N573" s="216"/>
      <c r="R573" s="216"/>
      <c r="U573" s="216"/>
    </row>
    <row r="574" spans="1:21" ht="15" hidden="1" outlineLevel="1" thickBot="1" x14ac:dyDescent="0.4">
      <c r="A574" s="216" t="s">
        <v>5398</v>
      </c>
      <c r="B574" s="46">
        <v>36</v>
      </c>
      <c r="C574" s="216" t="s">
        <v>5399</v>
      </c>
      <c r="D574" s="72" t="s">
        <v>170</v>
      </c>
      <c r="E574" s="217">
        <v>8</v>
      </c>
      <c r="F574" s="217">
        <v>5</v>
      </c>
      <c r="G574" s="217">
        <v>13</v>
      </c>
      <c r="H574" s="269">
        <v>44652</v>
      </c>
      <c r="I574" s="217">
        <v>600</v>
      </c>
      <c r="J574" s="217">
        <f t="shared" si="22"/>
        <v>13</v>
      </c>
      <c r="N574" s="216"/>
      <c r="R574" s="216"/>
      <c r="U574" s="216"/>
    </row>
    <row r="575" spans="1:21" ht="15" hidden="1" outlineLevel="1" thickBot="1" x14ac:dyDescent="0.4">
      <c r="A575" s="216" t="s">
        <v>5398</v>
      </c>
      <c r="B575" s="46">
        <v>37</v>
      </c>
      <c r="C575" s="216" t="s">
        <v>5399</v>
      </c>
      <c r="D575" s="72" t="s">
        <v>170</v>
      </c>
      <c r="E575" s="217">
        <v>3</v>
      </c>
      <c r="F575" s="217">
        <v>2</v>
      </c>
      <c r="G575" s="217">
        <v>5</v>
      </c>
      <c r="H575" s="269">
        <v>44652</v>
      </c>
      <c r="I575" s="217">
        <v>650</v>
      </c>
      <c r="J575" s="217">
        <f t="shared" si="22"/>
        <v>5</v>
      </c>
      <c r="N575" s="216"/>
      <c r="R575" s="216"/>
      <c r="U575" s="216"/>
    </row>
    <row r="576" spans="1:21" ht="15" hidden="1" outlineLevel="1" thickBot="1" x14ac:dyDescent="0.4">
      <c r="A576" s="216" t="s">
        <v>5398</v>
      </c>
      <c r="B576" s="46">
        <v>38</v>
      </c>
      <c r="C576" s="216" t="s">
        <v>5399</v>
      </c>
      <c r="D576" s="72" t="s">
        <v>170</v>
      </c>
      <c r="E576" s="217">
        <v>7</v>
      </c>
      <c r="F576" s="217">
        <v>3</v>
      </c>
      <c r="G576" s="217">
        <v>10</v>
      </c>
      <c r="H576" s="269">
        <v>44652</v>
      </c>
      <c r="I576" s="217">
        <v>300</v>
      </c>
      <c r="J576" s="217">
        <f t="shared" si="22"/>
        <v>10</v>
      </c>
      <c r="N576" s="216"/>
      <c r="R576" s="216"/>
      <c r="U576" s="216"/>
    </row>
    <row r="577" spans="1:21" ht="15" hidden="1" outlineLevel="1" thickBot="1" x14ac:dyDescent="0.4">
      <c r="A577" s="216" t="s">
        <v>5398</v>
      </c>
      <c r="B577" s="46">
        <v>40</v>
      </c>
      <c r="C577" s="216" t="s">
        <v>5399</v>
      </c>
      <c r="D577" s="72" t="s">
        <v>170</v>
      </c>
      <c r="E577" s="217">
        <v>4</v>
      </c>
      <c r="F577" s="217">
        <v>3</v>
      </c>
      <c r="G577" s="217">
        <v>7</v>
      </c>
      <c r="H577" s="269">
        <v>44652</v>
      </c>
      <c r="I577" s="217">
        <v>470</v>
      </c>
      <c r="J577" s="217">
        <f t="shared" si="22"/>
        <v>7</v>
      </c>
      <c r="N577" s="216"/>
      <c r="R577" s="216"/>
      <c r="U577" s="216"/>
    </row>
    <row r="578" spans="1:21" ht="15" hidden="1" outlineLevel="1" thickBot="1" x14ac:dyDescent="0.4">
      <c r="A578" s="216" t="s">
        <v>5398</v>
      </c>
      <c r="B578" s="46">
        <v>41</v>
      </c>
      <c r="C578" s="216" t="s">
        <v>5399</v>
      </c>
      <c r="D578" s="72" t="s">
        <v>170</v>
      </c>
      <c r="E578" s="217">
        <v>5</v>
      </c>
      <c r="F578" s="217">
        <v>2</v>
      </c>
      <c r="G578" s="217">
        <v>7</v>
      </c>
      <c r="H578" s="269">
        <v>44652</v>
      </c>
      <c r="I578" s="217">
        <v>220</v>
      </c>
      <c r="J578" s="217">
        <f t="shared" si="22"/>
        <v>7</v>
      </c>
      <c r="N578" s="216"/>
      <c r="R578" s="216"/>
      <c r="U578" s="216"/>
    </row>
    <row r="579" spans="1:21" ht="15" hidden="1" outlineLevel="1" thickBot="1" x14ac:dyDescent="0.4">
      <c r="A579" s="216" t="s">
        <v>5398</v>
      </c>
      <c r="B579" s="46">
        <v>43</v>
      </c>
      <c r="C579" s="216" t="s">
        <v>5399</v>
      </c>
      <c r="D579" s="72" t="s">
        <v>170</v>
      </c>
      <c r="E579" s="217">
        <v>2</v>
      </c>
      <c r="F579" s="217">
        <v>2</v>
      </c>
      <c r="G579" s="217">
        <v>4</v>
      </c>
      <c r="H579" s="269">
        <v>44652</v>
      </c>
      <c r="I579" s="217">
        <v>400</v>
      </c>
      <c r="J579" s="217">
        <f t="shared" ref="J579:J642" si="25">IF(I579&gt;$Q$1,,G579)</f>
        <v>4</v>
      </c>
      <c r="N579" s="216"/>
      <c r="R579" s="216"/>
      <c r="U579" s="216"/>
    </row>
    <row r="580" spans="1:21" ht="15" hidden="1" outlineLevel="1" thickBot="1" x14ac:dyDescent="0.4">
      <c r="A580" s="216" t="s">
        <v>5398</v>
      </c>
      <c r="B580" s="46">
        <v>44</v>
      </c>
      <c r="C580" s="216" t="s">
        <v>5399</v>
      </c>
      <c r="D580" s="72" t="s">
        <v>170</v>
      </c>
      <c r="E580" s="217">
        <v>3</v>
      </c>
      <c r="F580" s="217">
        <v>3</v>
      </c>
      <c r="G580" s="217">
        <v>6</v>
      </c>
      <c r="H580" s="269">
        <v>44652</v>
      </c>
      <c r="I580" s="217">
        <v>300</v>
      </c>
      <c r="J580" s="217">
        <f t="shared" si="25"/>
        <v>6</v>
      </c>
      <c r="N580" s="216"/>
      <c r="R580" s="216"/>
      <c r="U580" s="216"/>
    </row>
    <row r="581" spans="1:21" ht="15" hidden="1" outlineLevel="1" thickBot="1" x14ac:dyDescent="0.4">
      <c r="A581" s="216" t="s">
        <v>5398</v>
      </c>
      <c r="B581" s="46">
        <v>45</v>
      </c>
      <c r="C581" s="216" t="s">
        <v>5399</v>
      </c>
      <c r="D581" s="72" t="s">
        <v>170</v>
      </c>
      <c r="E581" s="217">
        <v>11</v>
      </c>
      <c r="F581" s="217">
        <v>2</v>
      </c>
      <c r="G581" s="217">
        <v>13</v>
      </c>
      <c r="H581" s="269">
        <v>44652</v>
      </c>
      <c r="I581" s="217">
        <v>800</v>
      </c>
      <c r="J581" s="217">
        <f t="shared" si="25"/>
        <v>13</v>
      </c>
      <c r="N581" s="216"/>
      <c r="R581" s="216"/>
      <c r="U581" s="216"/>
    </row>
    <row r="582" spans="1:21" ht="15" hidden="1" outlineLevel="1" thickBot="1" x14ac:dyDescent="0.4">
      <c r="A582" s="216" t="s">
        <v>5398</v>
      </c>
      <c r="B582" s="46">
        <v>46</v>
      </c>
      <c r="C582" s="216" t="s">
        <v>5399</v>
      </c>
      <c r="D582" s="72" t="s">
        <v>170</v>
      </c>
      <c r="E582" s="217">
        <v>4</v>
      </c>
      <c r="F582" s="217">
        <v>2</v>
      </c>
      <c r="G582" s="217">
        <v>6</v>
      </c>
      <c r="H582" s="269">
        <v>44652</v>
      </c>
      <c r="I582" s="217">
        <v>600</v>
      </c>
      <c r="J582" s="217">
        <f t="shared" si="25"/>
        <v>6</v>
      </c>
      <c r="N582" s="216"/>
      <c r="R582" s="216"/>
      <c r="U582" s="216"/>
    </row>
    <row r="583" spans="1:21" ht="15" hidden="1" outlineLevel="1" thickBot="1" x14ac:dyDescent="0.4">
      <c r="A583" s="216" t="s">
        <v>5398</v>
      </c>
      <c r="B583" s="46">
        <v>47</v>
      </c>
      <c r="C583" s="216" t="s">
        <v>5399</v>
      </c>
      <c r="D583" s="72" t="s">
        <v>170</v>
      </c>
      <c r="E583" s="217">
        <v>2</v>
      </c>
      <c r="F583" s="217">
        <v>2</v>
      </c>
      <c r="G583" s="217">
        <v>4</v>
      </c>
      <c r="H583" s="269">
        <v>44652</v>
      </c>
      <c r="I583" s="217">
        <v>200</v>
      </c>
      <c r="J583" s="217">
        <f t="shared" si="25"/>
        <v>4</v>
      </c>
      <c r="N583" s="216"/>
      <c r="R583" s="216"/>
      <c r="U583" s="216"/>
    </row>
    <row r="584" spans="1:21" ht="15" hidden="1" outlineLevel="1" thickBot="1" x14ac:dyDescent="0.4">
      <c r="A584" s="216" t="s">
        <v>5398</v>
      </c>
      <c r="B584" s="46">
        <v>48</v>
      </c>
      <c r="C584" s="216" t="s">
        <v>5399</v>
      </c>
      <c r="D584" s="72" t="s">
        <v>170</v>
      </c>
      <c r="E584" s="217">
        <v>3</v>
      </c>
      <c r="F584" s="217">
        <v>2</v>
      </c>
      <c r="G584" s="217">
        <v>5</v>
      </c>
      <c r="H584" s="269">
        <v>44652</v>
      </c>
      <c r="I584" s="217">
        <v>370</v>
      </c>
      <c r="J584" s="217">
        <f t="shared" si="25"/>
        <v>5</v>
      </c>
      <c r="N584" s="216"/>
      <c r="R584" s="216"/>
      <c r="U584" s="216"/>
    </row>
    <row r="585" spans="1:21" ht="15" hidden="1" outlineLevel="1" thickBot="1" x14ac:dyDescent="0.4">
      <c r="A585" s="216" t="s">
        <v>5398</v>
      </c>
      <c r="B585" s="46">
        <v>49</v>
      </c>
      <c r="C585" s="216" t="s">
        <v>5399</v>
      </c>
      <c r="D585" s="72" t="s">
        <v>170</v>
      </c>
      <c r="E585" s="217">
        <v>2</v>
      </c>
      <c r="F585" s="217">
        <v>2</v>
      </c>
      <c r="G585" s="217">
        <v>4</v>
      </c>
      <c r="H585" s="269">
        <v>44652</v>
      </c>
      <c r="I585" s="217">
        <v>470</v>
      </c>
      <c r="J585" s="217">
        <f t="shared" si="25"/>
        <v>4</v>
      </c>
      <c r="N585" s="216"/>
      <c r="R585" s="216"/>
      <c r="U585" s="216"/>
    </row>
    <row r="586" spans="1:21" ht="15" hidden="1" outlineLevel="1" thickBot="1" x14ac:dyDescent="0.4">
      <c r="A586" s="216" t="s">
        <v>5398</v>
      </c>
      <c r="B586" s="46">
        <v>52</v>
      </c>
      <c r="C586" s="216" t="s">
        <v>5399</v>
      </c>
      <c r="D586" s="72" t="s">
        <v>170</v>
      </c>
      <c r="E586" s="217">
        <v>15</v>
      </c>
      <c r="F586" s="217">
        <v>3</v>
      </c>
      <c r="G586" s="217">
        <v>18</v>
      </c>
      <c r="H586" s="269">
        <v>44652</v>
      </c>
      <c r="I586" s="217">
        <v>100</v>
      </c>
      <c r="J586" s="217">
        <f t="shared" si="25"/>
        <v>18</v>
      </c>
      <c r="N586" s="216"/>
      <c r="R586" s="216"/>
      <c r="U586" s="216"/>
    </row>
    <row r="587" spans="1:21" ht="15" hidden="1" outlineLevel="1" thickBot="1" x14ac:dyDescent="0.4">
      <c r="A587" s="216" t="s">
        <v>5398</v>
      </c>
      <c r="B587" s="46">
        <v>53</v>
      </c>
      <c r="C587" s="216" t="s">
        <v>5399</v>
      </c>
      <c r="D587" s="72" t="s">
        <v>170</v>
      </c>
      <c r="E587" s="217">
        <v>8</v>
      </c>
      <c r="F587" s="217">
        <v>4</v>
      </c>
      <c r="G587" s="217">
        <v>12</v>
      </c>
      <c r="H587" s="269">
        <v>44652</v>
      </c>
      <c r="I587" s="217">
        <v>500</v>
      </c>
      <c r="J587" s="217">
        <f t="shared" si="25"/>
        <v>12</v>
      </c>
      <c r="N587" s="216"/>
      <c r="R587" s="216"/>
      <c r="U587" s="216"/>
    </row>
    <row r="588" spans="1:21" ht="15" collapsed="1" thickBot="1" x14ac:dyDescent="0.4">
      <c r="A588" s="415" t="s">
        <v>5398</v>
      </c>
      <c r="B588" s="273"/>
      <c r="C588" s="417" t="s">
        <v>5399</v>
      </c>
      <c r="D588" s="273">
        <f>COUNTA(D535:D587)</f>
        <v>53</v>
      </c>
      <c r="E588" s="418">
        <f>SUM(E535:E587)</f>
        <v>269</v>
      </c>
      <c r="F588" s="418">
        <f t="shared" ref="F588:G588" si="26">SUM(F535:F587)</f>
        <v>146</v>
      </c>
      <c r="G588" s="418">
        <f t="shared" si="26"/>
        <v>415</v>
      </c>
      <c r="H588" s="422">
        <v>44652</v>
      </c>
      <c r="I588" s="425">
        <f>AVERAGE(I535:I587)</f>
        <v>483.58490566037733</v>
      </c>
      <c r="J588" s="418">
        <f t="shared" ref="J588" si="27">SUM(J535:J587)</f>
        <v>415</v>
      </c>
    </row>
    <row r="589" spans="1:21" ht="15" hidden="1" outlineLevel="1" thickBot="1" x14ac:dyDescent="0.4">
      <c r="A589" s="216" t="s">
        <v>5400</v>
      </c>
      <c r="B589" s="46">
        <v>40</v>
      </c>
      <c r="C589" s="216" t="s">
        <v>5401</v>
      </c>
      <c r="D589" s="72" t="s">
        <v>170</v>
      </c>
      <c r="E589" s="217">
        <v>2</v>
      </c>
      <c r="F589" s="217">
        <v>4</v>
      </c>
      <c r="G589" s="217">
        <v>6</v>
      </c>
      <c r="H589" s="269">
        <v>44655</v>
      </c>
      <c r="I589" s="217">
        <v>400</v>
      </c>
      <c r="J589" s="217">
        <f t="shared" si="25"/>
        <v>6</v>
      </c>
      <c r="N589" s="216"/>
      <c r="R589" s="216"/>
      <c r="U589" s="216"/>
    </row>
    <row r="590" spans="1:21" ht="15" hidden="1" outlineLevel="1" thickBot="1" x14ac:dyDescent="0.4">
      <c r="A590" s="216" t="s">
        <v>5400</v>
      </c>
      <c r="B590" s="46">
        <v>1</v>
      </c>
      <c r="C590" s="216" t="s">
        <v>5401</v>
      </c>
      <c r="D590" s="72" t="s">
        <v>170</v>
      </c>
      <c r="E590" s="217">
        <v>7</v>
      </c>
      <c r="F590" s="217">
        <v>10</v>
      </c>
      <c r="G590" s="217">
        <v>17</v>
      </c>
      <c r="H590" s="269">
        <v>44655</v>
      </c>
      <c r="I590" s="217">
        <v>600</v>
      </c>
      <c r="J590" s="217">
        <f t="shared" si="25"/>
        <v>17</v>
      </c>
      <c r="N590" s="216"/>
      <c r="R590" s="216"/>
      <c r="U590" s="216"/>
    </row>
    <row r="591" spans="1:21" ht="15" hidden="1" outlineLevel="1" thickBot="1" x14ac:dyDescent="0.4">
      <c r="A591" s="216" t="s">
        <v>5400</v>
      </c>
      <c r="B591" s="46">
        <v>2</v>
      </c>
      <c r="C591" s="216" t="s">
        <v>5401</v>
      </c>
      <c r="D591" s="72" t="s">
        <v>170</v>
      </c>
      <c r="E591" s="217">
        <v>3</v>
      </c>
      <c r="F591" s="217">
        <v>2</v>
      </c>
      <c r="G591" s="217">
        <v>5</v>
      </c>
      <c r="H591" s="269">
        <v>44655</v>
      </c>
      <c r="I591" s="217">
        <v>300</v>
      </c>
      <c r="J591" s="217">
        <f t="shared" si="25"/>
        <v>5</v>
      </c>
      <c r="N591" s="216"/>
      <c r="R591" s="216"/>
      <c r="U591" s="216"/>
    </row>
    <row r="592" spans="1:21" ht="15" hidden="1" outlineLevel="1" thickBot="1" x14ac:dyDescent="0.4">
      <c r="A592" s="216" t="s">
        <v>5400</v>
      </c>
      <c r="B592" s="46">
        <v>3</v>
      </c>
      <c r="C592" s="216" t="s">
        <v>5401</v>
      </c>
      <c r="D592" s="72" t="s">
        <v>170</v>
      </c>
      <c r="E592" s="217">
        <v>4</v>
      </c>
      <c r="F592" s="217">
        <v>2</v>
      </c>
      <c r="G592" s="217">
        <v>6</v>
      </c>
      <c r="H592" s="269">
        <v>44655</v>
      </c>
      <c r="I592" s="217">
        <v>100</v>
      </c>
      <c r="J592" s="217">
        <f t="shared" si="25"/>
        <v>6</v>
      </c>
      <c r="N592" s="216"/>
      <c r="R592" s="216"/>
      <c r="U592" s="216"/>
    </row>
    <row r="593" spans="1:21" ht="15" hidden="1" outlineLevel="1" thickBot="1" x14ac:dyDescent="0.4">
      <c r="A593" s="216" t="s">
        <v>5400</v>
      </c>
      <c r="B593" s="46">
        <v>4</v>
      </c>
      <c r="C593" s="216" t="s">
        <v>5401</v>
      </c>
      <c r="D593" s="72" t="s">
        <v>170</v>
      </c>
      <c r="E593" s="217">
        <v>8</v>
      </c>
      <c r="F593" s="217">
        <v>2</v>
      </c>
      <c r="G593" s="217">
        <v>10</v>
      </c>
      <c r="H593" s="269">
        <v>44655</v>
      </c>
      <c r="I593" s="217">
        <v>350</v>
      </c>
      <c r="J593" s="217">
        <f t="shared" si="25"/>
        <v>10</v>
      </c>
      <c r="N593" s="216"/>
      <c r="R593" s="216"/>
      <c r="U593" s="216"/>
    </row>
    <row r="594" spans="1:21" ht="15" hidden="1" outlineLevel="1" thickBot="1" x14ac:dyDescent="0.4">
      <c r="A594" s="216" t="s">
        <v>5400</v>
      </c>
      <c r="B594" s="46">
        <v>5</v>
      </c>
      <c r="C594" s="216" t="s">
        <v>5401</v>
      </c>
      <c r="D594" s="72" t="s">
        <v>170</v>
      </c>
      <c r="E594" s="217">
        <v>3</v>
      </c>
      <c r="F594" s="217">
        <v>5</v>
      </c>
      <c r="G594" s="217">
        <v>8</v>
      </c>
      <c r="H594" s="269">
        <v>44655</v>
      </c>
      <c r="I594" s="217">
        <v>500</v>
      </c>
      <c r="J594" s="217">
        <f t="shared" si="25"/>
        <v>8</v>
      </c>
      <c r="N594" s="216"/>
      <c r="R594" s="216"/>
      <c r="U594" s="216"/>
    </row>
    <row r="595" spans="1:21" ht="15" hidden="1" outlineLevel="1" thickBot="1" x14ac:dyDescent="0.4">
      <c r="A595" s="216" t="s">
        <v>5400</v>
      </c>
      <c r="B595" s="46">
        <v>12</v>
      </c>
      <c r="C595" s="216" t="s">
        <v>5401</v>
      </c>
      <c r="D595" s="72" t="s">
        <v>170</v>
      </c>
      <c r="E595" s="217">
        <v>4</v>
      </c>
      <c r="F595" s="217">
        <v>2</v>
      </c>
      <c r="G595" s="217">
        <v>6</v>
      </c>
      <c r="H595" s="269">
        <v>44655</v>
      </c>
      <c r="I595" s="217">
        <v>150</v>
      </c>
      <c r="J595" s="217">
        <f t="shared" si="25"/>
        <v>6</v>
      </c>
      <c r="N595" s="216"/>
      <c r="R595" s="216"/>
      <c r="U595" s="216"/>
    </row>
    <row r="596" spans="1:21" ht="15" hidden="1" outlineLevel="1" thickBot="1" x14ac:dyDescent="0.4">
      <c r="A596" s="216" t="s">
        <v>5400</v>
      </c>
      <c r="B596" s="46">
        <v>15</v>
      </c>
      <c r="C596" s="216" t="s">
        <v>5401</v>
      </c>
      <c r="D596" s="72" t="s">
        <v>170</v>
      </c>
      <c r="E596" s="217">
        <v>13</v>
      </c>
      <c r="F596" s="217">
        <v>5</v>
      </c>
      <c r="G596" s="217">
        <v>18</v>
      </c>
      <c r="H596" s="269">
        <v>44655</v>
      </c>
      <c r="I596" s="217">
        <v>700</v>
      </c>
      <c r="J596" s="217">
        <f t="shared" si="25"/>
        <v>18</v>
      </c>
      <c r="N596" s="216"/>
      <c r="R596" s="216"/>
      <c r="U596" s="216"/>
    </row>
    <row r="597" spans="1:21" ht="15" hidden="1" outlineLevel="1" thickBot="1" x14ac:dyDescent="0.4">
      <c r="A597" s="216" t="s">
        <v>5400</v>
      </c>
      <c r="B597" s="46">
        <v>6</v>
      </c>
      <c r="C597" s="216" t="s">
        <v>5401</v>
      </c>
      <c r="D597" s="72" t="s">
        <v>170</v>
      </c>
      <c r="E597" s="217">
        <v>11</v>
      </c>
      <c r="F597" s="217">
        <v>4</v>
      </c>
      <c r="G597" s="217">
        <v>15</v>
      </c>
      <c r="H597" s="269">
        <v>44655</v>
      </c>
      <c r="I597" s="217">
        <v>800</v>
      </c>
      <c r="J597" s="217">
        <f t="shared" si="25"/>
        <v>15</v>
      </c>
      <c r="N597" s="216"/>
      <c r="R597" s="216"/>
      <c r="U597" s="216"/>
    </row>
    <row r="598" spans="1:21" ht="15" hidden="1" outlineLevel="1" thickBot="1" x14ac:dyDescent="0.4">
      <c r="A598" s="216" t="s">
        <v>5400</v>
      </c>
      <c r="B598" s="46">
        <v>18</v>
      </c>
      <c r="C598" s="216" t="s">
        <v>5401</v>
      </c>
      <c r="D598" s="72" t="s">
        <v>170</v>
      </c>
      <c r="E598" s="217">
        <v>2</v>
      </c>
      <c r="F598" s="217">
        <v>4</v>
      </c>
      <c r="G598" s="217">
        <v>6</v>
      </c>
      <c r="H598" s="269">
        <v>44655</v>
      </c>
      <c r="I598" s="217">
        <v>400</v>
      </c>
      <c r="J598" s="217">
        <f t="shared" si="25"/>
        <v>6</v>
      </c>
      <c r="N598" s="216"/>
      <c r="R598" s="216"/>
      <c r="U598" s="216"/>
    </row>
    <row r="599" spans="1:21" ht="15" hidden="1" outlineLevel="1" thickBot="1" x14ac:dyDescent="0.4">
      <c r="A599" s="216" t="s">
        <v>5400</v>
      </c>
      <c r="B599" s="46">
        <v>7</v>
      </c>
      <c r="C599" s="216" t="s">
        <v>5401</v>
      </c>
      <c r="D599" s="72" t="s">
        <v>170</v>
      </c>
      <c r="E599" s="217">
        <v>4</v>
      </c>
      <c r="F599" s="217">
        <v>5</v>
      </c>
      <c r="G599" s="217">
        <v>9</v>
      </c>
      <c r="H599" s="269">
        <v>44655</v>
      </c>
      <c r="I599" s="217">
        <v>100</v>
      </c>
      <c r="J599" s="217">
        <f t="shared" si="25"/>
        <v>9</v>
      </c>
      <c r="N599" s="216"/>
      <c r="R599" s="216"/>
      <c r="U599" s="216"/>
    </row>
    <row r="600" spans="1:21" ht="15" hidden="1" outlineLevel="1" thickBot="1" x14ac:dyDescent="0.4">
      <c r="A600" s="216" t="s">
        <v>5400</v>
      </c>
      <c r="B600" s="46">
        <v>23</v>
      </c>
      <c r="C600" s="216" t="s">
        <v>5401</v>
      </c>
      <c r="D600" s="72" t="s">
        <v>170</v>
      </c>
      <c r="E600" s="217">
        <v>2</v>
      </c>
      <c r="F600" s="217">
        <v>2</v>
      </c>
      <c r="G600" s="217">
        <v>4</v>
      </c>
      <c r="H600" s="269">
        <v>44655</v>
      </c>
      <c r="I600" s="217">
        <v>100</v>
      </c>
      <c r="J600" s="217">
        <f t="shared" si="25"/>
        <v>4</v>
      </c>
      <c r="N600" s="216"/>
      <c r="R600" s="216"/>
      <c r="U600" s="216"/>
    </row>
    <row r="601" spans="1:21" ht="15" hidden="1" outlineLevel="1" thickBot="1" x14ac:dyDescent="0.4">
      <c r="A601" s="216" t="s">
        <v>5400</v>
      </c>
      <c r="B601" s="46">
        <v>8</v>
      </c>
      <c r="C601" s="216" t="s">
        <v>5401</v>
      </c>
      <c r="D601" s="72" t="s">
        <v>170</v>
      </c>
      <c r="E601" s="217">
        <v>9</v>
      </c>
      <c r="F601" s="217">
        <v>5</v>
      </c>
      <c r="G601" s="217">
        <v>14</v>
      </c>
      <c r="H601" s="269">
        <v>44655</v>
      </c>
      <c r="I601" s="217">
        <v>200</v>
      </c>
      <c r="J601" s="217">
        <f t="shared" si="25"/>
        <v>14</v>
      </c>
      <c r="N601" s="216"/>
      <c r="R601" s="216"/>
      <c r="U601" s="216"/>
    </row>
    <row r="602" spans="1:21" ht="15" hidden="1" outlineLevel="1" thickBot="1" x14ac:dyDescent="0.4">
      <c r="A602" s="216" t="s">
        <v>5400</v>
      </c>
      <c r="B602" s="46">
        <v>10</v>
      </c>
      <c r="C602" s="216" t="s">
        <v>5401</v>
      </c>
      <c r="D602" s="72" t="s">
        <v>170</v>
      </c>
      <c r="E602" s="217">
        <v>5</v>
      </c>
      <c r="F602" s="217">
        <v>5</v>
      </c>
      <c r="G602" s="217">
        <v>10</v>
      </c>
      <c r="H602" s="269">
        <v>44655</v>
      </c>
      <c r="I602" s="217">
        <v>150</v>
      </c>
      <c r="J602" s="217">
        <f t="shared" si="25"/>
        <v>10</v>
      </c>
      <c r="N602" s="216"/>
      <c r="R602" s="216"/>
      <c r="U602" s="216"/>
    </row>
    <row r="603" spans="1:21" ht="15" hidden="1" outlineLevel="1" thickBot="1" x14ac:dyDescent="0.4">
      <c r="A603" s="216" t="s">
        <v>5400</v>
      </c>
      <c r="B603" s="46">
        <v>9</v>
      </c>
      <c r="C603" s="216" t="s">
        <v>5401</v>
      </c>
      <c r="D603" s="72" t="s">
        <v>170</v>
      </c>
      <c r="E603" s="217">
        <v>8</v>
      </c>
      <c r="F603" s="217">
        <v>2</v>
      </c>
      <c r="G603" s="217">
        <v>10</v>
      </c>
      <c r="H603" s="269">
        <v>44655</v>
      </c>
      <c r="I603" s="217">
        <v>300</v>
      </c>
      <c r="J603" s="217">
        <f t="shared" si="25"/>
        <v>10</v>
      </c>
      <c r="N603" s="216"/>
      <c r="R603" s="216"/>
      <c r="U603" s="216"/>
    </row>
    <row r="604" spans="1:21" ht="15" hidden="1" outlineLevel="1" thickBot="1" x14ac:dyDescent="0.4">
      <c r="A604" s="216" t="s">
        <v>5400</v>
      </c>
      <c r="B604" s="46">
        <v>11</v>
      </c>
      <c r="C604" s="216" t="s">
        <v>5401</v>
      </c>
      <c r="D604" s="72" t="s">
        <v>170</v>
      </c>
      <c r="E604" s="217">
        <v>5</v>
      </c>
      <c r="F604" s="217">
        <v>4</v>
      </c>
      <c r="G604" s="217">
        <v>9</v>
      </c>
      <c r="H604" s="269">
        <v>44655</v>
      </c>
      <c r="I604" s="217">
        <v>100</v>
      </c>
      <c r="J604" s="217">
        <f t="shared" si="25"/>
        <v>9</v>
      </c>
      <c r="N604" s="216"/>
      <c r="R604" s="216"/>
      <c r="U604" s="216"/>
    </row>
    <row r="605" spans="1:21" ht="15" hidden="1" outlineLevel="1" thickBot="1" x14ac:dyDescent="0.4">
      <c r="A605" s="216" t="s">
        <v>5400</v>
      </c>
      <c r="B605" s="46">
        <v>17</v>
      </c>
      <c r="C605" s="216" t="s">
        <v>5401</v>
      </c>
      <c r="D605" s="72" t="s">
        <v>170</v>
      </c>
      <c r="E605" s="217">
        <v>7</v>
      </c>
      <c r="F605" s="217">
        <v>2</v>
      </c>
      <c r="G605" s="217">
        <v>9</v>
      </c>
      <c r="H605" s="269">
        <v>44655</v>
      </c>
      <c r="I605" s="217">
        <v>200</v>
      </c>
      <c r="J605" s="217">
        <f t="shared" si="25"/>
        <v>9</v>
      </c>
      <c r="N605" s="216"/>
      <c r="R605" s="216"/>
      <c r="U605" s="216"/>
    </row>
    <row r="606" spans="1:21" ht="15" hidden="1" outlineLevel="1" thickBot="1" x14ac:dyDescent="0.4">
      <c r="A606" s="216" t="s">
        <v>5400</v>
      </c>
      <c r="B606" s="46">
        <v>27</v>
      </c>
      <c r="C606" s="216" t="s">
        <v>5401</v>
      </c>
      <c r="D606" s="72" t="s">
        <v>170</v>
      </c>
      <c r="E606" s="217">
        <v>2</v>
      </c>
      <c r="F606" s="217">
        <v>2</v>
      </c>
      <c r="G606" s="217">
        <v>4</v>
      </c>
      <c r="H606" s="269">
        <v>44655</v>
      </c>
      <c r="I606" s="217">
        <v>300</v>
      </c>
      <c r="J606" s="217">
        <f t="shared" si="25"/>
        <v>4</v>
      </c>
      <c r="N606" s="216"/>
      <c r="R606" s="216"/>
      <c r="U606" s="216"/>
    </row>
    <row r="607" spans="1:21" ht="15" hidden="1" outlineLevel="1" thickBot="1" x14ac:dyDescent="0.4">
      <c r="A607" s="216" t="s">
        <v>5400</v>
      </c>
      <c r="B607" s="46">
        <v>13</v>
      </c>
      <c r="C607" s="216" t="s">
        <v>5401</v>
      </c>
      <c r="D607" s="72" t="s">
        <v>170</v>
      </c>
      <c r="E607" s="217">
        <v>2</v>
      </c>
      <c r="F607" s="217">
        <v>4</v>
      </c>
      <c r="G607" s="217">
        <v>6</v>
      </c>
      <c r="H607" s="269">
        <v>44655</v>
      </c>
      <c r="I607" s="217">
        <v>100</v>
      </c>
      <c r="J607" s="217">
        <f t="shared" si="25"/>
        <v>6</v>
      </c>
      <c r="N607" s="216"/>
      <c r="R607" s="216"/>
      <c r="U607" s="216"/>
    </row>
    <row r="608" spans="1:21" ht="15" hidden="1" outlineLevel="1" thickBot="1" x14ac:dyDescent="0.4">
      <c r="A608" s="216" t="s">
        <v>5400</v>
      </c>
      <c r="B608" s="46">
        <v>14</v>
      </c>
      <c r="C608" s="216" t="s">
        <v>5401</v>
      </c>
      <c r="D608" s="72" t="s">
        <v>170</v>
      </c>
      <c r="E608" s="217">
        <v>2</v>
      </c>
      <c r="F608" s="217">
        <v>3</v>
      </c>
      <c r="G608" s="217">
        <v>5</v>
      </c>
      <c r="H608" s="269">
        <v>44655</v>
      </c>
      <c r="I608" s="217">
        <v>100</v>
      </c>
      <c r="J608" s="217">
        <f t="shared" si="25"/>
        <v>5</v>
      </c>
      <c r="N608" s="216"/>
      <c r="R608" s="216"/>
      <c r="U608" s="216"/>
    </row>
    <row r="609" spans="1:21" ht="15" hidden="1" outlineLevel="1" thickBot="1" x14ac:dyDescent="0.4">
      <c r="A609" s="216" t="s">
        <v>5400</v>
      </c>
      <c r="B609" s="46">
        <v>16</v>
      </c>
      <c r="C609" s="216" t="s">
        <v>5401</v>
      </c>
      <c r="D609" s="72" t="s">
        <v>170</v>
      </c>
      <c r="E609" s="217">
        <v>2</v>
      </c>
      <c r="F609" s="217">
        <v>2</v>
      </c>
      <c r="G609" s="217">
        <v>4</v>
      </c>
      <c r="H609" s="269">
        <v>44655</v>
      </c>
      <c r="I609" s="217">
        <v>100</v>
      </c>
      <c r="J609" s="217">
        <f t="shared" si="25"/>
        <v>4</v>
      </c>
      <c r="N609" s="216"/>
      <c r="R609" s="216"/>
      <c r="U609" s="216"/>
    </row>
    <row r="610" spans="1:21" ht="15" hidden="1" outlineLevel="1" thickBot="1" x14ac:dyDescent="0.4">
      <c r="A610" s="216" t="s">
        <v>5400</v>
      </c>
      <c r="B610" s="46">
        <v>19</v>
      </c>
      <c r="C610" s="216" t="s">
        <v>5401</v>
      </c>
      <c r="D610" s="72" t="s">
        <v>170</v>
      </c>
      <c r="E610" s="217">
        <v>2</v>
      </c>
      <c r="F610" s="217">
        <v>2</v>
      </c>
      <c r="G610" s="217">
        <v>4</v>
      </c>
      <c r="H610" s="269">
        <v>44655</v>
      </c>
      <c r="I610" s="217">
        <v>300</v>
      </c>
      <c r="J610" s="217">
        <f t="shared" si="25"/>
        <v>4</v>
      </c>
      <c r="N610" s="216"/>
      <c r="R610" s="216"/>
      <c r="U610" s="216"/>
    </row>
    <row r="611" spans="1:21" ht="15" hidden="1" outlineLevel="1" thickBot="1" x14ac:dyDescent="0.4">
      <c r="A611" s="216" t="s">
        <v>5400</v>
      </c>
      <c r="B611" s="46">
        <v>20</v>
      </c>
      <c r="C611" s="216" t="s">
        <v>5401</v>
      </c>
      <c r="D611" s="72" t="s">
        <v>170</v>
      </c>
      <c r="E611" s="217">
        <v>9</v>
      </c>
      <c r="F611" s="217">
        <v>4</v>
      </c>
      <c r="G611" s="217">
        <v>13</v>
      </c>
      <c r="H611" s="269">
        <v>44655</v>
      </c>
      <c r="I611" s="217">
        <v>700</v>
      </c>
      <c r="J611" s="217">
        <f t="shared" si="25"/>
        <v>13</v>
      </c>
      <c r="N611" s="216"/>
      <c r="R611" s="216"/>
      <c r="U611" s="216"/>
    </row>
    <row r="612" spans="1:21" ht="15" hidden="1" outlineLevel="1" thickBot="1" x14ac:dyDescent="0.4">
      <c r="A612" s="216" t="s">
        <v>5400</v>
      </c>
      <c r="B612" s="46">
        <v>21</v>
      </c>
      <c r="C612" s="216" t="s">
        <v>5401</v>
      </c>
      <c r="D612" s="72" t="s">
        <v>170</v>
      </c>
      <c r="E612" s="217">
        <v>6</v>
      </c>
      <c r="F612" s="217">
        <v>6</v>
      </c>
      <c r="G612" s="217">
        <v>12</v>
      </c>
      <c r="H612" s="269">
        <v>44655</v>
      </c>
      <c r="I612" s="217">
        <v>650</v>
      </c>
      <c r="J612" s="217">
        <f t="shared" si="25"/>
        <v>12</v>
      </c>
      <c r="N612" s="216"/>
      <c r="R612" s="216"/>
      <c r="U612" s="216"/>
    </row>
    <row r="613" spans="1:21" ht="15" hidden="1" outlineLevel="1" thickBot="1" x14ac:dyDescent="0.4">
      <c r="A613" s="216" t="s">
        <v>5400</v>
      </c>
      <c r="B613" s="46">
        <v>22</v>
      </c>
      <c r="C613" s="216" t="s">
        <v>5401</v>
      </c>
      <c r="D613" s="72" t="s">
        <v>170</v>
      </c>
      <c r="E613" s="217">
        <v>2</v>
      </c>
      <c r="F613" s="217">
        <v>2</v>
      </c>
      <c r="G613" s="217">
        <v>4</v>
      </c>
      <c r="H613" s="269">
        <v>44655</v>
      </c>
      <c r="I613" s="217">
        <v>800</v>
      </c>
      <c r="J613" s="217">
        <f t="shared" si="25"/>
        <v>4</v>
      </c>
      <c r="N613" s="216"/>
      <c r="R613" s="216"/>
      <c r="U613" s="216"/>
    </row>
    <row r="614" spans="1:21" ht="15" hidden="1" outlineLevel="1" thickBot="1" x14ac:dyDescent="0.4">
      <c r="A614" s="216" t="s">
        <v>5400</v>
      </c>
      <c r="B614" s="46">
        <v>24</v>
      </c>
      <c r="C614" s="216" t="s">
        <v>5401</v>
      </c>
      <c r="D614" s="72" t="s">
        <v>170</v>
      </c>
      <c r="E614" s="217">
        <v>2</v>
      </c>
      <c r="F614" s="217">
        <v>5</v>
      </c>
      <c r="G614" s="217">
        <v>7</v>
      </c>
      <c r="H614" s="269">
        <v>44655</v>
      </c>
      <c r="I614" s="217">
        <v>200</v>
      </c>
      <c r="J614" s="217">
        <f t="shared" si="25"/>
        <v>7</v>
      </c>
      <c r="N614" s="216"/>
      <c r="R614" s="216"/>
      <c r="U614" s="216"/>
    </row>
    <row r="615" spans="1:21" ht="15" hidden="1" outlineLevel="1" thickBot="1" x14ac:dyDescent="0.4">
      <c r="A615" s="216" t="s">
        <v>5400</v>
      </c>
      <c r="B615" s="46">
        <v>25</v>
      </c>
      <c r="C615" s="216" t="s">
        <v>5401</v>
      </c>
      <c r="D615" s="72" t="s">
        <v>170</v>
      </c>
      <c r="E615" s="217">
        <v>3</v>
      </c>
      <c r="F615" s="217">
        <v>2</v>
      </c>
      <c r="G615" s="217">
        <v>5</v>
      </c>
      <c r="H615" s="269">
        <v>44655</v>
      </c>
      <c r="I615" s="217">
        <v>500</v>
      </c>
      <c r="J615" s="217">
        <f t="shared" si="25"/>
        <v>5</v>
      </c>
      <c r="N615" s="216"/>
      <c r="R615" s="216"/>
      <c r="U615" s="216"/>
    </row>
    <row r="616" spans="1:21" ht="15" hidden="1" outlineLevel="1" thickBot="1" x14ac:dyDescent="0.4">
      <c r="A616" s="216" t="s">
        <v>5400</v>
      </c>
      <c r="B616" s="46">
        <v>26</v>
      </c>
      <c r="C616" s="216" t="s">
        <v>5401</v>
      </c>
      <c r="D616" s="72" t="s">
        <v>170</v>
      </c>
      <c r="E616" s="217">
        <v>9</v>
      </c>
      <c r="F616" s="217">
        <v>6</v>
      </c>
      <c r="G616" s="217">
        <v>15</v>
      </c>
      <c r="H616" s="269">
        <v>44655</v>
      </c>
      <c r="I616" s="217">
        <v>600</v>
      </c>
      <c r="J616" s="217">
        <f t="shared" si="25"/>
        <v>15</v>
      </c>
      <c r="N616" s="216"/>
      <c r="R616" s="216"/>
      <c r="U616" s="216"/>
    </row>
    <row r="617" spans="1:21" ht="15" hidden="1" outlineLevel="1" thickBot="1" x14ac:dyDescent="0.4">
      <c r="A617" s="216" t="s">
        <v>5400</v>
      </c>
      <c r="B617" s="46">
        <v>28</v>
      </c>
      <c r="C617" s="216" t="s">
        <v>5401</v>
      </c>
      <c r="D617" s="72" t="s">
        <v>170</v>
      </c>
      <c r="E617" s="217">
        <v>9</v>
      </c>
      <c r="F617" s="217">
        <v>2</v>
      </c>
      <c r="G617" s="217">
        <v>11</v>
      </c>
      <c r="H617" s="269">
        <v>44655</v>
      </c>
      <c r="I617" s="217">
        <v>400</v>
      </c>
      <c r="J617" s="217">
        <f t="shared" si="25"/>
        <v>11</v>
      </c>
      <c r="N617" s="216"/>
      <c r="R617" s="216"/>
      <c r="U617" s="216"/>
    </row>
    <row r="618" spans="1:21" ht="15" hidden="1" outlineLevel="1" thickBot="1" x14ac:dyDescent="0.4">
      <c r="A618" s="216" t="s">
        <v>5400</v>
      </c>
      <c r="B618" s="46">
        <v>29</v>
      </c>
      <c r="C618" s="216" t="s">
        <v>5401</v>
      </c>
      <c r="D618" s="72" t="s">
        <v>170</v>
      </c>
      <c r="E618" s="217">
        <v>11</v>
      </c>
      <c r="F618" s="217">
        <v>5</v>
      </c>
      <c r="G618" s="217">
        <v>16</v>
      </c>
      <c r="H618" s="269">
        <v>44655</v>
      </c>
      <c r="I618" s="217">
        <v>100</v>
      </c>
      <c r="J618" s="217">
        <f t="shared" si="25"/>
        <v>16</v>
      </c>
      <c r="N618" s="216"/>
      <c r="R618" s="216"/>
      <c r="U618" s="216"/>
    </row>
    <row r="619" spans="1:21" ht="15" hidden="1" outlineLevel="1" thickBot="1" x14ac:dyDescent="0.4">
      <c r="A619" s="216" t="s">
        <v>5400</v>
      </c>
      <c r="B619" s="46">
        <v>30</v>
      </c>
      <c r="C619" s="216" t="s">
        <v>5401</v>
      </c>
      <c r="D619" s="72" t="s">
        <v>170</v>
      </c>
      <c r="E619" s="217">
        <v>7</v>
      </c>
      <c r="F619" s="217">
        <v>2</v>
      </c>
      <c r="G619" s="217">
        <v>9</v>
      </c>
      <c r="H619" s="269">
        <v>44655</v>
      </c>
      <c r="I619" s="217">
        <v>600</v>
      </c>
      <c r="J619" s="217">
        <f t="shared" si="25"/>
        <v>9</v>
      </c>
      <c r="N619" s="216"/>
      <c r="R619" s="216"/>
      <c r="U619" s="216"/>
    </row>
    <row r="620" spans="1:21" ht="15" hidden="1" outlineLevel="1" thickBot="1" x14ac:dyDescent="0.4">
      <c r="A620" s="216" t="s">
        <v>5400</v>
      </c>
      <c r="B620" s="46">
        <v>31</v>
      </c>
      <c r="C620" s="216" t="s">
        <v>5401</v>
      </c>
      <c r="D620" s="72" t="s">
        <v>170</v>
      </c>
      <c r="E620" s="217">
        <v>6</v>
      </c>
      <c r="F620" s="217">
        <v>2</v>
      </c>
      <c r="G620" s="217">
        <v>8</v>
      </c>
      <c r="H620" s="269">
        <v>44655</v>
      </c>
      <c r="I620" s="217">
        <v>200</v>
      </c>
      <c r="J620" s="217">
        <f t="shared" si="25"/>
        <v>8</v>
      </c>
      <c r="N620" s="216"/>
      <c r="R620" s="216"/>
      <c r="U620" s="216"/>
    </row>
    <row r="621" spans="1:21" ht="15" hidden="1" outlineLevel="1" thickBot="1" x14ac:dyDescent="0.4">
      <c r="A621" s="216" t="s">
        <v>5400</v>
      </c>
      <c r="B621" s="46">
        <v>32</v>
      </c>
      <c r="C621" s="216" t="s">
        <v>5401</v>
      </c>
      <c r="D621" s="72" t="s">
        <v>170</v>
      </c>
      <c r="E621" s="217">
        <v>8</v>
      </c>
      <c r="F621" s="217">
        <v>2</v>
      </c>
      <c r="G621" s="217">
        <v>10</v>
      </c>
      <c r="H621" s="269">
        <v>44655</v>
      </c>
      <c r="I621" s="217">
        <v>100</v>
      </c>
      <c r="J621" s="217">
        <f t="shared" si="25"/>
        <v>10</v>
      </c>
      <c r="N621" s="216"/>
      <c r="R621" s="216"/>
      <c r="U621" s="216"/>
    </row>
    <row r="622" spans="1:21" ht="15" hidden="1" outlineLevel="1" thickBot="1" x14ac:dyDescent="0.4">
      <c r="A622" s="216" t="s">
        <v>5400</v>
      </c>
      <c r="B622" s="46">
        <v>33</v>
      </c>
      <c r="C622" s="216" t="s">
        <v>5401</v>
      </c>
      <c r="D622" s="72" t="s">
        <v>170</v>
      </c>
      <c r="E622" s="217">
        <v>12</v>
      </c>
      <c r="F622" s="217">
        <v>2</v>
      </c>
      <c r="G622" s="217">
        <v>14</v>
      </c>
      <c r="H622" s="269">
        <v>44655</v>
      </c>
      <c r="I622" s="217">
        <v>500</v>
      </c>
      <c r="J622" s="217">
        <f t="shared" si="25"/>
        <v>14</v>
      </c>
      <c r="N622" s="216"/>
      <c r="R622" s="216"/>
      <c r="U622" s="216"/>
    </row>
    <row r="623" spans="1:21" ht="15" hidden="1" outlineLevel="1" thickBot="1" x14ac:dyDescent="0.4">
      <c r="A623" s="216" t="s">
        <v>5400</v>
      </c>
      <c r="B623" s="46">
        <v>34</v>
      </c>
      <c r="C623" s="216" t="s">
        <v>5401</v>
      </c>
      <c r="D623" s="72" t="s">
        <v>170</v>
      </c>
      <c r="E623" s="217">
        <v>2</v>
      </c>
      <c r="F623" s="217">
        <v>5</v>
      </c>
      <c r="G623" s="217">
        <v>7</v>
      </c>
      <c r="H623" s="269">
        <v>44655</v>
      </c>
      <c r="I623" s="217">
        <v>300</v>
      </c>
      <c r="J623" s="217">
        <f t="shared" si="25"/>
        <v>7</v>
      </c>
      <c r="N623" s="216"/>
      <c r="R623" s="216"/>
      <c r="U623" s="216"/>
    </row>
    <row r="624" spans="1:21" ht="15" hidden="1" outlineLevel="1" thickBot="1" x14ac:dyDescent="0.4">
      <c r="A624" s="216" t="s">
        <v>5400</v>
      </c>
      <c r="B624" s="46">
        <v>35</v>
      </c>
      <c r="C624" s="216" t="s">
        <v>5401</v>
      </c>
      <c r="D624" s="72" t="s">
        <v>170</v>
      </c>
      <c r="E624" s="217">
        <v>5</v>
      </c>
      <c r="F624" s="217">
        <v>2</v>
      </c>
      <c r="G624" s="217">
        <v>7</v>
      </c>
      <c r="H624" s="269">
        <v>44655</v>
      </c>
      <c r="I624" s="217">
        <v>200</v>
      </c>
      <c r="J624" s="217">
        <f t="shared" si="25"/>
        <v>7</v>
      </c>
      <c r="N624" s="216"/>
      <c r="R624" s="216"/>
      <c r="U624" s="216"/>
    </row>
    <row r="625" spans="1:21" ht="15" hidden="1" outlineLevel="1" thickBot="1" x14ac:dyDescent="0.4">
      <c r="A625" s="216" t="s">
        <v>5400</v>
      </c>
      <c r="B625" s="46">
        <v>36</v>
      </c>
      <c r="C625" s="216" t="s">
        <v>5401</v>
      </c>
      <c r="D625" s="72" t="s">
        <v>170</v>
      </c>
      <c r="E625" s="217">
        <v>2</v>
      </c>
      <c r="F625" s="217">
        <v>2</v>
      </c>
      <c r="G625" s="217">
        <v>4</v>
      </c>
      <c r="H625" s="269">
        <v>44655</v>
      </c>
      <c r="I625" s="217">
        <v>400</v>
      </c>
      <c r="J625" s="217">
        <f t="shared" si="25"/>
        <v>4</v>
      </c>
      <c r="N625" s="216"/>
      <c r="R625" s="216"/>
      <c r="U625" s="216"/>
    </row>
    <row r="626" spans="1:21" ht="15" hidden="1" outlineLevel="1" thickBot="1" x14ac:dyDescent="0.4">
      <c r="A626" s="216" t="s">
        <v>5400</v>
      </c>
      <c r="B626" s="46">
        <v>37</v>
      </c>
      <c r="C626" s="216" t="s">
        <v>5401</v>
      </c>
      <c r="D626" s="72" t="s">
        <v>170</v>
      </c>
      <c r="E626" s="217">
        <v>10</v>
      </c>
      <c r="F626" s="217">
        <v>2</v>
      </c>
      <c r="G626" s="217">
        <v>12</v>
      </c>
      <c r="H626" s="269">
        <v>44655</v>
      </c>
      <c r="I626" s="217">
        <v>150</v>
      </c>
      <c r="J626" s="217">
        <f t="shared" si="25"/>
        <v>12</v>
      </c>
      <c r="N626" s="216"/>
      <c r="R626" s="216"/>
      <c r="U626" s="216"/>
    </row>
    <row r="627" spans="1:21" ht="15" hidden="1" outlineLevel="1" thickBot="1" x14ac:dyDescent="0.4">
      <c r="A627" s="216" t="s">
        <v>5400</v>
      </c>
      <c r="B627" s="46">
        <v>38</v>
      </c>
      <c r="C627" s="216" t="s">
        <v>5401</v>
      </c>
      <c r="D627" s="72" t="s">
        <v>170</v>
      </c>
      <c r="E627" s="217">
        <v>7</v>
      </c>
      <c r="F627" s="217">
        <v>2</v>
      </c>
      <c r="G627" s="217">
        <v>9</v>
      </c>
      <c r="H627" s="269">
        <v>44655</v>
      </c>
      <c r="I627" s="217">
        <v>200</v>
      </c>
      <c r="J627" s="217">
        <f t="shared" si="25"/>
        <v>9</v>
      </c>
      <c r="N627" s="216"/>
      <c r="R627" s="216"/>
      <c r="U627" s="216"/>
    </row>
    <row r="628" spans="1:21" ht="15" hidden="1" outlineLevel="1" thickBot="1" x14ac:dyDescent="0.4">
      <c r="A628" s="216" t="s">
        <v>5400</v>
      </c>
      <c r="B628" s="46">
        <v>39</v>
      </c>
      <c r="C628" s="216" t="s">
        <v>5401</v>
      </c>
      <c r="D628" s="72" t="s">
        <v>170</v>
      </c>
      <c r="E628" s="217">
        <v>2</v>
      </c>
      <c r="F628" s="217">
        <v>2</v>
      </c>
      <c r="G628" s="217">
        <v>4</v>
      </c>
      <c r="H628" s="269">
        <v>44655</v>
      </c>
      <c r="I628" s="217">
        <v>300</v>
      </c>
      <c r="J628" s="217">
        <f t="shared" si="25"/>
        <v>4</v>
      </c>
      <c r="N628" s="216"/>
      <c r="R628" s="216"/>
      <c r="U628" s="216"/>
    </row>
    <row r="629" spans="1:21" ht="15" hidden="1" outlineLevel="1" thickBot="1" x14ac:dyDescent="0.4">
      <c r="A629" s="216" t="s">
        <v>5400</v>
      </c>
      <c r="B629" s="46">
        <v>41</v>
      </c>
      <c r="C629" s="216" t="s">
        <v>5401</v>
      </c>
      <c r="D629" s="72" t="s">
        <v>170</v>
      </c>
      <c r="E629" s="217">
        <v>6</v>
      </c>
      <c r="F629" s="217">
        <v>5</v>
      </c>
      <c r="G629" s="217">
        <v>11</v>
      </c>
      <c r="H629" s="269">
        <v>44655</v>
      </c>
      <c r="I629" s="217">
        <v>300</v>
      </c>
      <c r="J629" s="217">
        <f t="shared" si="25"/>
        <v>11</v>
      </c>
      <c r="N629" s="216"/>
      <c r="R629" s="216"/>
      <c r="U629" s="216"/>
    </row>
    <row r="630" spans="1:21" ht="15" hidden="1" outlineLevel="1" thickBot="1" x14ac:dyDescent="0.4">
      <c r="A630" s="216" t="s">
        <v>5400</v>
      </c>
      <c r="B630" s="46">
        <v>42</v>
      </c>
      <c r="C630" s="216" t="s">
        <v>5401</v>
      </c>
      <c r="D630" s="72" t="s">
        <v>170</v>
      </c>
      <c r="E630" s="217">
        <v>10</v>
      </c>
      <c r="F630" s="217">
        <v>2</v>
      </c>
      <c r="G630" s="217">
        <v>12</v>
      </c>
      <c r="H630" s="269">
        <v>44655</v>
      </c>
      <c r="I630" s="217">
        <v>700</v>
      </c>
      <c r="J630" s="217">
        <f t="shared" si="25"/>
        <v>12</v>
      </c>
      <c r="N630" s="216"/>
      <c r="R630" s="216"/>
      <c r="U630" s="216"/>
    </row>
    <row r="631" spans="1:21" ht="15" hidden="1" outlineLevel="1" thickBot="1" x14ac:dyDescent="0.4">
      <c r="A631" s="216" t="s">
        <v>5400</v>
      </c>
      <c r="B631" s="46">
        <v>43</v>
      </c>
      <c r="C631" s="216" t="s">
        <v>5401</v>
      </c>
      <c r="D631" s="72" t="s">
        <v>170</v>
      </c>
      <c r="E631" s="217">
        <v>8</v>
      </c>
      <c r="F631" s="217">
        <v>2</v>
      </c>
      <c r="G631" s="217">
        <v>10</v>
      </c>
      <c r="H631" s="269">
        <v>44655</v>
      </c>
      <c r="I631" s="217">
        <v>550</v>
      </c>
      <c r="J631" s="217">
        <f t="shared" si="25"/>
        <v>10</v>
      </c>
      <c r="N631" s="216"/>
      <c r="R631" s="216"/>
      <c r="U631" s="216"/>
    </row>
    <row r="632" spans="1:21" ht="15" hidden="1" outlineLevel="1" thickBot="1" x14ac:dyDescent="0.4">
      <c r="A632" s="216" t="s">
        <v>5400</v>
      </c>
      <c r="B632" s="46">
        <v>44</v>
      </c>
      <c r="C632" s="216" t="s">
        <v>5401</v>
      </c>
      <c r="D632" s="72" t="s">
        <v>170</v>
      </c>
      <c r="E632" s="217">
        <v>3</v>
      </c>
      <c r="F632" s="217">
        <v>2</v>
      </c>
      <c r="G632" s="217">
        <v>5</v>
      </c>
      <c r="H632" s="269">
        <v>44655</v>
      </c>
      <c r="I632" s="217">
        <v>200</v>
      </c>
      <c r="J632" s="217">
        <f t="shared" si="25"/>
        <v>5</v>
      </c>
      <c r="N632" s="216"/>
      <c r="R632" s="216"/>
      <c r="U632" s="216"/>
    </row>
    <row r="633" spans="1:21" ht="15" hidden="1" outlineLevel="1" thickBot="1" x14ac:dyDescent="0.4">
      <c r="A633" s="216" t="s">
        <v>5400</v>
      </c>
      <c r="B633" s="46">
        <v>45</v>
      </c>
      <c r="C633" s="216" t="s">
        <v>5401</v>
      </c>
      <c r="D633" s="72" t="s">
        <v>170</v>
      </c>
      <c r="E633" s="217">
        <v>9</v>
      </c>
      <c r="F633" s="217">
        <v>2</v>
      </c>
      <c r="G633" s="217">
        <v>11</v>
      </c>
      <c r="H633" s="269">
        <v>44655</v>
      </c>
      <c r="I633" s="217">
        <v>750</v>
      </c>
      <c r="J633" s="217">
        <f t="shared" si="25"/>
        <v>11</v>
      </c>
      <c r="N633" s="216"/>
      <c r="R633" s="216"/>
      <c r="U633" s="216"/>
    </row>
    <row r="634" spans="1:21" ht="15" collapsed="1" thickBot="1" x14ac:dyDescent="0.4">
      <c r="A634" s="415" t="s">
        <v>5400</v>
      </c>
      <c r="B634" s="273"/>
      <c r="C634" s="417" t="s">
        <v>5401</v>
      </c>
      <c r="D634" s="273">
        <f>COUNTA(D589:D633)</f>
        <v>45</v>
      </c>
      <c r="E634" s="418">
        <f>SUM(E589:E633)</f>
        <v>255</v>
      </c>
      <c r="F634" s="418">
        <f t="shared" ref="F634:G634" si="28">SUM(F589:F633)</f>
        <v>146</v>
      </c>
      <c r="G634" s="418">
        <f t="shared" si="28"/>
        <v>401</v>
      </c>
      <c r="H634" s="422">
        <v>44655</v>
      </c>
      <c r="I634" s="425">
        <f>AVERAGE(I589:I633)</f>
        <v>350</v>
      </c>
      <c r="J634" s="418">
        <f t="shared" ref="J634" si="29">SUM(J589:J633)</f>
        <v>401</v>
      </c>
    </row>
    <row r="635" spans="1:21" ht="15" hidden="1" outlineLevel="1" thickBot="1" x14ac:dyDescent="0.4">
      <c r="A635" s="216" t="s">
        <v>5402</v>
      </c>
      <c r="B635" s="46">
        <v>14</v>
      </c>
      <c r="C635" s="216" t="s">
        <v>5403</v>
      </c>
      <c r="D635" s="72" t="s">
        <v>170</v>
      </c>
      <c r="E635" s="217">
        <v>10</v>
      </c>
      <c r="F635" s="217">
        <v>4</v>
      </c>
      <c r="G635" s="217">
        <v>14</v>
      </c>
      <c r="H635" s="269">
        <v>44655</v>
      </c>
      <c r="I635" s="217">
        <v>480</v>
      </c>
      <c r="J635" s="217">
        <f t="shared" si="25"/>
        <v>14</v>
      </c>
      <c r="N635" s="216"/>
      <c r="R635" s="216"/>
      <c r="U635" s="216"/>
    </row>
    <row r="636" spans="1:21" ht="15" hidden="1" outlineLevel="1" thickBot="1" x14ac:dyDescent="0.4">
      <c r="A636" s="216" t="s">
        <v>5402</v>
      </c>
      <c r="B636" s="46">
        <v>2</v>
      </c>
      <c r="C636" s="216" t="s">
        <v>5403</v>
      </c>
      <c r="D636" s="72" t="s">
        <v>170</v>
      </c>
      <c r="E636" s="217">
        <v>7</v>
      </c>
      <c r="F636" s="217">
        <v>5</v>
      </c>
      <c r="G636" s="217">
        <v>12</v>
      </c>
      <c r="H636" s="269">
        <v>44655</v>
      </c>
      <c r="I636" s="217">
        <v>700</v>
      </c>
      <c r="J636" s="217">
        <f t="shared" si="25"/>
        <v>12</v>
      </c>
      <c r="N636" s="216"/>
      <c r="R636" s="216"/>
      <c r="U636" s="216"/>
    </row>
    <row r="637" spans="1:21" ht="15" hidden="1" outlineLevel="1" thickBot="1" x14ac:dyDescent="0.4">
      <c r="A637" s="216" t="s">
        <v>5402</v>
      </c>
      <c r="B637" s="46">
        <v>30</v>
      </c>
      <c r="C637" s="216" t="s">
        <v>5403</v>
      </c>
      <c r="D637" s="72" t="s">
        <v>170</v>
      </c>
      <c r="E637" s="217">
        <v>7</v>
      </c>
      <c r="F637" s="217">
        <v>8</v>
      </c>
      <c r="G637" s="217">
        <v>15</v>
      </c>
      <c r="H637" s="269">
        <v>44655</v>
      </c>
      <c r="I637" s="217">
        <v>800</v>
      </c>
      <c r="J637" s="217">
        <f t="shared" si="25"/>
        <v>15</v>
      </c>
      <c r="N637" s="216"/>
      <c r="R637" s="216"/>
      <c r="U637" s="216"/>
    </row>
    <row r="638" spans="1:21" ht="15" hidden="1" outlineLevel="1" thickBot="1" x14ac:dyDescent="0.4">
      <c r="A638" s="216" t="s">
        <v>5402</v>
      </c>
      <c r="B638" s="46">
        <v>1</v>
      </c>
      <c r="C638" s="216" t="s">
        <v>5403</v>
      </c>
      <c r="D638" s="72" t="s">
        <v>170</v>
      </c>
      <c r="E638" s="217">
        <v>6</v>
      </c>
      <c r="F638" s="217">
        <v>9</v>
      </c>
      <c r="G638" s="217">
        <v>15</v>
      </c>
      <c r="H638" s="269">
        <v>44655</v>
      </c>
      <c r="I638" s="217">
        <v>200</v>
      </c>
      <c r="J638" s="217">
        <f t="shared" si="25"/>
        <v>15</v>
      </c>
      <c r="N638" s="216"/>
      <c r="R638" s="216"/>
      <c r="U638" s="216"/>
    </row>
    <row r="639" spans="1:21" ht="15" hidden="1" outlineLevel="1" thickBot="1" x14ac:dyDescent="0.4">
      <c r="A639" s="216" t="s">
        <v>5402</v>
      </c>
      <c r="B639" s="46">
        <v>3</v>
      </c>
      <c r="C639" s="216" t="s">
        <v>5403</v>
      </c>
      <c r="D639" s="72" t="s">
        <v>170</v>
      </c>
      <c r="E639" s="217">
        <v>8</v>
      </c>
      <c r="F639" s="217">
        <v>3</v>
      </c>
      <c r="G639" s="217">
        <v>11</v>
      </c>
      <c r="H639" s="269">
        <v>44655</v>
      </c>
      <c r="I639" s="217">
        <v>100</v>
      </c>
      <c r="J639" s="217">
        <f t="shared" si="25"/>
        <v>11</v>
      </c>
      <c r="N639" s="216"/>
      <c r="R639" s="216"/>
      <c r="U639" s="216"/>
    </row>
    <row r="640" spans="1:21" ht="15" hidden="1" outlineLevel="1" thickBot="1" x14ac:dyDescent="0.4">
      <c r="A640" s="216" t="s">
        <v>5402</v>
      </c>
      <c r="B640" s="46">
        <v>4</v>
      </c>
      <c r="C640" s="216" t="s">
        <v>5403</v>
      </c>
      <c r="D640" s="72" t="s">
        <v>170</v>
      </c>
      <c r="E640" s="217">
        <v>7</v>
      </c>
      <c r="F640" s="217">
        <v>3</v>
      </c>
      <c r="G640" s="217">
        <v>10</v>
      </c>
      <c r="H640" s="269">
        <v>44655</v>
      </c>
      <c r="I640" s="217">
        <v>500</v>
      </c>
      <c r="J640" s="217">
        <f t="shared" si="25"/>
        <v>10</v>
      </c>
      <c r="N640" s="216"/>
      <c r="R640" s="216"/>
      <c r="U640" s="216"/>
    </row>
    <row r="641" spans="1:21" ht="15" hidden="1" outlineLevel="1" thickBot="1" x14ac:dyDescent="0.4">
      <c r="A641" s="216" t="s">
        <v>5402</v>
      </c>
      <c r="B641" s="46">
        <v>17</v>
      </c>
      <c r="C641" s="216" t="s">
        <v>5403</v>
      </c>
      <c r="D641" s="72" t="s">
        <v>170</v>
      </c>
      <c r="E641" s="217">
        <v>3</v>
      </c>
      <c r="F641" s="217">
        <v>3</v>
      </c>
      <c r="G641" s="217">
        <v>6</v>
      </c>
      <c r="H641" s="269">
        <v>44655</v>
      </c>
      <c r="I641" s="217">
        <v>250</v>
      </c>
      <c r="J641" s="217">
        <f t="shared" si="25"/>
        <v>6</v>
      </c>
      <c r="N641" s="216"/>
      <c r="R641" s="216"/>
      <c r="U641" s="216"/>
    </row>
    <row r="642" spans="1:21" ht="15" hidden="1" outlineLevel="1" thickBot="1" x14ac:dyDescent="0.4">
      <c r="A642" s="216" t="s">
        <v>5402</v>
      </c>
      <c r="B642" s="46">
        <v>5</v>
      </c>
      <c r="C642" s="216" t="s">
        <v>5403</v>
      </c>
      <c r="D642" s="72" t="s">
        <v>170</v>
      </c>
      <c r="E642" s="217">
        <v>4</v>
      </c>
      <c r="F642" s="217">
        <v>2</v>
      </c>
      <c r="G642" s="217">
        <v>6</v>
      </c>
      <c r="H642" s="269">
        <v>44655</v>
      </c>
      <c r="I642" s="217">
        <v>200</v>
      </c>
      <c r="J642" s="217">
        <f t="shared" si="25"/>
        <v>6</v>
      </c>
      <c r="N642" s="216"/>
      <c r="R642" s="216"/>
      <c r="U642" s="216"/>
    </row>
    <row r="643" spans="1:21" ht="15" hidden="1" outlineLevel="1" thickBot="1" x14ac:dyDescent="0.4">
      <c r="A643" s="216" t="s">
        <v>5402</v>
      </c>
      <c r="B643" s="46">
        <v>7</v>
      </c>
      <c r="C643" s="216" t="s">
        <v>5403</v>
      </c>
      <c r="D643" s="72" t="s">
        <v>170</v>
      </c>
      <c r="E643" s="217">
        <v>5</v>
      </c>
      <c r="F643" s="217">
        <v>5</v>
      </c>
      <c r="G643" s="217">
        <v>10</v>
      </c>
      <c r="H643" s="269">
        <v>44655</v>
      </c>
      <c r="I643" s="217">
        <v>100</v>
      </c>
      <c r="J643" s="217">
        <f t="shared" ref="J643:J706" si="30">IF(I643&gt;$Q$1,,G643)</f>
        <v>10</v>
      </c>
      <c r="N643" s="216"/>
      <c r="R643" s="216"/>
      <c r="U643" s="216"/>
    </row>
    <row r="644" spans="1:21" ht="15" hidden="1" outlineLevel="1" thickBot="1" x14ac:dyDescent="0.4">
      <c r="A644" s="216" t="s">
        <v>5402</v>
      </c>
      <c r="B644" s="46">
        <v>6</v>
      </c>
      <c r="C644" s="216" t="s">
        <v>5403</v>
      </c>
      <c r="D644" s="72" t="s">
        <v>170</v>
      </c>
      <c r="E644" s="217">
        <v>6</v>
      </c>
      <c r="F644" s="217">
        <v>6</v>
      </c>
      <c r="G644" s="217">
        <v>12</v>
      </c>
      <c r="H644" s="269">
        <v>44655</v>
      </c>
      <c r="I644" s="217">
        <v>300</v>
      </c>
      <c r="J644" s="217">
        <f t="shared" si="30"/>
        <v>12</v>
      </c>
      <c r="N644" s="216"/>
      <c r="R644" s="216"/>
      <c r="U644" s="216"/>
    </row>
    <row r="645" spans="1:21" ht="15" hidden="1" outlineLevel="1" thickBot="1" x14ac:dyDescent="0.4">
      <c r="A645" s="216" t="s">
        <v>5402</v>
      </c>
      <c r="B645" s="46">
        <v>8</v>
      </c>
      <c r="C645" s="216" t="s">
        <v>5403</v>
      </c>
      <c r="D645" s="72" t="s">
        <v>170</v>
      </c>
      <c r="E645" s="217">
        <v>8</v>
      </c>
      <c r="F645" s="217">
        <v>4</v>
      </c>
      <c r="G645" s="217">
        <v>12</v>
      </c>
      <c r="H645" s="269">
        <v>44655</v>
      </c>
      <c r="I645" s="217">
        <v>800</v>
      </c>
      <c r="J645" s="217">
        <f t="shared" si="30"/>
        <v>12</v>
      </c>
      <c r="N645" s="216"/>
      <c r="R645" s="216"/>
      <c r="U645" s="216"/>
    </row>
    <row r="646" spans="1:21" ht="15" hidden="1" outlineLevel="1" thickBot="1" x14ac:dyDescent="0.4">
      <c r="A646" s="216" t="s">
        <v>5402</v>
      </c>
      <c r="B646" s="46">
        <v>9</v>
      </c>
      <c r="C646" s="216" t="s">
        <v>5403</v>
      </c>
      <c r="D646" s="72" t="s">
        <v>170</v>
      </c>
      <c r="E646" s="217">
        <v>1</v>
      </c>
      <c r="F646" s="217">
        <v>2</v>
      </c>
      <c r="G646" s="217">
        <v>3</v>
      </c>
      <c r="H646" s="269">
        <v>44655</v>
      </c>
      <c r="I646" s="217">
        <v>550</v>
      </c>
      <c r="J646" s="217">
        <f t="shared" si="30"/>
        <v>3</v>
      </c>
      <c r="N646" s="216"/>
      <c r="R646" s="216"/>
      <c r="U646" s="216"/>
    </row>
    <row r="647" spans="1:21" ht="15" hidden="1" outlineLevel="1" thickBot="1" x14ac:dyDescent="0.4">
      <c r="A647" s="216" t="s">
        <v>5402</v>
      </c>
      <c r="B647" s="46">
        <v>10</v>
      </c>
      <c r="C647" s="216" t="s">
        <v>5403</v>
      </c>
      <c r="D647" s="72" t="s">
        <v>170</v>
      </c>
      <c r="E647" s="217">
        <v>4</v>
      </c>
      <c r="F647" s="217">
        <v>3</v>
      </c>
      <c r="G647" s="217">
        <v>7</v>
      </c>
      <c r="H647" s="269">
        <v>44655</v>
      </c>
      <c r="I647" s="217">
        <v>400</v>
      </c>
      <c r="J647" s="217">
        <f t="shared" si="30"/>
        <v>7</v>
      </c>
      <c r="N647" s="216"/>
      <c r="R647" s="216"/>
      <c r="U647" s="216"/>
    </row>
    <row r="648" spans="1:21" ht="15" hidden="1" outlineLevel="1" thickBot="1" x14ac:dyDescent="0.4">
      <c r="A648" s="216" t="s">
        <v>5402</v>
      </c>
      <c r="B648" s="46">
        <v>11</v>
      </c>
      <c r="C648" s="216" t="s">
        <v>5403</v>
      </c>
      <c r="D648" s="72" t="s">
        <v>170</v>
      </c>
      <c r="E648" s="217">
        <v>10</v>
      </c>
      <c r="F648" s="217">
        <v>2</v>
      </c>
      <c r="G648" s="217">
        <v>12</v>
      </c>
      <c r="H648" s="269">
        <v>44655</v>
      </c>
      <c r="I648" s="217">
        <v>200</v>
      </c>
      <c r="J648" s="217">
        <f t="shared" si="30"/>
        <v>12</v>
      </c>
      <c r="N648" s="216"/>
      <c r="R648" s="216"/>
      <c r="U648" s="216"/>
    </row>
    <row r="649" spans="1:21" ht="15" hidden="1" outlineLevel="1" thickBot="1" x14ac:dyDescent="0.4">
      <c r="A649" s="216" t="s">
        <v>5402</v>
      </c>
      <c r="B649" s="46">
        <v>12</v>
      </c>
      <c r="C649" s="216" t="s">
        <v>5403</v>
      </c>
      <c r="D649" s="72" t="s">
        <v>170</v>
      </c>
      <c r="E649" s="217">
        <v>4</v>
      </c>
      <c r="F649" s="217">
        <v>2</v>
      </c>
      <c r="G649" s="217">
        <v>6</v>
      </c>
      <c r="H649" s="269">
        <v>44655</v>
      </c>
      <c r="I649" s="217">
        <v>200</v>
      </c>
      <c r="J649" s="217">
        <f t="shared" si="30"/>
        <v>6</v>
      </c>
      <c r="N649" s="216"/>
      <c r="R649" s="216"/>
      <c r="U649" s="216"/>
    </row>
    <row r="650" spans="1:21" ht="15" hidden="1" outlineLevel="1" thickBot="1" x14ac:dyDescent="0.4">
      <c r="A650" s="216" t="s">
        <v>5402</v>
      </c>
      <c r="B650" s="46">
        <v>13</v>
      </c>
      <c r="C650" s="216" t="s">
        <v>5403</v>
      </c>
      <c r="D650" s="72" t="s">
        <v>170</v>
      </c>
      <c r="E650" s="217">
        <v>5</v>
      </c>
      <c r="F650" s="217">
        <v>4</v>
      </c>
      <c r="G650" s="217">
        <v>9</v>
      </c>
      <c r="H650" s="269">
        <v>44655</v>
      </c>
      <c r="I650" s="217">
        <v>670</v>
      </c>
      <c r="J650" s="217">
        <f t="shared" si="30"/>
        <v>9</v>
      </c>
      <c r="N650" s="216"/>
      <c r="R650" s="216"/>
      <c r="U650" s="216"/>
    </row>
    <row r="651" spans="1:21" ht="15" hidden="1" outlineLevel="1" thickBot="1" x14ac:dyDescent="0.4">
      <c r="A651" s="216" t="s">
        <v>5402</v>
      </c>
      <c r="B651" s="46">
        <v>15</v>
      </c>
      <c r="C651" s="216" t="s">
        <v>5403</v>
      </c>
      <c r="D651" s="72" t="s">
        <v>170</v>
      </c>
      <c r="E651" s="217">
        <v>5</v>
      </c>
      <c r="F651" s="217">
        <v>2</v>
      </c>
      <c r="G651" s="217">
        <v>7</v>
      </c>
      <c r="H651" s="269">
        <v>44655</v>
      </c>
      <c r="I651" s="217">
        <v>200</v>
      </c>
      <c r="J651" s="217">
        <f t="shared" si="30"/>
        <v>7</v>
      </c>
      <c r="N651" s="216"/>
      <c r="R651" s="216"/>
      <c r="U651" s="216"/>
    </row>
    <row r="652" spans="1:21" ht="15" hidden="1" outlineLevel="1" thickBot="1" x14ac:dyDescent="0.4">
      <c r="A652" s="216" t="s">
        <v>5402</v>
      </c>
      <c r="B652" s="46">
        <v>23</v>
      </c>
      <c r="C652" s="216" t="s">
        <v>5403</v>
      </c>
      <c r="D652" s="72" t="s">
        <v>170</v>
      </c>
      <c r="E652" s="217">
        <v>13</v>
      </c>
      <c r="F652" s="217">
        <v>4</v>
      </c>
      <c r="G652" s="217">
        <v>17</v>
      </c>
      <c r="H652" s="269">
        <v>44655</v>
      </c>
      <c r="I652" s="217">
        <v>600</v>
      </c>
      <c r="J652" s="217">
        <f t="shared" si="30"/>
        <v>17</v>
      </c>
      <c r="N652" s="216"/>
      <c r="R652" s="216"/>
      <c r="U652" s="216"/>
    </row>
    <row r="653" spans="1:21" ht="15" hidden="1" outlineLevel="1" thickBot="1" x14ac:dyDescent="0.4">
      <c r="A653" s="216" t="s">
        <v>5402</v>
      </c>
      <c r="B653" s="46">
        <v>16</v>
      </c>
      <c r="C653" s="216" t="s">
        <v>5403</v>
      </c>
      <c r="D653" s="72" t="s">
        <v>170</v>
      </c>
      <c r="E653" s="217">
        <v>11</v>
      </c>
      <c r="F653" s="217">
        <v>5</v>
      </c>
      <c r="G653" s="217">
        <v>16</v>
      </c>
      <c r="H653" s="269">
        <v>44655</v>
      </c>
      <c r="I653" s="217">
        <v>700</v>
      </c>
      <c r="J653" s="217">
        <f t="shared" si="30"/>
        <v>16</v>
      </c>
      <c r="N653" s="216"/>
      <c r="R653" s="216"/>
      <c r="U653" s="216"/>
    </row>
    <row r="654" spans="1:21" ht="15" hidden="1" outlineLevel="1" thickBot="1" x14ac:dyDescent="0.4">
      <c r="A654" s="216" t="s">
        <v>5402</v>
      </c>
      <c r="B654" s="46">
        <v>18</v>
      </c>
      <c r="C654" s="216" t="s">
        <v>5403</v>
      </c>
      <c r="D654" s="72" t="s">
        <v>170</v>
      </c>
      <c r="E654" s="217">
        <v>4</v>
      </c>
      <c r="F654" s="217">
        <v>2</v>
      </c>
      <c r="G654" s="217">
        <v>6</v>
      </c>
      <c r="H654" s="269">
        <v>44655</v>
      </c>
      <c r="I654" s="217">
        <v>370</v>
      </c>
      <c r="J654" s="217">
        <f t="shared" si="30"/>
        <v>6</v>
      </c>
      <c r="N654" s="216"/>
      <c r="R654" s="216"/>
      <c r="U654" s="216"/>
    </row>
    <row r="655" spans="1:21" ht="15" hidden="1" outlineLevel="1" thickBot="1" x14ac:dyDescent="0.4">
      <c r="A655" s="216" t="s">
        <v>5402</v>
      </c>
      <c r="B655" s="46">
        <v>19</v>
      </c>
      <c r="C655" s="216" t="s">
        <v>5403</v>
      </c>
      <c r="D655" s="72" t="s">
        <v>170</v>
      </c>
      <c r="E655" s="217">
        <v>4</v>
      </c>
      <c r="F655" s="217">
        <v>3</v>
      </c>
      <c r="G655" s="217">
        <v>7</v>
      </c>
      <c r="H655" s="269">
        <v>44655</v>
      </c>
      <c r="I655" s="217">
        <v>400</v>
      </c>
      <c r="J655" s="217">
        <f t="shared" si="30"/>
        <v>7</v>
      </c>
      <c r="N655" s="216"/>
      <c r="R655" s="216"/>
      <c r="U655" s="216"/>
    </row>
    <row r="656" spans="1:21" ht="15" hidden="1" outlineLevel="1" thickBot="1" x14ac:dyDescent="0.4">
      <c r="A656" s="216" t="s">
        <v>5402</v>
      </c>
      <c r="B656" s="46">
        <v>20</v>
      </c>
      <c r="C656" s="216" t="s">
        <v>5403</v>
      </c>
      <c r="D656" s="72" t="s">
        <v>170</v>
      </c>
      <c r="E656" s="217">
        <v>5</v>
      </c>
      <c r="F656" s="217">
        <v>3</v>
      </c>
      <c r="G656" s="217">
        <v>8</v>
      </c>
      <c r="H656" s="269">
        <v>44655</v>
      </c>
      <c r="I656" s="217">
        <v>600</v>
      </c>
      <c r="J656" s="217">
        <f t="shared" si="30"/>
        <v>8</v>
      </c>
      <c r="N656" s="216"/>
      <c r="R656" s="216"/>
      <c r="U656" s="216"/>
    </row>
    <row r="657" spans="1:21" ht="15" hidden="1" outlineLevel="1" thickBot="1" x14ac:dyDescent="0.4">
      <c r="A657" s="216" t="s">
        <v>5402</v>
      </c>
      <c r="B657" s="46">
        <v>21</v>
      </c>
      <c r="C657" s="216" t="s">
        <v>5403</v>
      </c>
      <c r="D657" s="72" t="s">
        <v>170</v>
      </c>
      <c r="E657" s="217">
        <v>4</v>
      </c>
      <c r="F657" s="217">
        <v>2</v>
      </c>
      <c r="G657" s="217">
        <v>6</v>
      </c>
      <c r="H657" s="269">
        <v>44655</v>
      </c>
      <c r="I657" s="217">
        <v>600</v>
      </c>
      <c r="J657" s="217">
        <f t="shared" si="30"/>
        <v>6</v>
      </c>
      <c r="N657" s="216"/>
      <c r="R657" s="216"/>
      <c r="U657" s="216"/>
    </row>
    <row r="658" spans="1:21" ht="15" hidden="1" outlineLevel="1" thickBot="1" x14ac:dyDescent="0.4">
      <c r="A658" s="216" t="s">
        <v>5402</v>
      </c>
      <c r="B658" s="46">
        <v>22</v>
      </c>
      <c r="C658" s="216" t="s">
        <v>5403</v>
      </c>
      <c r="D658" s="72" t="s">
        <v>170</v>
      </c>
      <c r="E658" s="217">
        <v>12</v>
      </c>
      <c r="F658" s="217">
        <v>2</v>
      </c>
      <c r="G658" s="217">
        <v>14</v>
      </c>
      <c r="H658" s="269">
        <v>44655</v>
      </c>
      <c r="I658" s="217">
        <v>550</v>
      </c>
      <c r="J658" s="217">
        <f t="shared" si="30"/>
        <v>14</v>
      </c>
      <c r="N658" s="216"/>
      <c r="R658" s="216"/>
      <c r="U658" s="216"/>
    </row>
    <row r="659" spans="1:21" ht="15" hidden="1" outlineLevel="1" thickBot="1" x14ac:dyDescent="0.4">
      <c r="A659" s="216" t="s">
        <v>5402</v>
      </c>
      <c r="B659" s="46">
        <v>24</v>
      </c>
      <c r="C659" s="216" t="s">
        <v>5403</v>
      </c>
      <c r="D659" s="72" t="s">
        <v>170</v>
      </c>
      <c r="E659" s="217">
        <v>3</v>
      </c>
      <c r="F659" s="217">
        <v>2</v>
      </c>
      <c r="G659" s="217">
        <v>5</v>
      </c>
      <c r="H659" s="269">
        <v>44655</v>
      </c>
      <c r="I659" s="217">
        <v>300</v>
      </c>
      <c r="J659" s="217">
        <f t="shared" si="30"/>
        <v>5</v>
      </c>
      <c r="N659" s="216"/>
      <c r="R659" s="216"/>
      <c r="U659" s="216"/>
    </row>
    <row r="660" spans="1:21" ht="15" hidden="1" outlineLevel="1" thickBot="1" x14ac:dyDescent="0.4">
      <c r="A660" s="216" t="s">
        <v>5402</v>
      </c>
      <c r="B660" s="46">
        <v>25</v>
      </c>
      <c r="C660" s="216" t="s">
        <v>5403</v>
      </c>
      <c r="D660" s="72" t="s">
        <v>170</v>
      </c>
      <c r="E660" s="217">
        <v>7</v>
      </c>
      <c r="F660" s="217">
        <v>5</v>
      </c>
      <c r="G660" s="217">
        <v>12</v>
      </c>
      <c r="H660" s="269">
        <v>44655</v>
      </c>
      <c r="I660" s="217">
        <v>900</v>
      </c>
      <c r="J660" s="217">
        <f t="shared" si="30"/>
        <v>12</v>
      </c>
      <c r="N660" s="216"/>
      <c r="R660" s="216"/>
      <c r="U660" s="216"/>
    </row>
    <row r="661" spans="1:21" ht="15" hidden="1" outlineLevel="1" thickBot="1" x14ac:dyDescent="0.4">
      <c r="A661" s="216" t="s">
        <v>5402</v>
      </c>
      <c r="B661" s="46">
        <v>26</v>
      </c>
      <c r="C661" s="216" t="s">
        <v>5403</v>
      </c>
      <c r="D661" s="72" t="s">
        <v>170</v>
      </c>
      <c r="E661" s="217">
        <v>11</v>
      </c>
      <c r="F661" s="217">
        <v>2</v>
      </c>
      <c r="G661" s="217">
        <v>13</v>
      </c>
      <c r="H661" s="269">
        <v>44655</v>
      </c>
      <c r="I661" s="217">
        <v>750</v>
      </c>
      <c r="J661" s="217">
        <f t="shared" si="30"/>
        <v>13</v>
      </c>
      <c r="N661" s="216"/>
      <c r="R661" s="216"/>
      <c r="U661" s="216"/>
    </row>
    <row r="662" spans="1:21" ht="15" hidden="1" outlineLevel="1" thickBot="1" x14ac:dyDescent="0.4">
      <c r="A662" s="216" t="s">
        <v>5402</v>
      </c>
      <c r="B662" s="46">
        <v>27</v>
      </c>
      <c r="C662" s="216" t="s">
        <v>5403</v>
      </c>
      <c r="D662" s="72" t="s">
        <v>170</v>
      </c>
      <c r="E662" s="217">
        <v>4</v>
      </c>
      <c r="F662" s="217">
        <v>5</v>
      </c>
      <c r="G662" s="217">
        <v>9</v>
      </c>
      <c r="H662" s="269">
        <v>44655</v>
      </c>
      <c r="I662" s="217">
        <v>400</v>
      </c>
      <c r="J662" s="217">
        <f t="shared" si="30"/>
        <v>9</v>
      </c>
      <c r="N662" s="216"/>
      <c r="R662" s="216"/>
      <c r="U662" s="216"/>
    </row>
    <row r="663" spans="1:21" ht="15" hidden="1" outlineLevel="1" thickBot="1" x14ac:dyDescent="0.4">
      <c r="A663" s="216" t="s">
        <v>5402</v>
      </c>
      <c r="B663" s="46">
        <v>28</v>
      </c>
      <c r="C663" s="216" t="s">
        <v>5403</v>
      </c>
      <c r="D663" s="72" t="s">
        <v>170</v>
      </c>
      <c r="E663" s="217">
        <v>7</v>
      </c>
      <c r="F663" s="217">
        <v>5</v>
      </c>
      <c r="G663" s="217">
        <v>12</v>
      </c>
      <c r="H663" s="269">
        <v>44655</v>
      </c>
      <c r="I663" s="217">
        <v>350</v>
      </c>
      <c r="J663" s="217">
        <f t="shared" si="30"/>
        <v>12</v>
      </c>
      <c r="N663" s="216"/>
      <c r="R663" s="216"/>
      <c r="U663" s="216"/>
    </row>
    <row r="664" spans="1:21" ht="15" hidden="1" outlineLevel="1" thickBot="1" x14ac:dyDescent="0.4">
      <c r="A664" s="216" t="s">
        <v>5402</v>
      </c>
      <c r="B664" s="46">
        <v>29</v>
      </c>
      <c r="C664" s="216" t="s">
        <v>5403</v>
      </c>
      <c r="D664" s="72" t="s">
        <v>170</v>
      </c>
      <c r="E664" s="217">
        <v>4</v>
      </c>
      <c r="F664" s="217">
        <v>2</v>
      </c>
      <c r="G664" s="217">
        <v>6</v>
      </c>
      <c r="H664" s="269">
        <v>44655</v>
      </c>
      <c r="I664" s="217">
        <v>200</v>
      </c>
      <c r="J664" s="217">
        <f t="shared" si="30"/>
        <v>6</v>
      </c>
      <c r="N664" s="216"/>
      <c r="R664" s="216"/>
      <c r="U664" s="216"/>
    </row>
    <row r="665" spans="1:21" ht="15" hidden="1" outlineLevel="1" thickBot="1" x14ac:dyDescent="0.4">
      <c r="A665" s="216" t="s">
        <v>5402</v>
      </c>
      <c r="B665" s="46">
        <v>31</v>
      </c>
      <c r="C665" s="216" t="s">
        <v>5403</v>
      </c>
      <c r="D665" s="72" t="s">
        <v>170</v>
      </c>
      <c r="E665" s="217">
        <v>5</v>
      </c>
      <c r="F665" s="217">
        <v>5</v>
      </c>
      <c r="G665" s="217">
        <v>10</v>
      </c>
      <c r="H665" s="269">
        <v>44655</v>
      </c>
      <c r="I665" s="217">
        <v>100</v>
      </c>
      <c r="J665" s="217">
        <f t="shared" si="30"/>
        <v>10</v>
      </c>
      <c r="N665" s="216"/>
      <c r="R665" s="216"/>
      <c r="U665" s="216"/>
    </row>
    <row r="666" spans="1:21" ht="15" hidden="1" outlineLevel="1" thickBot="1" x14ac:dyDescent="0.4">
      <c r="A666" s="216" t="s">
        <v>5402</v>
      </c>
      <c r="B666" s="46">
        <v>32</v>
      </c>
      <c r="C666" s="216" t="s">
        <v>5403</v>
      </c>
      <c r="D666" s="72" t="s">
        <v>170</v>
      </c>
      <c r="E666" s="217">
        <v>4</v>
      </c>
      <c r="F666" s="217">
        <v>5</v>
      </c>
      <c r="G666" s="217">
        <v>9</v>
      </c>
      <c r="H666" s="269">
        <v>44655</v>
      </c>
      <c r="I666" s="217">
        <v>500</v>
      </c>
      <c r="J666" s="217">
        <f t="shared" si="30"/>
        <v>9</v>
      </c>
      <c r="N666" s="216"/>
      <c r="R666" s="216"/>
      <c r="U666" s="216"/>
    </row>
    <row r="667" spans="1:21" ht="15" collapsed="1" thickBot="1" x14ac:dyDescent="0.4">
      <c r="A667" s="436" t="s">
        <v>5402</v>
      </c>
      <c r="B667" s="437"/>
      <c r="C667" s="438" t="s">
        <v>5403</v>
      </c>
      <c r="D667" s="437">
        <f>COUNTA(D635:D666)</f>
        <v>32</v>
      </c>
      <c r="E667" s="439">
        <f>SUM(E635:E666)</f>
        <v>198</v>
      </c>
      <c r="F667" s="439">
        <f t="shared" ref="F667:G667" si="31">SUM(F635:F666)</f>
        <v>119</v>
      </c>
      <c r="G667" s="439">
        <f t="shared" si="31"/>
        <v>317</v>
      </c>
      <c r="H667" s="440">
        <v>44655</v>
      </c>
      <c r="I667" s="441">
        <f>AVERAGE(I635:I666)</f>
        <v>436.5625</v>
      </c>
      <c r="J667" s="439">
        <f t="shared" ref="J667" si="32">SUM(J635:J666)</f>
        <v>317</v>
      </c>
    </row>
    <row r="668" spans="1:21" ht="15" thickBot="1" x14ac:dyDescent="0.4">
      <c r="A668" s="442"/>
      <c r="B668" s="443"/>
      <c r="C668" s="444" t="s">
        <v>5436</v>
      </c>
      <c r="D668" s="443"/>
      <c r="E668" s="445"/>
      <c r="F668" s="445">
        <v>0</v>
      </c>
      <c r="G668" s="445"/>
      <c r="H668" s="445"/>
      <c r="I668" s="446"/>
      <c r="J668" s="446">
        <v>300</v>
      </c>
    </row>
    <row r="669" spans="1:21" ht="15" hidden="1" outlineLevel="1" thickBot="1" x14ac:dyDescent="0.4">
      <c r="A669" s="216" t="s">
        <v>5406</v>
      </c>
      <c r="B669" s="46">
        <v>1</v>
      </c>
      <c r="C669" s="216" t="s">
        <v>5407</v>
      </c>
      <c r="D669" s="72" t="s">
        <v>170</v>
      </c>
      <c r="E669" s="217">
        <v>7</v>
      </c>
      <c r="F669" s="217">
        <v>2</v>
      </c>
      <c r="G669" s="217">
        <v>9</v>
      </c>
      <c r="H669" s="269">
        <v>44656</v>
      </c>
      <c r="I669" s="217">
        <v>500</v>
      </c>
      <c r="J669" s="217">
        <f t="shared" si="30"/>
        <v>9</v>
      </c>
      <c r="N669" s="216"/>
      <c r="R669" s="216"/>
      <c r="U669" s="216"/>
    </row>
    <row r="670" spans="1:21" ht="15" hidden="1" outlineLevel="1" thickBot="1" x14ac:dyDescent="0.4">
      <c r="A670" s="216" t="s">
        <v>5406</v>
      </c>
      <c r="B670" s="46">
        <v>2</v>
      </c>
      <c r="C670" s="216" t="s">
        <v>5407</v>
      </c>
      <c r="D670" s="72" t="s">
        <v>170</v>
      </c>
      <c r="E670" s="217">
        <v>5</v>
      </c>
      <c r="F670" s="217">
        <v>3</v>
      </c>
      <c r="G670" s="217">
        <v>8</v>
      </c>
      <c r="H670" s="269">
        <v>44656</v>
      </c>
      <c r="I670" s="217">
        <v>200</v>
      </c>
      <c r="J670" s="217">
        <f t="shared" si="30"/>
        <v>8</v>
      </c>
      <c r="N670" s="216"/>
      <c r="R670" s="216"/>
      <c r="U670" s="216"/>
    </row>
    <row r="671" spans="1:21" ht="15" hidden="1" outlineLevel="1" thickBot="1" x14ac:dyDescent="0.4">
      <c r="A671" s="216" t="s">
        <v>5406</v>
      </c>
      <c r="B671" s="46">
        <v>3</v>
      </c>
      <c r="C671" s="216" t="s">
        <v>5407</v>
      </c>
      <c r="D671" s="72" t="s">
        <v>170</v>
      </c>
      <c r="E671" s="217">
        <v>4</v>
      </c>
      <c r="F671" s="217">
        <v>2</v>
      </c>
      <c r="G671" s="217">
        <v>6</v>
      </c>
      <c r="H671" s="269">
        <v>44656</v>
      </c>
      <c r="I671" s="217">
        <v>100</v>
      </c>
      <c r="J671" s="217">
        <f t="shared" si="30"/>
        <v>6</v>
      </c>
      <c r="N671" s="216"/>
      <c r="R671" s="216"/>
      <c r="U671" s="216"/>
    </row>
    <row r="672" spans="1:21" ht="15" hidden="1" outlineLevel="1" thickBot="1" x14ac:dyDescent="0.4">
      <c r="A672" s="216" t="s">
        <v>5406</v>
      </c>
      <c r="B672" s="46">
        <v>4</v>
      </c>
      <c r="C672" s="216" t="s">
        <v>5407</v>
      </c>
      <c r="D672" s="72" t="s">
        <v>170</v>
      </c>
      <c r="E672" s="217">
        <v>10</v>
      </c>
      <c r="F672" s="217">
        <v>6</v>
      </c>
      <c r="G672" s="217">
        <v>16</v>
      </c>
      <c r="H672" s="269">
        <v>44656</v>
      </c>
      <c r="I672" s="217">
        <v>100</v>
      </c>
      <c r="J672" s="217">
        <f t="shared" si="30"/>
        <v>16</v>
      </c>
      <c r="N672" s="216"/>
      <c r="R672" s="216"/>
      <c r="U672" s="216"/>
    </row>
    <row r="673" spans="1:21" ht="15" hidden="1" outlineLevel="1" thickBot="1" x14ac:dyDescent="0.4">
      <c r="A673" s="216" t="s">
        <v>5406</v>
      </c>
      <c r="B673" s="46">
        <v>5</v>
      </c>
      <c r="C673" s="216" t="s">
        <v>5407</v>
      </c>
      <c r="D673" s="72" t="s">
        <v>170</v>
      </c>
      <c r="E673" s="217">
        <v>6</v>
      </c>
      <c r="F673" s="217">
        <v>2</v>
      </c>
      <c r="G673" s="217">
        <v>8</v>
      </c>
      <c r="H673" s="269">
        <v>44656</v>
      </c>
      <c r="I673" s="217">
        <v>400</v>
      </c>
      <c r="J673" s="217">
        <f t="shared" si="30"/>
        <v>8</v>
      </c>
      <c r="N673" s="216"/>
      <c r="R673" s="216"/>
      <c r="U673" s="216"/>
    </row>
    <row r="674" spans="1:21" ht="15" hidden="1" outlineLevel="1" thickBot="1" x14ac:dyDescent="0.4">
      <c r="A674" s="216" t="s">
        <v>5406</v>
      </c>
      <c r="B674" s="46">
        <v>6</v>
      </c>
      <c r="C674" s="216" t="s">
        <v>5407</v>
      </c>
      <c r="D674" s="72" t="s">
        <v>170</v>
      </c>
      <c r="E674" s="217">
        <v>8</v>
      </c>
      <c r="F674" s="217">
        <v>4</v>
      </c>
      <c r="G674" s="217">
        <v>12</v>
      </c>
      <c r="H674" s="269">
        <v>44656</v>
      </c>
      <c r="I674" s="217">
        <v>600</v>
      </c>
      <c r="J674" s="217">
        <f t="shared" si="30"/>
        <v>12</v>
      </c>
      <c r="N674" s="216"/>
      <c r="R674" s="216"/>
      <c r="U674" s="216"/>
    </row>
    <row r="675" spans="1:21" ht="15" hidden="1" outlineLevel="1" thickBot="1" x14ac:dyDescent="0.4">
      <c r="A675" s="216" t="s">
        <v>5406</v>
      </c>
      <c r="B675" s="46">
        <v>7</v>
      </c>
      <c r="C675" s="216" t="s">
        <v>5407</v>
      </c>
      <c r="D675" s="72" t="s">
        <v>170</v>
      </c>
      <c r="E675" s="217">
        <v>9</v>
      </c>
      <c r="F675" s="217">
        <v>4</v>
      </c>
      <c r="G675" s="217">
        <v>13</v>
      </c>
      <c r="H675" s="269">
        <v>44656</v>
      </c>
      <c r="I675" s="217">
        <v>300</v>
      </c>
      <c r="J675" s="217">
        <f t="shared" si="30"/>
        <v>13</v>
      </c>
      <c r="N675" s="216"/>
      <c r="R675" s="216"/>
      <c r="U675" s="216"/>
    </row>
    <row r="676" spans="1:21" ht="15" hidden="1" outlineLevel="1" thickBot="1" x14ac:dyDescent="0.4">
      <c r="A676" s="216" t="s">
        <v>5406</v>
      </c>
      <c r="B676" s="46">
        <v>8</v>
      </c>
      <c r="C676" s="216" t="s">
        <v>5407</v>
      </c>
      <c r="D676" s="72" t="s">
        <v>170</v>
      </c>
      <c r="E676" s="217">
        <v>7</v>
      </c>
      <c r="F676" s="217">
        <v>2</v>
      </c>
      <c r="G676" s="217">
        <v>9</v>
      </c>
      <c r="H676" s="269">
        <v>44656</v>
      </c>
      <c r="I676" s="217">
        <v>200</v>
      </c>
      <c r="J676" s="217">
        <f t="shared" si="30"/>
        <v>9</v>
      </c>
      <c r="N676" s="216"/>
      <c r="R676" s="216"/>
      <c r="U676" s="216"/>
    </row>
    <row r="677" spans="1:21" ht="15" hidden="1" outlineLevel="1" thickBot="1" x14ac:dyDescent="0.4">
      <c r="A677" s="216" t="s">
        <v>5406</v>
      </c>
      <c r="B677" s="46">
        <v>9</v>
      </c>
      <c r="C677" s="216" t="s">
        <v>5407</v>
      </c>
      <c r="D677" s="72" t="s">
        <v>170</v>
      </c>
      <c r="E677" s="217">
        <v>8</v>
      </c>
      <c r="F677" s="217">
        <v>2</v>
      </c>
      <c r="G677" s="217">
        <v>10</v>
      </c>
      <c r="H677" s="269">
        <v>44656</v>
      </c>
      <c r="I677" s="217">
        <v>500</v>
      </c>
      <c r="J677" s="217">
        <f t="shared" si="30"/>
        <v>10</v>
      </c>
      <c r="N677" s="216"/>
      <c r="R677" s="216"/>
      <c r="U677" s="216"/>
    </row>
    <row r="678" spans="1:21" ht="15" hidden="1" outlineLevel="1" thickBot="1" x14ac:dyDescent="0.4">
      <c r="A678" s="216" t="s">
        <v>5406</v>
      </c>
      <c r="B678" s="46">
        <v>10</v>
      </c>
      <c r="C678" s="216" t="s">
        <v>5407</v>
      </c>
      <c r="D678" s="72" t="s">
        <v>170</v>
      </c>
      <c r="E678" s="217">
        <v>5</v>
      </c>
      <c r="F678" s="217">
        <v>2</v>
      </c>
      <c r="G678" s="217">
        <v>7</v>
      </c>
      <c r="H678" s="269">
        <v>44656</v>
      </c>
      <c r="I678" s="217">
        <v>300</v>
      </c>
      <c r="J678" s="217">
        <f t="shared" si="30"/>
        <v>7</v>
      </c>
      <c r="N678" s="216"/>
      <c r="R678" s="216"/>
      <c r="U678" s="216"/>
    </row>
    <row r="679" spans="1:21" ht="15" hidden="1" outlineLevel="1" thickBot="1" x14ac:dyDescent="0.4">
      <c r="A679" s="216" t="s">
        <v>5406</v>
      </c>
      <c r="B679" s="46">
        <v>11</v>
      </c>
      <c r="C679" s="216" t="s">
        <v>5407</v>
      </c>
      <c r="D679" s="72" t="s">
        <v>170</v>
      </c>
      <c r="E679" s="217">
        <v>7</v>
      </c>
      <c r="F679" s="217">
        <v>5</v>
      </c>
      <c r="G679" s="217">
        <v>12</v>
      </c>
      <c r="H679" s="269">
        <v>44656</v>
      </c>
      <c r="I679" s="217">
        <v>700</v>
      </c>
      <c r="J679" s="217">
        <f t="shared" si="30"/>
        <v>12</v>
      </c>
      <c r="N679" s="216"/>
      <c r="R679" s="216"/>
      <c r="U679" s="216"/>
    </row>
    <row r="680" spans="1:21" ht="15" hidden="1" outlineLevel="1" thickBot="1" x14ac:dyDescent="0.4">
      <c r="A680" s="216" t="s">
        <v>5406</v>
      </c>
      <c r="B680" s="46">
        <v>12</v>
      </c>
      <c r="C680" s="216" t="s">
        <v>5407</v>
      </c>
      <c r="D680" s="72" t="s">
        <v>170</v>
      </c>
      <c r="E680" s="217">
        <v>6</v>
      </c>
      <c r="F680" s="217">
        <v>2</v>
      </c>
      <c r="G680" s="217">
        <v>8</v>
      </c>
      <c r="H680" s="269">
        <v>44656</v>
      </c>
      <c r="I680" s="217">
        <v>400</v>
      </c>
      <c r="J680" s="217">
        <f t="shared" si="30"/>
        <v>8</v>
      </c>
      <c r="N680" s="216"/>
      <c r="R680" s="216"/>
      <c r="U680" s="216"/>
    </row>
    <row r="681" spans="1:21" ht="15" hidden="1" outlineLevel="1" thickBot="1" x14ac:dyDescent="0.4">
      <c r="A681" s="216" t="s">
        <v>5406</v>
      </c>
      <c r="B681" s="46">
        <v>37</v>
      </c>
      <c r="C681" s="216" t="s">
        <v>5407</v>
      </c>
      <c r="D681" s="72" t="s">
        <v>170</v>
      </c>
      <c r="E681" s="217">
        <v>7</v>
      </c>
      <c r="F681" s="217">
        <v>2</v>
      </c>
      <c r="G681" s="217">
        <v>9</v>
      </c>
      <c r="H681" s="269">
        <v>44656</v>
      </c>
      <c r="I681" s="217">
        <v>100</v>
      </c>
      <c r="J681" s="217">
        <f t="shared" si="30"/>
        <v>9</v>
      </c>
      <c r="N681" s="216"/>
      <c r="R681" s="216"/>
      <c r="U681" s="216"/>
    </row>
    <row r="682" spans="1:21" ht="15" hidden="1" outlineLevel="1" thickBot="1" x14ac:dyDescent="0.4">
      <c r="A682" s="216" t="s">
        <v>5406</v>
      </c>
      <c r="B682" s="46">
        <v>13</v>
      </c>
      <c r="C682" s="216" t="s">
        <v>5407</v>
      </c>
      <c r="D682" s="72" t="s">
        <v>170</v>
      </c>
      <c r="E682" s="217">
        <v>8</v>
      </c>
      <c r="F682" s="217">
        <v>3</v>
      </c>
      <c r="G682" s="217">
        <v>11</v>
      </c>
      <c r="H682" s="269">
        <v>44656</v>
      </c>
      <c r="I682" s="217">
        <v>500</v>
      </c>
      <c r="J682" s="217">
        <f t="shared" si="30"/>
        <v>11</v>
      </c>
      <c r="N682" s="216"/>
      <c r="R682" s="216"/>
      <c r="U682" s="216"/>
    </row>
    <row r="683" spans="1:21" ht="15" hidden="1" outlineLevel="1" thickBot="1" x14ac:dyDescent="0.4">
      <c r="A683" s="216" t="s">
        <v>5406</v>
      </c>
      <c r="B683" s="46">
        <v>14</v>
      </c>
      <c r="C683" s="216" t="s">
        <v>5407</v>
      </c>
      <c r="D683" s="72" t="s">
        <v>170</v>
      </c>
      <c r="E683" s="217">
        <v>2</v>
      </c>
      <c r="F683" s="217">
        <v>2</v>
      </c>
      <c r="G683" s="217">
        <v>4</v>
      </c>
      <c r="H683" s="269">
        <v>44656</v>
      </c>
      <c r="I683" s="217">
        <v>100</v>
      </c>
      <c r="J683" s="217">
        <f t="shared" si="30"/>
        <v>4</v>
      </c>
      <c r="N683" s="216"/>
      <c r="R683" s="216"/>
      <c r="U683" s="216"/>
    </row>
    <row r="684" spans="1:21" ht="15" hidden="1" outlineLevel="1" thickBot="1" x14ac:dyDescent="0.4">
      <c r="A684" s="216" t="s">
        <v>5406</v>
      </c>
      <c r="B684" s="46">
        <v>41</v>
      </c>
      <c r="C684" s="216" t="s">
        <v>5407</v>
      </c>
      <c r="D684" s="72" t="s">
        <v>170</v>
      </c>
      <c r="E684" s="217">
        <v>5</v>
      </c>
      <c r="F684" s="217">
        <v>2</v>
      </c>
      <c r="G684" s="217">
        <v>7</v>
      </c>
      <c r="H684" s="269">
        <v>44656</v>
      </c>
      <c r="I684" s="217">
        <v>100</v>
      </c>
      <c r="J684" s="217">
        <f t="shared" si="30"/>
        <v>7</v>
      </c>
      <c r="N684" s="216"/>
      <c r="R684" s="216"/>
      <c r="U684" s="216"/>
    </row>
    <row r="685" spans="1:21" ht="15" hidden="1" outlineLevel="1" thickBot="1" x14ac:dyDescent="0.4">
      <c r="A685" s="216" t="s">
        <v>5406</v>
      </c>
      <c r="B685" s="46">
        <v>15</v>
      </c>
      <c r="C685" s="216" t="s">
        <v>5407</v>
      </c>
      <c r="D685" s="72" t="s">
        <v>170</v>
      </c>
      <c r="E685" s="217">
        <v>9</v>
      </c>
      <c r="F685" s="217">
        <v>4</v>
      </c>
      <c r="G685" s="217">
        <v>13</v>
      </c>
      <c r="H685" s="269">
        <v>44656</v>
      </c>
      <c r="I685" s="217">
        <v>600</v>
      </c>
      <c r="J685" s="217">
        <f t="shared" si="30"/>
        <v>13</v>
      </c>
      <c r="N685" s="216"/>
      <c r="R685" s="216"/>
      <c r="U685" s="216"/>
    </row>
    <row r="686" spans="1:21" ht="15" hidden="1" outlineLevel="1" thickBot="1" x14ac:dyDescent="0.4">
      <c r="A686" s="216" t="s">
        <v>5406</v>
      </c>
      <c r="B686" s="46">
        <v>16</v>
      </c>
      <c r="C686" s="216" t="s">
        <v>5407</v>
      </c>
      <c r="D686" s="72" t="s">
        <v>170</v>
      </c>
      <c r="E686" s="217">
        <v>10</v>
      </c>
      <c r="F686" s="217">
        <v>2</v>
      </c>
      <c r="G686" s="217">
        <v>12</v>
      </c>
      <c r="H686" s="269">
        <v>44656</v>
      </c>
      <c r="I686" s="217">
        <v>200</v>
      </c>
      <c r="J686" s="217">
        <f t="shared" si="30"/>
        <v>12</v>
      </c>
      <c r="N686" s="216"/>
      <c r="R686" s="216"/>
      <c r="U686" s="216"/>
    </row>
    <row r="687" spans="1:21" ht="15" hidden="1" outlineLevel="1" thickBot="1" x14ac:dyDescent="0.4">
      <c r="A687" s="216" t="s">
        <v>5406</v>
      </c>
      <c r="B687" s="46">
        <v>17</v>
      </c>
      <c r="C687" s="216" t="s">
        <v>5407</v>
      </c>
      <c r="D687" s="72" t="s">
        <v>170</v>
      </c>
      <c r="E687" s="217">
        <v>9</v>
      </c>
      <c r="F687" s="217">
        <v>3</v>
      </c>
      <c r="G687" s="217">
        <v>12</v>
      </c>
      <c r="H687" s="269">
        <v>44656</v>
      </c>
      <c r="I687" s="217">
        <v>200</v>
      </c>
      <c r="J687" s="217">
        <f t="shared" si="30"/>
        <v>12</v>
      </c>
      <c r="N687" s="216"/>
      <c r="R687" s="216"/>
      <c r="U687" s="216"/>
    </row>
    <row r="688" spans="1:21" ht="15" hidden="1" outlineLevel="1" thickBot="1" x14ac:dyDescent="0.4">
      <c r="A688" s="216" t="s">
        <v>5406</v>
      </c>
      <c r="B688" s="46">
        <v>18</v>
      </c>
      <c r="C688" s="216" t="s">
        <v>5407</v>
      </c>
      <c r="D688" s="72" t="s">
        <v>170</v>
      </c>
      <c r="E688" s="217">
        <v>7</v>
      </c>
      <c r="F688" s="217">
        <v>2</v>
      </c>
      <c r="G688" s="217">
        <v>9</v>
      </c>
      <c r="H688" s="269">
        <v>44656</v>
      </c>
      <c r="I688" s="217">
        <v>800</v>
      </c>
      <c r="J688" s="217">
        <f t="shared" si="30"/>
        <v>9</v>
      </c>
      <c r="N688" s="216"/>
      <c r="R688" s="216"/>
      <c r="U688" s="216"/>
    </row>
    <row r="689" spans="1:21" ht="15" hidden="1" outlineLevel="1" thickBot="1" x14ac:dyDescent="0.4">
      <c r="A689" s="216" t="s">
        <v>5406</v>
      </c>
      <c r="B689" s="46">
        <v>19</v>
      </c>
      <c r="C689" s="216" t="s">
        <v>5407</v>
      </c>
      <c r="D689" s="72" t="s">
        <v>170</v>
      </c>
      <c r="E689" s="217">
        <v>6</v>
      </c>
      <c r="F689" s="217">
        <v>4</v>
      </c>
      <c r="G689" s="217">
        <v>10</v>
      </c>
      <c r="H689" s="269">
        <v>44656</v>
      </c>
      <c r="I689" s="217">
        <v>400</v>
      </c>
      <c r="J689" s="217">
        <f t="shared" si="30"/>
        <v>10</v>
      </c>
      <c r="N689" s="216"/>
      <c r="R689" s="216"/>
      <c r="U689" s="216"/>
    </row>
    <row r="690" spans="1:21" ht="15" hidden="1" outlineLevel="1" thickBot="1" x14ac:dyDescent="0.4">
      <c r="A690" s="216" t="s">
        <v>5406</v>
      </c>
      <c r="B690" s="46">
        <v>20</v>
      </c>
      <c r="C690" s="216" t="s">
        <v>5407</v>
      </c>
      <c r="D690" s="72" t="s">
        <v>170</v>
      </c>
      <c r="E690" s="217">
        <v>4</v>
      </c>
      <c r="F690" s="217">
        <v>2</v>
      </c>
      <c r="G690" s="217">
        <v>6</v>
      </c>
      <c r="H690" s="269">
        <v>44656</v>
      </c>
      <c r="I690" s="217">
        <v>100</v>
      </c>
      <c r="J690" s="217">
        <f t="shared" si="30"/>
        <v>6</v>
      </c>
      <c r="N690" s="216"/>
      <c r="R690" s="216"/>
      <c r="U690" s="216"/>
    </row>
    <row r="691" spans="1:21" ht="15" hidden="1" outlineLevel="1" thickBot="1" x14ac:dyDescent="0.4">
      <c r="A691" s="216" t="s">
        <v>5406</v>
      </c>
      <c r="B691" s="46">
        <v>21</v>
      </c>
      <c r="C691" s="216" t="s">
        <v>5407</v>
      </c>
      <c r="D691" s="72" t="s">
        <v>170</v>
      </c>
      <c r="E691" s="217">
        <v>12</v>
      </c>
      <c r="F691" s="217">
        <v>7</v>
      </c>
      <c r="G691" s="217">
        <v>19</v>
      </c>
      <c r="H691" s="269">
        <v>44656</v>
      </c>
      <c r="I691" s="217">
        <v>300</v>
      </c>
      <c r="J691" s="217">
        <f t="shared" si="30"/>
        <v>19</v>
      </c>
      <c r="N691" s="216"/>
      <c r="R691" s="216"/>
      <c r="U691" s="216"/>
    </row>
    <row r="692" spans="1:21" ht="15" hidden="1" outlineLevel="1" thickBot="1" x14ac:dyDescent="0.4">
      <c r="A692" s="216" t="s">
        <v>5406</v>
      </c>
      <c r="B692" s="46">
        <v>22</v>
      </c>
      <c r="C692" s="216" t="s">
        <v>5407</v>
      </c>
      <c r="D692" s="72" t="s">
        <v>170</v>
      </c>
      <c r="E692" s="217">
        <v>10</v>
      </c>
      <c r="F692" s="217">
        <v>5</v>
      </c>
      <c r="G692" s="217">
        <v>15</v>
      </c>
      <c r="H692" s="269">
        <v>44656</v>
      </c>
      <c r="I692" s="217">
        <v>500</v>
      </c>
      <c r="J692" s="217">
        <f t="shared" si="30"/>
        <v>15</v>
      </c>
      <c r="N692" s="216"/>
      <c r="R692" s="216"/>
      <c r="U692" s="216"/>
    </row>
    <row r="693" spans="1:21" ht="15" hidden="1" outlineLevel="1" thickBot="1" x14ac:dyDescent="0.4">
      <c r="A693" s="216" t="s">
        <v>5406</v>
      </c>
      <c r="B693" s="46">
        <v>23</v>
      </c>
      <c r="C693" s="216" t="s">
        <v>5407</v>
      </c>
      <c r="D693" s="72" t="s">
        <v>170</v>
      </c>
      <c r="E693" s="217">
        <v>3</v>
      </c>
      <c r="F693" s="217">
        <v>2</v>
      </c>
      <c r="G693" s="217">
        <v>5</v>
      </c>
      <c r="H693" s="269">
        <v>44656</v>
      </c>
      <c r="I693" s="217">
        <v>200</v>
      </c>
      <c r="J693" s="217">
        <f t="shared" si="30"/>
        <v>5</v>
      </c>
      <c r="N693" s="216"/>
      <c r="R693" s="216"/>
      <c r="U693" s="216"/>
    </row>
    <row r="694" spans="1:21" ht="15" hidden="1" outlineLevel="1" thickBot="1" x14ac:dyDescent="0.4">
      <c r="A694" s="216" t="s">
        <v>5406</v>
      </c>
      <c r="B694" s="46">
        <v>24</v>
      </c>
      <c r="C694" s="216" t="s">
        <v>5407</v>
      </c>
      <c r="D694" s="72" t="s">
        <v>170</v>
      </c>
      <c r="E694" s="217">
        <v>7</v>
      </c>
      <c r="F694" s="217">
        <v>2</v>
      </c>
      <c r="G694" s="217">
        <v>9</v>
      </c>
      <c r="H694" s="269">
        <v>44656</v>
      </c>
      <c r="I694" s="217">
        <v>200</v>
      </c>
      <c r="J694" s="217">
        <f t="shared" si="30"/>
        <v>9</v>
      </c>
      <c r="N694" s="216"/>
      <c r="R694" s="216"/>
      <c r="U694" s="216"/>
    </row>
    <row r="695" spans="1:21" ht="15" hidden="1" outlineLevel="1" thickBot="1" x14ac:dyDescent="0.4">
      <c r="A695" s="216" t="s">
        <v>5406</v>
      </c>
      <c r="B695" s="46">
        <v>25</v>
      </c>
      <c r="C695" s="216" t="s">
        <v>5407</v>
      </c>
      <c r="D695" s="72" t="s">
        <v>170</v>
      </c>
      <c r="E695" s="217">
        <v>8</v>
      </c>
      <c r="F695" s="217">
        <v>4</v>
      </c>
      <c r="G695" s="217">
        <v>12</v>
      </c>
      <c r="H695" s="269">
        <v>44656</v>
      </c>
      <c r="I695" s="217">
        <v>800</v>
      </c>
      <c r="J695" s="217">
        <f t="shared" si="30"/>
        <v>12</v>
      </c>
      <c r="N695" s="216"/>
      <c r="R695" s="216"/>
      <c r="U695" s="216"/>
    </row>
    <row r="696" spans="1:21" ht="15" hidden="1" outlineLevel="1" thickBot="1" x14ac:dyDescent="0.4">
      <c r="A696" s="216" t="s">
        <v>5406</v>
      </c>
      <c r="B696" s="46">
        <v>26</v>
      </c>
      <c r="C696" s="216" t="s">
        <v>5407</v>
      </c>
      <c r="D696" s="72" t="s">
        <v>170</v>
      </c>
      <c r="E696" s="217">
        <v>6</v>
      </c>
      <c r="F696" s="217">
        <v>3</v>
      </c>
      <c r="G696" s="217">
        <v>9</v>
      </c>
      <c r="H696" s="269">
        <v>44656</v>
      </c>
      <c r="I696" s="217">
        <v>600</v>
      </c>
      <c r="J696" s="217">
        <f t="shared" si="30"/>
        <v>9</v>
      </c>
      <c r="N696" s="216"/>
      <c r="R696" s="216"/>
      <c r="U696" s="216"/>
    </row>
    <row r="697" spans="1:21" ht="15" hidden="1" outlineLevel="1" thickBot="1" x14ac:dyDescent="0.4">
      <c r="A697" s="216" t="s">
        <v>5406</v>
      </c>
      <c r="B697" s="46">
        <v>38</v>
      </c>
      <c r="C697" s="216" t="s">
        <v>5407</v>
      </c>
      <c r="D697" s="72" t="s">
        <v>170</v>
      </c>
      <c r="E697" s="217">
        <v>8</v>
      </c>
      <c r="F697" s="217">
        <v>3</v>
      </c>
      <c r="G697" s="217">
        <v>11</v>
      </c>
      <c r="H697" s="269">
        <v>44656</v>
      </c>
      <c r="I697" s="217">
        <v>800</v>
      </c>
      <c r="J697" s="217">
        <f t="shared" si="30"/>
        <v>11</v>
      </c>
      <c r="N697" s="216"/>
      <c r="R697" s="216"/>
      <c r="U697" s="216"/>
    </row>
    <row r="698" spans="1:21" ht="15" hidden="1" outlineLevel="1" thickBot="1" x14ac:dyDescent="0.4">
      <c r="A698" s="216" t="s">
        <v>5406</v>
      </c>
      <c r="B698" s="46">
        <v>27</v>
      </c>
      <c r="C698" s="216" t="s">
        <v>5407</v>
      </c>
      <c r="D698" s="72" t="s">
        <v>170</v>
      </c>
      <c r="E698" s="217">
        <v>4</v>
      </c>
      <c r="F698" s="217">
        <v>5</v>
      </c>
      <c r="G698" s="217">
        <v>9</v>
      </c>
      <c r="H698" s="269">
        <v>44656</v>
      </c>
      <c r="I698" s="217">
        <v>200</v>
      </c>
      <c r="J698" s="217">
        <f t="shared" si="30"/>
        <v>9</v>
      </c>
      <c r="N698" s="216"/>
      <c r="R698" s="216"/>
      <c r="U698" s="216"/>
    </row>
    <row r="699" spans="1:21" ht="15" hidden="1" outlineLevel="1" thickBot="1" x14ac:dyDescent="0.4">
      <c r="A699" s="216" t="s">
        <v>5406</v>
      </c>
      <c r="B699" s="46">
        <v>28</v>
      </c>
      <c r="C699" s="216" t="s">
        <v>5407</v>
      </c>
      <c r="D699" s="72" t="s">
        <v>170</v>
      </c>
      <c r="E699" s="217">
        <v>8</v>
      </c>
      <c r="F699" s="217">
        <v>3</v>
      </c>
      <c r="G699" s="217">
        <v>11</v>
      </c>
      <c r="H699" s="269">
        <v>44656</v>
      </c>
      <c r="I699" s="217">
        <v>400</v>
      </c>
      <c r="J699" s="217">
        <f t="shared" si="30"/>
        <v>11</v>
      </c>
      <c r="N699" s="216"/>
      <c r="R699" s="216"/>
      <c r="U699" s="216"/>
    </row>
    <row r="700" spans="1:21" ht="15" hidden="1" outlineLevel="1" thickBot="1" x14ac:dyDescent="0.4">
      <c r="A700" s="216" t="s">
        <v>5406</v>
      </c>
      <c r="B700" s="46">
        <v>29</v>
      </c>
      <c r="C700" s="216" t="s">
        <v>5407</v>
      </c>
      <c r="D700" s="72" t="s">
        <v>170</v>
      </c>
      <c r="E700" s="217">
        <v>9</v>
      </c>
      <c r="F700" s="217">
        <v>2</v>
      </c>
      <c r="G700" s="217">
        <v>11</v>
      </c>
      <c r="H700" s="269">
        <v>44656</v>
      </c>
      <c r="I700" s="217">
        <v>600</v>
      </c>
      <c r="J700" s="217">
        <f t="shared" si="30"/>
        <v>11</v>
      </c>
      <c r="N700" s="216"/>
      <c r="R700" s="216"/>
      <c r="U700" s="216"/>
    </row>
    <row r="701" spans="1:21" ht="15" hidden="1" outlineLevel="1" thickBot="1" x14ac:dyDescent="0.4">
      <c r="A701" s="216" t="s">
        <v>5406</v>
      </c>
      <c r="B701" s="46">
        <v>30</v>
      </c>
      <c r="C701" s="216" t="s">
        <v>5407</v>
      </c>
      <c r="D701" s="72" t="s">
        <v>170</v>
      </c>
      <c r="E701" s="217">
        <v>8</v>
      </c>
      <c r="F701" s="217">
        <v>2</v>
      </c>
      <c r="G701" s="217">
        <v>10</v>
      </c>
      <c r="H701" s="269">
        <v>44656</v>
      </c>
      <c r="I701" s="217">
        <v>500</v>
      </c>
      <c r="J701" s="217">
        <f t="shared" si="30"/>
        <v>10</v>
      </c>
      <c r="N701" s="216"/>
      <c r="R701" s="216"/>
      <c r="U701" s="216"/>
    </row>
    <row r="702" spans="1:21" ht="15" hidden="1" outlineLevel="1" thickBot="1" x14ac:dyDescent="0.4">
      <c r="A702" s="216" t="s">
        <v>5406</v>
      </c>
      <c r="B702" s="46">
        <v>31</v>
      </c>
      <c r="C702" s="216" t="s">
        <v>5407</v>
      </c>
      <c r="D702" s="72" t="s">
        <v>170</v>
      </c>
      <c r="E702" s="217">
        <v>5</v>
      </c>
      <c r="F702" s="217">
        <v>3</v>
      </c>
      <c r="G702" s="217">
        <v>8</v>
      </c>
      <c r="H702" s="269">
        <v>44656</v>
      </c>
      <c r="I702" s="217">
        <v>300</v>
      </c>
      <c r="J702" s="217">
        <f t="shared" si="30"/>
        <v>8</v>
      </c>
      <c r="N702" s="216"/>
      <c r="R702" s="216"/>
      <c r="U702" s="216"/>
    </row>
    <row r="703" spans="1:21" ht="15" hidden="1" outlineLevel="1" thickBot="1" x14ac:dyDescent="0.4">
      <c r="A703" s="216" t="s">
        <v>5406</v>
      </c>
      <c r="B703" s="46">
        <v>32</v>
      </c>
      <c r="C703" s="216" t="s">
        <v>5407</v>
      </c>
      <c r="D703" s="72" t="s">
        <v>170</v>
      </c>
      <c r="E703" s="217">
        <v>10</v>
      </c>
      <c r="F703" s="217">
        <v>4</v>
      </c>
      <c r="G703" s="217">
        <v>14</v>
      </c>
      <c r="H703" s="269">
        <v>44656</v>
      </c>
      <c r="I703" s="217">
        <v>700</v>
      </c>
      <c r="J703" s="217">
        <f t="shared" si="30"/>
        <v>14</v>
      </c>
      <c r="N703" s="216"/>
      <c r="R703" s="216"/>
      <c r="U703" s="216"/>
    </row>
    <row r="704" spans="1:21" ht="15" hidden="1" outlineLevel="1" thickBot="1" x14ac:dyDescent="0.4">
      <c r="A704" s="216" t="s">
        <v>5406</v>
      </c>
      <c r="B704" s="46">
        <v>33</v>
      </c>
      <c r="C704" s="216" t="s">
        <v>5407</v>
      </c>
      <c r="D704" s="72" t="s">
        <v>170</v>
      </c>
      <c r="E704" s="217">
        <v>6</v>
      </c>
      <c r="F704" s="217">
        <v>2</v>
      </c>
      <c r="G704" s="217">
        <v>8</v>
      </c>
      <c r="H704" s="269">
        <v>44656</v>
      </c>
      <c r="I704" s="217">
        <v>300</v>
      </c>
      <c r="J704" s="217">
        <f t="shared" si="30"/>
        <v>8</v>
      </c>
      <c r="N704" s="216"/>
      <c r="R704" s="216"/>
      <c r="U704" s="216"/>
    </row>
    <row r="705" spans="1:21" ht="15" hidden="1" outlineLevel="1" thickBot="1" x14ac:dyDescent="0.4">
      <c r="A705" s="216" t="s">
        <v>5406</v>
      </c>
      <c r="B705" s="46">
        <v>34</v>
      </c>
      <c r="C705" s="216" t="s">
        <v>5407</v>
      </c>
      <c r="D705" s="72" t="s">
        <v>170</v>
      </c>
      <c r="E705" s="217">
        <v>5</v>
      </c>
      <c r="F705" s="217">
        <v>5</v>
      </c>
      <c r="G705" s="217">
        <v>10</v>
      </c>
      <c r="H705" s="269">
        <v>44656</v>
      </c>
      <c r="I705" s="217">
        <v>600</v>
      </c>
      <c r="J705" s="217">
        <f t="shared" si="30"/>
        <v>10</v>
      </c>
      <c r="N705" s="216"/>
      <c r="R705" s="216"/>
      <c r="U705" s="216"/>
    </row>
    <row r="706" spans="1:21" ht="15" hidden="1" outlineLevel="1" thickBot="1" x14ac:dyDescent="0.4">
      <c r="A706" s="216" t="s">
        <v>5406</v>
      </c>
      <c r="B706" s="46">
        <v>35</v>
      </c>
      <c r="C706" s="216" t="s">
        <v>5407</v>
      </c>
      <c r="D706" s="72" t="s">
        <v>170</v>
      </c>
      <c r="E706" s="217">
        <v>8</v>
      </c>
      <c r="F706" s="217">
        <v>3</v>
      </c>
      <c r="G706" s="217">
        <v>11</v>
      </c>
      <c r="H706" s="269">
        <v>44656</v>
      </c>
      <c r="I706" s="217">
        <v>200</v>
      </c>
      <c r="J706" s="217">
        <f t="shared" si="30"/>
        <v>11</v>
      </c>
      <c r="N706" s="216"/>
      <c r="R706" s="216"/>
      <c r="U706" s="216"/>
    </row>
    <row r="707" spans="1:21" ht="15" hidden="1" outlineLevel="1" thickBot="1" x14ac:dyDescent="0.4">
      <c r="A707" s="216" t="s">
        <v>5406</v>
      </c>
      <c r="B707" s="46">
        <v>36</v>
      </c>
      <c r="C707" s="216" t="s">
        <v>5407</v>
      </c>
      <c r="D707" s="72" t="s">
        <v>170</v>
      </c>
      <c r="E707" s="217">
        <v>10</v>
      </c>
      <c r="F707" s="217">
        <v>4</v>
      </c>
      <c r="G707" s="217">
        <v>14</v>
      </c>
      <c r="H707" s="269">
        <v>44656</v>
      </c>
      <c r="I707" s="217">
        <v>500</v>
      </c>
      <c r="J707" s="217">
        <f t="shared" ref="J707:J770" si="33">IF(I707&gt;$Q$1,,G707)</f>
        <v>14</v>
      </c>
      <c r="N707" s="216"/>
      <c r="R707" s="216"/>
      <c r="U707" s="216"/>
    </row>
    <row r="708" spans="1:21" ht="15" hidden="1" outlineLevel="1" thickBot="1" x14ac:dyDescent="0.4">
      <c r="A708" s="216" t="s">
        <v>5406</v>
      </c>
      <c r="B708" s="46">
        <v>39</v>
      </c>
      <c r="C708" s="216" t="s">
        <v>5407</v>
      </c>
      <c r="D708" s="72" t="s">
        <v>170</v>
      </c>
      <c r="E708" s="217">
        <v>8</v>
      </c>
      <c r="F708" s="217">
        <v>4</v>
      </c>
      <c r="G708" s="217">
        <v>12</v>
      </c>
      <c r="H708" s="269">
        <v>44656</v>
      </c>
      <c r="I708" s="217">
        <v>700</v>
      </c>
      <c r="J708" s="217">
        <f t="shared" si="33"/>
        <v>12</v>
      </c>
      <c r="N708" s="216"/>
      <c r="R708" s="216"/>
      <c r="U708" s="216"/>
    </row>
    <row r="709" spans="1:21" ht="15" hidden="1" outlineLevel="1" thickBot="1" x14ac:dyDescent="0.4">
      <c r="A709" s="216" t="s">
        <v>5406</v>
      </c>
      <c r="B709" s="46">
        <v>40</v>
      </c>
      <c r="C709" s="216" t="s">
        <v>5407</v>
      </c>
      <c r="D709" s="72" t="s">
        <v>170</v>
      </c>
      <c r="E709" s="217">
        <v>4</v>
      </c>
      <c r="F709" s="217">
        <v>2</v>
      </c>
      <c r="G709" s="217">
        <v>6</v>
      </c>
      <c r="H709" s="269">
        <v>44656</v>
      </c>
      <c r="I709" s="217">
        <v>300</v>
      </c>
      <c r="J709" s="217">
        <f t="shared" si="33"/>
        <v>6</v>
      </c>
      <c r="N709" s="216"/>
      <c r="R709" s="216"/>
      <c r="U709" s="216"/>
    </row>
    <row r="710" spans="1:21" ht="15" collapsed="1" thickBot="1" x14ac:dyDescent="0.4">
      <c r="A710" s="415" t="s">
        <v>5406</v>
      </c>
      <c r="B710" s="273"/>
      <c r="C710" s="417" t="s">
        <v>5407</v>
      </c>
      <c r="D710" s="273">
        <f>COUNTA(D669:D709)</f>
        <v>41</v>
      </c>
      <c r="E710" s="418">
        <f>SUM(E669:E709)</f>
        <v>288</v>
      </c>
      <c r="F710" s="418">
        <f t="shared" ref="F710:G710" si="34">SUM(F669:F709)</f>
        <v>127</v>
      </c>
      <c r="G710" s="418">
        <f t="shared" si="34"/>
        <v>415</v>
      </c>
      <c r="H710" s="422">
        <v>44656</v>
      </c>
      <c r="I710" s="425">
        <f>AVERAGE(I669:I709)</f>
        <v>392.6829268292683</v>
      </c>
      <c r="J710" s="418">
        <f t="shared" ref="J710" si="35">SUM(J669:J709)</f>
        <v>415</v>
      </c>
    </row>
    <row r="711" spans="1:21" ht="15" hidden="1" outlineLevel="1" thickBot="1" x14ac:dyDescent="0.4">
      <c r="A711" s="216" t="s">
        <v>5408</v>
      </c>
      <c r="B711" s="46">
        <v>15</v>
      </c>
      <c r="C711" s="216" t="s">
        <v>5409</v>
      </c>
      <c r="D711" s="72" t="s">
        <v>170</v>
      </c>
      <c r="E711" s="217">
        <v>0</v>
      </c>
      <c r="F711" s="217">
        <v>2</v>
      </c>
      <c r="G711" s="217">
        <v>2</v>
      </c>
      <c r="H711" s="269">
        <v>44656</v>
      </c>
      <c r="I711" s="217">
        <v>400</v>
      </c>
      <c r="J711" s="217">
        <f t="shared" si="33"/>
        <v>2</v>
      </c>
      <c r="N711" s="216"/>
      <c r="R711" s="216"/>
      <c r="U711" s="216"/>
    </row>
    <row r="712" spans="1:21" ht="15" hidden="1" outlineLevel="1" thickBot="1" x14ac:dyDescent="0.4">
      <c r="A712" s="216" t="s">
        <v>5408</v>
      </c>
      <c r="B712" s="46">
        <v>33</v>
      </c>
      <c r="C712" s="216" t="s">
        <v>5409</v>
      </c>
      <c r="D712" s="72" t="s">
        <v>170</v>
      </c>
      <c r="E712" s="217">
        <v>6</v>
      </c>
      <c r="F712" s="217">
        <v>3</v>
      </c>
      <c r="G712" s="217">
        <v>9</v>
      </c>
      <c r="H712" s="269">
        <v>44656</v>
      </c>
      <c r="I712" s="217">
        <v>500</v>
      </c>
      <c r="J712" s="217">
        <f t="shared" si="33"/>
        <v>9</v>
      </c>
      <c r="N712" s="216"/>
      <c r="R712" s="216"/>
      <c r="U712" s="216"/>
    </row>
    <row r="713" spans="1:21" ht="15" hidden="1" outlineLevel="1" thickBot="1" x14ac:dyDescent="0.4">
      <c r="A713" s="216" t="s">
        <v>5408</v>
      </c>
      <c r="B713" s="46">
        <v>42</v>
      </c>
      <c r="C713" s="216" t="s">
        <v>5409</v>
      </c>
      <c r="D713" s="72" t="s">
        <v>170</v>
      </c>
      <c r="E713" s="217">
        <v>0</v>
      </c>
      <c r="F713" s="217">
        <v>2</v>
      </c>
      <c r="G713" s="217">
        <v>2</v>
      </c>
      <c r="H713" s="269">
        <v>44656</v>
      </c>
      <c r="I713" s="217">
        <v>100</v>
      </c>
      <c r="J713" s="217">
        <f t="shared" si="33"/>
        <v>2</v>
      </c>
      <c r="N713" s="216"/>
      <c r="R713" s="216"/>
      <c r="U713" s="216"/>
    </row>
    <row r="714" spans="1:21" ht="15" hidden="1" outlineLevel="1" thickBot="1" x14ac:dyDescent="0.4">
      <c r="A714" s="216" t="s">
        <v>5408</v>
      </c>
      <c r="B714" s="46">
        <v>1</v>
      </c>
      <c r="C714" s="216" t="s">
        <v>5409</v>
      </c>
      <c r="D714" s="72" t="s">
        <v>170</v>
      </c>
      <c r="E714" s="217">
        <v>6</v>
      </c>
      <c r="F714" s="217">
        <v>2</v>
      </c>
      <c r="G714" s="217">
        <v>8</v>
      </c>
      <c r="H714" s="269">
        <v>44656</v>
      </c>
      <c r="I714" s="217">
        <v>400</v>
      </c>
      <c r="J714" s="217">
        <f t="shared" si="33"/>
        <v>8</v>
      </c>
      <c r="N714" s="216"/>
      <c r="R714" s="216"/>
      <c r="U714" s="216"/>
    </row>
    <row r="715" spans="1:21" ht="15" hidden="1" outlineLevel="1" thickBot="1" x14ac:dyDescent="0.4">
      <c r="A715" s="216" t="s">
        <v>5408</v>
      </c>
      <c r="B715" s="46">
        <v>2</v>
      </c>
      <c r="C715" s="216" t="s">
        <v>5409</v>
      </c>
      <c r="D715" s="72" t="s">
        <v>170</v>
      </c>
      <c r="E715" s="217">
        <v>3</v>
      </c>
      <c r="F715" s="217">
        <v>2</v>
      </c>
      <c r="G715" s="217">
        <v>5</v>
      </c>
      <c r="H715" s="269">
        <v>44656</v>
      </c>
      <c r="I715" s="217">
        <v>600</v>
      </c>
      <c r="J715" s="217">
        <f t="shared" si="33"/>
        <v>5</v>
      </c>
      <c r="N715" s="216"/>
      <c r="R715" s="216"/>
      <c r="U715" s="216"/>
    </row>
    <row r="716" spans="1:21" ht="15" hidden="1" outlineLevel="1" thickBot="1" x14ac:dyDescent="0.4">
      <c r="A716" s="216" t="s">
        <v>5408</v>
      </c>
      <c r="B716" s="46">
        <v>3</v>
      </c>
      <c r="C716" s="216" t="s">
        <v>5409</v>
      </c>
      <c r="D716" s="72" t="s">
        <v>170</v>
      </c>
      <c r="E716" s="217">
        <v>3</v>
      </c>
      <c r="F716" s="217">
        <v>2</v>
      </c>
      <c r="G716" s="217">
        <v>5</v>
      </c>
      <c r="H716" s="269">
        <v>44656</v>
      </c>
      <c r="I716" s="217">
        <v>900</v>
      </c>
      <c r="J716" s="217">
        <f t="shared" si="33"/>
        <v>5</v>
      </c>
      <c r="N716" s="216"/>
      <c r="R716" s="216"/>
      <c r="U716" s="216"/>
    </row>
    <row r="717" spans="1:21" ht="15" hidden="1" outlineLevel="1" thickBot="1" x14ac:dyDescent="0.4">
      <c r="A717" s="216" t="s">
        <v>5408</v>
      </c>
      <c r="B717" s="46">
        <v>17</v>
      </c>
      <c r="C717" s="216" t="s">
        <v>5409</v>
      </c>
      <c r="D717" s="72" t="s">
        <v>170</v>
      </c>
      <c r="E717" s="217">
        <v>5</v>
      </c>
      <c r="F717" s="217">
        <v>2</v>
      </c>
      <c r="G717" s="217">
        <v>7</v>
      </c>
      <c r="H717" s="269">
        <v>44656</v>
      </c>
      <c r="I717" s="217">
        <v>700</v>
      </c>
      <c r="J717" s="217">
        <f t="shared" si="33"/>
        <v>7</v>
      </c>
      <c r="N717" s="216"/>
      <c r="R717" s="216"/>
      <c r="U717" s="216"/>
    </row>
    <row r="718" spans="1:21" ht="15" hidden="1" outlineLevel="1" thickBot="1" x14ac:dyDescent="0.4">
      <c r="A718" s="216" t="s">
        <v>5408</v>
      </c>
      <c r="B718" s="46">
        <v>4</v>
      </c>
      <c r="C718" s="216" t="s">
        <v>5409</v>
      </c>
      <c r="D718" s="72" t="s">
        <v>170</v>
      </c>
      <c r="E718" s="217">
        <v>2</v>
      </c>
      <c r="F718" s="217">
        <v>2</v>
      </c>
      <c r="G718" s="217">
        <v>4</v>
      </c>
      <c r="H718" s="269">
        <v>44656</v>
      </c>
      <c r="I718" s="217">
        <v>200</v>
      </c>
      <c r="J718" s="217">
        <f t="shared" si="33"/>
        <v>4</v>
      </c>
      <c r="N718" s="216"/>
      <c r="R718" s="216"/>
      <c r="U718" s="216"/>
    </row>
    <row r="719" spans="1:21" ht="15" hidden="1" outlineLevel="1" thickBot="1" x14ac:dyDescent="0.4">
      <c r="A719" s="216" t="s">
        <v>5408</v>
      </c>
      <c r="B719" s="46">
        <v>5</v>
      </c>
      <c r="C719" s="216" t="s">
        <v>5409</v>
      </c>
      <c r="D719" s="72" t="s">
        <v>170</v>
      </c>
      <c r="E719" s="217">
        <v>3</v>
      </c>
      <c r="F719" s="217">
        <v>2</v>
      </c>
      <c r="G719" s="217">
        <v>5</v>
      </c>
      <c r="H719" s="269">
        <v>44656</v>
      </c>
      <c r="I719" s="217">
        <v>100</v>
      </c>
      <c r="J719" s="217">
        <f t="shared" si="33"/>
        <v>5</v>
      </c>
      <c r="N719" s="216"/>
      <c r="R719" s="216"/>
      <c r="U719" s="216"/>
    </row>
    <row r="720" spans="1:21" ht="15" hidden="1" outlineLevel="1" thickBot="1" x14ac:dyDescent="0.4">
      <c r="A720" s="216" t="s">
        <v>5408</v>
      </c>
      <c r="B720" s="46">
        <v>6</v>
      </c>
      <c r="C720" s="216" t="s">
        <v>5409</v>
      </c>
      <c r="D720" s="72" t="s">
        <v>170</v>
      </c>
      <c r="E720" s="217">
        <v>5</v>
      </c>
      <c r="F720" s="217">
        <v>2</v>
      </c>
      <c r="G720" s="217">
        <v>7</v>
      </c>
      <c r="H720" s="269">
        <v>44656</v>
      </c>
      <c r="I720" s="217">
        <v>500</v>
      </c>
      <c r="J720" s="217">
        <f t="shared" si="33"/>
        <v>7</v>
      </c>
      <c r="N720" s="216"/>
      <c r="R720" s="216"/>
      <c r="U720" s="216"/>
    </row>
    <row r="721" spans="1:21" ht="15" hidden="1" outlineLevel="1" thickBot="1" x14ac:dyDescent="0.4">
      <c r="A721" s="216" t="s">
        <v>5408</v>
      </c>
      <c r="B721" s="46">
        <v>7</v>
      </c>
      <c r="C721" s="216" t="s">
        <v>5409</v>
      </c>
      <c r="D721" s="72" t="s">
        <v>170</v>
      </c>
      <c r="E721" s="217">
        <v>2</v>
      </c>
      <c r="F721" s="217">
        <v>2</v>
      </c>
      <c r="G721" s="217">
        <v>4</v>
      </c>
      <c r="H721" s="269">
        <v>44656</v>
      </c>
      <c r="I721" s="217">
        <v>300</v>
      </c>
      <c r="J721" s="217">
        <f t="shared" si="33"/>
        <v>4</v>
      </c>
      <c r="N721" s="216"/>
      <c r="R721" s="216"/>
      <c r="U721" s="216"/>
    </row>
    <row r="722" spans="1:21" ht="15" hidden="1" outlineLevel="1" thickBot="1" x14ac:dyDescent="0.4">
      <c r="A722" s="216" t="s">
        <v>5408</v>
      </c>
      <c r="B722" s="46">
        <v>8</v>
      </c>
      <c r="C722" s="216" t="s">
        <v>5409</v>
      </c>
      <c r="D722" s="72" t="s">
        <v>170</v>
      </c>
      <c r="E722" s="217">
        <v>3</v>
      </c>
      <c r="F722" s="217">
        <v>2</v>
      </c>
      <c r="G722" s="217">
        <v>5</v>
      </c>
      <c r="H722" s="269">
        <v>44656</v>
      </c>
      <c r="I722" s="217">
        <v>700</v>
      </c>
      <c r="J722" s="217">
        <f t="shared" si="33"/>
        <v>5</v>
      </c>
      <c r="N722" s="216"/>
      <c r="R722" s="216"/>
      <c r="U722" s="216"/>
    </row>
    <row r="723" spans="1:21" ht="15" hidden="1" outlineLevel="1" thickBot="1" x14ac:dyDescent="0.4">
      <c r="A723" s="216" t="s">
        <v>5408</v>
      </c>
      <c r="B723" s="46">
        <v>28</v>
      </c>
      <c r="C723" s="216" t="s">
        <v>5409</v>
      </c>
      <c r="D723" s="72" t="s">
        <v>170</v>
      </c>
      <c r="E723" s="217">
        <v>2</v>
      </c>
      <c r="F723" s="217">
        <v>2</v>
      </c>
      <c r="G723" s="217">
        <v>4</v>
      </c>
      <c r="H723" s="269">
        <v>44656</v>
      </c>
      <c r="I723" s="217">
        <v>300</v>
      </c>
      <c r="J723" s="217">
        <f t="shared" si="33"/>
        <v>4</v>
      </c>
      <c r="N723" s="216"/>
      <c r="R723" s="216"/>
      <c r="U723" s="216"/>
    </row>
    <row r="724" spans="1:21" ht="15" hidden="1" outlineLevel="1" thickBot="1" x14ac:dyDescent="0.4">
      <c r="A724" s="216" t="s">
        <v>5408</v>
      </c>
      <c r="B724" s="46">
        <v>9</v>
      </c>
      <c r="C724" s="216" t="s">
        <v>5409</v>
      </c>
      <c r="D724" s="72" t="s">
        <v>170</v>
      </c>
      <c r="E724" s="217">
        <v>0</v>
      </c>
      <c r="F724" s="217">
        <v>2</v>
      </c>
      <c r="G724" s="217">
        <v>2</v>
      </c>
      <c r="H724" s="269">
        <v>44656</v>
      </c>
      <c r="I724" s="217">
        <v>700</v>
      </c>
      <c r="J724" s="217">
        <f t="shared" si="33"/>
        <v>2</v>
      </c>
      <c r="N724" s="216"/>
      <c r="R724" s="216"/>
      <c r="U724" s="216"/>
    </row>
    <row r="725" spans="1:21" ht="15" hidden="1" outlineLevel="1" thickBot="1" x14ac:dyDescent="0.4">
      <c r="A725" s="216" t="s">
        <v>5408</v>
      </c>
      <c r="B725" s="46">
        <v>10</v>
      </c>
      <c r="C725" s="216" t="s">
        <v>5409</v>
      </c>
      <c r="D725" s="72" t="s">
        <v>170</v>
      </c>
      <c r="E725" s="217">
        <v>4</v>
      </c>
      <c r="F725" s="217">
        <v>1</v>
      </c>
      <c r="G725" s="217">
        <v>5</v>
      </c>
      <c r="H725" s="269">
        <v>44656</v>
      </c>
      <c r="I725" s="217">
        <v>600</v>
      </c>
      <c r="J725" s="217">
        <f t="shared" si="33"/>
        <v>5</v>
      </c>
      <c r="N725" s="216"/>
      <c r="R725" s="216"/>
      <c r="U725" s="216"/>
    </row>
    <row r="726" spans="1:21" ht="15" hidden="1" outlineLevel="1" thickBot="1" x14ac:dyDescent="0.4">
      <c r="A726" s="216" t="s">
        <v>5408</v>
      </c>
      <c r="B726" s="46">
        <v>11</v>
      </c>
      <c r="C726" s="216" t="s">
        <v>5409</v>
      </c>
      <c r="D726" s="72" t="s">
        <v>170</v>
      </c>
      <c r="E726" s="217">
        <v>6</v>
      </c>
      <c r="F726" s="217">
        <v>8</v>
      </c>
      <c r="G726" s="217">
        <v>14</v>
      </c>
      <c r="H726" s="269">
        <v>44656</v>
      </c>
      <c r="I726" s="217">
        <v>500</v>
      </c>
      <c r="J726" s="217">
        <f t="shared" si="33"/>
        <v>14</v>
      </c>
      <c r="N726" s="216"/>
      <c r="R726" s="216"/>
      <c r="U726" s="216"/>
    </row>
    <row r="727" spans="1:21" ht="15" hidden="1" outlineLevel="1" thickBot="1" x14ac:dyDescent="0.4">
      <c r="A727" s="216" t="s">
        <v>5408</v>
      </c>
      <c r="B727" s="46">
        <v>12</v>
      </c>
      <c r="C727" s="216" t="s">
        <v>5409</v>
      </c>
      <c r="D727" s="72" t="s">
        <v>170</v>
      </c>
      <c r="E727" s="217">
        <v>4</v>
      </c>
      <c r="F727" s="217">
        <v>2</v>
      </c>
      <c r="G727" s="217">
        <v>6</v>
      </c>
      <c r="H727" s="269">
        <v>44656</v>
      </c>
      <c r="I727" s="217">
        <v>300</v>
      </c>
      <c r="J727" s="217">
        <f t="shared" si="33"/>
        <v>6</v>
      </c>
      <c r="N727" s="216"/>
      <c r="R727" s="216"/>
      <c r="U727" s="216"/>
    </row>
    <row r="728" spans="1:21" ht="15" hidden="1" outlineLevel="1" thickBot="1" x14ac:dyDescent="0.4">
      <c r="A728" s="216" t="s">
        <v>5408</v>
      </c>
      <c r="B728" s="46">
        <v>13</v>
      </c>
      <c r="C728" s="216" t="s">
        <v>5409</v>
      </c>
      <c r="D728" s="72" t="s">
        <v>170</v>
      </c>
      <c r="E728" s="217">
        <v>4</v>
      </c>
      <c r="F728" s="217">
        <v>2</v>
      </c>
      <c r="G728" s="217">
        <v>6</v>
      </c>
      <c r="H728" s="269">
        <v>44656</v>
      </c>
      <c r="I728" s="217">
        <v>100</v>
      </c>
      <c r="J728" s="217">
        <f t="shared" si="33"/>
        <v>6</v>
      </c>
      <c r="N728" s="216"/>
      <c r="R728" s="216"/>
      <c r="U728" s="216"/>
    </row>
    <row r="729" spans="1:21" ht="15" hidden="1" outlineLevel="1" thickBot="1" x14ac:dyDescent="0.4">
      <c r="A729" s="216" t="s">
        <v>5408</v>
      </c>
      <c r="B729" s="46">
        <v>14</v>
      </c>
      <c r="C729" s="216" t="s">
        <v>5409</v>
      </c>
      <c r="D729" s="72" t="s">
        <v>170</v>
      </c>
      <c r="E729" s="217">
        <v>5</v>
      </c>
      <c r="F729" s="217">
        <v>2</v>
      </c>
      <c r="G729" s="217">
        <v>7</v>
      </c>
      <c r="H729" s="269">
        <v>44656</v>
      </c>
      <c r="I729" s="217">
        <v>500</v>
      </c>
      <c r="J729" s="217">
        <f t="shared" si="33"/>
        <v>7</v>
      </c>
      <c r="N729" s="216"/>
      <c r="R729" s="216"/>
      <c r="U729" s="216"/>
    </row>
    <row r="730" spans="1:21" ht="15" hidden="1" outlineLevel="1" thickBot="1" x14ac:dyDescent="0.4">
      <c r="A730" s="216" t="s">
        <v>5408</v>
      </c>
      <c r="B730" s="46">
        <v>16</v>
      </c>
      <c r="C730" s="216" t="s">
        <v>5409</v>
      </c>
      <c r="D730" s="72" t="s">
        <v>170</v>
      </c>
      <c r="E730" s="217">
        <v>6</v>
      </c>
      <c r="F730" s="217">
        <v>3</v>
      </c>
      <c r="G730" s="217">
        <v>9</v>
      </c>
      <c r="H730" s="269">
        <v>44656</v>
      </c>
      <c r="I730" s="217">
        <v>200</v>
      </c>
      <c r="J730" s="217">
        <f t="shared" si="33"/>
        <v>9</v>
      </c>
      <c r="N730" s="216"/>
      <c r="R730" s="216"/>
      <c r="U730" s="216"/>
    </row>
    <row r="731" spans="1:21" ht="15" hidden="1" outlineLevel="1" thickBot="1" x14ac:dyDescent="0.4">
      <c r="A731" s="216" t="s">
        <v>5408</v>
      </c>
      <c r="B731" s="46">
        <v>41</v>
      </c>
      <c r="C731" s="216" t="s">
        <v>5409</v>
      </c>
      <c r="D731" s="72" t="s">
        <v>170</v>
      </c>
      <c r="E731" s="217">
        <v>9</v>
      </c>
      <c r="F731" s="217">
        <v>5</v>
      </c>
      <c r="G731" s="217">
        <v>14</v>
      </c>
      <c r="H731" s="269">
        <v>44656</v>
      </c>
      <c r="I731" s="217">
        <v>500</v>
      </c>
      <c r="J731" s="217">
        <f t="shared" si="33"/>
        <v>14</v>
      </c>
      <c r="N731" s="216"/>
      <c r="R731" s="216"/>
      <c r="U731" s="216"/>
    </row>
    <row r="732" spans="1:21" ht="15" hidden="1" outlineLevel="1" thickBot="1" x14ac:dyDescent="0.4">
      <c r="A732" s="216" t="s">
        <v>5408</v>
      </c>
      <c r="B732" s="46">
        <v>18</v>
      </c>
      <c r="C732" s="216" t="s">
        <v>5409</v>
      </c>
      <c r="D732" s="72" t="s">
        <v>170</v>
      </c>
      <c r="E732" s="217">
        <v>7</v>
      </c>
      <c r="F732" s="217">
        <v>6</v>
      </c>
      <c r="G732" s="217">
        <v>13</v>
      </c>
      <c r="H732" s="269">
        <v>44656</v>
      </c>
      <c r="I732" s="217">
        <v>300</v>
      </c>
      <c r="J732" s="217">
        <f t="shared" si="33"/>
        <v>13</v>
      </c>
      <c r="N732" s="216"/>
      <c r="R732" s="216"/>
      <c r="U732" s="216"/>
    </row>
    <row r="733" spans="1:21" ht="15" hidden="1" outlineLevel="1" thickBot="1" x14ac:dyDescent="0.4">
      <c r="A733" s="216" t="s">
        <v>5408</v>
      </c>
      <c r="B733" s="46">
        <v>19</v>
      </c>
      <c r="C733" s="216" t="s">
        <v>5409</v>
      </c>
      <c r="D733" s="72" t="s">
        <v>170</v>
      </c>
      <c r="E733" s="217">
        <v>4</v>
      </c>
      <c r="F733" s="217">
        <v>2</v>
      </c>
      <c r="G733" s="217">
        <v>6</v>
      </c>
      <c r="H733" s="269">
        <v>44656</v>
      </c>
      <c r="I733" s="217">
        <v>700</v>
      </c>
      <c r="J733" s="217">
        <f t="shared" si="33"/>
        <v>6</v>
      </c>
      <c r="N733" s="216"/>
      <c r="R733" s="216"/>
      <c r="U733" s="216"/>
    </row>
    <row r="734" spans="1:21" ht="15" hidden="1" outlineLevel="1" thickBot="1" x14ac:dyDescent="0.4">
      <c r="A734" s="216" t="s">
        <v>5408</v>
      </c>
      <c r="B734" s="46">
        <v>20</v>
      </c>
      <c r="C734" s="216" t="s">
        <v>5409</v>
      </c>
      <c r="D734" s="72" t="s">
        <v>170</v>
      </c>
      <c r="E734" s="217">
        <v>4</v>
      </c>
      <c r="F734" s="217">
        <v>2</v>
      </c>
      <c r="G734" s="217">
        <v>6</v>
      </c>
      <c r="H734" s="269">
        <v>44656</v>
      </c>
      <c r="I734" s="217">
        <v>100</v>
      </c>
      <c r="J734" s="217">
        <f t="shared" si="33"/>
        <v>6</v>
      </c>
      <c r="N734" s="216"/>
      <c r="R734" s="216"/>
      <c r="U734" s="216"/>
    </row>
    <row r="735" spans="1:21" ht="15" hidden="1" outlineLevel="1" thickBot="1" x14ac:dyDescent="0.4">
      <c r="A735" s="216" t="s">
        <v>5408</v>
      </c>
      <c r="B735" s="46">
        <v>21</v>
      </c>
      <c r="C735" s="216" t="s">
        <v>5409</v>
      </c>
      <c r="D735" s="72" t="s">
        <v>170</v>
      </c>
      <c r="E735" s="217">
        <v>0</v>
      </c>
      <c r="F735" s="217">
        <v>1</v>
      </c>
      <c r="G735" s="217">
        <v>1</v>
      </c>
      <c r="H735" s="269">
        <v>44656</v>
      </c>
      <c r="I735" s="217">
        <v>500</v>
      </c>
      <c r="J735" s="217">
        <f t="shared" si="33"/>
        <v>1</v>
      </c>
      <c r="N735" s="216"/>
      <c r="R735" s="216"/>
      <c r="U735" s="216"/>
    </row>
    <row r="736" spans="1:21" ht="15" hidden="1" outlineLevel="1" thickBot="1" x14ac:dyDescent="0.4">
      <c r="A736" s="216" t="s">
        <v>5408</v>
      </c>
      <c r="B736" s="46">
        <v>22</v>
      </c>
      <c r="C736" s="216" t="s">
        <v>5409</v>
      </c>
      <c r="D736" s="72" t="s">
        <v>170</v>
      </c>
      <c r="E736" s="217">
        <v>8</v>
      </c>
      <c r="F736" s="217">
        <v>3</v>
      </c>
      <c r="G736" s="217">
        <v>11</v>
      </c>
      <c r="H736" s="269">
        <v>44656</v>
      </c>
      <c r="I736" s="217">
        <v>300</v>
      </c>
      <c r="J736" s="217">
        <f t="shared" si="33"/>
        <v>11</v>
      </c>
      <c r="N736" s="216"/>
      <c r="R736" s="216"/>
      <c r="U736" s="216"/>
    </row>
    <row r="737" spans="1:21" ht="15" hidden="1" outlineLevel="1" thickBot="1" x14ac:dyDescent="0.4">
      <c r="A737" s="216" t="s">
        <v>5408</v>
      </c>
      <c r="B737" s="46">
        <v>23</v>
      </c>
      <c r="C737" s="216" t="s">
        <v>5409</v>
      </c>
      <c r="D737" s="72" t="s">
        <v>170</v>
      </c>
      <c r="E737" s="217">
        <v>0</v>
      </c>
      <c r="F737" s="217">
        <v>1</v>
      </c>
      <c r="G737" s="217">
        <v>1</v>
      </c>
      <c r="H737" s="269">
        <v>44656</v>
      </c>
      <c r="I737" s="217">
        <v>300</v>
      </c>
      <c r="J737" s="217">
        <f t="shared" si="33"/>
        <v>1</v>
      </c>
      <c r="N737" s="216"/>
      <c r="R737" s="216"/>
      <c r="U737" s="216"/>
    </row>
    <row r="738" spans="1:21" ht="15" hidden="1" outlineLevel="1" thickBot="1" x14ac:dyDescent="0.4">
      <c r="A738" s="216" t="s">
        <v>5408</v>
      </c>
      <c r="B738" s="46">
        <v>24</v>
      </c>
      <c r="C738" s="216" t="s">
        <v>5409</v>
      </c>
      <c r="D738" s="72" t="s">
        <v>170</v>
      </c>
      <c r="E738" s="217">
        <v>6</v>
      </c>
      <c r="F738" s="217">
        <v>2</v>
      </c>
      <c r="G738" s="217">
        <v>8</v>
      </c>
      <c r="H738" s="269">
        <v>44656</v>
      </c>
      <c r="I738" s="217">
        <v>500</v>
      </c>
      <c r="J738" s="217">
        <f t="shared" si="33"/>
        <v>8</v>
      </c>
      <c r="N738" s="216"/>
      <c r="R738" s="216"/>
      <c r="U738" s="216"/>
    </row>
    <row r="739" spans="1:21" ht="15" hidden="1" outlineLevel="1" thickBot="1" x14ac:dyDescent="0.4">
      <c r="A739" s="216" t="s">
        <v>5408</v>
      </c>
      <c r="B739" s="46">
        <v>25</v>
      </c>
      <c r="C739" s="216" t="s">
        <v>5409</v>
      </c>
      <c r="D739" s="72" t="s">
        <v>170</v>
      </c>
      <c r="E739" s="217">
        <v>3</v>
      </c>
      <c r="F739" s="217">
        <v>2</v>
      </c>
      <c r="G739" s="217">
        <v>5</v>
      </c>
      <c r="H739" s="269">
        <v>44656</v>
      </c>
      <c r="I739" s="217">
        <v>700</v>
      </c>
      <c r="J739" s="217">
        <f t="shared" si="33"/>
        <v>5</v>
      </c>
      <c r="N739" s="216"/>
      <c r="R739" s="216"/>
      <c r="U739" s="216"/>
    </row>
    <row r="740" spans="1:21" ht="15" hidden="1" outlineLevel="1" thickBot="1" x14ac:dyDescent="0.4">
      <c r="A740" s="216" t="s">
        <v>5408</v>
      </c>
      <c r="B740" s="46">
        <v>26</v>
      </c>
      <c r="C740" s="216" t="s">
        <v>5409</v>
      </c>
      <c r="D740" s="72" t="s">
        <v>170</v>
      </c>
      <c r="E740" s="217">
        <v>6</v>
      </c>
      <c r="F740" s="217">
        <v>2</v>
      </c>
      <c r="G740" s="217">
        <v>8</v>
      </c>
      <c r="H740" s="269">
        <v>44656</v>
      </c>
      <c r="I740" s="217">
        <v>200</v>
      </c>
      <c r="J740" s="217">
        <f t="shared" si="33"/>
        <v>8</v>
      </c>
      <c r="N740" s="216"/>
      <c r="R740" s="216"/>
      <c r="U740" s="216"/>
    </row>
    <row r="741" spans="1:21" ht="15" hidden="1" outlineLevel="1" thickBot="1" x14ac:dyDescent="0.4">
      <c r="A741" s="216" t="s">
        <v>5408</v>
      </c>
      <c r="B741" s="46">
        <v>27</v>
      </c>
      <c r="C741" s="216" t="s">
        <v>5409</v>
      </c>
      <c r="D741" s="72" t="s">
        <v>170</v>
      </c>
      <c r="E741" s="217">
        <v>1</v>
      </c>
      <c r="F741" s="217">
        <v>3</v>
      </c>
      <c r="G741" s="217">
        <v>4</v>
      </c>
      <c r="H741" s="269">
        <v>44656</v>
      </c>
      <c r="I741" s="217">
        <v>100</v>
      </c>
      <c r="J741" s="217">
        <f t="shared" si="33"/>
        <v>4</v>
      </c>
      <c r="N741" s="216"/>
      <c r="R741" s="216"/>
      <c r="U741" s="216"/>
    </row>
    <row r="742" spans="1:21" ht="15" hidden="1" outlineLevel="1" thickBot="1" x14ac:dyDescent="0.4">
      <c r="A742" s="216" t="s">
        <v>5408</v>
      </c>
      <c r="B742" s="46">
        <v>29</v>
      </c>
      <c r="C742" s="216" t="s">
        <v>5409</v>
      </c>
      <c r="D742" s="72" t="s">
        <v>170</v>
      </c>
      <c r="E742" s="217">
        <v>0</v>
      </c>
      <c r="F742" s="217">
        <v>2</v>
      </c>
      <c r="G742" s="217">
        <v>2</v>
      </c>
      <c r="H742" s="269">
        <v>44656</v>
      </c>
      <c r="I742" s="217">
        <v>400</v>
      </c>
      <c r="J742" s="217">
        <f t="shared" si="33"/>
        <v>2</v>
      </c>
      <c r="N742" s="216"/>
      <c r="R742" s="216"/>
      <c r="U742" s="216"/>
    </row>
    <row r="743" spans="1:21" ht="15" hidden="1" outlineLevel="1" thickBot="1" x14ac:dyDescent="0.4">
      <c r="A743" s="216" t="s">
        <v>5408</v>
      </c>
      <c r="B743" s="46">
        <v>30</v>
      </c>
      <c r="C743" s="216" t="s">
        <v>5409</v>
      </c>
      <c r="D743" s="72" t="s">
        <v>170</v>
      </c>
      <c r="E743" s="217">
        <v>5</v>
      </c>
      <c r="F743" s="217">
        <v>3</v>
      </c>
      <c r="G743" s="217">
        <v>8</v>
      </c>
      <c r="H743" s="269">
        <v>44656</v>
      </c>
      <c r="I743" s="217">
        <v>700</v>
      </c>
      <c r="J743" s="217">
        <f t="shared" si="33"/>
        <v>8</v>
      </c>
      <c r="N743" s="216"/>
      <c r="R743" s="216"/>
      <c r="U743" s="216"/>
    </row>
    <row r="744" spans="1:21" ht="15" hidden="1" outlineLevel="1" thickBot="1" x14ac:dyDescent="0.4">
      <c r="A744" s="216" t="s">
        <v>5408</v>
      </c>
      <c r="B744" s="46">
        <v>31</v>
      </c>
      <c r="C744" s="216" t="s">
        <v>5409</v>
      </c>
      <c r="D744" s="72" t="s">
        <v>170</v>
      </c>
      <c r="E744" s="217">
        <v>2</v>
      </c>
      <c r="F744" s="217">
        <v>2</v>
      </c>
      <c r="G744" s="217">
        <v>4</v>
      </c>
      <c r="H744" s="269">
        <v>44656</v>
      </c>
      <c r="I744" s="217">
        <v>200</v>
      </c>
      <c r="J744" s="217">
        <f t="shared" si="33"/>
        <v>4</v>
      </c>
      <c r="N744" s="216"/>
      <c r="R744" s="216"/>
      <c r="U744" s="216"/>
    </row>
    <row r="745" spans="1:21" ht="15" hidden="1" outlineLevel="1" thickBot="1" x14ac:dyDescent="0.4">
      <c r="A745" s="216" t="s">
        <v>5408</v>
      </c>
      <c r="B745" s="46">
        <v>32</v>
      </c>
      <c r="C745" s="216" t="s">
        <v>5409</v>
      </c>
      <c r="D745" s="72" t="s">
        <v>170</v>
      </c>
      <c r="E745" s="217">
        <v>2</v>
      </c>
      <c r="F745" s="217">
        <v>3</v>
      </c>
      <c r="G745" s="217">
        <v>5</v>
      </c>
      <c r="H745" s="269">
        <v>44656</v>
      </c>
      <c r="I745" s="217">
        <v>800</v>
      </c>
      <c r="J745" s="217">
        <f t="shared" si="33"/>
        <v>5</v>
      </c>
      <c r="N745" s="216"/>
      <c r="R745" s="216"/>
      <c r="U745" s="216"/>
    </row>
    <row r="746" spans="1:21" ht="15" hidden="1" outlineLevel="1" thickBot="1" x14ac:dyDescent="0.4">
      <c r="A746" s="216" t="s">
        <v>5408</v>
      </c>
      <c r="B746" s="46">
        <v>34</v>
      </c>
      <c r="C746" s="216" t="s">
        <v>5409</v>
      </c>
      <c r="D746" s="72" t="s">
        <v>170</v>
      </c>
      <c r="E746" s="217">
        <v>1</v>
      </c>
      <c r="F746" s="217">
        <v>2</v>
      </c>
      <c r="G746" s="217">
        <v>3</v>
      </c>
      <c r="H746" s="269">
        <v>44656</v>
      </c>
      <c r="I746" s="217">
        <v>100</v>
      </c>
      <c r="J746" s="217">
        <f t="shared" si="33"/>
        <v>3</v>
      </c>
      <c r="N746" s="216"/>
      <c r="R746" s="216"/>
      <c r="U746" s="216"/>
    </row>
    <row r="747" spans="1:21" ht="15" hidden="1" outlineLevel="1" thickBot="1" x14ac:dyDescent="0.4">
      <c r="A747" s="216" t="s">
        <v>5408</v>
      </c>
      <c r="B747" s="46">
        <v>35</v>
      </c>
      <c r="C747" s="216" t="s">
        <v>5409</v>
      </c>
      <c r="D747" s="72" t="s">
        <v>170</v>
      </c>
      <c r="E747" s="217">
        <v>2</v>
      </c>
      <c r="F747" s="217">
        <v>1</v>
      </c>
      <c r="G747" s="217">
        <v>3</v>
      </c>
      <c r="H747" s="269">
        <v>44656</v>
      </c>
      <c r="I747" s="217">
        <v>600</v>
      </c>
      <c r="J747" s="217">
        <f t="shared" si="33"/>
        <v>3</v>
      </c>
      <c r="N747" s="216"/>
      <c r="R747" s="216"/>
      <c r="U747" s="216"/>
    </row>
    <row r="748" spans="1:21" ht="15" hidden="1" outlineLevel="1" thickBot="1" x14ac:dyDescent="0.4">
      <c r="A748" s="216" t="s">
        <v>5408</v>
      </c>
      <c r="B748" s="46">
        <v>36</v>
      </c>
      <c r="C748" s="216" t="s">
        <v>5409</v>
      </c>
      <c r="D748" s="72" t="s">
        <v>170</v>
      </c>
      <c r="E748" s="217">
        <v>2</v>
      </c>
      <c r="F748" s="217">
        <v>2</v>
      </c>
      <c r="G748" s="217">
        <v>4</v>
      </c>
      <c r="H748" s="269">
        <v>44656</v>
      </c>
      <c r="I748" s="217">
        <v>300</v>
      </c>
      <c r="J748" s="217">
        <f t="shared" si="33"/>
        <v>4</v>
      </c>
      <c r="N748" s="216"/>
      <c r="R748" s="216"/>
      <c r="U748" s="216"/>
    </row>
    <row r="749" spans="1:21" ht="15" hidden="1" outlineLevel="1" thickBot="1" x14ac:dyDescent="0.4">
      <c r="A749" s="216" t="s">
        <v>5408</v>
      </c>
      <c r="B749" s="46">
        <v>37</v>
      </c>
      <c r="C749" s="216" t="s">
        <v>5409</v>
      </c>
      <c r="D749" s="72" t="s">
        <v>170</v>
      </c>
      <c r="E749" s="217">
        <v>6</v>
      </c>
      <c r="F749" s="217">
        <v>2</v>
      </c>
      <c r="G749" s="217">
        <v>8</v>
      </c>
      <c r="H749" s="269">
        <v>44656</v>
      </c>
      <c r="I749" s="217">
        <v>700</v>
      </c>
      <c r="J749" s="217">
        <f t="shared" si="33"/>
        <v>8</v>
      </c>
      <c r="N749" s="216"/>
      <c r="R749" s="216"/>
      <c r="U749" s="216"/>
    </row>
    <row r="750" spans="1:21" ht="15" hidden="1" outlineLevel="1" thickBot="1" x14ac:dyDescent="0.4">
      <c r="A750" s="216" t="s">
        <v>5408</v>
      </c>
      <c r="B750" s="46">
        <v>38</v>
      </c>
      <c r="C750" s="216" t="s">
        <v>5409</v>
      </c>
      <c r="D750" s="72" t="s">
        <v>170</v>
      </c>
      <c r="E750" s="217">
        <v>1</v>
      </c>
      <c r="F750" s="217">
        <v>2</v>
      </c>
      <c r="G750" s="217">
        <v>3</v>
      </c>
      <c r="H750" s="269">
        <v>44656</v>
      </c>
      <c r="I750" s="217">
        <v>200</v>
      </c>
      <c r="J750" s="217">
        <f t="shared" si="33"/>
        <v>3</v>
      </c>
      <c r="N750" s="216"/>
      <c r="R750" s="216"/>
      <c r="U750" s="216"/>
    </row>
    <row r="751" spans="1:21" ht="15" hidden="1" outlineLevel="1" thickBot="1" x14ac:dyDescent="0.4">
      <c r="A751" s="216" t="s">
        <v>5408</v>
      </c>
      <c r="B751" s="46">
        <v>39</v>
      </c>
      <c r="C751" s="216" t="s">
        <v>5409</v>
      </c>
      <c r="D751" s="72" t="s">
        <v>170</v>
      </c>
      <c r="E751" s="217">
        <v>1</v>
      </c>
      <c r="F751" s="217">
        <v>2</v>
      </c>
      <c r="G751" s="217">
        <v>3</v>
      </c>
      <c r="H751" s="269">
        <v>44656</v>
      </c>
      <c r="I751" s="217">
        <v>500</v>
      </c>
      <c r="J751" s="217">
        <f t="shared" si="33"/>
        <v>3</v>
      </c>
      <c r="N751" s="216"/>
      <c r="R751" s="216"/>
      <c r="U751" s="216"/>
    </row>
    <row r="752" spans="1:21" ht="15" hidden="1" outlineLevel="1" thickBot="1" x14ac:dyDescent="0.4">
      <c r="A752" s="216" t="s">
        <v>5408</v>
      </c>
      <c r="B752" s="46">
        <v>40</v>
      </c>
      <c r="C752" s="216" t="s">
        <v>5409</v>
      </c>
      <c r="D752" s="72" t="s">
        <v>170</v>
      </c>
      <c r="E752" s="217">
        <v>1</v>
      </c>
      <c r="F752" s="217">
        <v>2</v>
      </c>
      <c r="G752" s="217">
        <v>3</v>
      </c>
      <c r="H752" s="269">
        <v>44656</v>
      </c>
      <c r="I752" s="217">
        <v>100</v>
      </c>
      <c r="J752" s="217">
        <f t="shared" si="33"/>
        <v>3</v>
      </c>
      <c r="N752" s="216"/>
      <c r="R752" s="216"/>
      <c r="U752" s="216"/>
    </row>
    <row r="753" spans="1:21" ht="15" hidden="1" outlineLevel="1" thickBot="1" x14ac:dyDescent="0.4">
      <c r="A753" s="216" t="s">
        <v>5408</v>
      </c>
      <c r="B753" s="46">
        <v>43</v>
      </c>
      <c r="C753" s="216" t="s">
        <v>5409</v>
      </c>
      <c r="D753" s="72" t="s">
        <v>170</v>
      </c>
      <c r="E753" s="217">
        <v>1</v>
      </c>
      <c r="F753" s="217">
        <v>2</v>
      </c>
      <c r="G753" s="217">
        <v>3</v>
      </c>
      <c r="H753" s="269">
        <v>44656</v>
      </c>
      <c r="I753" s="217">
        <v>700</v>
      </c>
      <c r="J753" s="217">
        <f t="shared" si="33"/>
        <v>3</v>
      </c>
      <c r="N753" s="216"/>
      <c r="R753" s="216"/>
      <c r="U753" s="216"/>
    </row>
    <row r="754" spans="1:21" ht="15" hidden="1" outlineLevel="1" thickBot="1" x14ac:dyDescent="0.4">
      <c r="A754" s="216" t="s">
        <v>5408</v>
      </c>
      <c r="B754" s="46">
        <v>44</v>
      </c>
      <c r="C754" s="216" t="s">
        <v>5409</v>
      </c>
      <c r="D754" s="72" t="s">
        <v>170</v>
      </c>
      <c r="E754" s="217">
        <v>3</v>
      </c>
      <c r="F754" s="217">
        <v>2</v>
      </c>
      <c r="G754" s="217">
        <v>5</v>
      </c>
      <c r="H754" s="269">
        <v>44656</v>
      </c>
      <c r="I754" s="217">
        <v>200</v>
      </c>
      <c r="J754" s="217">
        <f t="shared" si="33"/>
        <v>5</v>
      </c>
      <c r="N754" s="216"/>
      <c r="R754" s="216"/>
      <c r="U754" s="216"/>
    </row>
    <row r="755" spans="1:21" ht="15" hidden="1" outlineLevel="1" thickBot="1" x14ac:dyDescent="0.4">
      <c r="A755" s="216" t="s">
        <v>5408</v>
      </c>
      <c r="B755" s="46">
        <v>45</v>
      </c>
      <c r="C755" s="216" t="s">
        <v>5409</v>
      </c>
      <c r="D755" s="72" t="s">
        <v>170</v>
      </c>
      <c r="E755" s="217">
        <v>4</v>
      </c>
      <c r="F755" s="217">
        <v>2</v>
      </c>
      <c r="G755" s="217">
        <v>6</v>
      </c>
      <c r="H755" s="269">
        <v>44656</v>
      </c>
      <c r="I755" s="217">
        <v>300</v>
      </c>
      <c r="J755" s="217">
        <f t="shared" si="33"/>
        <v>6</v>
      </c>
      <c r="N755" s="216"/>
      <c r="R755" s="216"/>
      <c r="U755" s="216"/>
    </row>
    <row r="756" spans="1:21" ht="15" hidden="1" outlineLevel="1" thickBot="1" x14ac:dyDescent="0.4">
      <c r="A756" s="216" t="s">
        <v>5408</v>
      </c>
      <c r="B756" s="46">
        <v>46</v>
      </c>
      <c r="C756" s="216" t="s">
        <v>5409</v>
      </c>
      <c r="D756" s="72" t="s">
        <v>170</v>
      </c>
      <c r="E756" s="217">
        <v>3</v>
      </c>
      <c r="F756" s="217">
        <v>3</v>
      </c>
      <c r="G756" s="217">
        <v>6</v>
      </c>
      <c r="H756" s="269">
        <v>44656</v>
      </c>
      <c r="I756" s="217">
        <v>300</v>
      </c>
      <c r="J756" s="217">
        <f t="shared" si="33"/>
        <v>6</v>
      </c>
      <c r="N756" s="216"/>
      <c r="R756" s="216"/>
      <c r="U756" s="216"/>
    </row>
    <row r="757" spans="1:21" ht="15" hidden="1" outlineLevel="1" thickBot="1" x14ac:dyDescent="0.4">
      <c r="A757" s="216" t="s">
        <v>5408</v>
      </c>
      <c r="B757" s="46">
        <v>47</v>
      </c>
      <c r="C757" s="216" t="s">
        <v>5409</v>
      </c>
      <c r="D757" s="72" t="s">
        <v>170</v>
      </c>
      <c r="E757" s="217">
        <v>6</v>
      </c>
      <c r="F757" s="217">
        <v>2</v>
      </c>
      <c r="G757" s="217">
        <v>8</v>
      </c>
      <c r="H757" s="269">
        <v>44656</v>
      </c>
      <c r="I757" s="217">
        <v>500</v>
      </c>
      <c r="J757" s="217">
        <f t="shared" si="33"/>
        <v>8</v>
      </c>
      <c r="N757" s="216"/>
      <c r="R757" s="216"/>
      <c r="U757" s="216"/>
    </row>
    <row r="758" spans="1:21" ht="15" hidden="1" outlineLevel="1" thickBot="1" x14ac:dyDescent="0.4">
      <c r="A758" s="216" t="s">
        <v>5408</v>
      </c>
      <c r="B758" s="46">
        <v>48</v>
      </c>
      <c r="C758" s="216" t="s">
        <v>5409</v>
      </c>
      <c r="D758" s="72" t="s">
        <v>170</v>
      </c>
      <c r="E758" s="217">
        <v>6</v>
      </c>
      <c r="F758" s="217">
        <v>5</v>
      </c>
      <c r="G758" s="217">
        <v>11</v>
      </c>
      <c r="H758" s="269">
        <v>44656</v>
      </c>
      <c r="I758" s="217">
        <v>100</v>
      </c>
      <c r="J758" s="217">
        <f t="shared" si="33"/>
        <v>11</v>
      </c>
      <c r="N758" s="216"/>
      <c r="R758" s="216"/>
      <c r="U758" s="216"/>
    </row>
    <row r="759" spans="1:21" ht="15" hidden="1" outlineLevel="1" thickBot="1" x14ac:dyDescent="0.4">
      <c r="A759" s="216" t="s">
        <v>5408</v>
      </c>
      <c r="B759" s="46">
        <v>49</v>
      </c>
      <c r="C759" s="216" t="s">
        <v>5409</v>
      </c>
      <c r="D759" s="72" t="s">
        <v>170</v>
      </c>
      <c r="E759" s="217">
        <v>4</v>
      </c>
      <c r="F759" s="217">
        <v>4</v>
      </c>
      <c r="G759" s="217">
        <v>8</v>
      </c>
      <c r="H759" s="269">
        <v>44656</v>
      </c>
      <c r="I759" s="217">
        <v>100</v>
      </c>
      <c r="J759" s="217">
        <f t="shared" si="33"/>
        <v>8</v>
      </c>
      <c r="N759" s="216"/>
      <c r="R759" s="216"/>
      <c r="U759" s="216"/>
    </row>
    <row r="760" spans="1:21" ht="15" hidden="1" outlineLevel="1" thickBot="1" x14ac:dyDescent="0.4">
      <c r="A760" s="216" t="s">
        <v>5408</v>
      </c>
      <c r="B760" s="46">
        <v>50</v>
      </c>
      <c r="C760" s="216" t="s">
        <v>5409</v>
      </c>
      <c r="D760" s="72" t="s">
        <v>170</v>
      </c>
      <c r="E760" s="217">
        <v>2</v>
      </c>
      <c r="F760" s="217">
        <v>2</v>
      </c>
      <c r="G760" s="217">
        <v>4</v>
      </c>
      <c r="H760" s="269">
        <v>44656</v>
      </c>
      <c r="I760" s="217">
        <v>800</v>
      </c>
      <c r="J760" s="217">
        <f t="shared" si="33"/>
        <v>4</v>
      </c>
      <c r="N760" s="216"/>
      <c r="R760" s="216"/>
      <c r="U760" s="216"/>
    </row>
    <row r="761" spans="1:21" ht="15" hidden="1" outlineLevel="1" thickBot="1" x14ac:dyDescent="0.4">
      <c r="A761" s="216" t="s">
        <v>5408</v>
      </c>
      <c r="B761" s="46">
        <v>51</v>
      </c>
      <c r="C761" s="216" t="s">
        <v>5409</v>
      </c>
      <c r="D761" s="72" t="s">
        <v>170</v>
      </c>
      <c r="E761" s="217">
        <v>1</v>
      </c>
      <c r="F761" s="217">
        <v>2</v>
      </c>
      <c r="G761" s="217">
        <v>3</v>
      </c>
      <c r="H761" s="269">
        <v>44656</v>
      </c>
      <c r="I761" s="217">
        <v>200</v>
      </c>
      <c r="J761" s="217">
        <f t="shared" si="33"/>
        <v>3</v>
      </c>
      <c r="N761" s="216"/>
      <c r="R761" s="216"/>
      <c r="U761" s="216"/>
    </row>
    <row r="762" spans="1:21" ht="15" hidden="1" outlineLevel="1" thickBot="1" x14ac:dyDescent="0.4">
      <c r="A762" s="216" t="s">
        <v>5408</v>
      </c>
      <c r="B762" s="46">
        <v>52</v>
      </c>
      <c r="C762" s="216" t="s">
        <v>5409</v>
      </c>
      <c r="D762" s="72" t="s">
        <v>170</v>
      </c>
      <c r="E762" s="217">
        <v>6</v>
      </c>
      <c r="F762" s="217">
        <v>3</v>
      </c>
      <c r="G762" s="217">
        <v>9</v>
      </c>
      <c r="H762" s="269">
        <v>44656</v>
      </c>
      <c r="I762" s="217">
        <v>300</v>
      </c>
      <c r="J762" s="217">
        <f t="shared" si="33"/>
        <v>9</v>
      </c>
      <c r="N762" s="216"/>
      <c r="R762" s="216"/>
      <c r="U762" s="216"/>
    </row>
    <row r="763" spans="1:21" ht="15" hidden="1" outlineLevel="1" thickBot="1" x14ac:dyDescent="0.4">
      <c r="A763" s="216" t="s">
        <v>5408</v>
      </c>
      <c r="B763" s="46">
        <v>53</v>
      </c>
      <c r="C763" s="216" t="s">
        <v>5409</v>
      </c>
      <c r="D763" s="72" t="s">
        <v>170</v>
      </c>
      <c r="E763" s="217">
        <v>1</v>
      </c>
      <c r="F763" s="217">
        <v>2</v>
      </c>
      <c r="G763" s="217">
        <v>3</v>
      </c>
      <c r="H763" s="269">
        <v>44656</v>
      </c>
      <c r="I763" s="217">
        <v>200</v>
      </c>
      <c r="J763" s="217">
        <f t="shared" si="33"/>
        <v>3</v>
      </c>
      <c r="N763" s="216"/>
      <c r="R763" s="216"/>
      <c r="U763" s="216"/>
    </row>
    <row r="764" spans="1:21" ht="15" hidden="1" outlineLevel="1" thickBot="1" x14ac:dyDescent="0.4">
      <c r="A764" s="216" t="s">
        <v>5408</v>
      </c>
      <c r="B764" s="46">
        <v>54</v>
      </c>
      <c r="C764" s="216" t="s">
        <v>5409</v>
      </c>
      <c r="D764" s="72" t="s">
        <v>170</v>
      </c>
      <c r="E764" s="217">
        <v>2</v>
      </c>
      <c r="F764" s="217">
        <v>3</v>
      </c>
      <c r="G764" s="217">
        <v>5</v>
      </c>
      <c r="H764" s="269">
        <v>44656</v>
      </c>
      <c r="I764" s="217">
        <v>400</v>
      </c>
      <c r="J764" s="217">
        <f t="shared" si="33"/>
        <v>5</v>
      </c>
      <c r="N764" s="216"/>
      <c r="R764" s="216"/>
      <c r="U764" s="216"/>
    </row>
    <row r="765" spans="1:21" ht="15" hidden="1" outlineLevel="1" thickBot="1" x14ac:dyDescent="0.4">
      <c r="A765" s="216" t="s">
        <v>5408</v>
      </c>
      <c r="B765" s="46">
        <v>55</v>
      </c>
      <c r="C765" s="216" t="s">
        <v>5409</v>
      </c>
      <c r="D765" s="72" t="s">
        <v>170</v>
      </c>
      <c r="E765" s="217">
        <v>3</v>
      </c>
      <c r="F765" s="217">
        <v>3</v>
      </c>
      <c r="G765" s="217">
        <v>6</v>
      </c>
      <c r="H765" s="269">
        <v>44656</v>
      </c>
      <c r="I765" s="217">
        <v>600</v>
      </c>
      <c r="J765" s="217">
        <f t="shared" si="33"/>
        <v>6</v>
      </c>
      <c r="N765" s="216"/>
      <c r="R765" s="216"/>
      <c r="U765" s="216"/>
    </row>
    <row r="766" spans="1:21" ht="15" hidden="1" outlineLevel="1" thickBot="1" x14ac:dyDescent="0.4">
      <c r="A766" s="216" t="s">
        <v>5408</v>
      </c>
      <c r="B766" s="46">
        <v>56</v>
      </c>
      <c r="C766" s="216" t="s">
        <v>5409</v>
      </c>
      <c r="D766" s="72" t="s">
        <v>170</v>
      </c>
      <c r="E766" s="217">
        <v>1</v>
      </c>
      <c r="F766" s="217">
        <v>2</v>
      </c>
      <c r="G766" s="217">
        <v>3</v>
      </c>
      <c r="H766" s="269">
        <v>44656</v>
      </c>
      <c r="I766" s="217">
        <v>200</v>
      </c>
      <c r="J766" s="217">
        <f t="shared" si="33"/>
        <v>3</v>
      </c>
      <c r="N766" s="216"/>
      <c r="R766" s="216"/>
      <c r="U766" s="216"/>
    </row>
    <row r="767" spans="1:21" ht="15" hidden="1" outlineLevel="1" thickBot="1" x14ac:dyDescent="0.4">
      <c r="A767" s="216" t="s">
        <v>5408</v>
      </c>
      <c r="B767" s="46">
        <v>57</v>
      </c>
      <c r="C767" s="216" t="s">
        <v>5409</v>
      </c>
      <c r="D767" s="72" t="s">
        <v>170</v>
      </c>
      <c r="E767" s="217">
        <v>2</v>
      </c>
      <c r="F767" s="217">
        <v>2</v>
      </c>
      <c r="G767" s="217">
        <v>4</v>
      </c>
      <c r="H767" s="269">
        <v>44656</v>
      </c>
      <c r="I767" s="217">
        <v>500</v>
      </c>
      <c r="J767" s="217">
        <f t="shared" si="33"/>
        <v>4</v>
      </c>
      <c r="N767" s="216"/>
      <c r="R767" s="216"/>
      <c r="U767" s="216"/>
    </row>
    <row r="768" spans="1:21" ht="15" collapsed="1" thickBot="1" x14ac:dyDescent="0.4">
      <c r="A768" s="415" t="s">
        <v>5408</v>
      </c>
      <c r="B768" s="273"/>
      <c r="C768" s="417" t="s">
        <v>5409</v>
      </c>
      <c r="D768" s="273">
        <f>COUNTA(D711:D767)</f>
        <v>57</v>
      </c>
      <c r="E768" s="418">
        <f>SUM(E711:E767)</f>
        <v>185</v>
      </c>
      <c r="F768" s="418">
        <f t="shared" ref="F768:G768" si="36">SUM(F711:F767)</f>
        <v>138</v>
      </c>
      <c r="G768" s="418">
        <f t="shared" si="36"/>
        <v>323</v>
      </c>
      <c r="H768" s="422">
        <v>44656</v>
      </c>
      <c r="I768" s="425">
        <f>AVERAGE(I711:I767)</f>
        <v>400</v>
      </c>
      <c r="J768" s="418">
        <f t="shared" ref="J768" si="37">SUM(J711:J767)</f>
        <v>323</v>
      </c>
    </row>
    <row r="769" spans="1:21" ht="15" hidden="1" outlineLevel="1" thickBot="1" x14ac:dyDescent="0.4">
      <c r="A769" s="216" t="s">
        <v>5410</v>
      </c>
      <c r="B769" s="46">
        <v>1</v>
      </c>
      <c r="C769" s="216" t="s">
        <v>5411</v>
      </c>
      <c r="D769" s="72" t="s">
        <v>170</v>
      </c>
      <c r="E769" s="217">
        <v>7</v>
      </c>
      <c r="F769" s="217">
        <v>3</v>
      </c>
      <c r="G769" s="217">
        <v>10</v>
      </c>
      <c r="H769" s="269">
        <v>44656</v>
      </c>
      <c r="I769" s="217">
        <v>500</v>
      </c>
      <c r="J769" s="217">
        <f t="shared" si="33"/>
        <v>10</v>
      </c>
      <c r="N769" s="216"/>
      <c r="R769" s="216"/>
      <c r="U769" s="216"/>
    </row>
    <row r="770" spans="1:21" ht="15" hidden="1" outlineLevel="1" thickBot="1" x14ac:dyDescent="0.4">
      <c r="A770" s="216" t="s">
        <v>5410</v>
      </c>
      <c r="B770" s="46">
        <v>2</v>
      </c>
      <c r="C770" s="216" t="s">
        <v>5411</v>
      </c>
      <c r="D770" s="72" t="s">
        <v>170</v>
      </c>
      <c r="E770" s="217">
        <v>0</v>
      </c>
      <c r="F770" s="217">
        <v>1</v>
      </c>
      <c r="G770" s="217">
        <v>1</v>
      </c>
      <c r="H770" s="269">
        <v>44656</v>
      </c>
      <c r="I770" s="217">
        <v>700</v>
      </c>
      <c r="J770" s="217">
        <f t="shared" si="33"/>
        <v>1</v>
      </c>
      <c r="N770" s="216"/>
      <c r="R770" s="216"/>
      <c r="U770" s="216"/>
    </row>
    <row r="771" spans="1:21" ht="15" hidden="1" outlineLevel="1" thickBot="1" x14ac:dyDescent="0.4">
      <c r="A771" s="216" t="s">
        <v>5410</v>
      </c>
      <c r="B771" s="46">
        <v>3</v>
      </c>
      <c r="C771" s="216" t="s">
        <v>5411</v>
      </c>
      <c r="D771" s="72" t="s">
        <v>170</v>
      </c>
      <c r="E771" s="217">
        <v>0</v>
      </c>
      <c r="F771" s="217">
        <v>1</v>
      </c>
      <c r="G771" s="217">
        <v>1</v>
      </c>
      <c r="H771" s="269">
        <v>44656</v>
      </c>
      <c r="I771" s="217">
        <v>300</v>
      </c>
      <c r="J771" s="217">
        <f t="shared" ref="J771:J834" si="38">IF(I771&gt;$Q$1,,G771)</f>
        <v>1</v>
      </c>
      <c r="N771" s="216"/>
      <c r="R771" s="216"/>
      <c r="U771" s="216"/>
    </row>
    <row r="772" spans="1:21" ht="15" hidden="1" outlineLevel="1" thickBot="1" x14ac:dyDescent="0.4">
      <c r="A772" s="216" t="s">
        <v>5410</v>
      </c>
      <c r="B772" s="46">
        <v>4</v>
      </c>
      <c r="C772" s="216" t="s">
        <v>5411</v>
      </c>
      <c r="D772" s="72" t="s">
        <v>170</v>
      </c>
      <c r="E772" s="217">
        <v>7</v>
      </c>
      <c r="F772" s="217">
        <v>3</v>
      </c>
      <c r="G772" s="217">
        <v>10</v>
      </c>
      <c r="H772" s="269">
        <v>44656</v>
      </c>
      <c r="I772" s="217">
        <v>100</v>
      </c>
      <c r="J772" s="217">
        <f t="shared" si="38"/>
        <v>10</v>
      </c>
      <c r="N772" s="216"/>
      <c r="R772" s="216"/>
      <c r="U772" s="216"/>
    </row>
    <row r="773" spans="1:21" ht="15" hidden="1" outlineLevel="1" thickBot="1" x14ac:dyDescent="0.4">
      <c r="A773" s="216" t="s">
        <v>5410</v>
      </c>
      <c r="B773" s="46">
        <v>5</v>
      </c>
      <c r="C773" s="216" t="s">
        <v>5411</v>
      </c>
      <c r="D773" s="72" t="s">
        <v>170</v>
      </c>
      <c r="E773" s="217">
        <v>0</v>
      </c>
      <c r="F773" s="217">
        <v>1</v>
      </c>
      <c r="G773" s="217">
        <v>1</v>
      </c>
      <c r="H773" s="269">
        <v>44656</v>
      </c>
      <c r="I773" s="217">
        <v>600</v>
      </c>
      <c r="J773" s="217">
        <f t="shared" si="38"/>
        <v>1</v>
      </c>
      <c r="N773" s="216"/>
      <c r="R773" s="216"/>
      <c r="U773" s="216"/>
    </row>
    <row r="774" spans="1:21" ht="15" hidden="1" outlineLevel="1" thickBot="1" x14ac:dyDescent="0.4">
      <c r="A774" s="216" t="s">
        <v>5410</v>
      </c>
      <c r="B774" s="46">
        <v>6</v>
      </c>
      <c r="C774" s="216" t="s">
        <v>5411</v>
      </c>
      <c r="D774" s="72" t="s">
        <v>170</v>
      </c>
      <c r="E774" s="217">
        <v>0</v>
      </c>
      <c r="F774" s="217">
        <v>1</v>
      </c>
      <c r="G774" s="217">
        <v>1</v>
      </c>
      <c r="H774" s="269">
        <v>44656</v>
      </c>
      <c r="I774" s="217">
        <v>800</v>
      </c>
      <c r="J774" s="217">
        <f t="shared" si="38"/>
        <v>1</v>
      </c>
      <c r="N774" s="216"/>
      <c r="R774" s="216"/>
      <c r="U774" s="216"/>
    </row>
    <row r="775" spans="1:21" ht="15" hidden="1" outlineLevel="1" thickBot="1" x14ac:dyDescent="0.4">
      <c r="A775" s="216" t="s">
        <v>5410</v>
      </c>
      <c r="B775" s="46">
        <v>7</v>
      </c>
      <c r="C775" s="216" t="s">
        <v>5411</v>
      </c>
      <c r="D775" s="72" t="s">
        <v>170</v>
      </c>
      <c r="E775" s="217">
        <v>0</v>
      </c>
      <c r="F775" s="217">
        <v>2</v>
      </c>
      <c r="G775" s="217">
        <v>2</v>
      </c>
      <c r="H775" s="269">
        <v>44656</v>
      </c>
      <c r="I775" s="217">
        <v>200</v>
      </c>
      <c r="J775" s="217">
        <f t="shared" si="38"/>
        <v>2</v>
      </c>
      <c r="N775" s="216"/>
      <c r="R775" s="216"/>
      <c r="U775" s="216"/>
    </row>
    <row r="776" spans="1:21" ht="15" hidden="1" outlineLevel="1" thickBot="1" x14ac:dyDescent="0.4">
      <c r="A776" s="216" t="s">
        <v>5410</v>
      </c>
      <c r="B776" s="46">
        <v>8</v>
      </c>
      <c r="C776" s="216" t="s">
        <v>5411</v>
      </c>
      <c r="D776" s="72" t="s">
        <v>170</v>
      </c>
      <c r="E776" s="217">
        <v>0</v>
      </c>
      <c r="F776" s="217">
        <v>1</v>
      </c>
      <c r="G776" s="217">
        <v>1</v>
      </c>
      <c r="H776" s="269">
        <v>44656</v>
      </c>
      <c r="I776" s="217">
        <v>100</v>
      </c>
      <c r="J776" s="217">
        <f t="shared" si="38"/>
        <v>1</v>
      </c>
      <c r="N776" s="216"/>
      <c r="R776" s="216"/>
      <c r="U776" s="216"/>
    </row>
    <row r="777" spans="1:21" ht="15" hidden="1" outlineLevel="1" thickBot="1" x14ac:dyDescent="0.4">
      <c r="A777" s="216" t="s">
        <v>5410</v>
      </c>
      <c r="B777" s="46">
        <v>9</v>
      </c>
      <c r="C777" s="216" t="s">
        <v>5411</v>
      </c>
      <c r="D777" s="72" t="s">
        <v>170</v>
      </c>
      <c r="E777" s="217">
        <v>6</v>
      </c>
      <c r="F777" s="217">
        <v>2</v>
      </c>
      <c r="G777" s="217">
        <v>8</v>
      </c>
      <c r="H777" s="269">
        <v>44656</v>
      </c>
      <c r="I777" s="217">
        <v>500</v>
      </c>
      <c r="J777" s="217">
        <f t="shared" si="38"/>
        <v>8</v>
      </c>
      <c r="N777" s="216"/>
      <c r="R777" s="216"/>
      <c r="U777" s="216"/>
    </row>
    <row r="778" spans="1:21" ht="15" hidden="1" outlineLevel="1" thickBot="1" x14ac:dyDescent="0.4">
      <c r="A778" s="216" t="s">
        <v>5410</v>
      </c>
      <c r="B778" s="46">
        <v>45</v>
      </c>
      <c r="C778" s="216" t="s">
        <v>5411</v>
      </c>
      <c r="D778" s="72" t="s">
        <v>170</v>
      </c>
      <c r="E778" s="217">
        <v>8</v>
      </c>
      <c r="F778" s="217">
        <v>4</v>
      </c>
      <c r="G778" s="217">
        <v>12</v>
      </c>
      <c r="H778" s="269">
        <v>44656</v>
      </c>
      <c r="I778" s="217">
        <v>500</v>
      </c>
      <c r="J778" s="217">
        <f t="shared" si="38"/>
        <v>12</v>
      </c>
      <c r="N778" s="216"/>
      <c r="R778" s="216"/>
      <c r="U778" s="216"/>
    </row>
    <row r="779" spans="1:21" ht="15" hidden="1" outlineLevel="1" thickBot="1" x14ac:dyDescent="0.4">
      <c r="A779" s="216" t="s">
        <v>5410</v>
      </c>
      <c r="B779" s="46">
        <v>10</v>
      </c>
      <c r="C779" s="216" t="s">
        <v>5411</v>
      </c>
      <c r="D779" s="72" t="s">
        <v>170</v>
      </c>
      <c r="E779" s="217">
        <v>5</v>
      </c>
      <c r="F779" s="217">
        <v>2</v>
      </c>
      <c r="G779" s="217">
        <v>7</v>
      </c>
      <c r="H779" s="269">
        <v>44656</v>
      </c>
      <c r="I779" s="217">
        <v>400</v>
      </c>
      <c r="J779" s="217">
        <f t="shared" si="38"/>
        <v>7</v>
      </c>
      <c r="N779" s="216"/>
      <c r="R779" s="216"/>
      <c r="U779" s="216"/>
    </row>
    <row r="780" spans="1:21" ht="15" hidden="1" outlineLevel="1" thickBot="1" x14ac:dyDescent="0.4">
      <c r="A780" s="216" t="s">
        <v>5410</v>
      </c>
      <c r="B780" s="46">
        <v>11</v>
      </c>
      <c r="C780" s="216" t="s">
        <v>5411</v>
      </c>
      <c r="D780" s="72" t="s">
        <v>170</v>
      </c>
      <c r="E780" s="217">
        <v>3</v>
      </c>
      <c r="F780" s="217">
        <v>1</v>
      </c>
      <c r="G780" s="217">
        <v>4</v>
      </c>
      <c r="H780" s="269">
        <v>44656</v>
      </c>
      <c r="I780" s="217">
        <v>200</v>
      </c>
      <c r="J780" s="217">
        <f t="shared" si="38"/>
        <v>4</v>
      </c>
      <c r="N780" s="216"/>
      <c r="R780" s="216"/>
      <c r="U780" s="216"/>
    </row>
    <row r="781" spans="1:21" ht="15" hidden="1" outlineLevel="1" thickBot="1" x14ac:dyDescent="0.4">
      <c r="A781" s="216" t="s">
        <v>5410</v>
      </c>
      <c r="B781" s="46">
        <v>43</v>
      </c>
      <c r="C781" s="216" t="s">
        <v>5411</v>
      </c>
      <c r="D781" s="72" t="s">
        <v>170</v>
      </c>
      <c r="E781" s="217">
        <v>4</v>
      </c>
      <c r="F781" s="217">
        <v>2</v>
      </c>
      <c r="G781" s="217">
        <v>6</v>
      </c>
      <c r="H781" s="269">
        <v>44656</v>
      </c>
      <c r="I781" s="217">
        <v>100</v>
      </c>
      <c r="J781" s="217">
        <f t="shared" si="38"/>
        <v>6</v>
      </c>
      <c r="N781" s="216"/>
      <c r="R781" s="216"/>
      <c r="U781" s="216"/>
    </row>
    <row r="782" spans="1:21" ht="15" hidden="1" outlineLevel="1" thickBot="1" x14ac:dyDescent="0.4">
      <c r="A782" s="216" t="s">
        <v>5410</v>
      </c>
      <c r="B782" s="46">
        <v>12</v>
      </c>
      <c r="C782" s="216" t="s">
        <v>5411</v>
      </c>
      <c r="D782" s="72" t="s">
        <v>170</v>
      </c>
      <c r="E782" s="217">
        <v>6</v>
      </c>
      <c r="F782" s="217">
        <v>4</v>
      </c>
      <c r="G782" s="217">
        <v>10</v>
      </c>
      <c r="H782" s="269">
        <v>44656</v>
      </c>
      <c r="I782" s="217">
        <v>200</v>
      </c>
      <c r="J782" s="217">
        <f t="shared" si="38"/>
        <v>10</v>
      </c>
      <c r="N782" s="216"/>
      <c r="R782" s="216"/>
      <c r="U782" s="216"/>
    </row>
    <row r="783" spans="1:21" ht="15" hidden="1" outlineLevel="1" thickBot="1" x14ac:dyDescent="0.4">
      <c r="A783" s="216" t="s">
        <v>5410</v>
      </c>
      <c r="B783" s="46">
        <v>13</v>
      </c>
      <c r="C783" s="216" t="s">
        <v>5411</v>
      </c>
      <c r="D783" s="72" t="s">
        <v>170</v>
      </c>
      <c r="E783" s="217">
        <v>4</v>
      </c>
      <c r="F783" s="217">
        <v>2</v>
      </c>
      <c r="G783" s="217">
        <v>6</v>
      </c>
      <c r="H783" s="269">
        <v>44656</v>
      </c>
      <c r="I783" s="217">
        <v>400</v>
      </c>
      <c r="J783" s="217">
        <f t="shared" si="38"/>
        <v>6</v>
      </c>
      <c r="N783" s="216"/>
      <c r="R783" s="216"/>
      <c r="U783" s="216"/>
    </row>
    <row r="784" spans="1:21" ht="15" hidden="1" outlineLevel="1" thickBot="1" x14ac:dyDescent="0.4">
      <c r="A784" s="216" t="s">
        <v>5410</v>
      </c>
      <c r="B784" s="46">
        <v>14</v>
      </c>
      <c r="C784" s="216" t="s">
        <v>5411</v>
      </c>
      <c r="D784" s="72" t="s">
        <v>170</v>
      </c>
      <c r="E784" s="217">
        <v>10</v>
      </c>
      <c r="F784" s="217">
        <v>1</v>
      </c>
      <c r="G784" s="217">
        <v>11</v>
      </c>
      <c r="H784" s="269">
        <v>44656</v>
      </c>
      <c r="I784" s="217">
        <v>600</v>
      </c>
      <c r="J784" s="217">
        <f t="shared" si="38"/>
        <v>11</v>
      </c>
      <c r="N784" s="216"/>
      <c r="R784" s="216"/>
      <c r="U784" s="216"/>
    </row>
    <row r="785" spans="1:21" ht="15" hidden="1" outlineLevel="1" thickBot="1" x14ac:dyDescent="0.4">
      <c r="A785" s="216" t="s">
        <v>5410</v>
      </c>
      <c r="B785" s="46">
        <v>15</v>
      </c>
      <c r="C785" s="216" t="s">
        <v>5411</v>
      </c>
      <c r="D785" s="72" t="s">
        <v>170</v>
      </c>
      <c r="E785" s="217">
        <v>0</v>
      </c>
      <c r="F785" s="217">
        <v>1</v>
      </c>
      <c r="G785" s="217">
        <v>1</v>
      </c>
      <c r="H785" s="269">
        <v>44656</v>
      </c>
      <c r="I785" s="217">
        <v>700</v>
      </c>
      <c r="J785" s="217">
        <f t="shared" si="38"/>
        <v>1</v>
      </c>
      <c r="N785" s="216"/>
      <c r="R785" s="216"/>
      <c r="U785" s="216"/>
    </row>
    <row r="786" spans="1:21" ht="15" hidden="1" outlineLevel="1" thickBot="1" x14ac:dyDescent="0.4">
      <c r="A786" s="216" t="s">
        <v>5410</v>
      </c>
      <c r="B786" s="46">
        <v>16</v>
      </c>
      <c r="C786" s="216" t="s">
        <v>5411</v>
      </c>
      <c r="D786" s="72" t="s">
        <v>170</v>
      </c>
      <c r="E786" s="217">
        <v>5</v>
      </c>
      <c r="F786" s="217">
        <v>2</v>
      </c>
      <c r="G786" s="217">
        <v>7</v>
      </c>
      <c r="H786" s="269">
        <v>44656</v>
      </c>
      <c r="I786" s="217">
        <v>800</v>
      </c>
      <c r="J786" s="217">
        <f t="shared" si="38"/>
        <v>7</v>
      </c>
      <c r="N786" s="216"/>
      <c r="R786" s="216"/>
      <c r="U786" s="216"/>
    </row>
    <row r="787" spans="1:21" ht="15" hidden="1" outlineLevel="1" thickBot="1" x14ac:dyDescent="0.4">
      <c r="A787" s="216" t="s">
        <v>5410</v>
      </c>
      <c r="B787" s="46">
        <v>17</v>
      </c>
      <c r="C787" s="216" t="s">
        <v>5411</v>
      </c>
      <c r="D787" s="72" t="s">
        <v>170</v>
      </c>
      <c r="E787" s="217">
        <v>2</v>
      </c>
      <c r="F787" s="217">
        <v>2</v>
      </c>
      <c r="G787" s="217">
        <v>4</v>
      </c>
      <c r="H787" s="269">
        <v>44656</v>
      </c>
      <c r="I787" s="217">
        <v>100</v>
      </c>
      <c r="J787" s="217">
        <f t="shared" si="38"/>
        <v>4</v>
      </c>
      <c r="N787" s="216"/>
      <c r="R787" s="216"/>
      <c r="U787" s="216"/>
    </row>
    <row r="788" spans="1:21" ht="15" hidden="1" outlineLevel="1" thickBot="1" x14ac:dyDescent="0.4">
      <c r="A788" s="216" t="s">
        <v>5410</v>
      </c>
      <c r="B788" s="46">
        <v>18</v>
      </c>
      <c r="C788" s="216" t="s">
        <v>5411</v>
      </c>
      <c r="D788" s="72" t="s">
        <v>170</v>
      </c>
      <c r="E788" s="217">
        <v>9</v>
      </c>
      <c r="F788" s="217">
        <v>3</v>
      </c>
      <c r="G788" s="217">
        <v>12</v>
      </c>
      <c r="H788" s="269">
        <v>44656</v>
      </c>
      <c r="I788" s="217">
        <v>100</v>
      </c>
      <c r="J788" s="217">
        <f t="shared" si="38"/>
        <v>12</v>
      </c>
      <c r="N788" s="216"/>
      <c r="R788" s="216"/>
      <c r="U788" s="216"/>
    </row>
    <row r="789" spans="1:21" ht="15" hidden="1" outlineLevel="1" thickBot="1" x14ac:dyDescent="0.4">
      <c r="A789" s="216" t="s">
        <v>5410</v>
      </c>
      <c r="B789" s="46">
        <v>57</v>
      </c>
      <c r="C789" s="216" t="s">
        <v>5411</v>
      </c>
      <c r="D789" s="72" t="s">
        <v>170</v>
      </c>
      <c r="E789" s="217">
        <v>0</v>
      </c>
      <c r="F789" s="217">
        <v>2</v>
      </c>
      <c r="G789" s="217">
        <v>2</v>
      </c>
      <c r="H789" s="269">
        <v>44656</v>
      </c>
      <c r="I789" s="217">
        <v>300</v>
      </c>
      <c r="J789" s="217">
        <f t="shared" si="38"/>
        <v>2</v>
      </c>
      <c r="N789" s="216"/>
      <c r="R789" s="216"/>
      <c r="U789" s="216"/>
    </row>
    <row r="790" spans="1:21" ht="15" hidden="1" outlineLevel="1" thickBot="1" x14ac:dyDescent="0.4">
      <c r="A790" s="216" t="s">
        <v>5410</v>
      </c>
      <c r="B790" s="46">
        <v>19</v>
      </c>
      <c r="C790" s="216" t="s">
        <v>5411</v>
      </c>
      <c r="D790" s="72" t="s">
        <v>170</v>
      </c>
      <c r="E790" s="217">
        <v>5</v>
      </c>
      <c r="F790" s="217">
        <v>2</v>
      </c>
      <c r="G790" s="217">
        <v>7</v>
      </c>
      <c r="H790" s="269">
        <v>44656</v>
      </c>
      <c r="I790" s="217">
        <v>500</v>
      </c>
      <c r="J790" s="217">
        <f t="shared" si="38"/>
        <v>7</v>
      </c>
      <c r="N790" s="216"/>
      <c r="R790" s="216"/>
      <c r="U790" s="216"/>
    </row>
    <row r="791" spans="1:21" ht="15" hidden="1" outlineLevel="1" thickBot="1" x14ac:dyDescent="0.4">
      <c r="A791" s="216" t="s">
        <v>5410</v>
      </c>
      <c r="B791" s="46">
        <v>20</v>
      </c>
      <c r="C791" s="216" t="s">
        <v>5411</v>
      </c>
      <c r="D791" s="72" t="s">
        <v>170</v>
      </c>
      <c r="E791" s="217">
        <v>7</v>
      </c>
      <c r="F791" s="217">
        <v>4</v>
      </c>
      <c r="G791" s="217">
        <v>11</v>
      </c>
      <c r="H791" s="269">
        <v>44656</v>
      </c>
      <c r="I791" s="217">
        <v>100</v>
      </c>
      <c r="J791" s="217">
        <f t="shared" si="38"/>
        <v>11</v>
      </c>
      <c r="N791" s="216"/>
      <c r="R791" s="216"/>
      <c r="U791" s="216"/>
    </row>
    <row r="792" spans="1:21" ht="15" hidden="1" outlineLevel="1" thickBot="1" x14ac:dyDescent="0.4">
      <c r="A792" s="216" t="s">
        <v>5410</v>
      </c>
      <c r="B792" s="46">
        <v>21</v>
      </c>
      <c r="C792" s="216" t="s">
        <v>5411</v>
      </c>
      <c r="D792" s="72" t="s">
        <v>170</v>
      </c>
      <c r="E792" s="217">
        <v>6</v>
      </c>
      <c r="F792" s="217">
        <v>1</v>
      </c>
      <c r="G792" s="217">
        <v>7</v>
      </c>
      <c r="H792" s="269">
        <v>44656</v>
      </c>
      <c r="I792" s="217">
        <v>200</v>
      </c>
      <c r="J792" s="217">
        <f t="shared" si="38"/>
        <v>7</v>
      </c>
      <c r="N792" s="216"/>
      <c r="R792" s="216"/>
      <c r="U792" s="216"/>
    </row>
    <row r="793" spans="1:21" ht="15" hidden="1" outlineLevel="1" thickBot="1" x14ac:dyDescent="0.4">
      <c r="A793" s="216" t="s">
        <v>5410</v>
      </c>
      <c r="B793" s="46">
        <v>22</v>
      </c>
      <c r="C793" s="216" t="s">
        <v>5411</v>
      </c>
      <c r="D793" s="72" t="s">
        <v>170</v>
      </c>
      <c r="E793" s="217">
        <v>0</v>
      </c>
      <c r="F793" s="217">
        <v>1</v>
      </c>
      <c r="G793" s="217">
        <v>1</v>
      </c>
      <c r="H793" s="269">
        <v>44656</v>
      </c>
      <c r="I793" s="217">
        <v>500</v>
      </c>
      <c r="J793" s="217">
        <f t="shared" si="38"/>
        <v>1</v>
      </c>
      <c r="N793" s="216"/>
      <c r="R793" s="216"/>
      <c r="U793" s="216"/>
    </row>
    <row r="794" spans="1:21" ht="15" hidden="1" outlineLevel="1" thickBot="1" x14ac:dyDescent="0.4">
      <c r="A794" s="216" t="s">
        <v>5410</v>
      </c>
      <c r="B794" s="46">
        <v>23</v>
      </c>
      <c r="C794" s="216" t="s">
        <v>5411</v>
      </c>
      <c r="D794" s="72" t="s">
        <v>170</v>
      </c>
      <c r="E794" s="217">
        <v>2</v>
      </c>
      <c r="F794" s="217">
        <v>1</v>
      </c>
      <c r="G794" s="217">
        <v>3</v>
      </c>
      <c r="H794" s="269">
        <v>44656</v>
      </c>
      <c r="I794" s="217">
        <v>700</v>
      </c>
      <c r="J794" s="217">
        <f t="shared" si="38"/>
        <v>3</v>
      </c>
      <c r="N794" s="216"/>
      <c r="R794" s="216"/>
      <c r="U794" s="216"/>
    </row>
    <row r="795" spans="1:21" ht="15" hidden="1" outlineLevel="1" thickBot="1" x14ac:dyDescent="0.4">
      <c r="A795" s="216" t="s">
        <v>5410</v>
      </c>
      <c r="B795" s="46">
        <v>24</v>
      </c>
      <c r="C795" s="216" t="s">
        <v>5411</v>
      </c>
      <c r="D795" s="72" t="s">
        <v>170</v>
      </c>
      <c r="E795" s="217">
        <v>2</v>
      </c>
      <c r="F795" s="217">
        <v>2</v>
      </c>
      <c r="G795" s="217">
        <v>4</v>
      </c>
      <c r="H795" s="269">
        <v>44656</v>
      </c>
      <c r="I795" s="217">
        <v>500</v>
      </c>
      <c r="J795" s="217">
        <f t="shared" si="38"/>
        <v>4</v>
      </c>
      <c r="N795" s="216"/>
      <c r="R795" s="216"/>
      <c r="U795" s="216"/>
    </row>
    <row r="796" spans="1:21" ht="15" hidden="1" outlineLevel="1" thickBot="1" x14ac:dyDescent="0.4">
      <c r="A796" s="216" t="s">
        <v>5410</v>
      </c>
      <c r="B796" s="46">
        <v>25</v>
      </c>
      <c r="C796" s="216" t="s">
        <v>5411</v>
      </c>
      <c r="D796" s="72" t="s">
        <v>170</v>
      </c>
      <c r="E796" s="217">
        <v>3</v>
      </c>
      <c r="F796" s="217">
        <v>1</v>
      </c>
      <c r="G796" s="217">
        <v>4</v>
      </c>
      <c r="H796" s="269">
        <v>44656</v>
      </c>
      <c r="I796" s="217">
        <v>800</v>
      </c>
      <c r="J796" s="217">
        <f t="shared" si="38"/>
        <v>4</v>
      </c>
      <c r="N796" s="216"/>
      <c r="R796" s="216"/>
      <c r="U796" s="216"/>
    </row>
    <row r="797" spans="1:21" ht="15" hidden="1" outlineLevel="1" thickBot="1" x14ac:dyDescent="0.4">
      <c r="A797" s="216" t="s">
        <v>5410</v>
      </c>
      <c r="B797" s="46">
        <v>26</v>
      </c>
      <c r="C797" s="216" t="s">
        <v>5411</v>
      </c>
      <c r="D797" s="72" t="s">
        <v>170</v>
      </c>
      <c r="E797" s="217">
        <v>7</v>
      </c>
      <c r="F797" s="217">
        <v>2</v>
      </c>
      <c r="G797" s="217">
        <v>9</v>
      </c>
      <c r="H797" s="269">
        <v>44656</v>
      </c>
      <c r="I797" s="217">
        <v>700</v>
      </c>
      <c r="J797" s="217">
        <f t="shared" si="38"/>
        <v>9</v>
      </c>
      <c r="N797" s="216"/>
      <c r="R797" s="216"/>
      <c r="U797" s="216"/>
    </row>
    <row r="798" spans="1:21" ht="15" hidden="1" outlineLevel="1" thickBot="1" x14ac:dyDescent="0.4">
      <c r="A798" s="216" t="s">
        <v>5410</v>
      </c>
      <c r="B798" s="46">
        <v>27</v>
      </c>
      <c r="C798" s="216" t="s">
        <v>5411</v>
      </c>
      <c r="D798" s="72" t="s">
        <v>170</v>
      </c>
      <c r="E798" s="217">
        <v>2</v>
      </c>
      <c r="F798" s="217">
        <v>3</v>
      </c>
      <c r="G798" s="217">
        <v>5</v>
      </c>
      <c r="H798" s="269">
        <v>44656</v>
      </c>
      <c r="I798" s="217">
        <v>300</v>
      </c>
      <c r="J798" s="217">
        <f t="shared" si="38"/>
        <v>5</v>
      </c>
      <c r="N798" s="216"/>
      <c r="R798" s="216"/>
      <c r="U798" s="216"/>
    </row>
    <row r="799" spans="1:21" ht="15" hidden="1" outlineLevel="1" thickBot="1" x14ac:dyDescent="0.4">
      <c r="A799" s="216" t="s">
        <v>5410</v>
      </c>
      <c r="B799" s="46">
        <v>28</v>
      </c>
      <c r="C799" s="216" t="s">
        <v>5411</v>
      </c>
      <c r="D799" s="72" t="s">
        <v>170</v>
      </c>
      <c r="E799" s="217">
        <v>0</v>
      </c>
      <c r="F799" s="217">
        <v>2</v>
      </c>
      <c r="G799" s="217">
        <v>2</v>
      </c>
      <c r="H799" s="269">
        <v>44656</v>
      </c>
      <c r="I799" s="217">
        <v>800</v>
      </c>
      <c r="J799" s="217">
        <f t="shared" si="38"/>
        <v>2</v>
      </c>
      <c r="N799" s="216"/>
      <c r="R799" s="216"/>
      <c r="U799" s="216"/>
    </row>
    <row r="800" spans="1:21" ht="15" hidden="1" outlineLevel="1" thickBot="1" x14ac:dyDescent="0.4">
      <c r="A800" s="216" t="s">
        <v>5410</v>
      </c>
      <c r="B800" s="46">
        <v>29</v>
      </c>
      <c r="C800" s="216" t="s">
        <v>5411</v>
      </c>
      <c r="D800" s="72" t="s">
        <v>170</v>
      </c>
      <c r="E800" s="217">
        <v>0</v>
      </c>
      <c r="F800" s="217">
        <v>2</v>
      </c>
      <c r="G800" s="217">
        <v>2</v>
      </c>
      <c r="H800" s="269">
        <v>44656</v>
      </c>
      <c r="I800" s="217">
        <v>900</v>
      </c>
      <c r="J800" s="217">
        <f t="shared" si="38"/>
        <v>2</v>
      </c>
      <c r="N800" s="216"/>
      <c r="R800" s="216"/>
      <c r="U800" s="216"/>
    </row>
    <row r="801" spans="1:21" ht="15" hidden="1" outlineLevel="1" thickBot="1" x14ac:dyDescent="0.4">
      <c r="A801" s="216" t="s">
        <v>5410</v>
      </c>
      <c r="B801" s="46">
        <v>30</v>
      </c>
      <c r="C801" s="216" t="s">
        <v>5411</v>
      </c>
      <c r="D801" s="72" t="s">
        <v>170</v>
      </c>
      <c r="E801" s="217">
        <v>0</v>
      </c>
      <c r="F801" s="217">
        <v>2</v>
      </c>
      <c r="G801" s="217">
        <v>2</v>
      </c>
      <c r="H801" s="269">
        <v>44656</v>
      </c>
      <c r="I801" s="217">
        <v>100</v>
      </c>
      <c r="J801" s="217">
        <f t="shared" si="38"/>
        <v>2</v>
      </c>
      <c r="N801" s="216"/>
      <c r="R801" s="216"/>
      <c r="U801" s="216"/>
    </row>
    <row r="802" spans="1:21" ht="15" hidden="1" outlineLevel="1" thickBot="1" x14ac:dyDescent="0.4">
      <c r="A802" s="216" t="s">
        <v>5410</v>
      </c>
      <c r="B802" s="46">
        <v>31</v>
      </c>
      <c r="C802" s="216" t="s">
        <v>5411</v>
      </c>
      <c r="D802" s="72" t="s">
        <v>170</v>
      </c>
      <c r="E802" s="217">
        <v>1</v>
      </c>
      <c r="F802" s="217">
        <v>2</v>
      </c>
      <c r="G802" s="217">
        <v>3</v>
      </c>
      <c r="H802" s="269">
        <v>44656</v>
      </c>
      <c r="I802" s="217">
        <v>200</v>
      </c>
      <c r="J802" s="217">
        <f t="shared" si="38"/>
        <v>3</v>
      </c>
      <c r="N802" s="216"/>
      <c r="R802" s="216"/>
      <c r="U802" s="216"/>
    </row>
    <row r="803" spans="1:21" ht="15" hidden="1" outlineLevel="1" thickBot="1" x14ac:dyDescent="0.4">
      <c r="A803" s="216" t="s">
        <v>5410</v>
      </c>
      <c r="B803" s="46">
        <v>32</v>
      </c>
      <c r="C803" s="216" t="s">
        <v>5411</v>
      </c>
      <c r="D803" s="72" t="s">
        <v>170</v>
      </c>
      <c r="E803" s="217">
        <v>0</v>
      </c>
      <c r="F803" s="217">
        <v>1</v>
      </c>
      <c r="G803" s="217">
        <v>1</v>
      </c>
      <c r="H803" s="269">
        <v>44656</v>
      </c>
      <c r="I803" s="217">
        <v>600</v>
      </c>
      <c r="J803" s="217">
        <f t="shared" si="38"/>
        <v>1</v>
      </c>
      <c r="N803" s="216"/>
      <c r="R803" s="216"/>
      <c r="U803" s="216"/>
    </row>
    <row r="804" spans="1:21" ht="15" hidden="1" outlineLevel="1" thickBot="1" x14ac:dyDescent="0.4">
      <c r="A804" s="216" t="s">
        <v>5410</v>
      </c>
      <c r="B804" s="46">
        <v>33</v>
      </c>
      <c r="C804" s="216" t="s">
        <v>5411</v>
      </c>
      <c r="D804" s="72" t="s">
        <v>170</v>
      </c>
      <c r="E804" s="217">
        <v>4</v>
      </c>
      <c r="F804" s="217">
        <v>2</v>
      </c>
      <c r="G804" s="217">
        <v>6</v>
      </c>
      <c r="H804" s="269">
        <v>44656</v>
      </c>
      <c r="I804" s="217">
        <v>700</v>
      </c>
      <c r="J804" s="217">
        <f t="shared" si="38"/>
        <v>6</v>
      </c>
      <c r="N804" s="216"/>
      <c r="R804" s="216"/>
      <c r="U804" s="216"/>
    </row>
    <row r="805" spans="1:21" ht="15" hidden="1" outlineLevel="1" thickBot="1" x14ac:dyDescent="0.4">
      <c r="A805" s="216" t="s">
        <v>5410</v>
      </c>
      <c r="B805" s="46">
        <v>34</v>
      </c>
      <c r="C805" s="216" t="s">
        <v>5411</v>
      </c>
      <c r="D805" s="72" t="s">
        <v>170</v>
      </c>
      <c r="E805" s="217">
        <v>1</v>
      </c>
      <c r="F805" s="217">
        <v>2</v>
      </c>
      <c r="G805" s="217">
        <v>3</v>
      </c>
      <c r="H805" s="269">
        <v>44656</v>
      </c>
      <c r="I805" s="217">
        <v>500</v>
      </c>
      <c r="J805" s="217">
        <f t="shared" si="38"/>
        <v>3</v>
      </c>
      <c r="N805" s="216"/>
      <c r="R805" s="216"/>
      <c r="U805" s="216"/>
    </row>
    <row r="806" spans="1:21" ht="15" hidden="1" outlineLevel="1" thickBot="1" x14ac:dyDescent="0.4">
      <c r="A806" s="216" t="s">
        <v>5410</v>
      </c>
      <c r="B806" s="46">
        <v>35</v>
      </c>
      <c r="C806" s="216" t="s">
        <v>5411</v>
      </c>
      <c r="D806" s="72" t="s">
        <v>170</v>
      </c>
      <c r="E806" s="217">
        <v>2</v>
      </c>
      <c r="F806" s="217">
        <v>3</v>
      </c>
      <c r="G806" s="217">
        <v>5</v>
      </c>
      <c r="H806" s="269">
        <v>44656</v>
      </c>
      <c r="I806" s="217">
        <v>700</v>
      </c>
      <c r="J806" s="217">
        <f t="shared" si="38"/>
        <v>5</v>
      </c>
      <c r="N806" s="216"/>
      <c r="R806" s="216"/>
      <c r="U806" s="216"/>
    </row>
    <row r="807" spans="1:21" ht="15" hidden="1" outlineLevel="1" thickBot="1" x14ac:dyDescent="0.4">
      <c r="A807" s="216" t="s">
        <v>5410</v>
      </c>
      <c r="B807" s="46">
        <v>36</v>
      </c>
      <c r="C807" s="216" t="s">
        <v>5411</v>
      </c>
      <c r="D807" s="72" t="s">
        <v>170</v>
      </c>
      <c r="E807" s="217">
        <v>6</v>
      </c>
      <c r="F807" s="217">
        <v>2</v>
      </c>
      <c r="G807" s="217">
        <v>8</v>
      </c>
      <c r="H807" s="269">
        <v>44656</v>
      </c>
      <c r="I807" s="217">
        <v>200</v>
      </c>
      <c r="J807" s="217">
        <f t="shared" si="38"/>
        <v>8</v>
      </c>
      <c r="N807" s="216"/>
      <c r="R807" s="216"/>
      <c r="U807" s="216"/>
    </row>
    <row r="808" spans="1:21" ht="15" hidden="1" outlineLevel="1" thickBot="1" x14ac:dyDescent="0.4">
      <c r="A808" s="216" t="s">
        <v>5410</v>
      </c>
      <c r="B808" s="46">
        <v>37</v>
      </c>
      <c r="C808" s="216" t="s">
        <v>5411</v>
      </c>
      <c r="D808" s="72" t="s">
        <v>170</v>
      </c>
      <c r="E808" s="217">
        <v>7</v>
      </c>
      <c r="F808" s="217">
        <v>5</v>
      </c>
      <c r="G808" s="217">
        <v>12</v>
      </c>
      <c r="H808" s="269">
        <v>44656</v>
      </c>
      <c r="I808" s="217">
        <v>700</v>
      </c>
      <c r="J808" s="217">
        <f t="shared" si="38"/>
        <v>12</v>
      </c>
      <c r="N808" s="216"/>
      <c r="R808" s="216"/>
      <c r="U808" s="216"/>
    </row>
    <row r="809" spans="1:21" ht="15" hidden="1" outlineLevel="1" thickBot="1" x14ac:dyDescent="0.4">
      <c r="A809" s="216" t="s">
        <v>5410</v>
      </c>
      <c r="B809" s="46">
        <v>38</v>
      </c>
      <c r="C809" s="216" t="s">
        <v>5411</v>
      </c>
      <c r="D809" s="72" t="s">
        <v>170</v>
      </c>
      <c r="E809" s="217">
        <v>6</v>
      </c>
      <c r="F809" s="217">
        <v>2</v>
      </c>
      <c r="G809" s="217">
        <v>8</v>
      </c>
      <c r="H809" s="269">
        <v>44656</v>
      </c>
      <c r="I809" s="217">
        <v>500</v>
      </c>
      <c r="J809" s="217">
        <f t="shared" si="38"/>
        <v>8</v>
      </c>
      <c r="N809" s="216"/>
      <c r="R809" s="216"/>
      <c r="U809" s="216"/>
    </row>
    <row r="810" spans="1:21" ht="15" hidden="1" outlineLevel="1" thickBot="1" x14ac:dyDescent="0.4">
      <c r="A810" s="216" t="s">
        <v>5410</v>
      </c>
      <c r="B810" s="46">
        <v>39</v>
      </c>
      <c r="C810" s="216" t="s">
        <v>5411</v>
      </c>
      <c r="D810" s="72" t="s">
        <v>170</v>
      </c>
      <c r="E810" s="217">
        <v>1</v>
      </c>
      <c r="F810" s="217">
        <v>2</v>
      </c>
      <c r="G810" s="217">
        <v>3</v>
      </c>
      <c r="H810" s="269">
        <v>44656</v>
      </c>
      <c r="I810" s="217">
        <v>100</v>
      </c>
      <c r="J810" s="217">
        <f t="shared" si="38"/>
        <v>3</v>
      </c>
      <c r="N810" s="216"/>
      <c r="R810" s="216"/>
      <c r="U810" s="216"/>
    </row>
    <row r="811" spans="1:21" ht="15" hidden="1" outlineLevel="1" thickBot="1" x14ac:dyDescent="0.4">
      <c r="A811" s="216" t="s">
        <v>5410</v>
      </c>
      <c r="B811" s="46">
        <v>40</v>
      </c>
      <c r="C811" s="216" t="s">
        <v>5411</v>
      </c>
      <c r="D811" s="72" t="s">
        <v>170</v>
      </c>
      <c r="E811" s="217">
        <v>2</v>
      </c>
      <c r="F811" s="217">
        <v>2</v>
      </c>
      <c r="G811" s="217">
        <v>4</v>
      </c>
      <c r="H811" s="269">
        <v>44656</v>
      </c>
      <c r="I811" s="217">
        <v>100</v>
      </c>
      <c r="J811" s="217">
        <f t="shared" si="38"/>
        <v>4</v>
      </c>
      <c r="N811" s="216"/>
      <c r="R811" s="216"/>
      <c r="U811" s="216"/>
    </row>
    <row r="812" spans="1:21" ht="15" hidden="1" outlineLevel="1" thickBot="1" x14ac:dyDescent="0.4">
      <c r="A812" s="216" t="s">
        <v>5410</v>
      </c>
      <c r="B812" s="46">
        <v>41</v>
      </c>
      <c r="C812" s="216" t="s">
        <v>5411</v>
      </c>
      <c r="D812" s="72" t="s">
        <v>170</v>
      </c>
      <c r="E812" s="217">
        <v>1</v>
      </c>
      <c r="F812" s="217">
        <v>2</v>
      </c>
      <c r="G812" s="217">
        <v>3</v>
      </c>
      <c r="H812" s="269">
        <v>44656</v>
      </c>
      <c r="I812" s="217">
        <v>600</v>
      </c>
      <c r="J812" s="217">
        <f t="shared" si="38"/>
        <v>3</v>
      </c>
      <c r="N812" s="216"/>
      <c r="R812" s="216"/>
      <c r="U812" s="216"/>
    </row>
    <row r="813" spans="1:21" ht="15" hidden="1" outlineLevel="1" thickBot="1" x14ac:dyDescent="0.4">
      <c r="A813" s="216" t="s">
        <v>5410</v>
      </c>
      <c r="B813" s="46">
        <v>42</v>
      </c>
      <c r="C813" s="216" t="s">
        <v>5411</v>
      </c>
      <c r="D813" s="72" t="s">
        <v>170</v>
      </c>
      <c r="E813" s="217">
        <v>3</v>
      </c>
      <c r="F813" s="217">
        <v>3</v>
      </c>
      <c r="G813" s="217">
        <v>6</v>
      </c>
      <c r="H813" s="269">
        <v>44656</v>
      </c>
      <c r="I813" s="217">
        <v>200</v>
      </c>
      <c r="J813" s="217">
        <f t="shared" si="38"/>
        <v>6</v>
      </c>
      <c r="N813" s="216"/>
      <c r="R813" s="216"/>
      <c r="U813" s="216"/>
    </row>
    <row r="814" spans="1:21" ht="15" hidden="1" outlineLevel="1" thickBot="1" x14ac:dyDescent="0.4">
      <c r="A814" s="216" t="s">
        <v>5410</v>
      </c>
      <c r="B814" s="46">
        <v>44</v>
      </c>
      <c r="C814" s="216" t="s">
        <v>5411</v>
      </c>
      <c r="D814" s="72" t="s">
        <v>170</v>
      </c>
      <c r="E814" s="217">
        <v>4</v>
      </c>
      <c r="F814" s="217">
        <v>2</v>
      </c>
      <c r="G814" s="217">
        <v>6</v>
      </c>
      <c r="H814" s="269">
        <v>44656</v>
      </c>
      <c r="I814" s="217">
        <v>100</v>
      </c>
      <c r="J814" s="217">
        <f t="shared" si="38"/>
        <v>6</v>
      </c>
      <c r="N814" s="216"/>
      <c r="R814" s="216"/>
      <c r="U814" s="216"/>
    </row>
    <row r="815" spans="1:21" ht="15" hidden="1" outlineLevel="1" thickBot="1" x14ac:dyDescent="0.4">
      <c r="A815" s="216" t="s">
        <v>5410</v>
      </c>
      <c r="B815" s="46">
        <v>46</v>
      </c>
      <c r="C815" s="216" t="s">
        <v>5411</v>
      </c>
      <c r="D815" s="72" t="s">
        <v>170</v>
      </c>
      <c r="E815" s="217">
        <v>6</v>
      </c>
      <c r="F815" s="217">
        <v>4</v>
      </c>
      <c r="G815" s="217">
        <v>10</v>
      </c>
      <c r="H815" s="269">
        <v>44656</v>
      </c>
      <c r="I815" s="217">
        <v>700</v>
      </c>
      <c r="J815" s="217">
        <f t="shared" si="38"/>
        <v>10</v>
      </c>
      <c r="N815" s="216"/>
      <c r="R815" s="216"/>
      <c r="U815" s="216"/>
    </row>
    <row r="816" spans="1:21" ht="15" hidden="1" outlineLevel="1" thickBot="1" x14ac:dyDescent="0.4">
      <c r="A816" s="216" t="s">
        <v>5410</v>
      </c>
      <c r="B816" s="46">
        <v>47</v>
      </c>
      <c r="C816" s="216" t="s">
        <v>5411</v>
      </c>
      <c r="D816" s="72" t="s">
        <v>170</v>
      </c>
      <c r="E816" s="217">
        <v>1</v>
      </c>
      <c r="F816" s="217">
        <v>2</v>
      </c>
      <c r="G816" s="217">
        <v>3</v>
      </c>
      <c r="H816" s="269">
        <v>44656</v>
      </c>
      <c r="I816" s="217">
        <v>200</v>
      </c>
      <c r="J816" s="217">
        <f t="shared" si="38"/>
        <v>3</v>
      </c>
      <c r="N816" s="216"/>
      <c r="R816" s="216"/>
      <c r="U816" s="216"/>
    </row>
    <row r="817" spans="1:21" ht="15" hidden="1" outlineLevel="1" thickBot="1" x14ac:dyDescent="0.4">
      <c r="A817" s="216" t="s">
        <v>5410</v>
      </c>
      <c r="B817" s="46">
        <v>48</v>
      </c>
      <c r="C817" s="216" t="s">
        <v>5411</v>
      </c>
      <c r="D817" s="72" t="s">
        <v>170</v>
      </c>
      <c r="E817" s="217">
        <v>2</v>
      </c>
      <c r="F817" s="217">
        <v>2</v>
      </c>
      <c r="G817" s="217">
        <v>4</v>
      </c>
      <c r="H817" s="269">
        <v>44656</v>
      </c>
      <c r="I817" s="217">
        <v>600</v>
      </c>
      <c r="J817" s="217">
        <f t="shared" si="38"/>
        <v>4</v>
      </c>
      <c r="N817" s="216"/>
      <c r="R817" s="216"/>
      <c r="U817" s="216"/>
    </row>
    <row r="818" spans="1:21" ht="15" hidden="1" outlineLevel="1" thickBot="1" x14ac:dyDescent="0.4">
      <c r="A818" s="216" t="s">
        <v>5410</v>
      </c>
      <c r="B818" s="46">
        <v>49</v>
      </c>
      <c r="C818" s="216" t="s">
        <v>5411</v>
      </c>
      <c r="D818" s="72" t="s">
        <v>170</v>
      </c>
      <c r="E818" s="217">
        <v>0</v>
      </c>
      <c r="F818" s="217">
        <v>2</v>
      </c>
      <c r="G818" s="217">
        <v>2</v>
      </c>
      <c r="H818" s="269">
        <v>44656</v>
      </c>
      <c r="I818" s="217">
        <v>400</v>
      </c>
      <c r="J818" s="217">
        <f t="shared" si="38"/>
        <v>2</v>
      </c>
      <c r="N818" s="216"/>
      <c r="R818" s="216"/>
      <c r="U818" s="216"/>
    </row>
    <row r="819" spans="1:21" ht="15" hidden="1" outlineLevel="1" thickBot="1" x14ac:dyDescent="0.4">
      <c r="A819" s="216" t="s">
        <v>5410</v>
      </c>
      <c r="B819" s="46">
        <v>50</v>
      </c>
      <c r="C819" s="216" t="s">
        <v>5411</v>
      </c>
      <c r="D819" s="72" t="s">
        <v>170</v>
      </c>
      <c r="E819" s="217">
        <v>1</v>
      </c>
      <c r="F819" s="217">
        <v>2</v>
      </c>
      <c r="G819" s="217">
        <v>3</v>
      </c>
      <c r="H819" s="269">
        <v>44656</v>
      </c>
      <c r="I819" s="217">
        <v>300</v>
      </c>
      <c r="J819" s="217">
        <f t="shared" si="38"/>
        <v>3</v>
      </c>
      <c r="N819" s="216"/>
      <c r="R819" s="216"/>
      <c r="U819" s="216"/>
    </row>
    <row r="820" spans="1:21" ht="15" hidden="1" outlineLevel="1" thickBot="1" x14ac:dyDescent="0.4">
      <c r="A820" s="216" t="s">
        <v>5410</v>
      </c>
      <c r="B820" s="46">
        <v>51</v>
      </c>
      <c r="C820" s="216" t="s">
        <v>5411</v>
      </c>
      <c r="D820" s="72" t="s">
        <v>170</v>
      </c>
      <c r="E820" s="217">
        <v>1</v>
      </c>
      <c r="F820" s="217">
        <v>2</v>
      </c>
      <c r="G820" s="217">
        <v>3</v>
      </c>
      <c r="H820" s="269">
        <v>44656</v>
      </c>
      <c r="I820" s="217">
        <v>100</v>
      </c>
      <c r="J820" s="217">
        <f t="shared" si="38"/>
        <v>3</v>
      </c>
      <c r="N820" s="216"/>
      <c r="R820" s="216"/>
      <c r="U820" s="216"/>
    </row>
    <row r="821" spans="1:21" ht="15" hidden="1" outlineLevel="1" thickBot="1" x14ac:dyDescent="0.4">
      <c r="A821" s="216" t="s">
        <v>5410</v>
      </c>
      <c r="B821" s="46">
        <v>52</v>
      </c>
      <c r="C821" s="216" t="s">
        <v>5411</v>
      </c>
      <c r="D821" s="72" t="s">
        <v>170</v>
      </c>
      <c r="E821" s="217">
        <v>3</v>
      </c>
      <c r="F821" s="217">
        <v>3</v>
      </c>
      <c r="G821" s="217">
        <v>6</v>
      </c>
      <c r="H821" s="269">
        <v>44656</v>
      </c>
      <c r="I821" s="217">
        <v>500</v>
      </c>
      <c r="J821" s="217">
        <f t="shared" si="38"/>
        <v>6</v>
      </c>
      <c r="N821" s="216"/>
      <c r="R821" s="216"/>
      <c r="U821" s="216"/>
    </row>
    <row r="822" spans="1:21" ht="15" hidden="1" outlineLevel="1" thickBot="1" x14ac:dyDescent="0.4">
      <c r="A822" s="216" t="s">
        <v>5410</v>
      </c>
      <c r="B822" s="46">
        <v>53</v>
      </c>
      <c r="C822" s="216" t="s">
        <v>5411</v>
      </c>
      <c r="D822" s="72" t="s">
        <v>170</v>
      </c>
      <c r="E822" s="217">
        <v>4</v>
      </c>
      <c r="F822" s="217">
        <v>4</v>
      </c>
      <c r="G822" s="217">
        <v>8</v>
      </c>
      <c r="H822" s="269">
        <v>44656</v>
      </c>
      <c r="I822" s="217">
        <v>700</v>
      </c>
      <c r="J822" s="217">
        <f t="shared" si="38"/>
        <v>8</v>
      </c>
      <c r="N822" s="216"/>
      <c r="R822" s="216"/>
      <c r="U822" s="216"/>
    </row>
    <row r="823" spans="1:21" ht="15" hidden="1" outlineLevel="1" thickBot="1" x14ac:dyDescent="0.4">
      <c r="A823" s="216" t="s">
        <v>5410</v>
      </c>
      <c r="B823" s="46">
        <v>54</v>
      </c>
      <c r="C823" s="216" t="s">
        <v>5411</v>
      </c>
      <c r="D823" s="72" t="s">
        <v>170</v>
      </c>
      <c r="E823" s="217">
        <v>1</v>
      </c>
      <c r="F823" s="217">
        <v>3</v>
      </c>
      <c r="G823" s="217">
        <v>4</v>
      </c>
      <c r="H823" s="269">
        <v>44656</v>
      </c>
      <c r="I823" s="217">
        <v>600</v>
      </c>
      <c r="J823" s="217">
        <f t="shared" si="38"/>
        <v>4</v>
      </c>
      <c r="N823" s="216"/>
      <c r="R823" s="216"/>
      <c r="U823" s="216"/>
    </row>
    <row r="824" spans="1:21" ht="15" hidden="1" outlineLevel="1" thickBot="1" x14ac:dyDescent="0.4">
      <c r="A824" s="216" t="s">
        <v>5410</v>
      </c>
      <c r="B824" s="46">
        <v>55</v>
      </c>
      <c r="C824" s="216" t="s">
        <v>5411</v>
      </c>
      <c r="D824" s="72" t="s">
        <v>170</v>
      </c>
      <c r="E824" s="217">
        <v>7</v>
      </c>
      <c r="F824" s="217">
        <v>2</v>
      </c>
      <c r="G824" s="217">
        <v>9</v>
      </c>
      <c r="H824" s="269">
        <v>44656</v>
      </c>
      <c r="I824" s="217">
        <v>200</v>
      </c>
      <c r="J824" s="217">
        <f t="shared" si="38"/>
        <v>9</v>
      </c>
      <c r="N824" s="216"/>
      <c r="R824" s="216"/>
      <c r="U824" s="216"/>
    </row>
    <row r="825" spans="1:21" ht="15" hidden="1" outlineLevel="1" thickBot="1" x14ac:dyDescent="0.4">
      <c r="A825" s="216" t="s">
        <v>5410</v>
      </c>
      <c r="B825" s="46">
        <v>56</v>
      </c>
      <c r="C825" s="216" t="s">
        <v>5411</v>
      </c>
      <c r="D825" s="72" t="s">
        <v>170</v>
      </c>
      <c r="E825" s="217">
        <v>3</v>
      </c>
      <c r="F825" s="217">
        <v>2</v>
      </c>
      <c r="G825" s="217">
        <v>5</v>
      </c>
      <c r="H825" s="269">
        <v>44656</v>
      </c>
      <c r="I825" s="217">
        <v>400</v>
      </c>
      <c r="J825" s="217">
        <f t="shared" si="38"/>
        <v>5</v>
      </c>
      <c r="N825" s="216"/>
      <c r="R825" s="216"/>
      <c r="U825" s="216"/>
    </row>
    <row r="826" spans="1:21" ht="15" hidden="1" outlineLevel="1" thickBot="1" x14ac:dyDescent="0.4">
      <c r="A826" s="216" t="s">
        <v>5410</v>
      </c>
      <c r="B826" s="46">
        <v>58</v>
      </c>
      <c r="C826" s="216" t="s">
        <v>5411</v>
      </c>
      <c r="D826" s="72" t="s">
        <v>170</v>
      </c>
      <c r="E826" s="217">
        <v>1</v>
      </c>
      <c r="F826" s="217">
        <v>2</v>
      </c>
      <c r="G826" s="217">
        <v>3</v>
      </c>
      <c r="H826" s="269">
        <v>44656</v>
      </c>
      <c r="I826" s="217">
        <v>200</v>
      </c>
      <c r="J826" s="217">
        <f t="shared" si="38"/>
        <v>3</v>
      </c>
      <c r="N826" s="216"/>
      <c r="R826" s="216"/>
      <c r="U826" s="216"/>
    </row>
    <row r="827" spans="1:21" ht="15" hidden="1" outlineLevel="1" thickBot="1" x14ac:dyDescent="0.4">
      <c r="A827" s="216" t="s">
        <v>5410</v>
      </c>
      <c r="B827" s="46">
        <v>59</v>
      </c>
      <c r="C827" s="216" t="s">
        <v>5411</v>
      </c>
      <c r="D827" s="72" t="s">
        <v>170</v>
      </c>
      <c r="E827" s="217">
        <v>2</v>
      </c>
      <c r="F827" s="217">
        <v>2</v>
      </c>
      <c r="G827" s="217">
        <v>4</v>
      </c>
      <c r="H827" s="269">
        <v>44656</v>
      </c>
      <c r="I827" s="217">
        <v>600</v>
      </c>
      <c r="J827" s="217">
        <f t="shared" si="38"/>
        <v>4</v>
      </c>
      <c r="N827" s="216"/>
      <c r="R827" s="216"/>
      <c r="U827" s="216"/>
    </row>
    <row r="828" spans="1:21" ht="15" hidden="1" outlineLevel="1" thickBot="1" x14ac:dyDescent="0.4">
      <c r="A828" s="216" t="s">
        <v>5410</v>
      </c>
      <c r="B828" s="46">
        <v>60</v>
      </c>
      <c r="C828" s="216" t="s">
        <v>5411</v>
      </c>
      <c r="D828" s="72" t="s">
        <v>170</v>
      </c>
      <c r="E828" s="217">
        <v>4</v>
      </c>
      <c r="F828" s="217">
        <v>2</v>
      </c>
      <c r="G828" s="217">
        <v>6</v>
      </c>
      <c r="H828" s="269">
        <v>44656</v>
      </c>
      <c r="I828" s="217">
        <v>200</v>
      </c>
      <c r="J828" s="217">
        <f t="shared" si="38"/>
        <v>6</v>
      </c>
      <c r="N828" s="216"/>
      <c r="R828" s="216"/>
      <c r="U828" s="216"/>
    </row>
    <row r="829" spans="1:21" ht="15" hidden="1" outlineLevel="1" thickBot="1" x14ac:dyDescent="0.4">
      <c r="A829" s="216" t="s">
        <v>5410</v>
      </c>
      <c r="B829" s="46">
        <v>61</v>
      </c>
      <c r="C829" s="216" t="s">
        <v>5411</v>
      </c>
      <c r="D829" s="72" t="s">
        <v>170</v>
      </c>
      <c r="E829" s="217">
        <v>1</v>
      </c>
      <c r="F829" s="217">
        <v>2</v>
      </c>
      <c r="G829" s="217">
        <v>3</v>
      </c>
      <c r="H829" s="269">
        <v>44656</v>
      </c>
      <c r="I829" s="217">
        <v>300</v>
      </c>
      <c r="J829" s="217">
        <f t="shared" si="38"/>
        <v>3</v>
      </c>
      <c r="N829" s="216"/>
      <c r="R829" s="216"/>
      <c r="U829" s="216"/>
    </row>
    <row r="830" spans="1:21" ht="15" hidden="1" outlineLevel="1" thickBot="1" x14ac:dyDescent="0.4">
      <c r="A830" s="216" t="s">
        <v>5410</v>
      </c>
      <c r="B830" s="46">
        <v>62</v>
      </c>
      <c r="C830" s="216" t="s">
        <v>5411</v>
      </c>
      <c r="D830" s="72" t="s">
        <v>170</v>
      </c>
      <c r="E830" s="217">
        <v>3</v>
      </c>
      <c r="F830" s="217">
        <v>3</v>
      </c>
      <c r="G830" s="217">
        <v>6</v>
      </c>
      <c r="H830" s="269">
        <v>44656</v>
      </c>
      <c r="I830" s="217">
        <v>500</v>
      </c>
      <c r="J830" s="217">
        <f t="shared" si="38"/>
        <v>6</v>
      </c>
      <c r="N830" s="216"/>
      <c r="R830" s="216"/>
      <c r="U830" s="216"/>
    </row>
    <row r="831" spans="1:21" ht="15" hidden="1" outlineLevel="1" thickBot="1" x14ac:dyDescent="0.4">
      <c r="A831" s="216" t="s">
        <v>5410</v>
      </c>
      <c r="B831" s="46">
        <v>63</v>
      </c>
      <c r="C831" s="216" t="s">
        <v>5411</v>
      </c>
      <c r="D831" s="72" t="s">
        <v>170</v>
      </c>
      <c r="E831" s="217">
        <v>1</v>
      </c>
      <c r="F831" s="217">
        <v>2</v>
      </c>
      <c r="G831" s="217">
        <v>3</v>
      </c>
      <c r="H831" s="269">
        <v>44656</v>
      </c>
      <c r="I831" s="217">
        <v>500</v>
      </c>
      <c r="J831" s="217">
        <f t="shared" si="38"/>
        <v>3</v>
      </c>
      <c r="N831" s="216"/>
      <c r="R831" s="216"/>
      <c r="U831" s="216"/>
    </row>
    <row r="832" spans="1:21" ht="15" hidden="1" outlineLevel="1" thickBot="1" x14ac:dyDescent="0.4">
      <c r="A832" s="216" t="s">
        <v>5410</v>
      </c>
      <c r="B832" s="46">
        <v>64</v>
      </c>
      <c r="C832" s="216" t="s">
        <v>5411</v>
      </c>
      <c r="D832" s="72" t="s">
        <v>170</v>
      </c>
      <c r="E832" s="217">
        <v>7</v>
      </c>
      <c r="F832" s="217">
        <v>6</v>
      </c>
      <c r="G832" s="217">
        <v>13</v>
      </c>
      <c r="H832" s="269">
        <v>44656</v>
      </c>
      <c r="I832" s="217">
        <v>100</v>
      </c>
      <c r="J832" s="217">
        <f t="shared" si="38"/>
        <v>13</v>
      </c>
      <c r="N832" s="216"/>
      <c r="R832" s="216"/>
      <c r="U832" s="216"/>
    </row>
    <row r="833" spans="1:21" ht="15" hidden="1" outlineLevel="1" thickBot="1" x14ac:dyDescent="0.4">
      <c r="A833" s="216" t="s">
        <v>5410</v>
      </c>
      <c r="B833" s="46">
        <v>65</v>
      </c>
      <c r="C833" s="216" t="s">
        <v>5411</v>
      </c>
      <c r="D833" s="72" t="s">
        <v>170</v>
      </c>
      <c r="E833" s="217">
        <v>4</v>
      </c>
      <c r="F833" s="217">
        <v>2</v>
      </c>
      <c r="G833" s="217">
        <v>6</v>
      </c>
      <c r="H833" s="269">
        <v>44656</v>
      </c>
      <c r="I833" s="217">
        <v>400</v>
      </c>
      <c r="J833" s="217">
        <f t="shared" si="38"/>
        <v>6</v>
      </c>
      <c r="N833" s="216"/>
      <c r="R833" s="216"/>
      <c r="U833" s="216"/>
    </row>
    <row r="834" spans="1:21" ht="15" hidden="1" outlineLevel="1" thickBot="1" x14ac:dyDescent="0.4">
      <c r="A834" s="216" t="s">
        <v>5410</v>
      </c>
      <c r="B834" s="46">
        <v>66</v>
      </c>
      <c r="C834" s="216" t="s">
        <v>5411</v>
      </c>
      <c r="D834" s="72" t="s">
        <v>170</v>
      </c>
      <c r="E834" s="217">
        <v>6</v>
      </c>
      <c r="F834" s="217">
        <v>3</v>
      </c>
      <c r="G834" s="217">
        <v>9</v>
      </c>
      <c r="H834" s="269">
        <v>44656</v>
      </c>
      <c r="I834" s="217">
        <v>200</v>
      </c>
      <c r="J834" s="217">
        <f t="shared" si="38"/>
        <v>9</v>
      </c>
      <c r="N834" s="216"/>
      <c r="R834" s="216"/>
      <c r="U834" s="216"/>
    </row>
    <row r="835" spans="1:21" ht="15" hidden="1" outlineLevel="1" thickBot="1" x14ac:dyDescent="0.4">
      <c r="A835" s="216" t="s">
        <v>5410</v>
      </c>
      <c r="B835" s="46">
        <v>67</v>
      </c>
      <c r="C835" s="216" t="s">
        <v>5411</v>
      </c>
      <c r="D835" s="72" t="s">
        <v>170</v>
      </c>
      <c r="E835" s="217">
        <v>2</v>
      </c>
      <c r="F835" s="217">
        <v>2</v>
      </c>
      <c r="G835" s="217">
        <v>4</v>
      </c>
      <c r="H835" s="269">
        <v>44656</v>
      </c>
      <c r="I835" s="217">
        <v>200</v>
      </c>
      <c r="J835" s="217">
        <f t="shared" ref="J835:J898" si="39">IF(I835&gt;$Q$1,,G835)</f>
        <v>4</v>
      </c>
      <c r="N835" s="216"/>
      <c r="R835" s="216"/>
      <c r="U835" s="216"/>
    </row>
    <row r="836" spans="1:21" ht="15" hidden="1" outlineLevel="1" thickBot="1" x14ac:dyDescent="0.4">
      <c r="A836" s="216" t="s">
        <v>5410</v>
      </c>
      <c r="B836" s="46">
        <v>68</v>
      </c>
      <c r="C836" s="216" t="s">
        <v>5411</v>
      </c>
      <c r="D836" s="72" t="s">
        <v>170</v>
      </c>
      <c r="E836" s="217">
        <v>4</v>
      </c>
      <c r="F836" s="217">
        <v>2</v>
      </c>
      <c r="G836" s="217">
        <v>6</v>
      </c>
      <c r="H836" s="269">
        <v>44656</v>
      </c>
      <c r="I836" s="217">
        <v>100</v>
      </c>
      <c r="J836" s="217">
        <f t="shared" si="39"/>
        <v>6</v>
      </c>
      <c r="N836" s="216"/>
      <c r="R836" s="216"/>
      <c r="U836" s="216"/>
    </row>
    <row r="837" spans="1:21" ht="15" collapsed="1" thickBot="1" x14ac:dyDescent="0.4">
      <c r="A837" s="415" t="s">
        <v>5410</v>
      </c>
      <c r="B837" s="273"/>
      <c r="C837" s="417" t="s">
        <v>5411</v>
      </c>
      <c r="D837" s="273">
        <f>COUNTA(D769:D836)</f>
        <v>68</v>
      </c>
      <c r="E837" s="418">
        <f>SUM(E769:E836)</f>
        <v>212</v>
      </c>
      <c r="F837" s="418">
        <f t="shared" ref="F837:G837" si="40">SUM(F769:F836)</f>
        <v>150</v>
      </c>
      <c r="G837" s="418">
        <f t="shared" si="40"/>
        <v>362</v>
      </c>
      <c r="H837" s="422">
        <v>44656</v>
      </c>
      <c r="I837" s="425">
        <f>AVERAGE(I769:I836)</f>
        <v>404.41176470588238</v>
      </c>
      <c r="J837" s="418">
        <f t="shared" ref="J837" si="41">SUM(J769:J836)</f>
        <v>362</v>
      </c>
    </row>
    <row r="838" spans="1:21" ht="15" hidden="1" outlineLevel="1" thickBot="1" x14ac:dyDescent="0.4">
      <c r="A838" s="216" t="s">
        <v>5412</v>
      </c>
      <c r="B838" s="46">
        <v>1</v>
      </c>
      <c r="C838" s="216" t="s">
        <v>5413</v>
      </c>
      <c r="D838" s="72" t="s">
        <v>170</v>
      </c>
      <c r="E838" s="217">
        <v>1</v>
      </c>
      <c r="F838" s="217">
        <v>2</v>
      </c>
      <c r="G838" s="217">
        <v>3</v>
      </c>
      <c r="H838" s="269">
        <v>44657</v>
      </c>
      <c r="I838" s="217">
        <v>150</v>
      </c>
      <c r="J838" s="217">
        <f t="shared" si="39"/>
        <v>3</v>
      </c>
      <c r="N838" s="216"/>
      <c r="R838" s="216"/>
      <c r="U838" s="216"/>
    </row>
    <row r="839" spans="1:21" ht="15" hidden="1" outlineLevel="1" thickBot="1" x14ac:dyDescent="0.4">
      <c r="A839" s="216" t="s">
        <v>5412</v>
      </c>
      <c r="B839" s="46">
        <v>2</v>
      </c>
      <c r="C839" s="216" t="s">
        <v>5413</v>
      </c>
      <c r="D839" s="72" t="s">
        <v>170</v>
      </c>
      <c r="E839" s="217">
        <v>5</v>
      </c>
      <c r="F839" s="217">
        <v>2</v>
      </c>
      <c r="G839" s="217">
        <v>7</v>
      </c>
      <c r="H839" s="269">
        <v>44657</v>
      </c>
      <c r="I839" s="217">
        <v>300</v>
      </c>
      <c r="J839" s="217">
        <f t="shared" si="39"/>
        <v>7</v>
      </c>
      <c r="N839" s="216"/>
      <c r="R839" s="216"/>
      <c r="U839" s="216"/>
    </row>
    <row r="840" spans="1:21" ht="15" hidden="1" outlineLevel="1" thickBot="1" x14ac:dyDescent="0.4">
      <c r="A840" s="216" t="s">
        <v>5412</v>
      </c>
      <c r="B840" s="46">
        <v>3</v>
      </c>
      <c r="C840" s="216" t="s">
        <v>5413</v>
      </c>
      <c r="D840" s="72" t="s">
        <v>170</v>
      </c>
      <c r="E840" s="217">
        <v>5</v>
      </c>
      <c r="F840" s="217">
        <v>4</v>
      </c>
      <c r="G840" s="217">
        <v>9</v>
      </c>
      <c r="H840" s="269">
        <v>44657</v>
      </c>
      <c r="I840" s="217">
        <v>610</v>
      </c>
      <c r="J840" s="217">
        <f t="shared" si="39"/>
        <v>9</v>
      </c>
      <c r="N840" s="216"/>
      <c r="R840" s="216"/>
      <c r="U840" s="216"/>
    </row>
    <row r="841" spans="1:21" ht="15" hidden="1" outlineLevel="1" thickBot="1" x14ac:dyDescent="0.4">
      <c r="A841" s="216" t="s">
        <v>5412</v>
      </c>
      <c r="B841" s="46">
        <v>4</v>
      </c>
      <c r="C841" s="216" t="s">
        <v>5413</v>
      </c>
      <c r="D841" s="72" t="s">
        <v>170</v>
      </c>
      <c r="E841" s="217">
        <v>4</v>
      </c>
      <c r="F841" s="217">
        <v>4</v>
      </c>
      <c r="G841" s="217">
        <v>8</v>
      </c>
      <c r="H841" s="269">
        <v>44657</v>
      </c>
      <c r="I841" s="217">
        <v>400</v>
      </c>
      <c r="J841" s="217">
        <f t="shared" si="39"/>
        <v>8</v>
      </c>
      <c r="N841" s="216"/>
      <c r="R841" s="216"/>
      <c r="U841" s="216"/>
    </row>
    <row r="842" spans="1:21" ht="15" hidden="1" outlineLevel="1" thickBot="1" x14ac:dyDescent="0.4">
      <c r="A842" s="216" t="s">
        <v>5412</v>
      </c>
      <c r="B842" s="46">
        <v>5</v>
      </c>
      <c r="C842" s="216" t="s">
        <v>5413</v>
      </c>
      <c r="D842" s="72" t="s">
        <v>170</v>
      </c>
      <c r="E842" s="217">
        <v>2</v>
      </c>
      <c r="F842" s="217">
        <v>2</v>
      </c>
      <c r="G842" s="217">
        <v>4</v>
      </c>
      <c r="H842" s="269">
        <v>44657</v>
      </c>
      <c r="I842" s="217">
        <v>250</v>
      </c>
      <c r="J842" s="217">
        <f t="shared" si="39"/>
        <v>4</v>
      </c>
      <c r="N842" s="216"/>
      <c r="R842" s="216"/>
      <c r="U842" s="216"/>
    </row>
    <row r="843" spans="1:21" ht="15" hidden="1" outlineLevel="1" thickBot="1" x14ac:dyDescent="0.4">
      <c r="A843" s="216" t="s">
        <v>5412</v>
      </c>
      <c r="B843" s="46">
        <v>6</v>
      </c>
      <c r="C843" s="216" t="s">
        <v>5413</v>
      </c>
      <c r="D843" s="72" t="s">
        <v>170</v>
      </c>
      <c r="E843" s="217">
        <v>5</v>
      </c>
      <c r="F843" s="217">
        <v>4</v>
      </c>
      <c r="G843" s="217">
        <v>9</v>
      </c>
      <c r="H843" s="269">
        <v>44657</v>
      </c>
      <c r="I843" s="217">
        <v>400</v>
      </c>
      <c r="J843" s="217">
        <f t="shared" si="39"/>
        <v>9</v>
      </c>
      <c r="N843" s="216"/>
      <c r="R843" s="216"/>
      <c r="U843" s="216"/>
    </row>
    <row r="844" spans="1:21" ht="15" hidden="1" outlineLevel="1" thickBot="1" x14ac:dyDescent="0.4">
      <c r="A844" s="216" t="s">
        <v>5412</v>
      </c>
      <c r="B844" s="46">
        <v>7</v>
      </c>
      <c r="C844" s="216" t="s">
        <v>5413</v>
      </c>
      <c r="D844" s="72" t="s">
        <v>170</v>
      </c>
      <c r="E844" s="217">
        <v>1</v>
      </c>
      <c r="F844" s="217">
        <v>2</v>
      </c>
      <c r="G844" s="217">
        <v>3</v>
      </c>
      <c r="H844" s="269">
        <v>44657</v>
      </c>
      <c r="I844" s="217">
        <v>290</v>
      </c>
      <c r="J844" s="217">
        <f t="shared" si="39"/>
        <v>3</v>
      </c>
      <c r="N844" s="216"/>
      <c r="R844" s="216"/>
      <c r="U844" s="216"/>
    </row>
    <row r="845" spans="1:21" ht="15" hidden="1" outlineLevel="1" thickBot="1" x14ac:dyDescent="0.4">
      <c r="A845" s="216" t="s">
        <v>5412</v>
      </c>
      <c r="B845" s="46">
        <v>8</v>
      </c>
      <c r="C845" s="216" t="s">
        <v>5413</v>
      </c>
      <c r="D845" s="72" t="s">
        <v>170</v>
      </c>
      <c r="E845" s="217">
        <v>7</v>
      </c>
      <c r="F845" s="217">
        <v>5</v>
      </c>
      <c r="G845" s="217">
        <v>12</v>
      </c>
      <c r="H845" s="269">
        <v>44657</v>
      </c>
      <c r="I845" s="217">
        <v>600</v>
      </c>
      <c r="J845" s="217">
        <f t="shared" si="39"/>
        <v>12</v>
      </c>
      <c r="N845" s="216"/>
      <c r="R845" s="216"/>
      <c r="U845" s="216"/>
    </row>
    <row r="846" spans="1:21" ht="15" hidden="1" outlineLevel="1" thickBot="1" x14ac:dyDescent="0.4">
      <c r="A846" s="216" t="s">
        <v>5412</v>
      </c>
      <c r="B846" s="46">
        <v>9</v>
      </c>
      <c r="C846" s="216" t="s">
        <v>5413</v>
      </c>
      <c r="D846" s="72" t="s">
        <v>170</v>
      </c>
      <c r="E846" s="217">
        <v>3</v>
      </c>
      <c r="F846" s="217">
        <v>3</v>
      </c>
      <c r="G846" s="217">
        <v>6</v>
      </c>
      <c r="H846" s="269">
        <v>44657</v>
      </c>
      <c r="I846" s="217">
        <v>350</v>
      </c>
      <c r="J846" s="217">
        <f t="shared" si="39"/>
        <v>6</v>
      </c>
      <c r="N846" s="216"/>
      <c r="R846" s="216"/>
      <c r="U846" s="216"/>
    </row>
    <row r="847" spans="1:21" ht="15" hidden="1" outlineLevel="1" thickBot="1" x14ac:dyDescent="0.4">
      <c r="A847" s="216" t="s">
        <v>5412</v>
      </c>
      <c r="B847" s="46">
        <v>10</v>
      </c>
      <c r="C847" s="216" t="s">
        <v>5413</v>
      </c>
      <c r="D847" s="72" t="s">
        <v>170</v>
      </c>
      <c r="E847" s="217">
        <v>8</v>
      </c>
      <c r="F847" s="217">
        <v>2</v>
      </c>
      <c r="G847" s="217">
        <v>10</v>
      </c>
      <c r="H847" s="269">
        <v>44657</v>
      </c>
      <c r="I847" s="217">
        <v>400</v>
      </c>
      <c r="J847" s="217">
        <f t="shared" si="39"/>
        <v>10</v>
      </c>
      <c r="N847" s="216"/>
      <c r="R847" s="216"/>
      <c r="U847" s="216"/>
    </row>
    <row r="848" spans="1:21" ht="15" hidden="1" outlineLevel="1" thickBot="1" x14ac:dyDescent="0.4">
      <c r="A848" s="216" t="s">
        <v>5412</v>
      </c>
      <c r="B848" s="46">
        <v>11</v>
      </c>
      <c r="C848" s="216" t="s">
        <v>5413</v>
      </c>
      <c r="D848" s="72" t="s">
        <v>170</v>
      </c>
      <c r="E848" s="217">
        <v>4</v>
      </c>
      <c r="F848" s="217">
        <v>2</v>
      </c>
      <c r="G848" s="217">
        <v>6</v>
      </c>
      <c r="H848" s="269">
        <v>44657</v>
      </c>
      <c r="I848" s="217">
        <v>250</v>
      </c>
      <c r="J848" s="217">
        <f t="shared" si="39"/>
        <v>6</v>
      </c>
      <c r="N848" s="216"/>
      <c r="R848" s="216"/>
      <c r="U848" s="216"/>
    </row>
    <row r="849" spans="1:21" ht="15" hidden="1" outlineLevel="1" thickBot="1" x14ac:dyDescent="0.4">
      <c r="A849" s="216" t="s">
        <v>5412</v>
      </c>
      <c r="B849" s="46">
        <v>12</v>
      </c>
      <c r="C849" s="216" t="s">
        <v>5413</v>
      </c>
      <c r="D849" s="72" t="s">
        <v>170</v>
      </c>
      <c r="E849" s="217">
        <v>2</v>
      </c>
      <c r="F849" s="217">
        <v>2</v>
      </c>
      <c r="G849" s="217">
        <v>4</v>
      </c>
      <c r="H849" s="269">
        <v>44657</v>
      </c>
      <c r="I849" s="217">
        <v>600</v>
      </c>
      <c r="J849" s="217">
        <f t="shared" si="39"/>
        <v>4</v>
      </c>
      <c r="N849" s="216"/>
      <c r="R849" s="216"/>
      <c r="U849" s="216"/>
    </row>
    <row r="850" spans="1:21" ht="15" hidden="1" outlineLevel="1" thickBot="1" x14ac:dyDescent="0.4">
      <c r="A850" s="216" t="s">
        <v>5412</v>
      </c>
      <c r="B850" s="46">
        <v>13</v>
      </c>
      <c r="C850" s="216" t="s">
        <v>5413</v>
      </c>
      <c r="D850" s="72" t="s">
        <v>170</v>
      </c>
      <c r="E850" s="217">
        <v>6</v>
      </c>
      <c r="F850" s="217">
        <v>3</v>
      </c>
      <c r="G850" s="217">
        <v>9</v>
      </c>
      <c r="H850" s="269">
        <v>44657</v>
      </c>
      <c r="I850" s="217">
        <v>200</v>
      </c>
      <c r="J850" s="217">
        <f t="shared" si="39"/>
        <v>9</v>
      </c>
      <c r="N850" s="216"/>
      <c r="R850" s="216"/>
      <c r="U850" s="216"/>
    </row>
    <row r="851" spans="1:21" ht="15" hidden="1" outlineLevel="1" thickBot="1" x14ac:dyDescent="0.4">
      <c r="A851" s="216" t="s">
        <v>5412</v>
      </c>
      <c r="B851" s="46">
        <v>14</v>
      </c>
      <c r="C851" s="216" t="s">
        <v>5413</v>
      </c>
      <c r="D851" s="72" t="s">
        <v>170</v>
      </c>
      <c r="E851" s="217">
        <v>2</v>
      </c>
      <c r="F851" s="217">
        <v>3</v>
      </c>
      <c r="G851" s="217">
        <v>5</v>
      </c>
      <c r="H851" s="269">
        <v>44657</v>
      </c>
      <c r="I851" s="217">
        <v>150</v>
      </c>
      <c r="J851" s="217">
        <f t="shared" si="39"/>
        <v>5</v>
      </c>
      <c r="N851" s="216"/>
      <c r="R851" s="216"/>
      <c r="U851" s="216"/>
    </row>
    <row r="852" spans="1:21" ht="15" hidden="1" outlineLevel="1" thickBot="1" x14ac:dyDescent="0.4">
      <c r="A852" s="216" t="s">
        <v>5412</v>
      </c>
      <c r="B852" s="46">
        <v>15</v>
      </c>
      <c r="C852" s="216" t="s">
        <v>5413</v>
      </c>
      <c r="D852" s="72" t="s">
        <v>170</v>
      </c>
      <c r="E852" s="217">
        <v>1</v>
      </c>
      <c r="F852" s="217">
        <v>10</v>
      </c>
      <c r="G852" s="217">
        <v>11</v>
      </c>
      <c r="H852" s="269">
        <v>44657</v>
      </c>
      <c r="I852" s="217">
        <v>700</v>
      </c>
      <c r="J852" s="217">
        <f t="shared" si="39"/>
        <v>11</v>
      </c>
      <c r="N852" s="216"/>
      <c r="R852" s="216"/>
      <c r="U852" s="216"/>
    </row>
    <row r="853" spans="1:21" ht="15" hidden="1" outlineLevel="1" thickBot="1" x14ac:dyDescent="0.4">
      <c r="A853" s="216" t="s">
        <v>5412</v>
      </c>
      <c r="B853" s="46">
        <v>32</v>
      </c>
      <c r="C853" s="216" t="s">
        <v>5413</v>
      </c>
      <c r="D853" s="72" t="s">
        <v>170</v>
      </c>
      <c r="E853" s="217">
        <v>6</v>
      </c>
      <c r="F853" s="217">
        <v>3</v>
      </c>
      <c r="G853" s="217">
        <v>9</v>
      </c>
      <c r="H853" s="269">
        <v>44657</v>
      </c>
      <c r="I853" s="217">
        <v>900</v>
      </c>
      <c r="J853" s="217">
        <f t="shared" si="39"/>
        <v>9</v>
      </c>
      <c r="N853" s="216"/>
      <c r="R853" s="216"/>
      <c r="U853" s="216"/>
    </row>
    <row r="854" spans="1:21" ht="15" hidden="1" outlineLevel="1" thickBot="1" x14ac:dyDescent="0.4">
      <c r="A854" s="216" t="s">
        <v>5412</v>
      </c>
      <c r="B854" s="46">
        <v>16</v>
      </c>
      <c r="C854" s="216" t="s">
        <v>5413</v>
      </c>
      <c r="D854" s="72" t="s">
        <v>170</v>
      </c>
      <c r="E854" s="217">
        <v>1</v>
      </c>
      <c r="F854" s="217">
        <v>2</v>
      </c>
      <c r="G854" s="217">
        <v>3</v>
      </c>
      <c r="H854" s="269">
        <v>44657</v>
      </c>
      <c r="I854" s="217">
        <v>200</v>
      </c>
      <c r="J854" s="217">
        <f t="shared" si="39"/>
        <v>3</v>
      </c>
      <c r="N854" s="216"/>
      <c r="R854" s="216"/>
      <c r="U854" s="216"/>
    </row>
    <row r="855" spans="1:21" ht="15" hidden="1" outlineLevel="1" thickBot="1" x14ac:dyDescent="0.4">
      <c r="A855" s="216" t="s">
        <v>5412</v>
      </c>
      <c r="B855" s="46">
        <v>17</v>
      </c>
      <c r="C855" s="216" t="s">
        <v>5413</v>
      </c>
      <c r="D855" s="72" t="s">
        <v>170</v>
      </c>
      <c r="E855" s="217">
        <v>3</v>
      </c>
      <c r="F855" s="217">
        <v>5</v>
      </c>
      <c r="G855" s="217">
        <v>8</v>
      </c>
      <c r="H855" s="269">
        <v>44657</v>
      </c>
      <c r="I855" s="217">
        <v>350</v>
      </c>
      <c r="J855" s="217">
        <f t="shared" si="39"/>
        <v>8</v>
      </c>
      <c r="N855" s="216"/>
      <c r="R855" s="216"/>
      <c r="U855" s="216"/>
    </row>
    <row r="856" spans="1:21" ht="15" hidden="1" outlineLevel="1" thickBot="1" x14ac:dyDescent="0.4">
      <c r="A856" s="216" t="s">
        <v>5412</v>
      </c>
      <c r="B856" s="46">
        <v>18</v>
      </c>
      <c r="C856" s="216" t="s">
        <v>5413</v>
      </c>
      <c r="D856" s="72" t="s">
        <v>170</v>
      </c>
      <c r="E856" s="217">
        <v>1</v>
      </c>
      <c r="F856" s="217">
        <v>6</v>
      </c>
      <c r="G856" s="217">
        <v>7</v>
      </c>
      <c r="H856" s="269">
        <v>44657</v>
      </c>
      <c r="I856" s="217">
        <v>600</v>
      </c>
      <c r="J856" s="217">
        <f t="shared" si="39"/>
        <v>7</v>
      </c>
      <c r="N856" s="216"/>
      <c r="R856" s="216"/>
      <c r="U856" s="216"/>
    </row>
    <row r="857" spans="1:21" ht="15" hidden="1" outlineLevel="1" thickBot="1" x14ac:dyDescent="0.4">
      <c r="A857" s="216" t="s">
        <v>5412</v>
      </c>
      <c r="B857" s="46">
        <v>39</v>
      </c>
      <c r="C857" s="216" t="s">
        <v>5413</v>
      </c>
      <c r="D857" s="72" t="s">
        <v>170</v>
      </c>
      <c r="E857" s="217">
        <v>1</v>
      </c>
      <c r="F857" s="217">
        <v>3</v>
      </c>
      <c r="G857" s="217">
        <v>4</v>
      </c>
      <c r="H857" s="269">
        <v>44657</v>
      </c>
      <c r="I857" s="217">
        <v>200</v>
      </c>
      <c r="J857" s="217">
        <f t="shared" si="39"/>
        <v>4</v>
      </c>
      <c r="N857" s="216"/>
      <c r="R857" s="216"/>
      <c r="U857" s="216"/>
    </row>
    <row r="858" spans="1:21" ht="15" hidden="1" outlineLevel="1" thickBot="1" x14ac:dyDescent="0.4">
      <c r="A858" s="216" t="s">
        <v>5412</v>
      </c>
      <c r="B858" s="46">
        <v>19</v>
      </c>
      <c r="C858" s="216" t="s">
        <v>5413</v>
      </c>
      <c r="D858" s="72" t="s">
        <v>170</v>
      </c>
      <c r="E858" s="217">
        <v>3</v>
      </c>
      <c r="F858" s="217">
        <v>5</v>
      </c>
      <c r="G858" s="217">
        <v>8</v>
      </c>
      <c r="H858" s="269">
        <v>44657</v>
      </c>
      <c r="I858" s="217">
        <v>400</v>
      </c>
      <c r="J858" s="217">
        <f t="shared" si="39"/>
        <v>8</v>
      </c>
      <c r="N858" s="216"/>
      <c r="R858" s="216"/>
      <c r="U858" s="216"/>
    </row>
    <row r="859" spans="1:21" ht="15" hidden="1" outlineLevel="1" thickBot="1" x14ac:dyDescent="0.4">
      <c r="A859" s="216" t="s">
        <v>5412</v>
      </c>
      <c r="B859" s="46">
        <v>20</v>
      </c>
      <c r="C859" s="216" t="s">
        <v>5413</v>
      </c>
      <c r="D859" s="72" t="s">
        <v>170</v>
      </c>
      <c r="E859" s="217">
        <v>1</v>
      </c>
      <c r="F859" s="217">
        <v>4</v>
      </c>
      <c r="G859" s="217">
        <v>5</v>
      </c>
      <c r="H859" s="269">
        <v>44657</v>
      </c>
      <c r="I859" s="217">
        <v>800</v>
      </c>
      <c r="J859" s="217">
        <f t="shared" si="39"/>
        <v>5</v>
      </c>
      <c r="N859" s="216"/>
      <c r="R859" s="216"/>
      <c r="U859" s="216"/>
    </row>
    <row r="860" spans="1:21" ht="15" hidden="1" outlineLevel="1" thickBot="1" x14ac:dyDescent="0.4">
      <c r="A860" s="216" t="s">
        <v>5412</v>
      </c>
      <c r="B860" s="46">
        <v>21</v>
      </c>
      <c r="C860" s="216" t="s">
        <v>5413</v>
      </c>
      <c r="D860" s="72" t="s">
        <v>170</v>
      </c>
      <c r="E860" s="217">
        <v>8</v>
      </c>
      <c r="F860" s="217">
        <v>3</v>
      </c>
      <c r="G860" s="217">
        <v>11</v>
      </c>
      <c r="H860" s="269">
        <v>44657</v>
      </c>
      <c r="I860" s="217">
        <v>200</v>
      </c>
      <c r="J860" s="217">
        <f t="shared" si="39"/>
        <v>11</v>
      </c>
      <c r="N860" s="216"/>
      <c r="R860" s="216"/>
      <c r="U860" s="216"/>
    </row>
    <row r="861" spans="1:21" ht="15" hidden="1" outlineLevel="1" thickBot="1" x14ac:dyDescent="0.4">
      <c r="A861" s="216" t="s">
        <v>5412</v>
      </c>
      <c r="B861" s="46">
        <v>22</v>
      </c>
      <c r="C861" s="216" t="s">
        <v>5413</v>
      </c>
      <c r="D861" s="72" t="s">
        <v>170</v>
      </c>
      <c r="E861" s="217">
        <v>1</v>
      </c>
      <c r="F861" s="217">
        <v>5</v>
      </c>
      <c r="G861" s="217">
        <v>6</v>
      </c>
      <c r="H861" s="269">
        <v>44657</v>
      </c>
      <c r="I861" s="217">
        <v>400</v>
      </c>
      <c r="J861" s="217">
        <f t="shared" si="39"/>
        <v>6</v>
      </c>
      <c r="N861" s="216"/>
      <c r="R861" s="216"/>
      <c r="U861" s="216"/>
    </row>
    <row r="862" spans="1:21" ht="15" hidden="1" outlineLevel="1" thickBot="1" x14ac:dyDescent="0.4">
      <c r="A862" s="216" t="s">
        <v>5412</v>
      </c>
      <c r="B862" s="46">
        <v>23</v>
      </c>
      <c r="C862" s="216" t="s">
        <v>5413</v>
      </c>
      <c r="D862" s="72" t="s">
        <v>170</v>
      </c>
      <c r="E862" s="217">
        <v>8</v>
      </c>
      <c r="F862" s="217">
        <v>4</v>
      </c>
      <c r="G862" s="217">
        <v>12</v>
      </c>
      <c r="H862" s="269">
        <v>44657</v>
      </c>
      <c r="I862" s="217">
        <v>700</v>
      </c>
      <c r="J862" s="217">
        <f t="shared" si="39"/>
        <v>12</v>
      </c>
      <c r="N862" s="216"/>
      <c r="R862" s="216"/>
      <c r="U862" s="216"/>
    </row>
    <row r="863" spans="1:21" ht="15" hidden="1" outlineLevel="1" thickBot="1" x14ac:dyDescent="0.4">
      <c r="A863" s="216" t="s">
        <v>5412</v>
      </c>
      <c r="B863" s="46">
        <v>24</v>
      </c>
      <c r="C863" s="216" t="s">
        <v>5413</v>
      </c>
      <c r="D863" s="72" t="s">
        <v>170</v>
      </c>
      <c r="E863" s="217">
        <v>7</v>
      </c>
      <c r="F863" s="217">
        <v>5</v>
      </c>
      <c r="G863" s="217">
        <v>12</v>
      </c>
      <c r="H863" s="269">
        <v>44657</v>
      </c>
      <c r="I863" s="217">
        <v>250</v>
      </c>
      <c r="J863" s="217">
        <f t="shared" si="39"/>
        <v>12</v>
      </c>
      <c r="N863" s="216"/>
      <c r="R863" s="216"/>
      <c r="U863" s="216"/>
    </row>
    <row r="864" spans="1:21" ht="15" hidden="1" outlineLevel="1" thickBot="1" x14ac:dyDescent="0.4">
      <c r="A864" s="216" t="s">
        <v>5412</v>
      </c>
      <c r="B864" s="46">
        <v>26</v>
      </c>
      <c r="C864" s="216" t="s">
        <v>5413</v>
      </c>
      <c r="D864" s="72" t="s">
        <v>170</v>
      </c>
      <c r="E864" s="217">
        <v>9</v>
      </c>
      <c r="F864" s="217">
        <v>5</v>
      </c>
      <c r="G864" s="217">
        <v>14</v>
      </c>
      <c r="H864" s="269">
        <v>44657</v>
      </c>
      <c r="I864" s="217">
        <v>300</v>
      </c>
      <c r="J864" s="217">
        <f t="shared" si="39"/>
        <v>14</v>
      </c>
      <c r="N864" s="216"/>
      <c r="R864" s="216"/>
      <c r="U864" s="216"/>
    </row>
    <row r="865" spans="1:21" ht="15" hidden="1" outlineLevel="1" thickBot="1" x14ac:dyDescent="0.4">
      <c r="A865" s="216" t="s">
        <v>5412</v>
      </c>
      <c r="B865" s="46">
        <v>25</v>
      </c>
      <c r="C865" s="216" t="s">
        <v>5413</v>
      </c>
      <c r="D865" s="72" t="s">
        <v>170</v>
      </c>
      <c r="E865" s="217">
        <v>3</v>
      </c>
      <c r="F865" s="217">
        <v>4</v>
      </c>
      <c r="G865" s="217">
        <v>7</v>
      </c>
      <c r="H865" s="269">
        <v>44657</v>
      </c>
      <c r="I865" s="217">
        <v>790</v>
      </c>
      <c r="J865" s="217">
        <f t="shared" si="39"/>
        <v>7</v>
      </c>
      <c r="N865" s="216"/>
      <c r="R865" s="216"/>
      <c r="U865" s="216"/>
    </row>
    <row r="866" spans="1:21" ht="15" hidden="1" outlineLevel="1" thickBot="1" x14ac:dyDescent="0.4">
      <c r="A866" s="216" t="s">
        <v>5412</v>
      </c>
      <c r="B866" s="46">
        <v>37</v>
      </c>
      <c r="C866" s="216" t="s">
        <v>5413</v>
      </c>
      <c r="D866" s="72" t="s">
        <v>170</v>
      </c>
      <c r="E866" s="217">
        <v>10</v>
      </c>
      <c r="F866" s="217">
        <v>9</v>
      </c>
      <c r="G866" s="217">
        <v>19</v>
      </c>
      <c r="H866" s="269">
        <v>44657</v>
      </c>
      <c r="I866" s="217">
        <v>600</v>
      </c>
      <c r="J866" s="217">
        <f t="shared" si="39"/>
        <v>19</v>
      </c>
      <c r="N866" s="216"/>
      <c r="R866" s="216"/>
      <c r="U866" s="216"/>
    </row>
    <row r="867" spans="1:21" ht="15" hidden="1" outlineLevel="1" thickBot="1" x14ac:dyDescent="0.4">
      <c r="A867" s="216" t="s">
        <v>5412</v>
      </c>
      <c r="B867" s="46">
        <v>27</v>
      </c>
      <c r="C867" s="216" t="s">
        <v>5413</v>
      </c>
      <c r="D867" s="72" t="s">
        <v>170</v>
      </c>
      <c r="E867" s="217">
        <v>3</v>
      </c>
      <c r="F867" s="217">
        <v>4</v>
      </c>
      <c r="G867" s="217">
        <v>7</v>
      </c>
      <c r="H867" s="269">
        <v>44657</v>
      </c>
      <c r="I867" s="217">
        <v>600</v>
      </c>
      <c r="J867" s="217">
        <f t="shared" si="39"/>
        <v>7</v>
      </c>
      <c r="N867" s="216"/>
      <c r="R867" s="216"/>
      <c r="U867" s="216"/>
    </row>
    <row r="868" spans="1:21" ht="15" hidden="1" outlineLevel="1" thickBot="1" x14ac:dyDescent="0.4">
      <c r="A868" s="216" t="s">
        <v>5412</v>
      </c>
      <c r="B868" s="46">
        <v>40</v>
      </c>
      <c r="C868" s="216" t="s">
        <v>5413</v>
      </c>
      <c r="D868" s="72" t="s">
        <v>170</v>
      </c>
      <c r="E868" s="217">
        <v>4</v>
      </c>
      <c r="F868" s="217">
        <v>3</v>
      </c>
      <c r="G868" s="217">
        <v>7</v>
      </c>
      <c r="H868" s="269">
        <v>44657</v>
      </c>
      <c r="I868" s="217">
        <v>900</v>
      </c>
      <c r="J868" s="217">
        <f t="shared" si="39"/>
        <v>7</v>
      </c>
      <c r="N868" s="216"/>
      <c r="R868" s="216"/>
      <c r="U868" s="216"/>
    </row>
    <row r="869" spans="1:21" ht="15" hidden="1" outlineLevel="1" thickBot="1" x14ac:dyDescent="0.4">
      <c r="A869" s="216" t="s">
        <v>5412</v>
      </c>
      <c r="B869" s="46">
        <v>28</v>
      </c>
      <c r="C869" s="216" t="s">
        <v>5413</v>
      </c>
      <c r="D869" s="72" t="s">
        <v>170</v>
      </c>
      <c r="E869" s="217">
        <v>6</v>
      </c>
      <c r="F869" s="217">
        <v>4</v>
      </c>
      <c r="G869" s="217">
        <v>10</v>
      </c>
      <c r="H869" s="269">
        <v>44657</v>
      </c>
      <c r="I869" s="217">
        <v>150</v>
      </c>
      <c r="J869" s="217">
        <f t="shared" si="39"/>
        <v>10</v>
      </c>
      <c r="N869" s="216"/>
      <c r="R869" s="216"/>
      <c r="U869" s="216"/>
    </row>
    <row r="870" spans="1:21" ht="15" hidden="1" outlineLevel="1" thickBot="1" x14ac:dyDescent="0.4">
      <c r="A870" s="216" t="s">
        <v>5412</v>
      </c>
      <c r="B870" s="46">
        <v>29</v>
      </c>
      <c r="C870" s="216" t="s">
        <v>5413</v>
      </c>
      <c r="D870" s="72" t="s">
        <v>170</v>
      </c>
      <c r="E870" s="217">
        <v>5</v>
      </c>
      <c r="F870" s="217">
        <v>4</v>
      </c>
      <c r="G870" s="217">
        <v>9</v>
      </c>
      <c r="H870" s="269">
        <v>44657</v>
      </c>
      <c r="I870" s="217">
        <v>800</v>
      </c>
      <c r="J870" s="217">
        <f t="shared" si="39"/>
        <v>9</v>
      </c>
      <c r="N870" s="216"/>
      <c r="R870" s="216"/>
      <c r="U870" s="216"/>
    </row>
    <row r="871" spans="1:21" ht="15" hidden="1" outlineLevel="1" thickBot="1" x14ac:dyDescent="0.4">
      <c r="A871" s="216" t="s">
        <v>5412</v>
      </c>
      <c r="B871" s="46">
        <v>30</v>
      </c>
      <c r="C871" s="216" t="s">
        <v>5413</v>
      </c>
      <c r="D871" s="72" t="s">
        <v>170</v>
      </c>
      <c r="E871" s="217">
        <v>3</v>
      </c>
      <c r="F871" s="217">
        <v>3</v>
      </c>
      <c r="G871" s="217">
        <v>6</v>
      </c>
      <c r="H871" s="269">
        <v>44657</v>
      </c>
      <c r="I871" s="217">
        <v>250</v>
      </c>
      <c r="J871" s="217">
        <f t="shared" si="39"/>
        <v>6</v>
      </c>
      <c r="N871" s="216"/>
      <c r="R871" s="216"/>
      <c r="U871" s="216"/>
    </row>
    <row r="872" spans="1:21" ht="15" hidden="1" outlineLevel="1" thickBot="1" x14ac:dyDescent="0.4">
      <c r="A872" s="216" t="s">
        <v>5412</v>
      </c>
      <c r="B872" s="46">
        <v>31</v>
      </c>
      <c r="C872" s="216" t="s">
        <v>5413</v>
      </c>
      <c r="D872" s="72" t="s">
        <v>170</v>
      </c>
      <c r="E872" s="217">
        <v>5</v>
      </c>
      <c r="F872" s="217">
        <v>3</v>
      </c>
      <c r="G872" s="217">
        <v>8</v>
      </c>
      <c r="H872" s="269">
        <v>44657</v>
      </c>
      <c r="I872" s="217">
        <v>400</v>
      </c>
      <c r="J872" s="217">
        <f t="shared" si="39"/>
        <v>8</v>
      </c>
      <c r="N872" s="216"/>
      <c r="R872" s="216"/>
      <c r="U872" s="216"/>
    </row>
    <row r="873" spans="1:21" ht="15" hidden="1" outlineLevel="1" thickBot="1" x14ac:dyDescent="0.4">
      <c r="A873" s="216" t="s">
        <v>5412</v>
      </c>
      <c r="B873" s="46">
        <v>33</v>
      </c>
      <c r="C873" s="216" t="s">
        <v>5413</v>
      </c>
      <c r="D873" s="72" t="s">
        <v>170</v>
      </c>
      <c r="E873" s="217">
        <v>3</v>
      </c>
      <c r="F873" s="217">
        <v>4</v>
      </c>
      <c r="G873" s="217">
        <v>7</v>
      </c>
      <c r="H873" s="269">
        <v>44657</v>
      </c>
      <c r="I873" s="217">
        <v>600</v>
      </c>
      <c r="J873" s="217">
        <f t="shared" si="39"/>
        <v>7</v>
      </c>
      <c r="N873" s="216"/>
      <c r="R873" s="216"/>
      <c r="U873" s="216"/>
    </row>
    <row r="874" spans="1:21" ht="15" hidden="1" outlineLevel="1" thickBot="1" x14ac:dyDescent="0.4">
      <c r="A874" s="216" t="s">
        <v>5412</v>
      </c>
      <c r="B874" s="46">
        <v>34</v>
      </c>
      <c r="C874" s="216" t="s">
        <v>5413</v>
      </c>
      <c r="D874" s="72" t="s">
        <v>170</v>
      </c>
      <c r="E874" s="217">
        <v>4</v>
      </c>
      <c r="F874" s="217">
        <v>4</v>
      </c>
      <c r="G874" s="217">
        <v>8</v>
      </c>
      <c r="H874" s="269">
        <v>44657</v>
      </c>
      <c r="I874" s="217">
        <v>250</v>
      </c>
      <c r="J874" s="217">
        <f t="shared" si="39"/>
        <v>8</v>
      </c>
      <c r="N874" s="216"/>
      <c r="R874" s="216"/>
      <c r="U874" s="216"/>
    </row>
    <row r="875" spans="1:21" ht="15" hidden="1" outlineLevel="1" thickBot="1" x14ac:dyDescent="0.4">
      <c r="A875" s="216" t="s">
        <v>5412</v>
      </c>
      <c r="B875" s="46">
        <v>35</v>
      </c>
      <c r="C875" s="216" t="s">
        <v>5413</v>
      </c>
      <c r="D875" s="72" t="s">
        <v>170</v>
      </c>
      <c r="E875" s="217">
        <v>5</v>
      </c>
      <c r="F875" s="217">
        <v>4</v>
      </c>
      <c r="G875" s="217">
        <v>9</v>
      </c>
      <c r="H875" s="269">
        <v>44657</v>
      </c>
      <c r="I875" s="217">
        <v>420</v>
      </c>
      <c r="J875" s="217">
        <f t="shared" si="39"/>
        <v>9</v>
      </c>
      <c r="N875" s="216"/>
      <c r="R875" s="216"/>
      <c r="U875" s="216"/>
    </row>
    <row r="876" spans="1:21" ht="15" hidden="1" outlineLevel="1" thickBot="1" x14ac:dyDescent="0.4">
      <c r="A876" s="216" t="s">
        <v>5412</v>
      </c>
      <c r="B876" s="46">
        <v>36</v>
      </c>
      <c r="C876" s="216" t="s">
        <v>5413</v>
      </c>
      <c r="D876" s="72" t="s">
        <v>170</v>
      </c>
      <c r="E876" s="217">
        <v>8</v>
      </c>
      <c r="F876" s="217">
        <v>6</v>
      </c>
      <c r="G876" s="217">
        <v>14</v>
      </c>
      <c r="H876" s="269">
        <v>44657</v>
      </c>
      <c r="I876" s="217">
        <v>320</v>
      </c>
      <c r="J876" s="217">
        <f t="shared" si="39"/>
        <v>14</v>
      </c>
      <c r="N876" s="216"/>
      <c r="R876" s="216"/>
      <c r="U876" s="216"/>
    </row>
    <row r="877" spans="1:21" ht="15" hidden="1" outlineLevel="1" thickBot="1" x14ac:dyDescent="0.4">
      <c r="A877" s="216" t="s">
        <v>5412</v>
      </c>
      <c r="B877" s="46">
        <v>38</v>
      </c>
      <c r="C877" s="216" t="s">
        <v>5413</v>
      </c>
      <c r="D877" s="72" t="s">
        <v>170</v>
      </c>
      <c r="E877" s="217">
        <v>16</v>
      </c>
      <c r="F877" s="217">
        <v>4</v>
      </c>
      <c r="G877" s="217">
        <v>20</v>
      </c>
      <c r="H877" s="269">
        <v>44657</v>
      </c>
      <c r="I877" s="217">
        <v>340</v>
      </c>
      <c r="J877" s="217">
        <f t="shared" si="39"/>
        <v>20</v>
      </c>
      <c r="N877" s="216"/>
      <c r="R877" s="216"/>
      <c r="U877" s="216"/>
    </row>
    <row r="878" spans="1:21" ht="15" collapsed="1" thickBot="1" x14ac:dyDescent="0.4">
      <c r="A878" s="415" t="s">
        <v>5412</v>
      </c>
      <c r="B878" s="273"/>
      <c r="C878" s="417" t="s">
        <v>5413</v>
      </c>
      <c r="D878" s="273">
        <f>COUNTA(D838:D877)</f>
        <v>40</v>
      </c>
      <c r="E878" s="418">
        <f>SUM(E838:E877)</f>
        <v>180</v>
      </c>
      <c r="F878" s="418">
        <f t="shared" ref="F878:G878" si="42">SUM(F838:F877)</f>
        <v>156</v>
      </c>
      <c r="G878" s="418">
        <f t="shared" si="42"/>
        <v>336</v>
      </c>
      <c r="H878" s="422">
        <v>44657</v>
      </c>
      <c r="I878" s="425">
        <f>AVERAGE(I838:I877)</f>
        <v>434.25</v>
      </c>
      <c r="J878" s="418">
        <f t="shared" ref="J878" si="43">SUM(J838:J877)</f>
        <v>336</v>
      </c>
    </row>
    <row r="879" spans="1:21" ht="15" hidden="1" outlineLevel="1" thickBot="1" x14ac:dyDescent="0.4">
      <c r="A879" s="216" t="s">
        <v>5414</v>
      </c>
      <c r="B879" s="46">
        <v>1</v>
      </c>
      <c r="C879" s="216" t="s">
        <v>5415</v>
      </c>
      <c r="D879" s="72" t="s">
        <v>170</v>
      </c>
      <c r="E879" s="217">
        <v>6</v>
      </c>
      <c r="F879" s="217">
        <v>3</v>
      </c>
      <c r="G879" s="217">
        <v>9</v>
      </c>
      <c r="H879" s="269">
        <v>44657</v>
      </c>
      <c r="I879" s="217">
        <v>612</v>
      </c>
      <c r="J879" s="217">
        <f t="shared" si="39"/>
        <v>9</v>
      </c>
      <c r="N879" s="216"/>
      <c r="R879" s="216"/>
      <c r="U879" s="216"/>
    </row>
    <row r="880" spans="1:21" ht="15" hidden="1" outlineLevel="1" thickBot="1" x14ac:dyDescent="0.4">
      <c r="A880" s="216" t="s">
        <v>5414</v>
      </c>
      <c r="B880" s="46">
        <v>2</v>
      </c>
      <c r="C880" s="216" t="s">
        <v>5415</v>
      </c>
      <c r="D880" s="72" t="s">
        <v>170</v>
      </c>
      <c r="E880" s="217">
        <v>4</v>
      </c>
      <c r="F880" s="217">
        <v>4</v>
      </c>
      <c r="G880" s="217">
        <v>8</v>
      </c>
      <c r="H880" s="269">
        <v>44657</v>
      </c>
      <c r="I880" s="217">
        <v>423</v>
      </c>
      <c r="J880" s="217">
        <f t="shared" si="39"/>
        <v>8</v>
      </c>
      <c r="N880" s="216"/>
      <c r="R880" s="216"/>
      <c r="U880" s="216"/>
    </row>
    <row r="881" spans="1:21" ht="15" hidden="1" outlineLevel="1" thickBot="1" x14ac:dyDescent="0.4">
      <c r="A881" s="216" t="s">
        <v>5414</v>
      </c>
      <c r="B881" s="46">
        <v>12</v>
      </c>
      <c r="C881" s="216" t="s">
        <v>5415</v>
      </c>
      <c r="D881" s="72" t="s">
        <v>170</v>
      </c>
      <c r="E881" s="217">
        <v>1</v>
      </c>
      <c r="F881" s="217">
        <v>5</v>
      </c>
      <c r="G881" s="217">
        <v>6</v>
      </c>
      <c r="H881" s="269">
        <v>44657</v>
      </c>
      <c r="I881" s="217">
        <v>320</v>
      </c>
      <c r="J881" s="217">
        <f t="shared" si="39"/>
        <v>6</v>
      </c>
      <c r="N881" s="216"/>
      <c r="R881" s="216"/>
      <c r="U881" s="216"/>
    </row>
    <row r="882" spans="1:21" ht="15" hidden="1" outlineLevel="1" thickBot="1" x14ac:dyDescent="0.4">
      <c r="A882" s="216" t="s">
        <v>5414</v>
      </c>
      <c r="B882" s="46">
        <v>3</v>
      </c>
      <c r="C882" s="216" t="s">
        <v>5415</v>
      </c>
      <c r="D882" s="72" t="s">
        <v>170</v>
      </c>
      <c r="E882" s="217">
        <v>1</v>
      </c>
      <c r="F882" s="217">
        <v>6</v>
      </c>
      <c r="G882" s="217">
        <v>7</v>
      </c>
      <c r="H882" s="269">
        <v>44657</v>
      </c>
      <c r="I882" s="217">
        <v>315</v>
      </c>
      <c r="J882" s="217">
        <f t="shared" si="39"/>
        <v>7</v>
      </c>
      <c r="N882" s="216"/>
      <c r="R882" s="216"/>
      <c r="U882" s="216"/>
    </row>
    <row r="883" spans="1:21" ht="15" hidden="1" outlineLevel="1" thickBot="1" x14ac:dyDescent="0.4">
      <c r="A883" s="216" t="s">
        <v>5414</v>
      </c>
      <c r="B883" s="46">
        <v>41</v>
      </c>
      <c r="C883" s="216" t="s">
        <v>5415</v>
      </c>
      <c r="D883" s="72" t="s">
        <v>170</v>
      </c>
      <c r="E883" s="217">
        <v>1</v>
      </c>
      <c r="F883" s="217">
        <v>6</v>
      </c>
      <c r="G883" s="217">
        <v>7</v>
      </c>
      <c r="H883" s="269">
        <v>44657</v>
      </c>
      <c r="I883" s="217">
        <v>421</v>
      </c>
      <c r="J883" s="217">
        <f t="shared" si="39"/>
        <v>7</v>
      </c>
      <c r="N883" s="216"/>
      <c r="R883" s="216"/>
      <c r="U883" s="216"/>
    </row>
    <row r="884" spans="1:21" ht="15" hidden="1" outlineLevel="1" thickBot="1" x14ac:dyDescent="0.4">
      <c r="A884" s="216" t="s">
        <v>5414</v>
      </c>
      <c r="B884" s="46">
        <v>4</v>
      </c>
      <c r="C884" s="216" t="s">
        <v>5415</v>
      </c>
      <c r="D884" s="72" t="s">
        <v>170</v>
      </c>
      <c r="E884" s="217">
        <v>2</v>
      </c>
      <c r="F884" s="217">
        <v>4</v>
      </c>
      <c r="G884" s="217">
        <v>6</v>
      </c>
      <c r="H884" s="269">
        <v>44657</v>
      </c>
      <c r="I884" s="217">
        <v>200</v>
      </c>
      <c r="J884" s="217">
        <f t="shared" si="39"/>
        <v>6</v>
      </c>
      <c r="N884" s="216"/>
      <c r="R884" s="216"/>
      <c r="U884" s="216"/>
    </row>
    <row r="885" spans="1:21" ht="15" hidden="1" outlineLevel="1" thickBot="1" x14ac:dyDescent="0.4">
      <c r="A885" s="216" t="s">
        <v>5414</v>
      </c>
      <c r="B885" s="46">
        <v>5</v>
      </c>
      <c r="C885" s="216" t="s">
        <v>5415</v>
      </c>
      <c r="D885" s="72" t="s">
        <v>170</v>
      </c>
      <c r="E885" s="217">
        <v>5</v>
      </c>
      <c r="F885" s="217">
        <v>6</v>
      </c>
      <c r="G885" s="217">
        <v>11</v>
      </c>
      <c r="H885" s="269">
        <v>44657</v>
      </c>
      <c r="I885" s="217">
        <v>542</v>
      </c>
      <c r="J885" s="217">
        <f t="shared" si="39"/>
        <v>11</v>
      </c>
      <c r="N885" s="216"/>
      <c r="R885" s="216"/>
      <c r="U885" s="216"/>
    </row>
    <row r="886" spans="1:21" ht="15" hidden="1" outlineLevel="1" thickBot="1" x14ac:dyDescent="0.4">
      <c r="A886" s="216" t="s">
        <v>5414</v>
      </c>
      <c r="B886" s="46">
        <v>14</v>
      </c>
      <c r="C886" s="216" t="s">
        <v>5415</v>
      </c>
      <c r="D886" s="72" t="s">
        <v>170</v>
      </c>
      <c r="E886" s="217">
        <v>3</v>
      </c>
      <c r="F886" s="217">
        <v>5</v>
      </c>
      <c r="G886" s="217">
        <v>8</v>
      </c>
      <c r="H886" s="269">
        <v>44657</v>
      </c>
      <c r="I886" s="217">
        <v>239</v>
      </c>
      <c r="J886" s="217">
        <f t="shared" si="39"/>
        <v>8</v>
      </c>
      <c r="N886" s="216"/>
      <c r="R886" s="216"/>
      <c r="U886" s="216"/>
    </row>
    <row r="887" spans="1:21" ht="15" hidden="1" outlineLevel="1" thickBot="1" x14ac:dyDescent="0.4">
      <c r="A887" s="216" t="s">
        <v>5414</v>
      </c>
      <c r="B887" s="46">
        <v>6</v>
      </c>
      <c r="C887" s="216" t="s">
        <v>5415</v>
      </c>
      <c r="D887" s="72" t="s">
        <v>170</v>
      </c>
      <c r="E887" s="217">
        <v>3</v>
      </c>
      <c r="F887" s="217">
        <v>3</v>
      </c>
      <c r="G887" s="217">
        <v>6</v>
      </c>
      <c r="H887" s="269">
        <v>44657</v>
      </c>
      <c r="I887" s="217">
        <v>213</v>
      </c>
      <c r="J887" s="217">
        <f t="shared" si="39"/>
        <v>6</v>
      </c>
      <c r="N887" s="216"/>
      <c r="R887" s="216"/>
      <c r="U887" s="216"/>
    </row>
    <row r="888" spans="1:21" ht="15" hidden="1" outlineLevel="1" thickBot="1" x14ac:dyDescent="0.4">
      <c r="A888" s="216" t="s">
        <v>5414</v>
      </c>
      <c r="B888" s="46">
        <v>7</v>
      </c>
      <c r="C888" s="216" t="s">
        <v>5415</v>
      </c>
      <c r="D888" s="72" t="s">
        <v>170</v>
      </c>
      <c r="E888" s="217">
        <v>4</v>
      </c>
      <c r="F888" s="217">
        <v>5</v>
      </c>
      <c r="G888" s="217">
        <v>9</v>
      </c>
      <c r="H888" s="269">
        <v>44657</v>
      </c>
      <c r="I888" s="217">
        <v>430</v>
      </c>
      <c r="J888" s="217">
        <f t="shared" si="39"/>
        <v>9</v>
      </c>
      <c r="N888" s="216"/>
      <c r="R888" s="216"/>
      <c r="U888" s="216"/>
    </row>
    <row r="889" spans="1:21" ht="15" hidden="1" outlineLevel="1" thickBot="1" x14ac:dyDescent="0.4">
      <c r="A889" s="216" t="s">
        <v>5414</v>
      </c>
      <c r="B889" s="46">
        <v>8</v>
      </c>
      <c r="C889" s="216" t="s">
        <v>5415</v>
      </c>
      <c r="D889" s="72" t="s">
        <v>170</v>
      </c>
      <c r="E889" s="217">
        <v>3</v>
      </c>
      <c r="F889" s="217">
        <v>3</v>
      </c>
      <c r="G889" s="217">
        <v>6</v>
      </c>
      <c r="H889" s="269">
        <v>44657</v>
      </c>
      <c r="I889" s="217">
        <v>357</v>
      </c>
      <c r="J889" s="217">
        <f t="shared" si="39"/>
        <v>6</v>
      </c>
      <c r="N889" s="216"/>
      <c r="R889" s="216"/>
      <c r="U889" s="216"/>
    </row>
    <row r="890" spans="1:21" ht="15" hidden="1" outlineLevel="1" thickBot="1" x14ac:dyDescent="0.4">
      <c r="A890" s="216" t="s">
        <v>5414</v>
      </c>
      <c r="B890" s="46">
        <v>9</v>
      </c>
      <c r="C890" s="216" t="s">
        <v>5415</v>
      </c>
      <c r="D890" s="72" t="s">
        <v>170</v>
      </c>
      <c r="E890" s="217">
        <v>4</v>
      </c>
      <c r="F890" s="217">
        <v>5</v>
      </c>
      <c r="G890" s="217">
        <v>9</v>
      </c>
      <c r="H890" s="269">
        <v>44657</v>
      </c>
      <c r="I890" s="217">
        <v>438</v>
      </c>
      <c r="J890" s="217">
        <f t="shared" si="39"/>
        <v>9</v>
      </c>
      <c r="N890" s="216"/>
      <c r="R890" s="216"/>
      <c r="U890" s="216"/>
    </row>
    <row r="891" spans="1:21" ht="15" hidden="1" outlineLevel="1" thickBot="1" x14ac:dyDescent="0.4">
      <c r="A891" s="216" t="s">
        <v>5414</v>
      </c>
      <c r="B891" s="46">
        <v>10</v>
      </c>
      <c r="C891" s="216" t="s">
        <v>5415</v>
      </c>
      <c r="D891" s="72" t="s">
        <v>170</v>
      </c>
      <c r="E891" s="217">
        <v>4</v>
      </c>
      <c r="F891" s="217">
        <v>4</v>
      </c>
      <c r="G891" s="217">
        <v>8</v>
      </c>
      <c r="H891" s="269">
        <v>44657</v>
      </c>
      <c r="I891" s="217">
        <v>242</v>
      </c>
      <c r="J891" s="217">
        <f t="shared" si="39"/>
        <v>8</v>
      </c>
      <c r="N891" s="216"/>
      <c r="R891" s="216"/>
      <c r="U891" s="216"/>
    </row>
    <row r="892" spans="1:21" ht="15" hidden="1" outlineLevel="1" thickBot="1" x14ac:dyDescent="0.4">
      <c r="A892" s="216" t="s">
        <v>5414</v>
      </c>
      <c r="B892" s="46">
        <v>11</v>
      </c>
      <c r="C892" s="216" t="s">
        <v>5415</v>
      </c>
      <c r="D892" s="72" t="s">
        <v>170</v>
      </c>
      <c r="E892" s="217">
        <v>5</v>
      </c>
      <c r="F892" s="217">
        <v>3</v>
      </c>
      <c r="G892" s="217">
        <v>8</v>
      </c>
      <c r="H892" s="269">
        <v>44657</v>
      </c>
      <c r="I892" s="217">
        <v>514</v>
      </c>
      <c r="J892" s="217">
        <f t="shared" si="39"/>
        <v>8</v>
      </c>
      <c r="N892" s="216"/>
      <c r="R892" s="216"/>
      <c r="U892" s="216"/>
    </row>
    <row r="893" spans="1:21" ht="15" hidden="1" outlineLevel="1" thickBot="1" x14ac:dyDescent="0.4">
      <c r="A893" s="216" t="s">
        <v>5414</v>
      </c>
      <c r="B893" s="46">
        <v>13</v>
      </c>
      <c r="C893" s="216" t="s">
        <v>5415</v>
      </c>
      <c r="D893" s="72" t="s">
        <v>170</v>
      </c>
      <c r="E893" s="217">
        <v>5</v>
      </c>
      <c r="F893" s="217">
        <v>3</v>
      </c>
      <c r="G893" s="217">
        <v>8</v>
      </c>
      <c r="H893" s="269">
        <v>44657</v>
      </c>
      <c r="I893" s="217">
        <v>223</v>
      </c>
      <c r="J893" s="217">
        <f t="shared" si="39"/>
        <v>8</v>
      </c>
      <c r="N893" s="216"/>
      <c r="R893" s="216"/>
      <c r="U893" s="216"/>
    </row>
    <row r="894" spans="1:21" ht="15" hidden="1" outlineLevel="1" thickBot="1" x14ac:dyDescent="0.4">
      <c r="A894" s="216" t="s">
        <v>5414</v>
      </c>
      <c r="B894" s="46">
        <v>15</v>
      </c>
      <c r="C894" s="216" t="s">
        <v>5415</v>
      </c>
      <c r="D894" s="72" t="s">
        <v>170</v>
      </c>
      <c r="E894" s="217">
        <v>2</v>
      </c>
      <c r="F894" s="217">
        <v>4</v>
      </c>
      <c r="G894" s="217">
        <v>6</v>
      </c>
      <c r="H894" s="269">
        <v>44657</v>
      </c>
      <c r="I894" s="217">
        <v>301</v>
      </c>
      <c r="J894" s="217">
        <f t="shared" si="39"/>
        <v>6</v>
      </c>
      <c r="N894" s="216"/>
      <c r="R894" s="216"/>
      <c r="U894" s="216"/>
    </row>
    <row r="895" spans="1:21" ht="15" hidden="1" outlineLevel="1" thickBot="1" x14ac:dyDescent="0.4">
      <c r="A895" s="216" t="s">
        <v>5414</v>
      </c>
      <c r="B895" s="46">
        <v>16</v>
      </c>
      <c r="C895" s="216" t="s">
        <v>5415</v>
      </c>
      <c r="D895" s="72" t="s">
        <v>170</v>
      </c>
      <c r="E895" s="217">
        <v>3</v>
      </c>
      <c r="F895" s="217">
        <v>6</v>
      </c>
      <c r="G895" s="217">
        <v>9</v>
      </c>
      <c r="H895" s="269">
        <v>44657</v>
      </c>
      <c r="I895" s="217">
        <v>432</v>
      </c>
      <c r="J895" s="217">
        <f t="shared" si="39"/>
        <v>9</v>
      </c>
      <c r="N895" s="216"/>
      <c r="R895" s="216"/>
      <c r="U895" s="216"/>
    </row>
    <row r="896" spans="1:21" ht="15" hidden="1" outlineLevel="1" thickBot="1" x14ac:dyDescent="0.4">
      <c r="A896" s="216" t="s">
        <v>5414</v>
      </c>
      <c r="B896" s="46">
        <v>17</v>
      </c>
      <c r="C896" s="216" t="s">
        <v>5415</v>
      </c>
      <c r="D896" s="72" t="s">
        <v>170</v>
      </c>
      <c r="E896" s="217">
        <v>2</v>
      </c>
      <c r="F896" s="217">
        <v>5</v>
      </c>
      <c r="G896" s="217">
        <v>7</v>
      </c>
      <c r="H896" s="269">
        <v>44657</v>
      </c>
      <c r="I896" s="217">
        <v>168</v>
      </c>
      <c r="J896" s="217">
        <f t="shared" si="39"/>
        <v>7</v>
      </c>
      <c r="N896" s="216"/>
      <c r="R896" s="216"/>
      <c r="U896" s="216"/>
    </row>
    <row r="897" spans="1:21" ht="15" hidden="1" outlineLevel="1" thickBot="1" x14ac:dyDescent="0.4">
      <c r="A897" s="216" t="s">
        <v>5414</v>
      </c>
      <c r="B897" s="46">
        <v>18</v>
      </c>
      <c r="C897" s="216" t="s">
        <v>5415</v>
      </c>
      <c r="D897" s="72" t="s">
        <v>170</v>
      </c>
      <c r="E897" s="217">
        <v>3</v>
      </c>
      <c r="F897" s="217">
        <v>4</v>
      </c>
      <c r="G897" s="217">
        <v>7</v>
      </c>
      <c r="H897" s="269">
        <v>44657</v>
      </c>
      <c r="I897" s="217">
        <v>225</v>
      </c>
      <c r="J897" s="217">
        <f t="shared" si="39"/>
        <v>7</v>
      </c>
      <c r="N897" s="216"/>
      <c r="R897" s="216"/>
      <c r="U897" s="216"/>
    </row>
    <row r="898" spans="1:21" ht="15" hidden="1" outlineLevel="1" thickBot="1" x14ac:dyDescent="0.4">
      <c r="A898" s="216" t="s">
        <v>5414</v>
      </c>
      <c r="B898" s="46">
        <v>19</v>
      </c>
      <c r="C898" s="216" t="s">
        <v>5415</v>
      </c>
      <c r="D898" s="72" t="s">
        <v>170</v>
      </c>
      <c r="E898" s="217">
        <v>5</v>
      </c>
      <c r="F898" s="217">
        <v>4</v>
      </c>
      <c r="G898" s="217">
        <v>9</v>
      </c>
      <c r="H898" s="269">
        <v>44657</v>
      </c>
      <c r="I898" s="217">
        <v>531</v>
      </c>
      <c r="J898" s="217">
        <f t="shared" si="39"/>
        <v>9</v>
      </c>
      <c r="N898" s="216"/>
      <c r="R898" s="216"/>
      <c r="U898" s="216"/>
    </row>
    <row r="899" spans="1:21" ht="15" hidden="1" outlineLevel="1" thickBot="1" x14ac:dyDescent="0.4">
      <c r="A899" s="216" t="s">
        <v>5414</v>
      </c>
      <c r="B899" s="46">
        <v>20</v>
      </c>
      <c r="C899" s="216" t="s">
        <v>5415</v>
      </c>
      <c r="D899" s="72" t="s">
        <v>170</v>
      </c>
      <c r="E899" s="217">
        <v>8</v>
      </c>
      <c r="F899" s="217">
        <v>4</v>
      </c>
      <c r="G899" s="217">
        <v>12</v>
      </c>
      <c r="H899" s="269">
        <v>44657</v>
      </c>
      <c r="I899" s="217">
        <v>820</v>
      </c>
      <c r="J899" s="217">
        <f t="shared" ref="J899:J962" si="44">IF(I899&gt;$Q$1,,G899)</f>
        <v>12</v>
      </c>
      <c r="N899" s="216"/>
      <c r="R899" s="216"/>
      <c r="U899" s="216"/>
    </row>
    <row r="900" spans="1:21" ht="15" hidden="1" outlineLevel="1" thickBot="1" x14ac:dyDescent="0.4">
      <c r="A900" s="216" t="s">
        <v>5414</v>
      </c>
      <c r="B900" s="46">
        <v>21</v>
      </c>
      <c r="C900" s="216" t="s">
        <v>5415</v>
      </c>
      <c r="D900" s="72" t="s">
        <v>170</v>
      </c>
      <c r="E900" s="217">
        <v>4</v>
      </c>
      <c r="F900" s="217">
        <v>3</v>
      </c>
      <c r="G900" s="217">
        <v>7</v>
      </c>
      <c r="H900" s="269">
        <v>44657</v>
      </c>
      <c r="I900" s="217">
        <v>418</v>
      </c>
      <c r="J900" s="217">
        <f t="shared" si="44"/>
        <v>7</v>
      </c>
      <c r="N900" s="216"/>
      <c r="R900" s="216"/>
      <c r="U900" s="216"/>
    </row>
    <row r="901" spans="1:21" ht="15" hidden="1" outlineLevel="1" thickBot="1" x14ac:dyDescent="0.4">
      <c r="A901" s="216" t="s">
        <v>5414</v>
      </c>
      <c r="B901" s="46">
        <v>22</v>
      </c>
      <c r="C901" s="216" t="s">
        <v>5415</v>
      </c>
      <c r="D901" s="72" t="s">
        <v>170</v>
      </c>
      <c r="E901" s="217">
        <v>2</v>
      </c>
      <c r="F901" s="217">
        <v>6</v>
      </c>
      <c r="G901" s="217">
        <v>8</v>
      </c>
      <c r="H901" s="269">
        <v>44657</v>
      </c>
      <c r="I901" s="217">
        <v>323</v>
      </c>
      <c r="J901" s="217">
        <f t="shared" si="44"/>
        <v>8</v>
      </c>
      <c r="N901" s="216"/>
      <c r="R901" s="216"/>
      <c r="U901" s="216"/>
    </row>
    <row r="902" spans="1:21" ht="15" hidden="1" outlineLevel="1" thickBot="1" x14ac:dyDescent="0.4">
      <c r="A902" s="216" t="s">
        <v>5414</v>
      </c>
      <c r="B902" s="46">
        <v>23</v>
      </c>
      <c r="C902" s="216" t="s">
        <v>5415</v>
      </c>
      <c r="D902" s="72" t="s">
        <v>170</v>
      </c>
      <c r="E902" s="217">
        <v>3</v>
      </c>
      <c r="F902" s="217">
        <v>4</v>
      </c>
      <c r="G902" s="217">
        <v>7</v>
      </c>
      <c r="H902" s="269">
        <v>44657</v>
      </c>
      <c r="I902" s="217">
        <v>230</v>
      </c>
      <c r="J902" s="217">
        <f t="shared" si="44"/>
        <v>7</v>
      </c>
      <c r="N902" s="216"/>
      <c r="R902" s="216"/>
      <c r="U902" s="216"/>
    </row>
    <row r="903" spans="1:21" ht="15" hidden="1" outlineLevel="1" thickBot="1" x14ac:dyDescent="0.4">
      <c r="A903" s="216" t="s">
        <v>5414</v>
      </c>
      <c r="B903" s="46">
        <v>24</v>
      </c>
      <c r="C903" s="216" t="s">
        <v>5415</v>
      </c>
      <c r="D903" s="72" t="s">
        <v>170</v>
      </c>
      <c r="E903" s="217">
        <v>2</v>
      </c>
      <c r="F903" s="217">
        <v>5</v>
      </c>
      <c r="G903" s="217">
        <v>7</v>
      </c>
      <c r="H903" s="269">
        <v>44657</v>
      </c>
      <c r="I903" s="217">
        <v>235</v>
      </c>
      <c r="J903" s="217">
        <f t="shared" si="44"/>
        <v>7</v>
      </c>
      <c r="N903" s="216"/>
      <c r="R903" s="216"/>
      <c r="U903" s="216"/>
    </row>
    <row r="904" spans="1:21" ht="15" hidden="1" outlineLevel="1" thickBot="1" x14ac:dyDescent="0.4">
      <c r="A904" s="216" t="s">
        <v>5414</v>
      </c>
      <c r="B904" s="46">
        <v>25</v>
      </c>
      <c r="C904" s="216" t="s">
        <v>5415</v>
      </c>
      <c r="D904" s="72" t="s">
        <v>170</v>
      </c>
      <c r="E904" s="217">
        <v>3</v>
      </c>
      <c r="F904" s="217">
        <v>6</v>
      </c>
      <c r="G904" s="217">
        <v>9</v>
      </c>
      <c r="H904" s="269">
        <v>44657</v>
      </c>
      <c r="I904" s="217">
        <v>183</v>
      </c>
      <c r="J904" s="217">
        <f t="shared" si="44"/>
        <v>9</v>
      </c>
      <c r="N904" s="216"/>
      <c r="R904" s="216"/>
      <c r="U904" s="216"/>
    </row>
    <row r="905" spans="1:21" ht="15" hidden="1" outlineLevel="1" thickBot="1" x14ac:dyDescent="0.4">
      <c r="A905" s="216" t="s">
        <v>5414</v>
      </c>
      <c r="B905" s="46">
        <v>26</v>
      </c>
      <c r="C905" s="216" t="s">
        <v>5415</v>
      </c>
      <c r="D905" s="72" t="s">
        <v>170</v>
      </c>
      <c r="E905" s="217">
        <v>2</v>
      </c>
      <c r="F905" s="217">
        <v>3</v>
      </c>
      <c r="G905" s="217">
        <v>5</v>
      </c>
      <c r="H905" s="269">
        <v>44657</v>
      </c>
      <c r="I905" s="217">
        <v>321</v>
      </c>
      <c r="J905" s="217">
        <f t="shared" si="44"/>
        <v>5</v>
      </c>
      <c r="N905" s="216"/>
      <c r="R905" s="216"/>
      <c r="U905" s="216"/>
    </row>
    <row r="906" spans="1:21" ht="15" hidden="1" outlineLevel="1" thickBot="1" x14ac:dyDescent="0.4">
      <c r="A906" s="216" t="s">
        <v>5414</v>
      </c>
      <c r="B906" s="46">
        <v>27</v>
      </c>
      <c r="C906" s="216" t="s">
        <v>5415</v>
      </c>
      <c r="D906" s="72" t="s">
        <v>170</v>
      </c>
      <c r="E906" s="217">
        <v>1</v>
      </c>
      <c r="F906" s="217">
        <v>4</v>
      </c>
      <c r="G906" s="217">
        <v>5</v>
      </c>
      <c r="H906" s="269">
        <v>44657</v>
      </c>
      <c r="I906" s="217">
        <v>153</v>
      </c>
      <c r="J906" s="217">
        <f t="shared" si="44"/>
        <v>5</v>
      </c>
      <c r="N906" s="216"/>
      <c r="R906" s="216"/>
      <c r="U906" s="216"/>
    </row>
    <row r="907" spans="1:21" ht="15" hidden="1" outlineLevel="1" thickBot="1" x14ac:dyDescent="0.4">
      <c r="A907" s="216" t="s">
        <v>5414</v>
      </c>
      <c r="B907" s="46">
        <v>28</v>
      </c>
      <c r="C907" s="216" t="s">
        <v>5415</v>
      </c>
      <c r="D907" s="72" t="s">
        <v>170</v>
      </c>
      <c r="E907" s="217">
        <v>4</v>
      </c>
      <c r="F907" s="217">
        <v>4</v>
      </c>
      <c r="G907" s="217">
        <v>8</v>
      </c>
      <c r="H907" s="269">
        <v>44657</v>
      </c>
      <c r="I907" s="217">
        <v>422</v>
      </c>
      <c r="J907" s="217">
        <f t="shared" si="44"/>
        <v>8</v>
      </c>
      <c r="N907" s="216"/>
      <c r="R907" s="216"/>
      <c r="U907" s="216"/>
    </row>
    <row r="908" spans="1:21" ht="15" hidden="1" outlineLevel="1" thickBot="1" x14ac:dyDescent="0.4">
      <c r="A908" s="216" t="s">
        <v>5414</v>
      </c>
      <c r="B908" s="46">
        <v>29</v>
      </c>
      <c r="C908" s="216" t="s">
        <v>5415</v>
      </c>
      <c r="D908" s="72" t="s">
        <v>170</v>
      </c>
      <c r="E908" s="217">
        <v>3</v>
      </c>
      <c r="F908" s="217">
        <v>2</v>
      </c>
      <c r="G908" s="217">
        <v>5</v>
      </c>
      <c r="H908" s="269">
        <v>44657</v>
      </c>
      <c r="I908" s="217">
        <v>534</v>
      </c>
      <c r="J908" s="217">
        <f t="shared" si="44"/>
        <v>5</v>
      </c>
      <c r="N908" s="216"/>
      <c r="R908" s="216"/>
      <c r="U908" s="216"/>
    </row>
    <row r="909" spans="1:21" ht="15" hidden="1" outlineLevel="1" thickBot="1" x14ac:dyDescent="0.4">
      <c r="A909" s="216" t="s">
        <v>5414</v>
      </c>
      <c r="B909" s="46">
        <v>30</v>
      </c>
      <c r="C909" s="216" t="s">
        <v>5415</v>
      </c>
      <c r="D909" s="72" t="s">
        <v>170</v>
      </c>
      <c r="E909" s="217">
        <v>3</v>
      </c>
      <c r="F909" s="217">
        <v>3</v>
      </c>
      <c r="G909" s="217">
        <v>6</v>
      </c>
      <c r="H909" s="269">
        <v>44657</v>
      </c>
      <c r="I909" s="217">
        <v>230</v>
      </c>
      <c r="J909" s="217">
        <f t="shared" si="44"/>
        <v>6</v>
      </c>
      <c r="N909" s="216"/>
      <c r="R909" s="216"/>
      <c r="U909" s="216"/>
    </row>
    <row r="910" spans="1:21" ht="15" hidden="1" outlineLevel="1" thickBot="1" x14ac:dyDescent="0.4">
      <c r="A910" s="216" t="s">
        <v>5414</v>
      </c>
      <c r="B910" s="46">
        <v>31</v>
      </c>
      <c r="C910" s="216" t="s">
        <v>5415</v>
      </c>
      <c r="D910" s="72" t="s">
        <v>170</v>
      </c>
      <c r="E910" s="217">
        <v>1</v>
      </c>
      <c r="F910" s="217">
        <v>4</v>
      </c>
      <c r="G910" s="217">
        <v>5</v>
      </c>
      <c r="H910" s="269">
        <v>44657</v>
      </c>
      <c r="I910" s="217">
        <v>412</v>
      </c>
      <c r="J910" s="217">
        <f t="shared" si="44"/>
        <v>5</v>
      </c>
      <c r="N910" s="216"/>
      <c r="R910" s="216"/>
      <c r="U910" s="216"/>
    </row>
    <row r="911" spans="1:21" ht="15" hidden="1" outlineLevel="1" thickBot="1" x14ac:dyDescent="0.4">
      <c r="A911" s="216" t="s">
        <v>5414</v>
      </c>
      <c r="B911" s="46">
        <v>32</v>
      </c>
      <c r="C911" s="216" t="s">
        <v>5415</v>
      </c>
      <c r="D911" s="72" t="s">
        <v>170</v>
      </c>
      <c r="E911" s="217">
        <v>2</v>
      </c>
      <c r="F911" s="217">
        <v>2</v>
      </c>
      <c r="G911" s="217">
        <v>4</v>
      </c>
      <c r="H911" s="269">
        <v>44657</v>
      </c>
      <c r="I911" s="217">
        <v>211</v>
      </c>
      <c r="J911" s="217">
        <f t="shared" si="44"/>
        <v>4</v>
      </c>
      <c r="N911" s="216"/>
      <c r="R911" s="216"/>
      <c r="U911" s="216"/>
    </row>
    <row r="912" spans="1:21" ht="15" hidden="1" outlineLevel="1" thickBot="1" x14ac:dyDescent="0.4">
      <c r="A912" s="216" t="s">
        <v>5414</v>
      </c>
      <c r="B912" s="46">
        <v>33</v>
      </c>
      <c r="C912" s="216" t="s">
        <v>5415</v>
      </c>
      <c r="D912" s="72" t="s">
        <v>170</v>
      </c>
      <c r="E912" s="217">
        <v>3</v>
      </c>
      <c r="F912" s="217">
        <v>5</v>
      </c>
      <c r="G912" s="217">
        <v>8</v>
      </c>
      <c r="H912" s="269">
        <v>44657</v>
      </c>
      <c r="I912" s="217">
        <v>323</v>
      </c>
      <c r="J912" s="217">
        <f t="shared" si="44"/>
        <v>8</v>
      </c>
      <c r="N912" s="216"/>
      <c r="R912" s="216"/>
      <c r="U912" s="216"/>
    </row>
    <row r="913" spans="1:21" ht="15" hidden="1" outlineLevel="1" thickBot="1" x14ac:dyDescent="0.4">
      <c r="A913" s="216" t="s">
        <v>5414</v>
      </c>
      <c r="B913" s="46">
        <v>34</v>
      </c>
      <c r="C913" s="216" t="s">
        <v>5415</v>
      </c>
      <c r="D913" s="72" t="s">
        <v>170</v>
      </c>
      <c r="E913" s="217">
        <v>2</v>
      </c>
      <c r="F913" s="217">
        <v>5</v>
      </c>
      <c r="G913" s="217">
        <v>7</v>
      </c>
      <c r="H913" s="269">
        <v>44657</v>
      </c>
      <c r="I913" s="217">
        <v>230</v>
      </c>
      <c r="J913" s="217">
        <f t="shared" si="44"/>
        <v>7</v>
      </c>
      <c r="N913" s="216"/>
      <c r="R913" s="216"/>
      <c r="U913" s="216"/>
    </row>
    <row r="914" spans="1:21" ht="15" hidden="1" outlineLevel="1" thickBot="1" x14ac:dyDescent="0.4">
      <c r="A914" s="216" t="s">
        <v>5414</v>
      </c>
      <c r="B914" s="46">
        <v>35</v>
      </c>
      <c r="C914" s="216" t="s">
        <v>5415</v>
      </c>
      <c r="D914" s="72" t="s">
        <v>170</v>
      </c>
      <c r="E914" s="217">
        <v>3</v>
      </c>
      <c r="F914" s="217">
        <v>2</v>
      </c>
      <c r="G914" s="217">
        <v>5</v>
      </c>
      <c r="H914" s="269">
        <v>44657</v>
      </c>
      <c r="I914" s="217">
        <v>328</v>
      </c>
      <c r="J914" s="217">
        <f t="shared" si="44"/>
        <v>5</v>
      </c>
      <c r="N914" s="216"/>
      <c r="R914" s="216"/>
      <c r="U914" s="216"/>
    </row>
    <row r="915" spans="1:21" ht="15" hidden="1" outlineLevel="1" thickBot="1" x14ac:dyDescent="0.4">
      <c r="A915" s="216" t="s">
        <v>5414</v>
      </c>
      <c r="B915" s="46">
        <v>36</v>
      </c>
      <c r="C915" s="216" t="s">
        <v>5415</v>
      </c>
      <c r="D915" s="72" t="s">
        <v>170</v>
      </c>
      <c r="E915" s="217">
        <v>2</v>
      </c>
      <c r="F915" s="217">
        <v>4</v>
      </c>
      <c r="G915" s="217">
        <v>6</v>
      </c>
      <c r="H915" s="269">
        <v>44657</v>
      </c>
      <c r="I915" s="217">
        <v>222</v>
      </c>
      <c r="J915" s="217">
        <f t="shared" si="44"/>
        <v>6</v>
      </c>
      <c r="N915" s="216"/>
      <c r="R915" s="216"/>
      <c r="U915" s="216"/>
    </row>
    <row r="916" spans="1:21" ht="15" hidden="1" outlineLevel="1" thickBot="1" x14ac:dyDescent="0.4">
      <c r="A916" s="216" t="s">
        <v>5414</v>
      </c>
      <c r="B916" s="46">
        <v>37</v>
      </c>
      <c r="C916" s="216" t="s">
        <v>5415</v>
      </c>
      <c r="D916" s="72" t="s">
        <v>170</v>
      </c>
      <c r="E916" s="217">
        <v>3</v>
      </c>
      <c r="F916" s="217">
        <v>5</v>
      </c>
      <c r="G916" s="217">
        <v>8</v>
      </c>
      <c r="H916" s="269">
        <v>44657</v>
      </c>
      <c r="I916" s="217">
        <v>323</v>
      </c>
      <c r="J916" s="217">
        <f t="shared" si="44"/>
        <v>8</v>
      </c>
      <c r="N916" s="216"/>
      <c r="R916" s="216"/>
      <c r="U916" s="216"/>
    </row>
    <row r="917" spans="1:21" ht="15" hidden="1" outlineLevel="1" thickBot="1" x14ac:dyDescent="0.4">
      <c r="A917" s="216" t="s">
        <v>5414</v>
      </c>
      <c r="B917" s="46">
        <v>38</v>
      </c>
      <c r="C917" s="216" t="s">
        <v>5415</v>
      </c>
      <c r="D917" s="72" t="s">
        <v>170</v>
      </c>
      <c r="E917" s="217">
        <v>3</v>
      </c>
      <c r="F917" s="217">
        <v>3</v>
      </c>
      <c r="G917" s="217">
        <v>6</v>
      </c>
      <c r="H917" s="269">
        <v>44657</v>
      </c>
      <c r="I917" s="217">
        <v>175</v>
      </c>
      <c r="J917" s="217">
        <f t="shared" si="44"/>
        <v>6</v>
      </c>
      <c r="N917" s="216"/>
      <c r="R917" s="216"/>
      <c r="U917" s="216"/>
    </row>
    <row r="918" spans="1:21" ht="15" hidden="1" outlineLevel="1" thickBot="1" x14ac:dyDescent="0.4">
      <c r="A918" s="216" t="s">
        <v>5414</v>
      </c>
      <c r="B918" s="46">
        <v>39</v>
      </c>
      <c r="C918" s="216" t="s">
        <v>5415</v>
      </c>
      <c r="D918" s="72" t="s">
        <v>170</v>
      </c>
      <c r="E918" s="217">
        <v>6</v>
      </c>
      <c r="F918" s="217">
        <v>4</v>
      </c>
      <c r="G918" s="217">
        <v>10</v>
      </c>
      <c r="H918" s="269">
        <v>44657</v>
      </c>
      <c r="I918" s="217">
        <v>622</v>
      </c>
      <c r="J918" s="217">
        <f t="shared" si="44"/>
        <v>10</v>
      </c>
      <c r="N918" s="216"/>
      <c r="R918" s="216"/>
      <c r="U918" s="216"/>
    </row>
    <row r="919" spans="1:21" ht="15" hidden="1" outlineLevel="1" thickBot="1" x14ac:dyDescent="0.4">
      <c r="A919" s="216" t="s">
        <v>5414</v>
      </c>
      <c r="B919" s="46">
        <v>40</v>
      </c>
      <c r="C919" s="216" t="s">
        <v>5415</v>
      </c>
      <c r="D919" s="72" t="s">
        <v>170</v>
      </c>
      <c r="E919" s="217">
        <v>2</v>
      </c>
      <c r="F919" s="217">
        <v>4</v>
      </c>
      <c r="G919" s="217">
        <v>6</v>
      </c>
      <c r="H919" s="269">
        <v>44657</v>
      </c>
      <c r="I919" s="217">
        <v>309</v>
      </c>
      <c r="J919" s="217">
        <f t="shared" si="44"/>
        <v>6</v>
      </c>
      <c r="N919" s="216"/>
      <c r="R919" s="216"/>
      <c r="U919" s="216"/>
    </row>
    <row r="920" spans="1:21" ht="15" hidden="1" outlineLevel="1" thickBot="1" x14ac:dyDescent="0.4">
      <c r="A920" s="216" t="s">
        <v>5414</v>
      </c>
      <c r="B920" s="46">
        <v>42</v>
      </c>
      <c r="C920" s="216" t="s">
        <v>5415</v>
      </c>
      <c r="D920" s="72" t="s">
        <v>170</v>
      </c>
      <c r="E920" s="217">
        <v>3</v>
      </c>
      <c r="F920" s="217">
        <v>4</v>
      </c>
      <c r="G920" s="217">
        <v>7</v>
      </c>
      <c r="H920" s="269">
        <v>44657</v>
      </c>
      <c r="I920" s="217">
        <v>355</v>
      </c>
      <c r="J920" s="217">
        <f t="shared" si="44"/>
        <v>7</v>
      </c>
      <c r="N920" s="216"/>
      <c r="R920" s="216"/>
      <c r="U920" s="216"/>
    </row>
    <row r="921" spans="1:21" ht="15" hidden="1" outlineLevel="1" thickBot="1" x14ac:dyDescent="0.4">
      <c r="A921" s="216" t="s">
        <v>5414</v>
      </c>
      <c r="B921" s="46">
        <v>43</v>
      </c>
      <c r="C921" s="216" t="s">
        <v>5415</v>
      </c>
      <c r="D921" s="72" t="s">
        <v>170</v>
      </c>
      <c r="E921" s="217">
        <v>2</v>
      </c>
      <c r="F921" s="217">
        <v>4</v>
      </c>
      <c r="G921" s="217">
        <v>6</v>
      </c>
      <c r="H921" s="269">
        <v>44657</v>
      </c>
      <c r="I921" s="217">
        <v>222</v>
      </c>
      <c r="J921" s="217">
        <f t="shared" si="44"/>
        <v>6</v>
      </c>
      <c r="N921" s="216"/>
      <c r="R921" s="216"/>
      <c r="U921" s="216"/>
    </row>
    <row r="922" spans="1:21" ht="15" collapsed="1" thickBot="1" x14ac:dyDescent="0.4">
      <c r="A922" s="415" t="s">
        <v>5414</v>
      </c>
      <c r="B922" s="273"/>
      <c r="C922" s="417" t="s">
        <v>5415</v>
      </c>
      <c r="D922" s="273">
        <f>COUNTA(D879:D921)</f>
        <v>43</v>
      </c>
      <c r="E922" s="418">
        <f>SUM(E879:E921)</f>
        <v>133</v>
      </c>
      <c r="F922" s="418">
        <f t="shared" ref="F922:G922" si="45">SUM(F879:F921)</f>
        <v>178</v>
      </c>
      <c r="G922" s="418">
        <f t="shared" si="45"/>
        <v>311</v>
      </c>
      <c r="H922" s="422">
        <v>44657</v>
      </c>
      <c r="I922" s="425">
        <f>AVERAGE(I879:I921)</f>
        <v>342.95348837209303</v>
      </c>
      <c r="J922" s="418">
        <f t="shared" ref="J922" si="46">SUM(J879:J921)</f>
        <v>311</v>
      </c>
    </row>
    <row r="923" spans="1:21" ht="15" hidden="1" outlineLevel="1" thickBot="1" x14ac:dyDescent="0.4">
      <c r="A923" s="216" t="s">
        <v>5416</v>
      </c>
      <c r="B923" s="46">
        <v>34</v>
      </c>
      <c r="C923" s="216" t="s">
        <v>5417</v>
      </c>
      <c r="D923" s="72" t="s">
        <v>170</v>
      </c>
      <c r="E923" s="217">
        <v>7</v>
      </c>
      <c r="F923" s="217">
        <v>2</v>
      </c>
      <c r="G923" s="217">
        <v>9</v>
      </c>
      <c r="H923" s="269">
        <v>44657</v>
      </c>
      <c r="I923" s="217">
        <v>570</v>
      </c>
      <c r="J923" s="217">
        <f t="shared" si="44"/>
        <v>9</v>
      </c>
      <c r="N923" s="216"/>
      <c r="R923" s="216"/>
      <c r="U923" s="216"/>
    </row>
    <row r="924" spans="1:21" ht="15" hidden="1" outlineLevel="1" thickBot="1" x14ac:dyDescent="0.4">
      <c r="A924" s="216" t="s">
        <v>5416</v>
      </c>
      <c r="B924" s="46">
        <v>1</v>
      </c>
      <c r="C924" s="216" t="s">
        <v>5417</v>
      </c>
      <c r="D924" s="72" t="s">
        <v>170</v>
      </c>
      <c r="E924" s="217">
        <v>4</v>
      </c>
      <c r="F924" s="217">
        <v>2</v>
      </c>
      <c r="G924" s="217">
        <v>6</v>
      </c>
      <c r="H924" s="269">
        <v>44657</v>
      </c>
      <c r="I924" s="217">
        <v>400</v>
      </c>
      <c r="J924" s="217">
        <f t="shared" si="44"/>
        <v>6</v>
      </c>
      <c r="N924" s="216"/>
      <c r="R924" s="216"/>
      <c r="U924" s="216"/>
    </row>
    <row r="925" spans="1:21" ht="15" hidden="1" outlineLevel="1" thickBot="1" x14ac:dyDescent="0.4">
      <c r="A925" s="216" t="s">
        <v>5416</v>
      </c>
      <c r="B925" s="46">
        <v>2</v>
      </c>
      <c r="C925" s="216" t="s">
        <v>5417</v>
      </c>
      <c r="D925" s="72" t="s">
        <v>170</v>
      </c>
      <c r="E925" s="217">
        <v>5</v>
      </c>
      <c r="F925" s="217">
        <v>2</v>
      </c>
      <c r="G925" s="217">
        <v>7</v>
      </c>
      <c r="H925" s="269">
        <v>44657</v>
      </c>
      <c r="I925" s="217">
        <v>700</v>
      </c>
      <c r="J925" s="217">
        <f t="shared" si="44"/>
        <v>7</v>
      </c>
      <c r="N925" s="216"/>
      <c r="R925" s="216"/>
      <c r="U925" s="216"/>
    </row>
    <row r="926" spans="1:21" ht="15" hidden="1" outlineLevel="1" thickBot="1" x14ac:dyDescent="0.4">
      <c r="A926" s="216" t="s">
        <v>5416</v>
      </c>
      <c r="B926" s="46">
        <v>3</v>
      </c>
      <c r="C926" s="216" t="s">
        <v>5417</v>
      </c>
      <c r="D926" s="72" t="s">
        <v>170</v>
      </c>
      <c r="E926" s="217">
        <v>4</v>
      </c>
      <c r="F926" s="217">
        <v>4</v>
      </c>
      <c r="G926" s="217">
        <v>8</v>
      </c>
      <c r="H926" s="269">
        <v>44657</v>
      </c>
      <c r="I926" s="217">
        <v>200</v>
      </c>
      <c r="J926" s="217">
        <f t="shared" si="44"/>
        <v>8</v>
      </c>
      <c r="N926" s="216"/>
      <c r="R926" s="216"/>
      <c r="U926" s="216"/>
    </row>
    <row r="927" spans="1:21" ht="15" hidden="1" outlineLevel="1" thickBot="1" x14ac:dyDescent="0.4">
      <c r="A927" s="216" t="s">
        <v>5416</v>
      </c>
      <c r="B927" s="46">
        <v>17</v>
      </c>
      <c r="C927" s="216" t="s">
        <v>5417</v>
      </c>
      <c r="D927" s="72" t="s">
        <v>170</v>
      </c>
      <c r="E927" s="217">
        <v>8</v>
      </c>
      <c r="F927" s="217">
        <v>5</v>
      </c>
      <c r="G927" s="217">
        <v>13</v>
      </c>
      <c r="H927" s="269">
        <v>44657</v>
      </c>
      <c r="I927" s="217">
        <v>100</v>
      </c>
      <c r="J927" s="217">
        <f t="shared" si="44"/>
        <v>13</v>
      </c>
      <c r="N927" s="216"/>
      <c r="R927" s="216"/>
      <c r="U927" s="216"/>
    </row>
    <row r="928" spans="1:21" ht="15" hidden="1" outlineLevel="1" thickBot="1" x14ac:dyDescent="0.4">
      <c r="A928" s="216" t="s">
        <v>5416</v>
      </c>
      <c r="B928" s="46">
        <v>4</v>
      </c>
      <c r="C928" s="216" t="s">
        <v>5417</v>
      </c>
      <c r="D928" s="72" t="s">
        <v>170</v>
      </c>
      <c r="E928" s="217">
        <v>7</v>
      </c>
      <c r="F928" s="217">
        <v>2</v>
      </c>
      <c r="G928" s="217">
        <v>9</v>
      </c>
      <c r="H928" s="269">
        <v>44657</v>
      </c>
      <c r="I928" s="217">
        <v>200</v>
      </c>
      <c r="J928" s="217">
        <f t="shared" si="44"/>
        <v>9</v>
      </c>
      <c r="N928" s="216"/>
      <c r="R928" s="216"/>
      <c r="U928" s="216"/>
    </row>
    <row r="929" spans="1:21" ht="15" hidden="1" outlineLevel="1" thickBot="1" x14ac:dyDescent="0.4">
      <c r="A929" s="216" t="s">
        <v>5416</v>
      </c>
      <c r="B929" s="46">
        <v>18</v>
      </c>
      <c r="C929" s="216" t="s">
        <v>5417</v>
      </c>
      <c r="D929" s="72" t="s">
        <v>170</v>
      </c>
      <c r="E929" s="217">
        <v>6</v>
      </c>
      <c r="F929" s="217">
        <v>7</v>
      </c>
      <c r="G929" s="217">
        <v>13</v>
      </c>
      <c r="H929" s="269">
        <v>44657</v>
      </c>
      <c r="I929" s="217">
        <v>300</v>
      </c>
      <c r="J929" s="217">
        <f t="shared" si="44"/>
        <v>13</v>
      </c>
      <c r="N929" s="216"/>
      <c r="R929" s="216"/>
      <c r="U929" s="216"/>
    </row>
    <row r="930" spans="1:21" ht="15" hidden="1" outlineLevel="1" thickBot="1" x14ac:dyDescent="0.4">
      <c r="A930" s="216" t="s">
        <v>5416</v>
      </c>
      <c r="B930" s="46">
        <v>32</v>
      </c>
      <c r="C930" s="216" t="s">
        <v>5417</v>
      </c>
      <c r="D930" s="72" t="s">
        <v>170</v>
      </c>
      <c r="E930" s="217">
        <v>9</v>
      </c>
      <c r="F930" s="217">
        <v>5</v>
      </c>
      <c r="G930" s="217">
        <v>14</v>
      </c>
      <c r="H930" s="269">
        <v>44657</v>
      </c>
      <c r="I930" s="217">
        <v>80</v>
      </c>
      <c r="J930" s="217">
        <f t="shared" si="44"/>
        <v>14</v>
      </c>
      <c r="N930" s="216"/>
      <c r="R930" s="216"/>
      <c r="U930" s="216"/>
    </row>
    <row r="931" spans="1:21" ht="15" hidden="1" outlineLevel="1" thickBot="1" x14ac:dyDescent="0.4">
      <c r="A931" s="216" t="s">
        <v>5416</v>
      </c>
      <c r="B931" s="46">
        <v>6</v>
      </c>
      <c r="C931" s="216" t="s">
        <v>5417</v>
      </c>
      <c r="D931" s="72" t="s">
        <v>170</v>
      </c>
      <c r="E931" s="217">
        <v>2</v>
      </c>
      <c r="F931" s="217">
        <v>2</v>
      </c>
      <c r="G931" s="217">
        <v>4</v>
      </c>
      <c r="H931" s="269">
        <v>44657</v>
      </c>
      <c r="I931" s="217">
        <v>300</v>
      </c>
      <c r="J931" s="217">
        <f t="shared" si="44"/>
        <v>4</v>
      </c>
      <c r="N931" s="216"/>
      <c r="R931" s="216"/>
      <c r="U931" s="216"/>
    </row>
    <row r="932" spans="1:21" ht="15" hidden="1" outlineLevel="1" thickBot="1" x14ac:dyDescent="0.4">
      <c r="A932" s="216" t="s">
        <v>5416</v>
      </c>
      <c r="B932" s="46">
        <v>7</v>
      </c>
      <c r="C932" s="216" t="s">
        <v>5417</v>
      </c>
      <c r="D932" s="72" t="s">
        <v>170</v>
      </c>
      <c r="E932" s="217">
        <v>7</v>
      </c>
      <c r="F932" s="217">
        <v>3</v>
      </c>
      <c r="G932" s="217">
        <v>10</v>
      </c>
      <c r="H932" s="269">
        <v>44657</v>
      </c>
      <c r="I932" s="217">
        <v>200</v>
      </c>
      <c r="J932" s="217">
        <f t="shared" si="44"/>
        <v>10</v>
      </c>
      <c r="N932" s="216"/>
      <c r="R932" s="216"/>
      <c r="U932" s="216"/>
    </row>
    <row r="933" spans="1:21" ht="15" hidden="1" outlineLevel="1" thickBot="1" x14ac:dyDescent="0.4">
      <c r="A933" s="216" t="s">
        <v>5416</v>
      </c>
      <c r="B933" s="46">
        <v>8</v>
      </c>
      <c r="C933" s="216" t="s">
        <v>5417</v>
      </c>
      <c r="D933" s="72" t="s">
        <v>170</v>
      </c>
      <c r="E933" s="217">
        <v>5</v>
      </c>
      <c r="F933" s="217">
        <v>3</v>
      </c>
      <c r="G933" s="217">
        <v>8</v>
      </c>
      <c r="H933" s="269">
        <v>44657</v>
      </c>
      <c r="I933" s="217">
        <v>700</v>
      </c>
      <c r="J933" s="217">
        <f t="shared" si="44"/>
        <v>8</v>
      </c>
      <c r="N933" s="216"/>
      <c r="R933" s="216"/>
      <c r="U933" s="216"/>
    </row>
    <row r="934" spans="1:21" ht="15" hidden="1" outlineLevel="1" thickBot="1" x14ac:dyDescent="0.4">
      <c r="A934" s="216" t="s">
        <v>5416</v>
      </c>
      <c r="B934" s="46">
        <v>9</v>
      </c>
      <c r="C934" s="216" t="s">
        <v>5417</v>
      </c>
      <c r="D934" s="72" t="s">
        <v>170</v>
      </c>
      <c r="E934" s="217">
        <v>6</v>
      </c>
      <c r="F934" s="217">
        <v>4</v>
      </c>
      <c r="G934" s="217">
        <v>10</v>
      </c>
      <c r="H934" s="269">
        <v>44657</v>
      </c>
      <c r="I934" s="217">
        <v>400</v>
      </c>
      <c r="J934" s="217">
        <f t="shared" si="44"/>
        <v>10</v>
      </c>
      <c r="N934" s="216"/>
      <c r="R934" s="216"/>
      <c r="U934" s="216"/>
    </row>
    <row r="935" spans="1:21" ht="15" hidden="1" outlineLevel="1" thickBot="1" x14ac:dyDescent="0.4">
      <c r="A935" s="216" t="s">
        <v>5416</v>
      </c>
      <c r="B935" s="46">
        <v>10</v>
      </c>
      <c r="C935" s="216" t="s">
        <v>5417</v>
      </c>
      <c r="D935" s="72" t="s">
        <v>170</v>
      </c>
      <c r="E935" s="217">
        <v>8</v>
      </c>
      <c r="F935" s="217">
        <v>2</v>
      </c>
      <c r="G935" s="217">
        <v>10</v>
      </c>
      <c r="H935" s="269">
        <v>44657</v>
      </c>
      <c r="I935" s="217">
        <v>570</v>
      </c>
      <c r="J935" s="217">
        <f t="shared" si="44"/>
        <v>10</v>
      </c>
      <c r="N935" s="216"/>
      <c r="R935" s="216"/>
      <c r="U935" s="216"/>
    </row>
    <row r="936" spans="1:21" ht="15" hidden="1" outlineLevel="1" thickBot="1" x14ac:dyDescent="0.4">
      <c r="A936" s="216" t="s">
        <v>5416</v>
      </c>
      <c r="B936" s="46">
        <v>12</v>
      </c>
      <c r="C936" s="216" t="s">
        <v>5417</v>
      </c>
      <c r="D936" s="72" t="s">
        <v>170</v>
      </c>
      <c r="E936" s="217">
        <v>9</v>
      </c>
      <c r="F936" s="217">
        <v>2</v>
      </c>
      <c r="G936" s="217">
        <v>11</v>
      </c>
      <c r="H936" s="269">
        <v>44657</v>
      </c>
      <c r="I936" s="217">
        <v>300</v>
      </c>
      <c r="J936" s="217">
        <f t="shared" si="44"/>
        <v>11</v>
      </c>
      <c r="N936" s="216"/>
      <c r="R936" s="216"/>
      <c r="U936" s="216"/>
    </row>
    <row r="937" spans="1:21" ht="15" hidden="1" outlineLevel="1" thickBot="1" x14ac:dyDescent="0.4">
      <c r="A937" s="216" t="s">
        <v>5416</v>
      </c>
      <c r="B937" s="46">
        <v>13</v>
      </c>
      <c r="C937" s="216" t="s">
        <v>5417</v>
      </c>
      <c r="D937" s="72" t="s">
        <v>170</v>
      </c>
      <c r="E937" s="217">
        <v>6</v>
      </c>
      <c r="F937" s="217">
        <v>4</v>
      </c>
      <c r="G937" s="217">
        <v>10</v>
      </c>
      <c r="H937" s="269">
        <v>44657</v>
      </c>
      <c r="I937" s="217">
        <v>900</v>
      </c>
      <c r="J937" s="217">
        <f t="shared" si="44"/>
        <v>10</v>
      </c>
      <c r="N937" s="216"/>
      <c r="R937" s="216"/>
      <c r="U937" s="216"/>
    </row>
    <row r="938" spans="1:21" ht="15" hidden="1" outlineLevel="1" thickBot="1" x14ac:dyDescent="0.4">
      <c r="A938" s="216" t="s">
        <v>5416</v>
      </c>
      <c r="B938" s="46">
        <v>14</v>
      </c>
      <c r="C938" s="216" t="s">
        <v>5417</v>
      </c>
      <c r="D938" s="72" t="s">
        <v>170</v>
      </c>
      <c r="E938" s="217">
        <v>5</v>
      </c>
      <c r="F938" s="217">
        <v>5</v>
      </c>
      <c r="G938" s="217">
        <v>10</v>
      </c>
      <c r="H938" s="269">
        <v>44657</v>
      </c>
      <c r="I938" s="217">
        <v>470</v>
      </c>
      <c r="J938" s="217">
        <f t="shared" si="44"/>
        <v>10</v>
      </c>
      <c r="N938" s="216"/>
      <c r="R938" s="216"/>
      <c r="U938" s="216"/>
    </row>
    <row r="939" spans="1:21" ht="15" hidden="1" outlineLevel="1" thickBot="1" x14ac:dyDescent="0.4">
      <c r="A939" s="216" t="s">
        <v>5416</v>
      </c>
      <c r="B939" s="46">
        <v>15</v>
      </c>
      <c r="C939" s="216" t="s">
        <v>5417</v>
      </c>
      <c r="D939" s="72" t="s">
        <v>170</v>
      </c>
      <c r="E939" s="217">
        <v>7</v>
      </c>
      <c r="F939" s="217">
        <v>2</v>
      </c>
      <c r="G939" s="217">
        <v>9</v>
      </c>
      <c r="H939" s="269">
        <v>44657</v>
      </c>
      <c r="I939" s="217">
        <v>800</v>
      </c>
      <c r="J939" s="217">
        <f t="shared" si="44"/>
        <v>9</v>
      </c>
      <c r="N939" s="216"/>
      <c r="R939" s="216"/>
      <c r="U939" s="216"/>
    </row>
    <row r="940" spans="1:21" ht="15" hidden="1" outlineLevel="1" thickBot="1" x14ac:dyDescent="0.4">
      <c r="A940" s="216" t="s">
        <v>5416</v>
      </c>
      <c r="B940" s="46">
        <v>54</v>
      </c>
      <c r="C940" s="216" t="s">
        <v>5417</v>
      </c>
      <c r="D940" s="72" t="s">
        <v>170</v>
      </c>
      <c r="E940" s="217">
        <v>2</v>
      </c>
      <c r="F940" s="217">
        <v>2</v>
      </c>
      <c r="G940" s="217">
        <v>4</v>
      </c>
      <c r="H940" s="269">
        <v>44657</v>
      </c>
      <c r="I940" s="217">
        <v>720</v>
      </c>
      <c r="J940" s="217">
        <f t="shared" si="44"/>
        <v>4</v>
      </c>
      <c r="N940" s="216"/>
      <c r="R940" s="216"/>
      <c r="U940" s="216"/>
    </row>
    <row r="941" spans="1:21" ht="15" hidden="1" outlineLevel="1" thickBot="1" x14ac:dyDescent="0.4">
      <c r="A941" s="216" t="s">
        <v>5416</v>
      </c>
      <c r="B941" s="46">
        <v>16</v>
      </c>
      <c r="C941" s="216" t="s">
        <v>5417</v>
      </c>
      <c r="D941" s="72" t="s">
        <v>170</v>
      </c>
      <c r="E941" s="217">
        <v>9</v>
      </c>
      <c r="F941" s="217">
        <v>5</v>
      </c>
      <c r="G941" s="217">
        <v>14</v>
      </c>
      <c r="H941" s="269">
        <v>44657</v>
      </c>
      <c r="I941" s="217">
        <v>600</v>
      </c>
      <c r="J941" s="217">
        <f t="shared" si="44"/>
        <v>14</v>
      </c>
      <c r="N941" s="216"/>
      <c r="R941" s="216"/>
      <c r="U941" s="216"/>
    </row>
    <row r="942" spans="1:21" ht="15" hidden="1" outlineLevel="1" thickBot="1" x14ac:dyDescent="0.4">
      <c r="A942" s="216" t="s">
        <v>5416</v>
      </c>
      <c r="B942" s="46">
        <v>19</v>
      </c>
      <c r="C942" s="216" t="s">
        <v>5417</v>
      </c>
      <c r="D942" s="72" t="s">
        <v>170</v>
      </c>
      <c r="E942" s="217">
        <v>4</v>
      </c>
      <c r="F942" s="217">
        <v>2</v>
      </c>
      <c r="G942" s="217">
        <v>6</v>
      </c>
      <c r="H942" s="269">
        <v>44657</v>
      </c>
      <c r="I942" s="217">
        <v>50</v>
      </c>
      <c r="J942" s="217">
        <f t="shared" si="44"/>
        <v>6</v>
      </c>
      <c r="N942" s="216"/>
      <c r="R942" s="216"/>
      <c r="U942" s="216"/>
    </row>
    <row r="943" spans="1:21" ht="15" hidden="1" outlineLevel="1" thickBot="1" x14ac:dyDescent="0.4">
      <c r="A943" s="216" t="s">
        <v>5416</v>
      </c>
      <c r="B943" s="46">
        <v>20</v>
      </c>
      <c r="C943" s="216" t="s">
        <v>5417</v>
      </c>
      <c r="D943" s="72" t="s">
        <v>170</v>
      </c>
      <c r="E943" s="217">
        <v>7</v>
      </c>
      <c r="F943" s="217">
        <v>6</v>
      </c>
      <c r="G943" s="217">
        <v>13</v>
      </c>
      <c r="H943" s="269">
        <v>44657</v>
      </c>
      <c r="I943" s="217">
        <v>470</v>
      </c>
      <c r="J943" s="217">
        <f t="shared" si="44"/>
        <v>13</v>
      </c>
      <c r="N943" s="216"/>
      <c r="R943" s="216"/>
      <c r="U943" s="216"/>
    </row>
    <row r="944" spans="1:21" ht="15" hidden="1" outlineLevel="1" thickBot="1" x14ac:dyDescent="0.4">
      <c r="A944" s="216" t="s">
        <v>5416</v>
      </c>
      <c r="B944" s="46">
        <v>21</v>
      </c>
      <c r="C944" s="216" t="s">
        <v>5417</v>
      </c>
      <c r="D944" s="72" t="s">
        <v>170</v>
      </c>
      <c r="E944" s="217">
        <v>7</v>
      </c>
      <c r="F944" s="217">
        <v>5</v>
      </c>
      <c r="G944" s="217">
        <v>12</v>
      </c>
      <c r="H944" s="269">
        <v>44657</v>
      </c>
      <c r="I944" s="217">
        <v>200</v>
      </c>
      <c r="J944" s="217">
        <f t="shared" si="44"/>
        <v>12</v>
      </c>
      <c r="N944" s="216"/>
      <c r="R944" s="216"/>
      <c r="U944" s="216"/>
    </row>
    <row r="945" spans="1:21" ht="15" hidden="1" outlineLevel="1" thickBot="1" x14ac:dyDescent="0.4">
      <c r="A945" s="216" t="s">
        <v>5416</v>
      </c>
      <c r="B945" s="46">
        <v>22</v>
      </c>
      <c r="C945" s="216" t="s">
        <v>5417</v>
      </c>
      <c r="D945" s="72" t="s">
        <v>170</v>
      </c>
      <c r="E945" s="217">
        <v>9</v>
      </c>
      <c r="F945" s="217">
        <v>5</v>
      </c>
      <c r="G945" s="217">
        <v>14</v>
      </c>
      <c r="H945" s="269">
        <v>44657</v>
      </c>
      <c r="I945" s="217">
        <v>90</v>
      </c>
      <c r="J945" s="217">
        <f t="shared" si="44"/>
        <v>14</v>
      </c>
      <c r="N945" s="216"/>
      <c r="R945" s="216"/>
      <c r="U945" s="216"/>
    </row>
    <row r="946" spans="1:21" ht="15" hidden="1" outlineLevel="1" thickBot="1" x14ac:dyDescent="0.4">
      <c r="A946" s="216" t="s">
        <v>5416</v>
      </c>
      <c r="B946" s="46">
        <v>23</v>
      </c>
      <c r="C946" s="216" t="s">
        <v>5417</v>
      </c>
      <c r="D946" s="72" t="s">
        <v>170</v>
      </c>
      <c r="E946" s="217">
        <v>7</v>
      </c>
      <c r="F946" s="217">
        <v>3</v>
      </c>
      <c r="G946" s="217">
        <v>10</v>
      </c>
      <c r="H946" s="269">
        <v>44657</v>
      </c>
      <c r="I946" s="217">
        <v>600</v>
      </c>
      <c r="J946" s="217">
        <f t="shared" si="44"/>
        <v>10</v>
      </c>
      <c r="N946" s="216"/>
      <c r="R946" s="216"/>
      <c r="U946" s="216"/>
    </row>
    <row r="947" spans="1:21" ht="15" hidden="1" outlineLevel="1" thickBot="1" x14ac:dyDescent="0.4">
      <c r="A947" s="216" t="s">
        <v>5416</v>
      </c>
      <c r="B947" s="46">
        <v>24</v>
      </c>
      <c r="C947" s="216" t="s">
        <v>5417</v>
      </c>
      <c r="D947" s="72" t="s">
        <v>170</v>
      </c>
      <c r="E947" s="217">
        <v>5</v>
      </c>
      <c r="F947" s="217">
        <v>3</v>
      </c>
      <c r="G947" s="217">
        <v>8</v>
      </c>
      <c r="H947" s="269">
        <v>44657</v>
      </c>
      <c r="I947" s="217">
        <v>300</v>
      </c>
      <c r="J947" s="217">
        <f t="shared" si="44"/>
        <v>8</v>
      </c>
      <c r="N947" s="216"/>
      <c r="R947" s="216"/>
      <c r="U947" s="216"/>
    </row>
    <row r="948" spans="1:21" ht="15" hidden="1" outlineLevel="1" thickBot="1" x14ac:dyDescent="0.4">
      <c r="A948" s="216" t="s">
        <v>5416</v>
      </c>
      <c r="B948" s="46">
        <v>25</v>
      </c>
      <c r="C948" s="216" t="s">
        <v>5417</v>
      </c>
      <c r="D948" s="72" t="s">
        <v>170</v>
      </c>
      <c r="E948" s="217">
        <v>4</v>
      </c>
      <c r="F948" s="217">
        <v>6</v>
      </c>
      <c r="G948" s="217">
        <v>10</v>
      </c>
      <c r="H948" s="269">
        <v>44657</v>
      </c>
      <c r="I948" s="217">
        <v>100</v>
      </c>
      <c r="J948" s="217">
        <f t="shared" si="44"/>
        <v>10</v>
      </c>
      <c r="N948" s="216"/>
      <c r="R948" s="216"/>
      <c r="U948" s="216"/>
    </row>
    <row r="949" spans="1:21" ht="15" hidden="1" outlineLevel="1" thickBot="1" x14ac:dyDescent="0.4">
      <c r="A949" s="216" t="s">
        <v>5416</v>
      </c>
      <c r="B949" s="46">
        <v>26</v>
      </c>
      <c r="C949" s="216" t="s">
        <v>5417</v>
      </c>
      <c r="D949" s="72" t="s">
        <v>170</v>
      </c>
      <c r="E949" s="217">
        <v>9</v>
      </c>
      <c r="F949" s="217">
        <v>5</v>
      </c>
      <c r="G949" s="217">
        <v>14</v>
      </c>
      <c r="H949" s="269">
        <v>44657</v>
      </c>
      <c r="I949" s="217">
        <v>700</v>
      </c>
      <c r="J949" s="217">
        <f t="shared" si="44"/>
        <v>14</v>
      </c>
      <c r="N949" s="216"/>
      <c r="R949" s="216"/>
      <c r="U949" s="216"/>
    </row>
    <row r="950" spans="1:21" ht="15" hidden="1" outlineLevel="1" thickBot="1" x14ac:dyDescent="0.4">
      <c r="A950" s="216" t="s">
        <v>5416</v>
      </c>
      <c r="B950" s="46">
        <v>27</v>
      </c>
      <c r="C950" s="216" t="s">
        <v>5417</v>
      </c>
      <c r="D950" s="72" t="s">
        <v>170</v>
      </c>
      <c r="E950" s="217">
        <v>6</v>
      </c>
      <c r="F950" s="217">
        <v>2</v>
      </c>
      <c r="G950" s="217">
        <v>8</v>
      </c>
      <c r="H950" s="269">
        <v>44657</v>
      </c>
      <c r="I950" s="217">
        <v>470</v>
      </c>
      <c r="J950" s="217">
        <f t="shared" si="44"/>
        <v>8</v>
      </c>
      <c r="N950" s="216"/>
      <c r="R950" s="216"/>
      <c r="U950" s="216"/>
    </row>
    <row r="951" spans="1:21" ht="15" hidden="1" outlineLevel="1" thickBot="1" x14ac:dyDescent="0.4">
      <c r="A951" s="216" t="s">
        <v>5416</v>
      </c>
      <c r="B951" s="46">
        <v>30</v>
      </c>
      <c r="C951" s="216" t="s">
        <v>5417</v>
      </c>
      <c r="D951" s="72" t="s">
        <v>170</v>
      </c>
      <c r="E951" s="217">
        <v>5</v>
      </c>
      <c r="F951" s="217">
        <v>4</v>
      </c>
      <c r="G951" s="217">
        <v>9</v>
      </c>
      <c r="H951" s="269">
        <v>44657</v>
      </c>
      <c r="I951" s="217">
        <v>50</v>
      </c>
      <c r="J951" s="217">
        <f t="shared" si="44"/>
        <v>9</v>
      </c>
      <c r="N951" s="216"/>
      <c r="R951" s="216"/>
      <c r="U951" s="216"/>
    </row>
    <row r="952" spans="1:21" ht="15" hidden="1" outlineLevel="1" thickBot="1" x14ac:dyDescent="0.4">
      <c r="A952" s="216" t="s">
        <v>5416</v>
      </c>
      <c r="B952" s="46">
        <v>28</v>
      </c>
      <c r="C952" s="216" t="s">
        <v>5417</v>
      </c>
      <c r="D952" s="72" t="s">
        <v>170</v>
      </c>
      <c r="E952" s="217">
        <v>5</v>
      </c>
      <c r="F952" s="217">
        <v>8</v>
      </c>
      <c r="G952" s="217">
        <v>13</v>
      </c>
      <c r="H952" s="269">
        <v>44657</v>
      </c>
      <c r="I952" s="217">
        <v>200</v>
      </c>
      <c r="J952" s="217">
        <f t="shared" si="44"/>
        <v>13</v>
      </c>
      <c r="N952" s="216"/>
      <c r="R952" s="216"/>
      <c r="U952" s="216"/>
    </row>
    <row r="953" spans="1:21" ht="15" hidden="1" outlineLevel="1" thickBot="1" x14ac:dyDescent="0.4">
      <c r="A953" s="216" t="s">
        <v>5416</v>
      </c>
      <c r="B953" s="46">
        <v>29</v>
      </c>
      <c r="C953" s="216" t="s">
        <v>5417</v>
      </c>
      <c r="D953" s="72" t="s">
        <v>170</v>
      </c>
      <c r="E953" s="217">
        <v>7</v>
      </c>
      <c r="F953" s="217">
        <v>4</v>
      </c>
      <c r="G953" s="217">
        <v>11</v>
      </c>
      <c r="H953" s="269">
        <v>44657</v>
      </c>
      <c r="I953" s="217">
        <v>900</v>
      </c>
      <c r="J953" s="217">
        <f t="shared" si="44"/>
        <v>11</v>
      </c>
      <c r="N953" s="216"/>
      <c r="R953" s="216"/>
      <c r="U953" s="216"/>
    </row>
    <row r="954" spans="1:21" ht="15" hidden="1" outlineLevel="1" thickBot="1" x14ac:dyDescent="0.4">
      <c r="A954" s="216" t="s">
        <v>5416</v>
      </c>
      <c r="B954" s="46">
        <v>45</v>
      </c>
      <c r="C954" s="216" t="s">
        <v>5417</v>
      </c>
      <c r="D954" s="72" t="s">
        <v>170</v>
      </c>
      <c r="E954" s="217">
        <v>4</v>
      </c>
      <c r="F954" s="217">
        <v>2</v>
      </c>
      <c r="G954" s="217">
        <v>6</v>
      </c>
      <c r="H954" s="269">
        <v>44657</v>
      </c>
      <c r="I954" s="217">
        <v>470</v>
      </c>
      <c r="J954" s="217">
        <f t="shared" si="44"/>
        <v>6</v>
      </c>
      <c r="N954" s="216"/>
      <c r="R954" s="216"/>
      <c r="U954" s="216"/>
    </row>
    <row r="955" spans="1:21" ht="15" hidden="1" outlineLevel="1" thickBot="1" x14ac:dyDescent="0.4">
      <c r="A955" s="216" t="s">
        <v>5416</v>
      </c>
      <c r="B955" s="46">
        <v>31</v>
      </c>
      <c r="C955" s="216" t="s">
        <v>5417</v>
      </c>
      <c r="D955" s="72" t="s">
        <v>170</v>
      </c>
      <c r="E955" s="217">
        <v>9</v>
      </c>
      <c r="F955" s="217">
        <v>3</v>
      </c>
      <c r="G955" s="217">
        <v>12</v>
      </c>
      <c r="H955" s="269">
        <v>44657</v>
      </c>
      <c r="I955" s="217">
        <v>100</v>
      </c>
      <c r="J955" s="217">
        <f t="shared" si="44"/>
        <v>12</v>
      </c>
      <c r="N955" s="216"/>
      <c r="R955" s="216"/>
      <c r="U955" s="216"/>
    </row>
    <row r="956" spans="1:21" ht="15" hidden="1" outlineLevel="1" thickBot="1" x14ac:dyDescent="0.4">
      <c r="A956" s="216" t="s">
        <v>5416</v>
      </c>
      <c r="B956" s="46">
        <v>40</v>
      </c>
      <c r="C956" s="216" t="s">
        <v>5417</v>
      </c>
      <c r="D956" s="72" t="s">
        <v>170</v>
      </c>
      <c r="E956" s="217">
        <v>6</v>
      </c>
      <c r="F956" s="217">
        <v>5</v>
      </c>
      <c r="G956" s="217">
        <v>11</v>
      </c>
      <c r="H956" s="269">
        <v>44657</v>
      </c>
      <c r="I956" s="217">
        <v>40</v>
      </c>
      <c r="J956" s="217">
        <f t="shared" si="44"/>
        <v>11</v>
      </c>
      <c r="N956" s="216"/>
      <c r="R956" s="216"/>
      <c r="U956" s="216"/>
    </row>
    <row r="957" spans="1:21" ht="15" hidden="1" outlineLevel="1" thickBot="1" x14ac:dyDescent="0.4">
      <c r="A957" s="216" t="s">
        <v>5416</v>
      </c>
      <c r="B957" s="46">
        <v>35</v>
      </c>
      <c r="C957" s="216" t="s">
        <v>5417</v>
      </c>
      <c r="D957" s="72" t="s">
        <v>170</v>
      </c>
      <c r="E957" s="217">
        <v>9</v>
      </c>
      <c r="F957" s="217">
        <v>6</v>
      </c>
      <c r="G957" s="217">
        <v>15</v>
      </c>
      <c r="H957" s="269">
        <v>44657</v>
      </c>
      <c r="I957" s="217">
        <v>200</v>
      </c>
      <c r="J957" s="217">
        <f t="shared" si="44"/>
        <v>15</v>
      </c>
      <c r="N957" s="216"/>
      <c r="R957" s="216"/>
      <c r="U957" s="216"/>
    </row>
    <row r="958" spans="1:21" ht="15" hidden="1" outlineLevel="1" thickBot="1" x14ac:dyDescent="0.4">
      <c r="A958" s="216" t="s">
        <v>5416</v>
      </c>
      <c r="B958" s="46">
        <v>36</v>
      </c>
      <c r="C958" s="216" t="s">
        <v>5417</v>
      </c>
      <c r="D958" s="72" t="s">
        <v>170</v>
      </c>
      <c r="E958" s="217">
        <v>4</v>
      </c>
      <c r="F958" s="217">
        <v>6</v>
      </c>
      <c r="G958" s="217">
        <v>10</v>
      </c>
      <c r="H958" s="269">
        <v>44657</v>
      </c>
      <c r="I958" s="217">
        <v>400</v>
      </c>
      <c r="J958" s="217">
        <f t="shared" si="44"/>
        <v>10</v>
      </c>
      <c r="N958" s="216"/>
      <c r="R958" s="216"/>
      <c r="U958" s="216"/>
    </row>
    <row r="959" spans="1:21" ht="15" hidden="1" outlineLevel="1" thickBot="1" x14ac:dyDescent="0.4">
      <c r="A959" s="216" t="s">
        <v>5416</v>
      </c>
      <c r="B959" s="46">
        <v>37</v>
      </c>
      <c r="C959" s="216" t="s">
        <v>5417</v>
      </c>
      <c r="D959" s="72" t="s">
        <v>170</v>
      </c>
      <c r="E959" s="217">
        <v>7</v>
      </c>
      <c r="F959" s="217">
        <v>2</v>
      </c>
      <c r="G959" s="217">
        <v>9</v>
      </c>
      <c r="H959" s="269">
        <v>44657</v>
      </c>
      <c r="I959" s="217">
        <v>500</v>
      </c>
      <c r="J959" s="217">
        <f t="shared" si="44"/>
        <v>9</v>
      </c>
      <c r="N959" s="216"/>
      <c r="R959" s="216"/>
      <c r="U959" s="216"/>
    </row>
    <row r="960" spans="1:21" ht="15" hidden="1" outlineLevel="1" thickBot="1" x14ac:dyDescent="0.4">
      <c r="A960" s="216" t="s">
        <v>5416</v>
      </c>
      <c r="B960" s="46">
        <v>38</v>
      </c>
      <c r="C960" s="216" t="s">
        <v>5417</v>
      </c>
      <c r="D960" s="72" t="s">
        <v>170</v>
      </c>
      <c r="E960" s="217">
        <v>10</v>
      </c>
      <c r="F960" s="217">
        <v>3</v>
      </c>
      <c r="G960" s="217">
        <v>13</v>
      </c>
      <c r="H960" s="269">
        <v>44657</v>
      </c>
      <c r="I960" s="217">
        <v>700</v>
      </c>
      <c r="J960" s="217">
        <f t="shared" si="44"/>
        <v>13</v>
      </c>
      <c r="N960" s="216"/>
      <c r="R960" s="216"/>
      <c r="U960" s="216"/>
    </row>
    <row r="961" spans="1:21" ht="15" hidden="1" outlineLevel="1" thickBot="1" x14ac:dyDescent="0.4">
      <c r="A961" s="216" t="s">
        <v>5416</v>
      </c>
      <c r="B961" s="46">
        <v>41</v>
      </c>
      <c r="C961" s="216" t="s">
        <v>5417</v>
      </c>
      <c r="D961" s="72" t="s">
        <v>170</v>
      </c>
      <c r="E961" s="217">
        <v>12</v>
      </c>
      <c r="F961" s="217">
        <v>8</v>
      </c>
      <c r="G961" s="217">
        <v>20</v>
      </c>
      <c r="H961" s="269">
        <v>44657</v>
      </c>
      <c r="I961" s="217">
        <v>750</v>
      </c>
      <c r="J961" s="217">
        <f t="shared" si="44"/>
        <v>20</v>
      </c>
      <c r="N961" s="216"/>
      <c r="R961" s="216"/>
      <c r="U961" s="216"/>
    </row>
    <row r="962" spans="1:21" ht="15" hidden="1" outlineLevel="1" thickBot="1" x14ac:dyDescent="0.4">
      <c r="A962" s="216" t="s">
        <v>5416</v>
      </c>
      <c r="B962" s="46">
        <v>51</v>
      </c>
      <c r="C962" s="216" t="s">
        <v>5417</v>
      </c>
      <c r="D962" s="72" t="s">
        <v>170</v>
      </c>
      <c r="E962" s="217">
        <v>5</v>
      </c>
      <c r="F962" s="217">
        <v>5</v>
      </c>
      <c r="G962" s="217">
        <v>10</v>
      </c>
      <c r="H962" s="269">
        <v>44657</v>
      </c>
      <c r="I962" s="217">
        <v>800</v>
      </c>
      <c r="J962" s="217">
        <f t="shared" si="44"/>
        <v>10</v>
      </c>
      <c r="N962" s="216"/>
      <c r="R962" s="216"/>
      <c r="U962" s="216"/>
    </row>
    <row r="963" spans="1:21" ht="15" hidden="1" outlineLevel="1" thickBot="1" x14ac:dyDescent="0.4">
      <c r="A963" s="216" t="s">
        <v>5416</v>
      </c>
      <c r="B963" s="46">
        <v>42</v>
      </c>
      <c r="C963" s="216" t="s">
        <v>5417</v>
      </c>
      <c r="D963" s="72" t="s">
        <v>170</v>
      </c>
      <c r="E963" s="217">
        <v>4</v>
      </c>
      <c r="F963" s="217">
        <v>3</v>
      </c>
      <c r="G963" s="217">
        <v>7</v>
      </c>
      <c r="H963" s="269">
        <v>44657</v>
      </c>
      <c r="I963" s="217">
        <v>30</v>
      </c>
      <c r="J963" s="217">
        <f t="shared" ref="J963:J1026" si="47">IF(I963&gt;$Q$1,,G963)</f>
        <v>7</v>
      </c>
      <c r="N963" s="216"/>
      <c r="R963" s="216"/>
      <c r="U963" s="216"/>
    </row>
    <row r="964" spans="1:21" ht="15" hidden="1" outlineLevel="1" thickBot="1" x14ac:dyDescent="0.4">
      <c r="A964" s="216" t="s">
        <v>5416</v>
      </c>
      <c r="B964" s="46">
        <v>44</v>
      </c>
      <c r="C964" s="216" t="s">
        <v>5417</v>
      </c>
      <c r="D964" s="72" t="s">
        <v>170</v>
      </c>
      <c r="E964" s="217">
        <v>7</v>
      </c>
      <c r="F964" s="217">
        <v>6</v>
      </c>
      <c r="G964" s="217">
        <v>13</v>
      </c>
      <c r="H964" s="269">
        <v>44657</v>
      </c>
      <c r="I964" s="217">
        <v>200</v>
      </c>
      <c r="J964" s="217">
        <f t="shared" si="47"/>
        <v>13</v>
      </c>
      <c r="N964" s="216"/>
      <c r="R964" s="216"/>
      <c r="U964" s="216"/>
    </row>
    <row r="965" spans="1:21" ht="15" hidden="1" outlineLevel="1" thickBot="1" x14ac:dyDescent="0.4">
      <c r="A965" s="216" t="s">
        <v>5416</v>
      </c>
      <c r="B965" s="46">
        <v>52</v>
      </c>
      <c r="C965" s="216" t="s">
        <v>5417</v>
      </c>
      <c r="D965" s="72" t="s">
        <v>170</v>
      </c>
      <c r="E965" s="217">
        <v>2</v>
      </c>
      <c r="F965" s="217">
        <v>4</v>
      </c>
      <c r="G965" s="217">
        <v>6</v>
      </c>
      <c r="H965" s="269">
        <v>44657</v>
      </c>
      <c r="I965" s="217">
        <v>400</v>
      </c>
      <c r="J965" s="217">
        <f t="shared" si="47"/>
        <v>6</v>
      </c>
      <c r="N965" s="216"/>
      <c r="R965" s="216"/>
      <c r="U965" s="216"/>
    </row>
    <row r="966" spans="1:21" ht="15" hidden="1" outlineLevel="1" thickBot="1" x14ac:dyDescent="0.4">
      <c r="A966" s="216" t="s">
        <v>5416</v>
      </c>
      <c r="B966" s="46">
        <v>46</v>
      </c>
      <c r="C966" s="216" t="s">
        <v>5417</v>
      </c>
      <c r="D966" s="72" t="s">
        <v>170</v>
      </c>
      <c r="E966" s="217">
        <v>7</v>
      </c>
      <c r="F966" s="217">
        <v>4</v>
      </c>
      <c r="G966" s="217">
        <v>11</v>
      </c>
      <c r="H966" s="269">
        <v>44657</v>
      </c>
      <c r="I966" s="217">
        <v>800</v>
      </c>
      <c r="J966" s="217">
        <f t="shared" si="47"/>
        <v>11</v>
      </c>
      <c r="N966" s="216"/>
      <c r="R966" s="216"/>
      <c r="U966" s="216"/>
    </row>
    <row r="967" spans="1:21" ht="15" hidden="1" outlineLevel="1" thickBot="1" x14ac:dyDescent="0.4">
      <c r="A967" s="216" t="s">
        <v>5416</v>
      </c>
      <c r="B967" s="46">
        <v>47</v>
      </c>
      <c r="C967" s="216" t="s">
        <v>5417</v>
      </c>
      <c r="D967" s="72" t="s">
        <v>170</v>
      </c>
      <c r="E967" s="217">
        <v>12</v>
      </c>
      <c r="F967" s="217">
        <v>7</v>
      </c>
      <c r="G967" s="217">
        <v>19</v>
      </c>
      <c r="H967" s="269">
        <v>44657</v>
      </c>
      <c r="I967" s="217">
        <v>200</v>
      </c>
      <c r="J967" s="217">
        <f t="shared" si="47"/>
        <v>19</v>
      </c>
      <c r="N967" s="216"/>
      <c r="R967" s="216"/>
      <c r="U967" s="216"/>
    </row>
    <row r="968" spans="1:21" ht="15" hidden="1" outlineLevel="1" thickBot="1" x14ac:dyDescent="0.4">
      <c r="A968" s="216" t="s">
        <v>5416</v>
      </c>
      <c r="B968" s="46">
        <v>48</v>
      </c>
      <c r="C968" s="216" t="s">
        <v>5417</v>
      </c>
      <c r="D968" s="72" t="s">
        <v>170</v>
      </c>
      <c r="E968" s="217">
        <v>3</v>
      </c>
      <c r="F968" s="217">
        <v>2</v>
      </c>
      <c r="G968" s="217">
        <v>5</v>
      </c>
      <c r="H968" s="269">
        <v>44657</v>
      </c>
      <c r="I968" s="217">
        <v>150</v>
      </c>
      <c r="J968" s="217">
        <f t="shared" si="47"/>
        <v>5</v>
      </c>
      <c r="N968" s="216"/>
      <c r="R968" s="216"/>
      <c r="U968" s="216"/>
    </row>
    <row r="969" spans="1:21" ht="15" hidden="1" outlineLevel="1" thickBot="1" x14ac:dyDescent="0.4">
      <c r="A969" s="216" t="s">
        <v>5416</v>
      </c>
      <c r="B969" s="46">
        <v>49</v>
      </c>
      <c r="C969" s="216" t="s">
        <v>5417</v>
      </c>
      <c r="D969" s="72" t="s">
        <v>170</v>
      </c>
      <c r="E969" s="217">
        <v>4</v>
      </c>
      <c r="F969" s="217">
        <v>2</v>
      </c>
      <c r="G969" s="217">
        <v>6</v>
      </c>
      <c r="H969" s="269">
        <v>44657</v>
      </c>
      <c r="I969" s="217">
        <v>370</v>
      </c>
      <c r="J969" s="217">
        <f t="shared" si="47"/>
        <v>6</v>
      </c>
      <c r="N969" s="216"/>
      <c r="R969" s="216"/>
      <c r="U969" s="216"/>
    </row>
    <row r="970" spans="1:21" ht="15" hidden="1" outlineLevel="1" thickBot="1" x14ac:dyDescent="0.4">
      <c r="A970" s="216" t="s">
        <v>5416</v>
      </c>
      <c r="B970" s="46">
        <v>50</v>
      </c>
      <c r="C970" s="216" t="s">
        <v>5417</v>
      </c>
      <c r="D970" s="72" t="s">
        <v>170</v>
      </c>
      <c r="E970" s="217">
        <v>1</v>
      </c>
      <c r="F970" s="217">
        <v>2</v>
      </c>
      <c r="G970" s="217">
        <v>3</v>
      </c>
      <c r="H970" s="269">
        <v>44657</v>
      </c>
      <c r="I970" s="217">
        <v>400</v>
      </c>
      <c r="J970" s="217">
        <f t="shared" si="47"/>
        <v>3</v>
      </c>
      <c r="N970" s="216"/>
      <c r="R970" s="216"/>
      <c r="U970" s="216"/>
    </row>
    <row r="971" spans="1:21" ht="15" hidden="1" outlineLevel="1" thickBot="1" x14ac:dyDescent="0.4">
      <c r="A971" s="216" t="s">
        <v>5416</v>
      </c>
      <c r="B971" s="46">
        <v>53</v>
      </c>
      <c r="C971" s="216" t="s">
        <v>5417</v>
      </c>
      <c r="D971" s="72" t="s">
        <v>170</v>
      </c>
      <c r="E971" s="217">
        <v>6</v>
      </c>
      <c r="F971" s="217">
        <v>2</v>
      </c>
      <c r="G971" s="217">
        <v>8</v>
      </c>
      <c r="H971" s="269">
        <v>44657</v>
      </c>
      <c r="I971" s="217">
        <v>200</v>
      </c>
      <c r="J971" s="217">
        <f t="shared" si="47"/>
        <v>8</v>
      </c>
      <c r="N971" s="216"/>
      <c r="R971" s="216"/>
      <c r="U971" s="216"/>
    </row>
    <row r="972" spans="1:21" ht="15" hidden="1" outlineLevel="1" thickBot="1" x14ac:dyDescent="0.4">
      <c r="A972" s="216" t="s">
        <v>5416</v>
      </c>
      <c r="B972" s="46">
        <v>5</v>
      </c>
      <c r="C972" s="216" t="s">
        <v>5417</v>
      </c>
      <c r="D972" s="72" t="s">
        <v>170</v>
      </c>
      <c r="E972" s="217">
        <v>1</v>
      </c>
      <c r="F972" s="217">
        <v>2</v>
      </c>
      <c r="G972" s="217">
        <v>3</v>
      </c>
      <c r="H972" s="269">
        <v>44657</v>
      </c>
      <c r="I972" s="217">
        <v>450</v>
      </c>
      <c r="J972" s="217">
        <f t="shared" si="47"/>
        <v>3</v>
      </c>
      <c r="N972" s="216"/>
      <c r="R972" s="216"/>
      <c r="U972" s="216"/>
    </row>
    <row r="973" spans="1:21" ht="15" hidden="1" outlineLevel="1" thickBot="1" x14ac:dyDescent="0.4">
      <c r="A973" s="216" t="s">
        <v>5416</v>
      </c>
      <c r="B973" s="46">
        <v>11</v>
      </c>
      <c r="C973" s="216" t="s">
        <v>5417</v>
      </c>
      <c r="D973" s="72" t="s">
        <v>170</v>
      </c>
      <c r="E973" s="217">
        <v>7</v>
      </c>
      <c r="F973" s="217">
        <v>6</v>
      </c>
      <c r="G973" s="217">
        <v>13</v>
      </c>
      <c r="H973" s="269">
        <v>44657</v>
      </c>
      <c r="I973" s="217">
        <v>800</v>
      </c>
      <c r="J973" s="217">
        <f t="shared" si="47"/>
        <v>13</v>
      </c>
      <c r="N973" s="216"/>
      <c r="R973" s="216"/>
      <c r="U973" s="216"/>
    </row>
    <row r="974" spans="1:21" ht="15" hidden="1" outlineLevel="1" thickBot="1" x14ac:dyDescent="0.4">
      <c r="A974" s="216" t="s">
        <v>5416</v>
      </c>
      <c r="B974" s="46">
        <v>33</v>
      </c>
      <c r="C974" s="216" t="s">
        <v>5417</v>
      </c>
      <c r="D974" s="72" t="s">
        <v>170</v>
      </c>
      <c r="E974" s="217">
        <v>4</v>
      </c>
      <c r="F974" s="217">
        <v>5</v>
      </c>
      <c r="G974" s="217">
        <v>9</v>
      </c>
      <c r="H974" s="269">
        <v>44657</v>
      </c>
      <c r="I974" s="217">
        <v>400</v>
      </c>
      <c r="J974" s="217">
        <f t="shared" si="47"/>
        <v>9</v>
      </c>
      <c r="N974" s="216"/>
      <c r="R974" s="216"/>
      <c r="U974" s="216"/>
    </row>
    <row r="975" spans="1:21" ht="15" hidden="1" outlineLevel="1" thickBot="1" x14ac:dyDescent="0.4">
      <c r="A975" s="216" t="s">
        <v>5416</v>
      </c>
      <c r="B975" s="46">
        <v>39</v>
      </c>
      <c r="C975" s="216" t="s">
        <v>5417</v>
      </c>
      <c r="D975" s="72" t="s">
        <v>170</v>
      </c>
      <c r="E975" s="217">
        <v>8</v>
      </c>
      <c r="F975" s="217">
        <v>5</v>
      </c>
      <c r="G975" s="217">
        <v>13</v>
      </c>
      <c r="H975" s="269">
        <v>44657</v>
      </c>
      <c r="I975" s="217">
        <v>900</v>
      </c>
      <c r="J975" s="217">
        <f t="shared" si="47"/>
        <v>13</v>
      </c>
      <c r="N975" s="216"/>
      <c r="R975" s="216"/>
      <c r="U975" s="216"/>
    </row>
    <row r="976" spans="1:21" ht="15" hidden="1" outlineLevel="1" thickBot="1" x14ac:dyDescent="0.4">
      <c r="A976" s="216" t="s">
        <v>5416</v>
      </c>
      <c r="B976" s="46">
        <v>43</v>
      </c>
      <c r="C976" s="216" t="s">
        <v>5417</v>
      </c>
      <c r="D976" s="72" t="s">
        <v>170</v>
      </c>
      <c r="E976" s="217">
        <v>9</v>
      </c>
      <c r="F976" s="217">
        <v>3</v>
      </c>
      <c r="G976" s="217">
        <v>12</v>
      </c>
      <c r="H976" s="269">
        <v>44657</v>
      </c>
      <c r="I976" s="217">
        <v>30</v>
      </c>
      <c r="J976" s="217">
        <f t="shared" si="47"/>
        <v>12</v>
      </c>
      <c r="N976" s="216"/>
      <c r="R976" s="216"/>
      <c r="U976" s="216"/>
    </row>
    <row r="977" spans="1:21" ht="15" collapsed="1" thickBot="1" x14ac:dyDescent="0.4">
      <c r="A977" s="415" t="s">
        <v>5416</v>
      </c>
      <c r="B977" s="273"/>
      <c r="C977" s="417" t="s">
        <v>5417</v>
      </c>
      <c r="D977" s="273">
        <f>COUNTA(D923:D976)</f>
        <v>54</v>
      </c>
      <c r="E977" s="418">
        <f>SUM(E923:E976)</f>
        <v>332</v>
      </c>
      <c r="F977" s="418">
        <f t="shared" ref="F977:G977" si="48">SUM(F923:F976)</f>
        <v>209</v>
      </c>
      <c r="G977" s="418">
        <f t="shared" si="48"/>
        <v>541</v>
      </c>
      <c r="H977" s="422">
        <v>44657</v>
      </c>
      <c r="I977" s="425">
        <f>AVERAGE(I923:I976)</f>
        <v>406.11111111111109</v>
      </c>
      <c r="J977" s="418">
        <f t="shared" ref="J977" si="49">SUM(J923:J976)</f>
        <v>541</v>
      </c>
    </row>
    <row r="978" spans="1:21" ht="15" hidden="1" outlineLevel="1" thickBot="1" x14ac:dyDescent="0.4">
      <c r="A978" s="216" t="s">
        <v>5418</v>
      </c>
      <c r="B978" s="46">
        <v>15</v>
      </c>
      <c r="C978" s="216" t="s">
        <v>5419</v>
      </c>
      <c r="D978" s="72" t="s">
        <v>170</v>
      </c>
      <c r="E978" s="217">
        <v>1</v>
      </c>
      <c r="F978" s="217">
        <v>4</v>
      </c>
      <c r="G978" s="217">
        <v>5</v>
      </c>
      <c r="H978" s="269">
        <v>44662</v>
      </c>
      <c r="I978" s="217">
        <v>221</v>
      </c>
      <c r="J978" s="217">
        <f t="shared" si="47"/>
        <v>5</v>
      </c>
      <c r="N978" s="216"/>
      <c r="R978" s="216"/>
      <c r="U978" s="216"/>
    </row>
    <row r="979" spans="1:21" ht="15" hidden="1" outlineLevel="1" thickBot="1" x14ac:dyDescent="0.4">
      <c r="A979" s="216" t="s">
        <v>5418</v>
      </c>
      <c r="B979" s="46">
        <v>2</v>
      </c>
      <c r="C979" s="216" t="s">
        <v>5419</v>
      </c>
      <c r="D979" s="72" t="s">
        <v>170</v>
      </c>
      <c r="E979" s="217">
        <v>1</v>
      </c>
      <c r="F979" s="217">
        <v>5</v>
      </c>
      <c r="G979" s="217">
        <v>6</v>
      </c>
      <c r="H979" s="269">
        <v>44662</v>
      </c>
      <c r="I979" s="217">
        <v>350</v>
      </c>
      <c r="J979" s="217">
        <f t="shared" si="47"/>
        <v>6</v>
      </c>
      <c r="N979" s="216"/>
      <c r="R979" s="216"/>
      <c r="U979" s="216"/>
    </row>
    <row r="980" spans="1:21" ht="15" hidden="1" outlineLevel="1" thickBot="1" x14ac:dyDescent="0.4">
      <c r="A980" s="216" t="s">
        <v>5418</v>
      </c>
      <c r="B980" s="46">
        <v>13</v>
      </c>
      <c r="C980" s="216" t="s">
        <v>5419</v>
      </c>
      <c r="D980" s="72" t="s">
        <v>170</v>
      </c>
      <c r="E980" s="217">
        <v>5</v>
      </c>
      <c r="F980" s="217">
        <v>5</v>
      </c>
      <c r="G980" s="217">
        <v>10</v>
      </c>
      <c r="H980" s="269">
        <v>44662</v>
      </c>
      <c r="I980" s="217">
        <v>414</v>
      </c>
      <c r="J980" s="217">
        <f t="shared" si="47"/>
        <v>10</v>
      </c>
      <c r="N980" s="216"/>
      <c r="R980" s="216"/>
      <c r="U980" s="216"/>
    </row>
    <row r="981" spans="1:21" ht="15" hidden="1" outlineLevel="1" thickBot="1" x14ac:dyDescent="0.4">
      <c r="A981" s="216" t="s">
        <v>5418</v>
      </c>
      <c r="B981" s="46">
        <v>42</v>
      </c>
      <c r="C981" s="216" t="s">
        <v>5419</v>
      </c>
      <c r="D981" s="72" t="s">
        <v>170</v>
      </c>
      <c r="E981" s="217">
        <v>3</v>
      </c>
      <c r="F981" s="217">
        <v>3</v>
      </c>
      <c r="G981" s="217">
        <v>6</v>
      </c>
      <c r="H981" s="269">
        <v>44662</v>
      </c>
      <c r="I981" s="217">
        <v>320</v>
      </c>
      <c r="J981" s="217">
        <f t="shared" si="47"/>
        <v>6</v>
      </c>
      <c r="N981" s="216"/>
      <c r="R981" s="216"/>
      <c r="U981" s="216"/>
    </row>
    <row r="982" spans="1:21" ht="15" hidden="1" outlineLevel="1" thickBot="1" x14ac:dyDescent="0.4">
      <c r="A982" s="216" t="s">
        <v>5418</v>
      </c>
      <c r="B982" s="46">
        <v>1</v>
      </c>
      <c r="C982" s="216" t="s">
        <v>5419</v>
      </c>
      <c r="D982" s="72" t="s">
        <v>170</v>
      </c>
      <c r="E982" s="217">
        <v>3</v>
      </c>
      <c r="F982" s="217">
        <v>5</v>
      </c>
      <c r="G982" s="217">
        <v>8</v>
      </c>
      <c r="H982" s="269">
        <v>44662</v>
      </c>
      <c r="I982" s="217">
        <v>220</v>
      </c>
      <c r="J982" s="217">
        <f t="shared" si="47"/>
        <v>8</v>
      </c>
      <c r="N982" s="216"/>
      <c r="R982" s="216"/>
      <c r="U982" s="216"/>
    </row>
    <row r="983" spans="1:21" ht="15" hidden="1" outlineLevel="1" thickBot="1" x14ac:dyDescent="0.4">
      <c r="A983" s="216" t="s">
        <v>5418</v>
      </c>
      <c r="B983" s="46">
        <v>3</v>
      </c>
      <c r="C983" s="216" t="s">
        <v>5419</v>
      </c>
      <c r="D983" s="72" t="s">
        <v>170</v>
      </c>
      <c r="E983" s="217">
        <v>3</v>
      </c>
      <c r="F983" s="217">
        <v>4</v>
      </c>
      <c r="G983" s="217">
        <v>7</v>
      </c>
      <c r="H983" s="269">
        <v>44662</v>
      </c>
      <c r="I983" s="217">
        <v>170</v>
      </c>
      <c r="J983" s="217">
        <f t="shared" si="47"/>
        <v>7</v>
      </c>
      <c r="N983" s="216"/>
      <c r="R983" s="216"/>
      <c r="U983" s="216"/>
    </row>
    <row r="984" spans="1:21" ht="15" hidden="1" outlineLevel="1" thickBot="1" x14ac:dyDescent="0.4">
      <c r="A984" s="216" t="s">
        <v>5418</v>
      </c>
      <c r="B984" s="46">
        <v>4</v>
      </c>
      <c r="C984" s="216" t="s">
        <v>5419</v>
      </c>
      <c r="D984" s="72" t="s">
        <v>170</v>
      </c>
      <c r="E984" s="217">
        <v>1</v>
      </c>
      <c r="F984" s="217">
        <v>7</v>
      </c>
      <c r="G984" s="217">
        <v>8</v>
      </c>
      <c r="H984" s="269">
        <v>44662</v>
      </c>
      <c r="I984" s="217">
        <v>583</v>
      </c>
      <c r="J984" s="217">
        <f t="shared" si="47"/>
        <v>8</v>
      </c>
      <c r="N984" s="216"/>
      <c r="R984" s="216"/>
      <c r="U984" s="216"/>
    </row>
    <row r="985" spans="1:21" ht="15" hidden="1" outlineLevel="1" thickBot="1" x14ac:dyDescent="0.4">
      <c r="A985" s="216" t="s">
        <v>5418</v>
      </c>
      <c r="B985" s="46">
        <v>5</v>
      </c>
      <c r="C985" s="216" t="s">
        <v>5419</v>
      </c>
      <c r="D985" s="72" t="s">
        <v>170</v>
      </c>
      <c r="E985" s="217">
        <v>3</v>
      </c>
      <c r="F985" s="217">
        <v>6</v>
      </c>
      <c r="G985" s="217">
        <v>9</v>
      </c>
      <c r="H985" s="269">
        <v>44662</v>
      </c>
      <c r="I985" s="217">
        <v>435</v>
      </c>
      <c r="J985" s="217">
        <f t="shared" si="47"/>
        <v>9</v>
      </c>
      <c r="N985" s="216"/>
      <c r="R985" s="216"/>
      <c r="U985" s="216"/>
    </row>
    <row r="986" spans="1:21" ht="15" hidden="1" outlineLevel="1" thickBot="1" x14ac:dyDescent="0.4">
      <c r="A986" s="216" t="s">
        <v>5418</v>
      </c>
      <c r="B986" s="46">
        <v>6</v>
      </c>
      <c r="C986" s="216" t="s">
        <v>5419</v>
      </c>
      <c r="D986" s="72" t="s">
        <v>170</v>
      </c>
      <c r="E986" s="217">
        <v>5</v>
      </c>
      <c r="F986" s="217">
        <v>5</v>
      </c>
      <c r="G986" s="217">
        <v>10</v>
      </c>
      <c r="H986" s="269">
        <v>44662</v>
      </c>
      <c r="I986" s="217">
        <v>352</v>
      </c>
      <c r="J986" s="217">
        <f t="shared" si="47"/>
        <v>10</v>
      </c>
      <c r="N986" s="216"/>
      <c r="R986" s="216"/>
      <c r="U986" s="216"/>
    </row>
    <row r="987" spans="1:21" ht="15" hidden="1" outlineLevel="1" thickBot="1" x14ac:dyDescent="0.4">
      <c r="A987" s="216" t="s">
        <v>5418</v>
      </c>
      <c r="B987" s="46">
        <v>7</v>
      </c>
      <c r="C987" s="216" t="s">
        <v>5419</v>
      </c>
      <c r="D987" s="72" t="s">
        <v>170</v>
      </c>
      <c r="E987" s="217">
        <v>3</v>
      </c>
      <c r="F987" s="217">
        <v>3</v>
      </c>
      <c r="G987" s="217">
        <v>6</v>
      </c>
      <c r="H987" s="269">
        <v>44662</v>
      </c>
      <c r="I987" s="217">
        <v>213</v>
      </c>
      <c r="J987" s="217">
        <f t="shared" si="47"/>
        <v>6</v>
      </c>
      <c r="N987" s="216"/>
      <c r="R987" s="216"/>
      <c r="U987" s="216"/>
    </row>
    <row r="988" spans="1:21" ht="15" hidden="1" outlineLevel="1" thickBot="1" x14ac:dyDescent="0.4">
      <c r="A988" s="216" t="s">
        <v>5418</v>
      </c>
      <c r="B988" s="46">
        <v>45</v>
      </c>
      <c r="C988" s="216" t="s">
        <v>5419</v>
      </c>
      <c r="D988" s="72" t="s">
        <v>170</v>
      </c>
      <c r="E988" s="217">
        <v>2</v>
      </c>
      <c r="F988" s="217">
        <v>4</v>
      </c>
      <c r="G988" s="217">
        <v>6</v>
      </c>
      <c r="H988" s="269">
        <v>44662</v>
      </c>
      <c r="I988" s="217">
        <v>227</v>
      </c>
      <c r="J988" s="217">
        <f t="shared" si="47"/>
        <v>6</v>
      </c>
      <c r="N988" s="216"/>
      <c r="R988" s="216"/>
      <c r="U988" s="216"/>
    </row>
    <row r="989" spans="1:21" ht="15" hidden="1" outlineLevel="1" thickBot="1" x14ac:dyDescent="0.4">
      <c r="A989" s="216" t="s">
        <v>5418</v>
      </c>
      <c r="B989" s="46">
        <v>8</v>
      </c>
      <c r="C989" s="216" t="s">
        <v>5419</v>
      </c>
      <c r="D989" s="72" t="s">
        <v>170</v>
      </c>
      <c r="E989" s="217">
        <v>2</v>
      </c>
      <c r="F989" s="217">
        <v>4</v>
      </c>
      <c r="G989" s="217">
        <v>6</v>
      </c>
      <c r="H989" s="269">
        <v>44662</v>
      </c>
      <c r="I989" s="217">
        <v>201</v>
      </c>
      <c r="J989" s="217">
        <f t="shared" si="47"/>
        <v>6</v>
      </c>
      <c r="N989" s="216"/>
      <c r="R989" s="216"/>
      <c r="U989" s="216"/>
    </row>
    <row r="990" spans="1:21" ht="15" hidden="1" outlineLevel="1" thickBot="1" x14ac:dyDescent="0.4">
      <c r="A990" s="216" t="s">
        <v>5418</v>
      </c>
      <c r="B990" s="46">
        <v>9</v>
      </c>
      <c r="C990" s="216" t="s">
        <v>5419</v>
      </c>
      <c r="D990" s="72" t="s">
        <v>170</v>
      </c>
      <c r="E990" s="217">
        <v>3</v>
      </c>
      <c r="F990" s="217">
        <v>4</v>
      </c>
      <c r="G990" s="217">
        <v>7</v>
      </c>
      <c r="H990" s="269">
        <v>44662</v>
      </c>
      <c r="I990" s="217">
        <v>322</v>
      </c>
      <c r="J990" s="217">
        <f t="shared" si="47"/>
        <v>7</v>
      </c>
      <c r="N990" s="216"/>
      <c r="R990" s="216"/>
      <c r="U990" s="216"/>
    </row>
    <row r="991" spans="1:21" ht="15" hidden="1" outlineLevel="1" thickBot="1" x14ac:dyDescent="0.4">
      <c r="A991" s="216" t="s">
        <v>5418</v>
      </c>
      <c r="B991" s="46">
        <v>10</v>
      </c>
      <c r="C991" s="216" t="s">
        <v>5419</v>
      </c>
      <c r="D991" s="72" t="s">
        <v>170</v>
      </c>
      <c r="E991" s="217">
        <v>6</v>
      </c>
      <c r="F991" s="217">
        <v>3</v>
      </c>
      <c r="G991" s="217">
        <v>9</v>
      </c>
      <c r="H991" s="269">
        <v>44662</v>
      </c>
      <c r="I991" s="217">
        <v>612</v>
      </c>
      <c r="J991" s="217">
        <f t="shared" si="47"/>
        <v>9</v>
      </c>
      <c r="N991" s="216"/>
      <c r="R991" s="216"/>
      <c r="U991" s="216"/>
    </row>
    <row r="992" spans="1:21" ht="15" hidden="1" outlineLevel="1" thickBot="1" x14ac:dyDescent="0.4">
      <c r="A992" s="216" t="s">
        <v>5418</v>
      </c>
      <c r="B992" s="46">
        <v>32</v>
      </c>
      <c r="C992" s="216" t="s">
        <v>5419</v>
      </c>
      <c r="D992" s="72" t="s">
        <v>170</v>
      </c>
      <c r="E992" s="217">
        <v>1</v>
      </c>
      <c r="F992" s="217">
        <v>5</v>
      </c>
      <c r="G992" s="217">
        <v>6</v>
      </c>
      <c r="H992" s="269">
        <v>44662</v>
      </c>
      <c r="I992" s="217">
        <v>231</v>
      </c>
      <c r="J992" s="217">
        <f t="shared" si="47"/>
        <v>6</v>
      </c>
      <c r="N992" s="216"/>
      <c r="R992" s="216"/>
      <c r="U992" s="216"/>
    </row>
    <row r="993" spans="1:21" ht="15" hidden="1" outlineLevel="1" thickBot="1" x14ac:dyDescent="0.4">
      <c r="A993" s="216" t="s">
        <v>5418</v>
      </c>
      <c r="B993" s="46">
        <v>11</v>
      </c>
      <c r="C993" s="216" t="s">
        <v>5419</v>
      </c>
      <c r="D993" s="72" t="s">
        <v>170</v>
      </c>
      <c r="E993" s="217">
        <v>1</v>
      </c>
      <c r="F993" s="217">
        <v>5</v>
      </c>
      <c r="G993" s="217">
        <v>6</v>
      </c>
      <c r="H993" s="269">
        <v>44662</v>
      </c>
      <c r="I993" s="217">
        <v>308</v>
      </c>
      <c r="J993" s="217">
        <f t="shared" si="47"/>
        <v>6</v>
      </c>
      <c r="N993" s="216"/>
      <c r="R993" s="216"/>
      <c r="U993" s="216"/>
    </row>
    <row r="994" spans="1:21" ht="15" hidden="1" outlineLevel="1" thickBot="1" x14ac:dyDescent="0.4">
      <c r="A994" s="216" t="s">
        <v>5418</v>
      </c>
      <c r="B994" s="46">
        <v>12</v>
      </c>
      <c r="C994" s="216" t="s">
        <v>5419</v>
      </c>
      <c r="D994" s="72" t="s">
        <v>170</v>
      </c>
      <c r="E994" s="217">
        <v>3</v>
      </c>
      <c r="F994" s="217">
        <v>4</v>
      </c>
      <c r="G994" s="217">
        <v>7</v>
      </c>
      <c r="H994" s="269">
        <v>44662</v>
      </c>
      <c r="I994" s="217">
        <v>507</v>
      </c>
      <c r="J994" s="217">
        <f t="shared" si="47"/>
        <v>7</v>
      </c>
      <c r="N994" s="216"/>
      <c r="R994" s="216"/>
      <c r="U994" s="216"/>
    </row>
    <row r="995" spans="1:21" ht="15" hidden="1" outlineLevel="1" thickBot="1" x14ac:dyDescent="0.4">
      <c r="A995" s="216" t="s">
        <v>5418</v>
      </c>
      <c r="B995" s="46">
        <v>14</v>
      </c>
      <c r="C995" s="216" t="s">
        <v>5419</v>
      </c>
      <c r="D995" s="72" t="s">
        <v>170</v>
      </c>
      <c r="E995" s="217">
        <v>3</v>
      </c>
      <c r="F995" s="217">
        <v>7</v>
      </c>
      <c r="G995" s="217">
        <v>10</v>
      </c>
      <c r="H995" s="269">
        <v>44662</v>
      </c>
      <c r="I995" s="217">
        <v>235</v>
      </c>
      <c r="J995" s="217">
        <f t="shared" si="47"/>
        <v>10</v>
      </c>
      <c r="N995" s="216"/>
      <c r="R995" s="216"/>
      <c r="U995" s="216"/>
    </row>
    <row r="996" spans="1:21" ht="15" hidden="1" outlineLevel="1" thickBot="1" x14ac:dyDescent="0.4">
      <c r="A996" s="216" t="s">
        <v>5418</v>
      </c>
      <c r="B996" s="46">
        <v>46</v>
      </c>
      <c r="C996" s="216" t="s">
        <v>5419</v>
      </c>
      <c r="D996" s="72" t="s">
        <v>170</v>
      </c>
      <c r="E996" s="217">
        <v>1</v>
      </c>
      <c r="F996" s="217">
        <v>4</v>
      </c>
      <c r="G996" s="217">
        <v>5</v>
      </c>
      <c r="H996" s="269">
        <v>44662</v>
      </c>
      <c r="I996" s="217">
        <v>321</v>
      </c>
      <c r="J996" s="217">
        <f t="shared" si="47"/>
        <v>5</v>
      </c>
      <c r="N996" s="216"/>
      <c r="R996" s="216"/>
      <c r="U996" s="216"/>
    </row>
    <row r="997" spans="1:21" ht="15" hidden="1" outlineLevel="1" thickBot="1" x14ac:dyDescent="0.4">
      <c r="A997" s="216" t="s">
        <v>5418</v>
      </c>
      <c r="B997" s="46">
        <v>16</v>
      </c>
      <c r="C997" s="216" t="s">
        <v>5419</v>
      </c>
      <c r="D997" s="72" t="s">
        <v>170</v>
      </c>
      <c r="E997" s="217">
        <v>5</v>
      </c>
      <c r="F997" s="217">
        <v>3</v>
      </c>
      <c r="G997" s="217">
        <v>8</v>
      </c>
      <c r="H997" s="269">
        <v>44662</v>
      </c>
      <c r="I997" s="217">
        <v>520</v>
      </c>
      <c r="J997" s="217">
        <f t="shared" si="47"/>
        <v>8</v>
      </c>
      <c r="N997" s="216"/>
      <c r="R997" s="216"/>
      <c r="U997" s="216"/>
    </row>
    <row r="998" spans="1:21" ht="15" hidden="1" outlineLevel="1" thickBot="1" x14ac:dyDescent="0.4">
      <c r="A998" s="216" t="s">
        <v>5418</v>
      </c>
      <c r="B998" s="46">
        <v>18</v>
      </c>
      <c r="C998" s="216" t="s">
        <v>5419</v>
      </c>
      <c r="D998" s="72" t="s">
        <v>170</v>
      </c>
      <c r="E998" s="217">
        <v>1</v>
      </c>
      <c r="F998" s="217">
        <v>4</v>
      </c>
      <c r="G998" s="217">
        <v>5</v>
      </c>
      <c r="H998" s="269">
        <v>44662</v>
      </c>
      <c r="I998" s="217">
        <v>528</v>
      </c>
      <c r="J998" s="217">
        <f t="shared" si="47"/>
        <v>5</v>
      </c>
      <c r="N998" s="216"/>
      <c r="R998" s="216"/>
      <c r="U998" s="216"/>
    </row>
    <row r="999" spans="1:21" ht="15" hidden="1" outlineLevel="1" thickBot="1" x14ac:dyDescent="0.4">
      <c r="A999" s="216" t="s">
        <v>5418</v>
      </c>
      <c r="B999" s="46">
        <v>17</v>
      </c>
      <c r="C999" s="216" t="s">
        <v>5419</v>
      </c>
      <c r="D999" s="72" t="s">
        <v>170</v>
      </c>
      <c r="E999" s="217">
        <v>1</v>
      </c>
      <c r="F999" s="217">
        <v>3</v>
      </c>
      <c r="G999" s="217">
        <v>4</v>
      </c>
      <c r="H999" s="269">
        <v>44662</v>
      </c>
      <c r="I999" s="217">
        <v>211</v>
      </c>
      <c r="J999" s="217">
        <f t="shared" si="47"/>
        <v>4</v>
      </c>
      <c r="N999" s="216"/>
      <c r="R999" s="216"/>
      <c r="U999" s="216"/>
    </row>
    <row r="1000" spans="1:21" ht="15" hidden="1" outlineLevel="1" thickBot="1" x14ac:dyDescent="0.4">
      <c r="A1000" s="216" t="s">
        <v>5418</v>
      </c>
      <c r="B1000" s="46">
        <v>19</v>
      </c>
      <c r="C1000" s="216" t="s">
        <v>5419</v>
      </c>
      <c r="D1000" s="72" t="s">
        <v>170</v>
      </c>
      <c r="E1000" s="217">
        <v>3</v>
      </c>
      <c r="F1000" s="217">
        <v>2</v>
      </c>
      <c r="G1000" s="217">
        <v>5</v>
      </c>
      <c r="H1000" s="269">
        <v>44662</v>
      </c>
      <c r="I1000" s="217">
        <v>316</v>
      </c>
      <c r="J1000" s="217">
        <f t="shared" si="47"/>
        <v>5</v>
      </c>
      <c r="N1000" s="216"/>
      <c r="R1000" s="216"/>
      <c r="U1000" s="216"/>
    </row>
    <row r="1001" spans="1:21" ht="15" hidden="1" outlineLevel="1" thickBot="1" x14ac:dyDescent="0.4">
      <c r="A1001" s="216" t="s">
        <v>5418</v>
      </c>
      <c r="B1001" s="46">
        <v>20</v>
      </c>
      <c r="C1001" s="216" t="s">
        <v>5419</v>
      </c>
      <c r="D1001" s="72" t="s">
        <v>170</v>
      </c>
      <c r="E1001" s="217">
        <v>2</v>
      </c>
      <c r="F1001" s="217">
        <v>4</v>
      </c>
      <c r="G1001" s="217">
        <v>6</v>
      </c>
      <c r="H1001" s="269">
        <v>44662</v>
      </c>
      <c r="I1001" s="217">
        <v>725</v>
      </c>
      <c r="J1001" s="217">
        <f t="shared" si="47"/>
        <v>6</v>
      </c>
      <c r="N1001" s="216"/>
      <c r="R1001" s="216"/>
      <c r="U1001" s="216"/>
    </row>
    <row r="1002" spans="1:21" ht="15" hidden="1" outlineLevel="1" thickBot="1" x14ac:dyDescent="0.4">
      <c r="A1002" s="216" t="s">
        <v>5418</v>
      </c>
      <c r="B1002" s="46">
        <v>21</v>
      </c>
      <c r="C1002" s="216" t="s">
        <v>5419</v>
      </c>
      <c r="D1002" s="72" t="s">
        <v>170</v>
      </c>
      <c r="E1002" s="217">
        <v>2</v>
      </c>
      <c r="F1002" s="217">
        <v>3</v>
      </c>
      <c r="G1002" s="217">
        <v>5</v>
      </c>
      <c r="H1002" s="269">
        <v>44662</v>
      </c>
      <c r="I1002" s="217">
        <v>212</v>
      </c>
      <c r="J1002" s="217">
        <f t="shared" si="47"/>
        <v>5</v>
      </c>
      <c r="N1002" s="216"/>
      <c r="R1002" s="216"/>
      <c r="U1002" s="216"/>
    </row>
    <row r="1003" spans="1:21" ht="15" hidden="1" outlineLevel="1" thickBot="1" x14ac:dyDescent="0.4">
      <c r="A1003" s="216" t="s">
        <v>5418</v>
      </c>
      <c r="B1003" s="46">
        <v>22</v>
      </c>
      <c r="C1003" s="216" t="s">
        <v>5419</v>
      </c>
      <c r="D1003" s="72" t="s">
        <v>170</v>
      </c>
      <c r="E1003" s="217">
        <v>6</v>
      </c>
      <c r="F1003" s="217">
        <v>4</v>
      </c>
      <c r="G1003" s="217">
        <v>10</v>
      </c>
      <c r="H1003" s="269">
        <v>44662</v>
      </c>
      <c r="I1003" s="217">
        <v>163</v>
      </c>
      <c r="J1003" s="217">
        <f t="shared" si="47"/>
        <v>10</v>
      </c>
      <c r="N1003" s="216"/>
      <c r="R1003" s="216"/>
      <c r="U1003" s="216"/>
    </row>
    <row r="1004" spans="1:21" ht="15" hidden="1" outlineLevel="1" thickBot="1" x14ac:dyDescent="0.4">
      <c r="A1004" s="216" t="s">
        <v>5418</v>
      </c>
      <c r="B1004" s="46">
        <v>23</v>
      </c>
      <c r="C1004" s="216" t="s">
        <v>5419</v>
      </c>
      <c r="D1004" s="72" t="s">
        <v>170</v>
      </c>
      <c r="E1004" s="217">
        <v>2</v>
      </c>
      <c r="F1004" s="217">
        <v>5</v>
      </c>
      <c r="G1004" s="217">
        <v>7</v>
      </c>
      <c r="H1004" s="269">
        <v>44662</v>
      </c>
      <c r="I1004" s="217">
        <v>232</v>
      </c>
      <c r="J1004" s="217">
        <f t="shared" si="47"/>
        <v>7</v>
      </c>
      <c r="N1004" s="216"/>
      <c r="R1004" s="216"/>
      <c r="U1004" s="216"/>
    </row>
    <row r="1005" spans="1:21" ht="15" hidden="1" outlineLevel="1" thickBot="1" x14ac:dyDescent="0.4">
      <c r="A1005" s="216" t="s">
        <v>5418</v>
      </c>
      <c r="B1005" s="46">
        <v>24</v>
      </c>
      <c r="C1005" s="216" t="s">
        <v>5419</v>
      </c>
      <c r="D1005" s="72" t="s">
        <v>170</v>
      </c>
      <c r="E1005" s="217">
        <v>1</v>
      </c>
      <c r="F1005" s="217">
        <v>5</v>
      </c>
      <c r="G1005" s="217">
        <v>6</v>
      </c>
      <c r="H1005" s="269">
        <v>44662</v>
      </c>
      <c r="I1005" s="217">
        <v>321</v>
      </c>
      <c r="J1005" s="217">
        <f t="shared" si="47"/>
        <v>6</v>
      </c>
      <c r="N1005" s="216"/>
      <c r="R1005" s="216"/>
      <c r="U1005" s="216"/>
    </row>
    <row r="1006" spans="1:21" ht="15" hidden="1" outlineLevel="1" thickBot="1" x14ac:dyDescent="0.4">
      <c r="A1006" s="216" t="s">
        <v>5418</v>
      </c>
      <c r="B1006" s="46">
        <v>25</v>
      </c>
      <c r="C1006" s="216" t="s">
        <v>5419</v>
      </c>
      <c r="D1006" s="72" t="s">
        <v>170</v>
      </c>
      <c r="E1006" s="217">
        <v>2</v>
      </c>
      <c r="F1006" s="217">
        <v>2</v>
      </c>
      <c r="G1006" s="217">
        <v>4</v>
      </c>
      <c r="H1006" s="269">
        <v>44662</v>
      </c>
      <c r="I1006" s="217">
        <v>407</v>
      </c>
      <c r="J1006" s="217">
        <f t="shared" si="47"/>
        <v>4</v>
      </c>
      <c r="N1006" s="216"/>
      <c r="R1006" s="216"/>
      <c r="U1006" s="216"/>
    </row>
    <row r="1007" spans="1:21" ht="15" hidden="1" outlineLevel="1" thickBot="1" x14ac:dyDescent="0.4">
      <c r="A1007" s="216" t="s">
        <v>5418</v>
      </c>
      <c r="B1007" s="46">
        <v>26</v>
      </c>
      <c r="C1007" s="216" t="s">
        <v>5419</v>
      </c>
      <c r="D1007" s="72" t="s">
        <v>170</v>
      </c>
      <c r="E1007" s="217">
        <v>5</v>
      </c>
      <c r="F1007" s="217">
        <v>6</v>
      </c>
      <c r="G1007" s="217">
        <v>11</v>
      </c>
      <c r="H1007" s="269">
        <v>44662</v>
      </c>
      <c r="I1007" s="217">
        <v>542</v>
      </c>
      <c r="J1007" s="217">
        <f t="shared" si="47"/>
        <v>11</v>
      </c>
      <c r="N1007" s="216"/>
      <c r="R1007" s="216"/>
      <c r="U1007" s="216"/>
    </row>
    <row r="1008" spans="1:21" ht="15" hidden="1" outlineLevel="1" thickBot="1" x14ac:dyDescent="0.4">
      <c r="A1008" s="216" t="s">
        <v>5418</v>
      </c>
      <c r="B1008" s="46">
        <v>27</v>
      </c>
      <c r="C1008" s="216" t="s">
        <v>5419</v>
      </c>
      <c r="D1008" s="72" t="s">
        <v>170</v>
      </c>
      <c r="E1008" s="217">
        <v>3</v>
      </c>
      <c r="F1008" s="217">
        <v>5</v>
      </c>
      <c r="G1008" s="217">
        <v>8</v>
      </c>
      <c r="H1008" s="269">
        <v>44662</v>
      </c>
      <c r="I1008" s="217">
        <v>336</v>
      </c>
      <c r="J1008" s="217">
        <f t="shared" si="47"/>
        <v>8</v>
      </c>
      <c r="N1008" s="216"/>
      <c r="R1008" s="216"/>
      <c r="U1008" s="216"/>
    </row>
    <row r="1009" spans="1:21" ht="15" hidden="1" outlineLevel="1" thickBot="1" x14ac:dyDescent="0.4">
      <c r="A1009" s="216" t="s">
        <v>5418</v>
      </c>
      <c r="B1009" s="46">
        <v>28</v>
      </c>
      <c r="C1009" s="216" t="s">
        <v>5419</v>
      </c>
      <c r="D1009" s="72" t="s">
        <v>170</v>
      </c>
      <c r="E1009" s="217">
        <v>2</v>
      </c>
      <c r="F1009" s="217">
        <v>8</v>
      </c>
      <c r="G1009" s="217">
        <v>10</v>
      </c>
      <c r="H1009" s="269">
        <v>44662</v>
      </c>
      <c r="I1009" s="217">
        <v>235</v>
      </c>
      <c r="J1009" s="217">
        <f t="shared" si="47"/>
        <v>10</v>
      </c>
      <c r="N1009" s="216"/>
      <c r="R1009" s="216"/>
      <c r="U1009" s="216"/>
    </row>
    <row r="1010" spans="1:21" ht="15" hidden="1" outlineLevel="1" thickBot="1" x14ac:dyDescent="0.4">
      <c r="A1010" s="216" t="s">
        <v>5418</v>
      </c>
      <c r="B1010" s="46">
        <v>29</v>
      </c>
      <c r="C1010" s="216" t="s">
        <v>5419</v>
      </c>
      <c r="D1010" s="72" t="s">
        <v>170</v>
      </c>
      <c r="E1010" s="217">
        <v>1</v>
      </c>
      <c r="F1010" s="217">
        <v>3</v>
      </c>
      <c r="G1010" s="217">
        <v>4</v>
      </c>
      <c r="H1010" s="269">
        <v>44662</v>
      </c>
      <c r="I1010" s="217">
        <v>211</v>
      </c>
      <c r="J1010" s="217">
        <f t="shared" si="47"/>
        <v>4</v>
      </c>
      <c r="N1010" s="216"/>
      <c r="R1010" s="216"/>
      <c r="U1010" s="216"/>
    </row>
    <row r="1011" spans="1:21" ht="15" hidden="1" outlineLevel="1" thickBot="1" x14ac:dyDescent="0.4">
      <c r="A1011" s="216" t="s">
        <v>5418</v>
      </c>
      <c r="B1011" s="46">
        <v>30</v>
      </c>
      <c r="C1011" s="216" t="s">
        <v>5419</v>
      </c>
      <c r="D1011" s="72" t="s">
        <v>170</v>
      </c>
      <c r="E1011" s="217">
        <v>4</v>
      </c>
      <c r="F1011" s="217">
        <v>3</v>
      </c>
      <c r="G1011" s="217">
        <v>7</v>
      </c>
      <c r="H1011" s="269">
        <v>44662</v>
      </c>
      <c r="I1011" s="217">
        <v>420</v>
      </c>
      <c r="J1011" s="217">
        <f t="shared" si="47"/>
        <v>7</v>
      </c>
      <c r="N1011" s="216"/>
      <c r="R1011" s="216"/>
      <c r="U1011" s="216"/>
    </row>
    <row r="1012" spans="1:21" ht="15" hidden="1" outlineLevel="1" thickBot="1" x14ac:dyDescent="0.4">
      <c r="A1012" s="216" t="s">
        <v>5418</v>
      </c>
      <c r="B1012" s="46">
        <v>31</v>
      </c>
      <c r="C1012" s="216" t="s">
        <v>5419</v>
      </c>
      <c r="D1012" s="72" t="s">
        <v>170</v>
      </c>
      <c r="E1012" s="217">
        <v>3</v>
      </c>
      <c r="F1012" s="217">
        <v>4</v>
      </c>
      <c r="G1012" s="217">
        <v>7</v>
      </c>
      <c r="H1012" s="269">
        <v>44662</v>
      </c>
      <c r="I1012" s="217">
        <v>322</v>
      </c>
      <c r="J1012" s="217">
        <f t="shared" si="47"/>
        <v>7</v>
      </c>
      <c r="N1012" s="216"/>
      <c r="R1012" s="216"/>
      <c r="U1012" s="216"/>
    </row>
    <row r="1013" spans="1:21" ht="15" hidden="1" outlineLevel="1" thickBot="1" x14ac:dyDescent="0.4">
      <c r="A1013" s="216" t="s">
        <v>5418</v>
      </c>
      <c r="B1013" s="46">
        <v>33</v>
      </c>
      <c r="C1013" s="216" t="s">
        <v>5419</v>
      </c>
      <c r="D1013" s="72" t="s">
        <v>170</v>
      </c>
      <c r="E1013" s="217">
        <v>2</v>
      </c>
      <c r="F1013" s="217">
        <v>5</v>
      </c>
      <c r="G1013" s="217">
        <v>7</v>
      </c>
      <c r="H1013" s="269">
        <v>44662</v>
      </c>
      <c r="I1013" s="217">
        <v>382</v>
      </c>
      <c r="J1013" s="217">
        <f t="shared" si="47"/>
        <v>7</v>
      </c>
      <c r="N1013" s="216"/>
      <c r="R1013" s="216"/>
      <c r="U1013" s="216"/>
    </row>
    <row r="1014" spans="1:21" ht="15" hidden="1" outlineLevel="1" thickBot="1" x14ac:dyDescent="0.4">
      <c r="A1014" s="216" t="s">
        <v>5418</v>
      </c>
      <c r="B1014" s="46">
        <v>34</v>
      </c>
      <c r="C1014" s="216" t="s">
        <v>5419</v>
      </c>
      <c r="D1014" s="72" t="s">
        <v>170</v>
      </c>
      <c r="E1014" s="217">
        <v>4</v>
      </c>
      <c r="F1014" s="217">
        <v>5</v>
      </c>
      <c r="G1014" s="217">
        <v>9</v>
      </c>
      <c r="H1014" s="269">
        <v>44662</v>
      </c>
      <c r="I1014" s="217">
        <v>423</v>
      </c>
      <c r="J1014" s="217">
        <f t="shared" si="47"/>
        <v>9</v>
      </c>
      <c r="N1014" s="216"/>
      <c r="R1014" s="216"/>
      <c r="U1014" s="216"/>
    </row>
    <row r="1015" spans="1:21" ht="15" hidden="1" outlineLevel="1" thickBot="1" x14ac:dyDescent="0.4">
      <c r="A1015" s="216" t="s">
        <v>5418</v>
      </c>
      <c r="B1015" s="46">
        <v>35</v>
      </c>
      <c r="C1015" s="216" t="s">
        <v>5419</v>
      </c>
      <c r="D1015" s="72" t="s">
        <v>170</v>
      </c>
      <c r="E1015" s="217">
        <v>3</v>
      </c>
      <c r="F1015" s="217">
        <v>2</v>
      </c>
      <c r="G1015" s="217">
        <v>5</v>
      </c>
      <c r="H1015" s="269">
        <v>44662</v>
      </c>
      <c r="I1015" s="217">
        <v>311</v>
      </c>
      <c r="J1015" s="217">
        <f t="shared" si="47"/>
        <v>5</v>
      </c>
      <c r="N1015" s="216"/>
      <c r="R1015" s="216"/>
      <c r="U1015" s="216"/>
    </row>
    <row r="1016" spans="1:21" ht="15" hidden="1" outlineLevel="1" thickBot="1" x14ac:dyDescent="0.4">
      <c r="A1016" s="216" t="s">
        <v>5418</v>
      </c>
      <c r="B1016" s="46">
        <v>36</v>
      </c>
      <c r="C1016" s="216" t="s">
        <v>5419</v>
      </c>
      <c r="D1016" s="72" t="s">
        <v>170</v>
      </c>
      <c r="E1016" s="217">
        <v>2</v>
      </c>
      <c r="F1016" s="217">
        <v>4</v>
      </c>
      <c r="G1016" s="217">
        <v>6</v>
      </c>
      <c r="H1016" s="269">
        <v>44662</v>
      </c>
      <c r="I1016" s="217">
        <v>22</v>
      </c>
      <c r="J1016" s="217">
        <f t="shared" si="47"/>
        <v>6</v>
      </c>
      <c r="N1016" s="216"/>
      <c r="R1016" s="216"/>
      <c r="U1016" s="216"/>
    </row>
    <row r="1017" spans="1:21" ht="15" hidden="1" outlineLevel="1" thickBot="1" x14ac:dyDescent="0.4">
      <c r="A1017" s="216" t="s">
        <v>5418</v>
      </c>
      <c r="B1017" s="46">
        <v>40</v>
      </c>
      <c r="C1017" s="216" t="s">
        <v>5419</v>
      </c>
      <c r="D1017" s="72" t="s">
        <v>170</v>
      </c>
      <c r="E1017" s="217">
        <v>2</v>
      </c>
      <c r="F1017" s="217">
        <v>3</v>
      </c>
      <c r="G1017" s="217">
        <v>5</v>
      </c>
      <c r="H1017" s="269">
        <v>44662</v>
      </c>
      <c r="I1017" s="217">
        <v>201</v>
      </c>
      <c r="J1017" s="217">
        <f t="shared" si="47"/>
        <v>5</v>
      </c>
      <c r="N1017" s="216"/>
      <c r="R1017" s="216"/>
      <c r="U1017" s="216"/>
    </row>
    <row r="1018" spans="1:21" ht="15" hidden="1" outlineLevel="1" thickBot="1" x14ac:dyDescent="0.4">
      <c r="A1018" s="216" t="s">
        <v>5418</v>
      </c>
      <c r="B1018" s="46">
        <v>37</v>
      </c>
      <c r="C1018" s="216" t="s">
        <v>5419</v>
      </c>
      <c r="D1018" s="72" t="s">
        <v>170</v>
      </c>
      <c r="E1018" s="217">
        <v>6</v>
      </c>
      <c r="F1018" s="217">
        <v>4</v>
      </c>
      <c r="G1018" s="217">
        <v>10</v>
      </c>
      <c r="H1018" s="269">
        <v>44662</v>
      </c>
      <c r="I1018" s="217">
        <v>613</v>
      </c>
      <c r="J1018" s="217">
        <f t="shared" si="47"/>
        <v>10</v>
      </c>
      <c r="N1018" s="216"/>
      <c r="R1018" s="216"/>
      <c r="U1018" s="216"/>
    </row>
    <row r="1019" spans="1:21" ht="15" hidden="1" outlineLevel="1" thickBot="1" x14ac:dyDescent="0.4">
      <c r="A1019" s="216" t="s">
        <v>5418</v>
      </c>
      <c r="B1019" s="46">
        <v>38</v>
      </c>
      <c r="C1019" s="216" t="s">
        <v>5419</v>
      </c>
      <c r="D1019" s="72" t="s">
        <v>170</v>
      </c>
      <c r="E1019" s="217">
        <v>4</v>
      </c>
      <c r="F1019" s="217">
        <v>4</v>
      </c>
      <c r="G1019" s="217">
        <v>8</v>
      </c>
      <c r="H1019" s="269">
        <v>44662</v>
      </c>
      <c r="I1019" s="217">
        <v>420</v>
      </c>
      <c r="J1019" s="217">
        <f t="shared" si="47"/>
        <v>8</v>
      </c>
      <c r="N1019" s="216"/>
      <c r="R1019" s="216"/>
      <c r="U1019" s="216"/>
    </row>
    <row r="1020" spans="1:21" ht="15" hidden="1" outlineLevel="1" thickBot="1" x14ac:dyDescent="0.4">
      <c r="A1020" s="216" t="s">
        <v>5418</v>
      </c>
      <c r="B1020" s="46">
        <v>39</v>
      </c>
      <c r="C1020" s="216" t="s">
        <v>5419</v>
      </c>
      <c r="D1020" s="72" t="s">
        <v>170</v>
      </c>
      <c r="E1020" s="217">
        <v>1</v>
      </c>
      <c r="F1020" s="217">
        <v>4</v>
      </c>
      <c r="G1020" s="217">
        <v>5</v>
      </c>
      <c r="H1020" s="269">
        <v>44662</v>
      </c>
      <c r="I1020" s="217">
        <v>315</v>
      </c>
      <c r="J1020" s="217">
        <f t="shared" si="47"/>
        <v>5</v>
      </c>
      <c r="N1020" s="216"/>
      <c r="R1020" s="216"/>
      <c r="U1020" s="216"/>
    </row>
    <row r="1021" spans="1:21" ht="15" hidden="1" outlineLevel="1" thickBot="1" x14ac:dyDescent="0.4">
      <c r="A1021" s="216" t="s">
        <v>5418</v>
      </c>
      <c r="B1021" s="46">
        <v>41</v>
      </c>
      <c r="C1021" s="216" t="s">
        <v>5419</v>
      </c>
      <c r="D1021" s="72" t="s">
        <v>170</v>
      </c>
      <c r="E1021" s="217">
        <v>2</v>
      </c>
      <c r="F1021" s="217">
        <v>5</v>
      </c>
      <c r="G1021" s="217">
        <v>7</v>
      </c>
      <c r="H1021" s="269">
        <v>44662</v>
      </c>
      <c r="I1021" s="217">
        <v>232</v>
      </c>
      <c r="J1021" s="217">
        <f t="shared" si="47"/>
        <v>7</v>
      </c>
      <c r="N1021" s="216"/>
      <c r="R1021" s="216"/>
      <c r="U1021" s="216"/>
    </row>
    <row r="1022" spans="1:21" ht="15" hidden="1" outlineLevel="1" thickBot="1" x14ac:dyDescent="0.4">
      <c r="A1022" s="216" t="s">
        <v>5418</v>
      </c>
      <c r="B1022" s="46">
        <v>43</v>
      </c>
      <c r="C1022" s="216" t="s">
        <v>5419</v>
      </c>
      <c r="D1022" s="72" t="s">
        <v>170</v>
      </c>
      <c r="E1022" s="217">
        <v>1</v>
      </c>
      <c r="F1022" s="217">
        <v>4</v>
      </c>
      <c r="G1022" s="217">
        <v>5</v>
      </c>
      <c r="H1022" s="269">
        <v>44662</v>
      </c>
      <c r="I1022" s="217">
        <v>152</v>
      </c>
      <c r="J1022" s="217">
        <f t="shared" si="47"/>
        <v>5</v>
      </c>
      <c r="N1022" s="216"/>
      <c r="R1022" s="216"/>
      <c r="U1022" s="216"/>
    </row>
    <row r="1023" spans="1:21" ht="15" hidden="1" outlineLevel="1" thickBot="1" x14ac:dyDescent="0.4">
      <c r="A1023" s="216" t="s">
        <v>5418</v>
      </c>
      <c r="B1023" s="46">
        <v>44</v>
      </c>
      <c r="C1023" s="216" t="s">
        <v>5419</v>
      </c>
      <c r="D1023" s="72" t="s">
        <v>170</v>
      </c>
      <c r="E1023" s="217">
        <v>2</v>
      </c>
      <c r="F1023" s="217">
        <v>4</v>
      </c>
      <c r="G1023" s="217">
        <v>6</v>
      </c>
      <c r="H1023" s="269">
        <v>44662</v>
      </c>
      <c r="I1023" s="217">
        <v>200</v>
      </c>
      <c r="J1023" s="217">
        <f t="shared" si="47"/>
        <v>6</v>
      </c>
      <c r="N1023" s="216"/>
      <c r="R1023" s="216"/>
      <c r="U1023" s="216"/>
    </row>
    <row r="1024" spans="1:21" ht="15" collapsed="1" thickBot="1" x14ac:dyDescent="0.4">
      <c r="A1024" s="415" t="s">
        <v>5418</v>
      </c>
      <c r="B1024" s="273"/>
      <c r="C1024" s="417" t="s">
        <v>5419</v>
      </c>
      <c r="D1024" s="273">
        <f>COUNTA(D978:D1023)</f>
        <v>46</v>
      </c>
      <c r="E1024" s="418">
        <f>SUM(E978:E1023)</f>
        <v>122</v>
      </c>
      <c r="F1024" s="418">
        <f t="shared" ref="F1024:G1024" si="50">SUM(F978:F1023)</f>
        <v>195</v>
      </c>
      <c r="G1024" s="418">
        <f t="shared" si="50"/>
        <v>317</v>
      </c>
      <c r="H1024" s="422">
        <v>44662</v>
      </c>
      <c r="I1024" s="425">
        <f>AVERAGE(I978:I1023)</f>
        <v>330.73913043478262</v>
      </c>
      <c r="J1024" s="418">
        <f t="shared" ref="J1024" si="51">SUM(J978:J1023)</f>
        <v>317</v>
      </c>
    </row>
    <row r="1025" spans="1:21" ht="15" hidden="1" outlineLevel="1" thickBot="1" x14ac:dyDescent="0.4">
      <c r="A1025" s="216" t="s">
        <v>5420</v>
      </c>
      <c r="B1025" s="46">
        <v>1</v>
      </c>
      <c r="C1025" s="216" t="s">
        <v>5421</v>
      </c>
      <c r="D1025" s="72" t="s">
        <v>170</v>
      </c>
      <c r="E1025" s="217">
        <v>1</v>
      </c>
      <c r="F1025" s="217">
        <v>3</v>
      </c>
      <c r="G1025" s="217">
        <v>4</v>
      </c>
      <c r="H1025" s="269">
        <v>44662</v>
      </c>
      <c r="I1025" s="217">
        <v>700</v>
      </c>
      <c r="J1025" s="217">
        <f t="shared" si="47"/>
        <v>4</v>
      </c>
      <c r="N1025" s="216"/>
      <c r="R1025" s="216"/>
      <c r="U1025" s="216"/>
    </row>
    <row r="1026" spans="1:21" ht="15" hidden="1" outlineLevel="1" thickBot="1" x14ac:dyDescent="0.4">
      <c r="A1026" s="216" t="s">
        <v>5420</v>
      </c>
      <c r="B1026" s="46">
        <v>2</v>
      </c>
      <c r="C1026" s="216" t="s">
        <v>5421</v>
      </c>
      <c r="D1026" s="72" t="s">
        <v>170</v>
      </c>
      <c r="E1026" s="217">
        <v>5</v>
      </c>
      <c r="F1026" s="217">
        <v>3</v>
      </c>
      <c r="G1026" s="217">
        <v>8</v>
      </c>
      <c r="H1026" s="269">
        <v>44662</v>
      </c>
      <c r="I1026" s="217">
        <v>200</v>
      </c>
      <c r="J1026" s="217">
        <f t="shared" si="47"/>
        <v>8</v>
      </c>
      <c r="N1026" s="216"/>
      <c r="R1026" s="216"/>
      <c r="U1026" s="216"/>
    </row>
    <row r="1027" spans="1:21" ht="15" hidden="1" outlineLevel="1" thickBot="1" x14ac:dyDescent="0.4">
      <c r="A1027" s="216" t="s">
        <v>5420</v>
      </c>
      <c r="B1027" s="46">
        <v>3</v>
      </c>
      <c r="C1027" s="216" t="s">
        <v>5421</v>
      </c>
      <c r="D1027" s="72" t="s">
        <v>170</v>
      </c>
      <c r="E1027" s="217">
        <v>1</v>
      </c>
      <c r="F1027" s="217">
        <v>5</v>
      </c>
      <c r="G1027" s="217">
        <v>6</v>
      </c>
      <c r="H1027" s="269">
        <v>44662</v>
      </c>
      <c r="I1027" s="217">
        <v>350</v>
      </c>
      <c r="J1027" s="217">
        <f t="shared" ref="J1027:J1090" si="52">IF(I1027&gt;$Q$1,,G1027)</f>
        <v>6</v>
      </c>
      <c r="N1027" s="216"/>
      <c r="R1027" s="216"/>
      <c r="U1027" s="216"/>
    </row>
    <row r="1028" spans="1:21" ht="15" hidden="1" outlineLevel="1" thickBot="1" x14ac:dyDescent="0.4">
      <c r="A1028" s="216" t="s">
        <v>5420</v>
      </c>
      <c r="B1028" s="46">
        <v>4</v>
      </c>
      <c r="C1028" s="216" t="s">
        <v>5421</v>
      </c>
      <c r="D1028" s="72" t="s">
        <v>170</v>
      </c>
      <c r="E1028" s="217">
        <v>1</v>
      </c>
      <c r="F1028" s="217">
        <v>7</v>
      </c>
      <c r="G1028" s="217">
        <v>8</v>
      </c>
      <c r="H1028" s="269">
        <v>44662</v>
      </c>
      <c r="I1028" s="217">
        <v>800</v>
      </c>
      <c r="J1028" s="217">
        <f t="shared" si="52"/>
        <v>8</v>
      </c>
      <c r="N1028" s="216"/>
      <c r="R1028" s="216"/>
      <c r="U1028" s="216"/>
    </row>
    <row r="1029" spans="1:21" ht="15" hidden="1" outlineLevel="1" thickBot="1" x14ac:dyDescent="0.4">
      <c r="A1029" s="216" t="s">
        <v>5420</v>
      </c>
      <c r="B1029" s="46">
        <v>5</v>
      </c>
      <c r="C1029" s="216" t="s">
        <v>5421</v>
      </c>
      <c r="D1029" s="72" t="s">
        <v>170</v>
      </c>
      <c r="E1029" s="217">
        <v>1</v>
      </c>
      <c r="F1029" s="217">
        <v>4</v>
      </c>
      <c r="G1029" s="217">
        <v>5</v>
      </c>
      <c r="H1029" s="269">
        <v>44662</v>
      </c>
      <c r="I1029" s="217">
        <v>100</v>
      </c>
      <c r="J1029" s="217">
        <f t="shared" si="52"/>
        <v>5</v>
      </c>
      <c r="N1029" s="216"/>
      <c r="R1029" s="216"/>
      <c r="U1029" s="216"/>
    </row>
    <row r="1030" spans="1:21" ht="15" hidden="1" outlineLevel="1" thickBot="1" x14ac:dyDescent="0.4">
      <c r="A1030" s="216" t="s">
        <v>5420</v>
      </c>
      <c r="B1030" s="46">
        <v>6</v>
      </c>
      <c r="C1030" s="216" t="s">
        <v>5421</v>
      </c>
      <c r="D1030" s="72" t="s">
        <v>170</v>
      </c>
      <c r="E1030" s="217">
        <v>4</v>
      </c>
      <c r="F1030" s="217">
        <v>3</v>
      </c>
      <c r="G1030" s="217">
        <v>7</v>
      </c>
      <c r="H1030" s="269">
        <v>44662</v>
      </c>
      <c r="I1030" s="217">
        <v>220</v>
      </c>
      <c r="J1030" s="217">
        <f t="shared" si="52"/>
        <v>7</v>
      </c>
      <c r="N1030" s="216"/>
      <c r="R1030" s="216"/>
      <c r="U1030" s="216"/>
    </row>
    <row r="1031" spans="1:21" ht="15" hidden="1" outlineLevel="1" thickBot="1" x14ac:dyDescent="0.4">
      <c r="A1031" s="216" t="s">
        <v>5420</v>
      </c>
      <c r="B1031" s="46">
        <v>7</v>
      </c>
      <c r="C1031" s="216" t="s">
        <v>5421</v>
      </c>
      <c r="D1031" s="72" t="s">
        <v>170</v>
      </c>
      <c r="E1031" s="217">
        <v>6</v>
      </c>
      <c r="F1031" s="217">
        <v>6</v>
      </c>
      <c r="G1031" s="217">
        <v>12</v>
      </c>
      <c r="H1031" s="269">
        <v>44662</v>
      </c>
      <c r="I1031" s="217">
        <v>470</v>
      </c>
      <c r="J1031" s="217">
        <f t="shared" si="52"/>
        <v>12</v>
      </c>
      <c r="N1031" s="216"/>
      <c r="R1031" s="216"/>
      <c r="U1031" s="216"/>
    </row>
    <row r="1032" spans="1:21" ht="15" hidden="1" outlineLevel="1" thickBot="1" x14ac:dyDescent="0.4">
      <c r="A1032" s="216" t="s">
        <v>5420</v>
      </c>
      <c r="B1032" s="46">
        <v>8</v>
      </c>
      <c r="C1032" s="216" t="s">
        <v>5421</v>
      </c>
      <c r="D1032" s="72" t="s">
        <v>170</v>
      </c>
      <c r="E1032" s="217">
        <v>6</v>
      </c>
      <c r="F1032" s="217">
        <v>6</v>
      </c>
      <c r="G1032" s="217">
        <v>12</v>
      </c>
      <c r="H1032" s="269">
        <v>44662</v>
      </c>
      <c r="I1032" s="217">
        <v>500</v>
      </c>
      <c r="J1032" s="217">
        <f t="shared" si="52"/>
        <v>12</v>
      </c>
      <c r="N1032" s="216"/>
      <c r="R1032" s="216"/>
      <c r="U1032" s="216"/>
    </row>
    <row r="1033" spans="1:21" ht="15" hidden="1" outlineLevel="1" thickBot="1" x14ac:dyDescent="0.4">
      <c r="A1033" s="216" t="s">
        <v>5420</v>
      </c>
      <c r="B1033" s="46">
        <v>9</v>
      </c>
      <c r="C1033" s="216" t="s">
        <v>5421</v>
      </c>
      <c r="D1033" s="72" t="s">
        <v>170</v>
      </c>
      <c r="E1033" s="217">
        <v>7</v>
      </c>
      <c r="F1033" s="217">
        <v>6</v>
      </c>
      <c r="G1033" s="217">
        <v>13</v>
      </c>
      <c r="H1033" s="269">
        <v>44662</v>
      </c>
      <c r="I1033" s="217">
        <v>500</v>
      </c>
      <c r="J1033" s="217">
        <f t="shared" si="52"/>
        <v>13</v>
      </c>
      <c r="N1033" s="216"/>
      <c r="R1033" s="216"/>
      <c r="U1033" s="216"/>
    </row>
    <row r="1034" spans="1:21" ht="15" hidden="1" outlineLevel="1" thickBot="1" x14ac:dyDescent="0.4">
      <c r="A1034" s="216" t="s">
        <v>5420</v>
      </c>
      <c r="B1034" s="46">
        <v>10</v>
      </c>
      <c r="C1034" s="216" t="s">
        <v>5421</v>
      </c>
      <c r="D1034" s="72" t="s">
        <v>170</v>
      </c>
      <c r="E1034" s="217">
        <v>4</v>
      </c>
      <c r="F1034" s="217">
        <v>3</v>
      </c>
      <c r="G1034" s="217">
        <v>7</v>
      </c>
      <c r="H1034" s="269">
        <v>44662</v>
      </c>
      <c r="I1034" s="217">
        <v>420</v>
      </c>
      <c r="J1034" s="217">
        <f t="shared" si="52"/>
        <v>7</v>
      </c>
      <c r="N1034" s="216"/>
      <c r="R1034" s="216"/>
      <c r="U1034" s="216"/>
    </row>
    <row r="1035" spans="1:21" ht="15" hidden="1" outlineLevel="1" thickBot="1" x14ac:dyDescent="0.4">
      <c r="A1035" s="216" t="s">
        <v>5420</v>
      </c>
      <c r="B1035" s="46">
        <v>11</v>
      </c>
      <c r="C1035" s="216" t="s">
        <v>5421</v>
      </c>
      <c r="D1035" s="72" t="s">
        <v>170</v>
      </c>
      <c r="E1035" s="217">
        <v>10</v>
      </c>
      <c r="F1035" s="217">
        <v>6</v>
      </c>
      <c r="G1035" s="217">
        <v>16</v>
      </c>
      <c r="H1035" s="269">
        <v>44662</v>
      </c>
      <c r="I1035" s="217">
        <v>700</v>
      </c>
      <c r="J1035" s="217">
        <f t="shared" si="52"/>
        <v>16</v>
      </c>
      <c r="N1035" s="216"/>
      <c r="R1035" s="216"/>
      <c r="U1035" s="216"/>
    </row>
    <row r="1036" spans="1:21" ht="15" hidden="1" outlineLevel="1" thickBot="1" x14ac:dyDescent="0.4">
      <c r="A1036" s="216" t="s">
        <v>5420</v>
      </c>
      <c r="B1036" s="46">
        <v>12</v>
      </c>
      <c r="C1036" s="216" t="s">
        <v>5421</v>
      </c>
      <c r="D1036" s="72" t="s">
        <v>170</v>
      </c>
      <c r="E1036" s="217">
        <v>3</v>
      </c>
      <c r="F1036" s="217">
        <v>3</v>
      </c>
      <c r="G1036" s="217">
        <v>6</v>
      </c>
      <c r="H1036" s="269">
        <v>44662</v>
      </c>
      <c r="I1036" s="217">
        <v>800</v>
      </c>
      <c r="J1036" s="217">
        <f t="shared" si="52"/>
        <v>6</v>
      </c>
      <c r="N1036" s="216"/>
      <c r="R1036" s="216"/>
      <c r="U1036" s="216"/>
    </row>
    <row r="1037" spans="1:21" ht="15" hidden="1" outlineLevel="1" thickBot="1" x14ac:dyDescent="0.4">
      <c r="A1037" s="216" t="s">
        <v>5420</v>
      </c>
      <c r="B1037" s="46">
        <v>20</v>
      </c>
      <c r="C1037" s="216" t="s">
        <v>5421</v>
      </c>
      <c r="D1037" s="72" t="s">
        <v>170</v>
      </c>
      <c r="E1037" s="217">
        <v>2</v>
      </c>
      <c r="F1037" s="217">
        <v>5</v>
      </c>
      <c r="G1037" s="217">
        <v>7</v>
      </c>
      <c r="H1037" s="269">
        <v>44662</v>
      </c>
      <c r="I1037" s="217">
        <v>200</v>
      </c>
      <c r="J1037" s="217">
        <f t="shared" si="52"/>
        <v>7</v>
      </c>
      <c r="N1037" s="216"/>
      <c r="R1037" s="216"/>
      <c r="U1037" s="216"/>
    </row>
    <row r="1038" spans="1:21" ht="15" hidden="1" outlineLevel="1" thickBot="1" x14ac:dyDescent="0.4">
      <c r="A1038" s="216" t="s">
        <v>5420</v>
      </c>
      <c r="B1038" s="46">
        <v>13</v>
      </c>
      <c r="C1038" s="216" t="s">
        <v>5421</v>
      </c>
      <c r="D1038" s="72" t="s">
        <v>170</v>
      </c>
      <c r="E1038" s="217">
        <v>2</v>
      </c>
      <c r="F1038" s="217">
        <v>4</v>
      </c>
      <c r="G1038" s="217">
        <v>6</v>
      </c>
      <c r="H1038" s="269">
        <v>44662</v>
      </c>
      <c r="I1038" s="217">
        <v>250</v>
      </c>
      <c r="J1038" s="217">
        <f t="shared" si="52"/>
        <v>6</v>
      </c>
      <c r="N1038" s="216"/>
      <c r="R1038" s="216"/>
      <c r="U1038" s="216"/>
    </row>
    <row r="1039" spans="1:21" ht="15" hidden="1" outlineLevel="1" thickBot="1" x14ac:dyDescent="0.4">
      <c r="A1039" s="216" t="s">
        <v>5420</v>
      </c>
      <c r="B1039" s="46">
        <v>14</v>
      </c>
      <c r="C1039" s="216" t="s">
        <v>5421</v>
      </c>
      <c r="D1039" s="72" t="s">
        <v>170</v>
      </c>
      <c r="E1039" s="217">
        <v>7</v>
      </c>
      <c r="F1039" s="217">
        <v>5</v>
      </c>
      <c r="G1039" s="217">
        <v>12</v>
      </c>
      <c r="H1039" s="269">
        <v>44662</v>
      </c>
      <c r="I1039" s="217">
        <v>400</v>
      </c>
      <c r="J1039" s="217">
        <f t="shared" si="52"/>
        <v>12</v>
      </c>
      <c r="N1039" s="216"/>
      <c r="R1039" s="216"/>
      <c r="U1039" s="216"/>
    </row>
    <row r="1040" spans="1:21" ht="15" hidden="1" outlineLevel="1" thickBot="1" x14ac:dyDescent="0.4">
      <c r="A1040" s="216" t="s">
        <v>5420</v>
      </c>
      <c r="B1040" s="46">
        <v>15</v>
      </c>
      <c r="C1040" s="216" t="s">
        <v>5421</v>
      </c>
      <c r="D1040" s="72" t="s">
        <v>170</v>
      </c>
      <c r="E1040" s="217">
        <v>9</v>
      </c>
      <c r="F1040" s="217">
        <v>9</v>
      </c>
      <c r="G1040" s="217">
        <v>18</v>
      </c>
      <c r="H1040" s="269">
        <v>44662</v>
      </c>
      <c r="I1040" s="217">
        <v>100</v>
      </c>
      <c r="J1040" s="217">
        <f t="shared" si="52"/>
        <v>18</v>
      </c>
      <c r="N1040" s="216"/>
      <c r="R1040" s="216"/>
      <c r="U1040" s="216"/>
    </row>
    <row r="1041" spans="1:21" ht="15" hidden="1" outlineLevel="1" thickBot="1" x14ac:dyDescent="0.4">
      <c r="A1041" s="216" t="s">
        <v>5420</v>
      </c>
      <c r="B1041" s="46">
        <v>61</v>
      </c>
      <c r="C1041" s="216" t="s">
        <v>5421</v>
      </c>
      <c r="D1041" s="72" t="s">
        <v>170</v>
      </c>
      <c r="E1041" s="217">
        <v>8</v>
      </c>
      <c r="F1041" s="217">
        <v>8</v>
      </c>
      <c r="G1041" s="217">
        <v>16</v>
      </c>
      <c r="H1041" s="269">
        <v>44662</v>
      </c>
      <c r="I1041" s="217">
        <v>800</v>
      </c>
      <c r="J1041" s="217">
        <f t="shared" si="52"/>
        <v>16</v>
      </c>
      <c r="N1041" s="216"/>
      <c r="R1041" s="216"/>
      <c r="U1041" s="216"/>
    </row>
    <row r="1042" spans="1:21" ht="15" hidden="1" outlineLevel="1" thickBot="1" x14ac:dyDescent="0.4">
      <c r="A1042" s="216" t="s">
        <v>5420</v>
      </c>
      <c r="B1042" s="46">
        <v>79</v>
      </c>
      <c r="C1042" s="216" t="s">
        <v>5421</v>
      </c>
      <c r="D1042" s="72" t="s">
        <v>170</v>
      </c>
      <c r="E1042" s="217">
        <v>3</v>
      </c>
      <c r="F1042" s="217">
        <v>3</v>
      </c>
      <c r="G1042" s="217">
        <v>6</v>
      </c>
      <c r="H1042" s="269">
        <v>44662</v>
      </c>
      <c r="I1042" s="217">
        <v>470</v>
      </c>
      <c r="J1042" s="217">
        <f t="shared" si="52"/>
        <v>6</v>
      </c>
      <c r="N1042" s="216"/>
      <c r="R1042" s="216"/>
      <c r="U1042" s="216"/>
    </row>
    <row r="1043" spans="1:21" ht="15" hidden="1" outlineLevel="1" thickBot="1" x14ac:dyDescent="0.4">
      <c r="A1043" s="216" t="s">
        <v>5420</v>
      </c>
      <c r="B1043" s="46">
        <v>19</v>
      </c>
      <c r="C1043" s="216" t="s">
        <v>5421</v>
      </c>
      <c r="D1043" s="72" t="s">
        <v>170</v>
      </c>
      <c r="E1043" s="217">
        <v>22</v>
      </c>
      <c r="F1043" s="217">
        <v>26</v>
      </c>
      <c r="G1043" s="217">
        <v>48</v>
      </c>
      <c r="H1043" s="269">
        <v>44662</v>
      </c>
      <c r="I1043" s="217">
        <v>300</v>
      </c>
      <c r="J1043" s="217">
        <f t="shared" si="52"/>
        <v>48</v>
      </c>
      <c r="N1043" s="216"/>
      <c r="R1043" s="216"/>
      <c r="U1043" s="216"/>
    </row>
    <row r="1044" spans="1:21" ht="15" hidden="1" outlineLevel="1" thickBot="1" x14ac:dyDescent="0.4">
      <c r="A1044" s="216" t="s">
        <v>5420</v>
      </c>
      <c r="B1044" s="46">
        <v>16</v>
      </c>
      <c r="C1044" s="216" t="s">
        <v>5421</v>
      </c>
      <c r="D1044" s="72" t="s">
        <v>170</v>
      </c>
      <c r="E1044" s="217">
        <v>8</v>
      </c>
      <c r="F1044" s="217">
        <v>8</v>
      </c>
      <c r="G1044" s="217">
        <v>16</v>
      </c>
      <c r="H1044" s="269">
        <v>44662</v>
      </c>
      <c r="I1044" s="217">
        <v>370</v>
      </c>
      <c r="J1044" s="217">
        <f t="shared" si="52"/>
        <v>16</v>
      </c>
      <c r="N1044" s="216"/>
      <c r="R1044" s="216"/>
      <c r="U1044" s="216"/>
    </row>
    <row r="1045" spans="1:21" ht="15" hidden="1" outlineLevel="1" thickBot="1" x14ac:dyDescent="0.4">
      <c r="A1045" s="216" t="s">
        <v>5420</v>
      </c>
      <c r="B1045" s="46">
        <v>17</v>
      </c>
      <c r="C1045" s="216" t="s">
        <v>5421</v>
      </c>
      <c r="D1045" s="72" t="s">
        <v>170</v>
      </c>
      <c r="E1045" s="217">
        <v>10</v>
      </c>
      <c r="F1045" s="217">
        <v>10</v>
      </c>
      <c r="G1045" s="217">
        <v>20</v>
      </c>
      <c r="H1045" s="269">
        <v>44662</v>
      </c>
      <c r="I1045" s="217">
        <v>200</v>
      </c>
      <c r="J1045" s="217">
        <f t="shared" si="52"/>
        <v>20</v>
      </c>
      <c r="N1045" s="216"/>
      <c r="R1045" s="216"/>
      <c r="U1045" s="216"/>
    </row>
    <row r="1046" spans="1:21" ht="15" hidden="1" outlineLevel="1" thickBot="1" x14ac:dyDescent="0.4">
      <c r="A1046" s="216" t="s">
        <v>5420</v>
      </c>
      <c r="B1046" s="46">
        <v>18</v>
      </c>
      <c r="C1046" s="216" t="s">
        <v>5421</v>
      </c>
      <c r="D1046" s="72" t="s">
        <v>170</v>
      </c>
      <c r="E1046" s="217">
        <v>2</v>
      </c>
      <c r="F1046" s="217">
        <v>2</v>
      </c>
      <c r="G1046" s="217">
        <v>4</v>
      </c>
      <c r="H1046" s="269">
        <v>44662</v>
      </c>
      <c r="I1046" s="217">
        <v>470</v>
      </c>
      <c r="J1046" s="217">
        <f t="shared" si="52"/>
        <v>4</v>
      </c>
      <c r="N1046" s="216"/>
      <c r="R1046" s="216"/>
      <c r="U1046" s="216"/>
    </row>
    <row r="1047" spans="1:21" ht="15" hidden="1" outlineLevel="1" thickBot="1" x14ac:dyDescent="0.4">
      <c r="A1047" s="216" t="s">
        <v>5420</v>
      </c>
      <c r="B1047" s="46">
        <v>27</v>
      </c>
      <c r="C1047" s="216" t="s">
        <v>5421</v>
      </c>
      <c r="D1047" s="72" t="s">
        <v>170</v>
      </c>
      <c r="E1047" s="217">
        <v>4</v>
      </c>
      <c r="F1047" s="217">
        <v>4</v>
      </c>
      <c r="G1047" s="217">
        <v>8</v>
      </c>
      <c r="H1047" s="269">
        <v>44662</v>
      </c>
      <c r="I1047" s="217">
        <v>400</v>
      </c>
      <c r="J1047" s="217">
        <f t="shared" si="52"/>
        <v>8</v>
      </c>
      <c r="N1047" s="216"/>
      <c r="R1047" s="216"/>
      <c r="U1047" s="216"/>
    </row>
    <row r="1048" spans="1:21" ht="15" hidden="1" outlineLevel="1" thickBot="1" x14ac:dyDescent="0.4">
      <c r="A1048" s="216" t="s">
        <v>5420</v>
      </c>
      <c r="B1048" s="46">
        <v>33</v>
      </c>
      <c r="C1048" s="216" t="s">
        <v>5421</v>
      </c>
      <c r="D1048" s="72" t="s">
        <v>170</v>
      </c>
      <c r="E1048" s="217">
        <v>2</v>
      </c>
      <c r="F1048" s="217">
        <v>2</v>
      </c>
      <c r="G1048" s="217">
        <v>4</v>
      </c>
      <c r="H1048" s="269">
        <v>44662</v>
      </c>
      <c r="I1048" s="217">
        <v>800</v>
      </c>
      <c r="J1048" s="217">
        <f t="shared" si="52"/>
        <v>4</v>
      </c>
      <c r="N1048" s="216"/>
      <c r="R1048" s="216"/>
      <c r="U1048" s="216"/>
    </row>
    <row r="1049" spans="1:21" ht="15" hidden="1" outlineLevel="1" thickBot="1" x14ac:dyDescent="0.4">
      <c r="A1049" s="216" t="s">
        <v>5420</v>
      </c>
      <c r="B1049" s="46">
        <v>21</v>
      </c>
      <c r="C1049" s="216" t="s">
        <v>5421</v>
      </c>
      <c r="D1049" s="72" t="s">
        <v>170</v>
      </c>
      <c r="E1049" s="217">
        <v>2</v>
      </c>
      <c r="F1049" s="217">
        <v>6</v>
      </c>
      <c r="G1049" s="217">
        <v>8</v>
      </c>
      <c r="H1049" s="269">
        <v>44662</v>
      </c>
      <c r="I1049" s="217">
        <v>320</v>
      </c>
      <c r="J1049" s="217">
        <f t="shared" si="52"/>
        <v>8</v>
      </c>
      <c r="N1049" s="216"/>
      <c r="R1049" s="216"/>
      <c r="U1049" s="216"/>
    </row>
    <row r="1050" spans="1:21" ht="15" hidden="1" outlineLevel="1" thickBot="1" x14ac:dyDescent="0.4">
      <c r="A1050" s="216" t="s">
        <v>5420</v>
      </c>
      <c r="B1050" s="46">
        <v>22</v>
      </c>
      <c r="C1050" s="216" t="s">
        <v>5421</v>
      </c>
      <c r="D1050" s="72" t="s">
        <v>170</v>
      </c>
      <c r="E1050" s="217">
        <v>1</v>
      </c>
      <c r="F1050" s="217">
        <v>3</v>
      </c>
      <c r="G1050" s="217">
        <v>4</v>
      </c>
      <c r="H1050" s="269">
        <v>44662</v>
      </c>
      <c r="I1050" s="217">
        <v>400</v>
      </c>
      <c r="J1050" s="217">
        <f t="shared" si="52"/>
        <v>4</v>
      </c>
      <c r="N1050" s="216"/>
      <c r="R1050" s="216"/>
      <c r="U1050" s="216"/>
    </row>
    <row r="1051" spans="1:21" ht="15" hidden="1" outlineLevel="1" thickBot="1" x14ac:dyDescent="0.4">
      <c r="A1051" s="216" t="s">
        <v>5420</v>
      </c>
      <c r="B1051" s="46">
        <v>32</v>
      </c>
      <c r="C1051" s="216" t="s">
        <v>5421</v>
      </c>
      <c r="D1051" s="72" t="s">
        <v>170</v>
      </c>
      <c r="E1051" s="217">
        <v>9</v>
      </c>
      <c r="F1051" s="217">
        <v>6</v>
      </c>
      <c r="G1051" s="217">
        <v>15</v>
      </c>
      <c r="H1051" s="269">
        <v>44662</v>
      </c>
      <c r="I1051" s="217">
        <v>220</v>
      </c>
      <c r="J1051" s="217">
        <f t="shared" si="52"/>
        <v>15</v>
      </c>
      <c r="N1051" s="216"/>
      <c r="R1051" s="216"/>
      <c r="U1051" s="216"/>
    </row>
    <row r="1052" spans="1:21" ht="15" hidden="1" outlineLevel="1" thickBot="1" x14ac:dyDescent="0.4">
      <c r="A1052" s="216" t="s">
        <v>5420</v>
      </c>
      <c r="B1052" s="46">
        <v>23</v>
      </c>
      <c r="C1052" s="216" t="s">
        <v>5421</v>
      </c>
      <c r="D1052" s="72" t="s">
        <v>170</v>
      </c>
      <c r="E1052" s="217">
        <v>2</v>
      </c>
      <c r="F1052" s="217">
        <v>3</v>
      </c>
      <c r="G1052" s="217">
        <v>5</v>
      </c>
      <c r="H1052" s="269">
        <v>44662</v>
      </c>
      <c r="I1052" s="217">
        <v>200</v>
      </c>
      <c r="J1052" s="217">
        <f t="shared" si="52"/>
        <v>5</v>
      </c>
      <c r="N1052" s="216"/>
      <c r="R1052" s="216"/>
      <c r="U1052" s="216"/>
    </row>
    <row r="1053" spans="1:21" ht="15" hidden="1" outlineLevel="1" thickBot="1" x14ac:dyDescent="0.4">
      <c r="A1053" s="216" t="s">
        <v>5420</v>
      </c>
      <c r="B1053" s="46">
        <v>44</v>
      </c>
      <c r="C1053" s="216" t="s">
        <v>5421</v>
      </c>
      <c r="D1053" s="72" t="s">
        <v>170</v>
      </c>
      <c r="E1053" s="217">
        <v>8</v>
      </c>
      <c r="F1053" s="217">
        <v>8</v>
      </c>
      <c r="G1053" s="217">
        <v>16</v>
      </c>
      <c r="H1053" s="269">
        <v>44662</v>
      </c>
      <c r="I1053" s="217">
        <v>550</v>
      </c>
      <c r="J1053" s="217">
        <f t="shared" si="52"/>
        <v>16</v>
      </c>
      <c r="N1053" s="216"/>
      <c r="R1053" s="216"/>
      <c r="U1053" s="216"/>
    </row>
    <row r="1054" spans="1:21" ht="15" hidden="1" outlineLevel="1" thickBot="1" x14ac:dyDescent="0.4">
      <c r="A1054" s="216" t="s">
        <v>5420</v>
      </c>
      <c r="B1054" s="46">
        <v>24</v>
      </c>
      <c r="C1054" s="216" t="s">
        <v>5421</v>
      </c>
      <c r="D1054" s="72" t="s">
        <v>170</v>
      </c>
      <c r="E1054" s="217">
        <v>4</v>
      </c>
      <c r="F1054" s="217">
        <v>5</v>
      </c>
      <c r="G1054" s="217">
        <v>9</v>
      </c>
      <c r="H1054" s="269">
        <v>44662</v>
      </c>
      <c r="I1054" s="217">
        <v>470</v>
      </c>
      <c r="J1054" s="217">
        <f t="shared" si="52"/>
        <v>9</v>
      </c>
      <c r="N1054" s="216"/>
      <c r="R1054" s="216"/>
      <c r="U1054" s="216"/>
    </row>
    <row r="1055" spans="1:21" ht="15" hidden="1" outlineLevel="1" thickBot="1" x14ac:dyDescent="0.4">
      <c r="A1055" s="216" t="s">
        <v>5420</v>
      </c>
      <c r="B1055" s="46">
        <v>26</v>
      </c>
      <c r="C1055" s="216" t="s">
        <v>5421</v>
      </c>
      <c r="D1055" s="72" t="s">
        <v>170</v>
      </c>
      <c r="E1055" s="217">
        <v>9</v>
      </c>
      <c r="F1055" s="217">
        <v>11</v>
      </c>
      <c r="G1055" s="217">
        <v>20</v>
      </c>
      <c r="H1055" s="269">
        <v>44662</v>
      </c>
      <c r="I1055" s="217">
        <v>400</v>
      </c>
      <c r="J1055" s="217">
        <f t="shared" si="52"/>
        <v>20</v>
      </c>
      <c r="N1055" s="216"/>
      <c r="R1055" s="216"/>
      <c r="U1055" s="216"/>
    </row>
    <row r="1056" spans="1:21" ht="15" hidden="1" outlineLevel="1" thickBot="1" x14ac:dyDescent="0.4">
      <c r="A1056" s="216" t="s">
        <v>5420</v>
      </c>
      <c r="B1056" s="46">
        <v>57</v>
      </c>
      <c r="C1056" s="216" t="s">
        <v>5421</v>
      </c>
      <c r="D1056" s="72" t="s">
        <v>170</v>
      </c>
      <c r="E1056" s="217">
        <v>4</v>
      </c>
      <c r="F1056" s="217">
        <v>6</v>
      </c>
      <c r="G1056" s="217">
        <v>10</v>
      </c>
      <c r="H1056" s="269">
        <v>44662</v>
      </c>
      <c r="I1056" s="217">
        <v>350</v>
      </c>
      <c r="J1056" s="217">
        <f t="shared" si="52"/>
        <v>10</v>
      </c>
      <c r="N1056" s="216"/>
      <c r="R1056" s="216"/>
      <c r="U1056" s="216"/>
    </row>
    <row r="1057" spans="1:21" ht="15" hidden="1" outlineLevel="1" thickBot="1" x14ac:dyDescent="0.4">
      <c r="A1057" s="216" t="s">
        <v>5420</v>
      </c>
      <c r="B1057" s="46">
        <v>70</v>
      </c>
      <c r="C1057" s="216" t="s">
        <v>5421</v>
      </c>
      <c r="D1057" s="72" t="s">
        <v>170</v>
      </c>
      <c r="E1057" s="217">
        <v>5</v>
      </c>
      <c r="F1057" s="217">
        <v>5</v>
      </c>
      <c r="G1057" s="217">
        <v>10</v>
      </c>
      <c r="H1057" s="269">
        <v>44662</v>
      </c>
      <c r="I1057" s="217">
        <v>70</v>
      </c>
      <c r="J1057" s="217">
        <f t="shared" si="52"/>
        <v>10</v>
      </c>
      <c r="N1057" s="216"/>
      <c r="R1057" s="216"/>
      <c r="U1057" s="216"/>
    </row>
    <row r="1058" spans="1:21" ht="15" hidden="1" outlineLevel="1" thickBot="1" x14ac:dyDescent="0.4">
      <c r="A1058" s="216" t="s">
        <v>5420</v>
      </c>
      <c r="B1058" s="46">
        <v>28</v>
      </c>
      <c r="C1058" s="216" t="s">
        <v>5421</v>
      </c>
      <c r="D1058" s="72" t="s">
        <v>170</v>
      </c>
      <c r="E1058" s="217">
        <v>7</v>
      </c>
      <c r="F1058" s="217">
        <v>2</v>
      </c>
      <c r="G1058" s="217">
        <v>9</v>
      </c>
      <c r="H1058" s="269">
        <v>44662</v>
      </c>
      <c r="I1058" s="217">
        <v>370</v>
      </c>
      <c r="J1058" s="217">
        <f t="shared" si="52"/>
        <v>9</v>
      </c>
      <c r="N1058" s="216"/>
      <c r="R1058" s="216"/>
      <c r="U1058" s="216"/>
    </row>
    <row r="1059" spans="1:21" ht="15" hidden="1" outlineLevel="1" thickBot="1" x14ac:dyDescent="0.4">
      <c r="A1059" s="216" t="s">
        <v>5420</v>
      </c>
      <c r="B1059" s="46">
        <v>29</v>
      </c>
      <c r="C1059" s="216" t="s">
        <v>5421</v>
      </c>
      <c r="D1059" s="72" t="s">
        <v>170</v>
      </c>
      <c r="E1059" s="217">
        <v>1</v>
      </c>
      <c r="F1059" s="217">
        <v>2</v>
      </c>
      <c r="G1059" s="217">
        <v>3</v>
      </c>
      <c r="H1059" s="269">
        <v>44662</v>
      </c>
      <c r="I1059" s="217">
        <v>220</v>
      </c>
      <c r="J1059" s="217">
        <f t="shared" si="52"/>
        <v>3</v>
      </c>
      <c r="N1059" s="216"/>
      <c r="R1059" s="216"/>
      <c r="U1059" s="216"/>
    </row>
    <row r="1060" spans="1:21" ht="15" hidden="1" outlineLevel="1" thickBot="1" x14ac:dyDescent="0.4">
      <c r="A1060" s="216" t="s">
        <v>5420</v>
      </c>
      <c r="B1060" s="46">
        <v>34</v>
      </c>
      <c r="C1060" s="216" t="s">
        <v>5421</v>
      </c>
      <c r="D1060" s="72" t="s">
        <v>170</v>
      </c>
      <c r="E1060" s="217">
        <v>1</v>
      </c>
      <c r="F1060" s="217">
        <v>3</v>
      </c>
      <c r="G1060" s="217">
        <v>4</v>
      </c>
      <c r="H1060" s="269">
        <v>44662</v>
      </c>
      <c r="I1060" s="217">
        <v>600</v>
      </c>
      <c r="J1060" s="217">
        <f t="shared" si="52"/>
        <v>4</v>
      </c>
      <c r="N1060" s="216"/>
      <c r="R1060" s="216"/>
      <c r="U1060" s="216"/>
    </row>
    <row r="1061" spans="1:21" ht="15" hidden="1" outlineLevel="1" thickBot="1" x14ac:dyDescent="0.4">
      <c r="A1061" s="216" t="s">
        <v>5420</v>
      </c>
      <c r="B1061" s="46">
        <v>30</v>
      </c>
      <c r="C1061" s="216" t="s">
        <v>5421</v>
      </c>
      <c r="D1061" s="72" t="s">
        <v>170</v>
      </c>
      <c r="E1061" s="217">
        <v>6</v>
      </c>
      <c r="F1061" s="217">
        <v>7</v>
      </c>
      <c r="G1061" s="217">
        <v>13</v>
      </c>
      <c r="H1061" s="269">
        <v>44662</v>
      </c>
      <c r="I1061" s="217">
        <v>400</v>
      </c>
      <c r="J1061" s="217">
        <f t="shared" si="52"/>
        <v>13</v>
      </c>
      <c r="N1061" s="216"/>
      <c r="R1061" s="216"/>
      <c r="U1061" s="216"/>
    </row>
    <row r="1062" spans="1:21" ht="15" hidden="1" outlineLevel="1" thickBot="1" x14ac:dyDescent="0.4">
      <c r="A1062" s="216" t="s">
        <v>5420</v>
      </c>
      <c r="B1062" s="46">
        <v>53</v>
      </c>
      <c r="C1062" s="216" t="s">
        <v>5421</v>
      </c>
      <c r="D1062" s="72" t="s">
        <v>170</v>
      </c>
      <c r="E1062" s="217">
        <v>7</v>
      </c>
      <c r="F1062" s="217">
        <v>7</v>
      </c>
      <c r="G1062" s="217">
        <v>14</v>
      </c>
      <c r="H1062" s="269">
        <v>44662</v>
      </c>
      <c r="I1062" s="217">
        <v>200</v>
      </c>
      <c r="J1062" s="217">
        <f t="shared" si="52"/>
        <v>14</v>
      </c>
      <c r="N1062" s="216"/>
      <c r="R1062" s="216"/>
      <c r="U1062" s="216"/>
    </row>
    <row r="1063" spans="1:21" ht="15" hidden="1" outlineLevel="1" thickBot="1" x14ac:dyDescent="0.4">
      <c r="A1063" s="216" t="s">
        <v>5420</v>
      </c>
      <c r="B1063" s="46">
        <v>31</v>
      </c>
      <c r="C1063" s="216" t="s">
        <v>5421</v>
      </c>
      <c r="D1063" s="72" t="s">
        <v>170</v>
      </c>
      <c r="E1063" s="217">
        <v>6</v>
      </c>
      <c r="F1063" s="217">
        <v>10</v>
      </c>
      <c r="G1063" s="217">
        <v>16</v>
      </c>
      <c r="H1063" s="269">
        <v>44662</v>
      </c>
      <c r="I1063" s="217">
        <v>700</v>
      </c>
      <c r="J1063" s="217">
        <f t="shared" si="52"/>
        <v>16</v>
      </c>
      <c r="N1063" s="216"/>
      <c r="R1063" s="216"/>
      <c r="U1063" s="216"/>
    </row>
    <row r="1064" spans="1:21" ht="15" hidden="1" outlineLevel="1" thickBot="1" x14ac:dyDescent="0.4">
      <c r="A1064" s="216" t="s">
        <v>5420</v>
      </c>
      <c r="B1064" s="46">
        <v>74</v>
      </c>
      <c r="C1064" s="216" t="s">
        <v>5421</v>
      </c>
      <c r="D1064" s="72" t="s">
        <v>170</v>
      </c>
      <c r="E1064" s="217">
        <v>3</v>
      </c>
      <c r="F1064" s="217">
        <v>3</v>
      </c>
      <c r="G1064" s="217">
        <v>6</v>
      </c>
      <c r="H1064" s="269">
        <v>44662</v>
      </c>
      <c r="I1064" s="217">
        <v>350</v>
      </c>
      <c r="J1064" s="217">
        <f t="shared" si="52"/>
        <v>6</v>
      </c>
      <c r="N1064" s="216"/>
      <c r="R1064" s="216"/>
      <c r="U1064" s="216"/>
    </row>
    <row r="1065" spans="1:21" ht="15" hidden="1" outlineLevel="1" thickBot="1" x14ac:dyDescent="0.4">
      <c r="A1065" s="216" t="s">
        <v>5420</v>
      </c>
      <c r="B1065" s="46">
        <v>80</v>
      </c>
      <c r="C1065" s="216" t="s">
        <v>5421</v>
      </c>
      <c r="D1065" s="72" t="s">
        <v>170</v>
      </c>
      <c r="E1065" s="217">
        <v>5</v>
      </c>
      <c r="F1065" s="217">
        <v>5</v>
      </c>
      <c r="G1065" s="217">
        <v>10</v>
      </c>
      <c r="H1065" s="269">
        <v>44662</v>
      </c>
      <c r="I1065" s="217">
        <v>320</v>
      </c>
      <c r="J1065" s="217">
        <f t="shared" si="52"/>
        <v>10</v>
      </c>
      <c r="N1065" s="216"/>
      <c r="R1065" s="216"/>
      <c r="U1065" s="216"/>
    </row>
    <row r="1066" spans="1:21" ht="15" hidden="1" outlineLevel="1" thickBot="1" x14ac:dyDescent="0.4">
      <c r="A1066" s="216" t="s">
        <v>5420</v>
      </c>
      <c r="B1066" s="46">
        <v>56</v>
      </c>
      <c r="C1066" s="216" t="s">
        <v>5421</v>
      </c>
      <c r="D1066" s="72" t="s">
        <v>170</v>
      </c>
      <c r="E1066" s="217">
        <v>3</v>
      </c>
      <c r="F1066" s="217">
        <v>3</v>
      </c>
      <c r="G1066" s="217">
        <v>6</v>
      </c>
      <c r="H1066" s="269">
        <v>44662</v>
      </c>
      <c r="I1066" s="217">
        <v>470</v>
      </c>
      <c r="J1066" s="217">
        <f t="shared" si="52"/>
        <v>6</v>
      </c>
      <c r="N1066" s="216"/>
      <c r="R1066" s="216"/>
      <c r="U1066" s="216"/>
    </row>
    <row r="1067" spans="1:21" ht="15" hidden="1" outlineLevel="1" thickBot="1" x14ac:dyDescent="0.4">
      <c r="A1067" s="216" t="s">
        <v>5420</v>
      </c>
      <c r="B1067" s="46">
        <v>35</v>
      </c>
      <c r="C1067" s="216" t="s">
        <v>5421</v>
      </c>
      <c r="D1067" s="72" t="s">
        <v>170</v>
      </c>
      <c r="E1067" s="217">
        <v>2</v>
      </c>
      <c r="F1067" s="217">
        <v>4</v>
      </c>
      <c r="G1067" s="217">
        <v>6</v>
      </c>
      <c r="H1067" s="269">
        <v>44662</v>
      </c>
      <c r="I1067" s="217">
        <v>370</v>
      </c>
      <c r="J1067" s="217">
        <f t="shared" si="52"/>
        <v>6</v>
      </c>
      <c r="N1067" s="216"/>
      <c r="R1067" s="216"/>
      <c r="U1067" s="216"/>
    </row>
    <row r="1068" spans="1:21" ht="15" hidden="1" outlineLevel="1" thickBot="1" x14ac:dyDescent="0.4">
      <c r="A1068" s="216" t="s">
        <v>5420</v>
      </c>
      <c r="B1068" s="46">
        <v>36</v>
      </c>
      <c r="C1068" s="216" t="s">
        <v>5421</v>
      </c>
      <c r="D1068" s="72" t="s">
        <v>170</v>
      </c>
      <c r="E1068" s="217">
        <v>5</v>
      </c>
      <c r="F1068" s="217">
        <v>3</v>
      </c>
      <c r="G1068" s="217">
        <v>8</v>
      </c>
      <c r="H1068" s="269">
        <v>44662</v>
      </c>
      <c r="I1068" s="217">
        <v>420</v>
      </c>
      <c r="J1068" s="217">
        <f t="shared" si="52"/>
        <v>8</v>
      </c>
      <c r="N1068" s="216"/>
      <c r="R1068" s="216"/>
      <c r="U1068" s="216"/>
    </row>
    <row r="1069" spans="1:21" ht="15" hidden="1" outlineLevel="1" thickBot="1" x14ac:dyDescent="0.4">
      <c r="A1069" s="216" t="s">
        <v>5420</v>
      </c>
      <c r="B1069" s="46">
        <v>73</v>
      </c>
      <c r="C1069" s="216" t="s">
        <v>5421</v>
      </c>
      <c r="D1069" s="72" t="s">
        <v>170</v>
      </c>
      <c r="E1069" s="217">
        <v>3</v>
      </c>
      <c r="F1069" s="217">
        <v>3</v>
      </c>
      <c r="G1069" s="217">
        <v>6</v>
      </c>
      <c r="H1069" s="269">
        <v>44662</v>
      </c>
      <c r="I1069" s="217">
        <v>800</v>
      </c>
      <c r="J1069" s="217">
        <f t="shared" si="52"/>
        <v>6</v>
      </c>
      <c r="N1069" s="216"/>
      <c r="R1069" s="216"/>
      <c r="U1069" s="216"/>
    </row>
    <row r="1070" spans="1:21" ht="15" hidden="1" outlineLevel="1" thickBot="1" x14ac:dyDescent="0.4">
      <c r="A1070" s="216" t="s">
        <v>5420</v>
      </c>
      <c r="B1070" s="46">
        <v>38</v>
      </c>
      <c r="C1070" s="216" t="s">
        <v>5421</v>
      </c>
      <c r="D1070" s="72" t="s">
        <v>170</v>
      </c>
      <c r="E1070" s="217">
        <v>4</v>
      </c>
      <c r="F1070" s="217">
        <v>6</v>
      </c>
      <c r="G1070" s="217">
        <v>10</v>
      </c>
      <c r="H1070" s="269">
        <v>44662</v>
      </c>
      <c r="I1070" s="217">
        <v>200</v>
      </c>
      <c r="J1070" s="217">
        <f t="shared" si="52"/>
        <v>10</v>
      </c>
      <c r="N1070" s="216"/>
      <c r="R1070" s="216"/>
      <c r="U1070" s="216"/>
    </row>
    <row r="1071" spans="1:21" ht="15" hidden="1" outlineLevel="1" thickBot="1" x14ac:dyDescent="0.4">
      <c r="A1071" s="216" t="s">
        <v>5420</v>
      </c>
      <c r="B1071" s="46">
        <v>39</v>
      </c>
      <c r="C1071" s="216" t="s">
        <v>5421</v>
      </c>
      <c r="D1071" s="72" t="s">
        <v>170</v>
      </c>
      <c r="E1071" s="217">
        <v>8</v>
      </c>
      <c r="F1071" s="217">
        <v>2</v>
      </c>
      <c r="G1071" s="217">
        <v>10</v>
      </c>
      <c r="H1071" s="269">
        <v>44662</v>
      </c>
      <c r="I1071" s="217">
        <v>200</v>
      </c>
      <c r="J1071" s="217">
        <f t="shared" si="52"/>
        <v>10</v>
      </c>
      <c r="N1071" s="216"/>
      <c r="R1071" s="216"/>
      <c r="U1071" s="216"/>
    </row>
    <row r="1072" spans="1:21" ht="15" hidden="1" outlineLevel="1" thickBot="1" x14ac:dyDescent="0.4">
      <c r="A1072" s="216" t="s">
        <v>5420</v>
      </c>
      <c r="B1072" s="46">
        <v>40</v>
      </c>
      <c r="C1072" s="216" t="s">
        <v>5421</v>
      </c>
      <c r="D1072" s="72" t="s">
        <v>170</v>
      </c>
      <c r="E1072" s="217">
        <v>2</v>
      </c>
      <c r="F1072" s="217">
        <v>2</v>
      </c>
      <c r="G1072" s="217">
        <v>4</v>
      </c>
      <c r="H1072" s="269">
        <v>44662</v>
      </c>
      <c r="I1072" s="217">
        <v>200</v>
      </c>
      <c r="J1072" s="217">
        <f t="shared" si="52"/>
        <v>4</v>
      </c>
      <c r="N1072" s="216"/>
      <c r="R1072" s="216"/>
      <c r="U1072" s="216"/>
    </row>
    <row r="1073" spans="1:21" ht="15" hidden="1" outlineLevel="1" thickBot="1" x14ac:dyDescent="0.4">
      <c r="A1073" s="216" t="s">
        <v>5420</v>
      </c>
      <c r="B1073" s="46">
        <v>68</v>
      </c>
      <c r="C1073" s="216" t="s">
        <v>5421</v>
      </c>
      <c r="D1073" s="72" t="s">
        <v>170</v>
      </c>
      <c r="E1073" s="217">
        <v>7</v>
      </c>
      <c r="F1073" s="217">
        <v>7</v>
      </c>
      <c r="G1073" s="217">
        <v>14</v>
      </c>
      <c r="H1073" s="269">
        <v>44662</v>
      </c>
      <c r="I1073" s="217">
        <v>200</v>
      </c>
      <c r="J1073" s="217">
        <f t="shared" si="52"/>
        <v>14</v>
      </c>
      <c r="N1073" s="216"/>
      <c r="R1073" s="216"/>
      <c r="U1073" s="216"/>
    </row>
    <row r="1074" spans="1:21" ht="15" hidden="1" outlineLevel="1" thickBot="1" x14ac:dyDescent="0.4">
      <c r="A1074" s="216" t="s">
        <v>5420</v>
      </c>
      <c r="B1074" s="46">
        <v>41</v>
      </c>
      <c r="C1074" s="216" t="s">
        <v>5421</v>
      </c>
      <c r="D1074" s="72" t="s">
        <v>170</v>
      </c>
      <c r="E1074" s="217">
        <v>9</v>
      </c>
      <c r="F1074" s="217">
        <v>9</v>
      </c>
      <c r="G1074" s="217">
        <v>18</v>
      </c>
      <c r="H1074" s="269">
        <v>44662</v>
      </c>
      <c r="I1074" s="217">
        <v>370</v>
      </c>
      <c r="J1074" s="217">
        <f t="shared" si="52"/>
        <v>18</v>
      </c>
      <c r="N1074" s="216"/>
      <c r="R1074" s="216"/>
      <c r="U1074" s="216"/>
    </row>
    <row r="1075" spans="1:21" ht="15" hidden="1" outlineLevel="1" thickBot="1" x14ac:dyDescent="0.4">
      <c r="A1075" s="216" t="s">
        <v>5420</v>
      </c>
      <c r="B1075" s="46">
        <v>43</v>
      </c>
      <c r="C1075" s="216" t="s">
        <v>5421</v>
      </c>
      <c r="D1075" s="72" t="s">
        <v>170</v>
      </c>
      <c r="E1075" s="217">
        <v>2</v>
      </c>
      <c r="F1075" s="217">
        <v>2</v>
      </c>
      <c r="G1075" s="217">
        <v>4</v>
      </c>
      <c r="H1075" s="269">
        <v>44662</v>
      </c>
      <c r="I1075" s="217">
        <v>370</v>
      </c>
      <c r="J1075" s="217">
        <f t="shared" si="52"/>
        <v>4</v>
      </c>
      <c r="N1075" s="216"/>
      <c r="R1075" s="216"/>
      <c r="U1075" s="216"/>
    </row>
    <row r="1076" spans="1:21" ht="15" hidden="1" outlineLevel="1" thickBot="1" x14ac:dyDescent="0.4">
      <c r="A1076" s="216" t="s">
        <v>5420</v>
      </c>
      <c r="B1076" s="46">
        <v>54</v>
      </c>
      <c r="C1076" s="216" t="s">
        <v>5421</v>
      </c>
      <c r="D1076" s="72" t="s">
        <v>170</v>
      </c>
      <c r="E1076" s="217">
        <v>3</v>
      </c>
      <c r="F1076" s="217">
        <v>3</v>
      </c>
      <c r="G1076" s="217">
        <v>6</v>
      </c>
      <c r="H1076" s="269">
        <v>44662</v>
      </c>
      <c r="I1076" s="217">
        <v>300</v>
      </c>
      <c r="J1076" s="217">
        <f t="shared" si="52"/>
        <v>6</v>
      </c>
      <c r="N1076" s="216"/>
      <c r="R1076" s="216"/>
      <c r="U1076" s="216"/>
    </row>
    <row r="1077" spans="1:21" ht="15" hidden="1" outlineLevel="1" thickBot="1" x14ac:dyDescent="0.4">
      <c r="A1077" s="216" t="s">
        <v>5420</v>
      </c>
      <c r="B1077" s="46">
        <v>55</v>
      </c>
      <c r="C1077" s="216" t="s">
        <v>5421</v>
      </c>
      <c r="D1077" s="72" t="s">
        <v>170</v>
      </c>
      <c r="E1077" s="217">
        <v>2</v>
      </c>
      <c r="F1077" s="217">
        <v>2</v>
      </c>
      <c r="G1077" s="217">
        <v>4</v>
      </c>
      <c r="H1077" s="269">
        <v>44662</v>
      </c>
      <c r="I1077" s="217">
        <v>200</v>
      </c>
      <c r="J1077" s="217">
        <f t="shared" si="52"/>
        <v>4</v>
      </c>
      <c r="N1077" s="216"/>
      <c r="R1077" s="216"/>
      <c r="U1077" s="216"/>
    </row>
    <row r="1078" spans="1:21" ht="15" hidden="1" outlineLevel="1" thickBot="1" x14ac:dyDescent="0.4">
      <c r="A1078" s="216" t="s">
        <v>5420</v>
      </c>
      <c r="B1078" s="46">
        <v>48</v>
      </c>
      <c r="C1078" s="216" t="s">
        <v>5421</v>
      </c>
      <c r="D1078" s="72" t="s">
        <v>170</v>
      </c>
      <c r="E1078" s="217">
        <v>5</v>
      </c>
      <c r="F1078" s="217">
        <v>2</v>
      </c>
      <c r="G1078" s="217">
        <v>7</v>
      </c>
      <c r="H1078" s="269">
        <v>44662</v>
      </c>
      <c r="I1078" s="217">
        <v>250</v>
      </c>
      <c r="J1078" s="217">
        <f t="shared" si="52"/>
        <v>7</v>
      </c>
      <c r="N1078" s="216"/>
      <c r="R1078" s="216"/>
      <c r="U1078" s="216"/>
    </row>
    <row r="1079" spans="1:21" ht="15" hidden="1" outlineLevel="1" thickBot="1" x14ac:dyDescent="0.4">
      <c r="A1079" s="216" t="s">
        <v>5420</v>
      </c>
      <c r="B1079" s="46">
        <v>50</v>
      </c>
      <c r="C1079" s="216" t="s">
        <v>5421</v>
      </c>
      <c r="D1079" s="72" t="s">
        <v>170</v>
      </c>
      <c r="E1079" s="217">
        <v>4</v>
      </c>
      <c r="F1079" s="217">
        <v>4</v>
      </c>
      <c r="G1079" s="217">
        <v>8</v>
      </c>
      <c r="H1079" s="269">
        <v>44662</v>
      </c>
      <c r="I1079" s="217">
        <v>200</v>
      </c>
      <c r="J1079" s="217">
        <f t="shared" si="52"/>
        <v>8</v>
      </c>
      <c r="N1079" s="216"/>
      <c r="R1079" s="216"/>
      <c r="U1079" s="216"/>
    </row>
    <row r="1080" spans="1:21" ht="15" hidden="1" outlineLevel="1" thickBot="1" x14ac:dyDescent="0.4">
      <c r="A1080" s="216" t="s">
        <v>5420</v>
      </c>
      <c r="B1080" s="46">
        <v>60</v>
      </c>
      <c r="C1080" s="216" t="s">
        <v>5421</v>
      </c>
      <c r="D1080" s="72" t="s">
        <v>170</v>
      </c>
      <c r="E1080" s="217">
        <v>2</v>
      </c>
      <c r="F1080" s="217">
        <v>2</v>
      </c>
      <c r="G1080" s="217">
        <v>4</v>
      </c>
      <c r="H1080" s="269">
        <v>44662</v>
      </c>
      <c r="I1080" s="217">
        <v>20</v>
      </c>
      <c r="J1080" s="217">
        <f t="shared" si="52"/>
        <v>4</v>
      </c>
      <c r="N1080" s="216"/>
      <c r="R1080" s="216"/>
      <c r="U1080" s="216"/>
    </row>
    <row r="1081" spans="1:21" ht="15" hidden="1" outlineLevel="1" thickBot="1" x14ac:dyDescent="0.4">
      <c r="A1081" s="216" t="s">
        <v>5420</v>
      </c>
      <c r="B1081" s="46">
        <v>45</v>
      </c>
      <c r="C1081" s="216" t="s">
        <v>5421</v>
      </c>
      <c r="D1081" s="72" t="s">
        <v>170</v>
      </c>
      <c r="E1081" s="217">
        <v>1</v>
      </c>
      <c r="F1081" s="217">
        <v>6</v>
      </c>
      <c r="G1081" s="217">
        <v>7</v>
      </c>
      <c r="H1081" s="269">
        <v>44662</v>
      </c>
      <c r="I1081" s="217">
        <v>700</v>
      </c>
      <c r="J1081" s="217">
        <f t="shared" si="52"/>
        <v>7</v>
      </c>
      <c r="N1081" s="216"/>
      <c r="R1081" s="216"/>
      <c r="U1081" s="216"/>
    </row>
    <row r="1082" spans="1:21" ht="15" hidden="1" outlineLevel="1" thickBot="1" x14ac:dyDescent="0.4">
      <c r="A1082" s="216" t="s">
        <v>5420</v>
      </c>
      <c r="B1082" s="46">
        <v>46</v>
      </c>
      <c r="C1082" s="216" t="s">
        <v>5421</v>
      </c>
      <c r="D1082" s="72" t="s">
        <v>170</v>
      </c>
      <c r="E1082" s="217">
        <v>4</v>
      </c>
      <c r="F1082" s="217">
        <v>4</v>
      </c>
      <c r="G1082" s="217">
        <v>8</v>
      </c>
      <c r="H1082" s="269">
        <v>44662</v>
      </c>
      <c r="I1082" s="217">
        <v>470</v>
      </c>
      <c r="J1082" s="217">
        <f t="shared" si="52"/>
        <v>8</v>
      </c>
      <c r="N1082" s="216"/>
      <c r="R1082" s="216"/>
      <c r="U1082" s="216"/>
    </row>
    <row r="1083" spans="1:21" ht="15" hidden="1" outlineLevel="1" thickBot="1" x14ac:dyDescent="0.4">
      <c r="A1083" s="216" t="s">
        <v>5420</v>
      </c>
      <c r="B1083" s="46">
        <v>47</v>
      </c>
      <c r="C1083" s="216" t="s">
        <v>5421</v>
      </c>
      <c r="D1083" s="72" t="s">
        <v>170</v>
      </c>
      <c r="E1083" s="217">
        <v>2</v>
      </c>
      <c r="F1083" s="217">
        <v>4</v>
      </c>
      <c r="G1083" s="217">
        <v>6</v>
      </c>
      <c r="H1083" s="269">
        <v>44662</v>
      </c>
      <c r="I1083" s="217">
        <v>500</v>
      </c>
      <c r="J1083" s="217">
        <f t="shared" si="52"/>
        <v>6</v>
      </c>
      <c r="N1083" s="216"/>
      <c r="R1083" s="216"/>
      <c r="U1083" s="216"/>
    </row>
    <row r="1084" spans="1:21" ht="15" hidden="1" outlineLevel="1" thickBot="1" x14ac:dyDescent="0.4">
      <c r="A1084" s="216" t="s">
        <v>5420</v>
      </c>
      <c r="B1084" s="46">
        <v>84</v>
      </c>
      <c r="C1084" s="216" t="s">
        <v>5421</v>
      </c>
      <c r="D1084" s="72" t="s">
        <v>170</v>
      </c>
      <c r="E1084" s="217">
        <v>2</v>
      </c>
      <c r="F1084" s="217">
        <v>7</v>
      </c>
      <c r="G1084" s="217">
        <v>9</v>
      </c>
      <c r="H1084" s="269">
        <v>44662</v>
      </c>
      <c r="I1084" s="217">
        <v>380</v>
      </c>
      <c r="J1084" s="217">
        <f t="shared" si="52"/>
        <v>9</v>
      </c>
      <c r="N1084" s="216"/>
      <c r="R1084" s="216"/>
      <c r="U1084" s="216"/>
    </row>
    <row r="1085" spans="1:21" ht="15" hidden="1" outlineLevel="1" thickBot="1" x14ac:dyDescent="0.4">
      <c r="A1085" s="216" t="s">
        <v>5420</v>
      </c>
      <c r="B1085" s="46">
        <v>62</v>
      </c>
      <c r="C1085" s="216" t="s">
        <v>5421</v>
      </c>
      <c r="D1085" s="72" t="s">
        <v>170</v>
      </c>
      <c r="E1085" s="217">
        <v>3</v>
      </c>
      <c r="F1085" s="217">
        <v>3</v>
      </c>
      <c r="G1085" s="217">
        <v>6</v>
      </c>
      <c r="H1085" s="269">
        <v>44662</v>
      </c>
      <c r="I1085" s="217">
        <v>90</v>
      </c>
      <c r="J1085" s="217">
        <f t="shared" si="52"/>
        <v>6</v>
      </c>
      <c r="N1085" s="216"/>
      <c r="R1085" s="216"/>
      <c r="U1085" s="216"/>
    </row>
    <row r="1086" spans="1:21" ht="15" hidden="1" outlineLevel="1" thickBot="1" x14ac:dyDescent="0.4">
      <c r="A1086" s="216" t="s">
        <v>5420</v>
      </c>
      <c r="B1086" s="46">
        <v>49</v>
      </c>
      <c r="C1086" s="216" t="s">
        <v>5421</v>
      </c>
      <c r="D1086" s="72" t="s">
        <v>170</v>
      </c>
      <c r="E1086" s="217">
        <v>3</v>
      </c>
      <c r="F1086" s="217">
        <v>7</v>
      </c>
      <c r="G1086" s="217">
        <v>10</v>
      </c>
      <c r="H1086" s="269">
        <v>44662</v>
      </c>
      <c r="I1086" s="217">
        <v>720</v>
      </c>
      <c r="J1086" s="217">
        <f t="shared" si="52"/>
        <v>10</v>
      </c>
      <c r="N1086" s="216"/>
      <c r="R1086" s="216"/>
      <c r="U1086" s="216"/>
    </row>
    <row r="1087" spans="1:21" ht="15" hidden="1" outlineLevel="1" thickBot="1" x14ac:dyDescent="0.4">
      <c r="A1087" s="216" t="s">
        <v>5420</v>
      </c>
      <c r="B1087" s="46">
        <v>59</v>
      </c>
      <c r="C1087" s="216" t="s">
        <v>5421</v>
      </c>
      <c r="D1087" s="72" t="s">
        <v>170</v>
      </c>
      <c r="E1087" s="217">
        <v>6</v>
      </c>
      <c r="F1087" s="217">
        <v>6</v>
      </c>
      <c r="G1087" s="217">
        <v>12</v>
      </c>
      <c r="H1087" s="269">
        <v>44662</v>
      </c>
      <c r="I1087" s="217">
        <v>200</v>
      </c>
      <c r="J1087" s="217">
        <f t="shared" si="52"/>
        <v>12</v>
      </c>
      <c r="N1087" s="216"/>
      <c r="R1087" s="216"/>
      <c r="U1087" s="216"/>
    </row>
    <row r="1088" spans="1:21" ht="15" hidden="1" outlineLevel="1" thickBot="1" x14ac:dyDescent="0.4">
      <c r="A1088" s="216" t="s">
        <v>5420</v>
      </c>
      <c r="B1088" s="46">
        <v>67</v>
      </c>
      <c r="C1088" s="216" t="s">
        <v>5421</v>
      </c>
      <c r="D1088" s="72" t="s">
        <v>170</v>
      </c>
      <c r="E1088" s="217">
        <v>3</v>
      </c>
      <c r="F1088" s="217">
        <v>3</v>
      </c>
      <c r="G1088" s="217">
        <v>6</v>
      </c>
      <c r="H1088" s="269">
        <v>44662</v>
      </c>
      <c r="I1088" s="217">
        <v>400</v>
      </c>
      <c r="J1088" s="217">
        <f t="shared" si="52"/>
        <v>6</v>
      </c>
      <c r="N1088" s="216"/>
      <c r="R1088" s="216"/>
      <c r="U1088" s="216"/>
    </row>
    <row r="1089" spans="1:21" ht="15" hidden="1" outlineLevel="1" thickBot="1" x14ac:dyDescent="0.4">
      <c r="A1089" s="216" t="s">
        <v>5420</v>
      </c>
      <c r="B1089" s="46">
        <v>52</v>
      </c>
      <c r="C1089" s="216" t="s">
        <v>5421</v>
      </c>
      <c r="D1089" s="72" t="s">
        <v>170</v>
      </c>
      <c r="E1089" s="217">
        <v>10</v>
      </c>
      <c r="F1089" s="217">
        <v>10</v>
      </c>
      <c r="G1089" s="217">
        <v>20</v>
      </c>
      <c r="H1089" s="269">
        <v>44662</v>
      </c>
      <c r="I1089" s="217">
        <v>370</v>
      </c>
      <c r="J1089" s="217">
        <f t="shared" si="52"/>
        <v>20</v>
      </c>
      <c r="N1089" s="216"/>
      <c r="R1089" s="216"/>
      <c r="U1089" s="216"/>
    </row>
    <row r="1090" spans="1:21" ht="15" hidden="1" outlineLevel="1" thickBot="1" x14ac:dyDescent="0.4">
      <c r="A1090" s="216" t="s">
        <v>5420</v>
      </c>
      <c r="B1090" s="46">
        <v>51</v>
      </c>
      <c r="C1090" s="216" t="s">
        <v>5421</v>
      </c>
      <c r="D1090" s="72" t="s">
        <v>170</v>
      </c>
      <c r="E1090" s="217">
        <v>4</v>
      </c>
      <c r="F1090" s="217">
        <v>5</v>
      </c>
      <c r="G1090" s="217">
        <v>9</v>
      </c>
      <c r="H1090" s="269">
        <v>44662</v>
      </c>
      <c r="I1090" s="217">
        <v>400</v>
      </c>
      <c r="J1090" s="217">
        <f t="shared" si="52"/>
        <v>9</v>
      </c>
      <c r="N1090" s="216"/>
      <c r="R1090" s="216"/>
      <c r="U1090" s="216"/>
    </row>
    <row r="1091" spans="1:21" ht="15" hidden="1" outlineLevel="1" thickBot="1" x14ac:dyDescent="0.4">
      <c r="A1091" s="216" t="s">
        <v>5420</v>
      </c>
      <c r="B1091" s="46">
        <v>58</v>
      </c>
      <c r="C1091" s="216" t="s">
        <v>5421</v>
      </c>
      <c r="D1091" s="72" t="s">
        <v>170</v>
      </c>
      <c r="E1091" s="217">
        <v>1</v>
      </c>
      <c r="F1091" s="217">
        <v>5</v>
      </c>
      <c r="G1091" s="217">
        <v>6</v>
      </c>
      <c r="H1091" s="269">
        <v>44662</v>
      </c>
      <c r="I1091" s="217">
        <v>350</v>
      </c>
      <c r="J1091" s="217">
        <f t="shared" ref="J1091:J1154" si="53">IF(I1091&gt;$Q$1,,G1091)</f>
        <v>6</v>
      </c>
      <c r="N1091" s="216"/>
      <c r="R1091" s="216"/>
      <c r="U1091" s="216"/>
    </row>
    <row r="1092" spans="1:21" ht="15" hidden="1" outlineLevel="1" thickBot="1" x14ac:dyDescent="0.4">
      <c r="A1092" s="216" t="s">
        <v>5420</v>
      </c>
      <c r="B1092" s="46">
        <v>63</v>
      </c>
      <c r="C1092" s="216" t="s">
        <v>5421</v>
      </c>
      <c r="D1092" s="72" t="s">
        <v>170</v>
      </c>
      <c r="E1092" s="217">
        <v>8</v>
      </c>
      <c r="F1092" s="217">
        <v>8</v>
      </c>
      <c r="G1092" s="217">
        <v>16</v>
      </c>
      <c r="H1092" s="269">
        <v>44662</v>
      </c>
      <c r="I1092" s="217">
        <v>70</v>
      </c>
      <c r="J1092" s="217">
        <f t="shared" si="53"/>
        <v>16</v>
      </c>
      <c r="N1092" s="216"/>
      <c r="R1092" s="216"/>
      <c r="U1092" s="216"/>
    </row>
    <row r="1093" spans="1:21" ht="15" hidden="1" outlineLevel="1" thickBot="1" x14ac:dyDescent="0.4">
      <c r="A1093" s="216" t="s">
        <v>5420</v>
      </c>
      <c r="B1093" s="46">
        <v>64</v>
      </c>
      <c r="C1093" s="216" t="s">
        <v>5421</v>
      </c>
      <c r="D1093" s="72" t="s">
        <v>170</v>
      </c>
      <c r="E1093" s="217">
        <v>6</v>
      </c>
      <c r="F1093" s="217">
        <v>6</v>
      </c>
      <c r="G1093" s="217">
        <v>12</v>
      </c>
      <c r="H1093" s="269">
        <v>44662</v>
      </c>
      <c r="I1093" s="217">
        <v>800</v>
      </c>
      <c r="J1093" s="217">
        <f t="shared" si="53"/>
        <v>12</v>
      </c>
      <c r="N1093" s="216"/>
      <c r="R1093" s="216"/>
      <c r="U1093" s="216"/>
    </row>
    <row r="1094" spans="1:21" ht="15" hidden="1" outlineLevel="1" thickBot="1" x14ac:dyDescent="0.4">
      <c r="A1094" s="216" t="s">
        <v>5420</v>
      </c>
      <c r="B1094" s="46">
        <v>65</v>
      </c>
      <c r="C1094" s="216" t="s">
        <v>5421</v>
      </c>
      <c r="D1094" s="72" t="s">
        <v>170</v>
      </c>
      <c r="E1094" s="217">
        <v>4</v>
      </c>
      <c r="F1094" s="217">
        <v>4</v>
      </c>
      <c r="G1094" s="217">
        <v>8</v>
      </c>
      <c r="H1094" s="269">
        <v>44662</v>
      </c>
      <c r="I1094" s="217">
        <v>200</v>
      </c>
      <c r="J1094" s="217">
        <f t="shared" si="53"/>
        <v>8</v>
      </c>
      <c r="N1094" s="216"/>
      <c r="R1094" s="216"/>
      <c r="U1094" s="216"/>
    </row>
    <row r="1095" spans="1:21" ht="15" hidden="1" outlineLevel="1" thickBot="1" x14ac:dyDescent="0.4">
      <c r="A1095" s="216" t="s">
        <v>5420</v>
      </c>
      <c r="B1095" s="46">
        <v>66</v>
      </c>
      <c r="C1095" s="216" t="s">
        <v>5421</v>
      </c>
      <c r="D1095" s="72" t="s">
        <v>170</v>
      </c>
      <c r="E1095" s="217">
        <v>1</v>
      </c>
      <c r="F1095" s="217">
        <v>3</v>
      </c>
      <c r="G1095" s="217">
        <v>4</v>
      </c>
      <c r="H1095" s="269">
        <v>44662</v>
      </c>
      <c r="I1095" s="217">
        <v>50</v>
      </c>
      <c r="J1095" s="217">
        <f t="shared" si="53"/>
        <v>4</v>
      </c>
      <c r="N1095" s="216"/>
      <c r="R1095" s="216"/>
      <c r="U1095" s="216"/>
    </row>
    <row r="1096" spans="1:21" ht="15" hidden="1" outlineLevel="1" thickBot="1" x14ac:dyDescent="0.4">
      <c r="A1096" s="216" t="s">
        <v>5420</v>
      </c>
      <c r="B1096" s="46">
        <v>69</v>
      </c>
      <c r="C1096" s="216" t="s">
        <v>5421</v>
      </c>
      <c r="D1096" s="72" t="s">
        <v>170</v>
      </c>
      <c r="E1096" s="217">
        <v>4</v>
      </c>
      <c r="F1096" s="217">
        <v>4</v>
      </c>
      <c r="G1096" s="217">
        <v>8</v>
      </c>
      <c r="H1096" s="269">
        <v>44662</v>
      </c>
      <c r="I1096" s="217">
        <v>800</v>
      </c>
      <c r="J1096" s="217">
        <f t="shared" si="53"/>
        <v>8</v>
      </c>
      <c r="N1096" s="216"/>
      <c r="R1096" s="216"/>
      <c r="U1096" s="216"/>
    </row>
    <row r="1097" spans="1:21" ht="15" hidden="1" outlineLevel="1" thickBot="1" x14ac:dyDescent="0.4">
      <c r="A1097" s="216" t="s">
        <v>5420</v>
      </c>
      <c r="B1097" s="46">
        <v>71</v>
      </c>
      <c r="C1097" s="216" t="s">
        <v>5421</v>
      </c>
      <c r="D1097" s="72" t="s">
        <v>170</v>
      </c>
      <c r="E1097" s="217">
        <v>3</v>
      </c>
      <c r="F1097" s="217">
        <v>3</v>
      </c>
      <c r="G1097" s="217">
        <v>6</v>
      </c>
      <c r="H1097" s="269">
        <v>44662</v>
      </c>
      <c r="I1097" s="217">
        <v>820</v>
      </c>
      <c r="J1097" s="217">
        <f t="shared" si="53"/>
        <v>6</v>
      </c>
      <c r="N1097" s="216"/>
      <c r="R1097" s="216"/>
      <c r="U1097" s="216"/>
    </row>
    <row r="1098" spans="1:21" ht="15" hidden="1" outlineLevel="1" thickBot="1" x14ac:dyDescent="0.4">
      <c r="A1098" s="216" t="s">
        <v>5420</v>
      </c>
      <c r="B1098" s="46">
        <v>83</v>
      </c>
      <c r="C1098" s="216" t="s">
        <v>5421</v>
      </c>
      <c r="D1098" s="72" t="s">
        <v>170</v>
      </c>
      <c r="E1098" s="217">
        <v>2</v>
      </c>
      <c r="F1098" s="217">
        <v>3</v>
      </c>
      <c r="G1098" s="217">
        <v>5</v>
      </c>
      <c r="H1098" s="269">
        <v>44662</v>
      </c>
      <c r="I1098" s="217">
        <v>470</v>
      </c>
      <c r="J1098" s="217">
        <f t="shared" si="53"/>
        <v>5</v>
      </c>
      <c r="N1098" s="216"/>
      <c r="R1098" s="216"/>
      <c r="U1098" s="216"/>
    </row>
    <row r="1099" spans="1:21" ht="15" hidden="1" outlineLevel="1" thickBot="1" x14ac:dyDescent="0.4">
      <c r="A1099" s="216" t="s">
        <v>5420</v>
      </c>
      <c r="B1099" s="46">
        <v>72</v>
      </c>
      <c r="C1099" s="216" t="s">
        <v>5421</v>
      </c>
      <c r="D1099" s="72" t="s">
        <v>170</v>
      </c>
      <c r="E1099" s="217">
        <v>3</v>
      </c>
      <c r="F1099" s="217">
        <v>3</v>
      </c>
      <c r="G1099" s="217">
        <v>6</v>
      </c>
      <c r="H1099" s="269">
        <v>44662</v>
      </c>
      <c r="I1099" s="217">
        <v>700</v>
      </c>
      <c r="J1099" s="217">
        <f t="shared" si="53"/>
        <v>6</v>
      </c>
      <c r="N1099" s="216"/>
      <c r="R1099" s="216"/>
      <c r="U1099" s="216"/>
    </row>
    <row r="1100" spans="1:21" ht="15" hidden="1" outlineLevel="1" thickBot="1" x14ac:dyDescent="0.4">
      <c r="A1100" s="216" t="s">
        <v>5420</v>
      </c>
      <c r="B1100" s="46">
        <v>75</v>
      </c>
      <c r="C1100" s="216" t="s">
        <v>5421</v>
      </c>
      <c r="D1100" s="72" t="s">
        <v>170</v>
      </c>
      <c r="E1100" s="217">
        <v>2</v>
      </c>
      <c r="F1100" s="217">
        <v>2</v>
      </c>
      <c r="G1100" s="217">
        <v>4</v>
      </c>
      <c r="H1100" s="269">
        <v>44662</v>
      </c>
      <c r="I1100" s="217">
        <v>400</v>
      </c>
      <c r="J1100" s="217">
        <f t="shared" si="53"/>
        <v>4</v>
      </c>
      <c r="N1100" s="216"/>
      <c r="R1100" s="216"/>
      <c r="U1100" s="216"/>
    </row>
    <row r="1101" spans="1:21" ht="15" hidden="1" outlineLevel="1" thickBot="1" x14ac:dyDescent="0.4">
      <c r="A1101" s="216" t="s">
        <v>5420</v>
      </c>
      <c r="B1101" s="46">
        <v>76</v>
      </c>
      <c r="C1101" s="216" t="s">
        <v>5421</v>
      </c>
      <c r="D1101" s="72" t="s">
        <v>170</v>
      </c>
      <c r="E1101" s="217">
        <v>5</v>
      </c>
      <c r="F1101" s="217">
        <v>5</v>
      </c>
      <c r="G1101" s="217">
        <v>10</v>
      </c>
      <c r="H1101" s="269">
        <v>44662</v>
      </c>
      <c r="I1101" s="217">
        <v>700</v>
      </c>
      <c r="J1101" s="217">
        <f t="shared" si="53"/>
        <v>10</v>
      </c>
      <c r="N1101" s="216"/>
      <c r="R1101" s="216"/>
      <c r="U1101" s="216"/>
    </row>
    <row r="1102" spans="1:21" ht="15" hidden="1" outlineLevel="1" thickBot="1" x14ac:dyDescent="0.4">
      <c r="A1102" s="216" t="s">
        <v>5420</v>
      </c>
      <c r="B1102" s="46">
        <v>77</v>
      </c>
      <c r="C1102" s="216" t="s">
        <v>5421</v>
      </c>
      <c r="D1102" s="72" t="s">
        <v>170</v>
      </c>
      <c r="E1102" s="217">
        <v>4</v>
      </c>
      <c r="F1102" s="217">
        <v>4</v>
      </c>
      <c r="G1102" s="217">
        <v>8</v>
      </c>
      <c r="H1102" s="269">
        <v>44662</v>
      </c>
      <c r="I1102" s="217">
        <v>100</v>
      </c>
      <c r="J1102" s="217">
        <f t="shared" si="53"/>
        <v>8</v>
      </c>
      <c r="N1102" s="216"/>
      <c r="R1102" s="216"/>
      <c r="U1102" s="216"/>
    </row>
    <row r="1103" spans="1:21" ht="15" hidden="1" outlineLevel="1" thickBot="1" x14ac:dyDescent="0.4">
      <c r="A1103" s="216" t="s">
        <v>5420</v>
      </c>
      <c r="B1103" s="46">
        <v>78</v>
      </c>
      <c r="C1103" s="216" t="s">
        <v>5421</v>
      </c>
      <c r="D1103" s="72" t="s">
        <v>170</v>
      </c>
      <c r="E1103" s="217">
        <v>6</v>
      </c>
      <c r="F1103" s="217">
        <v>6</v>
      </c>
      <c r="G1103" s="217">
        <v>12</v>
      </c>
      <c r="H1103" s="269">
        <v>44662</v>
      </c>
      <c r="I1103" s="217">
        <v>50</v>
      </c>
      <c r="J1103" s="217">
        <f t="shared" si="53"/>
        <v>12</v>
      </c>
      <c r="N1103" s="216"/>
      <c r="R1103" s="216"/>
      <c r="U1103" s="216"/>
    </row>
    <row r="1104" spans="1:21" ht="15" hidden="1" outlineLevel="1" thickBot="1" x14ac:dyDescent="0.4">
      <c r="A1104" s="216" t="s">
        <v>5420</v>
      </c>
      <c r="B1104" s="46">
        <v>81</v>
      </c>
      <c r="C1104" s="216" t="s">
        <v>5421</v>
      </c>
      <c r="D1104" s="72" t="s">
        <v>170</v>
      </c>
      <c r="E1104" s="217">
        <v>4</v>
      </c>
      <c r="F1104" s="217">
        <v>4</v>
      </c>
      <c r="G1104" s="217">
        <v>8</v>
      </c>
      <c r="H1104" s="269">
        <v>44662</v>
      </c>
      <c r="I1104" s="217">
        <v>600</v>
      </c>
      <c r="J1104" s="217">
        <f t="shared" si="53"/>
        <v>8</v>
      </c>
      <c r="N1104" s="216"/>
      <c r="R1104" s="216"/>
      <c r="U1104" s="216"/>
    </row>
    <row r="1105" spans="1:21" ht="15" hidden="1" outlineLevel="1" thickBot="1" x14ac:dyDescent="0.4">
      <c r="A1105" s="216" t="s">
        <v>5420</v>
      </c>
      <c r="B1105" s="46">
        <v>82</v>
      </c>
      <c r="C1105" s="216" t="s">
        <v>5421</v>
      </c>
      <c r="D1105" s="72" t="s">
        <v>170</v>
      </c>
      <c r="E1105" s="217">
        <v>3</v>
      </c>
      <c r="F1105" s="217">
        <v>3</v>
      </c>
      <c r="G1105" s="217">
        <v>6</v>
      </c>
      <c r="H1105" s="269">
        <v>44662</v>
      </c>
      <c r="I1105" s="217">
        <v>70</v>
      </c>
      <c r="J1105" s="217">
        <f t="shared" si="53"/>
        <v>6</v>
      </c>
      <c r="N1105" s="216"/>
      <c r="R1105" s="216"/>
      <c r="U1105" s="216"/>
    </row>
    <row r="1106" spans="1:21" ht="15" hidden="1" outlineLevel="1" thickBot="1" x14ac:dyDescent="0.4">
      <c r="A1106" s="216" t="s">
        <v>5420</v>
      </c>
      <c r="B1106" s="46">
        <v>25</v>
      </c>
      <c r="C1106" s="216" t="s">
        <v>5421</v>
      </c>
      <c r="D1106" s="72" t="s">
        <v>170</v>
      </c>
      <c r="E1106" s="217">
        <v>3</v>
      </c>
      <c r="F1106" s="217">
        <v>5</v>
      </c>
      <c r="G1106" s="217">
        <v>8</v>
      </c>
      <c r="H1106" s="269">
        <v>44662</v>
      </c>
      <c r="I1106" s="217">
        <v>470</v>
      </c>
      <c r="J1106" s="217">
        <f t="shared" si="53"/>
        <v>8</v>
      </c>
      <c r="N1106" s="216"/>
      <c r="R1106" s="216"/>
      <c r="U1106" s="216"/>
    </row>
    <row r="1107" spans="1:21" ht="15" hidden="1" outlineLevel="1" thickBot="1" x14ac:dyDescent="0.4">
      <c r="A1107" s="216" t="s">
        <v>5420</v>
      </c>
      <c r="B1107" s="46">
        <v>37</v>
      </c>
      <c r="C1107" s="216" t="s">
        <v>5421</v>
      </c>
      <c r="D1107" s="72" t="s">
        <v>170</v>
      </c>
      <c r="E1107" s="217">
        <v>6</v>
      </c>
      <c r="F1107" s="217">
        <v>8</v>
      </c>
      <c r="G1107" s="217">
        <v>14</v>
      </c>
      <c r="H1107" s="269">
        <v>44662</v>
      </c>
      <c r="I1107" s="217">
        <v>800</v>
      </c>
      <c r="J1107" s="217">
        <f t="shared" si="53"/>
        <v>14</v>
      </c>
      <c r="N1107" s="216"/>
      <c r="R1107" s="216"/>
      <c r="U1107" s="216"/>
    </row>
    <row r="1108" spans="1:21" ht="15" hidden="1" outlineLevel="1" thickBot="1" x14ac:dyDescent="0.4">
      <c r="A1108" s="216" t="s">
        <v>5420</v>
      </c>
      <c r="B1108" s="46">
        <v>42</v>
      </c>
      <c r="C1108" s="216" t="s">
        <v>5421</v>
      </c>
      <c r="D1108" s="72" t="s">
        <v>170</v>
      </c>
      <c r="E1108" s="217">
        <v>10</v>
      </c>
      <c r="F1108" s="217">
        <v>10</v>
      </c>
      <c r="G1108" s="217">
        <v>20</v>
      </c>
      <c r="H1108" s="269">
        <v>44662</v>
      </c>
      <c r="I1108" s="217">
        <v>420</v>
      </c>
      <c r="J1108" s="217">
        <f t="shared" si="53"/>
        <v>20</v>
      </c>
      <c r="N1108" s="216"/>
      <c r="R1108" s="216"/>
      <c r="U1108" s="216"/>
    </row>
    <row r="1109" spans="1:21" ht="15" collapsed="1" thickBot="1" x14ac:dyDescent="0.4">
      <c r="A1109" s="415" t="s">
        <v>5420</v>
      </c>
      <c r="B1109" s="273"/>
      <c r="C1109" s="417" t="s">
        <v>5421</v>
      </c>
      <c r="D1109" s="273">
        <f>COUNTA(D1025:D1108)</f>
        <v>84</v>
      </c>
      <c r="E1109" s="418">
        <f>SUM(E1025:E1108)</f>
        <v>382</v>
      </c>
      <c r="F1109" s="418">
        <f t="shared" ref="F1109:G1109" si="54">SUM(F1025:F1108)</f>
        <v>428</v>
      </c>
      <c r="G1109" s="418">
        <f t="shared" si="54"/>
        <v>810</v>
      </c>
      <c r="H1109" s="422">
        <v>44662</v>
      </c>
      <c r="I1109" s="425">
        <f>AVERAGE(I1025:I1108)</f>
        <v>396.78571428571428</v>
      </c>
      <c r="J1109" s="418">
        <f t="shared" ref="J1109" si="55">SUM(J1025:J1108)</f>
        <v>810</v>
      </c>
    </row>
    <row r="1110" spans="1:21" ht="15" hidden="1" outlineLevel="1" thickBot="1" x14ac:dyDescent="0.4">
      <c r="A1110" s="216" t="s">
        <v>5422</v>
      </c>
      <c r="B1110" s="46">
        <v>1</v>
      </c>
      <c r="C1110" s="216" t="s">
        <v>5423</v>
      </c>
      <c r="D1110" s="72" t="s">
        <v>170</v>
      </c>
      <c r="E1110" s="217">
        <v>6</v>
      </c>
      <c r="F1110" s="217">
        <v>2</v>
      </c>
      <c r="G1110" s="217">
        <v>8</v>
      </c>
      <c r="H1110" s="269">
        <v>44663</v>
      </c>
      <c r="I1110" s="217">
        <v>400</v>
      </c>
      <c r="J1110" s="217">
        <f t="shared" si="53"/>
        <v>8</v>
      </c>
      <c r="N1110" s="216"/>
      <c r="R1110" s="216"/>
      <c r="U1110" s="216"/>
    </row>
    <row r="1111" spans="1:21" ht="15" hidden="1" outlineLevel="1" thickBot="1" x14ac:dyDescent="0.4">
      <c r="A1111" s="216" t="s">
        <v>5422</v>
      </c>
      <c r="B1111" s="46">
        <v>2</v>
      </c>
      <c r="C1111" s="216" t="s">
        <v>5423</v>
      </c>
      <c r="D1111" s="72" t="s">
        <v>170</v>
      </c>
      <c r="E1111" s="217">
        <v>2</v>
      </c>
      <c r="F1111" s="217">
        <v>2</v>
      </c>
      <c r="G1111" s="217">
        <v>4</v>
      </c>
      <c r="H1111" s="269">
        <v>44663</v>
      </c>
      <c r="I1111" s="217">
        <v>600</v>
      </c>
      <c r="J1111" s="217">
        <f t="shared" si="53"/>
        <v>4</v>
      </c>
      <c r="N1111" s="216"/>
      <c r="R1111" s="216"/>
      <c r="U1111" s="216"/>
    </row>
    <row r="1112" spans="1:21" ht="15" hidden="1" outlineLevel="1" thickBot="1" x14ac:dyDescent="0.4">
      <c r="A1112" s="216" t="s">
        <v>5422</v>
      </c>
      <c r="B1112" s="46">
        <v>3</v>
      </c>
      <c r="C1112" s="216" t="s">
        <v>5423</v>
      </c>
      <c r="D1112" s="72" t="s">
        <v>170</v>
      </c>
      <c r="E1112" s="217">
        <v>4</v>
      </c>
      <c r="F1112" s="217">
        <v>5</v>
      </c>
      <c r="G1112" s="217">
        <v>9</v>
      </c>
      <c r="H1112" s="269">
        <v>44663</v>
      </c>
      <c r="I1112" s="217">
        <v>700</v>
      </c>
      <c r="J1112" s="217">
        <f t="shared" si="53"/>
        <v>9</v>
      </c>
      <c r="N1112" s="216"/>
      <c r="R1112" s="216"/>
      <c r="U1112" s="216"/>
    </row>
    <row r="1113" spans="1:21" ht="15" hidden="1" outlineLevel="1" thickBot="1" x14ac:dyDescent="0.4">
      <c r="A1113" s="216" t="s">
        <v>5422</v>
      </c>
      <c r="B1113" s="46">
        <v>4</v>
      </c>
      <c r="C1113" s="216" t="s">
        <v>5423</v>
      </c>
      <c r="D1113" s="72" t="s">
        <v>170</v>
      </c>
      <c r="E1113" s="217">
        <v>7</v>
      </c>
      <c r="F1113" s="217">
        <v>2</v>
      </c>
      <c r="G1113" s="217">
        <v>9</v>
      </c>
      <c r="H1113" s="269">
        <v>44663</v>
      </c>
      <c r="I1113" s="217">
        <v>300</v>
      </c>
      <c r="J1113" s="217">
        <f t="shared" si="53"/>
        <v>9</v>
      </c>
      <c r="N1113" s="216"/>
      <c r="R1113" s="216"/>
      <c r="U1113" s="216"/>
    </row>
    <row r="1114" spans="1:21" ht="15" hidden="1" outlineLevel="1" thickBot="1" x14ac:dyDescent="0.4">
      <c r="A1114" s="216" t="s">
        <v>5422</v>
      </c>
      <c r="B1114" s="46">
        <v>5</v>
      </c>
      <c r="C1114" s="216" t="s">
        <v>5423</v>
      </c>
      <c r="D1114" s="72" t="s">
        <v>170</v>
      </c>
      <c r="E1114" s="217">
        <v>6</v>
      </c>
      <c r="F1114" s="217">
        <v>3</v>
      </c>
      <c r="G1114" s="217">
        <v>9</v>
      </c>
      <c r="H1114" s="269">
        <v>44663</v>
      </c>
      <c r="I1114" s="217">
        <v>100</v>
      </c>
      <c r="J1114" s="217">
        <f t="shared" si="53"/>
        <v>9</v>
      </c>
      <c r="N1114" s="216"/>
      <c r="R1114" s="216"/>
      <c r="U1114" s="216"/>
    </row>
    <row r="1115" spans="1:21" ht="15" hidden="1" outlineLevel="1" thickBot="1" x14ac:dyDescent="0.4">
      <c r="A1115" s="216" t="s">
        <v>5422</v>
      </c>
      <c r="B1115" s="46">
        <v>27</v>
      </c>
      <c r="C1115" s="216" t="s">
        <v>5423</v>
      </c>
      <c r="D1115" s="72" t="s">
        <v>170</v>
      </c>
      <c r="E1115" s="217">
        <v>13</v>
      </c>
      <c r="F1115" s="217">
        <v>7</v>
      </c>
      <c r="G1115" s="217">
        <v>20</v>
      </c>
      <c r="H1115" s="269">
        <v>44663</v>
      </c>
      <c r="I1115" s="217">
        <v>500</v>
      </c>
      <c r="J1115" s="217">
        <f t="shared" si="53"/>
        <v>20</v>
      </c>
      <c r="N1115" s="216"/>
      <c r="R1115" s="216"/>
      <c r="U1115" s="216"/>
    </row>
    <row r="1116" spans="1:21" ht="15" hidden="1" outlineLevel="1" thickBot="1" x14ac:dyDescent="0.4">
      <c r="A1116" s="216" t="s">
        <v>5422</v>
      </c>
      <c r="B1116" s="46">
        <v>6</v>
      </c>
      <c r="C1116" s="216" t="s">
        <v>5423</v>
      </c>
      <c r="D1116" s="72" t="s">
        <v>170</v>
      </c>
      <c r="E1116" s="217">
        <v>2</v>
      </c>
      <c r="F1116" s="217">
        <v>3</v>
      </c>
      <c r="G1116" s="217">
        <v>5</v>
      </c>
      <c r="H1116" s="269">
        <v>44663</v>
      </c>
      <c r="I1116" s="217">
        <v>200</v>
      </c>
      <c r="J1116" s="217">
        <f t="shared" si="53"/>
        <v>5</v>
      </c>
      <c r="N1116" s="216"/>
      <c r="R1116" s="216"/>
      <c r="U1116" s="216"/>
    </row>
    <row r="1117" spans="1:21" ht="15" hidden="1" outlineLevel="1" thickBot="1" x14ac:dyDescent="0.4">
      <c r="A1117" s="216" t="s">
        <v>5422</v>
      </c>
      <c r="B1117" s="46">
        <v>7</v>
      </c>
      <c r="C1117" s="216" t="s">
        <v>5423</v>
      </c>
      <c r="D1117" s="72" t="s">
        <v>170</v>
      </c>
      <c r="E1117" s="217">
        <v>4</v>
      </c>
      <c r="F1117" s="217">
        <v>2</v>
      </c>
      <c r="G1117" s="217">
        <v>6</v>
      </c>
      <c r="H1117" s="269">
        <v>44663</v>
      </c>
      <c r="I1117" s="217">
        <v>500</v>
      </c>
      <c r="J1117" s="217">
        <f t="shared" si="53"/>
        <v>6</v>
      </c>
      <c r="N1117" s="216"/>
      <c r="R1117" s="216"/>
      <c r="U1117" s="216"/>
    </row>
    <row r="1118" spans="1:21" ht="15" hidden="1" outlineLevel="1" thickBot="1" x14ac:dyDescent="0.4">
      <c r="A1118" s="216" t="s">
        <v>5422</v>
      </c>
      <c r="B1118" s="46">
        <v>8</v>
      </c>
      <c r="C1118" s="216" t="s">
        <v>5423</v>
      </c>
      <c r="D1118" s="72" t="s">
        <v>170</v>
      </c>
      <c r="E1118" s="217">
        <v>3</v>
      </c>
      <c r="F1118" s="217">
        <v>1</v>
      </c>
      <c r="G1118" s="217">
        <v>4</v>
      </c>
      <c r="H1118" s="269">
        <v>44663</v>
      </c>
      <c r="I1118" s="217">
        <v>700</v>
      </c>
      <c r="J1118" s="217">
        <f t="shared" si="53"/>
        <v>4</v>
      </c>
      <c r="N1118" s="216"/>
      <c r="R1118" s="216"/>
      <c r="U1118" s="216"/>
    </row>
    <row r="1119" spans="1:21" ht="15" hidden="1" outlineLevel="1" thickBot="1" x14ac:dyDescent="0.4">
      <c r="A1119" s="216" t="s">
        <v>5422</v>
      </c>
      <c r="B1119" s="46">
        <v>9</v>
      </c>
      <c r="C1119" s="216" t="s">
        <v>5423</v>
      </c>
      <c r="D1119" s="72" t="s">
        <v>170</v>
      </c>
      <c r="E1119" s="217">
        <v>3</v>
      </c>
      <c r="F1119" s="217">
        <v>3</v>
      </c>
      <c r="G1119" s="217">
        <v>6</v>
      </c>
      <c r="H1119" s="269">
        <v>44663</v>
      </c>
      <c r="I1119" s="217">
        <v>900</v>
      </c>
      <c r="J1119" s="217">
        <f t="shared" si="53"/>
        <v>6</v>
      </c>
      <c r="N1119" s="216"/>
      <c r="R1119" s="216"/>
      <c r="U1119" s="216"/>
    </row>
    <row r="1120" spans="1:21" ht="15" hidden="1" outlineLevel="1" thickBot="1" x14ac:dyDescent="0.4">
      <c r="A1120" s="216" t="s">
        <v>5422</v>
      </c>
      <c r="B1120" s="46">
        <v>10</v>
      </c>
      <c r="C1120" s="216" t="s">
        <v>5423</v>
      </c>
      <c r="D1120" s="72" t="s">
        <v>170</v>
      </c>
      <c r="E1120" s="217">
        <v>2</v>
      </c>
      <c r="F1120" s="217">
        <v>2</v>
      </c>
      <c r="G1120" s="217">
        <v>4</v>
      </c>
      <c r="H1120" s="269">
        <v>44663</v>
      </c>
      <c r="I1120" s="217">
        <v>100</v>
      </c>
      <c r="J1120" s="217">
        <f t="shared" si="53"/>
        <v>4</v>
      </c>
      <c r="N1120" s="216"/>
      <c r="R1120" s="216"/>
      <c r="U1120" s="216"/>
    </row>
    <row r="1121" spans="1:21" ht="15" hidden="1" outlineLevel="1" thickBot="1" x14ac:dyDescent="0.4">
      <c r="A1121" s="216" t="s">
        <v>5422</v>
      </c>
      <c r="B1121" s="46">
        <v>11</v>
      </c>
      <c r="C1121" s="216" t="s">
        <v>5423</v>
      </c>
      <c r="D1121" s="72" t="s">
        <v>170</v>
      </c>
      <c r="E1121" s="217">
        <v>8</v>
      </c>
      <c r="F1121" s="217">
        <v>2</v>
      </c>
      <c r="G1121" s="217">
        <v>10</v>
      </c>
      <c r="H1121" s="269">
        <v>44663</v>
      </c>
      <c r="I1121" s="217">
        <v>700</v>
      </c>
      <c r="J1121" s="217">
        <f t="shared" si="53"/>
        <v>10</v>
      </c>
      <c r="N1121" s="216"/>
      <c r="R1121" s="216"/>
      <c r="U1121" s="216"/>
    </row>
    <row r="1122" spans="1:21" ht="15" hidden="1" outlineLevel="1" thickBot="1" x14ac:dyDescent="0.4">
      <c r="A1122" s="216" t="s">
        <v>5422</v>
      </c>
      <c r="B1122" s="46">
        <v>12</v>
      </c>
      <c r="C1122" s="216" t="s">
        <v>5423</v>
      </c>
      <c r="D1122" s="72" t="s">
        <v>170</v>
      </c>
      <c r="E1122" s="217">
        <v>9</v>
      </c>
      <c r="F1122" s="217">
        <v>3</v>
      </c>
      <c r="G1122" s="217">
        <v>12</v>
      </c>
      <c r="H1122" s="269">
        <v>44663</v>
      </c>
      <c r="I1122" s="217">
        <v>500</v>
      </c>
      <c r="J1122" s="217">
        <f t="shared" si="53"/>
        <v>12</v>
      </c>
      <c r="N1122" s="216"/>
      <c r="R1122" s="216"/>
      <c r="U1122" s="216"/>
    </row>
    <row r="1123" spans="1:21" ht="15" hidden="1" outlineLevel="1" thickBot="1" x14ac:dyDescent="0.4">
      <c r="A1123" s="216" t="s">
        <v>5422</v>
      </c>
      <c r="B1123" s="46">
        <v>13</v>
      </c>
      <c r="C1123" s="216" t="s">
        <v>5423</v>
      </c>
      <c r="D1123" s="72" t="s">
        <v>170</v>
      </c>
      <c r="E1123" s="217">
        <v>4</v>
      </c>
      <c r="F1123" s="217">
        <v>3</v>
      </c>
      <c r="G1123" s="217">
        <v>7</v>
      </c>
      <c r="H1123" s="269">
        <v>44663</v>
      </c>
      <c r="I1123" s="217">
        <v>300</v>
      </c>
      <c r="J1123" s="217">
        <f t="shared" si="53"/>
        <v>7</v>
      </c>
      <c r="N1123" s="216"/>
      <c r="R1123" s="216"/>
      <c r="U1123" s="216"/>
    </row>
    <row r="1124" spans="1:21" ht="15" hidden="1" outlineLevel="1" thickBot="1" x14ac:dyDescent="0.4">
      <c r="A1124" s="216" t="s">
        <v>5422</v>
      </c>
      <c r="B1124" s="46">
        <v>14</v>
      </c>
      <c r="C1124" s="216" t="s">
        <v>5423</v>
      </c>
      <c r="D1124" s="72" t="s">
        <v>170</v>
      </c>
      <c r="E1124" s="217">
        <v>10</v>
      </c>
      <c r="F1124" s="217">
        <v>2</v>
      </c>
      <c r="G1124" s="217">
        <v>12</v>
      </c>
      <c r="H1124" s="269">
        <v>44663</v>
      </c>
      <c r="I1124" s="217">
        <v>400</v>
      </c>
      <c r="J1124" s="217">
        <f t="shared" si="53"/>
        <v>12</v>
      </c>
      <c r="N1124" s="216"/>
      <c r="R1124" s="216"/>
      <c r="U1124" s="216"/>
    </row>
    <row r="1125" spans="1:21" ht="15" hidden="1" outlineLevel="1" thickBot="1" x14ac:dyDescent="0.4">
      <c r="A1125" s="216" t="s">
        <v>5422</v>
      </c>
      <c r="B1125" s="46">
        <v>15</v>
      </c>
      <c r="C1125" s="216" t="s">
        <v>5423</v>
      </c>
      <c r="D1125" s="72" t="s">
        <v>170</v>
      </c>
      <c r="E1125" s="217">
        <v>5</v>
      </c>
      <c r="F1125" s="217">
        <v>3</v>
      </c>
      <c r="G1125" s="217">
        <v>8</v>
      </c>
      <c r="H1125" s="269">
        <v>44663</v>
      </c>
      <c r="I1125" s="217">
        <v>800</v>
      </c>
      <c r="J1125" s="217">
        <f t="shared" si="53"/>
        <v>8</v>
      </c>
      <c r="N1125" s="216"/>
      <c r="R1125" s="216"/>
      <c r="U1125" s="216"/>
    </row>
    <row r="1126" spans="1:21" ht="15" hidden="1" outlineLevel="1" thickBot="1" x14ac:dyDescent="0.4">
      <c r="A1126" s="216" t="s">
        <v>5422</v>
      </c>
      <c r="B1126" s="46">
        <v>16</v>
      </c>
      <c r="C1126" s="216" t="s">
        <v>5423</v>
      </c>
      <c r="D1126" s="72" t="s">
        <v>170</v>
      </c>
      <c r="E1126" s="217">
        <v>9</v>
      </c>
      <c r="F1126" s="217">
        <v>5</v>
      </c>
      <c r="G1126" s="217">
        <v>14</v>
      </c>
      <c r="H1126" s="269">
        <v>44663</v>
      </c>
      <c r="I1126" s="217">
        <v>900</v>
      </c>
      <c r="J1126" s="217">
        <f t="shared" si="53"/>
        <v>14</v>
      </c>
      <c r="N1126" s="216"/>
      <c r="R1126" s="216"/>
      <c r="U1126" s="216"/>
    </row>
    <row r="1127" spans="1:21" ht="15" hidden="1" outlineLevel="1" thickBot="1" x14ac:dyDescent="0.4">
      <c r="A1127" s="216" t="s">
        <v>5422</v>
      </c>
      <c r="B1127" s="46">
        <v>17</v>
      </c>
      <c r="C1127" s="216" t="s">
        <v>5423</v>
      </c>
      <c r="D1127" s="72" t="s">
        <v>170</v>
      </c>
      <c r="E1127" s="217">
        <v>4</v>
      </c>
      <c r="F1127" s="217">
        <v>3</v>
      </c>
      <c r="G1127" s="217">
        <v>7</v>
      </c>
      <c r="H1127" s="269">
        <v>44663</v>
      </c>
      <c r="I1127" s="217">
        <v>600</v>
      </c>
      <c r="J1127" s="217">
        <f t="shared" si="53"/>
        <v>7</v>
      </c>
      <c r="N1127" s="216"/>
      <c r="R1127" s="216"/>
      <c r="U1127" s="216"/>
    </row>
    <row r="1128" spans="1:21" ht="15" hidden="1" outlineLevel="1" thickBot="1" x14ac:dyDescent="0.4">
      <c r="A1128" s="216" t="s">
        <v>5422</v>
      </c>
      <c r="B1128" s="46">
        <v>18</v>
      </c>
      <c r="C1128" s="216" t="s">
        <v>5423</v>
      </c>
      <c r="D1128" s="72" t="s">
        <v>170</v>
      </c>
      <c r="E1128" s="217">
        <v>6</v>
      </c>
      <c r="F1128" s="217">
        <v>6</v>
      </c>
      <c r="G1128" s="217">
        <v>12</v>
      </c>
      <c r="H1128" s="269">
        <v>44663</v>
      </c>
      <c r="I1128" s="217">
        <v>800</v>
      </c>
      <c r="J1128" s="217">
        <f t="shared" si="53"/>
        <v>12</v>
      </c>
      <c r="N1128" s="216"/>
      <c r="R1128" s="216"/>
      <c r="U1128" s="216"/>
    </row>
    <row r="1129" spans="1:21" ht="15" hidden="1" outlineLevel="1" thickBot="1" x14ac:dyDescent="0.4">
      <c r="A1129" s="216" t="s">
        <v>5422</v>
      </c>
      <c r="B1129" s="46">
        <v>19</v>
      </c>
      <c r="C1129" s="216" t="s">
        <v>5423</v>
      </c>
      <c r="D1129" s="72" t="s">
        <v>170</v>
      </c>
      <c r="E1129" s="217">
        <v>6</v>
      </c>
      <c r="F1129" s="217">
        <v>2</v>
      </c>
      <c r="G1129" s="217">
        <v>8</v>
      </c>
      <c r="H1129" s="269">
        <v>44663</v>
      </c>
      <c r="I1129" s="217">
        <v>100</v>
      </c>
      <c r="J1129" s="217">
        <f t="shared" si="53"/>
        <v>8</v>
      </c>
      <c r="N1129" s="216"/>
      <c r="R1129" s="216"/>
      <c r="U1129" s="216"/>
    </row>
    <row r="1130" spans="1:21" ht="15" hidden="1" outlineLevel="1" thickBot="1" x14ac:dyDescent="0.4">
      <c r="A1130" s="216" t="s">
        <v>5422</v>
      </c>
      <c r="B1130" s="46">
        <v>20</v>
      </c>
      <c r="C1130" s="216" t="s">
        <v>5423</v>
      </c>
      <c r="D1130" s="72" t="s">
        <v>170</v>
      </c>
      <c r="E1130" s="217">
        <v>3</v>
      </c>
      <c r="F1130" s="217">
        <v>2</v>
      </c>
      <c r="G1130" s="217">
        <v>5</v>
      </c>
      <c r="H1130" s="269">
        <v>44663</v>
      </c>
      <c r="I1130" s="217">
        <v>300</v>
      </c>
      <c r="J1130" s="217">
        <f t="shared" si="53"/>
        <v>5</v>
      </c>
      <c r="N1130" s="216"/>
      <c r="R1130" s="216"/>
      <c r="U1130" s="216"/>
    </row>
    <row r="1131" spans="1:21" ht="15" hidden="1" outlineLevel="1" thickBot="1" x14ac:dyDescent="0.4">
      <c r="A1131" s="216" t="s">
        <v>5422</v>
      </c>
      <c r="B1131" s="46">
        <v>21</v>
      </c>
      <c r="C1131" s="216" t="s">
        <v>5423</v>
      </c>
      <c r="D1131" s="72" t="s">
        <v>170</v>
      </c>
      <c r="E1131" s="217">
        <v>3</v>
      </c>
      <c r="F1131" s="217">
        <v>2</v>
      </c>
      <c r="G1131" s="217">
        <v>5</v>
      </c>
      <c r="H1131" s="269">
        <v>44663</v>
      </c>
      <c r="I1131" s="217">
        <v>200</v>
      </c>
      <c r="J1131" s="217">
        <f t="shared" si="53"/>
        <v>5</v>
      </c>
      <c r="N1131" s="216"/>
      <c r="R1131" s="216"/>
      <c r="U1131" s="216"/>
    </row>
    <row r="1132" spans="1:21" ht="15" hidden="1" outlineLevel="1" thickBot="1" x14ac:dyDescent="0.4">
      <c r="A1132" s="216" t="s">
        <v>5422</v>
      </c>
      <c r="B1132" s="46">
        <v>22</v>
      </c>
      <c r="C1132" s="216" t="s">
        <v>5423</v>
      </c>
      <c r="D1132" s="72" t="s">
        <v>170</v>
      </c>
      <c r="E1132" s="217">
        <v>5</v>
      </c>
      <c r="F1132" s="217">
        <v>2</v>
      </c>
      <c r="G1132" s="217">
        <v>7</v>
      </c>
      <c r="H1132" s="269">
        <v>44663</v>
      </c>
      <c r="I1132" s="217">
        <v>200</v>
      </c>
      <c r="J1132" s="217">
        <f t="shared" si="53"/>
        <v>7</v>
      </c>
      <c r="N1132" s="216"/>
      <c r="R1132" s="216"/>
      <c r="U1132" s="216"/>
    </row>
    <row r="1133" spans="1:21" ht="15" hidden="1" outlineLevel="1" thickBot="1" x14ac:dyDescent="0.4">
      <c r="A1133" s="216" t="s">
        <v>5422</v>
      </c>
      <c r="B1133" s="46">
        <v>23</v>
      </c>
      <c r="C1133" s="216" t="s">
        <v>5423</v>
      </c>
      <c r="D1133" s="72" t="s">
        <v>170</v>
      </c>
      <c r="E1133" s="217">
        <v>3</v>
      </c>
      <c r="F1133" s="217">
        <v>5</v>
      </c>
      <c r="G1133" s="217">
        <v>8</v>
      </c>
      <c r="H1133" s="269">
        <v>44663</v>
      </c>
      <c r="I1133" s="217">
        <v>300</v>
      </c>
      <c r="J1133" s="217">
        <f t="shared" si="53"/>
        <v>8</v>
      </c>
      <c r="N1133" s="216"/>
      <c r="R1133" s="216"/>
      <c r="U1133" s="216"/>
    </row>
    <row r="1134" spans="1:21" ht="15" hidden="1" outlineLevel="1" thickBot="1" x14ac:dyDescent="0.4">
      <c r="A1134" s="216" t="s">
        <v>5422</v>
      </c>
      <c r="B1134" s="46">
        <v>24</v>
      </c>
      <c r="C1134" s="216" t="s">
        <v>5423</v>
      </c>
      <c r="D1134" s="72" t="s">
        <v>170</v>
      </c>
      <c r="E1134" s="217">
        <v>7</v>
      </c>
      <c r="F1134" s="217">
        <v>2</v>
      </c>
      <c r="G1134" s="217">
        <v>9</v>
      </c>
      <c r="H1134" s="269">
        <v>44663</v>
      </c>
      <c r="I1134" s="217">
        <v>200</v>
      </c>
      <c r="J1134" s="217">
        <f t="shared" si="53"/>
        <v>9</v>
      </c>
      <c r="N1134" s="216"/>
      <c r="R1134" s="216"/>
      <c r="U1134" s="216"/>
    </row>
    <row r="1135" spans="1:21" ht="15" hidden="1" outlineLevel="1" thickBot="1" x14ac:dyDescent="0.4">
      <c r="A1135" s="216" t="s">
        <v>5422</v>
      </c>
      <c r="B1135" s="46">
        <v>25</v>
      </c>
      <c r="C1135" s="216" t="s">
        <v>5423</v>
      </c>
      <c r="D1135" s="72" t="s">
        <v>170</v>
      </c>
      <c r="E1135" s="217">
        <v>5</v>
      </c>
      <c r="F1135" s="217">
        <v>2</v>
      </c>
      <c r="G1135" s="217">
        <v>7</v>
      </c>
      <c r="H1135" s="269">
        <v>44663</v>
      </c>
      <c r="I1135" s="217">
        <v>100</v>
      </c>
      <c r="J1135" s="217">
        <f t="shared" si="53"/>
        <v>7</v>
      </c>
      <c r="N1135" s="216"/>
      <c r="R1135" s="216"/>
      <c r="U1135" s="216"/>
    </row>
    <row r="1136" spans="1:21" ht="15" hidden="1" outlineLevel="1" thickBot="1" x14ac:dyDescent="0.4">
      <c r="A1136" s="216" t="s">
        <v>5422</v>
      </c>
      <c r="B1136" s="46">
        <v>26</v>
      </c>
      <c r="C1136" s="216" t="s">
        <v>5423</v>
      </c>
      <c r="D1136" s="72" t="s">
        <v>170</v>
      </c>
      <c r="E1136" s="217">
        <v>8</v>
      </c>
      <c r="F1136" s="217">
        <v>4</v>
      </c>
      <c r="G1136" s="217">
        <v>12</v>
      </c>
      <c r="H1136" s="269">
        <v>44663</v>
      </c>
      <c r="I1136" s="217">
        <v>700</v>
      </c>
      <c r="J1136" s="217">
        <f t="shared" si="53"/>
        <v>12</v>
      </c>
      <c r="N1136" s="216"/>
      <c r="R1136" s="216"/>
      <c r="U1136" s="216"/>
    </row>
    <row r="1137" spans="1:21" ht="15" hidden="1" outlineLevel="1" thickBot="1" x14ac:dyDescent="0.4">
      <c r="A1137" s="216" t="s">
        <v>5422</v>
      </c>
      <c r="B1137" s="46">
        <v>28</v>
      </c>
      <c r="C1137" s="216" t="s">
        <v>5423</v>
      </c>
      <c r="D1137" s="72" t="s">
        <v>170</v>
      </c>
      <c r="E1137" s="217">
        <v>8</v>
      </c>
      <c r="F1137" s="217">
        <v>3</v>
      </c>
      <c r="G1137" s="217">
        <v>11</v>
      </c>
      <c r="H1137" s="269">
        <v>44663</v>
      </c>
      <c r="I1137" s="217">
        <v>100</v>
      </c>
      <c r="J1137" s="217">
        <f t="shared" si="53"/>
        <v>11</v>
      </c>
      <c r="N1137" s="216"/>
      <c r="R1137" s="216"/>
      <c r="U1137" s="216"/>
    </row>
    <row r="1138" spans="1:21" ht="15" hidden="1" outlineLevel="1" thickBot="1" x14ac:dyDescent="0.4">
      <c r="A1138" s="216" t="s">
        <v>5422</v>
      </c>
      <c r="B1138" s="46">
        <v>29</v>
      </c>
      <c r="C1138" s="216" t="s">
        <v>5423</v>
      </c>
      <c r="D1138" s="72" t="s">
        <v>170</v>
      </c>
      <c r="E1138" s="217">
        <v>7</v>
      </c>
      <c r="F1138" s="217">
        <v>3</v>
      </c>
      <c r="G1138" s="217">
        <v>10</v>
      </c>
      <c r="H1138" s="269">
        <v>44663</v>
      </c>
      <c r="I1138" s="217">
        <v>200</v>
      </c>
      <c r="J1138" s="217">
        <f t="shared" si="53"/>
        <v>10</v>
      </c>
      <c r="N1138" s="216"/>
      <c r="R1138" s="216"/>
      <c r="U1138" s="216"/>
    </row>
    <row r="1139" spans="1:21" ht="15" hidden="1" outlineLevel="1" thickBot="1" x14ac:dyDescent="0.4">
      <c r="A1139" s="216" t="s">
        <v>5422</v>
      </c>
      <c r="B1139" s="46">
        <v>30</v>
      </c>
      <c r="C1139" s="216" t="s">
        <v>5423</v>
      </c>
      <c r="D1139" s="72" t="s">
        <v>170</v>
      </c>
      <c r="E1139" s="217">
        <v>6</v>
      </c>
      <c r="F1139" s="217">
        <v>2</v>
      </c>
      <c r="G1139" s="217">
        <v>8</v>
      </c>
      <c r="H1139" s="269">
        <v>44663</v>
      </c>
      <c r="I1139" s="217">
        <v>500</v>
      </c>
      <c r="J1139" s="217">
        <f t="shared" si="53"/>
        <v>8</v>
      </c>
      <c r="N1139" s="216"/>
      <c r="R1139" s="216"/>
      <c r="U1139" s="216"/>
    </row>
    <row r="1140" spans="1:21" ht="15" hidden="1" outlineLevel="1" thickBot="1" x14ac:dyDescent="0.4">
      <c r="A1140" s="216" t="s">
        <v>5422</v>
      </c>
      <c r="B1140" s="46">
        <v>31</v>
      </c>
      <c r="C1140" s="216" t="s">
        <v>5423</v>
      </c>
      <c r="D1140" s="72" t="s">
        <v>170</v>
      </c>
      <c r="E1140" s="217">
        <v>8</v>
      </c>
      <c r="F1140" s="217">
        <v>2</v>
      </c>
      <c r="G1140" s="217">
        <v>10</v>
      </c>
      <c r="H1140" s="269">
        <v>44663</v>
      </c>
      <c r="I1140" s="217">
        <v>700</v>
      </c>
      <c r="J1140" s="217">
        <f t="shared" si="53"/>
        <v>10</v>
      </c>
      <c r="N1140" s="216"/>
      <c r="R1140" s="216"/>
      <c r="U1140" s="216"/>
    </row>
    <row r="1141" spans="1:21" ht="15" hidden="1" outlineLevel="1" thickBot="1" x14ac:dyDescent="0.4">
      <c r="A1141" s="216" t="s">
        <v>5422</v>
      </c>
      <c r="B1141" s="46">
        <v>32</v>
      </c>
      <c r="C1141" s="216" t="s">
        <v>5423</v>
      </c>
      <c r="D1141" s="72" t="s">
        <v>170</v>
      </c>
      <c r="E1141" s="217">
        <v>12</v>
      </c>
      <c r="F1141" s="217">
        <v>6</v>
      </c>
      <c r="G1141" s="217">
        <v>18</v>
      </c>
      <c r="H1141" s="269">
        <v>44663</v>
      </c>
      <c r="I1141" s="217">
        <v>200</v>
      </c>
      <c r="J1141" s="217">
        <f t="shared" si="53"/>
        <v>18</v>
      </c>
      <c r="N1141" s="216"/>
      <c r="R1141" s="216"/>
      <c r="U1141" s="216"/>
    </row>
    <row r="1142" spans="1:21" ht="15" hidden="1" outlineLevel="1" thickBot="1" x14ac:dyDescent="0.4">
      <c r="A1142" s="216" t="s">
        <v>5422</v>
      </c>
      <c r="B1142" s="46">
        <v>33</v>
      </c>
      <c r="C1142" s="216" t="s">
        <v>5423</v>
      </c>
      <c r="D1142" s="72" t="s">
        <v>170</v>
      </c>
      <c r="E1142" s="217">
        <v>2</v>
      </c>
      <c r="F1142" s="217">
        <v>2</v>
      </c>
      <c r="G1142" s="217">
        <v>4</v>
      </c>
      <c r="H1142" s="269">
        <v>44663</v>
      </c>
      <c r="I1142" s="217">
        <v>100</v>
      </c>
      <c r="J1142" s="217">
        <f t="shared" si="53"/>
        <v>4</v>
      </c>
      <c r="N1142" s="216"/>
      <c r="R1142" s="216"/>
      <c r="U1142" s="216"/>
    </row>
    <row r="1143" spans="1:21" ht="15" hidden="1" outlineLevel="1" thickBot="1" x14ac:dyDescent="0.4">
      <c r="A1143" s="216" t="s">
        <v>5422</v>
      </c>
      <c r="B1143" s="46">
        <v>34</v>
      </c>
      <c r="C1143" s="216" t="s">
        <v>5423</v>
      </c>
      <c r="D1143" s="72" t="s">
        <v>170</v>
      </c>
      <c r="E1143" s="217">
        <v>5</v>
      </c>
      <c r="F1143" s="217">
        <v>2</v>
      </c>
      <c r="G1143" s="217">
        <v>7</v>
      </c>
      <c r="H1143" s="269">
        <v>44663</v>
      </c>
      <c r="I1143" s="217">
        <v>500</v>
      </c>
      <c r="J1143" s="217">
        <f t="shared" si="53"/>
        <v>7</v>
      </c>
      <c r="N1143" s="216"/>
      <c r="R1143" s="216"/>
      <c r="U1143" s="216"/>
    </row>
    <row r="1144" spans="1:21" ht="15" hidden="1" outlineLevel="1" thickBot="1" x14ac:dyDescent="0.4">
      <c r="A1144" s="216" t="s">
        <v>5422</v>
      </c>
      <c r="B1144" s="46">
        <v>35</v>
      </c>
      <c r="C1144" s="216" t="s">
        <v>5423</v>
      </c>
      <c r="D1144" s="72" t="s">
        <v>170</v>
      </c>
      <c r="E1144" s="217">
        <v>4</v>
      </c>
      <c r="F1144" s="217">
        <v>2</v>
      </c>
      <c r="G1144" s="217">
        <v>6</v>
      </c>
      <c r="H1144" s="269">
        <v>44663</v>
      </c>
      <c r="I1144" s="217">
        <v>700</v>
      </c>
      <c r="J1144" s="217">
        <f t="shared" si="53"/>
        <v>6</v>
      </c>
      <c r="N1144" s="216"/>
      <c r="R1144" s="216"/>
      <c r="U1144" s="216"/>
    </row>
    <row r="1145" spans="1:21" ht="15" collapsed="1" thickBot="1" x14ac:dyDescent="0.4">
      <c r="A1145" s="415" t="s">
        <v>5422</v>
      </c>
      <c r="B1145" s="273"/>
      <c r="C1145" s="417" t="s">
        <v>5423</v>
      </c>
      <c r="D1145" s="273">
        <f>COUNTA(D1110:D1144)</f>
        <v>35</v>
      </c>
      <c r="E1145" s="418">
        <f>SUM(E1110:E1144)</f>
        <v>199</v>
      </c>
      <c r="F1145" s="418">
        <f t="shared" ref="F1145:G1145" si="56">SUM(F1110:F1144)</f>
        <v>102</v>
      </c>
      <c r="G1145" s="418">
        <f t="shared" si="56"/>
        <v>301</v>
      </c>
      <c r="H1145" s="422">
        <v>44663</v>
      </c>
      <c r="I1145" s="425">
        <f>AVERAGE(I1110:I1144)</f>
        <v>431.42857142857144</v>
      </c>
      <c r="J1145" s="418">
        <f t="shared" ref="J1145" si="57">SUM(J1110:J1144)</f>
        <v>301</v>
      </c>
    </row>
    <row r="1146" spans="1:21" ht="15" hidden="1" outlineLevel="1" thickBot="1" x14ac:dyDescent="0.4">
      <c r="A1146" s="216" t="s">
        <v>5424</v>
      </c>
      <c r="B1146" s="46">
        <v>1</v>
      </c>
      <c r="C1146" s="216" t="s">
        <v>5425</v>
      </c>
      <c r="D1146" s="72" t="s">
        <v>170</v>
      </c>
      <c r="E1146" s="217">
        <v>4</v>
      </c>
      <c r="F1146" s="217">
        <v>3</v>
      </c>
      <c r="G1146" s="217">
        <v>7</v>
      </c>
      <c r="H1146" s="269">
        <v>44663</v>
      </c>
      <c r="I1146" s="217">
        <v>300</v>
      </c>
      <c r="J1146" s="217">
        <f t="shared" si="53"/>
        <v>7</v>
      </c>
      <c r="N1146" s="216"/>
      <c r="R1146" s="216"/>
      <c r="U1146" s="216"/>
    </row>
    <row r="1147" spans="1:21" ht="15" hidden="1" outlineLevel="1" thickBot="1" x14ac:dyDescent="0.4">
      <c r="A1147" s="216" t="s">
        <v>5424</v>
      </c>
      <c r="B1147" s="46">
        <v>2</v>
      </c>
      <c r="C1147" s="216" t="s">
        <v>5425</v>
      </c>
      <c r="D1147" s="72" t="s">
        <v>170</v>
      </c>
      <c r="E1147" s="217">
        <v>3</v>
      </c>
      <c r="F1147" s="217">
        <v>3</v>
      </c>
      <c r="G1147" s="217">
        <v>6</v>
      </c>
      <c r="H1147" s="269">
        <v>44663</v>
      </c>
      <c r="I1147" s="217">
        <v>400</v>
      </c>
      <c r="J1147" s="217">
        <f t="shared" si="53"/>
        <v>6</v>
      </c>
      <c r="N1147" s="216"/>
      <c r="R1147" s="216"/>
      <c r="U1147" s="216"/>
    </row>
    <row r="1148" spans="1:21" ht="15" hidden="1" outlineLevel="1" thickBot="1" x14ac:dyDescent="0.4">
      <c r="A1148" s="216" t="s">
        <v>5424</v>
      </c>
      <c r="B1148" s="46">
        <v>34</v>
      </c>
      <c r="C1148" s="216" t="s">
        <v>5425</v>
      </c>
      <c r="D1148" s="72" t="s">
        <v>170</v>
      </c>
      <c r="E1148" s="217">
        <v>2</v>
      </c>
      <c r="F1148" s="217">
        <v>1</v>
      </c>
      <c r="G1148" s="217">
        <v>3</v>
      </c>
      <c r="H1148" s="269">
        <v>44663</v>
      </c>
      <c r="I1148" s="217">
        <v>300</v>
      </c>
      <c r="J1148" s="217">
        <f t="shared" si="53"/>
        <v>3</v>
      </c>
      <c r="N1148" s="216"/>
      <c r="R1148" s="216"/>
      <c r="U1148" s="216"/>
    </row>
    <row r="1149" spans="1:21" ht="15" hidden="1" outlineLevel="1" thickBot="1" x14ac:dyDescent="0.4">
      <c r="A1149" s="216" t="s">
        <v>5424</v>
      </c>
      <c r="B1149" s="46">
        <v>3</v>
      </c>
      <c r="C1149" s="216" t="s">
        <v>5425</v>
      </c>
      <c r="D1149" s="72" t="s">
        <v>170</v>
      </c>
      <c r="E1149" s="217">
        <v>2</v>
      </c>
      <c r="F1149" s="217">
        <v>3</v>
      </c>
      <c r="G1149" s="217">
        <v>5</v>
      </c>
      <c r="H1149" s="269">
        <v>44663</v>
      </c>
      <c r="I1149" s="217">
        <v>100</v>
      </c>
      <c r="J1149" s="217">
        <f t="shared" si="53"/>
        <v>5</v>
      </c>
      <c r="N1149" s="216"/>
      <c r="R1149" s="216"/>
      <c r="U1149" s="216"/>
    </row>
    <row r="1150" spans="1:21" ht="15" hidden="1" outlineLevel="1" thickBot="1" x14ac:dyDescent="0.4">
      <c r="A1150" s="216" t="s">
        <v>5424</v>
      </c>
      <c r="B1150" s="46">
        <v>56</v>
      </c>
      <c r="C1150" s="216" t="s">
        <v>5425</v>
      </c>
      <c r="D1150" s="72" t="s">
        <v>170</v>
      </c>
      <c r="E1150" s="217">
        <v>4</v>
      </c>
      <c r="F1150" s="217">
        <v>1</v>
      </c>
      <c r="G1150" s="217">
        <v>5</v>
      </c>
      <c r="H1150" s="269">
        <v>44663</v>
      </c>
      <c r="I1150" s="217">
        <v>300</v>
      </c>
      <c r="J1150" s="217">
        <f t="shared" si="53"/>
        <v>5</v>
      </c>
      <c r="N1150" s="216"/>
      <c r="R1150" s="216"/>
      <c r="U1150" s="216"/>
    </row>
    <row r="1151" spans="1:21" ht="15" hidden="1" outlineLevel="1" thickBot="1" x14ac:dyDescent="0.4">
      <c r="A1151" s="216" t="s">
        <v>5424</v>
      </c>
      <c r="B1151" s="46">
        <v>4</v>
      </c>
      <c r="C1151" s="216" t="s">
        <v>5425</v>
      </c>
      <c r="D1151" s="72" t="s">
        <v>170</v>
      </c>
      <c r="E1151" s="217">
        <v>0</v>
      </c>
      <c r="F1151" s="217">
        <v>3</v>
      </c>
      <c r="G1151" s="217">
        <v>3</v>
      </c>
      <c r="H1151" s="269">
        <v>44663</v>
      </c>
      <c r="I1151" s="217">
        <v>500</v>
      </c>
      <c r="J1151" s="217">
        <f t="shared" si="53"/>
        <v>3</v>
      </c>
      <c r="N1151" s="216"/>
      <c r="R1151" s="216"/>
      <c r="U1151" s="216"/>
    </row>
    <row r="1152" spans="1:21" ht="15" hidden="1" outlineLevel="1" thickBot="1" x14ac:dyDescent="0.4">
      <c r="A1152" s="216" t="s">
        <v>5424</v>
      </c>
      <c r="B1152" s="46">
        <v>41</v>
      </c>
      <c r="C1152" s="216" t="s">
        <v>5425</v>
      </c>
      <c r="D1152" s="72" t="s">
        <v>170</v>
      </c>
      <c r="E1152" s="217">
        <v>4</v>
      </c>
      <c r="F1152" s="217">
        <v>3</v>
      </c>
      <c r="G1152" s="217">
        <v>7</v>
      </c>
      <c r="H1152" s="269">
        <v>44663</v>
      </c>
      <c r="I1152" s="217">
        <v>900</v>
      </c>
      <c r="J1152" s="217">
        <f t="shared" si="53"/>
        <v>7</v>
      </c>
      <c r="N1152" s="216"/>
      <c r="R1152" s="216"/>
      <c r="U1152" s="216"/>
    </row>
    <row r="1153" spans="1:21" ht="15" hidden="1" outlineLevel="1" thickBot="1" x14ac:dyDescent="0.4">
      <c r="A1153" s="216" t="s">
        <v>5424</v>
      </c>
      <c r="B1153" s="46">
        <v>5</v>
      </c>
      <c r="C1153" s="216" t="s">
        <v>5425</v>
      </c>
      <c r="D1153" s="72" t="s">
        <v>170</v>
      </c>
      <c r="E1153" s="217">
        <v>3</v>
      </c>
      <c r="F1153" s="217">
        <v>2</v>
      </c>
      <c r="G1153" s="217">
        <v>5</v>
      </c>
      <c r="H1153" s="269">
        <v>44663</v>
      </c>
      <c r="I1153" s="217">
        <v>400</v>
      </c>
      <c r="J1153" s="217">
        <f t="shared" si="53"/>
        <v>5</v>
      </c>
      <c r="N1153" s="216"/>
      <c r="R1153" s="216"/>
      <c r="U1153" s="216"/>
    </row>
    <row r="1154" spans="1:21" ht="15" hidden="1" outlineLevel="1" thickBot="1" x14ac:dyDescent="0.4">
      <c r="A1154" s="216" t="s">
        <v>5424</v>
      </c>
      <c r="B1154" s="46">
        <v>6</v>
      </c>
      <c r="C1154" s="216" t="s">
        <v>5425</v>
      </c>
      <c r="D1154" s="72" t="s">
        <v>170</v>
      </c>
      <c r="E1154" s="217">
        <v>3</v>
      </c>
      <c r="F1154" s="217">
        <v>4</v>
      </c>
      <c r="G1154" s="217">
        <v>7</v>
      </c>
      <c r="H1154" s="269">
        <v>44663</v>
      </c>
      <c r="I1154" s="217">
        <v>700</v>
      </c>
      <c r="J1154" s="217">
        <f t="shared" si="53"/>
        <v>7</v>
      </c>
      <c r="N1154" s="216"/>
      <c r="R1154" s="216"/>
      <c r="U1154" s="216"/>
    </row>
    <row r="1155" spans="1:21" ht="15" hidden="1" outlineLevel="1" thickBot="1" x14ac:dyDescent="0.4">
      <c r="A1155" s="216" t="s">
        <v>5424</v>
      </c>
      <c r="B1155" s="46">
        <v>7</v>
      </c>
      <c r="C1155" s="216" t="s">
        <v>5425</v>
      </c>
      <c r="D1155" s="72" t="s">
        <v>170</v>
      </c>
      <c r="E1155" s="217">
        <v>0</v>
      </c>
      <c r="F1155" s="217">
        <v>3</v>
      </c>
      <c r="G1155" s="217">
        <v>3</v>
      </c>
      <c r="H1155" s="269">
        <v>44663</v>
      </c>
      <c r="I1155" s="217">
        <v>200</v>
      </c>
      <c r="J1155" s="217">
        <f t="shared" ref="J1155:J1218" si="58">IF(I1155&gt;$Q$1,,G1155)</f>
        <v>3</v>
      </c>
      <c r="N1155" s="216"/>
      <c r="R1155" s="216"/>
      <c r="U1155" s="216"/>
    </row>
    <row r="1156" spans="1:21" ht="15" hidden="1" outlineLevel="1" thickBot="1" x14ac:dyDescent="0.4">
      <c r="A1156" s="216" t="s">
        <v>5424</v>
      </c>
      <c r="B1156" s="46">
        <v>13</v>
      </c>
      <c r="C1156" s="216" t="s">
        <v>5425</v>
      </c>
      <c r="D1156" s="72" t="s">
        <v>170</v>
      </c>
      <c r="E1156" s="217">
        <v>2</v>
      </c>
      <c r="F1156" s="217">
        <v>1</v>
      </c>
      <c r="G1156" s="217">
        <v>3</v>
      </c>
      <c r="H1156" s="269">
        <v>44663</v>
      </c>
      <c r="I1156" s="217">
        <v>200</v>
      </c>
      <c r="J1156" s="217">
        <f t="shared" si="58"/>
        <v>3</v>
      </c>
      <c r="N1156" s="216"/>
      <c r="R1156" s="216"/>
      <c r="U1156" s="216"/>
    </row>
    <row r="1157" spans="1:21" ht="15" hidden="1" outlineLevel="1" thickBot="1" x14ac:dyDescent="0.4">
      <c r="A1157" s="216" t="s">
        <v>5424</v>
      </c>
      <c r="B1157" s="46">
        <v>24</v>
      </c>
      <c r="C1157" s="216" t="s">
        <v>5425</v>
      </c>
      <c r="D1157" s="72" t="s">
        <v>170</v>
      </c>
      <c r="E1157" s="217">
        <v>0</v>
      </c>
      <c r="F1157" s="217">
        <v>3</v>
      </c>
      <c r="G1157" s="217">
        <v>3</v>
      </c>
      <c r="H1157" s="269">
        <v>44663</v>
      </c>
      <c r="I1157" s="217">
        <v>100</v>
      </c>
      <c r="J1157" s="217">
        <f t="shared" si="58"/>
        <v>3</v>
      </c>
      <c r="N1157" s="216"/>
      <c r="R1157" s="216"/>
      <c r="U1157" s="216"/>
    </row>
    <row r="1158" spans="1:21" ht="15" hidden="1" outlineLevel="1" thickBot="1" x14ac:dyDescent="0.4">
      <c r="A1158" s="216" t="s">
        <v>5424</v>
      </c>
      <c r="B1158" s="46">
        <v>51</v>
      </c>
      <c r="C1158" s="216" t="s">
        <v>5425</v>
      </c>
      <c r="D1158" s="72" t="s">
        <v>170</v>
      </c>
      <c r="E1158" s="217">
        <v>2</v>
      </c>
      <c r="F1158" s="217">
        <v>2</v>
      </c>
      <c r="G1158" s="217">
        <v>4</v>
      </c>
      <c r="H1158" s="269">
        <v>44663</v>
      </c>
      <c r="I1158" s="217">
        <v>100</v>
      </c>
      <c r="J1158" s="217">
        <f t="shared" si="58"/>
        <v>4</v>
      </c>
      <c r="N1158" s="216"/>
      <c r="R1158" s="216"/>
      <c r="U1158" s="216"/>
    </row>
    <row r="1159" spans="1:21" ht="15" hidden="1" outlineLevel="1" thickBot="1" x14ac:dyDescent="0.4">
      <c r="A1159" s="216" t="s">
        <v>5424</v>
      </c>
      <c r="B1159" s="46">
        <v>8</v>
      </c>
      <c r="C1159" s="216" t="s">
        <v>5425</v>
      </c>
      <c r="D1159" s="72" t="s">
        <v>170</v>
      </c>
      <c r="E1159" s="217">
        <v>5</v>
      </c>
      <c r="F1159" s="217">
        <v>2</v>
      </c>
      <c r="G1159" s="217">
        <v>7</v>
      </c>
      <c r="H1159" s="269">
        <v>44663</v>
      </c>
      <c r="I1159" s="217">
        <v>700</v>
      </c>
      <c r="J1159" s="217">
        <f t="shared" si="58"/>
        <v>7</v>
      </c>
      <c r="N1159" s="216"/>
      <c r="R1159" s="216"/>
      <c r="U1159" s="216"/>
    </row>
    <row r="1160" spans="1:21" ht="15" hidden="1" outlineLevel="1" thickBot="1" x14ac:dyDescent="0.4">
      <c r="A1160" s="216" t="s">
        <v>5424</v>
      </c>
      <c r="B1160" s="46">
        <v>9</v>
      </c>
      <c r="C1160" s="216" t="s">
        <v>5425</v>
      </c>
      <c r="D1160" s="72" t="s">
        <v>170</v>
      </c>
      <c r="E1160" s="217">
        <v>2</v>
      </c>
      <c r="F1160" s="217">
        <v>2</v>
      </c>
      <c r="G1160" s="217">
        <v>4</v>
      </c>
      <c r="H1160" s="269">
        <v>44663</v>
      </c>
      <c r="I1160" s="217">
        <v>200</v>
      </c>
      <c r="J1160" s="217">
        <f t="shared" si="58"/>
        <v>4</v>
      </c>
      <c r="N1160" s="216"/>
      <c r="R1160" s="216"/>
      <c r="U1160" s="216"/>
    </row>
    <row r="1161" spans="1:21" ht="15" hidden="1" outlineLevel="1" thickBot="1" x14ac:dyDescent="0.4">
      <c r="A1161" s="216" t="s">
        <v>5424</v>
      </c>
      <c r="B1161" s="46">
        <v>10</v>
      </c>
      <c r="C1161" s="216" t="s">
        <v>5425</v>
      </c>
      <c r="D1161" s="72" t="s">
        <v>170</v>
      </c>
      <c r="E1161" s="217">
        <v>4</v>
      </c>
      <c r="F1161" s="217">
        <v>1</v>
      </c>
      <c r="G1161" s="217">
        <v>5</v>
      </c>
      <c r="H1161" s="269">
        <v>44663</v>
      </c>
      <c r="I1161" s="217">
        <v>600</v>
      </c>
      <c r="J1161" s="217">
        <f t="shared" si="58"/>
        <v>5</v>
      </c>
      <c r="N1161" s="216"/>
      <c r="R1161" s="216"/>
      <c r="U1161" s="216"/>
    </row>
    <row r="1162" spans="1:21" ht="15" hidden="1" outlineLevel="1" thickBot="1" x14ac:dyDescent="0.4">
      <c r="A1162" s="216" t="s">
        <v>5424</v>
      </c>
      <c r="B1162" s="46">
        <v>11</v>
      </c>
      <c r="C1162" s="216" t="s">
        <v>5425</v>
      </c>
      <c r="D1162" s="72" t="s">
        <v>170</v>
      </c>
      <c r="E1162" s="217">
        <v>5</v>
      </c>
      <c r="F1162" s="217">
        <v>2</v>
      </c>
      <c r="G1162" s="217">
        <v>7</v>
      </c>
      <c r="H1162" s="269">
        <v>44663</v>
      </c>
      <c r="I1162" s="217">
        <v>100</v>
      </c>
      <c r="J1162" s="217">
        <f t="shared" si="58"/>
        <v>7</v>
      </c>
      <c r="N1162" s="216"/>
      <c r="R1162" s="216"/>
      <c r="U1162" s="216"/>
    </row>
    <row r="1163" spans="1:21" ht="15" hidden="1" outlineLevel="1" thickBot="1" x14ac:dyDescent="0.4">
      <c r="A1163" s="216" t="s">
        <v>5424</v>
      </c>
      <c r="B1163" s="46">
        <v>12</v>
      </c>
      <c r="C1163" s="216" t="s">
        <v>5425</v>
      </c>
      <c r="D1163" s="72" t="s">
        <v>170</v>
      </c>
      <c r="E1163" s="217">
        <v>1</v>
      </c>
      <c r="F1163" s="217">
        <v>1</v>
      </c>
      <c r="G1163" s="217">
        <v>2</v>
      </c>
      <c r="H1163" s="269">
        <v>44663</v>
      </c>
      <c r="I1163" s="217">
        <v>400</v>
      </c>
      <c r="J1163" s="217">
        <f t="shared" si="58"/>
        <v>2</v>
      </c>
      <c r="N1163" s="216"/>
      <c r="R1163" s="216"/>
      <c r="U1163" s="216"/>
    </row>
    <row r="1164" spans="1:21" ht="15" hidden="1" outlineLevel="1" thickBot="1" x14ac:dyDescent="0.4">
      <c r="A1164" s="216" t="s">
        <v>5424</v>
      </c>
      <c r="B1164" s="46">
        <v>14</v>
      </c>
      <c r="C1164" s="216" t="s">
        <v>5425</v>
      </c>
      <c r="D1164" s="72" t="s">
        <v>170</v>
      </c>
      <c r="E1164" s="217">
        <v>4</v>
      </c>
      <c r="F1164" s="217">
        <v>1</v>
      </c>
      <c r="G1164" s="217">
        <v>5</v>
      </c>
      <c r="H1164" s="269">
        <v>44663</v>
      </c>
      <c r="I1164" s="217">
        <v>700</v>
      </c>
      <c r="J1164" s="217">
        <f t="shared" si="58"/>
        <v>5</v>
      </c>
      <c r="N1164" s="216"/>
      <c r="R1164" s="216"/>
      <c r="U1164" s="216"/>
    </row>
    <row r="1165" spans="1:21" ht="15" hidden="1" outlineLevel="1" thickBot="1" x14ac:dyDescent="0.4">
      <c r="A1165" s="216" t="s">
        <v>5424</v>
      </c>
      <c r="B1165" s="46">
        <v>15</v>
      </c>
      <c r="C1165" s="216" t="s">
        <v>5425</v>
      </c>
      <c r="D1165" s="72" t="s">
        <v>170</v>
      </c>
      <c r="E1165" s="217">
        <v>7</v>
      </c>
      <c r="F1165" s="217">
        <v>4</v>
      </c>
      <c r="G1165" s="217">
        <v>11</v>
      </c>
      <c r="H1165" s="269">
        <v>44663</v>
      </c>
      <c r="I1165" s="217">
        <v>200</v>
      </c>
      <c r="J1165" s="217">
        <f t="shared" si="58"/>
        <v>11</v>
      </c>
      <c r="N1165" s="216"/>
      <c r="R1165" s="216"/>
      <c r="U1165" s="216"/>
    </row>
    <row r="1166" spans="1:21" ht="15" hidden="1" outlineLevel="1" thickBot="1" x14ac:dyDescent="0.4">
      <c r="A1166" s="216" t="s">
        <v>5424</v>
      </c>
      <c r="B1166" s="46">
        <v>16</v>
      </c>
      <c r="C1166" s="216" t="s">
        <v>5425</v>
      </c>
      <c r="D1166" s="72" t="s">
        <v>170</v>
      </c>
      <c r="E1166" s="217">
        <v>2</v>
      </c>
      <c r="F1166" s="217">
        <v>3</v>
      </c>
      <c r="G1166" s="217">
        <v>5</v>
      </c>
      <c r="H1166" s="269">
        <v>44663</v>
      </c>
      <c r="I1166" s="217">
        <v>100</v>
      </c>
      <c r="J1166" s="217">
        <f t="shared" si="58"/>
        <v>5</v>
      </c>
      <c r="N1166" s="216"/>
      <c r="R1166" s="216"/>
      <c r="U1166" s="216"/>
    </row>
    <row r="1167" spans="1:21" ht="15" hidden="1" outlineLevel="1" thickBot="1" x14ac:dyDescent="0.4">
      <c r="A1167" s="216" t="s">
        <v>5424</v>
      </c>
      <c r="B1167" s="46">
        <v>17</v>
      </c>
      <c r="C1167" s="216" t="s">
        <v>5425</v>
      </c>
      <c r="D1167" s="72" t="s">
        <v>170</v>
      </c>
      <c r="E1167" s="217">
        <v>4</v>
      </c>
      <c r="F1167" s="217">
        <v>1</v>
      </c>
      <c r="G1167" s="217">
        <v>5</v>
      </c>
      <c r="H1167" s="269">
        <v>44663</v>
      </c>
      <c r="I1167" s="217">
        <v>100</v>
      </c>
      <c r="J1167" s="217">
        <f t="shared" si="58"/>
        <v>5</v>
      </c>
      <c r="N1167" s="216"/>
      <c r="R1167" s="216"/>
      <c r="U1167" s="216"/>
    </row>
    <row r="1168" spans="1:21" ht="15" hidden="1" outlineLevel="1" thickBot="1" x14ac:dyDescent="0.4">
      <c r="A1168" s="216" t="s">
        <v>5424</v>
      </c>
      <c r="B1168" s="46">
        <v>18</v>
      </c>
      <c r="C1168" s="216" t="s">
        <v>5425</v>
      </c>
      <c r="D1168" s="72" t="s">
        <v>170</v>
      </c>
      <c r="E1168" s="217">
        <v>2</v>
      </c>
      <c r="F1168" s="217">
        <v>2</v>
      </c>
      <c r="G1168" s="217">
        <v>4</v>
      </c>
      <c r="H1168" s="269">
        <v>44663</v>
      </c>
      <c r="I1168" s="217">
        <v>500</v>
      </c>
      <c r="J1168" s="217">
        <f t="shared" si="58"/>
        <v>4</v>
      </c>
      <c r="N1168" s="216"/>
      <c r="R1168" s="216"/>
      <c r="U1168" s="216"/>
    </row>
    <row r="1169" spans="1:21" ht="15" hidden="1" outlineLevel="1" thickBot="1" x14ac:dyDescent="0.4">
      <c r="A1169" s="216" t="s">
        <v>5424</v>
      </c>
      <c r="B1169" s="46">
        <v>19</v>
      </c>
      <c r="C1169" s="216" t="s">
        <v>5425</v>
      </c>
      <c r="D1169" s="72" t="s">
        <v>170</v>
      </c>
      <c r="E1169" s="217">
        <v>4</v>
      </c>
      <c r="F1169" s="217">
        <v>2</v>
      </c>
      <c r="G1169" s="217">
        <v>6</v>
      </c>
      <c r="H1169" s="269">
        <v>44663</v>
      </c>
      <c r="I1169" s="217">
        <v>300</v>
      </c>
      <c r="J1169" s="217">
        <f t="shared" si="58"/>
        <v>6</v>
      </c>
      <c r="N1169" s="216"/>
      <c r="R1169" s="216"/>
      <c r="U1169" s="216"/>
    </row>
    <row r="1170" spans="1:21" ht="15" hidden="1" outlineLevel="1" thickBot="1" x14ac:dyDescent="0.4">
      <c r="A1170" s="216" t="s">
        <v>5424</v>
      </c>
      <c r="B1170" s="46">
        <v>20</v>
      </c>
      <c r="C1170" s="216" t="s">
        <v>5425</v>
      </c>
      <c r="D1170" s="72" t="s">
        <v>170</v>
      </c>
      <c r="E1170" s="217">
        <v>3</v>
      </c>
      <c r="F1170" s="217">
        <v>2</v>
      </c>
      <c r="G1170" s="217">
        <v>5</v>
      </c>
      <c r="H1170" s="269">
        <v>44663</v>
      </c>
      <c r="I1170" s="217">
        <v>400</v>
      </c>
      <c r="J1170" s="217">
        <f t="shared" si="58"/>
        <v>5</v>
      </c>
      <c r="N1170" s="216"/>
      <c r="R1170" s="216"/>
      <c r="U1170" s="216"/>
    </row>
    <row r="1171" spans="1:21" ht="15" hidden="1" outlineLevel="1" thickBot="1" x14ac:dyDescent="0.4">
      <c r="A1171" s="216" t="s">
        <v>5424</v>
      </c>
      <c r="B1171" s="46">
        <v>21</v>
      </c>
      <c r="C1171" s="216" t="s">
        <v>5425</v>
      </c>
      <c r="D1171" s="72" t="s">
        <v>170</v>
      </c>
      <c r="E1171" s="217">
        <v>4</v>
      </c>
      <c r="F1171" s="217">
        <v>1</v>
      </c>
      <c r="G1171" s="217">
        <v>5</v>
      </c>
      <c r="H1171" s="269">
        <v>44663</v>
      </c>
      <c r="I1171" s="217">
        <v>300</v>
      </c>
      <c r="J1171" s="217">
        <f t="shared" si="58"/>
        <v>5</v>
      </c>
      <c r="N1171" s="216"/>
      <c r="R1171" s="216"/>
      <c r="U1171" s="216"/>
    </row>
    <row r="1172" spans="1:21" ht="15" hidden="1" outlineLevel="1" thickBot="1" x14ac:dyDescent="0.4">
      <c r="A1172" s="216" t="s">
        <v>5424</v>
      </c>
      <c r="B1172" s="46">
        <v>22</v>
      </c>
      <c r="C1172" s="216" t="s">
        <v>5425</v>
      </c>
      <c r="D1172" s="72" t="s">
        <v>170</v>
      </c>
      <c r="E1172" s="217">
        <v>5</v>
      </c>
      <c r="F1172" s="217">
        <v>1</v>
      </c>
      <c r="G1172" s="217">
        <v>6</v>
      </c>
      <c r="H1172" s="269">
        <v>44663</v>
      </c>
      <c r="I1172" s="217">
        <v>100</v>
      </c>
      <c r="J1172" s="217">
        <f t="shared" si="58"/>
        <v>6</v>
      </c>
      <c r="N1172" s="216"/>
      <c r="R1172" s="216"/>
      <c r="U1172" s="216"/>
    </row>
    <row r="1173" spans="1:21" ht="15" hidden="1" outlineLevel="1" thickBot="1" x14ac:dyDescent="0.4">
      <c r="A1173" s="216" t="s">
        <v>5424</v>
      </c>
      <c r="B1173" s="46">
        <v>23</v>
      </c>
      <c r="C1173" s="216" t="s">
        <v>5425</v>
      </c>
      <c r="D1173" s="72" t="s">
        <v>170</v>
      </c>
      <c r="E1173" s="217">
        <v>3</v>
      </c>
      <c r="F1173" s="217">
        <v>3</v>
      </c>
      <c r="G1173" s="217">
        <v>6</v>
      </c>
      <c r="H1173" s="269">
        <v>44663</v>
      </c>
      <c r="I1173" s="217">
        <v>700</v>
      </c>
      <c r="J1173" s="217">
        <f t="shared" si="58"/>
        <v>6</v>
      </c>
      <c r="N1173" s="216"/>
      <c r="R1173" s="216"/>
      <c r="U1173" s="216"/>
    </row>
    <row r="1174" spans="1:21" ht="15" hidden="1" outlineLevel="1" thickBot="1" x14ac:dyDescent="0.4">
      <c r="A1174" s="216" t="s">
        <v>5424</v>
      </c>
      <c r="B1174" s="46">
        <v>25</v>
      </c>
      <c r="C1174" s="216" t="s">
        <v>5425</v>
      </c>
      <c r="D1174" s="72" t="s">
        <v>170</v>
      </c>
      <c r="E1174" s="217">
        <v>4</v>
      </c>
      <c r="F1174" s="217">
        <v>2</v>
      </c>
      <c r="G1174" s="217">
        <v>6</v>
      </c>
      <c r="H1174" s="269">
        <v>44663</v>
      </c>
      <c r="I1174" s="217">
        <v>500</v>
      </c>
      <c r="J1174" s="217">
        <f t="shared" si="58"/>
        <v>6</v>
      </c>
      <c r="N1174" s="216"/>
      <c r="R1174" s="216"/>
      <c r="U1174" s="216"/>
    </row>
    <row r="1175" spans="1:21" ht="15" hidden="1" outlineLevel="1" thickBot="1" x14ac:dyDescent="0.4">
      <c r="A1175" s="216" t="s">
        <v>5424</v>
      </c>
      <c r="B1175" s="46">
        <v>26</v>
      </c>
      <c r="C1175" s="216" t="s">
        <v>5425</v>
      </c>
      <c r="D1175" s="72" t="s">
        <v>170</v>
      </c>
      <c r="E1175" s="217">
        <v>2</v>
      </c>
      <c r="F1175" s="217">
        <v>2</v>
      </c>
      <c r="G1175" s="217">
        <v>4</v>
      </c>
      <c r="H1175" s="269">
        <v>44663</v>
      </c>
      <c r="I1175" s="217">
        <v>200</v>
      </c>
      <c r="J1175" s="217">
        <f t="shared" si="58"/>
        <v>4</v>
      </c>
      <c r="N1175" s="216"/>
      <c r="R1175" s="216"/>
      <c r="U1175" s="216"/>
    </row>
    <row r="1176" spans="1:21" ht="15" hidden="1" outlineLevel="1" thickBot="1" x14ac:dyDescent="0.4">
      <c r="A1176" s="216" t="s">
        <v>5424</v>
      </c>
      <c r="B1176" s="46">
        <v>27</v>
      </c>
      <c r="C1176" s="216" t="s">
        <v>5425</v>
      </c>
      <c r="D1176" s="72" t="s">
        <v>170</v>
      </c>
      <c r="E1176" s="217">
        <v>4</v>
      </c>
      <c r="F1176" s="217">
        <v>1</v>
      </c>
      <c r="G1176" s="217">
        <v>5</v>
      </c>
      <c r="H1176" s="269">
        <v>44663</v>
      </c>
      <c r="I1176" s="217">
        <v>500</v>
      </c>
      <c r="J1176" s="217">
        <f t="shared" si="58"/>
        <v>5</v>
      </c>
      <c r="N1176" s="216"/>
      <c r="R1176" s="216"/>
      <c r="U1176" s="216"/>
    </row>
    <row r="1177" spans="1:21" ht="15" hidden="1" outlineLevel="1" thickBot="1" x14ac:dyDescent="0.4">
      <c r="A1177" s="216" t="s">
        <v>5424</v>
      </c>
      <c r="B1177" s="46">
        <v>28</v>
      </c>
      <c r="C1177" s="216" t="s">
        <v>5425</v>
      </c>
      <c r="D1177" s="72" t="s">
        <v>170</v>
      </c>
      <c r="E1177" s="217">
        <v>1</v>
      </c>
      <c r="F1177" s="217">
        <v>3</v>
      </c>
      <c r="G1177" s="217">
        <v>4</v>
      </c>
      <c r="H1177" s="269">
        <v>44663</v>
      </c>
      <c r="I1177" s="217">
        <v>300</v>
      </c>
      <c r="J1177" s="217">
        <f t="shared" si="58"/>
        <v>4</v>
      </c>
      <c r="N1177" s="216"/>
      <c r="R1177" s="216"/>
      <c r="U1177" s="216"/>
    </row>
    <row r="1178" spans="1:21" ht="15" hidden="1" outlineLevel="1" thickBot="1" x14ac:dyDescent="0.4">
      <c r="A1178" s="216" t="s">
        <v>5424</v>
      </c>
      <c r="B1178" s="46">
        <v>29</v>
      </c>
      <c r="C1178" s="216" t="s">
        <v>5425</v>
      </c>
      <c r="D1178" s="72" t="s">
        <v>170</v>
      </c>
      <c r="E1178" s="217">
        <v>5</v>
      </c>
      <c r="F1178" s="217">
        <v>1</v>
      </c>
      <c r="G1178" s="217">
        <v>6</v>
      </c>
      <c r="H1178" s="269">
        <v>44663</v>
      </c>
      <c r="I1178" s="217">
        <v>100</v>
      </c>
      <c r="J1178" s="217">
        <f t="shared" si="58"/>
        <v>6</v>
      </c>
      <c r="N1178" s="216"/>
      <c r="R1178" s="216"/>
      <c r="U1178" s="216"/>
    </row>
    <row r="1179" spans="1:21" ht="15" hidden="1" outlineLevel="1" thickBot="1" x14ac:dyDescent="0.4">
      <c r="A1179" s="216" t="s">
        <v>5424</v>
      </c>
      <c r="B1179" s="46">
        <v>75</v>
      </c>
      <c r="C1179" s="216" t="s">
        <v>5425</v>
      </c>
      <c r="D1179" s="72" t="s">
        <v>170</v>
      </c>
      <c r="E1179" s="217">
        <v>3</v>
      </c>
      <c r="F1179" s="217">
        <v>1</v>
      </c>
      <c r="G1179" s="217">
        <v>4</v>
      </c>
      <c r="H1179" s="269">
        <v>44663</v>
      </c>
      <c r="I1179" s="217">
        <v>200</v>
      </c>
      <c r="J1179" s="217">
        <f t="shared" si="58"/>
        <v>4</v>
      </c>
      <c r="N1179" s="216"/>
      <c r="R1179" s="216"/>
      <c r="U1179" s="216"/>
    </row>
    <row r="1180" spans="1:21" ht="15" hidden="1" outlineLevel="1" thickBot="1" x14ac:dyDescent="0.4">
      <c r="A1180" s="216" t="s">
        <v>5424</v>
      </c>
      <c r="B1180" s="46">
        <v>30</v>
      </c>
      <c r="C1180" s="216" t="s">
        <v>5425</v>
      </c>
      <c r="D1180" s="72" t="s">
        <v>170</v>
      </c>
      <c r="E1180" s="217">
        <v>3</v>
      </c>
      <c r="F1180" s="217">
        <v>2</v>
      </c>
      <c r="G1180" s="217">
        <v>5</v>
      </c>
      <c r="H1180" s="269">
        <v>44663</v>
      </c>
      <c r="I1180" s="217">
        <v>400</v>
      </c>
      <c r="J1180" s="217">
        <f t="shared" si="58"/>
        <v>5</v>
      </c>
      <c r="N1180" s="216"/>
      <c r="R1180" s="216"/>
      <c r="U1180" s="216"/>
    </row>
    <row r="1181" spans="1:21" ht="15" hidden="1" outlineLevel="1" thickBot="1" x14ac:dyDescent="0.4">
      <c r="A1181" s="216" t="s">
        <v>5424</v>
      </c>
      <c r="B1181" s="46">
        <v>31</v>
      </c>
      <c r="C1181" s="216" t="s">
        <v>5425</v>
      </c>
      <c r="D1181" s="72" t="s">
        <v>170</v>
      </c>
      <c r="E1181" s="217">
        <v>2</v>
      </c>
      <c r="F1181" s="217">
        <v>3</v>
      </c>
      <c r="G1181" s="217">
        <v>5</v>
      </c>
      <c r="H1181" s="269">
        <v>44663</v>
      </c>
      <c r="I1181" s="217">
        <v>100</v>
      </c>
      <c r="J1181" s="217">
        <f t="shared" si="58"/>
        <v>5</v>
      </c>
      <c r="N1181" s="216"/>
      <c r="R1181" s="216"/>
      <c r="U1181" s="216"/>
    </row>
    <row r="1182" spans="1:21" ht="15" hidden="1" outlineLevel="1" thickBot="1" x14ac:dyDescent="0.4">
      <c r="A1182" s="216" t="s">
        <v>5424</v>
      </c>
      <c r="B1182" s="46">
        <v>32</v>
      </c>
      <c r="C1182" s="216" t="s">
        <v>5425</v>
      </c>
      <c r="D1182" s="72" t="s">
        <v>170</v>
      </c>
      <c r="E1182" s="217">
        <v>3</v>
      </c>
      <c r="F1182" s="217">
        <v>2</v>
      </c>
      <c r="G1182" s="217">
        <v>5</v>
      </c>
      <c r="H1182" s="269">
        <v>44663</v>
      </c>
      <c r="I1182" s="217">
        <v>300</v>
      </c>
      <c r="J1182" s="217">
        <f t="shared" si="58"/>
        <v>5</v>
      </c>
      <c r="N1182" s="216"/>
      <c r="R1182" s="216"/>
      <c r="U1182" s="216"/>
    </row>
    <row r="1183" spans="1:21" ht="15" hidden="1" outlineLevel="1" thickBot="1" x14ac:dyDescent="0.4">
      <c r="A1183" s="216" t="s">
        <v>5424</v>
      </c>
      <c r="B1183" s="46">
        <v>33</v>
      </c>
      <c r="C1183" s="216" t="s">
        <v>5425</v>
      </c>
      <c r="D1183" s="72" t="s">
        <v>170</v>
      </c>
      <c r="E1183" s="217">
        <v>3</v>
      </c>
      <c r="F1183" s="217">
        <v>1</v>
      </c>
      <c r="G1183" s="217">
        <v>4</v>
      </c>
      <c r="H1183" s="269">
        <v>44663</v>
      </c>
      <c r="I1183" s="217">
        <v>700</v>
      </c>
      <c r="J1183" s="217">
        <f t="shared" si="58"/>
        <v>4</v>
      </c>
      <c r="N1183" s="216"/>
      <c r="R1183" s="216"/>
      <c r="U1183" s="216"/>
    </row>
    <row r="1184" spans="1:21" ht="15" hidden="1" outlineLevel="1" thickBot="1" x14ac:dyDescent="0.4">
      <c r="A1184" s="216" t="s">
        <v>5424</v>
      </c>
      <c r="B1184" s="46">
        <v>35</v>
      </c>
      <c r="C1184" s="216" t="s">
        <v>5425</v>
      </c>
      <c r="D1184" s="72" t="s">
        <v>170</v>
      </c>
      <c r="E1184" s="217">
        <v>3</v>
      </c>
      <c r="F1184" s="217">
        <v>1</v>
      </c>
      <c r="G1184" s="217">
        <v>4</v>
      </c>
      <c r="H1184" s="269">
        <v>44663</v>
      </c>
      <c r="I1184" s="217">
        <v>200</v>
      </c>
      <c r="J1184" s="217">
        <f t="shared" si="58"/>
        <v>4</v>
      </c>
      <c r="N1184" s="216"/>
      <c r="R1184" s="216"/>
      <c r="U1184" s="216"/>
    </row>
    <row r="1185" spans="1:21" ht="15" hidden="1" outlineLevel="1" thickBot="1" x14ac:dyDescent="0.4">
      <c r="A1185" s="216" t="s">
        <v>5424</v>
      </c>
      <c r="B1185" s="46">
        <v>36</v>
      </c>
      <c r="C1185" s="216" t="s">
        <v>5425</v>
      </c>
      <c r="D1185" s="72" t="s">
        <v>170</v>
      </c>
      <c r="E1185" s="217">
        <v>2</v>
      </c>
      <c r="F1185" s="217">
        <v>1</v>
      </c>
      <c r="G1185" s="217">
        <v>3</v>
      </c>
      <c r="H1185" s="269">
        <v>44663</v>
      </c>
      <c r="I1185" s="217">
        <v>600</v>
      </c>
      <c r="J1185" s="217">
        <f t="shared" si="58"/>
        <v>3</v>
      </c>
      <c r="N1185" s="216"/>
      <c r="R1185" s="216"/>
      <c r="U1185" s="216"/>
    </row>
    <row r="1186" spans="1:21" ht="15" hidden="1" outlineLevel="1" thickBot="1" x14ac:dyDescent="0.4">
      <c r="A1186" s="216" t="s">
        <v>5424</v>
      </c>
      <c r="B1186" s="46">
        <v>37</v>
      </c>
      <c r="C1186" s="216" t="s">
        <v>5425</v>
      </c>
      <c r="D1186" s="72" t="s">
        <v>170</v>
      </c>
      <c r="E1186" s="217">
        <v>1</v>
      </c>
      <c r="F1186" s="217">
        <v>4</v>
      </c>
      <c r="G1186" s="217">
        <v>5</v>
      </c>
      <c r="H1186" s="269">
        <v>44663</v>
      </c>
      <c r="I1186" s="217">
        <v>800</v>
      </c>
      <c r="J1186" s="217">
        <f t="shared" si="58"/>
        <v>5</v>
      </c>
      <c r="N1186" s="216"/>
      <c r="R1186" s="216"/>
      <c r="U1186" s="216"/>
    </row>
    <row r="1187" spans="1:21" ht="15" hidden="1" outlineLevel="1" thickBot="1" x14ac:dyDescent="0.4">
      <c r="A1187" s="216" t="s">
        <v>5424</v>
      </c>
      <c r="B1187" s="46">
        <v>38</v>
      </c>
      <c r="C1187" s="216" t="s">
        <v>5425</v>
      </c>
      <c r="D1187" s="72" t="s">
        <v>170</v>
      </c>
      <c r="E1187" s="217">
        <v>2</v>
      </c>
      <c r="F1187" s="217">
        <v>1</v>
      </c>
      <c r="G1187" s="217">
        <v>3</v>
      </c>
      <c r="H1187" s="269">
        <v>44663</v>
      </c>
      <c r="I1187" s="217">
        <v>500</v>
      </c>
      <c r="J1187" s="217">
        <f t="shared" si="58"/>
        <v>3</v>
      </c>
      <c r="N1187" s="216"/>
      <c r="R1187" s="216"/>
      <c r="U1187" s="216"/>
    </row>
    <row r="1188" spans="1:21" ht="15" hidden="1" outlineLevel="1" thickBot="1" x14ac:dyDescent="0.4">
      <c r="A1188" s="216" t="s">
        <v>5424</v>
      </c>
      <c r="B1188" s="46">
        <v>39</v>
      </c>
      <c r="C1188" s="216" t="s">
        <v>5425</v>
      </c>
      <c r="D1188" s="72" t="s">
        <v>170</v>
      </c>
      <c r="E1188" s="217">
        <v>1</v>
      </c>
      <c r="F1188" s="217">
        <v>2</v>
      </c>
      <c r="G1188" s="217">
        <v>3</v>
      </c>
      <c r="H1188" s="269">
        <v>44663</v>
      </c>
      <c r="I1188" s="217">
        <v>200</v>
      </c>
      <c r="J1188" s="217">
        <f t="shared" si="58"/>
        <v>3</v>
      </c>
      <c r="N1188" s="216"/>
      <c r="R1188" s="216"/>
      <c r="U1188" s="216"/>
    </row>
    <row r="1189" spans="1:21" ht="15" hidden="1" outlineLevel="1" thickBot="1" x14ac:dyDescent="0.4">
      <c r="A1189" s="216" t="s">
        <v>5424</v>
      </c>
      <c r="B1189" s="46">
        <v>40</v>
      </c>
      <c r="C1189" s="216" t="s">
        <v>5425</v>
      </c>
      <c r="D1189" s="72" t="s">
        <v>170</v>
      </c>
      <c r="E1189" s="217">
        <v>4</v>
      </c>
      <c r="F1189" s="217">
        <v>2</v>
      </c>
      <c r="G1189" s="217">
        <v>6</v>
      </c>
      <c r="H1189" s="269">
        <v>44663</v>
      </c>
      <c r="I1189" s="217">
        <v>900</v>
      </c>
      <c r="J1189" s="217">
        <f t="shared" si="58"/>
        <v>6</v>
      </c>
      <c r="N1189" s="216"/>
      <c r="R1189" s="216"/>
      <c r="U1189" s="216"/>
    </row>
    <row r="1190" spans="1:21" ht="15" hidden="1" outlineLevel="1" thickBot="1" x14ac:dyDescent="0.4">
      <c r="A1190" s="216" t="s">
        <v>5424</v>
      </c>
      <c r="B1190" s="46">
        <v>42</v>
      </c>
      <c r="C1190" s="216" t="s">
        <v>5425</v>
      </c>
      <c r="D1190" s="72" t="s">
        <v>170</v>
      </c>
      <c r="E1190" s="217">
        <v>2</v>
      </c>
      <c r="F1190" s="217">
        <v>1</v>
      </c>
      <c r="G1190" s="217">
        <v>3</v>
      </c>
      <c r="H1190" s="269">
        <v>44663</v>
      </c>
      <c r="I1190" s="217">
        <v>700</v>
      </c>
      <c r="J1190" s="217">
        <f t="shared" si="58"/>
        <v>3</v>
      </c>
      <c r="N1190" s="216"/>
      <c r="R1190" s="216"/>
      <c r="U1190" s="216"/>
    </row>
    <row r="1191" spans="1:21" ht="15" hidden="1" outlineLevel="1" thickBot="1" x14ac:dyDescent="0.4">
      <c r="A1191" s="216" t="s">
        <v>5424</v>
      </c>
      <c r="B1191" s="46">
        <v>43</v>
      </c>
      <c r="C1191" s="216" t="s">
        <v>5425</v>
      </c>
      <c r="D1191" s="72" t="s">
        <v>170</v>
      </c>
      <c r="E1191" s="217">
        <v>1</v>
      </c>
      <c r="F1191" s="217">
        <v>2</v>
      </c>
      <c r="G1191" s="217">
        <v>3</v>
      </c>
      <c r="H1191" s="269">
        <v>44663</v>
      </c>
      <c r="I1191" s="217">
        <v>500</v>
      </c>
      <c r="J1191" s="217">
        <f t="shared" si="58"/>
        <v>3</v>
      </c>
      <c r="N1191" s="216"/>
      <c r="R1191" s="216"/>
      <c r="U1191" s="216"/>
    </row>
    <row r="1192" spans="1:21" ht="15" hidden="1" outlineLevel="1" thickBot="1" x14ac:dyDescent="0.4">
      <c r="A1192" s="216" t="s">
        <v>5424</v>
      </c>
      <c r="B1192" s="46">
        <v>44</v>
      </c>
      <c r="C1192" s="216" t="s">
        <v>5425</v>
      </c>
      <c r="D1192" s="72" t="s">
        <v>170</v>
      </c>
      <c r="E1192" s="217">
        <v>2</v>
      </c>
      <c r="F1192" s="217">
        <v>2</v>
      </c>
      <c r="G1192" s="217">
        <v>4</v>
      </c>
      <c r="H1192" s="269">
        <v>44663</v>
      </c>
      <c r="I1192" s="217">
        <v>300</v>
      </c>
      <c r="J1192" s="217">
        <f t="shared" si="58"/>
        <v>4</v>
      </c>
      <c r="N1192" s="216"/>
      <c r="R1192" s="216"/>
      <c r="U1192" s="216"/>
    </row>
    <row r="1193" spans="1:21" ht="15" hidden="1" outlineLevel="1" thickBot="1" x14ac:dyDescent="0.4">
      <c r="A1193" s="216" t="s">
        <v>5424</v>
      </c>
      <c r="B1193" s="46">
        <v>45</v>
      </c>
      <c r="C1193" s="216" t="s">
        <v>5425</v>
      </c>
      <c r="D1193" s="72" t="s">
        <v>170</v>
      </c>
      <c r="E1193" s="217">
        <v>2</v>
      </c>
      <c r="F1193" s="217">
        <v>2</v>
      </c>
      <c r="G1193" s="217">
        <v>4</v>
      </c>
      <c r="H1193" s="269">
        <v>44663</v>
      </c>
      <c r="I1193" s="217">
        <v>800</v>
      </c>
      <c r="J1193" s="217">
        <f t="shared" si="58"/>
        <v>4</v>
      </c>
      <c r="N1193" s="216"/>
      <c r="R1193" s="216"/>
      <c r="U1193" s="216"/>
    </row>
    <row r="1194" spans="1:21" ht="15" hidden="1" outlineLevel="1" thickBot="1" x14ac:dyDescent="0.4">
      <c r="A1194" s="216" t="s">
        <v>5424</v>
      </c>
      <c r="B1194" s="46">
        <v>55</v>
      </c>
      <c r="C1194" s="216" t="s">
        <v>5425</v>
      </c>
      <c r="D1194" s="72" t="s">
        <v>170</v>
      </c>
      <c r="E1194" s="217">
        <v>4</v>
      </c>
      <c r="F1194" s="217">
        <v>2</v>
      </c>
      <c r="G1194" s="217">
        <v>6</v>
      </c>
      <c r="H1194" s="269">
        <v>44663</v>
      </c>
      <c r="I1194" s="217">
        <v>900</v>
      </c>
      <c r="J1194" s="217">
        <f t="shared" si="58"/>
        <v>6</v>
      </c>
      <c r="N1194" s="216"/>
      <c r="R1194" s="216"/>
      <c r="U1194" s="216"/>
    </row>
    <row r="1195" spans="1:21" ht="15" hidden="1" outlineLevel="1" thickBot="1" x14ac:dyDescent="0.4">
      <c r="A1195" s="216" t="s">
        <v>5424</v>
      </c>
      <c r="B1195" s="46">
        <v>46</v>
      </c>
      <c r="C1195" s="216" t="s">
        <v>5425</v>
      </c>
      <c r="D1195" s="72" t="s">
        <v>170</v>
      </c>
      <c r="E1195" s="217">
        <v>3</v>
      </c>
      <c r="F1195" s="217">
        <v>2</v>
      </c>
      <c r="G1195" s="217">
        <v>5</v>
      </c>
      <c r="H1195" s="269">
        <v>44663</v>
      </c>
      <c r="I1195" s="217">
        <v>800</v>
      </c>
      <c r="J1195" s="217">
        <f t="shared" si="58"/>
        <v>5</v>
      </c>
      <c r="N1195" s="216"/>
      <c r="R1195" s="216"/>
      <c r="U1195" s="216"/>
    </row>
    <row r="1196" spans="1:21" ht="15" hidden="1" outlineLevel="1" thickBot="1" x14ac:dyDescent="0.4">
      <c r="A1196" s="216" t="s">
        <v>5424</v>
      </c>
      <c r="B1196" s="46">
        <v>47</v>
      </c>
      <c r="C1196" s="216" t="s">
        <v>5425</v>
      </c>
      <c r="D1196" s="72" t="s">
        <v>170</v>
      </c>
      <c r="E1196" s="217">
        <v>1</v>
      </c>
      <c r="F1196" s="217">
        <v>1</v>
      </c>
      <c r="G1196" s="217">
        <v>2</v>
      </c>
      <c r="H1196" s="269">
        <v>44663</v>
      </c>
      <c r="I1196" s="217">
        <v>200</v>
      </c>
      <c r="J1196" s="217">
        <f t="shared" si="58"/>
        <v>2</v>
      </c>
      <c r="N1196" s="216"/>
      <c r="R1196" s="216"/>
      <c r="U1196" s="216"/>
    </row>
    <row r="1197" spans="1:21" ht="15" hidden="1" outlineLevel="1" thickBot="1" x14ac:dyDescent="0.4">
      <c r="A1197" s="216" t="s">
        <v>5424</v>
      </c>
      <c r="B1197" s="46">
        <v>48</v>
      </c>
      <c r="C1197" s="216" t="s">
        <v>5425</v>
      </c>
      <c r="D1197" s="72" t="s">
        <v>170</v>
      </c>
      <c r="E1197" s="217">
        <v>4</v>
      </c>
      <c r="F1197" s="217">
        <v>2</v>
      </c>
      <c r="G1197" s="217">
        <v>6</v>
      </c>
      <c r="H1197" s="269">
        <v>44663</v>
      </c>
      <c r="I1197" s="217">
        <v>100</v>
      </c>
      <c r="J1197" s="217">
        <f t="shared" si="58"/>
        <v>6</v>
      </c>
      <c r="N1197" s="216"/>
      <c r="R1197" s="216"/>
      <c r="U1197" s="216"/>
    </row>
    <row r="1198" spans="1:21" ht="15" hidden="1" outlineLevel="1" thickBot="1" x14ac:dyDescent="0.4">
      <c r="A1198" s="216" t="s">
        <v>5424</v>
      </c>
      <c r="B1198" s="46">
        <v>49</v>
      </c>
      <c r="C1198" s="216" t="s">
        <v>5425</v>
      </c>
      <c r="D1198" s="72" t="s">
        <v>170</v>
      </c>
      <c r="E1198" s="217">
        <v>3</v>
      </c>
      <c r="F1198" s="217">
        <v>2</v>
      </c>
      <c r="G1198" s="217">
        <v>5</v>
      </c>
      <c r="H1198" s="269">
        <v>44663</v>
      </c>
      <c r="I1198" s="217">
        <v>700</v>
      </c>
      <c r="J1198" s="217">
        <f t="shared" si="58"/>
        <v>5</v>
      </c>
      <c r="N1198" s="216"/>
      <c r="R1198" s="216"/>
      <c r="U1198" s="216"/>
    </row>
    <row r="1199" spans="1:21" ht="15" hidden="1" outlineLevel="1" thickBot="1" x14ac:dyDescent="0.4">
      <c r="A1199" s="216" t="s">
        <v>5424</v>
      </c>
      <c r="B1199" s="46">
        <v>50</v>
      </c>
      <c r="C1199" s="216" t="s">
        <v>5425</v>
      </c>
      <c r="D1199" s="72" t="s">
        <v>170</v>
      </c>
      <c r="E1199" s="217">
        <v>2</v>
      </c>
      <c r="F1199" s="217">
        <v>2</v>
      </c>
      <c r="G1199" s="217">
        <v>4</v>
      </c>
      <c r="H1199" s="269">
        <v>44663</v>
      </c>
      <c r="I1199" s="217">
        <v>500</v>
      </c>
      <c r="J1199" s="217">
        <f t="shared" si="58"/>
        <v>4</v>
      </c>
      <c r="N1199" s="216"/>
      <c r="R1199" s="216"/>
      <c r="U1199" s="216"/>
    </row>
    <row r="1200" spans="1:21" ht="15" hidden="1" outlineLevel="1" thickBot="1" x14ac:dyDescent="0.4">
      <c r="A1200" s="216" t="s">
        <v>5424</v>
      </c>
      <c r="B1200" s="46">
        <v>70</v>
      </c>
      <c r="C1200" s="216" t="s">
        <v>5425</v>
      </c>
      <c r="D1200" s="72" t="s">
        <v>170</v>
      </c>
      <c r="E1200" s="217">
        <v>2</v>
      </c>
      <c r="F1200" s="217">
        <v>1</v>
      </c>
      <c r="G1200" s="217">
        <v>3</v>
      </c>
      <c r="H1200" s="269">
        <v>44663</v>
      </c>
      <c r="I1200" s="217">
        <v>100</v>
      </c>
      <c r="J1200" s="217">
        <f t="shared" si="58"/>
        <v>3</v>
      </c>
      <c r="N1200" s="216"/>
      <c r="R1200" s="216"/>
      <c r="U1200" s="216"/>
    </row>
    <row r="1201" spans="1:21" ht="15" hidden="1" outlineLevel="1" thickBot="1" x14ac:dyDescent="0.4">
      <c r="A1201" s="216" t="s">
        <v>5424</v>
      </c>
      <c r="B1201" s="46">
        <v>52</v>
      </c>
      <c r="C1201" s="216" t="s">
        <v>5425</v>
      </c>
      <c r="D1201" s="72" t="s">
        <v>170</v>
      </c>
      <c r="E1201" s="217">
        <v>7</v>
      </c>
      <c r="F1201" s="217">
        <v>2</v>
      </c>
      <c r="G1201" s="217">
        <v>9</v>
      </c>
      <c r="H1201" s="269">
        <v>44663</v>
      </c>
      <c r="I1201" s="217">
        <v>200</v>
      </c>
      <c r="J1201" s="217">
        <f t="shared" si="58"/>
        <v>9</v>
      </c>
      <c r="N1201" s="216"/>
      <c r="R1201" s="216"/>
      <c r="U1201" s="216"/>
    </row>
    <row r="1202" spans="1:21" ht="15" hidden="1" outlineLevel="1" thickBot="1" x14ac:dyDescent="0.4">
      <c r="A1202" s="216" t="s">
        <v>5424</v>
      </c>
      <c r="B1202" s="46">
        <v>53</v>
      </c>
      <c r="C1202" s="216" t="s">
        <v>5425</v>
      </c>
      <c r="D1202" s="72" t="s">
        <v>170</v>
      </c>
      <c r="E1202" s="217">
        <v>2</v>
      </c>
      <c r="F1202" s="217">
        <v>2</v>
      </c>
      <c r="G1202" s="217">
        <v>4</v>
      </c>
      <c r="H1202" s="269">
        <v>44663</v>
      </c>
      <c r="I1202" s="217">
        <v>700</v>
      </c>
      <c r="J1202" s="217">
        <f t="shared" si="58"/>
        <v>4</v>
      </c>
      <c r="N1202" s="216"/>
      <c r="R1202" s="216"/>
      <c r="U1202" s="216"/>
    </row>
    <row r="1203" spans="1:21" ht="15" hidden="1" outlineLevel="1" thickBot="1" x14ac:dyDescent="0.4">
      <c r="A1203" s="216" t="s">
        <v>5424</v>
      </c>
      <c r="B1203" s="46">
        <v>54</v>
      </c>
      <c r="C1203" s="216" t="s">
        <v>5425</v>
      </c>
      <c r="D1203" s="72" t="s">
        <v>170</v>
      </c>
      <c r="E1203" s="217">
        <v>2</v>
      </c>
      <c r="F1203" s="217">
        <v>1</v>
      </c>
      <c r="G1203" s="217">
        <v>3</v>
      </c>
      <c r="H1203" s="269">
        <v>44663</v>
      </c>
      <c r="I1203" s="217">
        <v>600</v>
      </c>
      <c r="J1203" s="217">
        <f t="shared" si="58"/>
        <v>3</v>
      </c>
      <c r="N1203" s="216"/>
      <c r="R1203" s="216"/>
      <c r="U1203" s="216"/>
    </row>
    <row r="1204" spans="1:21" ht="15" hidden="1" outlineLevel="1" thickBot="1" x14ac:dyDescent="0.4">
      <c r="A1204" s="216" t="s">
        <v>5424</v>
      </c>
      <c r="B1204" s="46">
        <v>76</v>
      </c>
      <c r="C1204" s="216" t="s">
        <v>5425</v>
      </c>
      <c r="D1204" s="72" t="s">
        <v>170</v>
      </c>
      <c r="E1204" s="217">
        <v>2</v>
      </c>
      <c r="F1204" s="217">
        <v>2</v>
      </c>
      <c r="G1204" s="217">
        <v>4</v>
      </c>
      <c r="H1204" s="269">
        <v>44663</v>
      </c>
      <c r="I1204" s="217">
        <v>500</v>
      </c>
      <c r="J1204" s="217">
        <f t="shared" si="58"/>
        <v>4</v>
      </c>
      <c r="N1204" s="216"/>
      <c r="R1204" s="216"/>
      <c r="U1204" s="216"/>
    </row>
    <row r="1205" spans="1:21" ht="15" hidden="1" outlineLevel="1" thickBot="1" x14ac:dyDescent="0.4">
      <c r="A1205" s="216" t="s">
        <v>5424</v>
      </c>
      <c r="B1205" s="46">
        <v>57</v>
      </c>
      <c r="C1205" s="216" t="s">
        <v>5425</v>
      </c>
      <c r="D1205" s="72" t="s">
        <v>170</v>
      </c>
      <c r="E1205" s="217">
        <v>3</v>
      </c>
      <c r="F1205" s="217">
        <v>1</v>
      </c>
      <c r="G1205" s="217">
        <v>4</v>
      </c>
      <c r="H1205" s="269">
        <v>44663</v>
      </c>
      <c r="I1205" s="217">
        <v>100</v>
      </c>
      <c r="J1205" s="217">
        <f t="shared" si="58"/>
        <v>4</v>
      </c>
      <c r="N1205" s="216"/>
      <c r="R1205" s="216"/>
      <c r="U1205" s="216"/>
    </row>
    <row r="1206" spans="1:21" ht="15" hidden="1" outlineLevel="1" thickBot="1" x14ac:dyDescent="0.4">
      <c r="A1206" s="216" t="s">
        <v>5424</v>
      </c>
      <c r="B1206" s="46">
        <v>58</v>
      </c>
      <c r="C1206" s="216" t="s">
        <v>5425</v>
      </c>
      <c r="D1206" s="72" t="s">
        <v>170</v>
      </c>
      <c r="E1206" s="217">
        <v>1</v>
      </c>
      <c r="F1206" s="217">
        <v>2</v>
      </c>
      <c r="G1206" s="217">
        <v>3</v>
      </c>
      <c r="H1206" s="269">
        <v>44663</v>
      </c>
      <c r="I1206" s="217">
        <v>100</v>
      </c>
      <c r="J1206" s="217">
        <f t="shared" si="58"/>
        <v>3</v>
      </c>
      <c r="N1206" s="216"/>
      <c r="R1206" s="216"/>
      <c r="U1206" s="216"/>
    </row>
    <row r="1207" spans="1:21" ht="15" hidden="1" outlineLevel="1" thickBot="1" x14ac:dyDescent="0.4">
      <c r="A1207" s="216" t="s">
        <v>5424</v>
      </c>
      <c r="B1207" s="46">
        <v>63</v>
      </c>
      <c r="C1207" s="216" t="s">
        <v>5425</v>
      </c>
      <c r="D1207" s="72" t="s">
        <v>170</v>
      </c>
      <c r="E1207" s="217">
        <v>0</v>
      </c>
      <c r="F1207" s="217">
        <v>2</v>
      </c>
      <c r="G1207" s="217">
        <v>2</v>
      </c>
      <c r="H1207" s="269">
        <v>44663</v>
      </c>
      <c r="I1207" s="217">
        <v>300</v>
      </c>
      <c r="J1207" s="217">
        <f t="shared" si="58"/>
        <v>2</v>
      </c>
      <c r="N1207" s="216"/>
      <c r="R1207" s="216"/>
      <c r="U1207" s="216"/>
    </row>
    <row r="1208" spans="1:21" ht="15" hidden="1" outlineLevel="1" thickBot="1" x14ac:dyDescent="0.4">
      <c r="A1208" s="216" t="s">
        <v>5424</v>
      </c>
      <c r="B1208" s="46">
        <v>59</v>
      </c>
      <c r="C1208" s="216" t="s">
        <v>5425</v>
      </c>
      <c r="D1208" s="72" t="s">
        <v>170</v>
      </c>
      <c r="E1208" s="217">
        <v>2</v>
      </c>
      <c r="F1208" s="217">
        <v>1</v>
      </c>
      <c r="G1208" s="217">
        <v>3</v>
      </c>
      <c r="H1208" s="269">
        <v>44663</v>
      </c>
      <c r="I1208" s="217">
        <v>200</v>
      </c>
      <c r="J1208" s="217">
        <f t="shared" si="58"/>
        <v>3</v>
      </c>
      <c r="N1208" s="216"/>
      <c r="R1208" s="216"/>
      <c r="U1208" s="216"/>
    </row>
    <row r="1209" spans="1:21" ht="15" hidden="1" outlineLevel="1" thickBot="1" x14ac:dyDescent="0.4">
      <c r="A1209" s="216" t="s">
        <v>5424</v>
      </c>
      <c r="B1209" s="46">
        <v>60</v>
      </c>
      <c r="C1209" s="216" t="s">
        <v>5425</v>
      </c>
      <c r="D1209" s="72" t="s">
        <v>170</v>
      </c>
      <c r="E1209" s="217">
        <v>1</v>
      </c>
      <c r="F1209" s="217">
        <v>1</v>
      </c>
      <c r="G1209" s="217">
        <v>2</v>
      </c>
      <c r="H1209" s="269">
        <v>44663</v>
      </c>
      <c r="I1209" s="217">
        <v>900</v>
      </c>
      <c r="J1209" s="217">
        <f t="shared" si="58"/>
        <v>2</v>
      </c>
      <c r="N1209" s="216"/>
      <c r="R1209" s="216"/>
      <c r="U1209" s="216"/>
    </row>
    <row r="1210" spans="1:21" ht="15" hidden="1" outlineLevel="1" thickBot="1" x14ac:dyDescent="0.4">
      <c r="A1210" s="216" t="s">
        <v>5424</v>
      </c>
      <c r="B1210" s="46">
        <v>61</v>
      </c>
      <c r="C1210" s="216" t="s">
        <v>5425</v>
      </c>
      <c r="D1210" s="72" t="s">
        <v>170</v>
      </c>
      <c r="E1210" s="217">
        <v>4</v>
      </c>
      <c r="F1210" s="217">
        <v>1</v>
      </c>
      <c r="G1210" s="217">
        <v>5</v>
      </c>
      <c r="H1210" s="269">
        <v>44663</v>
      </c>
      <c r="I1210" s="217">
        <v>400</v>
      </c>
      <c r="J1210" s="217">
        <f t="shared" si="58"/>
        <v>5</v>
      </c>
      <c r="N1210" s="216"/>
      <c r="R1210" s="216"/>
      <c r="U1210" s="216"/>
    </row>
    <row r="1211" spans="1:21" ht="15" hidden="1" outlineLevel="1" thickBot="1" x14ac:dyDescent="0.4">
      <c r="A1211" s="216" t="s">
        <v>5424</v>
      </c>
      <c r="B1211" s="46">
        <v>62</v>
      </c>
      <c r="C1211" s="216" t="s">
        <v>5425</v>
      </c>
      <c r="D1211" s="72" t="s">
        <v>170</v>
      </c>
      <c r="E1211" s="217">
        <v>4</v>
      </c>
      <c r="F1211" s="217">
        <v>2</v>
      </c>
      <c r="G1211" s="217">
        <v>6</v>
      </c>
      <c r="H1211" s="269">
        <v>44663</v>
      </c>
      <c r="I1211" s="217">
        <v>500</v>
      </c>
      <c r="J1211" s="217">
        <f t="shared" si="58"/>
        <v>6</v>
      </c>
      <c r="N1211" s="216"/>
      <c r="R1211" s="216"/>
      <c r="U1211" s="216"/>
    </row>
    <row r="1212" spans="1:21" ht="15" hidden="1" outlineLevel="1" thickBot="1" x14ac:dyDescent="0.4">
      <c r="A1212" s="216" t="s">
        <v>5424</v>
      </c>
      <c r="B1212" s="46">
        <v>64</v>
      </c>
      <c r="C1212" s="216" t="s">
        <v>5425</v>
      </c>
      <c r="D1212" s="72" t="s">
        <v>170</v>
      </c>
      <c r="E1212" s="217">
        <v>6</v>
      </c>
      <c r="F1212" s="217">
        <v>2</v>
      </c>
      <c r="G1212" s="217">
        <v>8</v>
      </c>
      <c r="H1212" s="269">
        <v>44663</v>
      </c>
      <c r="I1212" s="217">
        <v>200</v>
      </c>
      <c r="J1212" s="217">
        <f t="shared" si="58"/>
        <v>8</v>
      </c>
      <c r="N1212" s="216"/>
      <c r="R1212" s="216"/>
      <c r="U1212" s="216"/>
    </row>
    <row r="1213" spans="1:21" ht="15" hidden="1" outlineLevel="1" thickBot="1" x14ac:dyDescent="0.4">
      <c r="A1213" s="216" t="s">
        <v>5424</v>
      </c>
      <c r="B1213" s="46">
        <v>65</v>
      </c>
      <c r="C1213" s="216" t="s">
        <v>5425</v>
      </c>
      <c r="D1213" s="72" t="s">
        <v>170</v>
      </c>
      <c r="E1213" s="217">
        <v>3</v>
      </c>
      <c r="F1213" s="217">
        <v>2</v>
      </c>
      <c r="G1213" s="217">
        <v>5</v>
      </c>
      <c r="H1213" s="269">
        <v>44663</v>
      </c>
      <c r="I1213" s="217">
        <v>700</v>
      </c>
      <c r="J1213" s="217">
        <f t="shared" si="58"/>
        <v>5</v>
      </c>
      <c r="N1213" s="216"/>
      <c r="R1213" s="216"/>
      <c r="U1213" s="216"/>
    </row>
    <row r="1214" spans="1:21" ht="15" hidden="1" outlineLevel="1" thickBot="1" x14ac:dyDescent="0.4">
      <c r="A1214" s="216" t="s">
        <v>5424</v>
      </c>
      <c r="B1214" s="46">
        <v>66</v>
      </c>
      <c r="C1214" s="216" t="s">
        <v>5425</v>
      </c>
      <c r="D1214" s="72" t="s">
        <v>170</v>
      </c>
      <c r="E1214" s="217">
        <v>4</v>
      </c>
      <c r="F1214" s="217">
        <v>2</v>
      </c>
      <c r="G1214" s="217">
        <v>6</v>
      </c>
      <c r="H1214" s="269">
        <v>44663</v>
      </c>
      <c r="I1214" s="217">
        <v>400</v>
      </c>
      <c r="J1214" s="217">
        <f t="shared" si="58"/>
        <v>6</v>
      </c>
      <c r="N1214" s="216"/>
      <c r="R1214" s="216"/>
      <c r="U1214" s="216"/>
    </row>
    <row r="1215" spans="1:21" ht="15" hidden="1" outlineLevel="1" thickBot="1" x14ac:dyDescent="0.4">
      <c r="A1215" s="216" t="s">
        <v>5424</v>
      </c>
      <c r="B1215" s="46">
        <v>67</v>
      </c>
      <c r="C1215" s="216" t="s">
        <v>5425</v>
      </c>
      <c r="D1215" s="72" t="s">
        <v>170</v>
      </c>
      <c r="E1215" s="217">
        <v>2</v>
      </c>
      <c r="F1215" s="217">
        <v>1</v>
      </c>
      <c r="G1215" s="217">
        <v>3</v>
      </c>
      <c r="H1215" s="269">
        <v>44663</v>
      </c>
      <c r="I1215" s="217">
        <v>200</v>
      </c>
      <c r="J1215" s="217">
        <f t="shared" si="58"/>
        <v>3</v>
      </c>
      <c r="N1215" s="216"/>
      <c r="R1215" s="216"/>
      <c r="U1215" s="216"/>
    </row>
    <row r="1216" spans="1:21" ht="15" hidden="1" outlineLevel="1" thickBot="1" x14ac:dyDescent="0.4">
      <c r="A1216" s="216" t="s">
        <v>5424</v>
      </c>
      <c r="B1216" s="46">
        <v>68</v>
      </c>
      <c r="C1216" s="216" t="s">
        <v>5425</v>
      </c>
      <c r="D1216" s="72" t="s">
        <v>170</v>
      </c>
      <c r="E1216" s="217">
        <v>3</v>
      </c>
      <c r="F1216" s="217">
        <v>1</v>
      </c>
      <c r="G1216" s="217">
        <v>4</v>
      </c>
      <c r="H1216" s="269">
        <v>44663</v>
      </c>
      <c r="I1216" s="217">
        <v>300</v>
      </c>
      <c r="J1216" s="217">
        <f t="shared" si="58"/>
        <v>4</v>
      </c>
      <c r="N1216" s="216"/>
      <c r="R1216" s="216"/>
      <c r="U1216" s="216"/>
    </row>
    <row r="1217" spans="1:21" ht="15" hidden="1" outlineLevel="1" thickBot="1" x14ac:dyDescent="0.4">
      <c r="A1217" s="216" t="s">
        <v>5424</v>
      </c>
      <c r="B1217" s="46">
        <v>69</v>
      </c>
      <c r="C1217" s="216" t="s">
        <v>5425</v>
      </c>
      <c r="D1217" s="72" t="s">
        <v>170</v>
      </c>
      <c r="E1217" s="217">
        <v>2</v>
      </c>
      <c r="F1217" s="217">
        <v>2</v>
      </c>
      <c r="G1217" s="217">
        <v>4</v>
      </c>
      <c r="H1217" s="269">
        <v>44663</v>
      </c>
      <c r="I1217" s="217">
        <v>100</v>
      </c>
      <c r="J1217" s="217">
        <f t="shared" si="58"/>
        <v>4</v>
      </c>
      <c r="N1217" s="216"/>
      <c r="R1217" s="216"/>
      <c r="U1217" s="216"/>
    </row>
    <row r="1218" spans="1:21" ht="15" hidden="1" outlineLevel="1" thickBot="1" x14ac:dyDescent="0.4">
      <c r="A1218" s="216" t="s">
        <v>5424</v>
      </c>
      <c r="B1218" s="46">
        <v>71</v>
      </c>
      <c r="C1218" s="216" t="s">
        <v>5425</v>
      </c>
      <c r="D1218" s="72" t="s">
        <v>170</v>
      </c>
      <c r="E1218" s="217">
        <v>4</v>
      </c>
      <c r="F1218" s="217">
        <v>2</v>
      </c>
      <c r="G1218" s="217">
        <v>6</v>
      </c>
      <c r="H1218" s="269">
        <v>44663</v>
      </c>
      <c r="I1218" s="217">
        <v>800</v>
      </c>
      <c r="J1218" s="217">
        <f t="shared" si="58"/>
        <v>6</v>
      </c>
      <c r="N1218" s="216"/>
      <c r="R1218" s="216"/>
      <c r="U1218" s="216"/>
    </row>
    <row r="1219" spans="1:21" ht="15" hidden="1" outlineLevel="1" thickBot="1" x14ac:dyDescent="0.4">
      <c r="A1219" s="216" t="s">
        <v>5424</v>
      </c>
      <c r="B1219" s="46">
        <v>72</v>
      </c>
      <c r="C1219" s="216" t="s">
        <v>5425</v>
      </c>
      <c r="D1219" s="72" t="s">
        <v>170</v>
      </c>
      <c r="E1219" s="217">
        <v>1</v>
      </c>
      <c r="F1219" s="217">
        <v>2</v>
      </c>
      <c r="G1219" s="217">
        <v>3</v>
      </c>
      <c r="H1219" s="269">
        <v>44663</v>
      </c>
      <c r="I1219" s="217">
        <v>700</v>
      </c>
      <c r="J1219" s="217">
        <f t="shared" ref="J1219:J1282" si="59">IF(I1219&gt;$Q$1,,G1219)</f>
        <v>3</v>
      </c>
      <c r="N1219" s="216"/>
      <c r="R1219" s="216"/>
      <c r="U1219" s="216"/>
    </row>
    <row r="1220" spans="1:21" ht="15" hidden="1" outlineLevel="1" thickBot="1" x14ac:dyDescent="0.4">
      <c r="A1220" s="216" t="s">
        <v>5424</v>
      </c>
      <c r="B1220" s="46">
        <v>73</v>
      </c>
      <c r="C1220" s="216" t="s">
        <v>5425</v>
      </c>
      <c r="D1220" s="72" t="s">
        <v>170</v>
      </c>
      <c r="E1220" s="217">
        <v>8</v>
      </c>
      <c r="F1220" s="217">
        <v>1</v>
      </c>
      <c r="G1220" s="217">
        <v>9</v>
      </c>
      <c r="H1220" s="269">
        <v>44663</v>
      </c>
      <c r="I1220" s="217">
        <v>700</v>
      </c>
      <c r="J1220" s="217">
        <f t="shared" si="59"/>
        <v>9</v>
      </c>
      <c r="N1220" s="216"/>
      <c r="R1220" s="216"/>
      <c r="U1220" s="216"/>
    </row>
    <row r="1221" spans="1:21" ht="15" hidden="1" outlineLevel="1" thickBot="1" x14ac:dyDescent="0.4">
      <c r="A1221" s="216" t="s">
        <v>5424</v>
      </c>
      <c r="B1221" s="46">
        <v>74</v>
      </c>
      <c r="C1221" s="216" t="s">
        <v>5425</v>
      </c>
      <c r="D1221" s="72" t="s">
        <v>170</v>
      </c>
      <c r="E1221" s="217">
        <v>4</v>
      </c>
      <c r="F1221" s="217">
        <v>1</v>
      </c>
      <c r="G1221" s="217">
        <v>5</v>
      </c>
      <c r="H1221" s="269">
        <v>44663</v>
      </c>
      <c r="I1221" s="217">
        <v>100</v>
      </c>
      <c r="J1221" s="217">
        <f t="shared" si="59"/>
        <v>5</v>
      </c>
      <c r="N1221" s="216"/>
      <c r="R1221" s="216"/>
      <c r="U1221" s="216"/>
    </row>
    <row r="1222" spans="1:21" ht="15" hidden="1" outlineLevel="1" thickBot="1" x14ac:dyDescent="0.4">
      <c r="A1222" s="216" t="s">
        <v>5424</v>
      </c>
      <c r="B1222" s="46">
        <v>77</v>
      </c>
      <c r="C1222" s="216" t="s">
        <v>5425</v>
      </c>
      <c r="D1222" s="72" t="s">
        <v>170</v>
      </c>
      <c r="E1222" s="217">
        <v>1</v>
      </c>
      <c r="F1222" s="217">
        <v>1</v>
      </c>
      <c r="G1222" s="217">
        <v>2</v>
      </c>
      <c r="H1222" s="269">
        <v>44663</v>
      </c>
      <c r="I1222" s="217">
        <v>800</v>
      </c>
      <c r="J1222" s="217">
        <f t="shared" si="59"/>
        <v>2</v>
      </c>
      <c r="N1222" s="216"/>
      <c r="R1222" s="216"/>
      <c r="U1222" s="216"/>
    </row>
    <row r="1223" spans="1:21" ht="15" hidden="1" outlineLevel="1" thickBot="1" x14ac:dyDescent="0.4">
      <c r="A1223" s="216" t="s">
        <v>5424</v>
      </c>
      <c r="B1223" s="46">
        <v>83</v>
      </c>
      <c r="C1223" s="216" t="s">
        <v>5425</v>
      </c>
      <c r="D1223" s="72" t="s">
        <v>170</v>
      </c>
      <c r="E1223" s="217">
        <v>2</v>
      </c>
      <c r="F1223" s="217">
        <v>2</v>
      </c>
      <c r="G1223" s="217">
        <v>4</v>
      </c>
      <c r="H1223" s="269">
        <v>44663</v>
      </c>
      <c r="I1223" s="217">
        <v>700</v>
      </c>
      <c r="J1223" s="217">
        <f t="shared" si="59"/>
        <v>4</v>
      </c>
      <c r="N1223" s="216"/>
      <c r="R1223" s="216"/>
      <c r="U1223" s="216"/>
    </row>
    <row r="1224" spans="1:21" ht="15" hidden="1" outlineLevel="1" thickBot="1" x14ac:dyDescent="0.4">
      <c r="A1224" s="216" t="s">
        <v>5424</v>
      </c>
      <c r="B1224" s="46">
        <v>78</v>
      </c>
      <c r="C1224" s="216" t="s">
        <v>5425</v>
      </c>
      <c r="D1224" s="72" t="s">
        <v>170</v>
      </c>
      <c r="E1224" s="217">
        <v>6</v>
      </c>
      <c r="F1224" s="217">
        <v>2</v>
      </c>
      <c r="G1224" s="217">
        <v>8</v>
      </c>
      <c r="H1224" s="269">
        <v>44663</v>
      </c>
      <c r="I1224" s="217">
        <v>700</v>
      </c>
      <c r="J1224" s="217">
        <f t="shared" si="59"/>
        <v>8</v>
      </c>
      <c r="N1224" s="216"/>
      <c r="R1224" s="216"/>
      <c r="U1224" s="216"/>
    </row>
    <row r="1225" spans="1:21" ht="15" hidden="1" outlineLevel="1" thickBot="1" x14ac:dyDescent="0.4">
      <c r="A1225" s="216" t="s">
        <v>5424</v>
      </c>
      <c r="B1225" s="46">
        <v>79</v>
      </c>
      <c r="C1225" s="216" t="s">
        <v>5425</v>
      </c>
      <c r="D1225" s="72" t="s">
        <v>170</v>
      </c>
      <c r="E1225" s="217">
        <v>2</v>
      </c>
      <c r="F1225" s="217">
        <v>1</v>
      </c>
      <c r="G1225" s="217">
        <v>3</v>
      </c>
      <c r="H1225" s="269">
        <v>44663</v>
      </c>
      <c r="I1225" s="217">
        <v>600</v>
      </c>
      <c r="J1225" s="217">
        <f t="shared" si="59"/>
        <v>3</v>
      </c>
      <c r="N1225" s="216"/>
      <c r="R1225" s="216"/>
      <c r="U1225" s="216"/>
    </row>
    <row r="1226" spans="1:21" ht="15" hidden="1" outlineLevel="1" thickBot="1" x14ac:dyDescent="0.4">
      <c r="A1226" s="216" t="s">
        <v>5424</v>
      </c>
      <c r="B1226" s="46">
        <v>80</v>
      </c>
      <c r="C1226" s="216" t="s">
        <v>5425</v>
      </c>
      <c r="D1226" s="72" t="s">
        <v>170</v>
      </c>
      <c r="E1226" s="217">
        <v>1</v>
      </c>
      <c r="F1226" s="217">
        <v>2</v>
      </c>
      <c r="G1226" s="217">
        <v>3</v>
      </c>
      <c r="H1226" s="269">
        <v>44663</v>
      </c>
      <c r="I1226" s="217">
        <v>500</v>
      </c>
      <c r="J1226" s="217">
        <f t="shared" si="59"/>
        <v>3</v>
      </c>
      <c r="N1226" s="216"/>
      <c r="R1226" s="216"/>
      <c r="U1226" s="216"/>
    </row>
    <row r="1227" spans="1:21" ht="15" hidden="1" outlineLevel="1" thickBot="1" x14ac:dyDescent="0.4">
      <c r="A1227" s="216" t="s">
        <v>5424</v>
      </c>
      <c r="B1227" s="46">
        <v>81</v>
      </c>
      <c r="C1227" s="216" t="s">
        <v>5425</v>
      </c>
      <c r="D1227" s="72" t="s">
        <v>170</v>
      </c>
      <c r="E1227" s="217">
        <v>4</v>
      </c>
      <c r="F1227" s="217">
        <v>1</v>
      </c>
      <c r="G1227" s="217">
        <v>5</v>
      </c>
      <c r="H1227" s="269">
        <v>44663</v>
      </c>
      <c r="I1227" s="217">
        <v>200</v>
      </c>
      <c r="J1227" s="217">
        <f t="shared" si="59"/>
        <v>5</v>
      </c>
      <c r="N1227" s="216"/>
      <c r="R1227" s="216"/>
      <c r="U1227" s="216"/>
    </row>
    <row r="1228" spans="1:21" ht="15" hidden="1" outlineLevel="1" thickBot="1" x14ac:dyDescent="0.4">
      <c r="A1228" s="216" t="s">
        <v>5424</v>
      </c>
      <c r="B1228" s="46">
        <v>82</v>
      </c>
      <c r="C1228" s="216" t="s">
        <v>5425</v>
      </c>
      <c r="D1228" s="72" t="s">
        <v>170</v>
      </c>
      <c r="E1228" s="217">
        <v>3</v>
      </c>
      <c r="F1228" s="217">
        <v>2</v>
      </c>
      <c r="G1228" s="217">
        <v>5</v>
      </c>
      <c r="H1228" s="269">
        <v>44663</v>
      </c>
      <c r="I1228" s="217">
        <v>300</v>
      </c>
      <c r="J1228" s="217">
        <f t="shared" si="59"/>
        <v>5</v>
      </c>
      <c r="N1228" s="216"/>
      <c r="R1228" s="216"/>
      <c r="U1228" s="216"/>
    </row>
    <row r="1229" spans="1:21" ht="15" hidden="1" outlineLevel="1" thickBot="1" x14ac:dyDescent="0.4">
      <c r="A1229" s="216" t="s">
        <v>5424</v>
      </c>
      <c r="B1229" s="46">
        <v>84</v>
      </c>
      <c r="C1229" s="216" t="s">
        <v>5425</v>
      </c>
      <c r="D1229" s="72" t="s">
        <v>170</v>
      </c>
      <c r="E1229" s="217">
        <v>1</v>
      </c>
      <c r="F1229" s="217">
        <v>1</v>
      </c>
      <c r="G1229" s="217">
        <v>2</v>
      </c>
      <c r="H1229" s="269">
        <v>44663</v>
      </c>
      <c r="I1229" s="217">
        <v>500</v>
      </c>
      <c r="J1229" s="217">
        <f t="shared" si="59"/>
        <v>2</v>
      </c>
      <c r="N1229" s="216"/>
      <c r="R1229" s="216"/>
      <c r="U1229" s="216"/>
    </row>
    <row r="1230" spans="1:21" ht="15" collapsed="1" thickBot="1" x14ac:dyDescent="0.4">
      <c r="A1230" s="415" t="s">
        <v>5424</v>
      </c>
      <c r="B1230" s="273"/>
      <c r="C1230" s="417" t="s">
        <v>5425</v>
      </c>
      <c r="D1230" s="273">
        <f>COUNTA(D1146:D1229)</f>
        <v>84</v>
      </c>
      <c r="E1230" s="418">
        <f>SUM(E1146:E1229)</f>
        <v>238</v>
      </c>
      <c r="F1230" s="418">
        <f t="shared" ref="F1230:G1230" si="60">SUM(F1146:F1229)</f>
        <v>153</v>
      </c>
      <c r="G1230" s="418">
        <f t="shared" si="60"/>
        <v>391</v>
      </c>
      <c r="H1230" s="422">
        <v>44663</v>
      </c>
      <c r="I1230" s="425">
        <f>AVERAGE(I1146:I1229)</f>
        <v>416.66666666666669</v>
      </c>
      <c r="J1230" s="418">
        <f t="shared" ref="J1230" si="61">SUM(J1146:J1229)</f>
        <v>391</v>
      </c>
    </row>
    <row r="1231" spans="1:21" ht="15" hidden="1" outlineLevel="1" thickBot="1" x14ac:dyDescent="0.4">
      <c r="A1231" s="216" t="s">
        <v>5426</v>
      </c>
      <c r="B1231" s="46">
        <v>18</v>
      </c>
      <c r="C1231" s="216" t="s">
        <v>5427</v>
      </c>
      <c r="D1231" s="72" t="s">
        <v>170</v>
      </c>
      <c r="E1231" s="217">
        <v>7</v>
      </c>
      <c r="F1231" s="217">
        <v>4</v>
      </c>
      <c r="G1231" s="217">
        <v>11</v>
      </c>
      <c r="H1231" s="269">
        <v>44664</v>
      </c>
      <c r="I1231" s="217">
        <v>180</v>
      </c>
      <c r="J1231" s="217">
        <f t="shared" si="59"/>
        <v>11</v>
      </c>
      <c r="N1231" s="216"/>
      <c r="R1231" s="216"/>
      <c r="U1231" s="216"/>
    </row>
    <row r="1232" spans="1:21" ht="15" hidden="1" outlineLevel="1" thickBot="1" x14ac:dyDescent="0.4">
      <c r="A1232" s="216" t="s">
        <v>5426</v>
      </c>
      <c r="B1232" s="46">
        <v>16</v>
      </c>
      <c r="C1232" s="216" t="s">
        <v>5427</v>
      </c>
      <c r="D1232" s="72" t="s">
        <v>170</v>
      </c>
      <c r="E1232" s="217">
        <v>2</v>
      </c>
      <c r="F1232" s="217">
        <v>2</v>
      </c>
      <c r="G1232" s="217">
        <v>4</v>
      </c>
      <c r="H1232" s="269">
        <v>44664</v>
      </c>
      <c r="I1232" s="217">
        <v>430</v>
      </c>
      <c r="J1232" s="217">
        <f t="shared" si="59"/>
        <v>4</v>
      </c>
      <c r="N1232" s="216"/>
      <c r="R1232" s="216"/>
      <c r="U1232" s="216"/>
    </row>
    <row r="1233" spans="1:21" ht="15" hidden="1" outlineLevel="1" thickBot="1" x14ac:dyDescent="0.4">
      <c r="A1233" s="216" t="s">
        <v>5426</v>
      </c>
      <c r="B1233" s="46">
        <v>54</v>
      </c>
      <c r="C1233" s="216" t="s">
        <v>5427</v>
      </c>
      <c r="D1233" s="72" t="s">
        <v>170</v>
      </c>
      <c r="E1233" s="217">
        <v>3</v>
      </c>
      <c r="F1233" s="217">
        <v>2</v>
      </c>
      <c r="G1233" s="217">
        <v>5</v>
      </c>
      <c r="H1233" s="269">
        <v>44664</v>
      </c>
      <c r="I1233" s="217">
        <v>550</v>
      </c>
      <c r="J1233" s="217">
        <f t="shared" si="59"/>
        <v>5</v>
      </c>
      <c r="N1233" s="216"/>
      <c r="R1233" s="216"/>
      <c r="U1233" s="216"/>
    </row>
    <row r="1234" spans="1:21" ht="15" hidden="1" outlineLevel="1" thickBot="1" x14ac:dyDescent="0.4">
      <c r="A1234" s="216" t="s">
        <v>5426</v>
      </c>
      <c r="B1234" s="46">
        <v>19</v>
      </c>
      <c r="C1234" s="216" t="s">
        <v>5427</v>
      </c>
      <c r="D1234" s="72" t="s">
        <v>170</v>
      </c>
      <c r="E1234" s="217">
        <v>4</v>
      </c>
      <c r="F1234" s="217">
        <v>2</v>
      </c>
      <c r="G1234" s="217">
        <v>6</v>
      </c>
      <c r="H1234" s="269">
        <v>44664</v>
      </c>
      <c r="I1234" s="217">
        <v>350</v>
      </c>
      <c r="J1234" s="217">
        <f t="shared" si="59"/>
        <v>6</v>
      </c>
      <c r="N1234" s="216"/>
      <c r="R1234" s="216"/>
      <c r="U1234" s="216"/>
    </row>
    <row r="1235" spans="1:21" ht="15" hidden="1" outlineLevel="1" thickBot="1" x14ac:dyDescent="0.4">
      <c r="A1235" s="216" t="s">
        <v>5426</v>
      </c>
      <c r="B1235" s="46">
        <v>17</v>
      </c>
      <c r="C1235" s="216" t="s">
        <v>5427</v>
      </c>
      <c r="D1235" s="72" t="s">
        <v>170</v>
      </c>
      <c r="E1235" s="217">
        <v>5</v>
      </c>
      <c r="F1235" s="217">
        <v>3</v>
      </c>
      <c r="G1235" s="217">
        <v>8</v>
      </c>
      <c r="H1235" s="269">
        <v>44664</v>
      </c>
      <c r="I1235" s="217">
        <v>120</v>
      </c>
      <c r="J1235" s="217">
        <f t="shared" si="59"/>
        <v>8</v>
      </c>
      <c r="N1235" s="216"/>
      <c r="R1235" s="216"/>
      <c r="U1235" s="216"/>
    </row>
    <row r="1236" spans="1:21" ht="15" hidden="1" outlineLevel="1" thickBot="1" x14ac:dyDescent="0.4">
      <c r="A1236" s="216" t="s">
        <v>5426</v>
      </c>
      <c r="B1236" s="46">
        <v>58</v>
      </c>
      <c r="C1236" s="216" t="s">
        <v>5427</v>
      </c>
      <c r="D1236" s="72" t="s">
        <v>170</v>
      </c>
      <c r="E1236" s="217">
        <v>3</v>
      </c>
      <c r="F1236" s="217">
        <v>2</v>
      </c>
      <c r="G1236" s="217">
        <v>5</v>
      </c>
      <c r="H1236" s="269">
        <v>44664</v>
      </c>
      <c r="I1236" s="217">
        <v>450</v>
      </c>
      <c r="J1236" s="217">
        <f t="shared" si="59"/>
        <v>5</v>
      </c>
      <c r="N1236" s="216"/>
      <c r="R1236" s="216"/>
      <c r="U1236" s="216"/>
    </row>
    <row r="1237" spans="1:21" ht="15" hidden="1" outlineLevel="1" thickBot="1" x14ac:dyDescent="0.4">
      <c r="A1237" s="216" t="s">
        <v>5426</v>
      </c>
      <c r="B1237" s="46">
        <v>11</v>
      </c>
      <c r="C1237" s="216" t="s">
        <v>5427</v>
      </c>
      <c r="D1237" s="72" t="s">
        <v>170</v>
      </c>
      <c r="E1237" s="217">
        <v>4</v>
      </c>
      <c r="F1237" s="217">
        <v>2</v>
      </c>
      <c r="G1237" s="217">
        <v>6</v>
      </c>
      <c r="H1237" s="269">
        <v>44664</v>
      </c>
      <c r="I1237" s="217">
        <v>510</v>
      </c>
      <c r="J1237" s="217">
        <f t="shared" si="59"/>
        <v>6</v>
      </c>
      <c r="N1237" s="216"/>
      <c r="R1237" s="216"/>
      <c r="U1237" s="216"/>
    </row>
    <row r="1238" spans="1:21" ht="15" hidden="1" outlineLevel="1" thickBot="1" x14ac:dyDescent="0.4">
      <c r="A1238" s="216" t="s">
        <v>5426</v>
      </c>
      <c r="B1238" s="46">
        <v>48</v>
      </c>
      <c r="C1238" s="216" t="s">
        <v>5427</v>
      </c>
      <c r="D1238" s="72" t="s">
        <v>170</v>
      </c>
      <c r="E1238" s="217">
        <v>3</v>
      </c>
      <c r="F1238" s="217">
        <v>2</v>
      </c>
      <c r="G1238" s="217">
        <v>5</v>
      </c>
      <c r="H1238" s="269">
        <v>44664</v>
      </c>
      <c r="I1238" s="217">
        <v>170</v>
      </c>
      <c r="J1238" s="217">
        <f t="shared" si="59"/>
        <v>5</v>
      </c>
      <c r="N1238" s="216"/>
      <c r="R1238" s="216"/>
      <c r="U1238" s="216"/>
    </row>
    <row r="1239" spans="1:21" ht="15" hidden="1" outlineLevel="1" thickBot="1" x14ac:dyDescent="0.4">
      <c r="A1239" s="216" t="s">
        <v>5426</v>
      </c>
      <c r="B1239" s="46">
        <v>6</v>
      </c>
      <c r="C1239" s="216" t="s">
        <v>5427</v>
      </c>
      <c r="D1239" s="72" t="s">
        <v>170</v>
      </c>
      <c r="E1239" s="217">
        <v>5</v>
      </c>
      <c r="F1239" s="217">
        <v>2</v>
      </c>
      <c r="G1239" s="217">
        <v>7</v>
      </c>
      <c r="H1239" s="269">
        <v>44664</v>
      </c>
      <c r="I1239" s="217">
        <v>110</v>
      </c>
      <c r="J1239" s="217">
        <f t="shared" si="59"/>
        <v>7</v>
      </c>
      <c r="N1239" s="216"/>
      <c r="R1239" s="216"/>
      <c r="U1239" s="216"/>
    </row>
    <row r="1240" spans="1:21" ht="15" hidden="1" outlineLevel="1" thickBot="1" x14ac:dyDescent="0.4">
      <c r="A1240" s="216" t="s">
        <v>5426</v>
      </c>
      <c r="B1240" s="46">
        <v>23</v>
      </c>
      <c r="C1240" s="216" t="s">
        <v>5427</v>
      </c>
      <c r="D1240" s="72" t="s">
        <v>170</v>
      </c>
      <c r="E1240" s="217">
        <v>2</v>
      </c>
      <c r="F1240" s="217">
        <v>2</v>
      </c>
      <c r="G1240" s="217">
        <v>4</v>
      </c>
      <c r="H1240" s="269">
        <v>44664</v>
      </c>
      <c r="I1240" s="217">
        <v>30</v>
      </c>
      <c r="J1240" s="217">
        <f t="shared" si="59"/>
        <v>4</v>
      </c>
      <c r="N1240" s="216"/>
      <c r="R1240" s="216"/>
      <c r="U1240" s="216"/>
    </row>
    <row r="1241" spans="1:21" ht="15" hidden="1" outlineLevel="1" thickBot="1" x14ac:dyDescent="0.4">
      <c r="A1241" s="216" t="s">
        <v>5426</v>
      </c>
      <c r="B1241" s="46">
        <v>8</v>
      </c>
      <c r="C1241" s="216" t="s">
        <v>5427</v>
      </c>
      <c r="D1241" s="72" t="s">
        <v>170</v>
      </c>
      <c r="E1241" s="217">
        <v>3</v>
      </c>
      <c r="F1241" s="217">
        <v>2</v>
      </c>
      <c r="G1241" s="217">
        <v>5</v>
      </c>
      <c r="H1241" s="269">
        <v>44664</v>
      </c>
      <c r="I1241" s="217">
        <v>450</v>
      </c>
      <c r="J1241" s="217">
        <f t="shared" si="59"/>
        <v>5</v>
      </c>
      <c r="N1241" s="216"/>
      <c r="R1241" s="216"/>
      <c r="U1241" s="216"/>
    </row>
    <row r="1242" spans="1:21" ht="15" hidden="1" outlineLevel="1" thickBot="1" x14ac:dyDescent="0.4">
      <c r="A1242" s="216" t="s">
        <v>5426</v>
      </c>
      <c r="B1242" s="46">
        <v>30</v>
      </c>
      <c r="C1242" s="216" t="s">
        <v>5427</v>
      </c>
      <c r="D1242" s="72" t="s">
        <v>170</v>
      </c>
      <c r="E1242" s="217">
        <v>3</v>
      </c>
      <c r="F1242" s="217">
        <v>2</v>
      </c>
      <c r="G1242" s="217">
        <v>5</v>
      </c>
      <c r="H1242" s="269">
        <v>44664</v>
      </c>
      <c r="I1242" s="217">
        <v>380</v>
      </c>
      <c r="J1242" s="217">
        <f t="shared" si="59"/>
        <v>5</v>
      </c>
      <c r="N1242" s="216"/>
      <c r="R1242" s="216"/>
      <c r="U1242" s="216"/>
    </row>
    <row r="1243" spans="1:21" ht="15" hidden="1" outlineLevel="1" thickBot="1" x14ac:dyDescent="0.4">
      <c r="A1243" s="216" t="s">
        <v>5426</v>
      </c>
      <c r="B1243" s="46">
        <v>28</v>
      </c>
      <c r="C1243" s="216" t="s">
        <v>5427</v>
      </c>
      <c r="D1243" s="72" t="s">
        <v>170</v>
      </c>
      <c r="E1243" s="217">
        <v>3</v>
      </c>
      <c r="F1243" s="217">
        <v>2</v>
      </c>
      <c r="G1243" s="217">
        <v>5</v>
      </c>
      <c r="H1243" s="269">
        <v>44664</v>
      </c>
      <c r="I1243" s="217">
        <v>380</v>
      </c>
      <c r="J1243" s="217">
        <f t="shared" si="59"/>
        <v>5</v>
      </c>
      <c r="N1243" s="216"/>
      <c r="R1243" s="216"/>
      <c r="U1243" s="216"/>
    </row>
    <row r="1244" spans="1:21" ht="15" hidden="1" outlineLevel="1" thickBot="1" x14ac:dyDescent="0.4">
      <c r="A1244" s="216" t="s">
        <v>5426</v>
      </c>
      <c r="B1244" s="46">
        <v>13</v>
      </c>
      <c r="C1244" s="216" t="s">
        <v>5427</v>
      </c>
      <c r="D1244" s="72" t="s">
        <v>170</v>
      </c>
      <c r="E1244" s="217">
        <v>4</v>
      </c>
      <c r="F1244" s="217">
        <v>2</v>
      </c>
      <c r="G1244" s="217">
        <v>6</v>
      </c>
      <c r="H1244" s="269">
        <v>44664</v>
      </c>
      <c r="I1244" s="217">
        <v>340</v>
      </c>
      <c r="J1244" s="217">
        <f t="shared" si="59"/>
        <v>6</v>
      </c>
      <c r="N1244" s="216"/>
      <c r="R1244" s="216"/>
      <c r="U1244" s="216"/>
    </row>
    <row r="1245" spans="1:21" ht="15" hidden="1" outlineLevel="1" thickBot="1" x14ac:dyDescent="0.4">
      <c r="A1245" s="216" t="s">
        <v>5426</v>
      </c>
      <c r="B1245" s="46">
        <v>29</v>
      </c>
      <c r="C1245" s="216" t="s">
        <v>5427</v>
      </c>
      <c r="D1245" s="72" t="s">
        <v>170</v>
      </c>
      <c r="E1245" s="217">
        <v>1</v>
      </c>
      <c r="F1245" s="217">
        <v>2</v>
      </c>
      <c r="G1245" s="217">
        <v>3</v>
      </c>
      <c r="H1245" s="269">
        <v>44664</v>
      </c>
      <c r="I1245" s="217">
        <v>380</v>
      </c>
      <c r="J1245" s="217">
        <f t="shared" si="59"/>
        <v>3</v>
      </c>
      <c r="N1245" s="216"/>
      <c r="R1245" s="216"/>
      <c r="U1245" s="216"/>
    </row>
    <row r="1246" spans="1:21" ht="15" hidden="1" outlineLevel="1" thickBot="1" x14ac:dyDescent="0.4">
      <c r="A1246" s="216" t="s">
        <v>5426</v>
      </c>
      <c r="B1246" s="46">
        <v>1</v>
      </c>
      <c r="C1246" s="216" t="s">
        <v>5427</v>
      </c>
      <c r="D1246" s="72" t="s">
        <v>170</v>
      </c>
      <c r="E1246" s="217">
        <v>1</v>
      </c>
      <c r="F1246" s="217">
        <v>2</v>
      </c>
      <c r="G1246" s="217">
        <v>3</v>
      </c>
      <c r="H1246" s="269">
        <v>44664</v>
      </c>
      <c r="I1246" s="217">
        <v>350</v>
      </c>
      <c r="J1246" s="217">
        <f t="shared" si="59"/>
        <v>3</v>
      </c>
      <c r="N1246" s="216"/>
      <c r="R1246" s="216"/>
      <c r="U1246" s="216"/>
    </row>
    <row r="1247" spans="1:21" ht="15" hidden="1" outlineLevel="1" thickBot="1" x14ac:dyDescent="0.4">
      <c r="A1247" s="216" t="s">
        <v>5426</v>
      </c>
      <c r="B1247" s="46">
        <v>2</v>
      </c>
      <c r="C1247" s="216" t="s">
        <v>5427</v>
      </c>
      <c r="D1247" s="72" t="s">
        <v>170</v>
      </c>
      <c r="E1247" s="217">
        <v>2</v>
      </c>
      <c r="F1247" s="217">
        <v>4</v>
      </c>
      <c r="G1247" s="217">
        <v>6</v>
      </c>
      <c r="H1247" s="269">
        <v>44664</v>
      </c>
      <c r="I1247" s="217">
        <v>300</v>
      </c>
      <c r="J1247" s="217">
        <f t="shared" si="59"/>
        <v>6</v>
      </c>
      <c r="N1247" s="216"/>
      <c r="R1247" s="216"/>
      <c r="U1247" s="216"/>
    </row>
    <row r="1248" spans="1:21" ht="15" hidden="1" outlineLevel="1" thickBot="1" x14ac:dyDescent="0.4">
      <c r="A1248" s="216" t="s">
        <v>5426</v>
      </c>
      <c r="B1248" s="46">
        <v>3</v>
      </c>
      <c r="C1248" s="216" t="s">
        <v>5427</v>
      </c>
      <c r="D1248" s="72" t="s">
        <v>170</v>
      </c>
      <c r="E1248" s="217">
        <v>3</v>
      </c>
      <c r="F1248" s="217">
        <v>4</v>
      </c>
      <c r="G1248" s="217">
        <v>7</v>
      </c>
      <c r="H1248" s="269">
        <v>44664</v>
      </c>
      <c r="I1248" s="217">
        <v>150</v>
      </c>
      <c r="J1248" s="217">
        <f t="shared" si="59"/>
        <v>7</v>
      </c>
      <c r="N1248" s="216"/>
      <c r="R1248" s="216"/>
      <c r="U1248" s="216"/>
    </row>
    <row r="1249" spans="1:21" ht="15" hidden="1" outlineLevel="1" thickBot="1" x14ac:dyDescent="0.4">
      <c r="A1249" s="216" t="s">
        <v>5426</v>
      </c>
      <c r="B1249" s="46">
        <v>4</v>
      </c>
      <c r="C1249" s="216" t="s">
        <v>5427</v>
      </c>
      <c r="D1249" s="72" t="s">
        <v>170</v>
      </c>
      <c r="E1249" s="217">
        <v>5</v>
      </c>
      <c r="F1249" s="217">
        <v>2</v>
      </c>
      <c r="G1249" s="217">
        <v>7</v>
      </c>
      <c r="H1249" s="269">
        <v>44664</v>
      </c>
      <c r="I1249" s="217">
        <v>330</v>
      </c>
      <c r="J1249" s="217">
        <f t="shared" si="59"/>
        <v>7</v>
      </c>
      <c r="N1249" s="216"/>
      <c r="R1249" s="216"/>
      <c r="U1249" s="216"/>
    </row>
    <row r="1250" spans="1:21" ht="15" hidden="1" outlineLevel="1" thickBot="1" x14ac:dyDescent="0.4">
      <c r="A1250" s="216" t="s">
        <v>5426</v>
      </c>
      <c r="B1250" s="46">
        <v>5</v>
      </c>
      <c r="C1250" s="216" t="s">
        <v>5427</v>
      </c>
      <c r="D1250" s="72" t="s">
        <v>170</v>
      </c>
      <c r="E1250" s="217">
        <v>4</v>
      </c>
      <c r="F1250" s="217">
        <v>2</v>
      </c>
      <c r="G1250" s="217">
        <v>6</v>
      </c>
      <c r="H1250" s="269">
        <v>44664</v>
      </c>
      <c r="I1250" s="217">
        <v>100</v>
      </c>
      <c r="J1250" s="217">
        <f t="shared" si="59"/>
        <v>6</v>
      </c>
      <c r="N1250" s="216"/>
      <c r="R1250" s="216"/>
      <c r="U1250" s="216"/>
    </row>
    <row r="1251" spans="1:21" ht="15" hidden="1" outlineLevel="1" thickBot="1" x14ac:dyDescent="0.4">
      <c r="A1251" s="216" t="s">
        <v>5426</v>
      </c>
      <c r="B1251" s="46">
        <v>7</v>
      </c>
      <c r="C1251" s="216" t="s">
        <v>5427</v>
      </c>
      <c r="D1251" s="72" t="s">
        <v>170</v>
      </c>
      <c r="E1251" s="217">
        <v>11</v>
      </c>
      <c r="F1251" s="217">
        <v>2</v>
      </c>
      <c r="G1251" s="217">
        <v>13</v>
      </c>
      <c r="H1251" s="269">
        <v>44664</v>
      </c>
      <c r="I1251" s="217">
        <v>600</v>
      </c>
      <c r="J1251" s="217">
        <f t="shared" si="59"/>
        <v>13</v>
      </c>
      <c r="N1251" s="216"/>
      <c r="R1251" s="216"/>
      <c r="U1251" s="216"/>
    </row>
    <row r="1252" spans="1:21" ht="15" hidden="1" outlineLevel="1" thickBot="1" x14ac:dyDescent="0.4">
      <c r="A1252" s="216" t="s">
        <v>5426</v>
      </c>
      <c r="B1252" s="46">
        <v>9</v>
      </c>
      <c r="C1252" s="216" t="s">
        <v>5427</v>
      </c>
      <c r="D1252" s="72" t="s">
        <v>170</v>
      </c>
      <c r="E1252" s="217">
        <v>10</v>
      </c>
      <c r="F1252" s="217">
        <v>2</v>
      </c>
      <c r="G1252" s="217">
        <v>12</v>
      </c>
      <c r="H1252" s="269">
        <v>44664</v>
      </c>
      <c r="I1252" s="217">
        <v>350</v>
      </c>
      <c r="J1252" s="217">
        <f t="shared" si="59"/>
        <v>12</v>
      </c>
      <c r="N1252" s="216"/>
      <c r="R1252" s="216"/>
      <c r="U1252" s="216"/>
    </row>
    <row r="1253" spans="1:21" ht="15" hidden="1" outlineLevel="1" thickBot="1" x14ac:dyDescent="0.4">
      <c r="A1253" s="216" t="s">
        <v>5426</v>
      </c>
      <c r="B1253" s="46">
        <v>10</v>
      </c>
      <c r="C1253" s="216" t="s">
        <v>5427</v>
      </c>
      <c r="D1253" s="72" t="s">
        <v>170</v>
      </c>
      <c r="E1253" s="217">
        <v>5</v>
      </c>
      <c r="F1253" s="217">
        <v>3</v>
      </c>
      <c r="G1253" s="217">
        <v>8</v>
      </c>
      <c r="H1253" s="269">
        <v>44664</v>
      </c>
      <c r="I1253" s="217">
        <v>350</v>
      </c>
      <c r="J1253" s="217">
        <f t="shared" si="59"/>
        <v>8</v>
      </c>
      <c r="N1253" s="216"/>
      <c r="R1253" s="216"/>
      <c r="U1253" s="216"/>
    </row>
    <row r="1254" spans="1:21" ht="15" hidden="1" outlineLevel="1" thickBot="1" x14ac:dyDescent="0.4">
      <c r="A1254" s="216" t="s">
        <v>5426</v>
      </c>
      <c r="B1254" s="46">
        <v>12</v>
      </c>
      <c r="C1254" s="216" t="s">
        <v>5427</v>
      </c>
      <c r="D1254" s="72" t="s">
        <v>170</v>
      </c>
      <c r="E1254" s="217">
        <v>1</v>
      </c>
      <c r="F1254" s="217">
        <v>4</v>
      </c>
      <c r="G1254" s="217">
        <v>5</v>
      </c>
      <c r="H1254" s="269">
        <v>44664</v>
      </c>
      <c r="I1254" s="217">
        <v>500</v>
      </c>
      <c r="J1254" s="217">
        <f t="shared" si="59"/>
        <v>5</v>
      </c>
      <c r="N1254" s="216"/>
      <c r="R1254" s="216"/>
      <c r="U1254" s="216"/>
    </row>
    <row r="1255" spans="1:21" ht="15" hidden="1" outlineLevel="1" thickBot="1" x14ac:dyDescent="0.4">
      <c r="A1255" s="216" t="s">
        <v>5426</v>
      </c>
      <c r="B1255" s="46">
        <v>63</v>
      </c>
      <c r="C1255" s="216" t="s">
        <v>5427</v>
      </c>
      <c r="D1255" s="72" t="s">
        <v>170</v>
      </c>
      <c r="E1255" s="217">
        <v>4</v>
      </c>
      <c r="F1255" s="217">
        <v>2</v>
      </c>
      <c r="G1255" s="217">
        <v>6</v>
      </c>
      <c r="H1255" s="269">
        <v>44664</v>
      </c>
      <c r="I1255" s="217">
        <v>40</v>
      </c>
      <c r="J1255" s="217">
        <f t="shared" si="59"/>
        <v>6</v>
      </c>
      <c r="N1255" s="216"/>
      <c r="R1255" s="216"/>
      <c r="U1255" s="216"/>
    </row>
    <row r="1256" spans="1:21" ht="15" hidden="1" outlineLevel="1" thickBot="1" x14ac:dyDescent="0.4">
      <c r="A1256" s="216" t="s">
        <v>5426</v>
      </c>
      <c r="B1256" s="46">
        <v>14</v>
      </c>
      <c r="C1256" s="216" t="s">
        <v>5427</v>
      </c>
      <c r="D1256" s="72" t="s">
        <v>170</v>
      </c>
      <c r="E1256" s="217">
        <v>5</v>
      </c>
      <c r="F1256" s="217">
        <v>2</v>
      </c>
      <c r="G1256" s="217">
        <v>7</v>
      </c>
      <c r="H1256" s="269">
        <v>44664</v>
      </c>
      <c r="I1256" s="217">
        <v>250</v>
      </c>
      <c r="J1256" s="217">
        <f t="shared" si="59"/>
        <v>7</v>
      </c>
      <c r="N1256" s="216"/>
      <c r="R1256" s="216"/>
      <c r="U1256" s="216"/>
    </row>
    <row r="1257" spans="1:21" ht="15" hidden="1" outlineLevel="1" thickBot="1" x14ac:dyDescent="0.4">
      <c r="A1257" s="216" t="s">
        <v>5426</v>
      </c>
      <c r="B1257" s="46">
        <v>26</v>
      </c>
      <c r="C1257" s="216" t="s">
        <v>5427</v>
      </c>
      <c r="D1257" s="72" t="s">
        <v>170</v>
      </c>
      <c r="E1257" s="217">
        <v>2</v>
      </c>
      <c r="F1257" s="217">
        <v>2</v>
      </c>
      <c r="G1257" s="217">
        <v>4</v>
      </c>
      <c r="H1257" s="269">
        <v>44664</v>
      </c>
      <c r="I1257" s="217">
        <v>230</v>
      </c>
      <c r="J1257" s="217">
        <f t="shared" si="59"/>
        <v>4</v>
      </c>
      <c r="N1257" s="216"/>
      <c r="R1257" s="216"/>
      <c r="U1257" s="216"/>
    </row>
    <row r="1258" spans="1:21" ht="15" hidden="1" outlineLevel="1" thickBot="1" x14ac:dyDescent="0.4">
      <c r="A1258" s="216" t="s">
        <v>5426</v>
      </c>
      <c r="B1258" s="46">
        <v>15</v>
      </c>
      <c r="C1258" s="216" t="s">
        <v>5427</v>
      </c>
      <c r="D1258" s="72" t="s">
        <v>170</v>
      </c>
      <c r="E1258" s="217">
        <v>3</v>
      </c>
      <c r="F1258" s="217">
        <v>2</v>
      </c>
      <c r="G1258" s="217">
        <v>5</v>
      </c>
      <c r="H1258" s="269">
        <v>44664</v>
      </c>
      <c r="I1258" s="217">
        <v>500</v>
      </c>
      <c r="J1258" s="217">
        <f t="shared" si="59"/>
        <v>5</v>
      </c>
      <c r="N1258" s="216"/>
      <c r="R1258" s="216"/>
      <c r="U1258" s="216"/>
    </row>
    <row r="1259" spans="1:21" ht="15" hidden="1" outlineLevel="1" thickBot="1" x14ac:dyDescent="0.4">
      <c r="A1259" s="216" t="s">
        <v>5426</v>
      </c>
      <c r="B1259" s="46">
        <v>20</v>
      </c>
      <c r="C1259" s="216" t="s">
        <v>5427</v>
      </c>
      <c r="D1259" s="72" t="s">
        <v>170</v>
      </c>
      <c r="E1259" s="217">
        <v>6</v>
      </c>
      <c r="F1259" s="217">
        <v>2</v>
      </c>
      <c r="G1259" s="217">
        <v>8</v>
      </c>
      <c r="H1259" s="269">
        <v>44664</v>
      </c>
      <c r="I1259" s="217">
        <v>30</v>
      </c>
      <c r="J1259" s="217">
        <f t="shared" si="59"/>
        <v>8</v>
      </c>
      <c r="N1259" s="216"/>
      <c r="R1259" s="216"/>
      <c r="U1259" s="216"/>
    </row>
    <row r="1260" spans="1:21" ht="15" hidden="1" outlineLevel="1" thickBot="1" x14ac:dyDescent="0.4">
      <c r="A1260" s="216" t="s">
        <v>5426</v>
      </c>
      <c r="B1260" s="46">
        <v>21</v>
      </c>
      <c r="C1260" s="216" t="s">
        <v>5427</v>
      </c>
      <c r="D1260" s="72" t="s">
        <v>170</v>
      </c>
      <c r="E1260" s="217">
        <v>3</v>
      </c>
      <c r="F1260" s="217">
        <v>2</v>
      </c>
      <c r="G1260" s="217">
        <v>5</v>
      </c>
      <c r="H1260" s="269">
        <v>44664</v>
      </c>
      <c r="I1260" s="217">
        <v>300</v>
      </c>
      <c r="J1260" s="217">
        <f t="shared" si="59"/>
        <v>5</v>
      </c>
      <c r="N1260" s="216"/>
      <c r="R1260" s="216"/>
      <c r="U1260" s="216"/>
    </row>
    <row r="1261" spans="1:21" ht="15" hidden="1" outlineLevel="1" thickBot="1" x14ac:dyDescent="0.4">
      <c r="A1261" s="216" t="s">
        <v>5426</v>
      </c>
      <c r="B1261" s="46">
        <v>53</v>
      </c>
      <c r="C1261" s="216" t="s">
        <v>5427</v>
      </c>
      <c r="D1261" s="72" t="s">
        <v>170</v>
      </c>
      <c r="E1261" s="217">
        <v>4</v>
      </c>
      <c r="F1261" s="217">
        <v>2</v>
      </c>
      <c r="G1261" s="217">
        <v>6</v>
      </c>
      <c r="H1261" s="269">
        <v>44664</v>
      </c>
      <c r="I1261" s="217">
        <v>400</v>
      </c>
      <c r="J1261" s="217">
        <f t="shared" si="59"/>
        <v>6</v>
      </c>
      <c r="N1261" s="216"/>
      <c r="R1261" s="216"/>
      <c r="U1261" s="216"/>
    </row>
    <row r="1262" spans="1:21" ht="15" hidden="1" outlineLevel="1" thickBot="1" x14ac:dyDescent="0.4">
      <c r="A1262" s="216" t="s">
        <v>5426</v>
      </c>
      <c r="B1262" s="46">
        <v>22</v>
      </c>
      <c r="C1262" s="216" t="s">
        <v>5427</v>
      </c>
      <c r="D1262" s="72" t="s">
        <v>170</v>
      </c>
      <c r="E1262" s="217">
        <v>2</v>
      </c>
      <c r="F1262" s="217">
        <v>2</v>
      </c>
      <c r="G1262" s="217">
        <v>4</v>
      </c>
      <c r="H1262" s="269">
        <v>44664</v>
      </c>
      <c r="I1262" s="217">
        <v>310</v>
      </c>
      <c r="J1262" s="217">
        <f t="shared" si="59"/>
        <v>4</v>
      </c>
      <c r="N1262" s="216"/>
      <c r="R1262" s="216"/>
      <c r="U1262" s="216"/>
    </row>
    <row r="1263" spans="1:21" ht="15" hidden="1" outlineLevel="1" thickBot="1" x14ac:dyDescent="0.4">
      <c r="A1263" s="216" t="s">
        <v>5426</v>
      </c>
      <c r="B1263" s="46">
        <v>24</v>
      </c>
      <c r="C1263" s="216" t="s">
        <v>5427</v>
      </c>
      <c r="D1263" s="72" t="s">
        <v>170</v>
      </c>
      <c r="E1263" s="217">
        <v>3</v>
      </c>
      <c r="F1263" s="217">
        <v>2</v>
      </c>
      <c r="G1263" s="217">
        <v>5</v>
      </c>
      <c r="H1263" s="269">
        <v>44664</v>
      </c>
      <c r="I1263" s="217">
        <v>500</v>
      </c>
      <c r="J1263" s="217">
        <f t="shared" si="59"/>
        <v>5</v>
      </c>
      <c r="N1263" s="216"/>
      <c r="R1263" s="216"/>
      <c r="U1263" s="216"/>
    </row>
    <row r="1264" spans="1:21" ht="15" hidden="1" outlineLevel="1" thickBot="1" x14ac:dyDescent="0.4">
      <c r="A1264" s="216" t="s">
        <v>5426</v>
      </c>
      <c r="B1264" s="46">
        <v>25</v>
      </c>
      <c r="C1264" s="216" t="s">
        <v>5427</v>
      </c>
      <c r="D1264" s="72" t="s">
        <v>170</v>
      </c>
      <c r="E1264" s="217">
        <v>10</v>
      </c>
      <c r="F1264" s="217">
        <v>3</v>
      </c>
      <c r="G1264" s="217">
        <v>13</v>
      </c>
      <c r="H1264" s="269">
        <v>44664</v>
      </c>
      <c r="I1264" s="217">
        <v>480</v>
      </c>
      <c r="J1264" s="217">
        <f t="shared" si="59"/>
        <v>13</v>
      </c>
      <c r="N1264" s="216"/>
      <c r="R1264" s="216"/>
      <c r="U1264" s="216"/>
    </row>
    <row r="1265" spans="1:21" ht="15" hidden="1" outlineLevel="1" thickBot="1" x14ac:dyDescent="0.4">
      <c r="A1265" s="216" t="s">
        <v>5426</v>
      </c>
      <c r="B1265" s="46">
        <v>37</v>
      </c>
      <c r="C1265" s="216" t="s">
        <v>5427</v>
      </c>
      <c r="D1265" s="72" t="s">
        <v>170</v>
      </c>
      <c r="E1265" s="217">
        <v>6</v>
      </c>
      <c r="F1265" s="217">
        <v>4</v>
      </c>
      <c r="G1265" s="217">
        <v>10</v>
      </c>
      <c r="H1265" s="269">
        <v>44664</v>
      </c>
      <c r="I1265" s="217">
        <v>50</v>
      </c>
      <c r="J1265" s="217">
        <f t="shared" si="59"/>
        <v>10</v>
      </c>
      <c r="N1265" s="216"/>
      <c r="R1265" s="216"/>
      <c r="U1265" s="216"/>
    </row>
    <row r="1266" spans="1:21" ht="15" hidden="1" outlineLevel="1" thickBot="1" x14ac:dyDescent="0.4">
      <c r="A1266" s="216" t="s">
        <v>5426</v>
      </c>
      <c r="B1266" s="46">
        <v>27</v>
      </c>
      <c r="C1266" s="216" t="s">
        <v>5427</v>
      </c>
      <c r="D1266" s="72" t="s">
        <v>170</v>
      </c>
      <c r="E1266" s="217">
        <v>2</v>
      </c>
      <c r="F1266" s="217">
        <v>2</v>
      </c>
      <c r="G1266" s="217">
        <v>4</v>
      </c>
      <c r="H1266" s="269">
        <v>44664</v>
      </c>
      <c r="I1266" s="217">
        <v>250</v>
      </c>
      <c r="J1266" s="217">
        <f t="shared" si="59"/>
        <v>4</v>
      </c>
      <c r="N1266" s="216"/>
      <c r="R1266" s="216"/>
      <c r="U1266" s="216"/>
    </row>
    <row r="1267" spans="1:21" ht="15" hidden="1" outlineLevel="1" thickBot="1" x14ac:dyDescent="0.4">
      <c r="A1267" s="216" t="s">
        <v>5426</v>
      </c>
      <c r="B1267" s="46">
        <v>31</v>
      </c>
      <c r="C1267" s="216" t="s">
        <v>5427</v>
      </c>
      <c r="D1267" s="72" t="s">
        <v>170</v>
      </c>
      <c r="E1267" s="217">
        <v>9</v>
      </c>
      <c r="F1267" s="217">
        <v>2</v>
      </c>
      <c r="G1267" s="217">
        <v>11</v>
      </c>
      <c r="H1267" s="269">
        <v>44664</v>
      </c>
      <c r="I1267" s="217">
        <v>50</v>
      </c>
      <c r="J1267" s="217">
        <f t="shared" si="59"/>
        <v>11</v>
      </c>
      <c r="N1267" s="216"/>
      <c r="R1267" s="216"/>
      <c r="U1267" s="216"/>
    </row>
    <row r="1268" spans="1:21" ht="15" hidden="1" outlineLevel="1" thickBot="1" x14ac:dyDescent="0.4">
      <c r="A1268" s="216" t="s">
        <v>5426</v>
      </c>
      <c r="B1268" s="46">
        <v>32</v>
      </c>
      <c r="C1268" s="216" t="s">
        <v>5427</v>
      </c>
      <c r="D1268" s="72" t="s">
        <v>170</v>
      </c>
      <c r="E1268" s="217">
        <v>4</v>
      </c>
      <c r="F1268" s="217">
        <v>2</v>
      </c>
      <c r="G1268" s="217">
        <v>6</v>
      </c>
      <c r="H1268" s="269">
        <v>44664</v>
      </c>
      <c r="I1268" s="217">
        <v>400</v>
      </c>
      <c r="J1268" s="217">
        <f t="shared" si="59"/>
        <v>6</v>
      </c>
      <c r="N1268" s="216"/>
      <c r="R1268" s="216"/>
      <c r="U1268" s="216"/>
    </row>
    <row r="1269" spans="1:21" ht="15" hidden="1" outlineLevel="1" thickBot="1" x14ac:dyDescent="0.4">
      <c r="A1269" s="216" t="s">
        <v>5426</v>
      </c>
      <c r="B1269" s="46">
        <v>33</v>
      </c>
      <c r="C1269" s="216" t="s">
        <v>5427</v>
      </c>
      <c r="D1269" s="72" t="s">
        <v>170</v>
      </c>
      <c r="E1269" s="217">
        <v>5</v>
      </c>
      <c r="F1269" s="217">
        <v>2</v>
      </c>
      <c r="G1269" s="217">
        <v>7</v>
      </c>
      <c r="H1269" s="269">
        <v>44664</v>
      </c>
      <c r="I1269" s="217">
        <v>350</v>
      </c>
      <c r="J1269" s="217">
        <f t="shared" si="59"/>
        <v>7</v>
      </c>
      <c r="N1269" s="216"/>
      <c r="R1269" s="216"/>
      <c r="U1269" s="216"/>
    </row>
    <row r="1270" spans="1:21" ht="15" hidden="1" outlineLevel="1" thickBot="1" x14ac:dyDescent="0.4">
      <c r="A1270" s="216" t="s">
        <v>5426</v>
      </c>
      <c r="B1270" s="46">
        <v>34</v>
      </c>
      <c r="C1270" s="216" t="s">
        <v>5427</v>
      </c>
      <c r="D1270" s="72" t="s">
        <v>170</v>
      </c>
      <c r="E1270" s="217">
        <v>4</v>
      </c>
      <c r="F1270" s="217">
        <v>2</v>
      </c>
      <c r="G1270" s="217">
        <v>6</v>
      </c>
      <c r="H1270" s="269">
        <v>44664</v>
      </c>
      <c r="I1270" s="217">
        <v>360</v>
      </c>
      <c r="J1270" s="217">
        <f t="shared" si="59"/>
        <v>6</v>
      </c>
      <c r="N1270" s="216"/>
      <c r="R1270" s="216"/>
      <c r="U1270" s="216"/>
    </row>
    <row r="1271" spans="1:21" ht="15" hidden="1" outlineLevel="1" thickBot="1" x14ac:dyDescent="0.4">
      <c r="A1271" s="216" t="s">
        <v>5426</v>
      </c>
      <c r="B1271" s="46">
        <v>35</v>
      </c>
      <c r="C1271" s="216" t="s">
        <v>5427</v>
      </c>
      <c r="D1271" s="72" t="s">
        <v>170</v>
      </c>
      <c r="E1271" s="217">
        <v>4</v>
      </c>
      <c r="F1271" s="217">
        <v>2</v>
      </c>
      <c r="G1271" s="217">
        <v>6</v>
      </c>
      <c r="H1271" s="269">
        <v>44664</v>
      </c>
      <c r="I1271" s="217">
        <v>370</v>
      </c>
      <c r="J1271" s="217">
        <f t="shared" si="59"/>
        <v>6</v>
      </c>
      <c r="N1271" s="216"/>
      <c r="R1271" s="216"/>
      <c r="U1271" s="216"/>
    </row>
    <row r="1272" spans="1:21" ht="15" hidden="1" outlineLevel="1" thickBot="1" x14ac:dyDescent="0.4">
      <c r="A1272" s="216" t="s">
        <v>5426</v>
      </c>
      <c r="B1272" s="46">
        <v>36</v>
      </c>
      <c r="C1272" s="216" t="s">
        <v>5427</v>
      </c>
      <c r="D1272" s="72" t="s">
        <v>170</v>
      </c>
      <c r="E1272" s="217">
        <v>4</v>
      </c>
      <c r="F1272" s="217">
        <v>2</v>
      </c>
      <c r="G1272" s="217">
        <v>6</v>
      </c>
      <c r="H1272" s="269">
        <v>44664</v>
      </c>
      <c r="I1272" s="217">
        <v>10</v>
      </c>
      <c r="J1272" s="217">
        <f t="shared" si="59"/>
        <v>6</v>
      </c>
      <c r="N1272" s="216"/>
      <c r="R1272" s="216"/>
      <c r="U1272" s="216"/>
    </row>
    <row r="1273" spans="1:21" ht="15" hidden="1" outlineLevel="1" thickBot="1" x14ac:dyDescent="0.4">
      <c r="A1273" s="216" t="s">
        <v>5426</v>
      </c>
      <c r="B1273" s="46">
        <v>38</v>
      </c>
      <c r="C1273" s="216" t="s">
        <v>5427</v>
      </c>
      <c r="D1273" s="72" t="s">
        <v>170</v>
      </c>
      <c r="E1273" s="217">
        <v>10</v>
      </c>
      <c r="F1273" s="217">
        <v>4</v>
      </c>
      <c r="G1273" s="217">
        <v>14</v>
      </c>
      <c r="H1273" s="269">
        <v>44664</v>
      </c>
      <c r="I1273" s="217">
        <v>180</v>
      </c>
      <c r="J1273" s="217">
        <f t="shared" si="59"/>
        <v>14</v>
      </c>
      <c r="N1273" s="216"/>
      <c r="R1273" s="216"/>
      <c r="U1273" s="216"/>
    </row>
    <row r="1274" spans="1:21" ht="15" hidden="1" outlineLevel="1" thickBot="1" x14ac:dyDescent="0.4">
      <c r="A1274" s="216" t="s">
        <v>5426</v>
      </c>
      <c r="B1274" s="46">
        <v>39</v>
      </c>
      <c r="C1274" s="216" t="s">
        <v>5427</v>
      </c>
      <c r="D1274" s="72" t="s">
        <v>170</v>
      </c>
      <c r="E1274" s="217">
        <v>3</v>
      </c>
      <c r="F1274" s="217">
        <v>2</v>
      </c>
      <c r="G1274" s="217">
        <v>5</v>
      </c>
      <c r="H1274" s="269">
        <v>44664</v>
      </c>
      <c r="I1274" s="217">
        <v>500</v>
      </c>
      <c r="J1274" s="217">
        <f t="shared" si="59"/>
        <v>5</v>
      </c>
      <c r="N1274" s="216"/>
      <c r="R1274" s="216"/>
      <c r="U1274" s="216"/>
    </row>
    <row r="1275" spans="1:21" ht="15" hidden="1" outlineLevel="1" thickBot="1" x14ac:dyDescent="0.4">
      <c r="A1275" s="216" t="s">
        <v>5426</v>
      </c>
      <c r="B1275" s="46">
        <v>40</v>
      </c>
      <c r="C1275" s="216" t="s">
        <v>5427</v>
      </c>
      <c r="D1275" s="72" t="s">
        <v>170</v>
      </c>
      <c r="E1275" s="217">
        <v>2</v>
      </c>
      <c r="F1275" s="217">
        <v>3</v>
      </c>
      <c r="G1275" s="217">
        <v>5</v>
      </c>
      <c r="H1275" s="269">
        <v>44664</v>
      </c>
      <c r="I1275" s="217">
        <v>555</v>
      </c>
      <c r="J1275" s="217">
        <f t="shared" si="59"/>
        <v>5</v>
      </c>
      <c r="N1275" s="216"/>
      <c r="R1275" s="216"/>
      <c r="U1275" s="216"/>
    </row>
    <row r="1276" spans="1:21" ht="15" hidden="1" outlineLevel="1" thickBot="1" x14ac:dyDescent="0.4">
      <c r="A1276" s="216" t="s">
        <v>5426</v>
      </c>
      <c r="B1276" s="46">
        <v>41</v>
      </c>
      <c r="C1276" s="216" t="s">
        <v>5427</v>
      </c>
      <c r="D1276" s="72" t="s">
        <v>170</v>
      </c>
      <c r="E1276" s="217">
        <v>4</v>
      </c>
      <c r="F1276" s="217">
        <v>2</v>
      </c>
      <c r="G1276" s="217">
        <v>6</v>
      </c>
      <c r="H1276" s="269">
        <v>44664</v>
      </c>
      <c r="I1276" s="217">
        <v>100</v>
      </c>
      <c r="J1276" s="217">
        <f t="shared" si="59"/>
        <v>6</v>
      </c>
      <c r="N1276" s="216"/>
      <c r="R1276" s="216"/>
      <c r="U1276" s="216"/>
    </row>
    <row r="1277" spans="1:21" ht="15" hidden="1" outlineLevel="1" thickBot="1" x14ac:dyDescent="0.4">
      <c r="A1277" s="216" t="s">
        <v>5426</v>
      </c>
      <c r="B1277" s="46">
        <v>42</v>
      </c>
      <c r="C1277" s="216" t="s">
        <v>5427</v>
      </c>
      <c r="D1277" s="72" t="s">
        <v>170</v>
      </c>
      <c r="E1277" s="217">
        <v>2</v>
      </c>
      <c r="F1277" s="217">
        <v>1</v>
      </c>
      <c r="G1277" s="217">
        <v>3</v>
      </c>
      <c r="H1277" s="269">
        <v>44664</v>
      </c>
      <c r="I1277" s="217">
        <v>150</v>
      </c>
      <c r="J1277" s="217">
        <f t="shared" si="59"/>
        <v>3</v>
      </c>
      <c r="N1277" s="216"/>
      <c r="R1277" s="216"/>
      <c r="U1277" s="216"/>
    </row>
    <row r="1278" spans="1:21" ht="15" hidden="1" outlineLevel="1" thickBot="1" x14ac:dyDescent="0.4">
      <c r="A1278" s="216" t="s">
        <v>5426</v>
      </c>
      <c r="B1278" s="46">
        <v>43</v>
      </c>
      <c r="C1278" s="216" t="s">
        <v>5427</v>
      </c>
      <c r="D1278" s="72" t="s">
        <v>170</v>
      </c>
      <c r="E1278" s="217">
        <v>4</v>
      </c>
      <c r="F1278" s="217">
        <v>2</v>
      </c>
      <c r="G1278" s="217">
        <v>6</v>
      </c>
      <c r="H1278" s="269">
        <v>44664</v>
      </c>
      <c r="I1278" s="217">
        <v>160</v>
      </c>
      <c r="J1278" s="217">
        <f t="shared" si="59"/>
        <v>6</v>
      </c>
      <c r="N1278" s="216"/>
      <c r="R1278" s="216"/>
      <c r="U1278" s="216"/>
    </row>
    <row r="1279" spans="1:21" ht="15" hidden="1" outlineLevel="1" thickBot="1" x14ac:dyDescent="0.4">
      <c r="A1279" s="216" t="s">
        <v>5426</v>
      </c>
      <c r="B1279" s="46">
        <v>44</v>
      </c>
      <c r="C1279" s="216" t="s">
        <v>5427</v>
      </c>
      <c r="D1279" s="72" t="s">
        <v>170</v>
      </c>
      <c r="E1279" s="217">
        <v>4</v>
      </c>
      <c r="F1279" s="217">
        <v>4</v>
      </c>
      <c r="G1279" s="217">
        <v>8</v>
      </c>
      <c r="H1279" s="269">
        <v>44664</v>
      </c>
      <c r="I1279" s="217">
        <v>200</v>
      </c>
      <c r="J1279" s="217">
        <f t="shared" si="59"/>
        <v>8</v>
      </c>
      <c r="N1279" s="216"/>
      <c r="R1279" s="216"/>
      <c r="U1279" s="216"/>
    </row>
    <row r="1280" spans="1:21" ht="15" hidden="1" outlineLevel="1" thickBot="1" x14ac:dyDescent="0.4">
      <c r="A1280" s="216" t="s">
        <v>5426</v>
      </c>
      <c r="B1280" s="46">
        <v>47</v>
      </c>
      <c r="C1280" s="216" t="s">
        <v>5427</v>
      </c>
      <c r="D1280" s="72" t="s">
        <v>170</v>
      </c>
      <c r="E1280" s="217">
        <v>1</v>
      </c>
      <c r="F1280" s="217">
        <v>3</v>
      </c>
      <c r="G1280" s="217">
        <v>4</v>
      </c>
      <c r="H1280" s="269">
        <v>44664</v>
      </c>
      <c r="I1280" s="217">
        <v>190</v>
      </c>
      <c r="J1280" s="217">
        <f t="shared" si="59"/>
        <v>4</v>
      </c>
      <c r="N1280" s="216"/>
      <c r="R1280" s="216"/>
      <c r="U1280" s="216"/>
    </row>
    <row r="1281" spans="1:21" ht="15" hidden="1" outlineLevel="1" thickBot="1" x14ac:dyDescent="0.4">
      <c r="A1281" s="216" t="s">
        <v>5426</v>
      </c>
      <c r="B1281" s="46">
        <v>45</v>
      </c>
      <c r="C1281" s="216" t="s">
        <v>5427</v>
      </c>
      <c r="D1281" s="72" t="s">
        <v>170</v>
      </c>
      <c r="E1281" s="217">
        <v>2</v>
      </c>
      <c r="F1281" s="217">
        <v>2</v>
      </c>
      <c r="G1281" s="217">
        <v>4</v>
      </c>
      <c r="H1281" s="269">
        <v>44664</v>
      </c>
      <c r="I1281" s="217">
        <v>180</v>
      </c>
      <c r="J1281" s="217">
        <f t="shared" si="59"/>
        <v>4</v>
      </c>
      <c r="N1281" s="216"/>
      <c r="R1281" s="216"/>
      <c r="U1281" s="216"/>
    </row>
    <row r="1282" spans="1:21" ht="15" hidden="1" outlineLevel="1" thickBot="1" x14ac:dyDescent="0.4">
      <c r="A1282" s="216" t="s">
        <v>5426</v>
      </c>
      <c r="B1282" s="46">
        <v>46</v>
      </c>
      <c r="C1282" s="216" t="s">
        <v>5427</v>
      </c>
      <c r="D1282" s="72" t="s">
        <v>170</v>
      </c>
      <c r="E1282" s="217">
        <v>2</v>
      </c>
      <c r="F1282" s="217">
        <v>2</v>
      </c>
      <c r="G1282" s="217">
        <v>4</v>
      </c>
      <c r="H1282" s="269">
        <v>44664</v>
      </c>
      <c r="I1282" s="217">
        <v>180</v>
      </c>
      <c r="J1282" s="217">
        <f t="shared" si="59"/>
        <v>4</v>
      </c>
      <c r="N1282" s="216"/>
      <c r="R1282" s="216"/>
      <c r="U1282" s="216"/>
    </row>
    <row r="1283" spans="1:21" ht="15" hidden="1" outlineLevel="1" thickBot="1" x14ac:dyDescent="0.4">
      <c r="A1283" s="216" t="s">
        <v>5426</v>
      </c>
      <c r="B1283" s="46">
        <v>49</v>
      </c>
      <c r="C1283" s="216" t="s">
        <v>5427</v>
      </c>
      <c r="D1283" s="72" t="s">
        <v>170</v>
      </c>
      <c r="E1283" s="217">
        <v>2</v>
      </c>
      <c r="F1283" s="217">
        <v>2</v>
      </c>
      <c r="G1283" s="217">
        <v>4</v>
      </c>
      <c r="H1283" s="269">
        <v>44664</v>
      </c>
      <c r="I1283" s="217">
        <v>220</v>
      </c>
      <c r="J1283" s="217">
        <f t="shared" ref="J1283:J1294" si="62">IF(I1283&gt;$Q$1,,G1283)</f>
        <v>4</v>
      </c>
      <c r="N1283" s="216"/>
      <c r="R1283" s="216"/>
      <c r="U1283" s="216"/>
    </row>
    <row r="1284" spans="1:21" ht="15" hidden="1" outlineLevel="1" thickBot="1" x14ac:dyDescent="0.4">
      <c r="A1284" s="216" t="s">
        <v>5426</v>
      </c>
      <c r="B1284" s="46">
        <v>50</v>
      </c>
      <c r="C1284" s="216" t="s">
        <v>5427</v>
      </c>
      <c r="D1284" s="72" t="s">
        <v>170</v>
      </c>
      <c r="E1284" s="217">
        <v>3</v>
      </c>
      <c r="F1284" s="217">
        <v>2</v>
      </c>
      <c r="G1284" s="217">
        <v>5</v>
      </c>
      <c r="H1284" s="269">
        <v>44664</v>
      </c>
      <c r="I1284" s="217">
        <v>200</v>
      </c>
      <c r="J1284" s="217">
        <f t="shared" si="62"/>
        <v>5</v>
      </c>
      <c r="N1284" s="216"/>
      <c r="R1284" s="216"/>
      <c r="U1284" s="216"/>
    </row>
    <row r="1285" spans="1:21" ht="15" hidden="1" outlineLevel="1" thickBot="1" x14ac:dyDescent="0.4">
      <c r="A1285" s="216" t="s">
        <v>5426</v>
      </c>
      <c r="B1285" s="46">
        <v>51</v>
      </c>
      <c r="C1285" s="216" t="s">
        <v>5427</v>
      </c>
      <c r="D1285" s="72" t="s">
        <v>170</v>
      </c>
      <c r="E1285" s="217">
        <v>4</v>
      </c>
      <c r="F1285" s="217">
        <v>2</v>
      </c>
      <c r="G1285" s="217">
        <v>6</v>
      </c>
      <c r="H1285" s="269">
        <v>44664</v>
      </c>
      <c r="I1285" s="217">
        <v>400</v>
      </c>
      <c r="J1285" s="217">
        <f t="shared" si="62"/>
        <v>6</v>
      </c>
      <c r="N1285" s="216"/>
      <c r="R1285" s="216"/>
      <c r="U1285" s="216"/>
    </row>
    <row r="1286" spans="1:21" ht="15" hidden="1" outlineLevel="1" thickBot="1" x14ac:dyDescent="0.4">
      <c r="A1286" s="216" t="s">
        <v>5426</v>
      </c>
      <c r="B1286" s="46">
        <v>52</v>
      </c>
      <c r="C1286" s="216" t="s">
        <v>5427</v>
      </c>
      <c r="D1286" s="72" t="s">
        <v>170</v>
      </c>
      <c r="E1286" s="217">
        <v>2</v>
      </c>
      <c r="F1286" s="217">
        <v>2</v>
      </c>
      <c r="G1286" s="217">
        <v>4</v>
      </c>
      <c r="H1286" s="269">
        <v>44664</v>
      </c>
      <c r="I1286" s="217">
        <v>50</v>
      </c>
      <c r="J1286" s="217">
        <f t="shared" si="62"/>
        <v>4</v>
      </c>
      <c r="N1286" s="216"/>
      <c r="R1286" s="216"/>
      <c r="U1286" s="216"/>
    </row>
    <row r="1287" spans="1:21" ht="15" hidden="1" outlineLevel="1" thickBot="1" x14ac:dyDescent="0.4">
      <c r="A1287" s="216" t="s">
        <v>5426</v>
      </c>
      <c r="B1287" s="46">
        <v>55</v>
      </c>
      <c r="C1287" s="216" t="s">
        <v>5427</v>
      </c>
      <c r="D1287" s="72" t="s">
        <v>170</v>
      </c>
      <c r="E1287" s="217">
        <v>6</v>
      </c>
      <c r="F1287" s="217">
        <v>2</v>
      </c>
      <c r="G1287" s="217">
        <v>8</v>
      </c>
      <c r="H1287" s="269">
        <v>44664</v>
      </c>
      <c r="I1287" s="217">
        <v>570</v>
      </c>
      <c r="J1287" s="217">
        <f t="shared" si="62"/>
        <v>8</v>
      </c>
      <c r="N1287" s="216"/>
      <c r="R1287" s="216"/>
      <c r="U1287" s="216"/>
    </row>
    <row r="1288" spans="1:21" ht="15" hidden="1" outlineLevel="1" thickBot="1" x14ac:dyDescent="0.4">
      <c r="A1288" s="216" t="s">
        <v>5426</v>
      </c>
      <c r="B1288" s="46">
        <v>56</v>
      </c>
      <c r="C1288" s="216" t="s">
        <v>5427</v>
      </c>
      <c r="D1288" s="72" t="s">
        <v>170</v>
      </c>
      <c r="E1288" s="217">
        <v>4</v>
      </c>
      <c r="F1288" s="217">
        <v>2</v>
      </c>
      <c r="G1288" s="217">
        <v>6</v>
      </c>
      <c r="H1288" s="269">
        <v>44664</v>
      </c>
      <c r="I1288" s="217">
        <v>580</v>
      </c>
      <c r="J1288" s="217">
        <f t="shared" si="62"/>
        <v>6</v>
      </c>
      <c r="N1288" s="216"/>
      <c r="R1288" s="216"/>
      <c r="U1288" s="216"/>
    </row>
    <row r="1289" spans="1:21" ht="15" hidden="1" outlineLevel="1" thickBot="1" x14ac:dyDescent="0.4">
      <c r="A1289" s="216" t="s">
        <v>5426</v>
      </c>
      <c r="B1289" s="46">
        <v>57</v>
      </c>
      <c r="C1289" s="216" t="s">
        <v>5427</v>
      </c>
      <c r="D1289" s="72" t="s">
        <v>170</v>
      </c>
      <c r="E1289" s="217">
        <v>2</v>
      </c>
      <c r="F1289" s="217">
        <v>2</v>
      </c>
      <c r="G1289" s="217">
        <v>4</v>
      </c>
      <c r="H1289" s="269">
        <v>44664</v>
      </c>
      <c r="I1289" s="217">
        <v>500</v>
      </c>
      <c r="J1289" s="217">
        <f t="shared" si="62"/>
        <v>4</v>
      </c>
      <c r="N1289" s="216"/>
      <c r="R1289" s="216"/>
      <c r="U1289" s="216"/>
    </row>
    <row r="1290" spans="1:21" ht="15" hidden="1" outlineLevel="1" thickBot="1" x14ac:dyDescent="0.4">
      <c r="A1290" s="216" t="s">
        <v>5426</v>
      </c>
      <c r="B1290" s="46">
        <v>59</v>
      </c>
      <c r="C1290" s="216" t="s">
        <v>5427</v>
      </c>
      <c r="D1290" s="72" t="s">
        <v>170</v>
      </c>
      <c r="E1290" s="217">
        <v>4</v>
      </c>
      <c r="F1290" s="217">
        <v>2</v>
      </c>
      <c r="G1290" s="217">
        <v>6</v>
      </c>
      <c r="H1290" s="269">
        <v>44664</v>
      </c>
      <c r="I1290" s="217">
        <v>250</v>
      </c>
      <c r="J1290" s="217">
        <f t="shared" si="62"/>
        <v>6</v>
      </c>
      <c r="N1290" s="216"/>
      <c r="R1290" s="216"/>
      <c r="U1290" s="216"/>
    </row>
    <row r="1291" spans="1:21" ht="15" hidden="1" outlineLevel="1" thickBot="1" x14ac:dyDescent="0.4">
      <c r="A1291" s="216" t="s">
        <v>5426</v>
      </c>
      <c r="B1291" s="46">
        <v>60</v>
      </c>
      <c r="C1291" s="216" t="s">
        <v>5427</v>
      </c>
      <c r="D1291" s="72" t="s">
        <v>170</v>
      </c>
      <c r="E1291" s="217">
        <v>6</v>
      </c>
      <c r="F1291" s="217">
        <v>2</v>
      </c>
      <c r="G1291" s="217">
        <v>8</v>
      </c>
      <c r="H1291" s="269">
        <v>44664</v>
      </c>
      <c r="I1291" s="217">
        <v>230</v>
      </c>
      <c r="J1291" s="217">
        <f t="shared" si="62"/>
        <v>8</v>
      </c>
      <c r="N1291" s="216"/>
      <c r="R1291" s="216"/>
      <c r="U1291" s="216"/>
    </row>
    <row r="1292" spans="1:21" ht="15" hidden="1" outlineLevel="1" thickBot="1" x14ac:dyDescent="0.4">
      <c r="A1292" s="216" t="s">
        <v>5426</v>
      </c>
      <c r="B1292" s="46">
        <v>61</v>
      </c>
      <c r="C1292" s="216" t="s">
        <v>5427</v>
      </c>
      <c r="D1292" s="72" t="s">
        <v>170</v>
      </c>
      <c r="E1292" s="217">
        <v>5</v>
      </c>
      <c r="F1292" s="217">
        <v>1</v>
      </c>
      <c r="G1292" s="217">
        <v>6</v>
      </c>
      <c r="H1292" s="269">
        <v>44664</v>
      </c>
      <c r="I1292" s="217">
        <v>50</v>
      </c>
      <c r="J1292" s="217">
        <f t="shared" si="62"/>
        <v>6</v>
      </c>
      <c r="N1292" s="216"/>
      <c r="R1292" s="216"/>
      <c r="U1292" s="216"/>
    </row>
    <row r="1293" spans="1:21" ht="15" hidden="1" outlineLevel="1" thickBot="1" x14ac:dyDescent="0.4">
      <c r="A1293" s="216" t="s">
        <v>5426</v>
      </c>
      <c r="B1293" s="46">
        <v>62</v>
      </c>
      <c r="C1293" s="216" t="s">
        <v>5427</v>
      </c>
      <c r="D1293" s="72" t="s">
        <v>170</v>
      </c>
      <c r="E1293" s="217">
        <v>3</v>
      </c>
      <c r="F1293" s="217">
        <v>2</v>
      </c>
      <c r="G1293" s="217">
        <v>5</v>
      </c>
      <c r="H1293" s="269">
        <v>44664</v>
      </c>
      <c r="I1293" s="217">
        <v>70</v>
      </c>
      <c r="J1293" s="217">
        <f t="shared" si="62"/>
        <v>5</v>
      </c>
      <c r="N1293" s="216"/>
      <c r="R1293" s="216"/>
      <c r="U1293" s="216"/>
    </row>
    <row r="1294" spans="1:21" ht="15" hidden="1" outlineLevel="1" thickBot="1" x14ac:dyDescent="0.4">
      <c r="A1294" s="216" t="s">
        <v>5426</v>
      </c>
      <c r="B1294" s="46">
        <v>64</v>
      </c>
      <c r="C1294" s="216" t="s">
        <v>5427</v>
      </c>
      <c r="D1294" s="72" t="s">
        <v>170</v>
      </c>
      <c r="E1294" s="217">
        <v>3</v>
      </c>
      <c r="F1294" s="217">
        <v>3</v>
      </c>
      <c r="G1294" s="217">
        <v>6</v>
      </c>
      <c r="H1294" s="269">
        <v>44664</v>
      </c>
      <c r="I1294" s="217">
        <v>150</v>
      </c>
      <c r="J1294" s="217">
        <f t="shared" si="62"/>
        <v>6</v>
      </c>
      <c r="N1294" s="216"/>
      <c r="R1294" s="216"/>
      <c r="U1294" s="216"/>
    </row>
    <row r="1295" spans="1:21" ht="15" collapsed="1" thickBot="1" x14ac:dyDescent="0.4">
      <c r="A1295" s="415" t="s">
        <v>5426</v>
      </c>
      <c r="B1295" s="273"/>
      <c r="C1295" s="417" t="s">
        <v>5427</v>
      </c>
      <c r="D1295" s="273">
        <f>COUNTA(D1231:D1294)</f>
        <v>64</v>
      </c>
      <c r="E1295" s="418">
        <f>SUM(E1231:E1294)</f>
        <v>252</v>
      </c>
      <c r="F1295" s="418">
        <f t="shared" ref="F1295:G1295" si="63">SUM(F1231:F1294)</f>
        <v>146</v>
      </c>
      <c r="G1295" s="418">
        <f t="shared" si="63"/>
        <v>398</v>
      </c>
      <c r="H1295" s="422">
        <v>44664</v>
      </c>
      <c r="I1295" s="425">
        <f>AVERAGE(I1231:I1294)</f>
        <v>287.578125</v>
      </c>
      <c r="J1295" s="418">
        <f t="shared" ref="J1295" si="64">SUM(J1231:J1294)</f>
        <v>398</v>
      </c>
    </row>
    <row r="1296" spans="1:21" x14ac:dyDescent="0.35">
      <c r="N1296" s="216"/>
      <c r="R1296" s="216"/>
      <c r="U1296" s="216"/>
    </row>
    <row r="1297" spans="14:21" x14ac:dyDescent="0.35">
      <c r="N1297" s="216"/>
      <c r="R1297" s="216"/>
      <c r="U1297" s="216"/>
    </row>
    <row r="1298" spans="14:21" x14ac:dyDescent="0.35">
      <c r="N1298" s="216"/>
      <c r="R1298" s="216"/>
      <c r="U1298" s="216"/>
    </row>
    <row r="1299" spans="14:21" x14ac:dyDescent="0.35">
      <c r="N1299" s="216"/>
      <c r="R1299" s="216"/>
      <c r="U1299" s="216"/>
    </row>
    <row r="1300" spans="14:21" x14ac:dyDescent="0.35">
      <c r="N1300" s="216"/>
      <c r="R1300" s="216"/>
      <c r="U1300" s="216"/>
    </row>
    <row r="1301" spans="14:21" x14ac:dyDescent="0.35">
      <c r="N1301" s="216"/>
      <c r="R1301" s="216"/>
      <c r="U1301" s="216"/>
    </row>
    <row r="1302" spans="14:21" x14ac:dyDescent="0.35">
      <c r="N1302" s="216"/>
      <c r="R1302" s="216"/>
      <c r="U1302" s="216"/>
    </row>
    <row r="1303" spans="14:21" x14ac:dyDescent="0.35">
      <c r="N1303" s="216"/>
      <c r="R1303" s="216"/>
      <c r="U1303" s="216"/>
    </row>
    <row r="1304" spans="14:21" x14ac:dyDescent="0.35">
      <c r="N1304" s="216"/>
      <c r="R1304" s="216"/>
      <c r="U1304" s="216"/>
    </row>
    <row r="1305" spans="14:21" x14ac:dyDescent="0.35">
      <c r="N1305" s="216"/>
      <c r="R1305" s="216"/>
      <c r="U1305" s="216"/>
    </row>
    <row r="1306" spans="14:21" x14ac:dyDescent="0.35">
      <c r="N1306" s="216"/>
      <c r="R1306" s="216"/>
      <c r="U1306" s="216"/>
    </row>
    <row r="1307" spans="14:21" x14ac:dyDescent="0.35">
      <c r="N1307" s="216"/>
      <c r="R1307" s="216"/>
      <c r="U1307" s="216"/>
    </row>
    <row r="1308" spans="14:21" x14ac:dyDescent="0.35">
      <c r="N1308" s="216"/>
      <c r="R1308" s="216"/>
      <c r="U1308" s="216"/>
    </row>
    <row r="1309" spans="14:21" x14ac:dyDescent="0.35">
      <c r="N1309" s="216"/>
      <c r="R1309" s="216"/>
      <c r="U1309" s="216"/>
    </row>
    <row r="1310" spans="14:21" x14ac:dyDescent="0.35">
      <c r="N1310" s="216"/>
      <c r="R1310" s="216"/>
      <c r="U1310" s="216"/>
    </row>
    <row r="1311" spans="14:21" x14ac:dyDescent="0.35">
      <c r="N1311" s="216"/>
      <c r="R1311" s="216"/>
      <c r="U1311" s="216"/>
    </row>
    <row r="1312" spans="14:21" x14ac:dyDescent="0.35">
      <c r="N1312" s="216"/>
      <c r="R1312" s="216"/>
      <c r="U1312" s="216"/>
    </row>
    <row r="1313" spans="14:21" x14ac:dyDescent="0.35">
      <c r="N1313" s="216"/>
      <c r="R1313" s="216"/>
      <c r="U1313" s="216"/>
    </row>
    <row r="1314" spans="14:21" x14ac:dyDescent="0.35">
      <c r="N1314" s="216"/>
      <c r="R1314" s="216"/>
      <c r="U1314" s="216"/>
    </row>
    <row r="1315" spans="14:21" x14ac:dyDescent="0.35">
      <c r="N1315" s="216"/>
      <c r="R1315" s="216"/>
      <c r="U1315" s="216"/>
    </row>
    <row r="1316" spans="14:21" x14ac:dyDescent="0.35">
      <c r="N1316" s="216"/>
      <c r="R1316" s="216"/>
      <c r="U1316" s="216"/>
    </row>
    <row r="1317" spans="14:21" x14ac:dyDescent="0.35">
      <c r="N1317" s="216"/>
      <c r="R1317" s="216"/>
      <c r="U1317" s="216"/>
    </row>
    <row r="1318" spans="14:21" x14ac:dyDescent="0.35">
      <c r="N1318" s="216"/>
      <c r="R1318" s="216"/>
      <c r="U1318" s="216"/>
    </row>
    <row r="1319" spans="14:21" x14ac:dyDescent="0.35">
      <c r="N1319" s="216"/>
      <c r="R1319" s="216"/>
      <c r="U1319" s="216"/>
    </row>
    <row r="1320" spans="14:21" x14ac:dyDescent="0.35">
      <c r="N1320" s="216"/>
      <c r="R1320" s="216"/>
      <c r="U1320" s="216"/>
    </row>
    <row r="1321" spans="14:21" x14ac:dyDescent="0.35">
      <c r="N1321" s="216"/>
      <c r="R1321" s="216"/>
      <c r="U1321" s="216"/>
    </row>
    <row r="1322" spans="14:21" x14ac:dyDescent="0.35">
      <c r="N1322" s="216"/>
      <c r="R1322" s="216"/>
      <c r="U1322" s="216"/>
    </row>
    <row r="1323" spans="14:21" x14ac:dyDescent="0.35">
      <c r="N1323" s="216"/>
      <c r="R1323" s="216"/>
      <c r="U1323" s="216"/>
    </row>
    <row r="1324" spans="14:21" x14ac:dyDescent="0.35">
      <c r="N1324" s="216"/>
      <c r="R1324" s="216"/>
      <c r="U1324" s="216"/>
    </row>
    <row r="1325" spans="14:21" x14ac:dyDescent="0.35">
      <c r="N1325" s="216"/>
      <c r="R1325" s="216"/>
      <c r="U1325" s="216"/>
    </row>
    <row r="1326" spans="14:21" x14ac:dyDescent="0.35">
      <c r="N1326" s="216"/>
      <c r="R1326" s="216"/>
      <c r="U1326" s="216"/>
    </row>
    <row r="1327" spans="14:21" x14ac:dyDescent="0.35">
      <c r="N1327" s="216"/>
      <c r="R1327" s="216"/>
      <c r="U1327" s="216"/>
    </row>
    <row r="1328" spans="14:21" x14ac:dyDescent="0.35">
      <c r="N1328" s="216"/>
      <c r="R1328" s="216"/>
      <c r="U1328" s="216"/>
    </row>
    <row r="1329" spans="14:21" x14ac:dyDescent="0.35">
      <c r="N1329" s="216"/>
      <c r="R1329" s="216"/>
      <c r="U1329" s="216"/>
    </row>
    <row r="1330" spans="14:21" x14ac:dyDescent="0.35">
      <c r="N1330" s="216"/>
      <c r="R1330" s="216"/>
      <c r="U1330" s="216"/>
    </row>
    <row r="1331" spans="14:21" x14ac:dyDescent="0.35">
      <c r="N1331" s="216"/>
      <c r="R1331" s="216"/>
      <c r="U1331" s="216"/>
    </row>
    <row r="1332" spans="14:21" x14ac:dyDescent="0.35">
      <c r="N1332" s="216"/>
      <c r="R1332" s="216"/>
      <c r="U1332" s="216"/>
    </row>
    <row r="1333" spans="14:21" x14ac:dyDescent="0.35">
      <c r="N1333" s="216"/>
      <c r="R1333" s="216"/>
      <c r="U1333" s="216"/>
    </row>
    <row r="1334" spans="14:21" x14ac:dyDescent="0.35">
      <c r="N1334" s="216"/>
      <c r="R1334" s="216"/>
      <c r="U1334" s="216"/>
    </row>
    <row r="1335" spans="14:21" x14ac:dyDescent="0.35">
      <c r="N1335" s="216"/>
      <c r="R1335" s="216"/>
      <c r="U1335" s="216"/>
    </row>
    <row r="1336" spans="14:21" x14ac:dyDescent="0.35">
      <c r="N1336" s="216"/>
      <c r="R1336" s="216"/>
      <c r="U1336" s="216"/>
    </row>
    <row r="1337" spans="14:21" x14ac:dyDescent="0.35">
      <c r="N1337" s="216"/>
      <c r="R1337" s="216"/>
      <c r="U1337" s="216"/>
    </row>
  </sheetData>
  <phoneticPr fontId="13" type="noConversion"/>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DE277-698F-47BE-8D82-A8611BA74A89}">
  <sheetPr codeName="Sheet51"/>
  <dimension ref="A2:I20"/>
  <sheetViews>
    <sheetView workbookViewId="0"/>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0.36328125" bestFit="1" customWidth="1"/>
  </cols>
  <sheetData>
    <row r="2" spans="1:9" x14ac:dyDescent="0.35">
      <c r="A2" s="33" t="s">
        <v>648</v>
      </c>
      <c r="B2" s="33" t="s">
        <v>649</v>
      </c>
      <c r="C2" s="33" t="s">
        <v>650</v>
      </c>
      <c r="D2" s="59" t="s">
        <v>651</v>
      </c>
      <c r="E2" s="61"/>
    </row>
    <row r="3" spans="1:9" x14ac:dyDescent="0.35">
      <c r="A3" s="50" t="s">
        <v>652</v>
      </c>
      <c r="B3" s="51" t="s">
        <v>653</v>
      </c>
      <c r="C3" s="52">
        <f>C4*(1-C5)*(1-C6)</f>
        <v>6808.4846700000007</v>
      </c>
      <c r="D3" s="60" t="s">
        <v>654</v>
      </c>
      <c r="E3" s="61"/>
    </row>
    <row r="4" spans="1:9" x14ac:dyDescent="0.35">
      <c r="A4" s="53" t="s">
        <v>5</v>
      </c>
      <c r="B4" s="51" t="s">
        <v>655</v>
      </c>
      <c r="C4" s="54">
        <f>'GS7474-PTDs'!K29</f>
        <v>10558</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3749.5153299999993</v>
      </c>
    </row>
    <row r="7" spans="1:9" x14ac:dyDescent="0.35">
      <c r="G7" s="121"/>
    </row>
    <row r="8" spans="1:9" x14ac:dyDescent="0.35">
      <c r="A8" s="33" t="s">
        <v>663</v>
      </c>
      <c r="B8" s="33" t="s">
        <v>649</v>
      </c>
      <c r="C8" s="33" t="s">
        <v>664</v>
      </c>
      <c r="D8" s="33" t="s">
        <v>651</v>
      </c>
    </row>
    <row r="9" spans="1:9" x14ac:dyDescent="0.35">
      <c r="A9" s="164" t="s">
        <v>665</v>
      </c>
      <c r="B9" s="165" t="s">
        <v>666</v>
      </c>
      <c r="C9" s="370">
        <f>(C10-C11)/C10</f>
        <v>0.39237057220708449</v>
      </c>
      <c r="D9" s="165" t="s">
        <v>658</v>
      </c>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9950.8622099999993</v>
      </c>
      <c r="D14" s="165" t="s">
        <v>654</v>
      </c>
    </row>
    <row r="15" spans="1:9" x14ac:dyDescent="0.35">
      <c r="A15" s="164" t="s">
        <v>5</v>
      </c>
      <c r="B15" s="165" t="s">
        <v>677</v>
      </c>
      <c r="C15" s="189">
        <f>'GS7474-PTDs'!K29</f>
        <v>10558</v>
      </c>
      <c r="D15" s="165" t="s">
        <v>654</v>
      </c>
    </row>
    <row r="16" spans="1:9" ht="29" x14ac:dyDescent="0.35">
      <c r="A16" s="164" t="s">
        <v>124</v>
      </c>
      <c r="B16" s="51" t="s">
        <v>657</v>
      </c>
      <c r="C16" s="62">
        <v>7.9000000000000008E-3</v>
      </c>
      <c r="D16" s="165" t="s">
        <v>658</v>
      </c>
      <c r="E16" t="s">
        <v>659</v>
      </c>
    </row>
    <row r="17" spans="1:8" ht="16.5" x14ac:dyDescent="0.45">
      <c r="A17" s="164" t="s">
        <v>678</v>
      </c>
      <c r="B17" s="165" t="s">
        <v>679</v>
      </c>
      <c r="C17" s="116">
        <v>0.95</v>
      </c>
      <c r="D17" s="165" t="s">
        <v>658</v>
      </c>
      <c r="E17" t="s">
        <v>672</v>
      </c>
      <c r="G17" t="s">
        <v>662</v>
      </c>
      <c r="H17" s="121">
        <f>C15-C14</f>
        <v>607.13779000000068</v>
      </c>
    </row>
    <row r="19" spans="1:8" x14ac:dyDescent="0.35">
      <c r="A19" s="34" t="s">
        <v>680</v>
      </c>
      <c r="B19" s="33" t="s">
        <v>649</v>
      </c>
      <c r="C19" s="33"/>
      <c r="D19" s="33" t="s">
        <v>651</v>
      </c>
    </row>
    <row r="20" spans="1:8" x14ac:dyDescent="0.35">
      <c r="A20" s="164" t="s">
        <v>681</v>
      </c>
      <c r="B20" s="165" t="s">
        <v>682</v>
      </c>
      <c r="C20" s="35">
        <f>'GS7474-Summary'!E32</f>
        <v>4801</v>
      </c>
      <c r="D20" s="165" t="s">
        <v>683</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D67F2-2657-425E-9491-7055BE1528D2}">
  <dimension ref="A1:V41"/>
  <sheetViews>
    <sheetView workbookViewId="0">
      <pane xSplit="1" topLeftCell="O1" activePane="topRight" state="frozen"/>
      <selection pane="topRight" activeCell="T18" sqref="T18"/>
    </sheetView>
  </sheetViews>
  <sheetFormatPr defaultRowHeight="14.5" x14ac:dyDescent="0.35"/>
  <cols>
    <col min="1" max="1" width="29.54296875" bestFit="1" customWidth="1"/>
    <col min="2" max="2" width="18.81640625" customWidth="1"/>
    <col min="3" max="3" width="13.54296875" customWidth="1"/>
    <col min="4" max="4" width="30.36328125" customWidth="1"/>
    <col min="5" max="5" width="25" bestFit="1" customWidth="1"/>
    <col min="6" max="6" width="15.81640625" bestFit="1" customWidth="1"/>
    <col min="7" max="7" width="12.6328125" bestFit="1" customWidth="1"/>
    <col min="8" max="8" width="38.453125" customWidth="1"/>
    <col min="9" max="9" width="126.90625" customWidth="1"/>
    <col min="10" max="10" width="129.36328125" bestFit="1" customWidth="1"/>
    <col min="11" max="11" width="31" customWidth="1"/>
    <col min="12" max="12" width="19.90625" bestFit="1" customWidth="1"/>
    <col min="13" max="13" width="27.08984375" customWidth="1"/>
    <col min="14" max="14" width="27" customWidth="1"/>
    <col min="15" max="15" width="27.81640625" customWidth="1"/>
    <col min="16" max="17" width="29.26953125" bestFit="1" customWidth="1"/>
    <col min="18" max="18" width="25.90625" customWidth="1"/>
    <col min="19" max="19" width="14.26953125" bestFit="1" customWidth="1"/>
    <col min="20" max="20" width="13.1796875" bestFit="1" customWidth="1"/>
  </cols>
  <sheetData>
    <row r="1" spans="1:22" ht="16" thickBot="1" x14ac:dyDescent="0.4">
      <c r="A1" s="316" t="s">
        <v>5193</v>
      </c>
      <c r="B1" s="317" t="s">
        <v>5434</v>
      </c>
      <c r="C1" s="317" t="s">
        <v>5223</v>
      </c>
      <c r="D1" s="316" t="s">
        <v>5229</v>
      </c>
      <c r="E1" s="317" t="s">
        <v>5230</v>
      </c>
      <c r="F1" s="317" t="s">
        <v>5215</v>
      </c>
      <c r="G1" s="317" t="s">
        <v>5182</v>
      </c>
      <c r="H1" s="316" t="s">
        <v>5232</v>
      </c>
      <c r="I1" s="316" t="s">
        <v>5183</v>
      </c>
      <c r="J1" s="316" t="s">
        <v>5231</v>
      </c>
      <c r="K1" s="318" t="s">
        <v>5340</v>
      </c>
      <c r="L1" s="319" t="s">
        <v>5233</v>
      </c>
      <c r="M1" s="320" t="s">
        <v>5309</v>
      </c>
      <c r="N1" s="386" t="s">
        <v>5310</v>
      </c>
      <c r="O1" s="391" t="s">
        <v>5311</v>
      </c>
      <c r="P1" s="393" t="s">
        <v>5326</v>
      </c>
      <c r="Q1" s="388" t="s">
        <v>5327</v>
      </c>
      <c r="R1" s="391" t="s">
        <v>5324</v>
      </c>
      <c r="S1" s="302" t="s">
        <v>5215</v>
      </c>
      <c r="T1" s="286" t="s">
        <v>5216</v>
      </c>
    </row>
    <row r="2" spans="1:22" ht="15.5" x14ac:dyDescent="0.35">
      <c r="A2" s="447" t="s">
        <v>5249</v>
      </c>
      <c r="B2" s="447" t="s">
        <v>1884</v>
      </c>
      <c r="C2" s="448">
        <v>43564</v>
      </c>
      <c r="D2" s="447" t="s">
        <v>5234</v>
      </c>
      <c r="E2" s="449">
        <v>44486</v>
      </c>
      <c r="F2" s="449">
        <v>44378</v>
      </c>
      <c r="G2" s="449">
        <v>44488</v>
      </c>
      <c r="H2" s="447" t="s">
        <v>5237</v>
      </c>
      <c r="I2" s="447" t="s">
        <v>5184</v>
      </c>
      <c r="J2" s="447" t="s">
        <v>5250</v>
      </c>
      <c r="K2" s="315" t="s">
        <v>5251</v>
      </c>
      <c r="L2" t="str">
        <f>VLOOKUP(B2,[1]ID_Lookup!A:B,2,FALSE)</f>
        <v>a0K3c00000N2PZAEA3</v>
      </c>
      <c r="M2" s="288" cm="1">
        <f t="array" ref="M2">_xlfn.IFS(AND(E2&lt;$S$4,E2&gt;F2),G2-E2,(AND(E2&lt;$S$4,E2&lt;F2)),G2-F2,E2&gt;$S$4,0)</f>
        <v>2</v>
      </c>
      <c r="N2" cm="1">
        <f t="array" ref="N2">_xlfn.IFS(AND(E2&gt;$S$4,G2&lt;$T$2, E2&gt;F2),G2-E2,E2&lt;$S$4,0)</f>
        <v>0</v>
      </c>
      <c r="O2" s="304">
        <f>SUM(M2:N2)</f>
        <v>2</v>
      </c>
      <c r="P2" s="288">
        <f>IF((M2)&gt;0,(M2+1),0)</f>
        <v>3</v>
      </c>
      <c r="Q2">
        <f>IF((M2)&gt;0,N2,(N2+1))</f>
        <v>0</v>
      </c>
      <c r="R2" s="304">
        <f>SUM(P2:Q2)</f>
        <v>3</v>
      </c>
      <c r="S2" s="208">
        <v>44378</v>
      </c>
      <c r="T2" s="287">
        <v>44742</v>
      </c>
    </row>
    <row r="3" spans="1:22" ht="15.5" x14ac:dyDescent="0.35">
      <c r="A3" s="450" t="s">
        <v>1210</v>
      </c>
      <c r="B3" s="450" t="s">
        <v>1209</v>
      </c>
      <c r="C3" s="448">
        <v>43600</v>
      </c>
      <c r="D3" s="450" t="s">
        <v>5234</v>
      </c>
      <c r="E3" s="448">
        <v>44467</v>
      </c>
      <c r="F3" s="448">
        <v>44378</v>
      </c>
      <c r="G3" s="448">
        <v>44470</v>
      </c>
      <c r="H3" s="450" t="s">
        <v>5237</v>
      </c>
      <c r="I3" s="450" t="s">
        <v>5254</v>
      </c>
      <c r="J3" s="450" t="s">
        <v>5255</v>
      </c>
      <c r="K3" s="402" t="s">
        <v>5256</v>
      </c>
      <c r="L3" t="str">
        <f>VLOOKUP(B3,[1]ID_Lookup!A:B,2,FALSE)</f>
        <v>a0KC000000JKLEEMA5</v>
      </c>
      <c r="M3" s="288" cm="1">
        <f t="array" ref="M3">_xlfn.IFS(AND(E3&lt;$S$4,E3&gt;F3),G3-E3,(AND(E3&lt;$S$4,E3&lt;F3)),G3-F3,E3&gt;$S$4,0)</f>
        <v>3</v>
      </c>
      <c r="N3" cm="1">
        <f t="array" ref="N3">_xlfn.IFS(AND(E3&gt;$S$4,G3&lt;$T$2, E3&gt;F3),G3-E3,E3&lt;$S$4,0)</f>
        <v>0</v>
      </c>
      <c r="O3" s="304">
        <f t="shared" ref="O3:O36" si="0">SUM(M3:N3)</f>
        <v>3</v>
      </c>
      <c r="P3" s="288">
        <f t="shared" ref="P3:P36" si="1">IF((M3)&gt;0,(M3+1),0)</f>
        <v>4</v>
      </c>
      <c r="Q3">
        <f t="shared" ref="Q3:Q36" si="2">IF((M3)&gt;0,N3,(N3+1))</f>
        <v>0</v>
      </c>
      <c r="R3" s="304">
        <f t="shared" ref="R3:R36" si="3">SUM(P3:Q3)</f>
        <v>4</v>
      </c>
      <c r="S3" s="390" t="s">
        <v>5217</v>
      </c>
      <c r="T3" s="289"/>
    </row>
    <row r="4" spans="1:22" ht="16" thickBot="1" x14ac:dyDescent="0.4">
      <c r="A4" s="450" t="s">
        <v>5245</v>
      </c>
      <c r="B4" s="450" t="s">
        <v>1882</v>
      </c>
      <c r="C4" s="448">
        <v>43613</v>
      </c>
      <c r="D4" s="450" t="s">
        <v>5234</v>
      </c>
      <c r="E4" s="448">
        <v>44442</v>
      </c>
      <c r="F4" s="449">
        <v>44378</v>
      </c>
      <c r="G4" s="448">
        <v>44447</v>
      </c>
      <c r="H4" s="450" t="s">
        <v>5237</v>
      </c>
      <c r="I4" s="450" t="s">
        <v>5246</v>
      </c>
      <c r="J4" s="450" t="s">
        <v>5247</v>
      </c>
      <c r="K4" s="315" t="s">
        <v>5248</v>
      </c>
      <c r="L4" t="str">
        <f>VLOOKUP(B4,[1]ID_Lookup!A:B,2,FALSE)</f>
        <v>a0K3c00000N2PZ5EAN</v>
      </c>
      <c r="M4" s="288" cm="1">
        <f t="array" ref="M4">_xlfn.IFS(AND(E4&lt;$S$4,E4&gt;F4),G4-E4,(AND(E4&lt;$S$4,E4&lt;F4)),G4-F4,E4&gt;$S$4,0)</f>
        <v>5</v>
      </c>
      <c r="N4" cm="1">
        <f t="array" ref="N4">_xlfn.IFS(AND(E4&gt;$S$4,G4&lt;$T$2, E4&gt;F4),G4-E4,E4&lt;$S$4,0)</f>
        <v>0</v>
      </c>
      <c r="O4" s="304">
        <f t="shared" si="0"/>
        <v>5</v>
      </c>
      <c r="P4" s="288">
        <f t="shared" si="1"/>
        <v>6</v>
      </c>
      <c r="Q4">
        <f t="shared" si="2"/>
        <v>0</v>
      </c>
      <c r="R4" s="304">
        <f t="shared" si="3"/>
        <v>6</v>
      </c>
      <c r="S4" s="303">
        <v>44561</v>
      </c>
      <c r="T4" s="290"/>
    </row>
    <row r="5" spans="1:22" ht="15.5" x14ac:dyDescent="0.35">
      <c r="A5" s="450" t="s">
        <v>1887</v>
      </c>
      <c r="B5" s="450" t="s">
        <v>1886</v>
      </c>
      <c r="C5" s="448">
        <v>43614</v>
      </c>
      <c r="D5" s="450" t="s">
        <v>5234</v>
      </c>
      <c r="E5" s="448">
        <v>44278</v>
      </c>
      <c r="F5" s="448">
        <v>44378</v>
      </c>
      <c r="G5" s="448">
        <v>44406</v>
      </c>
      <c r="H5" s="450" t="s">
        <v>5240</v>
      </c>
      <c r="I5" s="450" t="s">
        <v>5185</v>
      </c>
      <c r="J5" s="450" t="s">
        <v>5186</v>
      </c>
      <c r="K5" s="315" t="s">
        <v>5241</v>
      </c>
      <c r="L5" t="str">
        <f>VLOOKUP(B5,[1]ID_Lookup!A:B,2,FALSE)</f>
        <v>a0K3c00000N2PZFEA3</v>
      </c>
      <c r="M5" s="288" cm="1">
        <f t="array" ref="M5">_xlfn.IFS(AND(E5&lt;$S$4,E5&gt;F5),G5-E5,(AND(E5&lt;$S$4,E5&lt;F5)),G5-F5,E5&gt;$S$4,0)</f>
        <v>28</v>
      </c>
      <c r="N5" cm="1">
        <f t="array" ref="N5">_xlfn.IFS(AND(E5&gt;$S$4,G5&lt;$T$2, E5&gt;F5),G5-E5,E5&lt;$S$4,0)</f>
        <v>0</v>
      </c>
      <c r="O5" s="304">
        <f t="shared" si="0"/>
        <v>28</v>
      </c>
      <c r="P5" s="288">
        <f t="shared" si="1"/>
        <v>29</v>
      </c>
      <c r="Q5">
        <f t="shared" si="2"/>
        <v>0</v>
      </c>
      <c r="R5" s="304">
        <f t="shared" si="3"/>
        <v>29</v>
      </c>
      <c r="S5" s="571" t="s">
        <v>5341</v>
      </c>
      <c r="T5" s="572"/>
      <c r="U5" s="572"/>
      <c r="V5" s="572"/>
    </row>
    <row r="6" spans="1:22" ht="15.5" x14ac:dyDescent="0.35">
      <c r="A6" s="450" t="s">
        <v>1877</v>
      </c>
      <c r="B6" s="450" t="s">
        <v>1876</v>
      </c>
      <c r="C6" s="448">
        <v>43615</v>
      </c>
      <c r="D6" s="450" t="s">
        <v>5234</v>
      </c>
      <c r="E6" s="448">
        <v>44410</v>
      </c>
      <c r="F6" s="449">
        <v>44378</v>
      </c>
      <c r="G6" s="448">
        <v>44413</v>
      </c>
      <c r="H6" s="450" t="s">
        <v>5237</v>
      </c>
      <c r="I6" s="450" t="s">
        <v>5243</v>
      </c>
      <c r="J6" s="450" t="s">
        <v>5244</v>
      </c>
      <c r="K6" s="315" t="s">
        <v>5242</v>
      </c>
      <c r="L6" t="str">
        <f>VLOOKUP(B6,[1]ID_Lookup!A:B,2,FALSE)</f>
        <v>a0K3c00000N2PZKEA3</v>
      </c>
      <c r="M6" s="288" cm="1">
        <f t="array" ref="M6">_xlfn.IFS(AND(E6&lt;$S$4,E6&gt;F6),G6-E6,(AND(E6&lt;$S$4,E6&lt;F6)),G6-F6,E6&gt;$S$4,0)</f>
        <v>3</v>
      </c>
      <c r="N6" cm="1">
        <f t="array" ref="N6">_xlfn.IFS(AND(E6&gt;$S$4,G6&lt;$T$2, E6&gt;F6),G6-E6,E6&lt;$S$4,0)</f>
        <v>0</v>
      </c>
      <c r="O6" s="304">
        <f t="shared" si="0"/>
        <v>3</v>
      </c>
      <c r="P6" s="288">
        <f t="shared" si="1"/>
        <v>4</v>
      </c>
      <c r="Q6">
        <f t="shared" si="2"/>
        <v>0</v>
      </c>
      <c r="R6" s="304">
        <f t="shared" si="3"/>
        <v>4</v>
      </c>
      <c r="S6" s="571"/>
      <c r="T6" s="572"/>
      <c r="U6" s="572"/>
      <c r="V6" s="572"/>
    </row>
    <row r="7" spans="1:22" ht="15.5" x14ac:dyDescent="0.35">
      <c r="A7" s="450" t="s">
        <v>1879</v>
      </c>
      <c r="B7" s="450" t="s">
        <v>1878</v>
      </c>
      <c r="C7" s="448">
        <v>43623</v>
      </c>
      <c r="D7" s="450" t="s">
        <v>5234</v>
      </c>
      <c r="E7" s="448">
        <v>44684</v>
      </c>
      <c r="F7" s="448">
        <v>44378</v>
      </c>
      <c r="G7" s="448">
        <v>44685</v>
      </c>
      <c r="H7" s="450" t="s">
        <v>5237</v>
      </c>
      <c r="I7" s="450" t="s">
        <v>5293</v>
      </c>
      <c r="J7" s="450" t="s">
        <v>5236</v>
      </c>
      <c r="K7" s="315" t="s">
        <v>5294</v>
      </c>
      <c r="L7" t="str">
        <f>VLOOKUP(B7,[1]ID_Lookup!A:B,2,FALSE)</f>
        <v>a0K3c00000N2S7wEAF</v>
      </c>
      <c r="M7" s="288" cm="1">
        <f t="array" ref="M7">_xlfn.IFS(AND(E7&lt;$S$4,E7&gt;F7),G7-E7,(AND(E7&lt;$S$4,E7&lt;F7)),G7-F7,E7&gt;$S$4,0)</f>
        <v>0</v>
      </c>
      <c r="N7" s="121">
        <f>G7-E7</f>
        <v>1</v>
      </c>
      <c r="O7" s="304">
        <f t="shared" si="0"/>
        <v>1</v>
      </c>
      <c r="P7" s="288">
        <f t="shared" si="1"/>
        <v>0</v>
      </c>
      <c r="Q7">
        <f t="shared" si="2"/>
        <v>2</v>
      </c>
      <c r="R7" s="304">
        <f t="shared" si="3"/>
        <v>2</v>
      </c>
      <c r="S7" s="571"/>
      <c r="T7" s="572"/>
      <c r="U7" s="572"/>
      <c r="V7" s="572"/>
    </row>
    <row r="8" spans="1:22" ht="15.5" x14ac:dyDescent="0.35">
      <c r="A8" s="450" t="s">
        <v>2541</v>
      </c>
      <c r="B8" s="450" t="s">
        <v>2540</v>
      </c>
      <c r="C8" s="448">
        <v>43705</v>
      </c>
      <c r="D8" s="450" t="s">
        <v>5234</v>
      </c>
      <c r="E8" s="448">
        <v>44486</v>
      </c>
      <c r="F8" s="449">
        <v>44378</v>
      </c>
      <c r="G8" s="448">
        <v>44488</v>
      </c>
      <c r="H8" s="450" t="s">
        <v>5237</v>
      </c>
      <c r="I8" s="450" t="s">
        <v>5261</v>
      </c>
      <c r="J8" s="450" t="s">
        <v>5262</v>
      </c>
      <c r="K8" s="315" t="s">
        <v>5263</v>
      </c>
      <c r="L8" t="str">
        <f>VLOOKUP(B8,[1]ID_Lookup!A:B,2,FALSE)</f>
        <v>a0K3c00000NH61XEAT</v>
      </c>
      <c r="M8" s="288" cm="1">
        <f t="array" ref="M8">_xlfn.IFS(AND(E8&lt;$S$4,E8&gt;F8),G8-E8,(AND(E8&lt;$S$4,E8&lt;F8)),G8-F8,E8&gt;$S$4,0)</f>
        <v>2</v>
      </c>
      <c r="N8" cm="1">
        <f t="array" ref="N8">_xlfn.IFS(AND(E8&gt;$S$4,G8&lt;$T$2, E8&gt;F8),G8-E8,E8&lt;$S$4,0)</f>
        <v>0</v>
      </c>
      <c r="O8" s="304">
        <f t="shared" si="0"/>
        <v>2</v>
      </c>
      <c r="P8" s="288">
        <f t="shared" si="1"/>
        <v>3</v>
      </c>
      <c r="Q8">
        <f t="shared" si="2"/>
        <v>0</v>
      </c>
      <c r="R8" s="304">
        <f t="shared" si="3"/>
        <v>3</v>
      </c>
      <c r="S8" s="571"/>
      <c r="T8" s="572"/>
      <c r="U8" s="572"/>
      <c r="V8" s="572"/>
    </row>
    <row r="9" spans="1:22" ht="15.5" x14ac:dyDescent="0.35">
      <c r="A9" s="450" t="s">
        <v>3943</v>
      </c>
      <c r="B9" s="450" t="s">
        <v>3942</v>
      </c>
      <c r="C9" s="448">
        <v>43705</v>
      </c>
      <c r="D9" s="450" t="s">
        <v>5234</v>
      </c>
      <c r="E9" s="448">
        <v>44638</v>
      </c>
      <c r="F9" s="448">
        <v>44378</v>
      </c>
      <c r="G9" s="448">
        <v>44641</v>
      </c>
      <c r="H9" s="450" t="s">
        <v>5237</v>
      </c>
      <c r="I9" s="450" t="s">
        <v>5281</v>
      </c>
      <c r="J9" s="450" t="s">
        <v>5282</v>
      </c>
      <c r="K9" s="315" t="s">
        <v>5283</v>
      </c>
      <c r="L9" t="str">
        <f>VLOOKUP(B9,[1]ID_Lookup!A:B,2,FALSE)</f>
        <v>a0K3c00000NHBxGEAX</v>
      </c>
      <c r="M9" s="288" cm="1">
        <f t="array" ref="M9">_xlfn.IFS(AND(E9&lt;$S$4,E9&gt;F9),G9-E9,(AND(E9&lt;$S$4,E9&lt;F9)),G9-F9,E9&gt;$S$4,0)</f>
        <v>0</v>
      </c>
      <c r="N9" s="121">
        <f>G9-E9</f>
        <v>3</v>
      </c>
      <c r="O9" s="304">
        <f t="shared" si="0"/>
        <v>3</v>
      </c>
      <c r="P9" s="288">
        <f t="shared" si="1"/>
        <v>0</v>
      </c>
      <c r="Q9">
        <f t="shared" si="2"/>
        <v>4</v>
      </c>
      <c r="R9" s="304">
        <f t="shared" si="3"/>
        <v>4</v>
      </c>
      <c r="S9" s="571"/>
      <c r="T9" s="572"/>
      <c r="U9" s="572"/>
      <c r="V9" s="572"/>
    </row>
    <row r="10" spans="1:22" ht="15.5" x14ac:dyDescent="0.35">
      <c r="A10" s="450" t="s">
        <v>4394</v>
      </c>
      <c r="B10" s="450" t="s">
        <v>4393</v>
      </c>
      <c r="C10" s="448">
        <v>43717</v>
      </c>
      <c r="D10" s="450" t="s">
        <v>5234</v>
      </c>
      <c r="E10" s="448">
        <v>44409</v>
      </c>
      <c r="F10" s="449">
        <v>44378</v>
      </c>
      <c r="G10" s="448">
        <v>44412</v>
      </c>
      <c r="H10" s="450" t="s">
        <v>5237</v>
      </c>
      <c r="I10" s="450" t="s">
        <v>5257</v>
      </c>
      <c r="J10" s="450" t="s">
        <v>5258</v>
      </c>
      <c r="K10" s="315" t="s">
        <v>5242</v>
      </c>
      <c r="L10" t="str">
        <f>VLOOKUP(B10,[1]ID_Lookup!A:B,2,FALSE)</f>
        <v>a0K3c00000NH60PEAT</v>
      </c>
      <c r="M10" s="288" cm="1">
        <f t="array" ref="M10">_xlfn.IFS(AND(E10&lt;$S$4,E10&gt;F10),G10-E10,(AND(E10&lt;$S$4,E10&lt;F10)),G10-F10,E10&gt;$S$4,0)</f>
        <v>3</v>
      </c>
      <c r="N10" cm="1">
        <f t="array" ref="N10">_xlfn.IFS(AND(E10&gt;$S$4,G10&lt;$T$2, E10&gt;F10),G10-E10,E10&lt;$S$4,0)</f>
        <v>0</v>
      </c>
      <c r="O10" s="304">
        <f t="shared" si="0"/>
        <v>3</v>
      </c>
      <c r="P10" s="288">
        <f t="shared" si="1"/>
        <v>4</v>
      </c>
      <c r="Q10">
        <f t="shared" si="2"/>
        <v>0</v>
      </c>
      <c r="R10" s="304">
        <f t="shared" si="3"/>
        <v>4</v>
      </c>
      <c r="S10" s="571"/>
      <c r="T10" s="572"/>
      <c r="U10" s="572"/>
      <c r="V10" s="572"/>
    </row>
    <row r="11" spans="1:22" ht="15.5" x14ac:dyDescent="0.35">
      <c r="A11" s="450" t="s">
        <v>3020</v>
      </c>
      <c r="B11" s="450" t="s">
        <v>3019</v>
      </c>
      <c r="C11" s="448">
        <v>43720</v>
      </c>
      <c r="D11" s="450" t="s">
        <v>5234</v>
      </c>
      <c r="E11" s="448">
        <v>44397</v>
      </c>
      <c r="F11" s="448">
        <v>44378</v>
      </c>
      <c r="G11" s="448">
        <v>44400</v>
      </c>
      <c r="H11" s="450" t="s">
        <v>5240</v>
      </c>
      <c r="I11" s="450" t="s">
        <v>5184</v>
      </c>
      <c r="J11" s="450" t="s">
        <v>5259</v>
      </c>
      <c r="K11" s="315" t="s">
        <v>5260</v>
      </c>
      <c r="L11" t="str">
        <f>VLOOKUP(B11,[1]ID_Lookup!A:B,2,FALSE)</f>
        <v>a0K3c00000NH61rEAD</v>
      </c>
      <c r="M11" s="288" cm="1">
        <f t="array" ref="M11">_xlfn.IFS(AND(E11&lt;$S$4,E11&gt;F11),G11-E11,(AND(E11&lt;$S$4,E11&lt;F11)),G11-F11,E11&gt;$S$4,0)</f>
        <v>3</v>
      </c>
      <c r="N11" cm="1">
        <f t="array" ref="N11">_xlfn.IFS(AND(E11&gt;$S$4,G11&lt;$T$2, E11&gt;F11),G11-E11,E11&lt;$S$4,0)</f>
        <v>0</v>
      </c>
      <c r="O11" s="304">
        <f t="shared" si="0"/>
        <v>3</v>
      </c>
      <c r="P11" s="288">
        <f t="shared" si="1"/>
        <v>4</v>
      </c>
      <c r="Q11">
        <f t="shared" si="2"/>
        <v>0</v>
      </c>
      <c r="R11" s="304">
        <f t="shared" si="3"/>
        <v>4</v>
      </c>
    </row>
    <row r="12" spans="1:22" ht="15.5" x14ac:dyDescent="0.35">
      <c r="A12" s="450" t="s">
        <v>5187</v>
      </c>
      <c r="B12" s="450" t="s">
        <v>2546</v>
      </c>
      <c r="C12" s="448">
        <v>43721</v>
      </c>
      <c r="D12" s="450" t="s">
        <v>5234</v>
      </c>
      <c r="E12" s="448">
        <v>44399</v>
      </c>
      <c r="F12" s="449">
        <v>44378</v>
      </c>
      <c r="G12" s="448">
        <v>44400</v>
      </c>
      <c r="H12" s="450" t="s">
        <v>5237</v>
      </c>
      <c r="I12" s="450" t="s">
        <v>5261</v>
      </c>
      <c r="J12" s="450" t="s">
        <v>5298</v>
      </c>
      <c r="K12" s="315" t="s">
        <v>5242</v>
      </c>
      <c r="L12" t="str">
        <f>VLOOKUP(B12,[1]ID_Lookup!A:B,2,FALSE)</f>
        <v>a0K3c00000NHBxVEAX</v>
      </c>
      <c r="M12" s="288" cm="1">
        <f t="array" ref="M12">_xlfn.IFS(AND(E12&lt;$S$4,E12&gt;F12),G12-E12,(AND(E12&lt;$S$4,E12&lt;F12)),G12-F12,E12&gt;$S$4,0)</f>
        <v>1</v>
      </c>
      <c r="N12" cm="1">
        <f t="array" ref="N12">_xlfn.IFS(AND(E12&gt;$S$4,G12&lt;$T$2, E12&gt;F12),G12-E12,E12&lt;$S$4,0)</f>
        <v>0</v>
      </c>
      <c r="O12" s="304">
        <f t="shared" si="0"/>
        <v>1</v>
      </c>
      <c r="P12" s="288">
        <f t="shared" si="1"/>
        <v>2</v>
      </c>
      <c r="Q12">
        <f t="shared" si="2"/>
        <v>0</v>
      </c>
      <c r="R12" s="304">
        <f t="shared" si="3"/>
        <v>2</v>
      </c>
    </row>
    <row r="13" spans="1:22" ht="15.5" x14ac:dyDescent="0.35">
      <c r="A13" s="450" t="s">
        <v>5187</v>
      </c>
      <c r="B13" s="450" t="s">
        <v>2546</v>
      </c>
      <c r="C13" s="448">
        <v>43721</v>
      </c>
      <c r="D13" s="450" t="s">
        <v>5234</v>
      </c>
      <c r="E13" s="448">
        <v>44579</v>
      </c>
      <c r="F13" s="448">
        <v>44378</v>
      </c>
      <c r="G13" s="448">
        <v>44581</v>
      </c>
      <c r="H13" s="450" t="s">
        <v>5237</v>
      </c>
      <c r="I13" s="450" t="s">
        <v>5299</v>
      </c>
      <c r="J13" s="450" t="s">
        <v>5300</v>
      </c>
      <c r="K13" s="315" t="s">
        <v>5301</v>
      </c>
      <c r="L13" t="str">
        <f>VLOOKUP(B13,[1]ID_Lookup!A:B,2,FALSE)</f>
        <v>a0K3c00000NHBxVEAX</v>
      </c>
      <c r="M13" s="288" cm="1">
        <f t="array" ref="M13">_xlfn.IFS(AND(E13&lt;$S$4,E13&gt;F13),G13-E13,(AND(E13&lt;$S$4,E13&lt;F13)),G13-F13,E13&gt;$S$4,0)</f>
        <v>0</v>
      </c>
      <c r="N13" s="121">
        <f>G13-E13</f>
        <v>2</v>
      </c>
      <c r="O13" s="304">
        <f t="shared" si="0"/>
        <v>2</v>
      </c>
      <c r="P13" s="288">
        <f t="shared" si="1"/>
        <v>0</v>
      </c>
      <c r="Q13">
        <f t="shared" si="2"/>
        <v>3</v>
      </c>
      <c r="R13" s="304">
        <f t="shared" si="3"/>
        <v>3</v>
      </c>
    </row>
    <row r="14" spans="1:22" ht="15.5" x14ac:dyDescent="0.35">
      <c r="A14" s="450" t="s">
        <v>3937</v>
      </c>
      <c r="B14" s="450" t="s">
        <v>3936</v>
      </c>
      <c r="C14" s="448">
        <v>43738</v>
      </c>
      <c r="D14" s="450" t="s">
        <v>5234</v>
      </c>
      <c r="E14" s="448">
        <v>44533</v>
      </c>
      <c r="F14" s="449">
        <v>44378</v>
      </c>
      <c r="G14" s="448">
        <v>44536</v>
      </c>
      <c r="H14" s="450" t="s">
        <v>5237</v>
      </c>
      <c r="I14" s="450" t="s">
        <v>5264</v>
      </c>
      <c r="J14" s="450" t="s">
        <v>5302</v>
      </c>
      <c r="K14" s="315" t="s">
        <v>5303</v>
      </c>
      <c r="L14" t="str">
        <f>VLOOKUP(B14,[1]ID_Lookup!A:B,2,FALSE)</f>
        <v>a0K3c00000NHBxQEAX</v>
      </c>
      <c r="M14" s="288" cm="1">
        <f t="array" ref="M14">_xlfn.IFS(AND(E14&lt;$S$4,E14&gt;F14),G14-E14,(AND(E14&lt;$S$4,E14&lt;F14)),G14-F14,E14&gt;$S$4,0)</f>
        <v>3</v>
      </c>
      <c r="N14" cm="1">
        <f t="array" ref="N14">_xlfn.IFS(AND(E14&gt;$S$4,G14&lt;$T$2, E14&gt;F14),G14-E14,E14&lt;$S$4,0)</f>
        <v>0</v>
      </c>
      <c r="O14" s="304">
        <f t="shared" si="0"/>
        <v>3</v>
      </c>
      <c r="P14" s="288">
        <f t="shared" si="1"/>
        <v>4</v>
      </c>
      <c r="Q14">
        <f t="shared" si="2"/>
        <v>0</v>
      </c>
      <c r="R14" s="304">
        <f t="shared" si="3"/>
        <v>4</v>
      </c>
    </row>
    <row r="15" spans="1:22" ht="15.5" x14ac:dyDescent="0.35">
      <c r="A15" s="450" t="s">
        <v>3016</v>
      </c>
      <c r="B15" s="450" t="s">
        <v>3015</v>
      </c>
      <c r="C15" s="448">
        <v>43741</v>
      </c>
      <c r="D15" s="450" t="s">
        <v>5234</v>
      </c>
      <c r="E15" s="448">
        <v>44271</v>
      </c>
      <c r="F15" s="448">
        <v>44378</v>
      </c>
      <c r="G15" s="448">
        <v>44407</v>
      </c>
      <c r="H15" s="450" t="s">
        <v>5240</v>
      </c>
      <c r="I15" s="450" t="s">
        <v>5188</v>
      </c>
      <c r="J15" s="450" t="s">
        <v>5186</v>
      </c>
      <c r="K15" s="315" t="s">
        <v>5297</v>
      </c>
      <c r="L15" t="str">
        <f>VLOOKUP(B15,[1]ID_Lookup!A:B,2,FALSE)</f>
        <v>a0K3c00000NHBxaEAH</v>
      </c>
      <c r="M15" s="288" cm="1">
        <f t="array" ref="M15">_xlfn.IFS(AND(E15&lt;$S$4,E15&gt;F15),G15-E15,(AND(E15&lt;$S$4,E15&lt;F15)),G15-F15,E15&gt;$S$4,0)</f>
        <v>29</v>
      </c>
      <c r="N15" cm="1">
        <f t="array" ref="N15">_xlfn.IFS(AND(E15&gt;$S$4,G15&lt;$T$2, E15&gt;F15),G15-E15,E15&lt;$S$4,0)</f>
        <v>0</v>
      </c>
      <c r="O15" s="304">
        <f t="shared" si="0"/>
        <v>29</v>
      </c>
      <c r="P15" s="288">
        <f t="shared" si="1"/>
        <v>30</v>
      </c>
      <c r="Q15">
        <f t="shared" si="2"/>
        <v>0</v>
      </c>
      <c r="R15" s="304">
        <f t="shared" si="3"/>
        <v>30</v>
      </c>
    </row>
    <row r="16" spans="1:22" ht="15.5" x14ac:dyDescent="0.35">
      <c r="A16" s="450" t="s">
        <v>2553</v>
      </c>
      <c r="B16" s="450" t="s">
        <v>2552</v>
      </c>
      <c r="C16" s="448">
        <v>43745</v>
      </c>
      <c r="D16" s="450" t="s">
        <v>5234</v>
      </c>
      <c r="E16" s="448">
        <v>44618</v>
      </c>
      <c r="F16" s="449">
        <v>44378</v>
      </c>
      <c r="G16" s="448">
        <v>44620</v>
      </c>
      <c r="H16" s="450" t="s">
        <v>5237</v>
      </c>
      <c r="I16" s="450" t="s">
        <v>5252</v>
      </c>
      <c r="J16" s="450" t="s">
        <v>5253</v>
      </c>
      <c r="K16" s="315" t="s">
        <v>5242</v>
      </c>
      <c r="L16" t="str">
        <f>VLOOKUP(B16,[1]ID_Lookup!A:B,2,FALSE)</f>
        <v>a0K3c00000NHC0PEAX</v>
      </c>
      <c r="M16" s="288" cm="1">
        <f t="array" ref="M16">_xlfn.IFS(AND(E16&lt;$S$4,E16&gt;F16),G16-E16,(AND(E16&lt;$S$4,E16&lt;F16)),G16-F16,E16&gt;$S$4,0)</f>
        <v>0</v>
      </c>
      <c r="N16" s="121">
        <f>G16-E16</f>
        <v>2</v>
      </c>
      <c r="O16" s="304">
        <f t="shared" si="0"/>
        <v>2</v>
      </c>
      <c r="P16" s="288">
        <f t="shared" si="1"/>
        <v>0</v>
      </c>
      <c r="Q16">
        <f t="shared" si="2"/>
        <v>3</v>
      </c>
      <c r="R16" s="304">
        <f t="shared" si="3"/>
        <v>3</v>
      </c>
    </row>
    <row r="17" spans="1:18" ht="15.5" x14ac:dyDescent="0.35">
      <c r="A17" s="450" t="s">
        <v>2555</v>
      </c>
      <c r="B17" s="450" t="s">
        <v>2554</v>
      </c>
      <c r="C17" s="448">
        <v>43763</v>
      </c>
      <c r="D17" s="450" t="s">
        <v>5234</v>
      </c>
      <c r="E17" s="448">
        <v>44411</v>
      </c>
      <c r="F17" s="448">
        <v>44378</v>
      </c>
      <c r="G17" s="448">
        <v>44412</v>
      </c>
      <c r="H17" s="450" t="s">
        <v>5237</v>
      </c>
      <c r="I17" s="450" t="s">
        <v>5284</v>
      </c>
      <c r="J17" s="450" t="s">
        <v>5285</v>
      </c>
      <c r="K17" s="315" t="s">
        <v>5242</v>
      </c>
      <c r="L17" t="str">
        <f>VLOOKUP(B17,[1]ID_Lookup!A:B,2,FALSE)</f>
        <v>a0K3c00000NHEKiEAP</v>
      </c>
      <c r="M17" s="288" cm="1">
        <f t="array" ref="M17">_xlfn.IFS(AND(E17&lt;$S$4,E17&gt;F17),G17-E17,(AND(E17&lt;$S$4,E17&lt;F17)),G17-F17,E17&gt;$S$4,0)</f>
        <v>1</v>
      </c>
      <c r="N17" cm="1">
        <f t="array" ref="N17">_xlfn.IFS(AND(E17&gt;$S$4,G17&lt;$T$2, E17&gt;F17),G17-E17,E17&lt;$S$4,0)</f>
        <v>0</v>
      </c>
      <c r="O17" s="304">
        <f t="shared" si="0"/>
        <v>1</v>
      </c>
      <c r="P17" s="288">
        <f t="shared" si="1"/>
        <v>2</v>
      </c>
      <c r="Q17">
        <f t="shared" si="2"/>
        <v>0</v>
      </c>
      <c r="R17" s="304">
        <f t="shared" si="3"/>
        <v>2</v>
      </c>
    </row>
    <row r="18" spans="1:18" ht="15.5" x14ac:dyDescent="0.35">
      <c r="A18" s="450" t="s">
        <v>2555</v>
      </c>
      <c r="B18" s="450" t="s">
        <v>2554</v>
      </c>
      <c r="C18" s="448">
        <v>43763</v>
      </c>
      <c r="D18" s="450" t="s">
        <v>5234</v>
      </c>
      <c r="E18" s="448">
        <v>44673</v>
      </c>
      <c r="F18" s="449">
        <v>44378</v>
      </c>
      <c r="G18" s="448">
        <v>44676</v>
      </c>
      <c r="H18" s="450" t="s">
        <v>5237</v>
      </c>
      <c r="I18" s="450" t="s">
        <v>5235</v>
      </c>
      <c r="J18" s="450" t="s">
        <v>5236</v>
      </c>
      <c r="K18" s="315" t="s">
        <v>5286</v>
      </c>
      <c r="L18" t="str">
        <f>VLOOKUP(B18,[1]ID_Lookup!A:B,2,FALSE)</f>
        <v>a0K3c00000NHEKiEAP</v>
      </c>
      <c r="M18" s="288" cm="1">
        <f t="array" ref="M18">_xlfn.IFS(AND(E18&lt;$S$4,E18&gt;F18),G18-E18,(AND(E18&lt;$S$4,E18&lt;F18)),G18-F18,E18&gt;$S$4,0)</f>
        <v>0</v>
      </c>
      <c r="N18" s="121">
        <f>G18-E18</f>
        <v>3</v>
      </c>
      <c r="O18" s="304">
        <f t="shared" si="0"/>
        <v>3</v>
      </c>
      <c r="P18" s="288">
        <f t="shared" si="1"/>
        <v>0</v>
      </c>
      <c r="Q18">
        <f t="shared" si="2"/>
        <v>4</v>
      </c>
      <c r="R18" s="304">
        <f t="shared" si="3"/>
        <v>4</v>
      </c>
    </row>
    <row r="19" spans="1:18" ht="15.5" x14ac:dyDescent="0.35">
      <c r="A19" s="450" t="s">
        <v>5268</v>
      </c>
      <c r="B19" s="450" t="s">
        <v>4738</v>
      </c>
      <c r="C19" s="448">
        <v>43766</v>
      </c>
      <c r="D19" s="450" t="s">
        <v>5234</v>
      </c>
      <c r="E19" s="448">
        <v>44637</v>
      </c>
      <c r="F19" s="448">
        <v>44378</v>
      </c>
      <c r="G19" s="448">
        <v>44641</v>
      </c>
      <c r="H19" s="450" t="s">
        <v>5240</v>
      </c>
      <c r="I19" s="450" t="s">
        <v>5269</v>
      </c>
      <c r="J19" s="450" t="s">
        <v>5270</v>
      </c>
      <c r="K19" s="315" t="s">
        <v>5271</v>
      </c>
      <c r="L19" t="str">
        <f>VLOOKUP(B19,[1]ID_Lookup!A:B,2,FALSE)</f>
        <v>a0K3c00000NHELvEAP</v>
      </c>
      <c r="M19" s="288" cm="1">
        <f t="array" ref="M19">_xlfn.IFS(AND(E19&lt;$S$4,E19&gt;F19),G19-E19,(AND(E19&lt;$S$4,E19&lt;F19)),G19-F19,E19&gt;$S$4,0)</f>
        <v>0</v>
      </c>
      <c r="N19" s="121">
        <f>G19-E19</f>
        <v>4</v>
      </c>
      <c r="O19" s="304">
        <f t="shared" si="0"/>
        <v>4</v>
      </c>
      <c r="P19" s="288">
        <f t="shared" si="1"/>
        <v>0</v>
      </c>
      <c r="Q19">
        <f t="shared" si="2"/>
        <v>5</v>
      </c>
      <c r="R19" s="304">
        <f t="shared" si="3"/>
        <v>5</v>
      </c>
    </row>
    <row r="20" spans="1:18" ht="15.5" x14ac:dyDescent="0.35">
      <c r="A20" s="450" t="s">
        <v>71</v>
      </c>
      <c r="B20" s="450" t="s">
        <v>70</v>
      </c>
      <c r="C20" s="448">
        <v>43769</v>
      </c>
      <c r="D20" s="450" t="s">
        <v>5234</v>
      </c>
      <c r="E20" s="448">
        <v>44591</v>
      </c>
      <c r="F20" s="449">
        <v>44378</v>
      </c>
      <c r="G20" s="448">
        <v>44593</v>
      </c>
      <c r="H20" s="450" t="s">
        <v>5237</v>
      </c>
      <c r="I20" s="450" t="s">
        <v>5264</v>
      </c>
      <c r="J20" s="450" t="s">
        <v>5265</v>
      </c>
      <c r="K20" s="315" t="s">
        <v>5239</v>
      </c>
      <c r="L20" t="str">
        <f>VLOOKUP(B20,[1]ID_Lookup!A:B,2,FALSE)</f>
        <v>a0K3c00000NHELgEAP</v>
      </c>
      <c r="M20" s="288" cm="1">
        <f t="array" ref="M20">_xlfn.IFS(AND(E20&lt;$S$4,E20&gt;F20),G20-E20,(AND(E20&lt;$S$4,E20&lt;F20)),G20-F20,E20&gt;$S$4,0)</f>
        <v>0</v>
      </c>
      <c r="N20" s="121">
        <f>G20-E20</f>
        <v>2</v>
      </c>
      <c r="O20" s="304">
        <f t="shared" si="0"/>
        <v>2</v>
      </c>
      <c r="P20" s="288">
        <f t="shared" si="1"/>
        <v>0</v>
      </c>
      <c r="Q20">
        <f t="shared" si="2"/>
        <v>3</v>
      </c>
      <c r="R20" s="304">
        <f t="shared" si="3"/>
        <v>3</v>
      </c>
    </row>
    <row r="21" spans="1:18" ht="15.5" x14ac:dyDescent="0.35">
      <c r="A21" s="450" t="s">
        <v>71</v>
      </c>
      <c r="B21" s="450" t="s">
        <v>70</v>
      </c>
      <c r="C21" s="448">
        <v>43769</v>
      </c>
      <c r="D21" s="450" t="s">
        <v>5234</v>
      </c>
      <c r="E21" s="448">
        <v>44682</v>
      </c>
      <c r="F21" s="448">
        <v>44378</v>
      </c>
      <c r="G21" s="448">
        <v>44684</v>
      </c>
      <c r="H21" s="450" t="s">
        <v>5237</v>
      </c>
      <c r="I21" s="450" t="s">
        <v>5266</v>
      </c>
      <c r="J21" s="450" t="s">
        <v>5267</v>
      </c>
      <c r="K21" s="315" t="s">
        <v>5242</v>
      </c>
      <c r="L21" t="str">
        <f>VLOOKUP(B21,[1]ID_Lookup!A:B,2,FALSE)</f>
        <v>a0K3c00000NHELgEAP</v>
      </c>
      <c r="M21" s="288" cm="1">
        <f t="array" ref="M21">_xlfn.IFS(AND(E21&lt;$S$4,E21&gt;F21),G21-E21,(AND(E21&lt;$S$4,E21&lt;F21)),G21-F21,E21&gt;$S$4,0)</f>
        <v>0</v>
      </c>
      <c r="N21" s="121">
        <f>G21-E21</f>
        <v>2</v>
      </c>
      <c r="O21" s="304">
        <f t="shared" si="0"/>
        <v>2</v>
      </c>
      <c r="P21" s="288">
        <f t="shared" si="1"/>
        <v>0</v>
      </c>
      <c r="Q21">
        <f t="shared" si="2"/>
        <v>3</v>
      </c>
      <c r="R21" s="304">
        <f t="shared" si="3"/>
        <v>3</v>
      </c>
    </row>
    <row r="22" spans="1:18" ht="15.5" x14ac:dyDescent="0.35">
      <c r="A22" s="450" t="s">
        <v>4737</v>
      </c>
      <c r="B22" s="450" t="s">
        <v>4736</v>
      </c>
      <c r="C22" s="448">
        <v>43770</v>
      </c>
      <c r="D22" s="450" t="s">
        <v>5234</v>
      </c>
      <c r="E22" s="448">
        <v>44382</v>
      </c>
      <c r="F22" s="449">
        <v>44378</v>
      </c>
      <c r="G22" s="448">
        <v>44385</v>
      </c>
      <c r="H22" s="450" t="s">
        <v>5237</v>
      </c>
      <c r="I22" s="450" t="s">
        <v>5304</v>
      </c>
      <c r="J22" s="450" t="s">
        <v>5305</v>
      </c>
      <c r="K22" s="315" t="s">
        <v>5239</v>
      </c>
      <c r="L22" t="str">
        <f>VLOOKUP(B22,[1]ID_Lookup!A:B,2,FALSE)</f>
        <v>a0K3c00000NHENIEA5</v>
      </c>
      <c r="M22" s="288" cm="1">
        <f t="array" ref="M22">_xlfn.IFS(AND(E22&lt;$S$4,E22&gt;F22),G22-E22,(AND(E22&lt;$S$4,E22&lt;F22)),G22-F22,E22&gt;$S$4,0)</f>
        <v>3</v>
      </c>
      <c r="N22" cm="1">
        <f t="array" ref="N22">_xlfn.IFS(AND(E22&gt;$S$4,G22&lt;$T$2, E22&gt;F22),G22-E22,E22&lt;$S$4,0)</f>
        <v>0</v>
      </c>
      <c r="O22" s="304">
        <f t="shared" si="0"/>
        <v>3</v>
      </c>
      <c r="P22" s="288">
        <f t="shared" si="1"/>
        <v>4</v>
      </c>
      <c r="Q22">
        <f t="shared" si="2"/>
        <v>0</v>
      </c>
      <c r="R22" s="304">
        <f t="shared" si="3"/>
        <v>4</v>
      </c>
    </row>
    <row r="23" spans="1:18" ht="15.5" x14ac:dyDescent="0.35">
      <c r="A23" s="450" t="s">
        <v>4737</v>
      </c>
      <c r="B23" s="450" t="s">
        <v>4736</v>
      </c>
      <c r="C23" s="448">
        <v>43770</v>
      </c>
      <c r="D23" s="450" t="s">
        <v>5234</v>
      </c>
      <c r="E23" s="448">
        <v>44641</v>
      </c>
      <c r="F23" s="448">
        <v>44378</v>
      </c>
      <c r="G23" s="448">
        <v>44644</v>
      </c>
      <c r="H23" s="450" t="s">
        <v>5237</v>
      </c>
      <c r="I23" s="450" t="s">
        <v>5266</v>
      </c>
      <c r="J23" s="450" t="s">
        <v>5306</v>
      </c>
      <c r="K23" s="315" t="s">
        <v>5307</v>
      </c>
      <c r="L23" t="str">
        <f>VLOOKUP(B23,[1]ID_Lookup!A:B,2,FALSE)</f>
        <v>a0K3c00000NHENIEA5</v>
      </c>
      <c r="M23" s="288" cm="1">
        <f t="array" ref="M23">_xlfn.IFS(AND(E23&lt;$S$4,E23&gt;F23),G23-E23,(AND(E23&lt;$S$4,E23&lt;F23)),G23-F23,E23&gt;$S$4,0)</f>
        <v>0</v>
      </c>
      <c r="N23" s="121">
        <f>G23-E23</f>
        <v>3</v>
      </c>
      <c r="O23" s="304">
        <f t="shared" si="0"/>
        <v>3</v>
      </c>
      <c r="P23" s="288">
        <f t="shared" si="1"/>
        <v>0</v>
      </c>
      <c r="Q23">
        <f t="shared" si="2"/>
        <v>4</v>
      </c>
      <c r="R23" s="304">
        <f t="shared" si="3"/>
        <v>4</v>
      </c>
    </row>
    <row r="24" spans="1:18" ht="15.5" x14ac:dyDescent="0.35">
      <c r="A24" s="450" t="s">
        <v>67</v>
      </c>
      <c r="B24" s="450" t="s">
        <v>66</v>
      </c>
      <c r="C24" s="448">
        <v>43774</v>
      </c>
      <c r="D24" s="450" t="s">
        <v>5234</v>
      </c>
      <c r="E24" s="448">
        <v>44493</v>
      </c>
      <c r="F24" s="449">
        <v>44378</v>
      </c>
      <c r="G24" s="448">
        <v>44494</v>
      </c>
      <c r="H24" s="450" t="s">
        <v>5237</v>
      </c>
      <c r="I24" s="450" t="s">
        <v>5184</v>
      </c>
      <c r="J24" s="450" t="s">
        <v>5295</v>
      </c>
      <c r="K24" s="315" t="s">
        <v>5296</v>
      </c>
      <c r="L24" t="str">
        <f>VLOOKUP(B24,[1]ID_Lookup!A:B,2,FALSE)</f>
        <v>a0K3c00000NHEFxEAP</v>
      </c>
      <c r="M24" s="288" cm="1">
        <f t="array" ref="M24">_xlfn.IFS(AND(E24&lt;$S$4,E24&gt;F24),G24-E24,(AND(E24&lt;$S$4,E24&lt;F24)),G24-F24,E24&gt;$S$4,0)</f>
        <v>1</v>
      </c>
      <c r="N24" cm="1">
        <f t="array" ref="N24">_xlfn.IFS(AND(E24&gt;$S$4,G24&lt;$T$2, E24&gt;F24),G24-E24,E24&lt;$S$4,0)</f>
        <v>0</v>
      </c>
      <c r="O24" s="304">
        <f t="shared" si="0"/>
        <v>1</v>
      </c>
      <c r="P24" s="288">
        <f t="shared" si="1"/>
        <v>2</v>
      </c>
      <c r="Q24">
        <f t="shared" si="2"/>
        <v>0</v>
      </c>
      <c r="R24" s="304">
        <f t="shared" si="3"/>
        <v>2</v>
      </c>
    </row>
    <row r="25" spans="1:18" ht="15.5" x14ac:dyDescent="0.35">
      <c r="A25" s="450" t="s">
        <v>4735</v>
      </c>
      <c r="B25" s="450" t="s">
        <v>4734</v>
      </c>
      <c r="C25" s="448">
        <v>43778</v>
      </c>
      <c r="D25" s="450" t="s">
        <v>5234</v>
      </c>
      <c r="E25" s="448">
        <v>44667</v>
      </c>
      <c r="F25" s="448">
        <v>44378</v>
      </c>
      <c r="G25" s="448">
        <v>44669</v>
      </c>
      <c r="H25" s="450" t="s">
        <v>5237</v>
      </c>
      <c r="I25" s="450" t="s">
        <v>5261</v>
      </c>
      <c r="J25" s="450" t="s">
        <v>5290</v>
      </c>
      <c r="K25" s="402" t="s">
        <v>5308</v>
      </c>
      <c r="L25" t="str">
        <f>VLOOKUP(B25,[1]ID_Lookup!A:B,2,FALSE)</f>
        <v>a0K3c00000NHEjDEAX</v>
      </c>
      <c r="M25" s="288" cm="1">
        <f t="array" ref="M25">_xlfn.IFS(AND(E25&lt;$S$4,E25&gt;F25),G25-E25,(AND(E25&lt;$S$4,E25&lt;F25)),G25-F25,E25&gt;$S$4,0)</f>
        <v>0</v>
      </c>
      <c r="N25" s="121">
        <f t="shared" ref="N25:N36" si="4">G25-E25</f>
        <v>2</v>
      </c>
      <c r="O25" s="304">
        <f t="shared" si="0"/>
        <v>2</v>
      </c>
      <c r="P25" s="288">
        <f t="shared" si="1"/>
        <v>0</v>
      </c>
      <c r="Q25">
        <f t="shared" si="2"/>
        <v>3</v>
      </c>
      <c r="R25" s="304">
        <f t="shared" si="3"/>
        <v>3</v>
      </c>
    </row>
    <row r="26" spans="1:18" ht="15.5" x14ac:dyDescent="0.35">
      <c r="A26" s="450" t="s">
        <v>81</v>
      </c>
      <c r="B26" s="450" t="s">
        <v>80</v>
      </c>
      <c r="C26" s="448">
        <v>44504</v>
      </c>
      <c r="D26" s="450" t="s">
        <v>5234</v>
      </c>
      <c r="E26" s="448">
        <v>44619</v>
      </c>
      <c r="F26" s="449">
        <v>44378</v>
      </c>
      <c r="G26" s="448">
        <v>44620</v>
      </c>
      <c r="H26" s="450" t="s">
        <v>5237</v>
      </c>
      <c r="I26" s="450" t="s">
        <v>5184</v>
      </c>
      <c r="J26" s="450" t="s">
        <v>5273</v>
      </c>
      <c r="K26" s="315" t="s">
        <v>5278</v>
      </c>
      <c r="L26" t="str">
        <f>VLOOKUP(B26,[1]ID_Lookup!A:B,2,FALSE)</f>
        <v>a0K3c00000OFYv6EAH</v>
      </c>
      <c r="M26" s="288" cm="1">
        <f t="array" ref="M26">_xlfn.IFS(AND(E26&lt;$S$4,E26&gt;F26),G26-E26,(AND(E26&lt;$S$4,E26&lt;F26)),G26-F26,E26&gt;$S$4,0)</f>
        <v>0</v>
      </c>
      <c r="N26" s="121">
        <f t="shared" si="4"/>
        <v>1</v>
      </c>
      <c r="O26" s="304">
        <f t="shared" si="0"/>
        <v>1</v>
      </c>
      <c r="P26" s="288">
        <f t="shared" si="1"/>
        <v>0</v>
      </c>
      <c r="Q26">
        <f t="shared" si="2"/>
        <v>2</v>
      </c>
      <c r="R26" s="304">
        <f t="shared" si="3"/>
        <v>2</v>
      </c>
    </row>
    <row r="27" spans="1:18" ht="15.5" x14ac:dyDescent="0.35">
      <c r="A27" s="450" t="s">
        <v>85</v>
      </c>
      <c r="B27" s="450" t="s">
        <v>84</v>
      </c>
      <c r="C27" s="448">
        <v>44505</v>
      </c>
      <c r="D27" s="450" t="s">
        <v>5234</v>
      </c>
      <c r="E27" s="448">
        <v>44590</v>
      </c>
      <c r="F27" s="448">
        <v>44378</v>
      </c>
      <c r="G27" s="448">
        <v>44592</v>
      </c>
      <c r="H27" s="450" t="s">
        <v>5237</v>
      </c>
      <c r="I27" s="450" t="s">
        <v>5264</v>
      </c>
      <c r="J27" s="450" t="s">
        <v>5276</v>
      </c>
      <c r="K27" s="315" t="s">
        <v>5277</v>
      </c>
      <c r="L27" t="str">
        <f>VLOOKUP(B27,[1]ID_Lookup!A:B,2,FALSE)</f>
        <v>a0K3c00000OFYvQEAX</v>
      </c>
      <c r="M27" s="288" cm="1">
        <f t="array" ref="M27">_xlfn.IFS(AND(E27&lt;$S$4,E27&gt;F27),G27-E27,(AND(E27&lt;$S$4,E27&lt;F27)),G27-F27,E27&gt;$S$4,0)</f>
        <v>0</v>
      </c>
      <c r="N27" s="121">
        <f t="shared" si="4"/>
        <v>2</v>
      </c>
      <c r="O27" s="304">
        <f t="shared" si="0"/>
        <v>2</v>
      </c>
      <c r="P27" s="288">
        <f t="shared" si="1"/>
        <v>0</v>
      </c>
      <c r="Q27">
        <f t="shared" si="2"/>
        <v>3</v>
      </c>
      <c r="R27" s="304">
        <f t="shared" si="3"/>
        <v>3</v>
      </c>
    </row>
    <row r="28" spans="1:18" ht="15.5" x14ac:dyDescent="0.35">
      <c r="A28" s="450" t="s">
        <v>701</v>
      </c>
      <c r="B28" s="450" t="s">
        <v>700</v>
      </c>
      <c r="C28" s="448">
        <v>44519</v>
      </c>
      <c r="D28" s="450" t="s">
        <v>5234</v>
      </c>
      <c r="E28" s="448">
        <v>44662</v>
      </c>
      <c r="F28" s="449">
        <v>44378</v>
      </c>
      <c r="G28" s="448">
        <v>44665</v>
      </c>
      <c r="H28" s="450" t="s">
        <v>5237</v>
      </c>
      <c r="I28" s="450" t="s">
        <v>5272</v>
      </c>
      <c r="J28" s="450" t="s">
        <v>5273</v>
      </c>
      <c r="K28" s="315" t="s">
        <v>5274</v>
      </c>
      <c r="L28" t="str">
        <f>VLOOKUP(B28,[1]ID_Lookup!A:B,2,FALSE)</f>
        <v>a0K3c00000OFZ1nEAH</v>
      </c>
      <c r="M28" s="288" cm="1">
        <f t="array" ref="M28">_xlfn.IFS(AND(E28&lt;$S$4,E28&gt;F28),G28-E28,(AND(E28&lt;$S$4,E28&lt;F28)),G28-F28,E28&gt;$S$4,0)</f>
        <v>0</v>
      </c>
      <c r="N28" s="121">
        <f t="shared" si="4"/>
        <v>3</v>
      </c>
      <c r="O28" s="304">
        <f t="shared" si="0"/>
        <v>3</v>
      </c>
      <c r="P28" s="288">
        <f t="shared" si="1"/>
        <v>0</v>
      </c>
      <c r="Q28">
        <f t="shared" si="2"/>
        <v>4</v>
      </c>
      <c r="R28" s="304">
        <f t="shared" si="3"/>
        <v>4</v>
      </c>
    </row>
    <row r="29" spans="1:18" ht="15.5" x14ac:dyDescent="0.35">
      <c r="A29" s="450" t="s">
        <v>711</v>
      </c>
      <c r="B29" s="450" t="s">
        <v>710</v>
      </c>
      <c r="C29" s="448">
        <v>44523</v>
      </c>
      <c r="D29" s="450" t="s">
        <v>5234</v>
      </c>
      <c r="E29" s="448">
        <v>44620</v>
      </c>
      <c r="F29" s="448">
        <v>44378</v>
      </c>
      <c r="G29" s="448">
        <v>44621</v>
      </c>
      <c r="H29" s="450" t="s">
        <v>5237</v>
      </c>
      <c r="I29" s="450" t="s">
        <v>5289</v>
      </c>
      <c r="J29" s="450" t="s">
        <v>5290</v>
      </c>
      <c r="K29" s="315" t="s">
        <v>5291</v>
      </c>
      <c r="L29" t="str">
        <f>VLOOKUP(B29,[1]ID_Lookup!A:B,2,FALSE)</f>
        <v>a0K3c00000OFZ1OEAX</v>
      </c>
      <c r="M29" s="288" cm="1">
        <f t="array" ref="M29">_xlfn.IFS(AND(E29&lt;$S$4,E29&gt;F29),G29-E29,(AND(E29&lt;$S$4,E29&lt;F29)),G29-F29,E29&gt;$S$4,0)</f>
        <v>0</v>
      </c>
      <c r="N29" s="121">
        <f t="shared" si="4"/>
        <v>1</v>
      </c>
      <c r="O29" s="304">
        <f t="shared" si="0"/>
        <v>1</v>
      </c>
      <c r="P29" s="288">
        <f t="shared" si="1"/>
        <v>0</v>
      </c>
      <c r="Q29">
        <f t="shared" si="2"/>
        <v>2</v>
      </c>
      <c r="R29" s="304">
        <f t="shared" si="3"/>
        <v>2</v>
      </c>
    </row>
    <row r="30" spans="1:18" ht="15.5" x14ac:dyDescent="0.35">
      <c r="A30" s="450" t="s">
        <v>711</v>
      </c>
      <c r="B30" s="450" t="s">
        <v>710</v>
      </c>
      <c r="C30" s="448">
        <v>44523</v>
      </c>
      <c r="D30" s="450" t="s">
        <v>5234</v>
      </c>
      <c r="E30" s="448">
        <v>44677</v>
      </c>
      <c r="F30" s="449">
        <v>44378</v>
      </c>
      <c r="G30" s="448">
        <v>44680</v>
      </c>
      <c r="H30" s="450" t="s">
        <v>5237</v>
      </c>
      <c r="I30" s="450" t="s">
        <v>5184</v>
      </c>
      <c r="J30" s="450" t="s">
        <v>5273</v>
      </c>
      <c r="K30" s="315" t="s">
        <v>5292</v>
      </c>
      <c r="L30" t="str">
        <f>VLOOKUP(B30,[1]ID_Lookup!A:B,2,FALSE)</f>
        <v>a0K3c00000OFZ1OEAX</v>
      </c>
      <c r="M30" s="288" cm="1">
        <f t="array" ref="M30">_xlfn.IFS(AND(E30&lt;$S$4,E30&gt;F30),G30-E30,(AND(E30&lt;$S$4,E30&lt;F30)),G30-F30,E30&gt;$S$4,0)</f>
        <v>0</v>
      </c>
      <c r="N30" s="121">
        <f t="shared" si="4"/>
        <v>3</v>
      </c>
      <c r="O30" s="304">
        <f t="shared" si="0"/>
        <v>3</v>
      </c>
      <c r="P30" s="288">
        <f t="shared" si="1"/>
        <v>0</v>
      </c>
      <c r="Q30">
        <f t="shared" si="2"/>
        <v>4</v>
      </c>
      <c r="R30" s="304">
        <f t="shared" si="3"/>
        <v>4</v>
      </c>
    </row>
    <row r="31" spans="1:18" ht="15.5" x14ac:dyDescent="0.35">
      <c r="A31" s="450" t="s">
        <v>711</v>
      </c>
      <c r="B31" s="450" t="s">
        <v>710</v>
      </c>
      <c r="C31" s="448">
        <v>44523</v>
      </c>
      <c r="D31" s="450" t="s">
        <v>5234</v>
      </c>
      <c r="E31" s="448">
        <v>44678</v>
      </c>
      <c r="F31" s="448">
        <v>44378</v>
      </c>
      <c r="G31" s="448">
        <v>44680</v>
      </c>
      <c r="H31" s="450" t="s">
        <v>5237</v>
      </c>
      <c r="I31" s="450" t="s">
        <v>5261</v>
      </c>
      <c r="J31" s="450" t="s">
        <v>5273</v>
      </c>
      <c r="K31" s="315" t="s">
        <v>5239</v>
      </c>
      <c r="L31" t="str">
        <f>VLOOKUP(B31,[1]ID_Lookup!A:B,2,FALSE)</f>
        <v>a0K3c00000OFZ1OEAX</v>
      </c>
      <c r="M31" s="288" cm="1">
        <f t="array" ref="M31">_xlfn.IFS(AND(E31&lt;$S$4,E31&gt;F31),G31-E31,(AND(E31&lt;$S$4,E31&lt;F31)),G31-F31,E31&gt;$S$4,0)</f>
        <v>0</v>
      </c>
      <c r="N31" s="121">
        <f t="shared" si="4"/>
        <v>2</v>
      </c>
      <c r="O31" s="304">
        <f t="shared" si="0"/>
        <v>2</v>
      </c>
      <c r="P31" s="288">
        <f t="shared" si="1"/>
        <v>0</v>
      </c>
      <c r="Q31">
        <f t="shared" si="2"/>
        <v>3</v>
      </c>
      <c r="R31" s="304">
        <f t="shared" si="3"/>
        <v>3</v>
      </c>
    </row>
    <row r="32" spans="1:18" ht="15.5" x14ac:dyDescent="0.35">
      <c r="A32" s="450" t="s">
        <v>715</v>
      </c>
      <c r="B32" s="450" t="s">
        <v>714</v>
      </c>
      <c r="C32" s="448">
        <v>44524</v>
      </c>
      <c r="D32" s="450" t="s">
        <v>5234</v>
      </c>
      <c r="E32" s="448">
        <v>44669</v>
      </c>
      <c r="F32" s="449">
        <v>44378</v>
      </c>
      <c r="G32" s="448">
        <v>44671</v>
      </c>
      <c r="H32" s="450" t="s">
        <v>5237</v>
      </c>
      <c r="I32" s="450" t="s">
        <v>5266</v>
      </c>
      <c r="J32" s="450" t="s">
        <v>5267</v>
      </c>
      <c r="K32" s="315" t="s">
        <v>5280</v>
      </c>
      <c r="L32" t="str">
        <f>VLOOKUP(B32,[1]ID_Lookup!A:B,2,FALSE)</f>
        <v>a0K3c00000OFYzwEAH</v>
      </c>
      <c r="M32" s="288" cm="1">
        <f t="array" ref="M32">_xlfn.IFS(AND(E32&lt;$S$4,E32&gt;F32),G32-E32,(AND(E32&lt;$S$4,E32&lt;F32)),G32-F32,E32&gt;$S$4,0)</f>
        <v>0</v>
      </c>
      <c r="N32" s="121">
        <f t="shared" si="4"/>
        <v>2</v>
      </c>
      <c r="O32" s="304">
        <f t="shared" si="0"/>
        <v>2</v>
      </c>
      <c r="P32" s="288">
        <f t="shared" si="1"/>
        <v>0</v>
      </c>
      <c r="Q32">
        <f t="shared" si="2"/>
        <v>3</v>
      </c>
      <c r="R32" s="304">
        <f t="shared" si="3"/>
        <v>3</v>
      </c>
    </row>
    <row r="33" spans="1:18" ht="15.5" x14ac:dyDescent="0.35">
      <c r="A33" s="450" t="s">
        <v>713</v>
      </c>
      <c r="B33" s="450" t="s">
        <v>712</v>
      </c>
      <c r="C33" s="448">
        <v>44524</v>
      </c>
      <c r="D33" s="450" t="s">
        <v>5234</v>
      </c>
      <c r="E33" s="448">
        <v>44704</v>
      </c>
      <c r="F33" s="448">
        <v>44378</v>
      </c>
      <c r="G33" s="448">
        <v>44707</v>
      </c>
      <c r="H33" s="450" t="s">
        <v>5237</v>
      </c>
      <c r="I33" s="450" t="s">
        <v>5184</v>
      </c>
      <c r="J33" s="450" t="s">
        <v>5273</v>
      </c>
      <c r="K33" s="315" t="s">
        <v>5279</v>
      </c>
      <c r="L33" t="str">
        <f>VLOOKUP(B33,[1]ID_Lookup!A:B,2,FALSE)</f>
        <v>a0K3c00000OFZ01EAH</v>
      </c>
      <c r="M33" s="288" cm="1">
        <f t="array" ref="M33">_xlfn.IFS(AND(E33&lt;$S$4,E33&gt;F33),G33-E33,(AND(E33&lt;$S$4,E33&lt;F33)),G33-F33,E33&gt;$S$4,0)</f>
        <v>0</v>
      </c>
      <c r="N33" s="121">
        <f t="shared" si="4"/>
        <v>3</v>
      </c>
      <c r="O33" s="304">
        <f t="shared" si="0"/>
        <v>3</v>
      </c>
      <c r="P33" s="288">
        <f t="shared" si="1"/>
        <v>0</v>
      </c>
      <c r="Q33">
        <f t="shared" si="2"/>
        <v>4</v>
      </c>
      <c r="R33" s="304">
        <f t="shared" si="3"/>
        <v>4</v>
      </c>
    </row>
    <row r="34" spans="1:18" ht="15.5" x14ac:dyDescent="0.35">
      <c r="A34" s="450" t="s">
        <v>729</v>
      </c>
      <c r="B34" s="450" t="s">
        <v>728</v>
      </c>
      <c r="C34" s="448">
        <v>44529</v>
      </c>
      <c r="D34" s="450" t="s">
        <v>5234</v>
      </c>
      <c r="E34" s="448">
        <v>44576</v>
      </c>
      <c r="F34" s="449">
        <v>44378</v>
      </c>
      <c r="G34" s="448">
        <v>44579</v>
      </c>
      <c r="H34" s="450" t="s">
        <v>5237</v>
      </c>
      <c r="I34" s="450" t="s">
        <v>5184</v>
      </c>
      <c r="J34" s="450" t="s">
        <v>5287</v>
      </c>
      <c r="K34" s="315" t="s">
        <v>5288</v>
      </c>
      <c r="L34" t="str">
        <f>VLOOKUP(B34,[1]ID_Lookup!A:B,2,FALSE)</f>
        <v>a0K3c00000OFYsgEAH</v>
      </c>
      <c r="M34" s="288" cm="1">
        <f t="array" ref="M34">_xlfn.IFS(AND(E34&lt;$S$4,E34&gt;F34),G34-E34,(AND(E34&lt;$S$4,E34&lt;F34)),G34-F34,E34&gt;$S$4,0)</f>
        <v>0</v>
      </c>
      <c r="N34" s="121">
        <f t="shared" si="4"/>
        <v>3</v>
      </c>
      <c r="O34" s="304">
        <f t="shared" si="0"/>
        <v>3</v>
      </c>
      <c r="P34" s="288">
        <f t="shared" si="1"/>
        <v>0</v>
      </c>
      <c r="Q34">
        <f t="shared" si="2"/>
        <v>4</v>
      </c>
      <c r="R34" s="304">
        <f t="shared" si="3"/>
        <v>4</v>
      </c>
    </row>
    <row r="35" spans="1:18" ht="15.5" x14ac:dyDescent="0.35">
      <c r="A35" s="450" t="s">
        <v>1218</v>
      </c>
      <c r="B35" s="450" t="s">
        <v>1217</v>
      </c>
      <c r="C35" s="448">
        <v>44531</v>
      </c>
      <c r="D35" s="450" t="s">
        <v>5234</v>
      </c>
      <c r="E35" s="448">
        <v>44758</v>
      </c>
      <c r="F35" s="448">
        <v>44378</v>
      </c>
      <c r="G35" s="448">
        <v>44761</v>
      </c>
      <c r="H35" s="450" t="s">
        <v>5237</v>
      </c>
      <c r="I35" s="450" t="s">
        <v>5252</v>
      </c>
      <c r="J35" s="450" t="s">
        <v>5253</v>
      </c>
      <c r="K35" s="315" t="s">
        <v>5275</v>
      </c>
      <c r="L35" t="str">
        <f>VLOOKUP(B35,[1]ID_Lookup!A:B,2,FALSE)</f>
        <v>a0K3c00000OFYuSEAX</v>
      </c>
      <c r="M35" s="288" cm="1">
        <f t="array" ref="M35">_xlfn.IFS(AND(E35&lt;$S$4,E35&gt;F35),G35-E35,(AND(E35&lt;$S$4,E35&lt;F35)),G35-F35,E35&gt;$S$4,0)</f>
        <v>0</v>
      </c>
      <c r="N35" s="121">
        <f t="shared" si="4"/>
        <v>3</v>
      </c>
      <c r="O35" s="304">
        <f t="shared" si="0"/>
        <v>3</v>
      </c>
      <c r="P35" s="288">
        <f t="shared" si="1"/>
        <v>0</v>
      </c>
      <c r="Q35">
        <f t="shared" si="2"/>
        <v>4</v>
      </c>
      <c r="R35" s="304">
        <f t="shared" si="3"/>
        <v>4</v>
      </c>
    </row>
    <row r="36" spans="1:18" ht="15.5" x14ac:dyDescent="0.35">
      <c r="A36" s="450" t="s">
        <v>3048</v>
      </c>
      <c r="B36" s="450" t="s">
        <v>3047</v>
      </c>
      <c r="C36" s="448">
        <v>44642</v>
      </c>
      <c r="D36" s="450" t="s">
        <v>5234</v>
      </c>
      <c r="E36" s="448">
        <v>44688</v>
      </c>
      <c r="F36" s="449">
        <v>44378</v>
      </c>
      <c r="G36" s="448">
        <v>44690</v>
      </c>
      <c r="H36" s="450" t="s">
        <v>5237</v>
      </c>
      <c r="I36" s="450" t="s">
        <v>5235</v>
      </c>
      <c r="J36" s="450" t="s">
        <v>5236</v>
      </c>
      <c r="K36" s="315" t="s">
        <v>5238</v>
      </c>
      <c r="L36" t="str">
        <f>VLOOKUP(B36,[1]ID_Lookup!A:B,2,FALSE)</f>
        <v>a0K3c00000OFjxREAT</v>
      </c>
      <c r="M36" s="288" cm="1">
        <f t="array" ref="M36">_xlfn.IFS(AND(E36&lt;$S$4,E36&gt;F36),G36-E36,(AND(E36&lt;$S$4,E36&lt;F36)),G36-F36,E36&gt;$S$4,0)</f>
        <v>0</v>
      </c>
      <c r="N36" s="121">
        <f t="shared" si="4"/>
        <v>2</v>
      </c>
      <c r="O36" s="304">
        <f t="shared" si="0"/>
        <v>2</v>
      </c>
      <c r="P36" s="288">
        <f t="shared" si="1"/>
        <v>0</v>
      </c>
      <c r="Q36">
        <f t="shared" si="2"/>
        <v>3</v>
      </c>
      <c r="R36" s="304">
        <f t="shared" si="3"/>
        <v>3</v>
      </c>
    </row>
    <row r="37" spans="1:18" x14ac:dyDescent="0.35">
      <c r="M37" s="288">
        <f t="shared" ref="M37:R37" si="5">SUM(M2:M36)</f>
        <v>87</v>
      </c>
      <c r="N37">
        <f t="shared" si="5"/>
        <v>49</v>
      </c>
      <c r="O37" s="304">
        <f t="shared" si="5"/>
        <v>136</v>
      </c>
      <c r="P37" s="288">
        <f t="shared" si="5"/>
        <v>101</v>
      </c>
      <c r="Q37">
        <f t="shared" si="5"/>
        <v>70</v>
      </c>
      <c r="R37" s="304">
        <f t="shared" si="5"/>
        <v>171</v>
      </c>
    </row>
    <row r="38" spans="1:18" ht="16" thickBot="1" x14ac:dyDescent="0.4">
      <c r="M38" s="321" t="s">
        <v>5219</v>
      </c>
      <c r="N38" s="387" t="s">
        <v>5220</v>
      </c>
      <c r="O38" s="392" t="s">
        <v>5221</v>
      </c>
      <c r="P38" s="394" t="s">
        <v>5328</v>
      </c>
      <c r="Q38" s="389" t="s">
        <v>5329</v>
      </c>
      <c r="R38" s="392" t="s">
        <v>5325</v>
      </c>
    </row>
    <row r="40" spans="1:18" x14ac:dyDescent="0.35">
      <c r="M40" s="383" t="s">
        <v>5330</v>
      </c>
      <c r="N40" s="383"/>
      <c r="O40" s="383"/>
      <c r="P40" s="383"/>
      <c r="Q40" s="383"/>
      <c r="R40" s="383"/>
    </row>
    <row r="41" spans="1:18" x14ac:dyDescent="0.35">
      <c r="M41" s="383" t="s">
        <v>5331</v>
      </c>
      <c r="N41" s="383"/>
      <c r="O41" s="383"/>
      <c r="P41" s="383"/>
      <c r="Q41" s="383"/>
      <c r="R41" s="383"/>
    </row>
  </sheetData>
  <autoFilter ref="A1:O1" xr:uid="{4D3D67F2-2657-425E-9491-7055BE1528D2}">
    <sortState xmlns:xlrd2="http://schemas.microsoft.com/office/spreadsheetml/2017/richdata2" ref="A2:O38">
      <sortCondition ref="C1"/>
    </sortState>
  </autoFilter>
  <mergeCells count="1">
    <mergeCell ref="S5:V10"/>
  </mergeCells>
  <phoneticPr fontId="13" type="noConversion"/>
  <conditionalFormatting sqref="S1:T4">
    <cfRule type="containsText" dxfId="2" priority="2" operator="containsText" text="Failed">
      <formula>NOT(ISERROR(SEARCH("Failed",S1)))</formula>
    </cfRule>
  </conditionalFormatting>
  <conditionalFormatting sqref="S5">
    <cfRule type="containsText" dxfId="1" priority="1" operator="containsText" text="Failed">
      <formula>NOT(ISERROR(SEARCH("Failed",S5)))</formula>
    </cfRule>
  </conditionalFormatting>
  <hyperlinks>
    <hyperlink ref="K36" r:id="rId1" xr:uid="{C57CFFB7-1E2F-4097-B71E-61011281AC2C}"/>
    <hyperlink ref="K5" r:id="rId2" xr:uid="{D5E9885E-2A92-4EA6-A59F-F37D958860C6}"/>
    <hyperlink ref="K6" r:id="rId3" xr:uid="{8D8F091A-4EE5-4968-A976-FCC8097B27E2}"/>
    <hyperlink ref="K4" r:id="rId4" xr:uid="{6894C1C3-4A4E-4996-BA8F-9EA334059A91}"/>
    <hyperlink ref="K2" r:id="rId5" xr:uid="{A71A0C34-FEEA-4847-AF04-4DE2306DB89D}"/>
    <hyperlink ref="K16" r:id="rId6" xr:uid="{03D300DD-4282-4308-9E86-62EBB8DE447F}"/>
    <hyperlink ref="K3" r:id="rId7" xr:uid="{617B231C-22B5-4C7D-8D2A-2815B4632BD1}"/>
    <hyperlink ref="K10" r:id="rId8" xr:uid="{789CF8B1-55C5-42B1-843F-27B9F61DF855}"/>
    <hyperlink ref="K11" r:id="rId9" xr:uid="{47271CFC-7173-4B73-B818-CB8A7145EC04}"/>
    <hyperlink ref="K8" r:id="rId10" xr:uid="{4608FF9E-0FA2-4D51-AB93-D3C60AF90B14}"/>
    <hyperlink ref="K20" r:id="rId11" xr:uid="{73CDD6E7-1E8C-434A-8B45-5D39B160FF4D}"/>
    <hyperlink ref="K21" r:id="rId12" xr:uid="{89AB67A2-C324-47D8-8F03-4AF40B4CB019}"/>
    <hyperlink ref="K19" r:id="rId13" xr:uid="{05C9E561-F47C-4280-BF53-E9D3E1581201}"/>
    <hyperlink ref="K28" r:id="rId14" xr:uid="{7E312414-0DF2-4B4F-A5D3-2A41FCAE8E45}"/>
    <hyperlink ref="K35" r:id="rId15" xr:uid="{DA7333BC-9A43-40F0-8A96-41C3805B9DDD}"/>
    <hyperlink ref="K27" r:id="rId16" xr:uid="{10667AC3-A130-4009-9BEA-E9D16CA273F8}"/>
    <hyperlink ref="K26" r:id="rId17" xr:uid="{3B75ABD8-7E28-4DA8-A731-E81E48A5BA26}"/>
    <hyperlink ref="K33" r:id="rId18" xr:uid="{F8E14988-3486-459D-9454-4212976DBF69}"/>
    <hyperlink ref="K32" r:id="rId19" xr:uid="{7B53BE8E-E646-4831-8541-187D9608FA43}"/>
    <hyperlink ref="K9" r:id="rId20" xr:uid="{1901A9D4-FE4F-48A4-A2F7-4E89E746CD5C}"/>
    <hyperlink ref="K17" r:id="rId21" xr:uid="{C4F8AA7E-192B-48D2-9E38-FEF0B6A22724}"/>
    <hyperlink ref="K18" r:id="rId22" xr:uid="{C22C8791-C902-4770-A90B-18C16E8C0825}"/>
    <hyperlink ref="K34" r:id="rId23" xr:uid="{550CEDF9-B8CE-4CE3-8F5D-73544D5A0120}"/>
    <hyperlink ref="K29" r:id="rId24" xr:uid="{10658465-E1D8-4176-B608-ED4C675A5105}"/>
    <hyperlink ref="K30" r:id="rId25" xr:uid="{01AF2E9A-5A9D-4FD6-B088-21ABBE80A6D2}"/>
    <hyperlink ref="K31" r:id="rId26" xr:uid="{F89688EA-CE65-46A4-9E27-A278564BB8EF}"/>
    <hyperlink ref="K7" r:id="rId27" xr:uid="{CE74CF3E-C765-4E88-8523-D42C69FAB8CD}"/>
    <hyperlink ref="K24" r:id="rId28" xr:uid="{C60245A7-1DA3-4BF7-ABFA-C667CCDC42CE}"/>
    <hyperlink ref="K15" r:id="rId29" xr:uid="{EBE49458-E583-49BD-AF96-F7B55CA2D496}"/>
    <hyperlink ref="K12" r:id="rId30" xr:uid="{DFF348A2-4239-4C8D-AD79-A74575231044}"/>
    <hyperlink ref="K13" r:id="rId31" xr:uid="{B70FD351-DA78-438F-B0EA-4BDB3F4C0674}"/>
    <hyperlink ref="K14" r:id="rId32" xr:uid="{B391CF20-AC3D-4EF2-85F1-CC82703FF577}"/>
    <hyperlink ref="K22" r:id="rId33" xr:uid="{5799FF1D-3BB5-47FA-9D91-753441CBE0C7}"/>
    <hyperlink ref="K23" r:id="rId34" xr:uid="{E4FACD64-BD17-4096-BC8E-8B73C4FFBBA3}"/>
    <hyperlink ref="K25" r:id="rId35" xr:uid="{0D958437-C422-433A-8CCC-30E75CC51222}"/>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155E9-66FE-404B-85AA-3F12E61DC966}">
  <dimension ref="A1:AB55"/>
  <sheetViews>
    <sheetView topLeftCell="A33" workbookViewId="0">
      <selection activeCell="H65" sqref="H65"/>
    </sheetView>
  </sheetViews>
  <sheetFormatPr defaultRowHeight="14.5" x14ac:dyDescent="0.35"/>
  <cols>
    <col min="1" max="1" width="20.81640625" style="458" customWidth="1"/>
    <col min="2" max="2" width="35" bestFit="1" customWidth="1"/>
    <col min="3" max="3" width="10.90625" bestFit="1" customWidth="1"/>
    <col min="4" max="4" width="10.90625" style="217" customWidth="1"/>
    <col min="5" max="5" width="16.08984375" style="297" customWidth="1"/>
    <col min="6" max="6" width="8.7265625" customWidth="1"/>
    <col min="7" max="7" width="10.36328125" customWidth="1"/>
    <col min="8" max="8" width="9.453125" customWidth="1"/>
    <col min="9" max="9" width="7.90625" customWidth="1"/>
    <col min="10" max="10" width="8.1796875" customWidth="1"/>
    <col min="11" max="11" width="10" customWidth="1"/>
    <col min="12" max="12" width="11.26953125" customWidth="1"/>
    <col min="13" max="13" width="11.08984375" customWidth="1"/>
    <col min="14" max="14" width="11.453125" customWidth="1"/>
    <col min="15" max="15" width="10.1796875" customWidth="1"/>
    <col min="16" max="16" width="8.90625" customWidth="1"/>
    <col min="17" max="17" width="11.26953125" customWidth="1"/>
    <col min="18" max="18" width="10.6328125" customWidth="1"/>
    <col min="19" max="19" width="10.54296875" customWidth="1"/>
    <col min="20" max="20" width="10" customWidth="1"/>
    <col min="21" max="21" width="10.90625" bestFit="1" customWidth="1"/>
    <col min="22" max="23" width="17.26953125" bestFit="1" customWidth="1"/>
    <col min="24" max="24" width="18.6328125" bestFit="1" customWidth="1"/>
    <col min="25" max="25" width="13.6328125" bestFit="1" customWidth="1"/>
    <col min="26" max="26" width="12.54296875" bestFit="1" customWidth="1"/>
  </cols>
  <sheetData>
    <row r="1" spans="1:28" ht="16" thickBot="1" x14ac:dyDescent="0.4">
      <c r="A1" s="520" t="s">
        <v>5218</v>
      </c>
      <c r="B1" s="521" t="s">
        <v>5193</v>
      </c>
      <c r="C1" s="521" t="s">
        <v>5194</v>
      </c>
      <c r="D1" s="522" t="s">
        <v>5429</v>
      </c>
      <c r="E1" s="523" t="s">
        <v>5223</v>
      </c>
      <c r="F1" s="521" t="s">
        <v>5195</v>
      </c>
      <c r="G1" s="521" t="s">
        <v>5196</v>
      </c>
      <c r="H1" s="521" t="s">
        <v>5197</v>
      </c>
      <c r="I1" s="521" t="s">
        <v>5198</v>
      </c>
      <c r="J1" s="521" t="s">
        <v>5199</v>
      </c>
      <c r="K1" s="521" t="s">
        <v>5200</v>
      </c>
      <c r="L1" s="521" t="s">
        <v>5201</v>
      </c>
      <c r="M1" s="524" t="s">
        <v>5202</v>
      </c>
      <c r="N1" s="524" t="s">
        <v>5203</v>
      </c>
      <c r="O1" s="524" t="s">
        <v>5204</v>
      </c>
      <c r="P1" s="521" t="s">
        <v>5205</v>
      </c>
      <c r="Q1" s="521" t="s">
        <v>5206</v>
      </c>
      <c r="R1" s="521" t="s">
        <v>5207</v>
      </c>
      <c r="S1" s="521" t="s">
        <v>5208</v>
      </c>
      <c r="T1" s="521" t="s">
        <v>5209</v>
      </c>
      <c r="U1" s="525" t="s">
        <v>5210</v>
      </c>
      <c r="V1" s="526" t="s">
        <v>5222</v>
      </c>
      <c r="W1" s="527" t="s">
        <v>5224</v>
      </c>
      <c r="X1" s="528" t="s">
        <v>5225</v>
      </c>
      <c r="Y1" s="529" t="s">
        <v>5215</v>
      </c>
      <c r="Z1" s="530" t="s">
        <v>5216</v>
      </c>
    </row>
    <row r="2" spans="1:28" ht="15.5" x14ac:dyDescent="0.35">
      <c r="A2" s="455">
        <v>44504</v>
      </c>
      <c r="B2" s="291" t="s">
        <v>75</v>
      </c>
      <c r="C2" s="291" t="s">
        <v>74</v>
      </c>
      <c r="D2" s="453" t="s">
        <v>10</v>
      </c>
      <c r="E2" s="294">
        <v>44502</v>
      </c>
      <c r="F2" s="291">
        <v>0.22</v>
      </c>
      <c r="G2" s="291" t="b">
        <v>1</v>
      </c>
      <c r="H2" s="291">
        <v>6.71</v>
      </c>
      <c r="I2" s="291" t="b">
        <v>1</v>
      </c>
      <c r="J2" s="291">
        <v>5</v>
      </c>
      <c r="K2" s="291" t="b">
        <v>0</v>
      </c>
      <c r="L2" s="291">
        <v>344</v>
      </c>
      <c r="M2" s="451" t="b">
        <v>1</v>
      </c>
      <c r="N2" s="451">
        <v>0.47</v>
      </c>
      <c r="O2" s="451" t="b">
        <v>1</v>
      </c>
      <c r="P2" s="291">
        <v>147</v>
      </c>
      <c r="Q2" s="291" t="b">
        <v>1</v>
      </c>
      <c r="R2" s="291">
        <v>20.7</v>
      </c>
      <c r="S2" s="291" t="b">
        <v>1</v>
      </c>
      <c r="T2" s="291" t="s">
        <v>5190</v>
      </c>
      <c r="U2" s="298" t="s">
        <v>5191</v>
      </c>
      <c r="V2">
        <f>A3-E2</f>
        <v>6</v>
      </c>
      <c r="W2">
        <v>0</v>
      </c>
      <c r="X2" s="304">
        <f>SUM(V2:W2)</f>
        <v>6</v>
      </c>
      <c r="Y2" s="208">
        <v>44378</v>
      </c>
      <c r="Z2" s="287">
        <v>44742</v>
      </c>
    </row>
    <row r="3" spans="1:28" ht="15.5" x14ac:dyDescent="0.35">
      <c r="A3" s="456">
        <v>44508</v>
      </c>
      <c r="B3" s="292" t="s">
        <v>75</v>
      </c>
      <c r="C3" s="292" t="s">
        <v>74</v>
      </c>
      <c r="D3" s="453" t="s">
        <v>10</v>
      </c>
      <c r="E3" s="295">
        <v>44502</v>
      </c>
      <c r="F3" s="292">
        <v>0.22</v>
      </c>
      <c r="G3" s="292" t="b">
        <v>1</v>
      </c>
      <c r="H3" s="292">
        <v>6.71</v>
      </c>
      <c r="I3" s="292" t="b">
        <v>1</v>
      </c>
      <c r="J3" s="292">
        <v>0</v>
      </c>
      <c r="K3" s="292" t="b">
        <v>1</v>
      </c>
      <c r="L3" s="292">
        <v>344</v>
      </c>
      <c r="M3" s="479" t="b">
        <v>1</v>
      </c>
      <c r="N3" s="479">
        <v>0.47</v>
      </c>
      <c r="O3" s="479" t="b">
        <v>1</v>
      </c>
      <c r="P3" s="292">
        <v>147</v>
      </c>
      <c r="Q3" s="292" t="b">
        <v>1</v>
      </c>
      <c r="R3" s="292">
        <v>20.7</v>
      </c>
      <c r="S3" s="292" t="b">
        <v>1</v>
      </c>
      <c r="T3" s="292" t="s">
        <v>5190</v>
      </c>
      <c r="U3" s="299" t="s">
        <v>5211</v>
      </c>
      <c r="X3" s="304"/>
      <c r="Y3" s="531" t="s">
        <v>5217</v>
      </c>
      <c r="Z3" s="289"/>
    </row>
    <row r="4" spans="1:28" ht="16" thickBot="1" x14ac:dyDescent="0.4">
      <c r="A4" s="456">
        <v>44596</v>
      </c>
      <c r="B4" s="292" t="s">
        <v>75</v>
      </c>
      <c r="C4" s="292" t="s">
        <v>74</v>
      </c>
      <c r="D4" s="453" t="s">
        <v>10</v>
      </c>
      <c r="E4" s="295">
        <v>44502</v>
      </c>
      <c r="F4" s="292">
        <v>5</v>
      </c>
      <c r="G4" s="292" t="b">
        <v>1</v>
      </c>
      <c r="H4" s="292">
        <v>6.67</v>
      </c>
      <c r="I4" s="292" t="b">
        <v>1</v>
      </c>
      <c r="J4" s="292">
        <v>0</v>
      </c>
      <c r="K4" s="292" t="b">
        <v>1</v>
      </c>
      <c r="L4" s="292">
        <v>322</v>
      </c>
      <c r="M4" s="479" t="b">
        <v>1</v>
      </c>
      <c r="N4" s="479">
        <v>0.21</v>
      </c>
      <c r="O4" s="479" t="b">
        <v>1</v>
      </c>
      <c r="P4" s="292">
        <v>144</v>
      </c>
      <c r="Q4" s="292" t="b">
        <v>1</v>
      </c>
      <c r="R4" s="292">
        <v>20.6</v>
      </c>
      <c r="S4" s="292" t="b">
        <v>1</v>
      </c>
      <c r="T4" s="292" t="s">
        <v>5192</v>
      </c>
      <c r="U4" s="299" t="s">
        <v>5213</v>
      </c>
      <c r="X4" s="304"/>
      <c r="Y4" s="303">
        <v>44561</v>
      </c>
      <c r="Z4" s="290"/>
    </row>
    <row r="5" spans="1:28" ht="16" customHeight="1" thickBot="1" x14ac:dyDescent="0.4">
      <c r="A5" s="457">
        <v>44726</v>
      </c>
      <c r="B5" s="293" t="s">
        <v>75</v>
      </c>
      <c r="C5" s="293" t="s">
        <v>74</v>
      </c>
      <c r="D5" s="454" t="s">
        <v>10</v>
      </c>
      <c r="E5" s="296">
        <v>44502</v>
      </c>
      <c r="F5" s="293">
        <v>0.11</v>
      </c>
      <c r="G5" s="293" t="b">
        <v>1</v>
      </c>
      <c r="H5" s="293">
        <v>6.58</v>
      </c>
      <c r="I5" s="293" t="b">
        <v>1</v>
      </c>
      <c r="J5" s="293">
        <v>0</v>
      </c>
      <c r="K5" s="293" t="b">
        <v>1</v>
      </c>
      <c r="L5" s="293">
        <v>173</v>
      </c>
      <c r="M5" s="452" t="b">
        <v>1</v>
      </c>
      <c r="N5" s="452">
        <v>0.41</v>
      </c>
      <c r="O5" s="452" t="b">
        <v>1</v>
      </c>
      <c r="P5" s="293">
        <v>84</v>
      </c>
      <c r="Q5" s="293" t="b">
        <v>1</v>
      </c>
      <c r="R5" s="293">
        <v>21.7</v>
      </c>
      <c r="S5" s="293" t="b">
        <v>1</v>
      </c>
      <c r="T5" s="293" t="s">
        <v>5212</v>
      </c>
      <c r="U5" s="300" t="s">
        <v>5214</v>
      </c>
      <c r="V5" s="301"/>
      <c r="W5" s="301"/>
      <c r="X5" s="305"/>
      <c r="Y5" s="571" t="s">
        <v>5339</v>
      </c>
      <c r="Z5" s="572"/>
      <c r="AA5" s="572"/>
      <c r="AB5" s="572"/>
    </row>
    <row r="6" spans="1:28" ht="15.5" x14ac:dyDescent="0.35">
      <c r="A6" s="455">
        <v>44512</v>
      </c>
      <c r="B6" s="291" t="s">
        <v>89</v>
      </c>
      <c r="C6" s="291" t="s">
        <v>88</v>
      </c>
      <c r="D6" s="453" t="s">
        <v>10</v>
      </c>
      <c r="E6" s="294">
        <v>44510</v>
      </c>
      <c r="F6" s="291">
        <v>1.25</v>
      </c>
      <c r="G6" s="291" t="b">
        <v>1</v>
      </c>
      <c r="H6" s="291">
        <v>6.75</v>
      </c>
      <c r="I6" s="291" t="b">
        <v>1</v>
      </c>
      <c r="J6" s="291">
        <v>7</v>
      </c>
      <c r="K6" s="291" t="b">
        <v>0</v>
      </c>
      <c r="L6" s="291">
        <v>412</v>
      </c>
      <c r="M6" s="451" t="b">
        <v>1</v>
      </c>
      <c r="N6" s="451">
        <v>0.39</v>
      </c>
      <c r="O6" s="451" t="b">
        <v>1</v>
      </c>
      <c r="P6" s="291">
        <v>201</v>
      </c>
      <c r="Q6" s="291" t="b">
        <v>1</v>
      </c>
      <c r="R6" s="291">
        <v>29.1</v>
      </c>
      <c r="S6" s="291" t="b">
        <v>1</v>
      </c>
      <c r="T6" s="291" t="s">
        <v>5190</v>
      </c>
      <c r="U6" s="298" t="s">
        <v>5191</v>
      </c>
      <c r="V6">
        <f>A7-E6</f>
        <v>9</v>
      </c>
      <c r="W6">
        <v>0</v>
      </c>
      <c r="X6" s="304">
        <f>SUM(V6:W6)</f>
        <v>9</v>
      </c>
      <c r="Y6" s="571"/>
      <c r="Z6" s="572"/>
      <c r="AA6" s="572"/>
      <c r="AB6" s="572"/>
    </row>
    <row r="7" spans="1:28" ht="15.5" x14ac:dyDescent="0.35">
      <c r="A7" s="456">
        <v>44519</v>
      </c>
      <c r="B7" s="292" t="s">
        <v>89</v>
      </c>
      <c r="C7" s="292" t="s">
        <v>88</v>
      </c>
      <c r="D7" s="453" t="s">
        <v>10</v>
      </c>
      <c r="E7" s="295">
        <v>44510</v>
      </c>
      <c r="F7" s="292">
        <v>1.25</v>
      </c>
      <c r="G7" s="292" t="b">
        <v>1</v>
      </c>
      <c r="H7" s="292">
        <v>6.75</v>
      </c>
      <c r="I7" s="292" t="b">
        <v>1</v>
      </c>
      <c r="J7" s="292">
        <v>0</v>
      </c>
      <c r="K7" s="292" t="b">
        <v>1</v>
      </c>
      <c r="L7" s="292">
        <v>412</v>
      </c>
      <c r="M7" s="479" t="b">
        <v>1</v>
      </c>
      <c r="N7" s="479">
        <v>0.39</v>
      </c>
      <c r="O7" s="479" t="b">
        <v>1</v>
      </c>
      <c r="P7" s="292">
        <v>201</v>
      </c>
      <c r="Q7" s="292" t="b">
        <v>1</v>
      </c>
      <c r="R7" s="292">
        <v>29.1</v>
      </c>
      <c r="S7" s="292" t="b">
        <v>1</v>
      </c>
      <c r="T7" s="292" t="s">
        <v>5190</v>
      </c>
      <c r="U7" s="299" t="s">
        <v>5211</v>
      </c>
      <c r="X7" s="304"/>
      <c r="Y7" s="571"/>
      <c r="Z7" s="572"/>
      <c r="AA7" s="572"/>
      <c r="AB7" s="572"/>
    </row>
    <row r="8" spans="1:28" ht="16" thickBot="1" x14ac:dyDescent="0.4">
      <c r="A8" s="457">
        <v>44589</v>
      </c>
      <c r="B8" s="293" t="s">
        <v>89</v>
      </c>
      <c r="C8" s="293" t="s">
        <v>88</v>
      </c>
      <c r="D8" s="454" t="s">
        <v>10</v>
      </c>
      <c r="E8" s="296">
        <v>44510</v>
      </c>
      <c r="F8" s="293">
        <v>0.28999999999999998</v>
      </c>
      <c r="G8" s="293" t="b">
        <v>1</v>
      </c>
      <c r="H8" s="293">
        <v>6.94</v>
      </c>
      <c r="I8" s="293" t="b">
        <v>1</v>
      </c>
      <c r="J8" s="293">
        <v>0</v>
      </c>
      <c r="K8" s="293" t="b">
        <v>1</v>
      </c>
      <c r="L8" s="293">
        <v>639</v>
      </c>
      <c r="M8" s="452" t="b">
        <v>1</v>
      </c>
      <c r="N8" s="452">
        <v>0.24</v>
      </c>
      <c r="O8" s="452" t="b">
        <v>1</v>
      </c>
      <c r="P8" s="293">
        <v>211</v>
      </c>
      <c r="Q8" s="293" t="b">
        <v>1</v>
      </c>
      <c r="R8" s="293">
        <v>25.8</v>
      </c>
      <c r="S8" s="293" t="b">
        <v>1</v>
      </c>
      <c r="T8" s="293" t="s">
        <v>5192</v>
      </c>
      <c r="U8" s="300" t="s">
        <v>5213</v>
      </c>
      <c r="V8" s="301"/>
      <c r="W8" s="301"/>
      <c r="X8" s="305"/>
      <c r="Y8" s="571"/>
      <c r="Z8" s="572"/>
      <c r="AA8" s="572"/>
      <c r="AB8" s="572"/>
    </row>
    <row r="9" spans="1:28" ht="15.5" customHeight="1" x14ac:dyDescent="0.35">
      <c r="A9" s="455">
        <v>44519</v>
      </c>
      <c r="B9" s="291" t="s">
        <v>103</v>
      </c>
      <c r="C9" s="291" t="s">
        <v>102</v>
      </c>
      <c r="D9" s="453" t="s">
        <v>10</v>
      </c>
      <c r="E9" s="294">
        <v>44517</v>
      </c>
      <c r="F9" s="291">
        <v>0.61</v>
      </c>
      <c r="G9" s="291" t="b">
        <v>1</v>
      </c>
      <c r="H9" s="291">
        <v>6.59</v>
      </c>
      <c r="I9" s="291" t="b">
        <v>1</v>
      </c>
      <c r="J9" s="291">
        <v>0</v>
      </c>
      <c r="K9" s="291" t="b">
        <v>1</v>
      </c>
      <c r="L9" s="291">
        <v>46</v>
      </c>
      <c r="M9" s="451" t="b">
        <v>0</v>
      </c>
      <c r="N9" s="451">
        <v>0.2</v>
      </c>
      <c r="O9" s="451" t="b">
        <v>1</v>
      </c>
      <c r="P9" s="291">
        <v>26</v>
      </c>
      <c r="Q9" s="291" t="b">
        <v>1</v>
      </c>
      <c r="R9" s="291">
        <v>28.9</v>
      </c>
      <c r="S9" s="291" t="b">
        <v>1</v>
      </c>
      <c r="T9" s="291" t="s">
        <v>5190</v>
      </c>
      <c r="U9" s="298" t="s">
        <v>5191</v>
      </c>
      <c r="V9">
        <f>A10-E9</f>
        <v>5</v>
      </c>
      <c r="W9">
        <v>0</v>
      </c>
      <c r="X9" s="304">
        <f>SUM(V9:W9)</f>
        <v>5</v>
      </c>
      <c r="Y9" s="571"/>
      <c r="Z9" s="572"/>
      <c r="AA9" s="572"/>
      <c r="AB9" s="572"/>
    </row>
    <row r="10" spans="1:28" ht="15.5" x14ac:dyDescent="0.35">
      <c r="A10" s="456">
        <v>44522</v>
      </c>
      <c r="B10" s="292" t="s">
        <v>103</v>
      </c>
      <c r="C10" s="292" t="s">
        <v>102</v>
      </c>
      <c r="D10" s="453" t="s">
        <v>10</v>
      </c>
      <c r="E10" s="295">
        <v>44517</v>
      </c>
      <c r="F10" s="292">
        <v>0.61</v>
      </c>
      <c r="G10" s="292" t="b">
        <v>1</v>
      </c>
      <c r="H10" s="292">
        <v>6.59</v>
      </c>
      <c r="I10" s="292" t="b">
        <v>1</v>
      </c>
      <c r="J10" s="292">
        <v>0</v>
      </c>
      <c r="K10" s="292" t="b">
        <v>1</v>
      </c>
      <c r="L10" s="292">
        <v>55</v>
      </c>
      <c r="M10" s="479" t="b">
        <v>1</v>
      </c>
      <c r="N10" s="479">
        <v>0.2</v>
      </c>
      <c r="O10" s="479" t="b">
        <v>1</v>
      </c>
      <c r="P10" s="292">
        <v>28</v>
      </c>
      <c r="Q10" s="292" t="b">
        <v>1</v>
      </c>
      <c r="R10" s="292">
        <v>28.9</v>
      </c>
      <c r="S10" s="292" t="b">
        <v>1</v>
      </c>
      <c r="T10" s="292" t="s">
        <v>5190</v>
      </c>
      <c r="U10" s="299" t="s">
        <v>5211</v>
      </c>
      <c r="X10" s="304"/>
      <c r="Y10" s="571"/>
      <c r="Z10" s="572"/>
      <c r="AA10" s="572"/>
      <c r="AB10" s="572"/>
    </row>
    <row r="11" spans="1:28" ht="16" thickBot="1" x14ac:dyDescent="0.4">
      <c r="A11" s="457">
        <v>44602</v>
      </c>
      <c r="B11" s="293" t="s">
        <v>103</v>
      </c>
      <c r="C11" s="293" t="s">
        <v>102</v>
      </c>
      <c r="D11" s="454" t="s">
        <v>10</v>
      </c>
      <c r="E11" s="296">
        <v>44517</v>
      </c>
      <c r="F11" s="293">
        <v>0.24</v>
      </c>
      <c r="G11" s="293" t="b">
        <v>1</v>
      </c>
      <c r="H11" s="293">
        <v>6.94</v>
      </c>
      <c r="I11" s="293" t="b">
        <v>1</v>
      </c>
      <c r="J11" s="293">
        <v>0</v>
      </c>
      <c r="K11" s="293" t="b">
        <v>1</v>
      </c>
      <c r="L11" s="293">
        <v>257</v>
      </c>
      <c r="M11" s="452" t="b">
        <v>1</v>
      </c>
      <c r="N11" s="452">
        <v>0.37</v>
      </c>
      <c r="O11" s="452" t="b">
        <v>1</v>
      </c>
      <c r="P11" s="293">
        <v>112</v>
      </c>
      <c r="Q11" s="293" t="b">
        <v>1</v>
      </c>
      <c r="R11" s="293">
        <v>24.3</v>
      </c>
      <c r="S11" s="293" t="b">
        <v>1</v>
      </c>
      <c r="T11" s="293" t="s">
        <v>5192</v>
      </c>
      <c r="U11" s="300" t="s">
        <v>5213</v>
      </c>
      <c r="V11" s="301"/>
      <c r="W11" s="301"/>
      <c r="X11" s="305"/>
    </row>
    <row r="12" spans="1:28" ht="15.5" x14ac:dyDescent="0.35">
      <c r="A12" s="486">
        <v>44520</v>
      </c>
      <c r="B12" s="451" t="s">
        <v>107</v>
      </c>
      <c r="C12" s="451" t="s">
        <v>106</v>
      </c>
      <c r="D12" s="453" t="s">
        <v>11</v>
      </c>
      <c r="E12" s="487">
        <v>44519</v>
      </c>
      <c r="F12" s="451">
        <v>0.74</v>
      </c>
      <c r="G12" s="451" t="b">
        <v>1</v>
      </c>
      <c r="H12" s="451">
        <v>6.91</v>
      </c>
      <c r="I12" s="451" t="b">
        <v>1</v>
      </c>
      <c r="J12" s="451">
        <v>9</v>
      </c>
      <c r="K12" s="451" t="b">
        <v>0</v>
      </c>
      <c r="L12" s="451">
        <v>431</v>
      </c>
      <c r="M12" s="451" t="b">
        <v>1</v>
      </c>
      <c r="N12" s="451">
        <v>0.51</v>
      </c>
      <c r="O12" s="451" t="b">
        <v>0</v>
      </c>
      <c r="P12" s="451">
        <v>229</v>
      </c>
      <c r="Q12" s="451" t="b">
        <v>1</v>
      </c>
      <c r="R12" s="451">
        <v>28.7</v>
      </c>
      <c r="S12" s="451" t="b">
        <v>1</v>
      </c>
      <c r="T12" s="451" t="s">
        <v>5190</v>
      </c>
      <c r="U12" s="488" t="s">
        <v>5191</v>
      </c>
      <c r="V12">
        <f>A13-E12</f>
        <v>3</v>
      </c>
      <c r="W12">
        <v>0</v>
      </c>
      <c r="X12" s="304">
        <f>SUM(V12:W12)</f>
        <v>3</v>
      </c>
    </row>
    <row r="13" spans="1:28" ht="15.5" x14ac:dyDescent="0.35">
      <c r="A13" s="489">
        <v>44522</v>
      </c>
      <c r="B13" s="479" t="s">
        <v>107</v>
      </c>
      <c r="C13" s="479" t="s">
        <v>106</v>
      </c>
      <c r="D13" s="453" t="s">
        <v>11</v>
      </c>
      <c r="E13" s="490">
        <v>44519</v>
      </c>
      <c r="F13" s="479">
        <v>0.74</v>
      </c>
      <c r="G13" s="479" t="b">
        <v>1</v>
      </c>
      <c r="H13" s="479">
        <v>6.91</v>
      </c>
      <c r="I13" s="479" t="b">
        <v>1</v>
      </c>
      <c r="J13" s="479">
        <v>0</v>
      </c>
      <c r="K13" s="479" t="b">
        <v>1</v>
      </c>
      <c r="L13" s="479">
        <v>431</v>
      </c>
      <c r="M13" s="479" t="b">
        <v>1</v>
      </c>
      <c r="N13" s="479">
        <v>0.49</v>
      </c>
      <c r="O13" s="479" t="b">
        <v>1</v>
      </c>
      <c r="P13" s="479">
        <v>229</v>
      </c>
      <c r="Q13" s="479" t="b">
        <v>1</v>
      </c>
      <c r="R13" s="479">
        <v>28.7</v>
      </c>
      <c r="S13" s="479" t="b">
        <v>1</v>
      </c>
      <c r="T13" s="479" t="s">
        <v>5190</v>
      </c>
      <c r="U13" s="491" t="s">
        <v>5211</v>
      </c>
      <c r="X13" s="304"/>
    </row>
    <row r="14" spans="1:28" ht="16" thickBot="1" x14ac:dyDescent="0.4">
      <c r="A14" s="492">
        <v>44676</v>
      </c>
      <c r="B14" s="452" t="s">
        <v>107</v>
      </c>
      <c r="C14" s="452" t="s">
        <v>106</v>
      </c>
      <c r="D14" s="454" t="s">
        <v>11</v>
      </c>
      <c r="E14" s="493">
        <v>44519</v>
      </c>
      <c r="F14" s="452">
        <v>0.3</v>
      </c>
      <c r="G14" s="452" t="b">
        <v>1</v>
      </c>
      <c r="H14" s="452">
        <v>6.89</v>
      </c>
      <c r="I14" s="452" t="b">
        <v>1</v>
      </c>
      <c r="J14" s="452">
        <v>0</v>
      </c>
      <c r="K14" s="452" t="b">
        <v>1</v>
      </c>
      <c r="L14" s="452">
        <v>339</v>
      </c>
      <c r="M14" s="452" t="b">
        <v>1</v>
      </c>
      <c r="N14" s="452">
        <v>0.22</v>
      </c>
      <c r="O14" s="452" t="b">
        <v>1</v>
      </c>
      <c r="P14" s="452">
        <v>170</v>
      </c>
      <c r="Q14" s="452" t="b">
        <v>1</v>
      </c>
      <c r="R14" s="452">
        <v>22.4</v>
      </c>
      <c r="S14" s="452" t="b">
        <v>1</v>
      </c>
      <c r="T14" s="452" t="s">
        <v>5212</v>
      </c>
      <c r="U14" s="483" t="s">
        <v>5213</v>
      </c>
      <c r="V14" s="301"/>
      <c r="W14" s="301"/>
      <c r="X14" s="305"/>
    </row>
    <row r="15" spans="1:28" ht="15.5" x14ac:dyDescent="0.35">
      <c r="A15" s="486">
        <v>44529</v>
      </c>
      <c r="B15" s="451" t="s">
        <v>725</v>
      </c>
      <c r="C15" s="451" t="s">
        <v>724</v>
      </c>
      <c r="D15" s="453" t="s">
        <v>11</v>
      </c>
      <c r="E15" s="487">
        <v>44526</v>
      </c>
      <c r="F15" s="451">
        <v>4.09</v>
      </c>
      <c r="G15" s="451" t="b">
        <v>1</v>
      </c>
      <c r="H15" s="451">
        <v>6.99</v>
      </c>
      <c r="I15" s="451" t="b">
        <v>1</v>
      </c>
      <c r="J15" s="451">
        <v>0</v>
      </c>
      <c r="K15" s="451" t="b">
        <v>1</v>
      </c>
      <c r="L15" s="451">
        <v>351</v>
      </c>
      <c r="M15" s="451" t="b">
        <v>1</v>
      </c>
      <c r="N15" s="451">
        <v>0.27</v>
      </c>
      <c r="O15" s="451" t="b">
        <v>1</v>
      </c>
      <c r="P15" s="451">
        <v>177</v>
      </c>
      <c r="Q15" s="451" t="b">
        <v>1</v>
      </c>
      <c r="R15" s="451">
        <v>27.3</v>
      </c>
      <c r="S15" s="451" t="b">
        <v>1</v>
      </c>
      <c r="T15" s="451" t="s">
        <v>5190</v>
      </c>
      <c r="U15" s="488" t="s">
        <v>5211</v>
      </c>
      <c r="X15" s="304"/>
    </row>
    <row r="16" spans="1:28" ht="15.5" x14ac:dyDescent="0.35">
      <c r="A16" s="489">
        <v>44589</v>
      </c>
      <c r="B16" s="479" t="s">
        <v>725</v>
      </c>
      <c r="C16" s="479" t="s">
        <v>724</v>
      </c>
      <c r="D16" s="453" t="s">
        <v>11</v>
      </c>
      <c r="E16" s="490">
        <v>44526</v>
      </c>
      <c r="F16" s="479">
        <v>3.42</v>
      </c>
      <c r="G16" s="479" t="b">
        <v>1</v>
      </c>
      <c r="H16" s="479">
        <v>6.6</v>
      </c>
      <c r="I16" s="479" t="b">
        <v>1</v>
      </c>
      <c r="J16" s="479">
        <v>11</v>
      </c>
      <c r="K16" s="479" t="b">
        <v>0</v>
      </c>
      <c r="L16" s="479">
        <v>355</v>
      </c>
      <c r="M16" s="479" t="b">
        <v>1</v>
      </c>
      <c r="N16" s="479">
        <v>0.36</v>
      </c>
      <c r="O16" s="479" t="b">
        <v>1</v>
      </c>
      <c r="P16" s="479">
        <v>152</v>
      </c>
      <c r="Q16" s="479" t="b">
        <v>1</v>
      </c>
      <c r="R16" s="479">
        <v>20.9</v>
      </c>
      <c r="S16" s="479" t="b">
        <v>1</v>
      </c>
      <c r="T16" s="479" t="s">
        <v>5192</v>
      </c>
      <c r="U16" s="491" t="s">
        <v>5191</v>
      </c>
      <c r="V16">
        <f>Y4-A15</f>
        <v>32</v>
      </c>
      <c r="W16">
        <f>A17-Y4</f>
        <v>35</v>
      </c>
      <c r="X16" s="304">
        <f>SUM(V16:W16)</f>
        <v>67</v>
      </c>
    </row>
    <row r="17" spans="1:24" ht="16" thickBot="1" x14ac:dyDescent="0.4">
      <c r="A17" s="492">
        <v>44596</v>
      </c>
      <c r="B17" s="452" t="s">
        <v>725</v>
      </c>
      <c r="C17" s="452" t="s">
        <v>724</v>
      </c>
      <c r="D17" s="454" t="s">
        <v>11</v>
      </c>
      <c r="E17" s="493">
        <v>44526</v>
      </c>
      <c r="F17" s="452">
        <v>3.42</v>
      </c>
      <c r="G17" s="452" t="b">
        <v>1</v>
      </c>
      <c r="H17" s="452">
        <v>6.6</v>
      </c>
      <c r="I17" s="452" t="b">
        <v>1</v>
      </c>
      <c r="J17" s="452">
        <v>0</v>
      </c>
      <c r="K17" s="452" t="b">
        <v>1</v>
      </c>
      <c r="L17" s="452">
        <v>355</v>
      </c>
      <c r="M17" s="452" t="b">
        <v>1</v>
      </c>
      <c r="N17" s="452">
        <v>0.36</v>
      </c>
      <c r="O17" s="452" t="b">
        <v>1</v>
      </c>
      <c r="P17" s="452">
        <v>152</v>
      </c>
      <c r="Q17" s="452" t="b">
        <v>1</v>
      </c>
      <c r="R17" s="452">
        <v>20.9</v>
      </c>
      <c r="S17" s="452" t="b">
        <v>1</v>
      </c>
      <c r="T17" s="452" t="s">
        <v>5192</v>
      </c>
      <c r="U17" s="483" t="s">
        <v>5213</v>
      </c>
      <c r="V17" s="301"/>
      <c r="W17" s="301"/>
      <c r="X17" s="305"/>
    </row>
    <row r="18" spans="1:24" ht="15.5" x14ac:dyDescent="0.35">
      <c r="A18" s="486">
        <v>44625</v>
      </c>
      <c r="B18" s="451" t="s">
        <v>1242</v>
      </c>
      <c r="C18" s="451" t="s">
        <v>1241</v>
      </c>
      <c r="D18" s="453" t="s">
        <v>13</v>
      </c>
      <c r="E18" s="487">
        <v>44623</v>
      </c>
      <c r="F18" s="451">
        <v>0.52</v>
      </c>
      <c r="G18" s="451" t="b">
        <v>1</v>
      </c>
      <c r="H18" s="451">
        <v>6.81</v>
      </c>
      <c r="I18" s="451" t="b">
        <v>1</v>
      </c>
      <c r="J18" s="451">
        <v>11</v>
      </c>
      <c r="K18" s="451" t="b">
        <v>0</v>
      </c>
      <c r="L18" s="451">
        <v>229</v>
      </c>
      <c r="M18" s="451" t="b">
        <v>1</v>
      </c>
      <c r="N18" s="451">
        <v>0.42</v>
      </c>
      <c r="O18" s="451" t="b">
        <v>1</v>
      </c>
      <c r="P18" s="451">
        <v>111</v>
      </c>
      <c r="Q18" s="451" t="b">
        <v>1</v>
      </c>
      <c r="R18" s="451">
        <v>23.9</v>
      </c>
      <c r="S18" s="451" t="b">
        <v>1</v>
      </c>
      <c r="T18" s="451" t="s">
        <v>5192</v>
      </c>
      <c r="U18" s="488" t="s">
        <v>5191</v>
      </c>
      <c r="W18">
        <f>A19-E18</f>
        <v>4</v>
      </c>
      <c r="X18" s="304">
        <f>W18</f>
        <v>4</v>
      </c>
    </row>
    <row r="19" spans="1:24" ht="16" thickBot="1" x14ac:dyDescent="0.4">
      <c r="A19" s="492">
        <v>44627</v>
      </c>
      <c r="B19" s="452" t="s">
        <v>1242</v>
      </c>
      <c r="C19" s="452" t="s">
        <v>1241</v>
      </c>
      <c r="D19" s="454" t="s">
        <v>13</v>
      </c>
      <c r="E19" s="493">
        <v>44623</v>
      </c>
      <c r="F19" s="452">
        <v>0.52</v>
      </c>
      <c r="G19" s="452" t="b">
        <v>1</v>
      </c>
      <c r="H19" s="452">
        <v>6.81</v>
      </c>
      <c r="I19" s="452" t="b">
        <v>1</v>
      </c>
      <c r="J19" s="452">
        <v>0</v>
      </c>
      <c r="K19" s="452" t="b">
        <v>1</v>
      </c>
      <c r="L19" s="452">
        <v>229</v>
      </c>
      <c r="M19" s="452" t="b">
        <v>1</v>
      </c>
      <c r="N19" s="452">
        <v>0.42</v>
      </c>
      <c r="O19" s="452" t="b">
        <v>1</v>
      </c>
      <c r="P19" s="452">
        <v>111</v>
      </c>
      <c r="Q19" s="452" t="b">
        <v>1</v>
      </c>
      <c r="R19" s="452">
        <v>23.9</v>
      </c>
      <c r="S19" s="452" t="b">
        <v>1</v>
      </c>
      <c r="T19" s="452" t="s">
        <v>5192</v>
      </c>
      <c r="U19" s="483" t="s">
        <v>5211</v>
      </c>
      <c r="V19" s="301"/>
      <c r="W19" s="301"/>
      <c r="X19" s="305"/>
    </row>
    <row r="20" spans="1:24" ht="15.5" x14ac:dyDescent="0.35">
      <c r="A20" s="494">
        <v>44625</v>
      </c>
      <c r="B20" s="451" t="s">
        <v>1246</v>
      </c>
      <c r="C20" s="451" t="s">
        <v>1245</v>
      </c>
      <c r="D20" s="453" t="s">
        <v>13</v>
      </c>
      <c r="E20" s="487">
        <v>44624</v>
      </c>
      <c r="F20" s="451">
        <v>0.42</v>
      </c>
      <c r="G20" s="451" t="b">
        <v>1</v>
      </c>
      <c r="H20" s="451">
        <v>6.77</v>
      </c>
      <c r="I20" s="451" t="b">
        <v>1</v>
      </c>
      <c r="J20" s="451">
        <v>99999</v>
      </c>
      <c r="K20" s="451" t="b">
        <v>0</v>
      </c>
      <c r="L20" s="451">
        <v>346</v>
      </c>
      <c r="M20" s="451" t="b">
        <v>1</v>
      </c>
      <c r="N20" s="451">
        <v>0.39</v>
      </c>
      <c r="O20" s="451" t="b">
        <v>1</v>
      </c>
      <c r="P20" s="451">
        <v>172</v>
      </c>
      <c r="Q20" s="451" t="b">
        <v>1</v>
      </c>
      <c r="R20" s="451">
        <v>28.9</v>
      </c>
      <c r="S20" s="451" t="b">
        <v>1</v>
      </c>
      <c r="T20" s="451" t="s">
        <v>5192</v>
      </c>
      <c r="U20" s="488" t="s">
        <v>5191</v>
      </c>
      <c r="W20">
        <f t="shared" ref="W20:W52" si="0">A21-E20</f>
        <v>3</v>
      </c>
      <c r="X20" s="304">
        <f>W20</f>
        <v>3</v>
      </c>
    </row>
    <row r="21" spans="1:24" ht="16" thickBot="1" x14ac:dyDescent="0.4">
      <c r="A21" s="495">
        <v>44627</v>
      </c>
      <c r="B21" s="452" t="s">
        <v>1246</v>
      </c>
      <c r="C21" s="452" t="s">
        <v>1245</v>
      </c>
      <c r="D21" s="454" t="s">
        <v>13</v>
      </c>
      <c r="E21" s="493">
        <v>44624</v>
      </c>
      <c r="F21" s="452">
        <v>0.42</v>
      </c>
      <c r="G21" s="452" t="b">
        <v>1</v>
      </c>
      <c r="H21" s="452">
        <v>6.77</v>
      </c>
      <c r="I21" s="452" t="b">
        <v>1</v>
      </c>
      <c r="J21" s="452">
        <v>0</v>
      </c>
      <c r="K21" s="452" t="b">
        <v>1</v>
      </c>
      <c r="L21" s="452">
        <v>346</v>
      </c>
      <c r="M21" s="452" t="b">
        <v>1</v>
      </c>
      <c r="N21" s="452">
        <v>0.39</v>
      </c>
      <c r="O21" s="452" t="b">
        <v>1</v>
      </c>
      <c r="P21" s="452">
        <v>172</v>
      </c>
      <c r="Q21" s="452" t="b">
        <v>1</v>
      </c>
      <c r="R21" s="452">
        <v>28.9</v>
      </c>
      <c r="S21" s="452" t="b">
        <v>1</v>
      </c>
      <c r="T21" s="452" t="s">
        <v>5192</v>
      </c>
      <c r="U21" s="483" t="s">
        <v>5211</v>
      </c>
      <c r="V21" s="301"/>
      <c r="W21" s="301"/>
      <c r="X21" s="305"/>
    </row>
    <row r="22" spans="1:24" ht="15.5" x14ac:dyDescent="0.35">
      <c r="A22" s="494">
        <v>44625</v>
      </c>
      <c r="B22" s="451" t="s">
        <v>1248</v>
      </c>
      <c r="C22" s="451" t="s">
        <v>1247</v>
      </c>
      <c r="D22" s="453" t="s">
        <v>13</v>
      </c>
      <c r="E22" s="487">
        <v>44624</v>
      </c>
      <c r="F22" s="451">
        <v>0.31</v>
      </c>
      <c r="G22" s="451" t="b">
        <v>1</v>
      </c>
      <c r="H22" s="451">
        <v>6.85</v>
      </c>
      <c r="I22" s="451" t="b">
        <v>1</v>
      </c>
      <c r="J22" s="451">
        <v>4</v>
      </c>
      <c r="K22" s="451" t="b">
        <v>0</v>
      </c>
      <c r="L22" s="451">
        <v>426</v>
      </c>
      <c r="M22" s="451" t="b">
        <v>1</v>
      </c>
      <c r="N22" s="451">
        <v>0.41</v>
      </c>
      <c r="O22" s="451" t="b">
        <v>1</v>
      </c>
      <c r="P22" s="451">
        <v>212</v>
      </c>
      <c r="Q22" s="451" t="b">
        <v>1</v>
      </c>
      <c r="R22" s="451">
        <v>29.4</v>
      </c>
      <c r="S22" s="451" t="b">
        <v>1</v>
      </c>
      <c r="T22" s="451" t="s">
        <v>5192</v>
      </c>
      <c r="U22" s="488" t="s">
        <v>5191</v>
      </c>
      <c r="W22">
        <f t="shared" si="0"/>
        <v>3</v>
      </c>
      <c r="X22" s="304">
        <f>W22</f>
        <v>3</v>
      </c>
    </row>
    <row r="23" spans="1:24" ht="16" thickBot="1" x14ac:dyDescent="0.4">
      <c r="A23" s="495">
        <v>44627</v>
      </c>
      <c r="B23" s="452" t="s">
        <v>1248</v>
      </c>
      <c r="C23" s="452" t="s">
        <v>1247</v>
      </c>
      <c r="D23" s="454" t="s">
        <v>13</v>
      </c>
      <c r="E23" s="493">
        <v>44624</v>
      </c>
      <c r="F23" s="452">
        <v>0.31</v>
      </c>
      <c r="G23" s="452" t="b">
        <v>1</v>
      </c>
      <c r="H23" s="452">
        <v>6.85</v>
      </c>
      <c r="I23" s="452" t="b">
        <v>1</v>
      </c>
      <c r="J23" s="452">
        <v>0</v>
      </c>
      <c r="K23" s="452" t="b">
        <v>1</v>
      </c>
      <c r="L23" s="452">
        <v>426</v>
      </c>
      <c r="M23" s="452" t="b">
        <v>1</v>
      </c>
      <c r="N23" s="452">
        <v>0.41</v>
      </c>
      <c r="O23" s="452" t="b">
        <v>1</v>
      </c>
      <c r="P23" s="452">
        <v>212</v>
      </c>
      <c r="Q23" s="452" t="b">
        <v>1</v>
      </c>
      <c r="R23" s="452">
        <v>29.4</v>
      </c>
      <c r="S23" s="452" t="b">
        <v>1</v>
      </c>
      <c r="T23" s="452" t="s">
        <v>5192</v>
      </c>
      <c r="U23" s="483" t="s">
        <v>5211</v>
      </c>
      <c r="V23" s="301"/>
      <c r="W23" s="301"/>
      <c r="X23" s="305"/>
    </row>
    <row r="24" spans="1:24" ht="15.5" x14ac:dyDescent="0.35">
      <c r="A24" s="494">
        <v>44625</v>
      </c>
      <c r="B24" s="451" t="s">
        <v>1895</v>
      </c>
      <c r="C24" s="451" t="s">
        <v>1894</v>
      </c>
      <c r="D24" s="453" t="s">
        <v>13</v>
      </c>
      <c r="E24" s="487">
        <v>44624</v>
      </c>
      <c r="F24" s="451">
        <v>0.21</v>
      </c>
      <c r="G24" s="451" t="b">
        <v>1</v>
      </c>
      <c r="H24" s="451">
        <v>6.94</v>
      </c>
      <c r="I24" s="451" t="b">
        <v>1</v>
      </c>
      <c r="J24" s="451">
        <v>14</v>
      </c>
      <c r="K24" s="451" t="b">
        <v>0</v>
      </c>
      <c r="L24" s="451">
        <v>316</v>
      </c>
      <c r="M24" s="451" t="b">
        <v>1</v>
      </c>
      <c r="N24" s="451">
        <v>0.24</v>
      </c>
      <c r="O24" s="451" t="b">
        <v>1</v>
      </c>
      <c r="P24" s="451">
        <v>168</v>
      </c>
      <c r="Q24" s="451" t="b">
        <v>1</v>
      </c>
      <c r="R24" s="451">
        <v>29.7</v>
      </c>
      <c r="S24" s="451" t="b">
        <v>1</v>
      </c>
      <c r="T24" s="451" t="s">
        <v>5192</v>
      </c>
      <c r="U24" s="488" t="s">
        <v>5191</v>
      </c>
      <c r="V24" s="496"/>
      <c r="W24" s="496">
        <f t="shared" si="0"/>
        <v>3</v>
      </c>
      <c r="X24" s="306">
        <f>W24</f>
        <v>3</v>
      </c>
    </row>
    <row r="25" spans="1:24" ht="16" thickBot="1" x14ac:dyDescent="0.4">
      <c r="A25" s="492">
        <v>44627</v>
      </c>
      <c r="B25" s="452" t="s">
        <v>1895</v>
      </c>
      <c r="C25" s="452" t="s">
        <v>1894</v>
      </c>
      <c r="D25" s="454" t="s">
        <v>13</v>
      </c>
      <c r="E25" s="493">
        <v>44624</v>
      </c>
      <c r="F25" s="452">
        <v>0.21</v>
      </c>
      <c r="G25" s="452" t="b">
        <v>1</v>
      </c>
      <c r="H25" s="452">
        <v>6.94</v>
      </c>
      <c r="I25" s="452" t="b">
        <v>1</v>
      </c>
      <c r="J25" s="452">
        <v>0</v>
      </c>
      <c r="K25" s="452" t="b">
        <v>1</v>
      </c>
      <c r="L25" s="452">
        <v>316</v>
      </c>
      <c r="M25" s="452" t="b">
        <v>1</v>
      </c>
      <c r="N25" s="452">
        <v>0.24</v>
      </c>
      <c r="O25" s="452" t="b">
        <v>1</v>
      </c>
      <c r="P25" s="452">
        <v>168</v>
      </c>
      <c r="Q25" s="452" t="b">
        <v>1</v>
      </c>
      <c r="R25" s="452">
        <v>29.7</v>
      </c>
      <c r="S25" s="452" t="b">
        <v>1</v>
      </c>
      <c r="T25" s="452" t="s">
        <v>5192</v>
      </c>
      <c r="U25" s="483" t="s">
        <v>5211</v>
      </c>
      <c r="V25" s="301"/>
      <c r="W25" s="301"/>
      <c r="X25" s="305"/>
    </row>
    <row r="26" spans="1:24" ht="15.5" x14ac:dyDescent="0.35">
      <c r="A26" s="486">
        <v>44632</v>
      </c>
      <c r="B26" s="451" t="s">
        <v>1909</v>
      </c>
      <c r="C26" s="451" t="s">
        <v>1908</v>
      </c>
      <c r="D26" s="497" t="s">
        <v>13</v>
      </c>
      <c r="E26" s="487">
        <v>44630</v>
      </c>
      <c r="F26" s="451">
        <v>0.22</v>
      </c>
      <c r="G26" s="451" t="b">
        <v>1</v>
      </c>
      <c r="H26" s="451">
        <v>6.49</v>
      </c>
      <c r="I26" s="451" t="b">
        <v>0</v>
      </c>
      <c r="J26" s="451">
        <v>99999</v>
      </c>
      <c r="K26" s="451" t="b">
        <v>0</v>
      </c>
      <c r="L26" s="451">
        <v>702</v>
      </c>
      <c r="M26" s="451" t="b">
        <v>1</v>
      </c>
      <c r="N26" s="451">
        <v>0.31</v>
      </c>
      <c r="O26" s="451" t="b">
        <v>1</v>
      </c>
      <c r="P26" s="451">
        <v>311</v>
      </c>
      <c r="Q26" s="451" t="b">
        <v>1</v>
      </c>
      <c r="R26" s="451">
        <v>29.1</v>
      </c>
      <c r="S26" s="451" t="b">
        <v>1</v>
      </c>
      <c r="T26" s="451" t="s">
        <v>5192</v>
      </c>
      <c r="U26" s="488" t="s">
        <v>5191</v>
      </c>
      <c r="V26" s="496"/>
      <c r="W26" s="496">
        <f t="shared" si="0"/>
        <v>4</v>
      </c>
      <c r="X26" s="306">
        <f>W26</f>
        <v>4</v>
      </c>
    </row>
    <row r="27" spans="1:24" ht="16" thickBot="1" x14ac:dyDescent="0.4">
      <c r="A27" s="492">
        <v>44634</v>
      </c>
      <c r="B27" s="452" t="s">
        <v>1909</v>
      </c>
      <c r="C27" s="483" t="s">
        <v>1908</v>
      </c>
      <c r="D27" s="498" t="s">
        <v>13</v>
      </c>
      <c r="E27" s="493">
        <v>44630</v>
      </c>
      <c r="F27" s="452">
        <v>0.22</v>
      </c>
      <c r="G27" s="452" t="b">
        <v>1</v>
      </c>
      <c r="H27" s="452">
        <v>6.65</v>
      </c>
      <c r="I27" s="452" t="b">
        <v>1</v>
      </c>
      <c r="J27" s="452">
        <v>0</v>
      </c>
      <c r="K27" s="452" t="b">
        <v>1</v>
      </c>
      <c r="L27" s="452">
        <v>702</v>
      </c>
      <c r="M27" s="452" t="b">
        <v>1</v>
      </c>
      <c r="N27" s="452">
        <v>0.31</v>
      </c>
      <c r="O27" s="452" t="b">
        <v>1</v>
      </c>
      <c r="P27" s="452">
        <v>311</v>
      </c>
      <c r="Q27" s="452" t="b">
        <v>1</v>
      </c>
      <c r="R27" s="452">
        <v>29.1</v>
      </c>
      <c r="S27" s="452" t="b">
        <v>1</v>
      </c>
      <c r="T27" s="452" t="s">
        <v>5192</v>
      </c>
      <c r="U27" s="483" t="s">
        <v>5211</v>
      </c>
      <c r="V27" s="301"/>
      <c r="W27" s="301"/>
      <c r="X27" s="305"/>
    </row>
    <row r="28" spans="1:24" ht="15.5" x14ac:dyDescent="0.35">
      <c r="A28" s="486">
        <v>44632</v>
      </c>
      <c r="B28" s="451" t="s">
        <v>1921</v>
      </c>
      <c r="C28" s="451" t="s">
        <v>1920</v>
      </c>
      <c r="D28" s="453" t="s">
        <v>14</v>
      </c>
      <c r="E28" s="487">
        <v>44631</v>
      </c>
      <c r="F28" s="451">
        <v>0.55000000000000004</v>
      </c>
      <c r="G28" s="451" t="b">
        <v>1</v>
      </c>
      <c r="H28" s="451">
        <v>6.85</v>
      </c>
      <c r="I28" s="451" t="b">
        <v>1</v>
      </c>
      <c r="J28" s="451">
        <v>0</v>
      </c>
      <c r="K28" s="451" t="b">
        <v>1</v>
      </c>
      <c r="L28" s="451">
        <v>283</v>
      </c>
      <c r="M28" s="451" t="b">
        <v>1</v>
      </c>
      <c r="N28" s="451">
        <v>0.52</v>
      </c>
      <c r="O28" s="451" t="b">
        <v>0</v>
      </c>
      <c r="P28" s="451">
        <v>130</v>
      </c>
      <c r="Q28" s="451" t="b">
        <v>1</v>
      </c>
      <c r="R28" s="451">
        <v>24</v>
      </c>
      <c r="S28" s="451" t="b">
        <v>1</v>
      </c>
      <c r="T28" s="451" t="s">
        <v>5192</v>
      </c>
      <c r="U28" s="488" t="s">
        <v>5191</v>
      </c>
      <c r="V28" s="496"/>
      <c r="W28" s="496">
        <f t="shared" si="0"/>
        <v>3</v>
      </c>
      <c r="X28" s="306">
        <f>W28</f>
        <v>3</v>
      </c>
    </row>
    <row r="29" spans="1:24" ht="16" thickBot="1" x14ac:dyDescent="0.4">
      <c r="A29" s="492">
        <v>44634</v>
      </c>
      <c r="B29" s="452" t="s">
        <v>1921</v>
      </c>
      <c r="C29" s="452" t="s">
        <v>1920</v>
      </c>
      <c r="D29" s="453" t="s">
        <v>14</v>
      </c>
      <c r="E29" s="493">
        <v>44631</v>
      </c>
      <c r="F29" s="452">
        <v>0.55000000000000004</v>
      </c>
      <c r="G29" s="452" t="b">
        <v>1</v>
      </c>
      <c r="H29" s="452">
        <v>6.85</v>
      </c>
      <c r="I29" s="452" t="b">
        <v>1</v>
      </c>
      <c r="J29" s="452">
        <v>0</v>
      </c>
      <c r="K29" s="452" t="b">
        <v>1</v>
      </c>
      <c r="L29" s="452">
        <v>283</v>
      </c>
      <c r="M29" s="452" t="b">
        <v>1</v>
      </c>
      <c r="N29" s="452">
        <v>0.49</v>
      </c>
      <c r="O29" s="452" t="b">
        <v>1</v>
      </c>
      <c r="P29" s="452">
        <v>130</v>
      </c>
      <c r="Q29" s="452" t="b">
        <v>1</v>
      </c>
      <c r="R29" s="452">
        <v>24</v>
      </c>
      <c r="S29" s="452" t="b">
        <v>1</v>
      </c>
      <c r="T29" s="452" t="s">
        <v>5192</v>
      </c>
      <c r="U29" s="483" t="s">
        <v>5211</v>
      </c>
      <c r="V29" s="301"/>
      <c r="W29" s="301"/>
      <c r="X29" s="305"/>
    </row>
    <row r="30" spans="1:24" ht="15.5" x14ac:dyDescent="0.35">
      <c r="A30" s="486">
        <v>44639</v>
      </c>
      <c r="B30" s="451" t="s">
        <v>1925</v>
      </c>
      <c r="C30" s="451" t="s">
        <v>1924</v>
      </c>
      <c r="D30" s="499" t="s">
        <v>14</v>
      </c>
      <c r="E30" s="487">
        <v>44634</v>
      </c>
      <c r="F30" s="451">
        <v>0.02</v>
      </c>
      <c r="G30" s="451" t="b">
        <v>1</v>
      </c>
      <c r="H30" s="451">
        <v>6.79</v>
      </c>
      <c r="I30" s="451" t="b">
        <v>1</v>
      </c>
      <c r="J30" s="451">
        <v>3</v>
      </c>
      <c r="K30" s="451" t="b">
        <v>0</v>
      </c>
      <c r="L30" s="451">
        <v>310</v>
      </c>
      <c r="M30" s="451" t="b">
        <v>1</v>
      </c>
      <c r="N30" s="451">
        <v>0.22</v>
      </c>
      <c r="O30" s="451" t="b">
        <v>1</v>
      </c>
      <c r="P30" s="451">
        <v>153</v>
      </c>
      <c r="Q30" s="451" t="b">
        <v>1</v>
      </c>
      <c r="R30" s="451">
        <v>30.4</v>
      </c>
      <c r="S30" s="451" t="b">
        <v>1</v>
      </c>
      <c r="T30" s="451" t="s">
        <v>5192</v>
      </c>
      <c r="U30" s="488" t="s">
        <v>5191</v>
      </c>
      <c r="V30" s="496"/>
      <c r="W30" s="496">
        <f t="shared" si="0"/>
        <v>7</v>
      </c>
      <c r="X30" s="306">
        <f>W30</f>
        <v>7</v>
      </c>
    </row>
    <row r="31" spans="1:24" ht="16" thickBot="1" x14ac:dyDescent="0.4">
      <c r="A31" s="492">
        <v>44641</v>
      </c>
      <c r="B31" s="452" t="s">
        <v>1925</v>
      </c>
      <c r="C31" s="452" t="s">
        <v>1924</v>
      </c>
      <c r="D31" s="500" t="s">
        <v>14</v>
      </c>
      <c r="E31" s="493">
        <v>44634</v>
      </c>
      <c r="F31" s="452">
        <v>0.02</v>
      </c>
      <c r="G31" s="452" t="b">
        <v>1</v>
      </c>
      <c r="H31" s="452">
        <v>6.79</v>
      </c>
      <c r="I31" s="452" t="b">
        <v>1</v>
      </c>
      <c r="J31" s="452">
        <v>0</v>
      </c>
      <c r="K31" s="452" t="b">
        <v>1</v>
      </c>
      <c r="L31" s="452">
        <v>310</v>
      </c>
      <c r="M31" s="452" t="b">
        <v>1</v>
      </c>
      <c r="N31" s="452">
        <v>0.22</v>
      </c>
      <c r="O31" s="452" t="b">
        <v>1</v>
      </c>
      <c r="P31" s="452">
        <v>153</v>
      </c>
      <c r="Q31" s="452" t="b">
        <v>1</v>
      </c>
      <c r="R31" s="452">
        <v>30.4</v>
      </c>
      <c r="S31" s="452" t="b">
        <v>1</v>
      </c>
      <c r="T31" s="452" t="s">
        <v>5192</v>
      </c>
      <c r="U31" s="483" t="s">
        <v>5211</v>
      </c>
      <c r="V31" s="301"/>
      <c r="W31" s="301"/>
      <c r="X31" s="305"/>
    </row>
    <row r="32" spans="1:24" ht="15.5" x14ac:dyDescent="0.35">
      <c r="A32" s="486">
        <v>44639</v>
      </c>
      <c r="B32" s="451" t="s">
        <v>2571</v>
      </c>
      <c r="C32" s="451" t="s">
        <v>2570</v>
      </c>
      <c r="D32" s="499" t="s">
        <v>14</v>
      </c>
      <c r="E32" s="487">
        <v>44636</v>
      </c>
      <c r="F32" s="451">
        <v>0.39</v>
      </c>
      <c r="G32" s="451" t="b">
        <v>1</v>
      </c>
      <c r="H32" s="451">
        <v>6.86</v>
      </c>
      <c r="I32" s="451" t="b">
        <v>1</v>
      </c>
      <c r="J32" s="451">
        <v>6</v>
      </c>
      <c r="K32" s="451" t="b">
        <v>0</v>
      </c>
      <c r="L32" s="451">
        <v>627</v>
      </c>
      <c r="M32" s="451" t="b">
        <v>1</v>
      </c>
      <c r="N32" s="451">
        <v>0.19</v>
      </c>
      <c r="O32" s="451" t="b">
        <v>0</v>
      </c>
      <c r="P32" s="451">
        <v>314</v>
      </c>
      <c r="Q32" s="451" t="b">
        <v>1</v>
      </c>
      <c r="R32" s="451">
        <v>29</v>
      </c>
      <c r="S32" s="451" t="b">
        <v>1</v>
      </c>
      <c r="T32" s="451" t="s">
        <v>5192</v>
      </c>
      <c r="U32" s="488" t="s">
        <v>5191</v>
      </c>
      <c r="V32" s="496"/>
      <c r="W32" s="496">
        <f t="shared" si="0"/>
        <v>5</v>
      </c>
      <c r="X32" s="306">
        <f>W32</f>
        <v>5</v>
      </c>
    </row>
    <row r="33" spans="1:24" ht="16" thickBot="1" x14ac:dyDescent="0.4">
      <c r="A33" s="492">
        <v>44641</v>
      </c>
      <c r="B33" s="452" t="s">
        <v>2571</v>
      </c>
      <c r="C33" s="452" t="s">
        <v>2570</v>
      </c>
      <c r="D33" s="500" t="s">
        <v>14</v>
      </c>
      <c r="E33" s="493">
        <v>44636</v>
      </c>
      <c r="F33" s="452">
        <v>0.39</v>
      </c>
      <c r="G33" s="452" t="b">
        <v>1</v>
      </c>
      <c r="H33" s="452">
        <v>6.86</v>
      </c>
      <c r="I33" s="452" t="b">
        <v>1</v>
      </c>
      <c r="J33" s="452">
        <v>0</v>
      </c>
      <c r="K33" s="452" t="b">
        <v>1</v>
      </c>
      <c r="L33" s="452">
        <v>627</v>
      </c>
      <c r="M33" s="452" t="b">
        <v>1</v>
      </c>
      <c r="N33" s="452">
        <v>0.22</v>
      </c>
      <c r="O33" s="452" t="b">
        <v>1</v>
      </c>
      <c r="P33" s="452">
        <v>314</v>
      </c>
      <c r="Q33" s="452" t="b">
        <v>1</v>
      </c>
      <c r="R33" s="452">
        <v>29</v>
      </c>
      <c r="S33" s="452" t="b">
        <v>1</v>
      </c>
      <c r="T33" s="452" t="s">
        <v>5192</v>
      </c>
      <c r="U33" s="483" t="s">
        <v>5211</v>
      </c>
      <c r="V33" s="301"/>
      <c r="W33" s="301"/>
      <c r="X33" s="305"/>
    </row>
    <row r="34" spans="1:24" ht="15.5" x14ac:dyDescent="0.35">
      <c r="A34" s="486">
        <v>44639</v>
      </c>
      <c r="B34" s="451" t="s">
        <v>2579</v>
      </c>
      <c r="C34" s="451" t="s">
        <v>2578</v>
      </c>
      <c r="D34" s="499" t="s">
        <v>15</v>
      </c>
      <c r="E34" s="487">
        <v>44637</v>
      </c>
      <c r="F34" s="451">
        <v>0.45</v>
      </c>
      <c r="G34" s="451" t="b">
        <v>1</v>
      </c>
      <c r="H34" s="451">
        <v>6.79</v>
      </c>
      <c r="I34" s="451" t="b">
        <v>1</v>
      </c>
      <c r="J34" s="451">
        <v>99999</v>
      </c>
      <c r="K34" s="451" t="b">
        <v>0</v>
      </c>
      <c r="L34" s="451">
        <v>450</v>
      </c>
      <c r="M34" s="451" t="b">
        <v>1</v>
      </c>
      <c r="N34" s="451">
        <v>0.37</v>
      </c>
      <c r="O34" s="451" t="b">
        <v>1</v>
      </c>
      <c r="P34" s="451">
        <v>230</v>
      </c>
      <c r="Q34" s="451" t="b">
        <v>1</v>
      </c>
      <c r="R34" s="451">
        <v>30.1</v>
      </c>
      <c r="S34" s="451" t="b">
        <v>1</v>
      </c>
      <c r="T34" s="451" t="s">
        <v>5192</v>
      </c>
      <c r="U34" s="488" t="s">
        <v>5191</v>
      </c>
      <c r="V34" s="496"/>
      <c r="W34" s="496">
        <f t="shared" si="0"/>
        <v>4</v>
      </c>
      <c r="X34" s="306">
        <f>W34</f>
        <v>4</v>
      </c>
    </row>
    <row r="35" spans="1:24" ht="16" thickBot="1" x14ac:dyDescent="0.4">
      <c r="A35" s="492">
        <v>44641</v>
      </c>
      <c r="B35" s="452" t="s">
        <v>2579</v>
      </c>
      <c r="C35" s="452" t="s">
        <v>2578</v>
      </c>
      <c r="D35" s="500" t="s">
        <v>15</v>
      </c>
      <c r="E35" s="493">
        <v>44637</v>
      </c>
      <c r="F35" s="452">
        <v>0.45</v>
      </c>
      <c r="G35" s="452" t="b">
        <v>1</v>
      </c>
      <c r="H35" s="452">
        <v>6.79</v>
      </c>
      <c r="I35" s="452" t="b">
        <v>1</v>
      </c>
      <c r="J35" s="452">
        <v>0</v>
      </c>
      <c r="K35" s="452" t="b">
        <v>1</v>
      </c>
      <c r="L35" s="452">
        <v>450</v>
      </c>
      <c r="M35" s="452" t="b">
        <v>1</v>
      </c>
      <c r="N35" s="452">
        <v>0.37</v>
      </c>
      <c r="O35" s="452" t="b">
        <v>1</v>
      </c>
      <c r="P35" s="452">
        <v>230</v>
      </c>
      <c r="Q35" s="452" t="b">
        <v>1</v>
      </c>
      <c r="R35" s="452">
        <v>30.1</v>
      </c>
      <c r="S35" s="452" t="b">
        <v>1</v>
      </c>
      <c r="T35" s="452" t="s">
        <v>5192</v>
      </c>
      <c r="U35" s="483" t="s">
        <v>5211</v>
      </c>
      <c r="V35" s="301"/>
      <c r="W35" s="301"/>
      <c r="X35" s="305"/>
    </row>
    <row r="36" spans="1:24" ht="15.5" x14ac:dyDescent="0.35">
      <c r="A36" s="486">
        <v>44639</v>
      </c>
      <c r="B36" s="451" t="s">
        <v>3034</v>
      </c>
      <c r="C36" s="451" t="s">
        <v>3033</v>
      </c>
      <c r="D36" s="499" t="s">
        <v>15</v>
      </c>
      <c r="E36" s="487">
        <v>44638</v>
      </c>
      <c r="F36" s="451">
        <v>0.02</v>
      </c>
      <c r="G36" s="451" t="b">
        <v>1</v>
      </c>
      <c r="H36" s="451">
        <v>6.94</v>
      </c>
      <c r="I36" s="451" t="b">
        <v>1</v>
      </c>
      <c r="J36" s="451">
        <v>8</v>
      </c>
      <c r="K36" s="451" t="b">
        <v>0</v>
      </c>
      <c r="L36" s="451">
        <v>259</v>
      </c>
      <c r="M36" s="451" t="b">
        <v>1</v>
      </c>
      <c r="N36" s="451">
        <v>0.22</v>
      </c>
      <c r="O36" s="451" t="b">
        <v>1</v>
      </c>
      <c r="P36" s="451">
        <v>124</v>
      </c>
      <c r="Q36" s="451" t="b">
        <v>1</v>
      </c>
      <c r="R36" s="451">
        <v>29.4</v>
      </c>
      <c r="S36" s="451" t="b">
        <v>1</v>
      </c>
      <c r="T36" s="451" t="s">
        <v>5192</v>
      </c>
      <c r="U36" s="488" t="s">
        <v>5191</v>
      </c>
      <c r="V36" s="496"/>
      <c r="W36" s="496">
        <f t="shared" si="0"/>
        <v>3</v>
      </c>
      <c r="X36" s="306">
        <f>W36</f>
        <v>3</v>
      </c>
    </row>
    <row r="37" spans="1:24" ht="16" thickBot="1" x14ac:dyDescent="0.4">
      <c r="A37" s="492">
        <v>44641</v>
      </c>
      <c r="B37" s="452" t="s">
        <v>3034</v>
      </c>
      <c r="C37" s="452" t="s">
        <v>3033</v>
      </c>
      <c r="D37" s="500" t="s">
        <v>15</v>
      </c>
      <c r="E37" s="493">
        <v>44638</v>
      </c>
      <c r="F37" s="452">
        <v>0.02</v>
      </c>
      <c r="G37" s="452" t="b">
        <v>1</v>
      </c>
      <c r="H37" s="452">
        <v>6.94</v>
      </c>
      <c r="I37" s="452" t="b">
        <v>1</v>
      </c>
      <c r="J37" s="452">
        <v>0</v>
      </c>
      <c r="K37" s="452" t="b">
        <v>1</v>
      </c>
      <c r="L37" s="452">
        <v>259</v>
      </c>
      <c r="M37" s="452" t="b">
        <v>1</v>
      </c>
      <c r="N37" s="452">
        <v>0.22</v>
      </c>
      <c r="O37" s="452" t="b">
        <v>1</v>
      </c>
      <c r="P37" s="452">
        <v>124</v>
      </c>
      <c r="Q37" s="452" t="b">
        <v>1</v>
      </c>
      <c r="R37" s="452">
        <v>29.4</v>
      </c>
      <c r="S37" s="452" t="b">
        <v>1</v>
      </c>
      <c r="T37" s="452" t="s">
        <v>5192</v>
      </c>
      <c r="U37" s="483" t="s">
        <v>5211</v>
      </c>
      <c r="V37" s="301"/>
      <c r="W37" s="301"/>
      <c r="X37" s="305"/>
    </row>
    <row r="38" spans="1:24" ht="15.5" x14ac:dyDescent="0.35">
      <c r="A38" s="486">
        <v>44646</v>
      </c>
      <c r="B38" s="451" t="s">
        <v>3054</v>
      </c>
      <c r="C38" s="451" t="s">
        <v>3053</v>
      </c>
      <c r="D38" s="499" t="s">
        <v>16</v>
      </c>
      <c r="E38" s="487">
        <v>44643</v>
      </c>
      <c r="F38" s="451">
        <v>0.42</v>
      </c>
      <c r="G38" s="451" t="b">
        <v>1</v>
      </c>
      <c r="H38" s="451">
        <v>6.77</v>
      </c>
      <c r="I38" s="451" t="b">
        <v>1</v>
      </c>
      <c r="J38" s="451">
        <v>21</v>
      </c>
      <c r="K38" s="451" t="b">
        <v>0</v>
      </c>
      <c r="L38" s="451">
        <v>62</v>
      </c>
      <c r="M38" s="451" t="b">
        <v>1</v>
      </c>
      <c r="N38" s="451">
        <v>0.42</v>
      </c>
      <c r="O38" s="451" t="b">
        <v>1</v>
      </c>
      <c r="P38" s="451">
        <v>27</v>
      </c>
      <c r="Q38" s="451" t="b">
        <v>1</v>
      </c>
      <c r="R38" s="451">
        <v>26.7</v>
      </c>
      <c r="S38" s="451" t="b">
        <v>1</v>
      </c>
      <c r="T38" s="451" t="s">
        <v>5192</v>
      </c>
      <c r="U38" s="488" t="s">
        <v>5191</v>
      </c>
      <c r="V38" s="496"/>
      <c r="W38" s="496">
        <f t="shared" si="0"/>
        <v>5</v>
      </c>
      <c r="X38" s="306">
        <f>W38</f>
        <v>5</v>
      </c>
    </row>
    <row r="39" spans="1:24" ht="16" thickBot="1" x14ac:dyDescent="0.4">
      <c r="A39" s="501">
        <v>44648</v>
      </c>
      <c r="B39" s="480" t="s">
        <v>3054</v>
      </c>
      <c r="C39" s="480" t="s">
        <v>3053</v>
      </c>
      <c r="D39" s="502" t="s">
        <v>16</v>
      </c>
      <c r="E39" s="503">
        <v>44643</v>
      </c>
      <c r="F39" s="480">
        <v>0.42</v>
      </c>
      <c r="G39" s="480" t="b">
        <v>1</v>
      </c>
      <c r="H39" s="480">
        <v>6.77</v>
      </c>
      <c r="I39" s="480" t="b">
        <v>1</v>
      </c>
      <c r="J39" s="480">
        <v>0</v>
      </c>
      <c r="K39" s="480" t="b">
        <v>1</v>
      </c>
      <c r="L39" s="480">
        <v>62</v>
      </c>
      <c r="M39" s="480" t="b">
        <v>1</v>
      </c>
      <c r="N39" s="480">
        <v>0.42</v>
      </c>
      <c r="O39" s="480" t="b">
        <v>1</v>
      </c>
      <c r="P39" s="480">
        <v>27</v>
      </c>
      <c r="Q39" s="480" t="b">
        <v>1</v>
      </c>
      <c r="R39" s="480">
        <v>26.7</v>
      </c>
      <c r="S39" s="480" t="b">
        <v>1</v>
      </c>
      <c r="T39" s="480" t="s">
        <v>5192</v>
      </c>
      <c r="U39" s="504" t="s">
        <v>5211</v>
      </c>
      <c r="X39" s="304"/>
    </row>
    <row r="40" spans="1:24" s="511" customFormat="1" ht="15.5" x14ac:dyDescent="0.35">
      <c r="A40" s="505">
        <v>44653</v>
      </c>
      <c r="B40" s="506" t="s">
        <v>5373</v>
      </c>
      <c r="C40" s="506" t="s">
        <v>5372</v>
      </c>
      <c r="D40" s="507" t="s">
        <v>18</v>
      </c>
      <c r="E40" s="508">
        <v>44650</v>
      </c>
      <c r="F40" s="482">
        <v>0.47</v>
      </c>
      <c r="G40" s="509"/>
      <c r="H40" s="482">
        <v>6.75</v>
      </c>
      <c r="I40" s="509"/>
      <c r="J40" s="482">
        <v>68</v>
      </c>
      <c r="K40" s="509"/>
      <c r="L40" s="482">
        <v>101</v>
      </c>
      <c r="M40" s="481"/>
      <c r="N40" s="482"/>
      <c r="O40" s="481"/>
      <c r="P40" s="482">
        <v>74</v>
      </c>
      <c r="Q40" s="481"/>
      <c r="R40" s="482">
        <v>22.7</v>
      </c>
      <c r="S40" s="481"/>
      <c r="T40" s="481"/>
      <c r="U40" s="481" t="s">
        <v>5191</v>
      </c>
      <c r="V40" s="509"/>
      <c r="W40" s="496">
        <f t="shared" si="0"/>
        <v>5</v>
      </c>
      <c r="X40" s="510">
        <f>W40</f>
        <v>5</v>
      </c>
    </row>
    <row r="41" spans="1:24" ht="16" thickBot="1" x14ac:dyDescent="0.4">
      <c r="A41" s="512">
        <v>44655</v>
      </c>
      <c r="B41" s="513" t="s">
        <v>5373</v>
      </c>
      <c r="C41" s="513" t="s">
        <v>5372</v>
      </c>
      <c r="D41" s="498" t="s">
        <v>18</v>
      </c>
      <c r="E41" s="514">
        <v>44650</v>
      </c>
      <c r="F41" s="485">
        <v>0.47</v>
      </c>
      <c r="G41" s="483"/>
      <c r="H41" s="485">
        <v>6.75</v>
      </c>
      <c r="I41" s="483"/>
      <c r="J41" s="485">
        <v>0</v>
      </c>
      <c r="K41" s="483"/>
      <c r="L41" s="485">
        <v>101</v>
      </c>
      <c r="M41" s="483"/>
      <c r="N41" s="483"/>
      <c r="O41" s="483"/>
      <c r="P41" s="485">
        <v>74</v>
      </c>
      <c r="Q41" s="483"/>
      <c r="R41" s="485">
        <v>22.7</v>
      </c>
      <c r="S41" s="483"/>
      <c r="T41" s="483"/>
      <c r="U41" s="483" t="s">
        <v>5211</v>
      </c>
      <c r="V41" s="301"/>
      <c r="W41" s="301"/>
      <c r="X41" s="305"/>
    </row>
    <row r="42" spans="1:24" ht="15.5" x14ac:dyDescent="0.35">
      <c r="A42" s="515">
        <v>44659</v>
      </c>
      <c r="B42" s="516" t="s">
        <v>5417</v>
      </c>
      <c r="C42" s="516" t="s">
        <v>5416</v>
      </c>
      <c r="D42" s="453" t="s">
        <v>19</v>
      </c>
      <c r="E42" s="515">
        <v>44657</v>
      </c>
      <c r="F42" s="484">
        <v>5.9</v>
      </c>
      <c r="G42" s="484"/>
      <c r="H42" s="484">
        <v>7.16</v>
      </c>
      <c r="I42" s="484"/>
      <c r="J42" s="484">
        <v>0</v>
      </c>
      <c r="K42" s="484"/>
      <c r="L42" s="484">
        <v>218</v>
      </c>
      <c r="M42" s="484"/>
      <c r="N42" s="484"/>
      <c r="O42" s="484"/>
      <c r="P42" s="484">
        <v>116</v>
      </c>
      <c r="Q42" s="484"/>
      <c r="R42" s="484">
        <v>29.7</v>
      </c>
      <c r="S42" s="484"/>
      <c r="T42" s="516"/>
      <c r="U42" s="516" t="s">
        <v>5191</v>
      </c>
      <c r="W42" s="496">
        <f t="shared" si="0"/>
        <v>2</v>
      </c>
      <c r="X42" s="306">
        <f>W42</f>
        <v>2</v>
      </c>
    </row>
    <row r="43" spans="1:24" s="511" customFormat="1" ht="16" thickBot="1" x14ac:dyDescent="0.4">
      <c r="A43" s="514">
        <v>44659</v>
      </c>
      <c r="B43" s="513" t="s">
        <v>5417</v>
      </c>
      <c r="C43" s="513" t="s">
        <v>5416</v>
      </c>
      <c r="D43" s="498" t="s">
        <v>19</v>
      </c>
      <c r="E43" s="514">
        <v>44657</v>
      </c>
      <c r="F43" s="485">
        <v>4.08</v>
      </c>
      <c r="G43" s="485"/>
      <c r="H43" s="485">
        <v>7.16</v>
      </c>
      <c r="I43" s="485"/>
      <c r="J43" s="485">
        <v>0</v>
      </c>
      <c r="K43" s="485"/>
      <c r="L43" s="485">
        <v>218</v>
      </c>
      <c r="M43" s="485"/>
      <c r="N43" s="485"/>
      <c r="O43" s="485"/>
      <c r="P43" s="485">
        <v>116</v>
      </c>
      <c r="Q43" s="485"/>
      <c r="R43" s="485">
        <v>29.7</v>
      </c>
      <c r="S43" s="485"/>
      <c r="T43" s="513"/>
      <c r="U43" s="513" t="s">
        <v>5211</v>
      </c>
      <c r="V43" s="517"/>
      <c r="W43" s="517"/>
      <c r="X43" s="518"/>
    </row>
    <row r="44" spans="1:24" ht="15.5" x14ac:dyDescent="0.35">
      <c r="A44" s="508">
        <v>44659</v>
      </c>
      <c r="B44" s="506" t="s">
        <v>5415</v>
      </c>
      <c r="C44" s="506" t="s">
        <v>5414</v>
      </c>
      <c r="D44" s="507" t="s">
        <v>19</v>
      </c>
      <c r="E44" s="508">
        <v>44657</v>
      </c>
      <c r="F44" s="482">
        <v>7.03</v>
      </c>
      <c r="G44" s="482"/>
      <c r="H44" s="482">
        <v>7.21</v>
      </c>
      <c r="I44" s="482"/>
      <c r="J44" s="482">
        <v>0</v>
      </c>
      <c r="K44" s="482"/>
      <c r="L44" s="482">
        <v>201</v>
      </c>
      <c r="M44" s="482"/>
      <c r="N44" s="482"/>
      <c r="O44" s="482"/>
      <c r="P44" s="482">
        <v>105</v>
      </c>
      <c r="Q44" s="482"/>
      <c r="R44" s="482">
        <v>26.9</v>
      </c>
      <c r="S44" s="482"/>
      <c r="T44" s="506"/>
      <c r="U44" s="506" t="s">
        <v>5191</v>
      </c>
      <c r="V44" s="496"/>
      <c r="W44" s="496">
        <f t="shared" si="0"/>
        <v>2</v>
      </c>
      <c r="X44" s="306">
        <f>W44</f>
        <v>2</v>
      </c>
    </row>
    <row r="45" spans="1:24" s="511" customFormat="1" ht="16" thickBot="1" x14ac:dyDescent="0.4">
      <c r="A45" s="514">
        <v>44659</v>
      </c>
      <c r="B45" s="513" t="s">
        <v>5415</v>
      </c>
      <c r="C45" s="513" t="s">
        <v>5414</v>
      </c>
      <c r="D45" s="498" t="s">
        <v>19</v>
      </c>
      <c r="E45" s="514">
        <v>44657</v>
      </c>
      <c r="F45" s="485">
        <v>4.1100000000000003</v>
      </c>
      <c r="G45" s="485"/>
      <c r="H45" s="485">
        <v>7.21</v>
      </c>
      <c r="I45" s="485"/>
      <c r="J45" s="485">
        <v>0</v>
      </c>
      <c r="K45" s="485"/>
      <c r="L45" s="485">
        <v>201</v>
      </c>
      <c r="M45" s="485"/>
      <c r="N45" s="485"/>
      <c r="O45" s="485"/>
      <c r="P45" s="485">
        <v>105</v>
      </c>
      <c r="Q45" s="485"/>
      <c r="R45" s="485">
        <v>26.9</v>
      </c>
      <c r="S45" s="485"/>
      <c r="T45" s="513"/>
      <c r="U45" s="513" t="s">
        <v>5211</v>
      </c>
      <c r="V45" s="517"/>
      <c r="W45" s="517"/>
      <c r="X45" s="518"/>
    </row>
    <row r="46" spans="1:24" ht="15.5" x14ac:dyDescent="0.35">
      <c r="A46" s="515">
        <v>44664</v>
      </c>
      <c r="B46" s="516" t="s">
        <v>5423</v>
      </c>
      <c r="C46" s="516" t="s">
        <v>5422</v>
      </c>
      <c r="D46" s="453" t="s">
        <v>19</v>
      </c>
      <c r="E46" s="515">
        <v>44663</v>
      </c>
      <c r="F46" s="484">
        <v>0.32</v>
      </c>
      <c r="G46" s="484"/>
      <c r="H46" s="484">
        <v>6.69</v>
      </c>
      <c r="I46" s="484"/>
      <c r="J46" s="484">
        <v>99999</v>
      </c>
      <c r="K46" s="484"/>
      <c r="L46" s="484">
        <v>243</v>
      </c>
      <c r="M46" s="484"/>
      <c r="N46" s="484"/>
      <c r="O46" s="484"/>
      <c r="P46" s="484">
        <v>116</v>
      </c>
      <c r="Q46" s="484"/>
      <c r="R46" s="484">
        <v>26.7</v>
      </c>
      <c r="S46" s="484"/>
      <c r="T46" s="516"/>
      <c r="U46" s="516" t="s">
        <v>5191</v>
      </c>
      <c r="W46" s="496">
        <f t="shared" si="0"/>
        <v>2</v>
      </c>
      <c r="X46" s="306">
        <f>W46</f>
        <v>2</v>
      </c>
    </row>
    <row r="47" spans="1:24" s="511" customFormat="1" ht="16" thickBot="1" x14ac:dyDescent="0.4">
      <c r="A47" s="514">
        <v>44665</v>
      </c>
      <c r="B47" s="513" t="s">
        <v>5423</v>
      </c>
      <c r="C47" s="513" t="s">
        <v>5422</v>
      </c>
      <c r="D47" s="498" t="s">
        <v>19</v>
      </c>
      <c r="E47" s="514">
        <v>44663</v>
      </c>
      <c r="F47" s="485">
        <v>0.32</v>
      </c>
      <c r="G47" s="485"/>
      <c r="H47" s="485">
        <v>6.69</v>
      </c>
      <c r="I47" s="485"/>
      <c r="J47" s="485">
        <v>0</v>
      </c>
      <c r="K47" s="485"/>
      <c r="L47" s="485">
        <v>243</v>
      </c>
      <c r="M47" s="485"/>
      <c r="N47" s="485"/>
      <c r="O47" s="485"/>
      <c r="P47" s="485">
        <v>116</v>
      </c>
      <c r="Q47" s="485"/>
      <c r="R47" s="485">
        <v>26.7</v>
      </c>
      <c r="S47" s="485"/>
      <c r="T47" s="513"/>
      <c r="U47" s="513" t="s">
        <v>5211</v>
      </c>
      <c r="V47" s="517"/>
      <c r="W47" s="517"/>
      <c r="X47" s="518"/>
    </row>
    <row r="48" spans="1:24" s="511" customFormat="1" ht="15.5" x14ac:dyDescent="0.35">
      <c r="A48" s="508">
        <v>44664</v>
      </c>
      <c r="B48" s="506" t="s">
        <v>5425</v>
      </c>
      <c r="C48" s="506" t="s">
        <v>5424</v>
      </c>
      <c r="D48" s="507" t="s">
        <v>19</v>
      </c>
      <c r="E48" s="508">
        <v>44663</v>
      </c>
      <c r="F48" s="482">
        <v>0.39</v>
      </c>
      <c r="G48" s="482"/>
      <c r="H48" s="482">
        <v>6.92</v>
      </c>
      <c r="I48" s="482"/>
      <c r="J48" s="482">
        <v>8</v>
      </c>
      <c r="K48" s="482"/>
      <c r="L48" s="482">
        <v>239</v>
      </c>
      <c r="M48" s="482"/>
      <c r="N48" s="482"/>
      <c r="O48" s="482"/>
      <c r="P48" s="482">
        <v>127</v>
      </c>
      <c r="Q48" s="482"/>
      <c r="R48" s="482">
        <v>24.5</v>
      </c>
      <c r="S48" s="482"/>
      <c r="T48" s="506"/>
      <c r="U48" s="506" t="s">
        <v>5191</v>
      </c>
      <c r="V48" s="509"/>
      <c r="W48" s="496">
        <f t="shared" si="0"/>
        <v>2</v>
      </c>
      <c r="X48" s="510">
        <f>W48</f>
        <v>2</v>
      </c>
    </row>
    <row r="49" spans="1:24" s="511" customFormat="1" ht="16" thickBot="1" x14ac:dyDescent="0.4">
      <c r="A49" s="514">
        <v>44665</v>
      </c>
      <c r="B49" s="513" t="s">
        <v>5425</v>
      </c>
      <c r="C49" s="513" t="s">
        <v>5424</v>
      </c>
      <c r="D49" s="498" t="s">
        <v>19</v>
      </c>
      <c r="E49" s="514">
        <v>44663</v>
      </c>
      <c r="F49" s="485">
        <v>0.39</v>
      </c>
      <c r="G49" s="485"/>
      <c r="H49" s="485">
        <v>6.92</v>
      </c>
      <c r="I49" s="485"/>
      <c r="J49" s="485">
        <v>0</v>
      </c>
      <c r="K49" s="485"/>
      <c r="L49" s="485">
        <v>239</v>
      </c>
      <c r="M49" s="485"/>
      <c r="N49" s="485"/>
      <c r="O49" s="485"/>
      <c r="P49" s="485">
        <v>127</v>
      </c>
      <c r="Q49" s="485"/>
      <c r="R49" s="485">
        <v>24.5</v>
      </c>
      <c r="S49" s="485"/>
      <c r="T49" s="513"/>
      <c r="U49" s="513" t="s">
        <v>5211</v>
      </c>
      <c r="V49" s="517"/>
      <c r="W49" s="517"/>
      <c r="X49" s="518"/>
    </row>
    <row r="50" spans="1:24" ht="15.5" x14ac:dyDescent="0.35">
      <c r="A50" s="515">
        <v>44664</v>
      </c>
      <c r="B50" s="516" t="s">
        <v>5421</v>
      </c>
      <c r="C50" s="516" t="s">
        <v>5420</v>
      </c>
      <c r="D50" s="453" t="s">
        <v>19</v>
      </c>
      <c r="E50" s="515">
        <v>44662</v>
      </c>
      <c r="F50" s="484">
        <v>0.26</v>
      </c>
      <c r="G50" s="484"/>
      <c r="H50" s="484">
        <v>6.77</v>
      </c>
      <c r="I50" s="484"/>
      <c r="J50" s="484">
        <v>32</v>
      </c>
      <c r="K50" s="484"/>
      <c r="L50" s="484">
        <v>402</v>
      </c>
      <c r="M50" s="484"/>
      <c r="N50" s="484"/>
      <c r="O50" s="484"/>
      <c r="P50" s="484">
        <v>211</v>
      </c>
      <c r="Q50" s="484"/>
      <c r="R50" s="484">
        <v>23.8</v>
      </c>
      <c r="S50" s="484"/>
      <c r="T50" s="516"/>
      <c r="U50" s="516" t="s">
        <v>5191</v>
      </c>
      <c r="W50" s="496">
        <f t="shared" si="0"/>
        <v>3</v>
      </c>
      <c r="X50" s="306">
        <f>W50</f>
        <v>3</v>
      </c>
    </row>
    <row r="51" spans="1:24" s="511" customFormat="1" ht="16" thickBot="1" x14ac:dyDescent="0.4">
      <c r="A51" s="514">
        <v>44665</v>
      </c>
      <c r="B51" s="513" t="s">
        <v>5421</v>
      </c>
      <c r="C51" s="513" t="s">
        <v>5420</v>
      </c>
      <c r="D51" s="498" t="s">
        <v>19</v>
      </c>
      <c r="E51" s="514">
        <v>44662</v>
      </c>
      <c r="F51" s="485">
        <v>0.26</v>
      </c>
      <c r="G51" s="485"/>
      <c r="H51" s="485">
        <v>6.77</v>
      </c>
      <c r="I51" s="485"/>
      <c r="J51" s="485">
        <v>0</v>
      </c>
      <c r="K51" s="485"/>
      <c r="L51" s="485">
        <v>402</v>
      </c>
      <c r="M51" s="485"/>
      <c r="N51" s="485"/>
      <c r="O51" s="485"/>
      <c r="P51" s="485">
        <v>211</v>
      </c>
      <c r="Q51" s="485"/>
      <c r="R51" s="485">
        <v>23.8</v>
      </c>
      <c r="S51" s="485"/>
      <c r="T51" s="513"/>
      <c r="U51" s="513" t="s">
        <v>5211</v>
      </c>
      <c r="V51" s="517"/>
      <c r="W51" s="517"/>
      <c r="X51" s="518"/>
    </row>
    <row r="52" spans="1:24" ht="15.5" x14ac:dyDescent="0.35">
      <c r="A52" s="508">
        <v>44664</v>
      </c>
      <c r="B52" s="506" t="s">
        <v>5397</v>
      </c>
      <c r="C52" s="506" t="s">
        <v>5396</v>
      </c>
      <c r="D52" s="507" t="s">
        <v>19</v>
      </c>
      <c r="E52" s="508">
        <v>44652</v>
      </c>
      <c r="F52" s="482">
        <v>0.43</v>
      </c>
      <c r="G52" s="482"/>
      <c r="H52" s="482">
        <v>6.87</v>
      </c>
      <c r="I52" s="482"/>
      <c r="J52" s="482">
        <v>20</v>
      </c>
      <c r="K52" s="482"/>
      <c r="L52" s="482">
        <v>253</v>
      </c>
      <c r="M52" s="482"/>
      <c r="N52" s="482"/>
      <c r="O52" s="482"/>
      <c r="P52" s="482">
        <v>169</v>
      </c>
      <c r="Q52" s="482"/>
      <c r="R52" s="482">
        <v>24.6</v>
      </c>
      <c r="S52" s="482"/>
      <c r="T52" s="506"/>
      <c r="U52" s="506" t="s">
        <v>5191</v>
      </c>
      <c r="V52" s="496"/>
      <c r="W52" s="496">
        <f t="shared" si="0"/>
        <v>13</v>
      </c>
      <c r="X52" s="306">
        <f>W52</f>
        <v>13</v>
      </c>
    </row>
    <row r="53" spans="1:24" s="511" customFormat="1" ht="16" thickBot="1" x14ac:dyDescent="0.4">
      <c r="A53" s="514">
        <v>44665</v>
      </c>
      <c r="B53" s="513" t="s">
        <v>5397</v>
      </c>
      <c r="C53" s="513" t="s">
        <v>5396</v>
      </c>
      <c r="D53" s="498" t="s">
        <v>19</v>
      </c>
      <c r="E53" s="514">
        <v>44652</v>
      </c>
      <c r="F53" s="485">
        <v>0.43</v>
      </c>
      <c r="G53" s="485"/>
      <c r="H53" s="485">
        <v>6.87</v>
      </c>
      <c r="I53" s="485"/>
      <c r="J53" s="485">
        <v>0</v>
      </c>
      <c r="K53" s="485"/>
      <c r="L53" s="485">
        <v>253</v>
      </c>
      <c r="M53" s="485"/>
      <c r="N53" s="485"/>
      <c r="O53" s="485"/>
      <c r="P53" s="485">
        <v>169</v>
      </c>
      <c r="Q53" s="485"/>
      <c r="R53" s="485">
        <v>24.6</v>
      </c>
      <c r="S53" s="485"/>
      <c r="T53" s="513"/>
      <c r="U53" s="513" t="s">
        <v>5211</v>
      </c>
      <c r="V53" s="517"/>
      <c r="W53" s="517"/>
      <c r="X53" s="518"/>
    </row>
    <row r="54" spans="1:24" x14ac:dyDescent="0.35">
      <c r="V54" s="310">
        <f>SUM(V2:V53)</f>
        <v>55</v>
      </c>
      <c r="W54" s="308">
        <f>SUM(W2:W53)</f>
        <v>108</v>
      </c>
      <c r="X54" s="306">
        <f>SUM(X2:X53)</f>
        <v>163</v>
      </c>
    </row>
    <row r="55" spans="1:24" ht="16" thickBot="1" x14ac:dyDescent="0.4">
      <c r="A55" s="401" t="s">
        <v>5331</v>
      </c>
      <c r="B55" s="383"/>
      <c r="C55" s="383"/>
      <c r="D55" s="385"/>
      <c r="E55" s="519"/>
      <c r="F55" s="383"/>
      <c r="G55" s="383"/>
      <c r="H55" s="383"/>
      <c r="I55" s="383"/>
      <c r="J55" s="383"/>
      <c r="K55" s="383"/>
      <c r="L55" s="383"/>
      <c r="V55" s="311" t="s">
        <v>5219</v>
      </c>
      <c r="W55" s="309" t="s">
        <v>5220</v>
      </c>
      <c r="X55" s="307" t="s">
        <v>5312</v>
      </c>
    </row>
  </sheetData>
  <autoFilter ref="A1:U1" xr:uid="{FE7155E9-66FE-404B-85AA-3F12E61DC966}"/>
  <mergeCells count="1">
    <mergeCell ref="Y5:AB10"/>
  </mergeCells>
  <phoneticPr fontId="13" type="noConversion"/>
  <conditionalFormatting sqref="A58:XFD1048576 A1:XFD54 A55:C55 E55:XFD55 M57:O57 AA57:XFD57 A56:XFD56">
    <cfRule type="cellIs" dxfId="0" priority="1" operator="equal">
      <formula>"Failed"</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910F7-E577-490C-AA9E-23F418C78D6F}">
  <sheetPr codeName="Sheet6"/>
  <dimension ref="A2:I20"/>
  <sheetViews>
    <sheetView topLeftCell="B1" workbookViewId="0">
      <selection activeCell="B14" sqref="B14"/>
    </sheetView>
  </sheetViews>
  <sheetFormatPr defaultRowHeight="14.5" x14ac:dyDescent="0.35"/>
  <cols>
    <col min="1" max="1" width="32.1796875" bestFit="1" customWidth="1"/>
    <col min="2" max="2" width="126.1796875" bestFit="1" customWidth="1"/>
    <col min="3" max="3" width="35" bestFit="1" customWidth="1"/>
    <col min="4" max="4" width="10.453125" bestFit="1" customWidth="1"/>
    <col min="7" max="7" width="10.36328125" bestFit="1" customWidth="1"/>
  </cols>
  <sheetData>
    <row r="2" spans="1:9" x14ac:dyDescent="0.35">
      <c r="A2" s="33" t="s">
        <v>648</v>
      </c>
      <c r="B2" s="33" t="s">
        <v>649</v>
      </c>
      <c r="C2" s="33" t="s">
        <v>650</v>
      </c>
      <c r="D2" s="59" t="s">
        <v>651</v>
      </c>
      <c r="E2" s="61"/>
    </row>
    <row r="3" spans="1:9" x14ac:dyDescent="0.35">
      <c r="A3" s="50" t="s">
        <v>652</v>
      </c>
      <c r="B3" s="51" t="s">
        <v>653</v>
      </c>
      <c r="C3" s="52">
        <f>C4*(1-C5)*(1-C6)</f>
        <v>6063.0207300000002</v>
      </c>
      <c r="D3" s="60" t="s">
        <v>654</v>
      </c>
      <c r="E3" s="61"/>
    </row>
    <row r="4" spans="1:9" x14ac:dyDescent="0.35">
      <c r="A4" s="53" t="s">
        <v>5</v>
      </c>
      <c r="B4" s="51" t="s">
        <v>655</v>
      </c>
      <c r="C4" s="54">
        <f>'GS7132-PTDs'!K29</f>
        <v>9402</v>
      </c>
      <c r="D4" s="60" t="s">
        <v>654</v>
      </c>
      <c r="E4" s="61" t="s">
        <v>656</v>
      </c>
    </row>
    <row r="5" spans="1:9" ht="29" x14ac:dyDescent="0.35">
      <c r="A5" s="55" t="s">
        <v>124</v>
      </c>
      <c r="B5" s="51" t="s">
        <v>657</v>
      </c>
      <c r="C5" s="56">
        <v>7.9000000000000008E-3</v>
      </c>
      <c r="D5" s="60" t="s">
        <v>658</v>
      </c>
      <c r="E5" s="61" t="s">
        <v>659</v>
      </c>
    </row>
    <row r="6" spans="1:9" x14ac:dyDescent="0.35">
      <c r="A6" s="53" t="s">
        <v>660</v>
      </c>
      <c r="B6" s="51" t="s">
        <v>661</v>
      </c>
      <c r="C6" s="57">
        <v>0.35</v>
      </c>
      <c r="D6" s="60" t="s">
        <v>658</v>
      </c>
      <c r="E6" s="61" t="s">
        <v>659</v>
      </c>
      <c r="G6" t="s">
        <v>662</v>
      </c>
      <c r="H6" s="121">
        <f>C4-C3</f>
        <v>3338.9792699999998</v>
      </c>
    </row>
    <row r="8" spans="1:9" x14ac:dyDescent="0.35">
      <c r="A8" s="33" t="s">
        <v>663</v>
      </c>
      <c r="B8" s="33" t="s">
        <v>649</v>
      </c>
      <c r="C8" s="33" t="s">
        <v>664</v>
      </c>
      <c r="D8" s="33" t="s">
        <v>651</v>
      </c>
    </row>
    <row r="9" spans="1:9" x14ac:dyDescent="0.35">
      <c r="A9" s="164" t="s">
        <v>665</v>
      </c>
      <c r="B9" s="165" t="s">
        <v>666</v>
      </c>
      <c r="C9" s="370">
        <f>(C10-C11)/C10</f>
        <v>0.39237057220708449</v>
      </c>
      <c r="D9" s="165" t="s">
        <v>658</v>
      </c>
      <c r="E9" s="384"/>
      <c r="G9" t="s">
        <v>5332</v>
      </c>
      <c r="H9" s="384">
        <f>C10-C11</f>
        <v>1.44</v>
      </c>
      <c r="I9" t="s">
        <v>669</v>
      </c>
    </row>
    <row r="10" spans="1:9" x14ac:dyDescent="0.35">
      <c r="A10" s="164" t="s">
        <v>667</v>
      </c>
      <c r="B10" s="165" t="s">
        <v>668</v>
      </c>
      <c r="C10" s="114">
        <f>2.72+0.95</f>
        <v>3.67</v>
      </c>
      <c r="D10" s="165" t="s">
        <v>669</v>
      </c>
      <c r="E10" t="s">
        <v>659</v>
      </c>
    </row>
    <row r="11" spans="1:9" x14ac:dyDescent="0.35">
      <c r="A11" s="164" t="s">
        <v>670</v>
      </c>
      <c r="B11" s="165" t="s">
        <v>671</v>
      </c>
      <c r="C11" s="114">
        <f>1.79+0.44</f>
        <v>2.23</v>
      </c>
      <c r="D11" s="165" t="s">
        <v>669</v>
      </c>
      <c r="E11" t="s">
        <v>672</v>
      </c>
    </row>
    <row r="13" spans="1:9" x14ac:dyDescent="0.35">
      <c r="A13" s="33" t="s">
        <v>673</v>
      </c>
      <c r="B13" s="33" t="s">
        <v>649</v>
      </c>
      <c r="C13" s="33" t="s">
        <v>674</v>
      </c>
      <c r="D13" s="33" t="s">
        <v>651</v>
      </c>
    </row>
    <row r="14" spans="1:9" x14ac:dyDescent="0.35">
      <c r="A14" s="164" t="s">
        <v>675</v>
      </c>
      <c r="B14" s="165" t="s">
        <v>676</v>
      </c>
      <c r="C14" s="122">
        <f>C15*(1-C16)*C17</f>
        <v>8861.33799</v>
      </c>
      <c r="D14" s="165" t="s">
        <v>654</v>
      </c>
    </row>
    <row r="15" spans="1:9" x14ac:dyDescent="0.35">
      <c r="A15" s="164" t="s">
        <v>5</v>
      </c>
      <c r="B15" s="165" t="s">
        <v>677</v>
      </c>
      <c r="C15" s="189">
        <f>'GS7132-PTDs'!K29</f>
        <v>9402</v>
      </c>
      <c r="D15" s="165" t="s">
        <v>654</v>
      </c>
    </row>
    <row r="16" spans="1:9" ht="29" x14ac:dyDescent="0.35">
      <c r="A16" s="164" t="s">
        <v>124</v>
      </c>
      <c r="B16" s="51" t="s">
        <v>657</v>
      </c>
      <c r="C16" s="62">
        <v>7.9000000000000008E-3</v>
      </c>
      <c r="D16" s="165" t="s">
        <v>658</v>
      </c>
      <c r="E16" t="s">
        <v>659</v>
      </c>
    </row>
    <row r="17" spans="1:8" ht="16.5" x14ac:dyDescent="0.45">
      <c r="A17" s="164" t="s">
        <v>678</v>
      </c>
      <c r="B17" s="165" t="s">
        <v>679</v>
      </c>
      <c r="C17" s="116">
        <v>0.95</v>
      </c>
      <c r="D17" s="165" t="s">
        <v>658</v>
      </c>
      <c r="E17" t="s">
        <v>672</v>
      </c>
      <c r="G17" t="s">
        <v>662</v>
      </c>
      <c r="H17" s="121">
        <f>C15-C14</f>
        <v>540.66201000000001</v>
      </c>
    </row>
    <row r="19" spans="1:8" x14ac:dyDescent="0.35">
      <c r="A19" s="34" t="s">
        <v>680</v>
      </c>
      <c r="B19" s="33" t="s">
        <v>649</v>
      </c>
      <c r="C19" s="33"/>
      <c r="D19" s="33" t="s">
        <v>651</v>
      </c>
    </row>
    <row r="20" spans="1:8" x14ac:dyDescent="0.35">
      <c r="A20" s="164" t="s">
        <v>681</v>
      </c>
      <c r="B20" s="165" t="s">
        <v>682</v>
      </c>
      <c r="C20" s="35">
        <f>'GS7132-Summary'!E32</f>
        <v>7377</v>
      </c>
      <c r="D20" s="165" t="s">
        <v>683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96E01-98A4-40C6-8CF8-D55534C131D7}">
  <sheetPr codeName="Sheet7"/>
  <dimension ref="B2:M32"/>
  <sheetViews>
    <sheetView workbookViewId="0"/>
  </sheetViews>
  <sheetFormatPr defaultColWidth="9.1796875" defaultRowHeight="14.5" x14ac:dyDescent="0.35"/>
  <cols>
    <col min="1" max="1" width="9.1796875" style="5"/>
    <col min="2" max="2" width="41.81640625" style="5" bestFit="1" customWidth="1"/>
    <col min="3" max="3" width="5.81640625" style="5" bestFit="1" customWidth="1"/>
    <col min="4" max="4" width="11" style="5" bestFit="1" customWidth="1"/>
    <col min="5" max="5" width="8.81640625" style="5" customWidth="1"/>
    <col min="6" max="7" width="9.1796875" style="5"/>
    <col min="8" max="8" width="3.1796875" style="5" customWidth="1"/>
    <col min="9" max="9" width="9.54296875" style="5" customWidth="1"/>
    <col min="10" max="10" width="17.54296875" style="5" customWidth="1"/>
    <col min="11" max="11" width="12.1796875" style="5" customWidth="1"/>
    <col min="12" max="12" width="11.54296875" style="5" customWidth="1"/>
    <col min="13" max="16384" width="9.1796875" style="5"/>
  </cols>
  <sheetData>
    <row r="2" spans="2:13" ht="18.75" customHeight="1" x14ac:dyDescent="0.45">
      <c r="B2" s="536" t="s">
        <v>5321</v>
      </c>
      <c r="C2" s="536"/>
      <c r="D2" s="536"/>
      <c r="E2" s="536"/>
      <c r="F2" s="6"/>
      <c r="G2" s="6"/>
      <c r="H2" s="6"/>
      <c r="I2" s="542" t="s">
        <v>5322</v>
      </c>
      <c r="J2" s="542"/>
      <c r="K2" s="542"/>
      <c r="L2" s="542"/>
      <c r="M2" s="542"/>
    </row>
    <row r="3" spans="2:13" ht="15" thickBot="1" x14ac:dyDescent="0.4">
      <c r="B3" s="6"/>
      <c r="C3" s="6"/>
      <c r="D3" s="6"/>
      <c r="E3" s="6"/>
      <c r="F3" s="6"/>
      <c r="G3" s="6"/>
      <c r="H3" s="6"/>
      <c r="I3" s="6"/>
      <c r="J3" s="6"/>
    </row>
    <row r="4" spans="2:13" ht="15" customHeight="1" x14ac:dyDescent="0.35">
      <c r="B4" s="537" t="s">
        <v>45</v>
      </c>
      <c r="C4" s="538"/>
      <c r="D4" s="538"/>
      <c r="E4" s="539"/>
      <c r="G4" s="6"/>
      <c r="H4" s="6"/>
      <c r="I4" s="540" t="s">
        <v>21</v>
      </c>
      <c r="J4" s="541"/>
      <c r="K4" s="541"/>
      <c r="L4" s="541"/>
      <c r="M4" s="541"/>
    </row>
    <row r="5" spans="2:13" x14ac:dyDescent="0.35">
      <c r="B5" s="533" t="s">
        <v>22</v>
      </c>
      <c r="C5" s="534"/>
      <c r="D5" s="534"/>
      <c r="E5" s="535"/>
      <c r="G5" s="6"/>
      <c r="H5" s="6"/>
      <c r="I5" s="1" t="s">
        <v>23</v>
      </c>
      <c r="J5" s="1" t="s">
        <v>24</v>
      </c>
      <c r="K5" s="1" t="s">
        <v>25</v>
      </c>
      <c r="L5" s="1" t="s">
        <v>736</v>
      </c>
      <c r="M5" s="1" t="s">
        <v>26</v>
      </c>
    </row>
    <row r="6" spans="2:13" x14ac:dyDescent="0.35">
      <c r="B6" s="7" t="s">
        <v>27</v>
      </c>
      <c r="C6" s="165" t="s">
        <v>28</v>
      </c>
      <c r="D6" s="165" t="s">
        <v>29</v>
      </c>
      <c r="E6" s="8">
        <f>'GS7133-ER Calcs'!J27</f>
        <v>2903.076481426056</v>
      </c>
      <c r="G6" s="6"/>
      <c r="H6" s="6"/>
      <c r="I6" s="2">
        <v>2019</v>
      </c>
      <c r="J6" s="195">
        <v>689</v>
      </c>
      <c r="K6" s="194"/>
      <c r="L6" s="194"/>
      <c r="M6" s="195">
        <f>SUM(J6:L6)</f>
        <v>689</v>
      </c>
    </row>
    <row r="7" spans="2:13" x14ac:dyDescent="0.35">
      <c r="B7" s="7" t="s">
        <v>30</v>
      </c>
      <c r="C7" s="165" t="s">
        <v>31</v>
      </c>
      <c r="D7" s="165" t="s">
        <v>29</v>
      </c>
      <c r="E7" s="8">
        <f>'GS7133-ER Calcs'!J28</f>
        <v>0</v>
      </c>
      <c r="G7" s="6"/>
      <c r="H7" s="6"/>
      <c r="I7" s="2">
        <v>2020</v>
      </c>
      <c r="J7" s="195">
        <v>1943</v>
      </c>
      <c r="K7" s="45">
        <v>1665</v>
      </c>
      <c r="L7" s="194"/>
      <c r="M7" s="195">
        <f t="shared" ref="M7:M9" si="0">SUM(J7:L7)</f>
        <v>3608</v>
      </c>
    </row>
    <row r="8" spans="2:13" x14ac:dyDescent="0.35">
      <c r="B8" s="7" t="s">
        <v>32</v>
      </c>
      <c r="C8" s="165" t="s">
        <v>33</v>
      </c>
      <c r="D8" s="165" t="s">
        <v>34</v>
      </c>
      <c r="E8" s="117">
        <f>'GS7133-ER Calcs'!J29</f>
        <v>0.95</v>
      </c>
      <c r="G8" s="6"/>
      <c r="H8" s="6"/>
      <c r="I8" s="2">
        <v>2021</v>
      </c>
      <c r="J8" s="360"/>
      <c r="K8" s="45">
        <v>1649</v>
      </c>
      <c r="L8" s="361">
        <f>E14</f>
        <v>2363</v>
      </c>
      <c r="M8" s="195">
        <f t="shared" si="0"/>
        <v>4012</v>
      </c>
    </row>
    <row r="9" spans="2:13" x14ac:dyDescent="0.35">
      <c r="B9" s="7" t="s">
        <v>35</v>
      </c>
      <c r="C9" s="165" t="s">
        <v>36</v>
      </c>
      <c r="D9" s="165" t="s">
        <v>29</v>
      </c>
      <c r="E9" s="8">
        <f>'GS7133-ER Calcs'!J30</f>
        <v>0</v>
      </c>
      <c r="G9" s="6"/>
      <c r="H9" s="6"/>
      <c r="I9" s="2">
        <v>2022</v>
      </c>
      <c r="J9" s="193"/>
      <c r="K9" s="362"/>
      <c r="L9" s="45">
        <f>E26</f>
        <v>4949</v>
      </c>
      <c r="M9" s="195">
        <f t="shared" si="0"/>
        <v>4949</v>
      </c>
    </row>
    <row r="10" spans="2:13" x14ac:dyDescent="0.35">
      <c r="B10" s="7" t="s">
        <v>37</v>
      </c>
      <c r="C10" s="165" t="s">
        <v>38</v>
      </c>
      <c r="D10" s="165" t="s">
        <v>29</v>
      </c>
      <c r="E10" s="8">
        <f>'GS7133-ER Calcs'!J31</f>
        <v>2757.922657354753</v>
      </c>
      <c r="G10" s="6"/>
      <c r="H10" s="6"/>
      <c r="I10" s="3" t="s">
        <v>20</v>
      </c>
      <c r="J10" s="3">
        <f>SUM(J6:J9)</f>
        <v>2632</v>
      </c>
      <c r="K10" s="3">
        <f t="shared" ref="K10:M10" si="1">SUM(K6:K9)</f>
        <v>3314</v>
      </c>
      <c r="L10" s="3">
        <f t="shared" si="1"/>
        <v>7312</v>
      </c>
      <c r="M10" s="3">
        <f t="shared" si="1"/>
        <v>13258</v>
      </c>
    </row>
    <row r="11" spans="2:13" x14ac:dyDescent="0.35">
      <c r="B11" s="533" t="s">
        <v>39</v>
      </c>
      <c r="C11" s="534"/>
      <c r="D11" s="534"/>
      <c r="E11" s="535"/>
      <c r="G11" s="6"/>
      <c r="H11" s="6"/>
      <c r="I11" s="6"/>
      <c r="J11" s="6"/>
    </row>
    <row r="12" spans="2:13" x14ac:dyDescent="0.35">
      <c r="B12" s="9" t="s">
        <v>40</v>
      </c>
      <c r="C12" s="165"/>
      <c r="D12" s="166"/>
      <c r="E12" s="10">
        <f>'GS7133-ER Calcs'!J34</f>
        <v>0.85709999999999997</v>
      </c>
      <c r="G12" s="6"/>
      <c r="H12" s="6"/>
      <c r="I12" s="6"/>
      <c r="J12" s="6"/>
    </row>
    <row r="13" spans="2:13" x14ac:dyDescent="0.35">
      <c r="B13" s="9" t="s">
        <v>41</v>
      </c>
      <c r="C13" s="165" t="s">
        <v>42</v>
      </c>
      <c r="D13" s="166" t="s">
        <v>43</v>
      </c>
      <c r="E13" s="10">
        <f>'GS7133-ER Calcs'!J35</f>
        <v>0.1429</v>
      </c>
      <c r="G13" s="6"/>
      <c r="H13" s="6"/>
      <c r="I13" s="6"/>
      <c r="J13" s="6"/>
    </row>
    <row r="14" spans="2:13" ht="15" thickBot="1" x14ac:dyDescent="0.4">
      <c r="B14" s="11" t="s">
        <v>37</v>
      </c>
      <c r="C14" s="12" t="s">
        <v>44</v>
      </c>
      <c r="D14" s="12" t="s">
        <v>29</v>
      </c>
      <c r="E14" s="13">
        <f>'GS7133-ER Calcs'!J36</f>
        <v>2363</v>
      </c>
      <c r="G14" s="6"/>
      <c r="H14" s="6"/>
      <c r="I14" s="6"/>
      <c r="J14" s="6"/>
    </row>
    <row r="15" spans="2:13" ht="15" thickBot="1" x14ac:dyDescent="0.4">
      <c r="B15" s="6"/>
      <c r="C15" s="6"/>
      <c r="D15" s="6"/>
      <c r="E15" s="6"/>
      <c r="G15" s="6"/>
      <c r="H15" s="6"/>
      <c r="I15" s="6"/>
      <c r="J15" s="6"/>
    </row>
    <row r="16" spans="2:13" x14ac:dyDescent="0.35">
      <c r="B16" s="537" t="s">
        <v>5318</v>
      </c>
      <c r="C16" s="538"/>
      <c r="D16" s="538"/>
      <c r="E16" s="539"/>
      <c r="F16" s="6"/>
      <c r="G16" s="6"/>
      <c r="H16" s="6"/>
      <c r="I16" s="6"/>
      <c r="J16" s="6"/>
    </row>
    <row r="17" spans="2:10" x14ac:dyDescent="0.35">
      <c r="B17" s="533" t="s">
        <v>22</v>
      </c>
      <c r="C17" s="534"/>
      <c r="D17" s="534"/>
      <c r="E17" s="535"/>
      <c r="F17" s="6"/>
      <c r="G17" s="6"/>
      <c r="H17" s="6"/>
      <c r="I17" s="6"/>
      <c r="J17" s="6"/>
    </row>
    <row r="18" spans="2:10" x14ac:dyDescent="0.35">
      <c r="B18" s="7" t="s">
        <v>27</v>
      </c>
      <c r="C18" s="165" t="s">
        <v>28</v>
      </c>
      <c r="D18" s="165" t="s">
        <v>29</v>
      </c>
      <c r="E18" s="8">
        <f>'GS7133-ER Calcs'!O27</f>
        <v>6079.2189120000003</v>
      </c>
      <c r="F18" s="6"/>
      <c r="G18" s="6"/>
      <c r="H18" s="6"/>
      <c r="I18" s="6"/>
      <c r="J18" s="6"/>
    </row>
    <row r="19" spans="2:10" x14ac:dyDescent="0.35">
      <c r="B19" s="7" t="s">
        <v>30</v>
      </c>
      <c r="C19" s="165" t="s">
        <v>31</v>
      </c>
      <c r="D19" s="165" t="s">
        <v>29</v>
      </c>
      <c r="E19" s="8">
        <f>'GS7133-ER Calcs'!O28</f>
        <v>0</v>
      </c>
      <c r="F19" s="6"/>
      <c r="G19" s="6"/>
      <c r="H19" s="6"/>
      <c r="I19" s="6"/>
      <c r="J19" s="6"/>
    </row>
    <row r="20" spans="2:10" x14ac:dyDescent="0.35">
      <c r="B20" s="7" t="s">
        <v>32</v>
      </c>
      <c r="C20" s="165" t="s">
        <v>33</v>
      </c>
      <c r="D20" s="165" t="s">
        <v>34</v>
      </c>
      <c r="E20" s="117">
        <f>'GS7133-ER Calcs'!O29</f>
        <v>0.95</v>
      </c>
      <c r="F20" s="6"/>
      <c r="G20" s="6"/>
      <c r="H20" s="6"/>
      <c r="I20" s="6"/>
      <c r="J20" s="6"/>
    </row>
    <row r="21" spans="2:10" x14ac:dyDescent="0.35">
      <c r="B21" s="7" t="s">
        <v>35</v>
      </c>
      <c r="C21" s="165" t="s">
        <v>36</v>
      </c>
      <c r="D21" s="165" t="s">
        <v>29</v>
      </c>
      <c r="E21" s="8">
        <f>'GS7133-ER Calcs'!O30</f>
        <v>0</v>
      </c>
      <c r="F21" s="6"/>
      <c r="G21" s="6"/>
      <c r="H21" s="6"/>
      <c r="I21" s="6"/>
      <c r="J21" s="6"/>
    </row>
    <row r="22" spans="2:10" x14ac:dyDescent="0.35">
      <c r="B22" s="7" t="s">
        <v>37</v>
      </c>
      <c r="C22" s="165" t="s">
        <v>38</v>
      </c>
      <c r="D22" s="165" t="s">
        <v>29</v>
      </c>
      <c r="E22" s="8">
        <f>'GS7133-ER Calcs'!O31</f>
        <v>5775.2579664000004</v>
      </c>
      <c r="F22" s="6"/>
      <c r="G22" s="6"/>
      <c r="H22" s="6"/>
      <c r="I22" s="6"/>
      <c r="J22" s="6"/>
    </row>
    <row r="23" spans="2:10" x14ac:dyDescent="0.35">
      <c r="B23" s="533" t="s">
        <v>39</v>
      </c>
      <c r="C23" s="534"/>
      <c r="D23" s="534"/>
      <c r="E23" s="535"/>
      <c r="F23" s="6"/>
      <c r="G23" s="6"/>
      <c r="H23" s="6"/>
      <c r="I23" s="6"/>
      <c r="J23" s="6"/>
    </row>
    <row r="24" spans="2:10" x14ac:dyDescent="0.35">
      <c r="B24" s="9" t="s">
        <v>40</v>
      </c>
      <c r="C24" s="165"/>
      <c r="D24" s="166"/>
      <c r="E24" s="10">
        <f>'GS7133-ER Calcs'!O34</f>
        <v>0.85709999999999997</v>
      </c>
      <c r="F24" s="6"/>
      <c r="G24" s="6"/>
      <c r="H24" s="6"/>
      <c r="I24" s="6"/>
      <c r="J24" s="6"/>
    </row>
    <row r="25" spans="2:10" x14ac:dyDescent="0.35">
      <c r="B25" s="9" t="s">
        <v>41</v>
      </c>
      <c r="C25" s="165" t="s">
        <v>42</v>
      </c>
      <c r="D25" s="166" t="s">
        <v>43</v>
      </c>
      <c r="E25" s="10">
        <f>'GS7133-ER Calcs'!O35</f>
        <v>0.1429</v>
      </c>
      <c r="F25" s="6"/>
      <c r="G25" s="6"/>
      <c r="H25" s="6"/>
      <c r="I25" s="6"/>
      <c r="J25" s="6"/>
    </row>
    <row r="26" spans="2:10" ht="15" thickBot="1" x14ac:dyDescent="0.4">
      <c r="B26" s="11" t="s">
        <v>37</v>
      </c>
      <c r="C26" s="12" t="s">
        <v>38</v>
      </c>
      <c r="D26" s="12" t="s">
        <v>29</v>
      </c>
      <c r="E26" s="13">
        <f>'GS7133-ER Calcs'!O36</f>
        <v>4949</v>
      </c>
      <c r="F26" s="6"/>
      <c r="G26" s="6"/>
      <c r="H26" s="6"/>
      <c r="I26" s="6"/>
      <c r="J26" s="6"/>
    </row>
    <row r="27" spans="2:10" ht="15" thickBot="1" x14ac:dyDescent="0.4">
      <c r="B27" s="6"/>
      <c r="C27" s="6"/>
      <c r="D27" s="6"/>
      <c r="E27" s="6"/>
      <c r="F27" s="6"/>
      <c r="G27" s="6"/>
      <c r="H27" s="6"/>
      <c r="I27" s="6"/>
      <c r="J27" s="6"/>
    </row>
    <row r="28" spans="2:10" ht="15.5" x14ac:dyDescent="0.35">
      <c r="B28" s="545" t="s">
        <v>5319</v>
      </c>
      <c r="C28" s="546"/>
      <c r="D28" s="546"/>
      <c r="E28" s="547"/>
      <c r="F28" s="6"/>
      <c r="G28" s="6"/>
      <c r="H28" s="6"/>
      <c r="I28" s="14"/>
      <c r="J28" s="14"/>
    </row>
    <row r="29" spans="2:10" x14ac:dyDescent="0.35">
      <c r="B29" s="548" t="s">
        <v>22</v>
      </c>
      <c r="C29" s="549"/>
      <c r="D29" s="549"/>
      <c r="E29" s="550"/>
      <c r="F29" s="6"/>
      <c r="G29" s="6"/>
      <c r="H29" s="6"/>
      <c r="I29" s="6"/>
      <c r="J29" s="6"/>
    </row>
    <row r="30" spans="2:10" x14ac:dyDescent="0.35">
      <c r="B30" s="551">
        <v>2021</v>
      </c>
      <c r="C30" s="552"/>
      <c r="D30" s="553"/>
      <c r="E30" s="15">
        <f>E14</f>
        <v>2363</v>
      </c>
      <c r="F30" s="6"/>
      <c r="G30" s="6"/>
      <c r="H30" s="6"/>
      <c r="I30" s="6"/>
      <c r="J30" s="6"/>
    </row>
    <row r="31" spans="2:10" x14ac:dyDescent="0.35">
      <c r="B31" s="551">
        <v>2022</v>
      </c>
      <c r="C31" s="552"/>
      <c r="D31" s="553"/>
      <c r="E31" s="66">
        <f>E26</f>
        <v>4949</v>
      </c>
      <c r="F31" s="6"/>
      <c r="G31" s="6"/>
      <c r="H31" s="6"/>
      <c r="I31" s="6"/>
      <c r="J31" s="6"/>
    </row>
    <row r="32" spans="2:10" ht="15" thickBot="1" x14ac:dyDescent="0.4">
      <c r="B32" s="543" t="s">
        <v>5320</v>
      </c>
      <c r="C32" s="544"/>
      <c r="D32" s="356"/>
      <c r="E32" s="358">
        <f>E30+E31</f>
        <v>7312</v>
      </c>
      <c r="F32" s="6"/>
      <c r="G32" s="6"/>
      <c r="H32" s="6"/>
      <c r="I32" s="6"/>
      <c r="J32" s="6"/>
    </row>
  </sheetData>
  <mergeCells count="14">
    <mergeCell ref="B11:E11"/>
    <mergeCell ref="B2:E2"/>
    <mergeCell ref="B4:E4"/>
    <mergeCell ref="B5:E5"/>
    <mergeCell ref="I4:M4"/>
    <mergeCell ref="I2:M2"/>
    <mergeCell ref="B32:C32"/>
    <mergeCell ref="B16:E16"/>
    <mergeCell ref="B17:E17"/>
    <mergeCell ref="B23:E23"/>
    <mergeCell ref="B28:E28"/>
    <mergeCell ref="B29:E29"/>
    <mergeCell ref="B30:D30"/>
    <mergeCell ref="B31:D3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714B-2AB8-4B17-A6AA-F6C9DC584398}">
  <sheetPr codeName="Sheet8"/>
  <dimension ref="B1:R63"/>
  <sheetViews>
    <sheetView topLeftCell="D1" workbookViewId="0">
      <selection activeCell="N3" sqref="N3"/>
    </sheetView>
  </sheetViews>
  <sheetFormatPr defaultColWidth="9.1796875" defaultRowHeight="14.5" x14ac:dyDescent="0.35"/>
  <cols>
    <col min="1" max="1" width="9.1796875" style="5"/>
    <col min="2" max="2" width="29.81640625" style="5" bestFit="1" customWidth="1"/>
    <col min="3" max="3" width="19.81640625" style="5" customWidth="1"/>
    <col min="4" max="4" width="33.08984375" style="5" bestFit="1" customWidth="1"/>
    <col min="5" max="5" width="17.90625" style="5" customWidth="1"/>
    <col min="6" max="6" width="16.90625" style="5" bestFit="1" customWidth="1"/>
    <col min="7" max="7" width="20.1796875" style="5" bestFit="1" customWidth="1"/>
    <col min="8" max="8" width="20.1796875" style="5" customWidth="1"/>
    <col min="9" max="9" width="18.453125" style="5" bestFit="1" customWidth="1"/>
    <col min="10" max="10" width="25.54296875" style="5" customWidth="1"/>
    <col min="11" max="11" width="27.90625" style="5" customWidth="1"/>
    <col min="12" max="12" width="18.26953125" style="5" bestFit="1" customWidth="1"/>
    <col min="13" max="13" width="17.1796875" style="5" customWidth="1"/>
    <col min="14" max="14" width="14.1796875" style="5" bestFit="1" customWidth="1"/>
    <col min="15" max="15" width="18.36328125" style="5" bestFit="1" customWidth="1"/>
    <col min="16" max="16" width="17" style="5" customWidth="1"/>
    <col min="17" max="18" width="11.36328125" style="5" bestFit="1" customWidth="1"/>
    <col min="19" max="16384" width="9.1796875" style="5"/>
  </cols>
  <sheetData>
    <row r="1" spans="2:18" ht="15" thickBot="1" x14ac:dyDescent="0.4">
      <c r="L1" s="555">
        <v>2021</v>
      </c>
      <c r="M1" s="555"/>
      <c r="N1" s="555"/>
      <c r="O1" s="555">
        <v>2022</v>
      </c>
      <c r="P1" s="555"/>
      <c r="Q1" s="555"/>
    </row>
    <row r="2" spans="2:18" x14ac:dyDescent="0.35">
      <c r="B2" s="25" t="s">
        <v>0</v>
      </c>
      <c r="C2" s="167" t="s">
        <v>46</v>
      </c>
      <c r="D2" s="167" t="s">
        <v>47</v>
      </c>
      <c r="E2" s="167" t="s">
        <v>48</v>
      </c>
      <c r="F2" s="167" t="s">
        <v>49</v>
      </c>
      <c r="G2" s="167" t="s">
        <v>50</v>
      </c>
      <c r="H2" s="167" t="s">
        <v>51</v>
      </c>
      <c r="I2" s="167" t="s">
        <v>52</v>
      </c>
      <c r="J2" s="26" t="s">
        <v>7</v>
      </c>
      <c r="K2" s="26" t="s">
        <v>5435</v>
      </c>
      <c r="L2" s="151" t="s">
        <v>5228</v>
      </c>
      <c r="M2" s="313" t="s">
        <v>5226</v>
      </c>
      <c r="N2" s="188" t="s">
        <v>54</v>
      </c>
      <c r="O2" s="151" t="s">
        <v>5228</v>
      </c>
      <c r="P2" s="281" t="s">
        <v>5226</v>
      </c>
      <c r="Q2" s="26" t="s">
        <v>54</v>
      </c>
      <c r="R2" s="281" t="s">
        <v>55</v>
      </c>
    </row>
    <row r="3" spans="2:18" ht="15" customHeight="1" x14ac:dyDescent="0.35">
      <c r="B3" s="561" t="s">
        <v>11</v>
      </c>
      <c r="C3" s="63" t="s">
        <v>684</v>
      </c>
      <c r="D3" s="63" t="s">
        <v>685</v>
      </c>
      <c r="E3" s="64">
        <v>-19.074870000000001</v>
      </c>
      <c r="F3" s="64">
        <v>33.642809999999997</v>
      </c>
      <c r="G3" s="142">
        <v>43766</v>
      </c>
      <c r="H3" s="191">
        <f>SUM(L3:M3,O3:P3)</f>
        <v>0</v>
      </c>
      <c r="I3" s="63">
        <f>'GS7133 Household List'!D45</f>
        <v>43</v>
      </c>
      <c r="J3" s="328">
        <f>IF(K3&lt;300,K3,300)</f>
        <v>300</v>
      </c>
      <c r="K3" s="84">
        <f>'GS7133 Household List'!J45</f>
        <v>399</v>
      </c>
      <c r="L3" s="183"/>
      <c r="M3" s="183"/>
      <c r="N3" s="183">
        <f>IF(G3&lt;C$37,F$42*J3,(C$39-G3)*J3*E$42)</f>
        <v>52439.999999999993</v>
      </c>
      <c r="O3" s="183"/>
      <c r="P3" s="183"/>
      <c r="Q3" s="183">
        <f>IF(G3&lt;=C$39,F$43*J3,(C$38-G3)*J3*E$43)</f>
        <v>51585</v>
      </c>
      <c r="R3" s="183">
        <f t="shared" ref="R3:R26" si="0">N3+Q3</f>
        <v>104025</v>
      </c>
    </row>
    <row r="4" spans="2:18" x14ac:dyDescent="0.35">
      <c r="B4" s="561"/>
      <c r="C4" s="63" t="s">
        <v>686</v>
      </c>
      <c r="D4" s="63" t="s">
        <v>687</v>
      </c>
      <c r="E4" s="64">
        <v>-19.094850000000001</v>
      </c>
      <c r="F4" s="64">
        <v>33.659199999999998</v>
      </c>
      <c r="G4" s="142">
        <v>43769</v>
      </c>
      <c r="H4" s="191">
        <f t="shared" ref="H4:H26" si="1">SUM(L4:M4,O4:P4)</f>
        <v>0</v>
      </c>
      <c r="I4" s="63">
        <f>'GS7133 Household List'!D105</f>
        <v>59</v>
      </c>
      <c r="J4" s="328">
        <f t="shared" ref="J4:J17" si="2">IF(K4&lt;300,K4,300)</f>
        <v>300</v>
      </c>
      <c r="K4" s="84">
        <f>'GS7133 Household List'!J105</f>
        <v>370</v>
      </c>
      <c r="L4" s="183"/>
      <c r="M4" s="183"/>
      <c r="N4" s="183">
        <f t="shared" ref="N4:N26" si="3">IF(G4&lt;C$37,F$42*J4,(C$39-G4)*J4*E$42)</f>
        <v>52439.999999999993</v>
      </c>
      <c r="O4" s="183"/>
      <c r="P4" s="183"/>
      <c r="Q4" s="183">
        <f t="shared" ref="Q4:Q26" si="4">IF(G4&lt;=C$39,F$43*J4,(C$38-G4)*J4*E$43)</f>
        <v>51585</v>
      </c>
      <c r="R4" s="183">
        <f t="shared" si="0"/>
        <v>104025</v>
      </c>
    </row>
    <row r="5" spans="2:18" x14ac:dyDescent="0.35">
      <c r="B5" s="561"/>
      <c r="C5" s="63" t="s">
        <v>688</v>
      </c>
      <c r="D5" s="63" t="s">
        <v>689</v>
      </c>
      <c r="E5" s="64">
        <v>-19.080169999999999</v>
      </c>
      <c r="F5" s="64">
        <v>33.63955</v>
      </c>
      <c r="G5" s="142">
        <v>43769</v>
      </c>
      <c r="H5" s="191">
        <f t="shared" si="1"/>
        <v>0</v>
      </c>
      <c r="I5" s="63">
        <f>'GS7133 Household List'!D150</f>
        <v>44</v>
      </c>
      <c r="J5" s="328">
        <f t="shared" si="2"/>
        <v>300</v>
      </c>
      <c r="K5" s="84">
        <f>'GS7133 Household List'!J150</f>
        <v>342</v>
      </c>
      <c r="L5" s="183"/>
      <c r="M5" s="183"/>
      <c r="N5" s="183">
        <f t="shared" si="3"/>
        <v>52439.999999999993</v>
      </c>
      <c r="O5" s="183"/>
      <c r="P5" s="183"/>
      <c r="Q5" s="183">
        <f t="shared" si="4"/>
        <v>51585</v>
      </c>
      <c r="R5" s="183">
        <f t="shared" si="0"/>
        <v>104025</v>
      </c>
    </row>
    <row r="6" spans="2:18" x14ac:dyDescent="0.35">
      <c r="B6" s="561"/>
      <c r="C6" s="63" t="s">
        <v>690</v>
      </c>
      <c r="D6" s="63" t="s">
        <v>691</v>
      </c>
      <c r="E6" s="64">
        <v>-19.068460000000002</v>
      </c>
      <c r="F6" s="64">
        <v>33.645510000000002</v>
      </c>
      <c r="G6" s="142">
        <v>43775</v>
      </c>
      <c r="H6" s="191">
        <f t="shared" si="1"/>
        <v>0</v>
      </c>
      <c r="I6" s="63">
        <f>'GS7133 Household List'!D244</f>
        <v>93</v>
      </c>
      <c r="J6" s="328">
        <f t="shared" si="2"/>
        <v>300</v>
      </c>
      <c r="K6" s="84">
        <f>'GS7133 Household List'!J244</f>
        <v>720</v>
      </c>
      <c r="L6" s="183"/>
      <c r="M6" s="183"/>
      <c r="N6" s="183">
        <f t="shared" si="3"/>
        <v>52439.999999999993</v>
      </c>
      <c r="O6" s="183"/>
      <c r="P6" s="183"/>
      <c r="Q6" s="183">
        <f t="shared" si="4"/>
        <v>51585</v>
      </c>
      <c r="R6" s="183">
        <f t="shared" si="0"/>
        <v>104025</v>
      </c>
    </row>
    <row r="7" spans="2:18" x14ac:dyDescent="0.35">
      <c r="B7" s="561"/>
      <c r="C7" s="63" t="s">
        <v>692</v>
      </c>
      <c r="D7" s="63" t="s">
        <v>693</v>
      </c>
      <c r="E7" s="64">
        <v>-19.124469999999999</v>
      </c>
      <c r="F7" s="64">
        <v>33.663679999999999</v>
      </c>
      <c r="G7" s="142">
        <v>43763</v>
      </c>
      <c r="H7" s="191">
        <f t="shared" si="1"/>
        <v>0</v>
      </c>
      <c r="I7" s="63">
        <f>'GS7133 Household List'!D294</f>
        <v>49</v>
      </c>
      <c r="J7" s="328">
        <f t="shared" si="2"/>
        <v>300</v>
      </c>
      <c r="K7" s="84">
        <f>'GS7133 Household List'!J294</f>
        <v>314</v>
      </c>
      <c r="L7" s="183"/>
      <c r="M7" s="183"/>
      <c r="N7" s="183">
        <f t="shared" si="3"/>
        <v>52439.999999999993</v>
      </c>
      <c r="O7" s="183"/>
      <c r="P7" s="183"/>
      <c r="Q7" s="183">
        <f t="shared" si="4"/>
        <v>51585</v>
      </c>
      <c r="R7" s="183">
        <f t="shared" si="0"/>
        <v>104025</v>
      </c>
    </row>
    <row r="8" spans="2:18" x14ac:dyDescent="0.35">
      <c r="B8" s="561"/>
      <c r="C8" s="63" t="s">
        <v>694</v>
      </c>
      <c r="D8" s="63" t="s">
        <v>695</v>
      </c>
      <c r="E8" s="64">
        <v>-19.098199999999999</v>
      </c>
      <c r="F8" s="64">
        <v>33.653680000000001</v>
      </c>
      <c r="G8" s="142">
        <v>43773</v>
      </c>
      <c r="H8" s="191">
        <f t="shared" si="1"/>
        <v>0</v>
      </c>
      <c r="I8" s="63">
        <f>'GS7133 Household List'!D358</f>
        <v>63</v>
      </c>
      <c r="J8" s="328">
        <f t="shared" si="2"/>
        <v>300</v>
      </c>
      <c r="K8" s="84">
        <f>'GS7133 Household List'!J358</f>
        <v>460</v>
      </c>
      <c r="L8" s="183"/>
      <c r="M8" s="183"/>
      <c r="N8" s="183">
        <f t="shared" si="3"/>
        <v>52439.999999999993</v>
      </c>
      <c r="O8" s="183"/>
      <c r="P8" s="183"/>
      <c r="Q8" s="183">
        <f t="shared" si="4"/>
        <v>51585</v>
      </c>
      <c r="R8" s="183">
        <f t="shared" si="0"/>
        <v>104025</v>
      </c>
    </row>
    <row r="9" spans="2:18" x14ac:dyDescent="0.35">
      <c r="B9" s="561"/>
      <c r="C9" s="63" t="s">
        <v>696</v>
      </c>
      <c r="D9" s="63" t="s">
        <v>697</v>
      </c>
      <c r="E9" s="64">
        <v>-19.0962</v>
      </c>
      <c r="F9" s="64">
        <v>33.632190000000001</v>
      </c>
      <c r="G9" s="142">
        <v>43769</v>
      </c>
      <c r="H9" s="191">
        <f t="shared" si="1"/>
        <v>0</v>
      </c>
      <c r="I9" s="63">
        <f>'GS7133 Household List'!D410</f>
        <v>51</v>
      </c>
      <c r="J9" s="328">
        <f t="shared" si="2"/>
        <v>300</v>
      </c>
      <c r="K9" s="84">
        <f>'GS7133 Household List'!J410</f>
        <v>483</v>
      </c>
      <c r="L9" s="183"/>
      <c r="M9" s="183"/>
      <c r="N9" s="183">
        <f t="shared" si="3"/>
        <v>52439.999999999993</v>
      </c>
      <c r="O9" s="183"/>
      <c r="P9" s="183"/>
      <c r="Q9" s="183">
        <f t="shared" si="4"/>
        <v>51585</v>
      </c>
      <c r="R9" s="183">
        <f t="shared" si="0"/>
        <v>104025</v>
      </c>
    </row>
    <row r="10" spans="2:18" x14ac:dyDescent="0.35">
      <c r="B10" s="561"/>
      <c r="C10" s="63" t="s">
        <v>698</v>
      </c>
      <c r="D10" s="63" t="s">
        <v>699</v>
      </c>
      <c r="E10" s="64">
        <v>-19.128720000000001</v>
      </c>
      <c r="F10" s="64">
        <v>33.553519999999999</v>
      </c>
      <c r="G10" s="142">
        <v>43738</v>
      </c>
      <c r="H10" s="191">
        <f t="shared" si="1"/>
        <v>0</v>
      </c>
      <c r="I10" s="63">
        <f>'GS7133 Household List'!D465</f>
        <v>54</v>
      </c>
      <c r="J10" s="328">
        <f t="shared" si="2"/>
        <v>300</v>
      </c>
      <c r="K10" s="84">
        <f>'GS7133 Household List'!J465</f>
        <v>391</v>
      </c>
      <c r="L10" s="183"/>
      <c r="M10" s="183"/>
      <c r="N10" s="183">
        <f t="shared" si="3"/>
        <v>52439.999999999993</v>
      </c>
      <c r="O10" s="183"/>
      <c r="P10" s="183"/>
      <c r="Q10" s="183">
        <f t="shared" si="4"/>
        <v>51585</v>
      </c>
      <c r="R10" s="183">
        <f t="shared" si="0"/>
        <v>104025</v>
      </c>
    </row>
    <row r="11" spans="2:18" x14ac:dyDescent="0.35">
      <c r="B11" s="561"/>
      <c r="C11" s="165" t="s">
        <v>106</v>
      </c>
      <c r="D11" s="410" t="s">
        <v>107</v>
      </c>
      <c r="E11" s="150">
        <v>-19.059660000000001</v>
      </c>
      <c r="F11" s="150">
        <v>33.449640000000002</v>
      </c>
      <c r="G11" s="157">
        <v>44519</v>
      </c>
      <c r="H11" s="191">
        <f t="shared" si="1"/>
        <v>3</v>
      </c>
      <c r="I11" s="165">
        <f>'GS7133 Household List'!D529</f>
        <v>63</v>
      </c>
      <c r="J11" s="328">
        <v>300</v>
      </c>
      <c r="K11" s="165">
        <f>'GS7133 Household List'!J529</f>
        <v>429</v>
      </c>
      <c r="L11" s="183"/>
      <c r="M11" s="189">
        <f>'WQT FAILS'!V12</f>
        <v>3</v>
      </c>
      <c r="N11" s="183">
        <f t="shared" si="3"/>
        <v>11970</v>
      </c>
      <c r="O11" s="183"/>
      <c r="P11" s="183">
        <f>'WQT FAILS'!W12</f>
        <v>0</v>
      </c>
      <c r="Q11" s="183">
        <f t="shared" si="4"/>
        <v>51585</v>
      </c>
      <c r="R11" s="183">
        <f t="shared" si="0"/>
        <v>63555</v>
      </c>
    </row>
    <row r="12" spans="2:18" x14ac:dyDescent="0.35">
      <c r="B12" s="561"/>
      <c r="C12" s="165" t="s">
        <v>700</v>
      </c>
      <c r="D12" s="410" t="s">
        <v>701</v>
      </c>
      <c r="E12" s="150">
        <v>-19.08174</v>
      </c>
      <c r="F12" s="150">
        <v>33.47166</v>
      </c>
      <c r="G12" s="157">
        <v>44519</v>
      </c>
      <c r="H12" s="191">
        <f t="shared" si="1"/>
        <v>4</v>
      </c>
      <c r="I12" s="165">
        <f>'GS7133 Household List'!D587</f>
        <v>57</v>
      </c>
      <c r="J12" s="328">
        <v>300</v>
      </c>
      <c r="K12" s="165">
        <f>'GS7133 Household List'!J587</f>
        <v>401</v>
      </c>
      <c r="L12" s="183">
        <v>0</v>
      </c>
      <c r="M12" s="183"/>
      <c r="N12" s="183">
        <f t="shared" si="3"/>
        <v>11970</v>
      </c>
      <c r="O12" s="183">
        <f>'Maintenance and RCF'!Q28</f>
        <v>4</v>
      </c>
      <c r="P12" s="183"/>
      <c r="Q12" s="183">
        <f t="shared" si="4"/>
        <v>51585</v>
      </c>
      <c r="R12" s="183">
        <f t="shared" si="0"/>
        <v>63555</v>
      </c>
    </row>
    <row r="13" spans="2:18" x14ac:dyDescent="0.35">
      <c r="B13" s="561"/>
      <c r="C13" s="165" t="s">
        <v>104</v>
      </c>
      <c r="D13" s="410" t="s">
        <v>105</v>
      </c>
      <c r="E13" s="150">
        <v>-19.10651</v>
      </c>
      <c r="F13" s="150">
        <v>33.465809999999998</v>
      </c>
      <c r="G13" s="157">
        <v>44519</v>
      </c>
      <c r="H13" s="191">
        <f t="shared" si="1"/>
        <v>0</v>
      </c>
      <c r="I13" s="165">
        <f>'GS7133 Household List'!D639</f>
        <v>51</v>
      </c>
      <c r="J13" s="328">
        <f t="shared" si="2"/>
        <v>300</v>
      </c>
      <c r="K13" s="165">
        <f>'GS7133 Household List'!J639</f>
        <v>400</v>
      </c>
      <c r="L13" s="183"/>
      <c r="M13" s="183"/>
      <c r="N13" s="183">
        <f t="shared" si="3"/>
        <v>11970</v>
      </c>
      <c r="O13" s="183"/>
      <c r="P13" s="183"/>
      <c r="Q13" s="183">
        <f t="shared" si="4"/>
        <v>51585</v>
      </c>
      <c r="R13" s="183">
        <f t="shared" si="0"/>
        <v>63555</v>
      </c>
    </row>
    <row r="14" spans="2:18" x14ac:dyDescent="0.35">
      <c r="B14" s="561"/>
      <c r="C14" s="165" t="s">
        <v>706</v>
      </c>
      <c r="D14" s="410" t="s">
        <v>707</v>
      </c>
      <c r="E14" s="150">
        <v>-19.067440000000001</v>
      </c>
      <c r="F14" s="150">
        <v>33.634549999999997</v>
      </c>
      <c r="G14" s="157">
        <v>44522</v>
      </c>
      <c r="H14" s="191">
        <f t="shared" si="1"/>
        <v>0</v>
      </c>
      <c r="I14" s="165">
        <f>'GS7133 Household List'!D724</f>
        <v>84</v>
      </c>
      <c r="J14" s="328">
        <f t="shared" si="2"/>
        <v>300</v>
      </c>
      <c r="K14" s="165">
        <f>'GS7133 Household List'!J724</f>
        <v>542</v>
      </c>
      <c r="L14" s="183"/>
      <c r="M14" s="183"/>
      <c r="N14" s="183">
        <f t="shared" si="3"/>
        <v>11115</v>
      </c>
      <c r="O14" s="183"/>
      <c r="P14" s="183"/>
      <c r="Q14" s="183">
        <f t="shared" si="4"/>
        <v>51585</v>
      </c>
      <c r="R14" s="183">
        <f t="shared" si="0"/>
        <v>62700</v>
      </c>
    </row>
    <row r="15" spans="2:18" x14ac:dyDescent="0.35">
      <c r="B15" s="561"/>
      <c r="C15" s="165" t="s">
        <v>704</v>
      </c>
      <c r="D15" s="410" t="s">
        <v>705</v>
      </c>
      <c r="E15" s="150">
        <v>-19.087700000000002</v>
      </c>
      <c r="F15" s="150">
        <v>33.652479999999997</v>
      </c>
      <c r="G15" s="157">
        <v>44522</v>
      </c>
      <c r="H15" s="191">
        <f t="shared" si="1"/>
        <v>0</v>
      </c>
      <c r="I15" s="165">
        <f>'GS7133 Household List'!D757</f>
        <v>32</v>
      </c>
      <c r="J15" s="328">
        <f t="shared" si="2"/>
        <v>300</v>
      </c>
      <c r="K15" s="165">
        <f>'GS7133 Household List'!J757</f>
        <v>380</v>
      </c>
      <c r="L15" s="183"/>
      <c r="M15" s="183"/>
      <c r="N15" s="183">
        <f t="shared" si="3"/>
        <v>11115</v>
      </c>
      <c r="O15" s="183"/>
      <c r="P15" s="183"/>
      <c r="Q15" s="183">
        <f t="shared" si="4"/>
        <v>51585</v>
      </c>
      <c r="R15" s="183">
        <f t="shared" si="0"/>
        <v>62700</v>
      </c>
    </row>
    <row r="16" spans="2:18" x14ac:dyDescent="0.35">
      <c r="B16" s="561"/>
      <c r="C16" s="165" t="s">
        <v>702</v>
      </c>
      <c r="D16" s="410" t="s">
        <v>703</v>
      </c>
      <c r="E16" s="150">
        <v>-19.089749999999999</v>
      </c>
      <c r="F16" s="150">
        <v>33.650779999999997</v>
      </c>
      <c r="G16" s="157">
        <v>44522</v>
      </c>
      <c r="H16" s="191">
        <f t="shared" si="1"/>
        <v>0</v>
      </c>
      <c r="I16" s="165">
        <f>'GS7133 Household List'!D794</f>
        <v>36</v>
      </c>
      <c r="J16" s="328">
        <f t="shared" si="2"/>
        <v>300</v>
      </c>
      <c r="K16" s="165">
        <f>'GS7133 Household List'!J794</f>
        <v>374</v>
      </c>
      <c r="L16" s="183"/>
      <c r="M16" s="183"/>
      <c r="N16" s="183">
        <f t="shared" si="3"/>
        <v>11115</v>
      </c>
      <c r="O16" s="183"/>
      <c r="P16" s="183"/>
      <c r="Q16" s="183">
        <f t="shared" si="4"/>
        <v>51585</v>
      </c>
      <c r="R16" s="183">
        <f t="shared" si="0"/>
        <v>62700</v>
      </c>
    </row>
    <row r="17" spans="2:18" x14ac:dyDescent="0.35">
      <c r="B17" s="561"/>
      <c r="C17" s="165" t="s">
        <v>708</v>
      </c>
      <c r="D17" s="410" t="s">
        <v>709</v>
      </c>
      <c r="E17" s="150">
        <v>-19.107620000000001</v>
      </c>
      <c r="F17" s="150">
        <v>33.487659999999998</v>
      </c>
      <c r="G17" s="157">
        <v>44523</v>
      </c>
      <c r="H17" s="191">
        <f t="shared" si="1"/>
        <v>0</v>
      </c>
      <c r="I17" s="165">
        <f>'GS7133 Household List'!D848</f>
        <v>53</v>
      </c>
      <c r="J17" s="328">
        <f t="shared" si="2"/>
        <v>300</v>
      </c>
      <c r="K17" s="165">
        <f>'GS7133 Household List'!J848</f>
        <v>388</v>
      </c>
      <c r="L17" s="183"/>
      <c r="M17" s="183"/>
      <c r="N17" s="183">
        <f t="shared" si="3"/>
        <v>10830</v>
      </c>
      <c r="O17" s="183"/>
      <c r="P17" s="183"/>
      <c r="Q17" s="183">
        <f t="shared" si="4"/>
        <v>51585</v>
      </c>
      <c r="R17" s="183">
        <f t="shared" si="0"/>
        <v>62415</v>
      </c>
    </row>
    <row r="18" spans="2:18" x14ac:dyDescent="0.35">
      <c r="B18" s="561"/>
      <c r="C18" s="165" t="s">
        <v>710</v>
      </c>
      <c r="D18" s="410" t="s">
        <v>711</v>
      </c>
      <c r="E18" s="165">
        <v>-19.099640000000001</v>
      </c>
      <c r="F18" s="165">
        <v>33.660420000000002</v>
      </c>
      <c r="G18" s="157">
        <v>44523</v>
      </c>
      <c r="H18" s="191">
        <f t="shared" si="1"/>
        <v>9</v>
      </c>
      <c r="I18" s="165">
        <f>'GS7133 Household List'!D922</f>
        <v>73</v>
      </c>
      <c r="J18" s="328">
        <v>300</v>
      </c>
      <c r="K18" s="165">
        <f>'GS7133 Household List'!J922</f>
        <v>467</v>
      </c>
      <c r="L18" s="183">
        <v>0</v>
      </c>
      <c r="M18" s="183"/>
      <c r="N18" s="183">
        <f t="shared" si="3"/>
        <v>10830</v>
      </c>
      <c r="O18" s="183">
        <v>9</v>
      </c>
      <c r="P18" s="183"/>
      <c r="Q18" s="183">
        <f t="shared" si="4"/>
        <v>51585</v>
      </c>
      <c r="R18" s="183">
        <f t="shared" si="0"/>
        <v>62415</v>
      </c>
    </row>
    <row r="19" spans="2:18" x14ac:dyDescent="0.35">
      <c r="B19" s="561"/>
      <c r="C19" s="165" t="s">
        <v>714</v>
      </c>
      <c r="D19" s="410" t="s">
        <v>715</v>
      </c>
      <c r="E19" s="165">
        <v>-19.070070000000001</v>
      </c>
      <c r="F19" s="165">
        <v>33.64734</v>
      </c>
      <c r="G19" s="157">
        <v>44524</v>
      </c>
      <c r="H19" s="191">
        <f t="shared" si="1"/>
        <v>3</v>
      </c>
      <c r="I19" s="165">
        <f>'GS7133 Household List'!D984</f>
        <v>61</v>
      </c>
      <c r="J19" s="328">
        <v>300</v>
      </c>
      <c r="K19" s="165">
        <f>'GS7133 Household List'!J984</f>
        <v>500</v>
      </c>
      <c r="L19" s="183">
        <v>0</v>
      </c>
      <c r="M19" s="183"/>
      <c r="N19" s="183">
        <f t="shared" si="3"/>
        <v>10545</v>
      </c>
      <c r="O19" s="183">
        <v>3</v>
      </c>
      <c r="P19" s="183"/>
      <c r="Q19" s="183">
        <f t="shared" si="4"/>
        <v>51585</v>
      </c>
      <c r="R19" s="183">
        <f t="shared" si="0"/>
        <v>62130</v>
      </c>
    </row>
    <row r="20" spans="2:18" x14ac:dyDescent="0.35">
      <c r="B20" s="561"/>
      <c r="C20" s="165" t="s">
        <v>712</v>
      </c>
      <c r="D20" s="410" t="s">
        <v>713</v>
      </c>
      <c r="E20" s="165">
        <v>-19.070409999999999</v>
      </c>
      <c r="F20" s="165">
        <v>33.650880000000001</v>
      </c>
      <c r="G20" s="157">
        <v>44524</v>
      </c>
      <c r="H20" s="191">
        <f t="shared" si="1"/>
        <v>4</v>
      </c>
      <c r="I20" s="165">
        <f>'GS7133 Household List'!D1048</f>
        <v>63</v>
      </c>
      <c r="J20" s="328">
        <v>300</v>
      </c>
      <c r="K20" s="165">
        <f>'GS7133 Household List'!J1048</f>
        <v>489</v>
      </c>
      <c r="L20" s="183">
        <v>0</v>
      </c>
      <c r="M20" s="183"/>
      <c r="N20" s="183">
        <f t="shared" si="3"/>
        <v>10545</v>
      </c>
      <c r="O20" s="183">
        <v>4</v>
      </c>
      <c r="P20" s="183"/>
      <c r="Q20" s="183">
        <f t="shared" si="4"/>
        <v>51585</v>
      </c>
      <c r="R20" s="183">
        <f t="shared" si="0"/>
        <v>62130</v>
      </c>
    </row>
    <row r="21" spans="2:18" x14ac:dyDescent="0.35">
      <c r="B21" s="561"/>
      <c r="C21" s="165" t="s">
        <v>718</v>
      </c>
      <c r="D21" s="410" t="s">
        <v>719</v>
      </c>
      <c r="E21" s="165">
        <v>-19.127479999999998</v>
      </c>
      <c r="F21" s="165">
        <v>33.447240000000001</v>
      </c>
      <c r="G21" s="157">
        <v>44525</v>
      </c>
      <c r="H21" s="191">
        <f t="shared" si="1"/>
        <v>0</v>
      </c>
      <c r="I21" s="165">
        <f>'GS7133 Household List'!D1089</f>
        <v>40</v>
      </c>
      <c r="J21" s="328">
        <v>300</v>
      </c>
      <c r="K21" s="165">
        <f>'GS7133 Household List'!J1089</f>
        <v>302</v>
      </c>
      <c r="L21" s="183"/>
      <c r="M21" s="183"/>
      <c r="N21" s="183">
        <f t="shared" si="3"/>
        <v>10260</v>
      </c>
      <c r="O21" s="183"/>
      <c r="P21" s="183"/>
      <c r="Q21" s="183">
        <f t="shared" si="4"/>
        <v>51585</v>
      </c>
      <c r="R21" s="183">
        <f t="shared" si="0"/>
        <v>61845</v>
      </c>
    </row>
    <row r="22" spans="2:18" x14ac:dyDescent="0.35">
      <c r="B22" s="561"/>
      <c r="C22" s="165" t="s">
        <v>716</v>
      </c>
      <c r="D22" s="410" t="s">
        <v>717</v>
      </c>
      <c r="E22" s="165">
        <v>-19.10126</v>
      </c>
      <c r="F22" s="165">
        <v>33.494030000000002</v>
      </c>
      <c r="G22" s="157">
        <v>44525</v>
      </c>
      <c r="H22" s="191">
        <f t="shared" si="1"/>
        <v>0</v>
      </c>
      <c r="I22" s="165">
        <f>'GS7133 Household List'!D1129</f>
        <v>39</v>
      </c>
      <c r="J22" s="328">
        <v>300</v>
      </c>
      <c r="K22" s="165">
        <f>'GS7133 Household List'!J1129</f>
        <v>336</v>
      </c>
      <c r="L22" s="183"/>
      <c r="M22" s="183"/>
      <c r="N22" s="183">
        <f t="shared" si="3"/>
        <v>10260</v>
      </c>
      <c r="O22" s="183"/>
      <c r="P22" s="183"/>
      <c r="Q22" s="183">
        <f t="shared" si="4"/>
        <v>51585</v>
      </c>
      <c r="R22" s="183">
        <f t="shared" si="0"/>
        <v>61845</v>
      </c>
    </row>
    <row r="23" spans="2:18" x14ac:dyDescent="0.35">
      <c r="B23" s="561"/>
      <c r="C23" s="165" t="s">
        <v>724</v>
      </c>
      <c r="D23" s="410" t="s">
        <v>725</v>
      </c>
      <c r="E23" s="165">
        <v>-19.032920000000001</v>
      </c>
      <c r="F23" s="165">
        <v>33.655279999999998</v>
      </c>
      <c r="G23" s="157">
        <v>44526</v>
      </c>
      <c r="H23" s="191">
        <f t="shared" si="1"/>
        <v>67</v>
      </c>
      <c r="I23" s="165">
        <f>'GS7133 Household List'!D1183</f>
        <v>53</v>
      </c>
      <c r="J23" s="328">
        <v>300</v>
      </c>
      <c r="K23" s="165">
        <f>'GS7133 Household List'!J1183</f>
        <v>356</v>
      </c>
      <c r="L23" s="183"/>
      <c r="M23" s="183">
        <f>'WQT FAILS'!V16</f>
        <v>32</v>
      </c>
      <c r="N23" s="183">
        <f t="shared" si="3"/>
        <v>9975</v>
      </c>
      <c r="O23" s="183"/>
      <c r="P23" s="183">
        <f>'WQT FAILS'!W16</f>
        <v>35</v>
      </c>
      <c r="Q23" s="183">
        <f t="shared" si="4"/>
        <v>51585</v>
      </c>
      <c r="R23" s="183">
        <f t="shared" si="0"/>
        <v>61560</v>
      </c>
    </row>
    <row r="24" spans="2:18" x14ac:dyDescent="0.35">
      <c r="B24" s="561"/>
      <c r="C24" s="165" t="s">
        <v>722</v>
      </c>
      <c r="D24" s="410" t="s">
        <v>723</v>
      </c>
      <c r="E24" s="165">
        <v>-19.07554</v>
      </c>
      <c r="F24" s="165">
        <v>33.666730000000001</v>
      </c>
      <c r="G24" s="157">
        <v>44526</v>
      </c>
      <c r="H24" s="191">
        <f t="shared" si="1"/>
        <v>0</v>
      </c>
      <c r="I24" s="165">
        <f>'GS7133 Household List'!D1237</f>
        <v>53</v>
      </c>
      <c r="J24" s="328">
        <v>300</v>
      </c>
      <c r="K24" s="165">
        <f>'GS7133 Household List'!J1237</f>
        <v>351</v>
      </c>
      <c r="L24" s="183"/>
      <c r="M24" s="183"/>
      <c r="N24" s="183">
        <f t="shared" si="3"/>
        <v>9975</v>
      </c>
      <c r="O24" s="183"/>
      <c r="P24" s="183"/>
      <c r="Q24" s="183">
        <f t="shared" si="4"/>
        <v>51585</v>
      </c>
      <c r="R24" s="183">
        <f t="shared" si="0"/>
        <v>61560</v>
      </c>
    </row>
    <row r="25" spans="2:18" x14ac:dyDescent="0.35">
      <c r="B25" s="561"/>
      <c r="C25" s="165" t="s">
        <v>720</v>
      </c>
      <c r="D25" s="410" t="s">
        <v>721</v>
      </c>
      <c r="E25" s="165">
        <v>-19.095610000000001</v>
      </c>
      <c r="F25" s="165">
        <v>33.656309999999998</v>
      </c>
      <c r="G25" s="157">
        <v>44526</v>
      </c>
      <c r="H25" s="191">
        <f t="shared" si="1"/>
        <v>0</v>
      </c>
      <c r="I25" s="165">
        <f>'GS7133 Household List'!D1282</f>
        <v>44</v>
      </c>
      <c r="J25" s="328">
        <v>300</v>
      </c>
      <c r="K25" s="165">
        <f>'GS7133 Household List'!J1282</f>
        <v>308</v>
      </c>
      <c r="L25" s="183"/>
      <c r="M25" s="183"/>
      <c r="N25" s="183">
        <f t="shared" si="3"/>
        <v>9975</v>
      </c>
      <c r="O25" s="183"/>
      <c r="P25" s="183"/>
      <c r="Q25" s="183">
        <f t="shared" si="4"/>
        <v>51585</v>
      </c>
      <c r="R25" s="183">
        <f t="shared" si="0"/>
        <v>61560</v>
      </c>
    </row>
    <row r="26" spans="2:18" x14ac:dyDescent="0.35">
      <c r="B26" s="561"/>
      <c r="C26" s="165" t="s">
        <v>726</v>
      </c>
      <c r="D26" s="410" t="s">
        <v>727</v>
      </c>
      <c r="E26" s="165">
        <v>-19.07902</v>
      </c>
      <c r="F26" s="165">
        <v>33.585709999999999</v>
      </c>
      <c r="G26" s="157">
        <v>44529</v>
      </c>
      <c r="H26" s="191">
        <f t="shared" si="1"/>
        <v>0</v>
      </c>
      <c r="I26" s="165">
        <f>'GS7133 Household List'!D1336</f>
        <v>53</v>
      </c>
      <c r="J26" s="328">
        <v>300</v>
      </c>
      <c r="K26" s="165">
        <f>'GS7133 Household List'!J1336</f>
        <v>349</v>
      </c>
      <c r="L26" s="183"/>
      <c r="M26" s="183"/>
      <c r="N26" s="183">
        <f t="shared" si="3"/>
        <v>9120</v>
      </c>
      <c r="O26" s="183"/>
      <c r="P26" s="183"/>
      <c r="Q26" s="183">
        <f t="shared" si="4"/>
        <v>51585</v>
      </c>
      <c r="R26" s="183">
        <f t="shared" si="0"/>
        <v>60705</v>
      </c>
    </row>
    <row r="27" spans="2:18" x14ac:dyDescent="0.35">
      <c r="B27" s="561"/>
      <c r="C27" s="165"/>
      <c r="D27" s="165"/>
      <c r="E27" s="165"/>
      <c r="F27" s="165"/>
      <c r="G27" s="157"/>
      <c r="H27" s="191"/>
      <c r="I27" s="165"/>
      <c r="J27" s="328"/>
      <c r="K27" s="165"/>
      <c r="L27" s="183"/>
      <c r="M27" s="183"/>
      <c r="N27" s="183"/>
      <c r="O27" s="183"/>
      <c r="P27" s="183"/>
      <c r="Q27" s="183"/>
      <c r="R27" s="183"/>
    </row>
    <row r="28" spans="2:18" x14ac:dyDescent="0.35">
      <c r="B28" s="561"/>
      <c r="C28" s="164"/>
      <c r="D28" s="164"/>
      <c r="E28" s="200"/>
      <c r="F28" s="200"/>
      <c r="G28" s="201"/>
      <c r="H28" s="191"/>
      <c r="I28" s="200"/>
      <c r="J28" s="328"/>
      <c r="K28" s="200"/>
      <c r="L28" s="183"/>
      <c r="M28" s="183"/>
      <c r="N28" s="183"/>
      <c r="O28" s="183"/>
      <c r="P28" s="183"/>
      <c r="Q28" s="183"/>
      <c r="R28" s="183"/>
    </row>
    <row r="29" spans="2:18" x14ac:dyDescent="0.35">
      <c r="B29" s="561"/>
      <c r="C29" s="164"/>
      <c r="D29" s="164"/>
      <c r="E29" s="200"/>
      <c r="F29" s="200"/>
      <c r="G29" s="201"/>
      <c r="H29" s="403"/>
      <c r="I29" s="200"/>
      <c r="J29" s="328"/>
      <c r="K29" s="200"/>
      <c r="L29" s="183"/>
      <c r="M29" s="183"/>
      <c r="N29" s="183"/>
      <c r="O29" s="183"/>
      <c r="P29" s="183"/>
      <c r="Q29" s="183"/>
      <c r="R29" s="183"/>
    </row>
    <row r="30" spans="2:18" ht="15" thickBot="1" x14ac:dyDescent="0.4">
      <c r="B30" s="561"/>
      <c r="C30"/>
      <c r="G30" s="16"/>
      <c r="H30" s="327">
        <f>SUM(H3:H29)</f>
        <v>90</v>
      </c>
      <c r="I30" s="207">
        <f>SUM(I3:I29)</f>
        <v>1311</v>
      </c>
      <c r="J30" s="329">
        <f>SUM(J3:J17)</f>
        <v>4500</v>
      </c>
      <c r="K30" s="282">
        <f t="shared" ref="K30:R30" si="5">SUM(K3:K29)</f>
        <v>9851</v>
      </c>
      <c r="L30" s="283">
        <f t="shared" si="5"/>
        <v>0</v>
      </c>
      <c r="M30" s="354">
        <f t="shared" si="5"/>
        <v>35</v>
      </c>
      <c r="N30" s="197">
        <f t="shared" si="5"/>
        <v>591090</v>
      </c>
      <c r="O30" s="283">
        <f t="shared" si="5"/>
        <v>20</v>
      </c>
      <c r="P30" s="283">
        <f t="shared" si="5"/>
        <v>35</v>
      </c>
      <c r="Q30" s="203">
        <f t="shared" si="5"/>
        <v>1238040</v>
      </c>
      <c r="R30" s="203">
        <f t="shared" si="5"/>
        <v>1829130</v>
      </c>
    </row>
    <row r="31" spans="2:18" x14ac:dyDescent="0.35">
      <c r="B31" s="561"/>
      <c r="G31" s="28"/>
      <c r="H31" s="28"/>
    </row>
    <row r="32" spans="2:18" x14ac:dyDescent="0.35">
      <c r="B32" s="561"/>
      <c r="D32" s="28"/>
      <c r="H32"/>
      <c r="I32"/>
      <c r="J32"/>
      <c r="K32"/>
      <c r="L32" s="383" t="s">
        <v>5323</v>
      </c>
      <c r="M32" s="383"/>
      <c r="N32" s="383"/>
      <c r="O32" s="383"/>
      <c r="P32" s="383"/>
      <c r="Q32" s="383"/>
      <c r="R32" s="383"/>
    </row>
    <row r="33" spans="2:13" x14ac:dyDescent="0.35">
      <c r="B33" s="561"/>
      <c r="J33" s="38"/>
    </row>
    <row r="34" spans="2:13" x14ac:dyDescent="0.35">
      <c r="B34" s="27"/>
    </row>
    <row r="35" spans="2:13" ht="15" customHeight="1" x14ac:dyDescent="0.35"/>
    <row r="36" spans="2:13" ht="15" customHeight="1" thickBot="1" x14ac:dyDescent="0.4">
      <c r="C36" s="32" t="s">
        <v>108</v>
      </c>
      <c r="D36" s="29"/>
    </row>
    <row r="37" spans="2:13" x14ac:dyDescent="0.35">
      <c r="C37" s="22">
        <v>44378</v>
      </c>
      <c r="D37" s="28"/>
    </row>
    <row r="38" spans="2:13" ht="15" customHeight="1" thickBot="1" x14ac:dyDescent="0.4">
      <c r="C38" s="23">
        <v>44742</v>
      </c>
    </row>
    <row r="39" spans="2:13" ht="15" thickBot="1" x14ac:dyDescent="0.4">
      <c r="C39" s="23">
        <v>44561</v>
      </c>
    </row>
    <row r="40" spans="2:13" ht="15" thickBot="1" x14ac:dyDescent="0.4">
      <c r="B40" s="32" t="s">
        <v>736</v>
      </c>
    </row>
    <row r="41" spans="2:13" ht="15" thickBot="1" x14ac:dyDescent="0.4">
      <c r="B41" s="18" t="s">
        <v>109</v>
      </c>
      <c r="C41" s="31">
        <f>10000/365</f>
        <v>27.397260273972602</v>
      </c>
      <c r="D41" s="325" t="s">
        <v>114</v>
      </c>
      <c r="E41" s="325" t="s">
        <v>115</v>
      </c>
      <c r="F41" s="325" t="s">
        <v>116</v>
      </c>
      <c r="G41" s="49"/>
      <c r="H41" s="49"/>
    </row>
    <row r="42" spans="2:13" ht="15" customHeight="1" thickBot="1" x14ac:dyDescent="0.4">
      <c r="B42" s="19" t="s">
        <v>110</v>
      </c>
      <c r="C42" s="24">
        <f>(C39-C37)+1</f>
        <v>184</v>
      </c>
      <c r="D42" s="312">
        <f>SUM(L3:L10)/(C42*8)</f>
        <v>0</v>
      </c>
      <c r="E42" s="182">
        <f>IF(D42&lt;5%,95%,100%-D42)</f>
        <v>0.95</v>
      </c>
      <c r="F42" s="190">
        <f>C42*E42</f>
        <v>174.79999999999998</v>
      </c>
      <c r="L42" s="49"/>
      <c r="M42" s="49"/>
    </row>
    <row r="43" spans="2:13" ht="15" thickBot="1" x14ac:dyDescent="0.4">
      <c r="B43" s="19" t="s">
        <v>111</v>
      </c>
      <c r="C43" s="44">
        <f>C38-C39</f>
        <v>181</v>
      </c>
      <c r="D43" s="312">
        <f>SUM(O3:O10)/(C43*8)</f>
        <v>0</v>
      </c>
      <c r="E43" s="182">
        <f>IF(D43&lt;5%,95%,100%-D43)</f>
        <v>0.95</v>
      </c>
      <c r="F43" s="190">
        <f>C43*E43</f>
        <v>171.95</v>
      </c>
      <c r="L43" s="49"/>
      <c r="M43" s="49"/>
    </row>
    <row r="44" spans="2:13" ht="15" thickBot="1" x14ac:dyDescent="0.4">
      <c r="C44" s="42">
        <f>SUM(C42:C43)</f>
        <v>365</v>
      </c>
      <c r="D44" s="180"/>
      <c r="E44" s="180"/>
      <c r="F44" s="180">
        <f>SUM(F42:F43)</f>
        <v>346.75</v>
      </c>
      <c r="L44" s="49"/>
      <c r="M44" s="49"/>
    </row>
    <row r="45" spans="2:13" ht="15" thickBot="1" x14ac:dyDescent="0.4">
      <c r="B45" s="30" t="s">
        <v>112</v>
      </c>
      <c r="C45" s="49"/>
      <c r="L45" s="49"/>
      <c r="M45" s="49"/>
    </row>
    <row r="46" spans="2:13" ht="15" thickBot="1" x14ac:dyDescent="0.4">
      <c r="B46" s="18" t="s">
        <v>737</v>
      </c>
      <c r="C46" s="58">
        <f>J30*365</f>
        <v>1642500</v>
      </c>
      <c r="L46" s="49"/>
      <c r="M46" s="49"/>
    </row>
    <row r="47" spans="2:13" ht="15" thickBot="1" x14ac:dyDescent="0.4">
      <c r="B47" s="40" t="s">
        <v>117</v>
      </c>
      <c r="C47" s="58">
        <f>10000/C46</f>
        <v>6.0882800608828003E-3</v>
      </c>
      <c r="L47" s="49"/>
      <c r="M47" s="49"/>
    </row>
    <row r="48" spans="2:13" ht="15" customHeight="1" thickBot="1" x14ac:dyDescent="0.4">
      <c r="B48" s="41" t="s">
        <v>117</v>
      </c>
      <c r="L48" s="49"/>
      <c r="M48" s="49"/>
    </row>
    <row r="49" spans="2:13" ht="15" thickBot="1" x14ac:dyDescent="0.4">
      <c r="B49" s="39" t="s">
        <v>5314</v>
      </c>
      <c r="C49" s="115">
        <f>ROUNDDOWN(C47*C46,0)</f>
        <v>10000</v>
      </c>
      <c r="L49" s="49"/>
      <c r="M49" s="49"/>
    </row>
    <row r="50" spans="2:13" ht="15" thickBot="1" x14ac:dyDescent="0.4">
      <c r="L50" s="49"/>
      <c r="M50" s="49"/>
    </row>
    <row r="51" spans="2:13" ht="15" thickBot="1" x14ac:dyDescent="0.4">
      <c r="B51" s="39" t="s">
        <v>119</v>
      </c>
      <c r="L51" s="49"/>
      <c r="M51" s="49"/>
    </row>
    <row r="52" spans="2:13" ht="15" thickBot="1" x14ac:dyDescent="0.4">
      <c r="B52" s="39" t="s">
        <v>120</v>
      </c>
      <c r="L52" s="49"/>
      <c r="M52" s="49"/>
    </row>
    <row r="53" spans="2:13" ht="15" thickBot="1" x14ac:dyDescent="0.4"/>
    <row r="54" spans="2:13" ht="15" thickBot="1" x14ac:dyDescent="0.4">
      <c r="B54" s="39" t="s">
        <v>5227</v>
      </c>
    </row>
    <row r="56" spans="2:13" ht="15" customHeight="1" x14ac:dyDescent="0.35"/>
    <row r="63" spans="2:13" ht="15" customHeight="1" x14ac:dyDescent="0.35"/>
  </sheetData>
  <mergeCells count="3">
    <mergeCell ref="O1:Q1"/>
    <mergeCell ref="L1:N1"/>
    <mergeCell ref="B3:B3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7E3D3-196A-4BFF-9895-F2D02E170480}">
  <sheetPr codeName="Sheet9"/>
  <dimension ref="B2:P47"/>
  <sheetViews>
    <sheetView workbookViewId="0"/>
  </sheetViews>
  <sheetFormatPr defaultColWidth="9.1796875" defaultRowHeight="14.5" x14ac:dyDescent="0.35"/>
  <cols>
    <col min="1" max="1" width="9.1796875" style="5"/>
    <col min="2" max="2" width="66.453125" style="5" bestFit="1" customWidth="1"/>
    <col min="3" max="3" width="19.1796875" style="5" bestFit="1" customWidth="1"/>
    <col min="4" max="4" width="12.54296875" style="5" bestFit="1" customWidth="1"/>
    <col min="5" max="5" width="12.81640625" style="5" bestFit="1" customWidth="1"/>
    <col min="6" max="6" width="9.1796875" style="5"/>
    <col min="7" max="7" width="66.453125" style="5" bestFit="1" customWidth="1"/>
    <col min="8" max="8" width="19.1796875" style="5" bestFit="1" customWidth="1"/>
    <col min="9" max="9" width="12.54296875" style="5" bestFit="1" customWidth="1"/>
    <col min="10" max="10" width="13.1796875" style="5" bestFit="1" customWidth="1"/>
    <col min="11" max="11" width="12.81640625" style="5" bestFit="1" customWidth="1"/>
    <col min="12" max="12" width="66.453125" style="5" bestFit="1" customWidth="1"/>
    <col min="13" max="13" width="19.1796875" style="5" bestFit="1" customWidth="1"/>
    <col min="14" max="14" width="12.54296875" style="5" bestFit="1" customWidth="1"/>
    <col min="15" max="15" width="12.81640625" style="5" bestFit="1" customWidth="1"/>
    <col min="16" max="16" width="10.54296875" style="5" bestFit="1" customWidth="1"/>
    <col min="17" max="16384" width="9.1796875" style="5"/>
  </cols>
  <sheetData>
    <row r="2" spans="2:16" x14ac:dyDescent="0.35">
      <c r="B2" s="559" t="s">
        <v>121</v>
      </c>
      <c r="C2" s="559"/>
      <c r="D2" s="559"/>
      <c r="E2" s="559"/>
      <c r="G2" s="559" t="s">
        <v>45</v>
      </c>
      <c r="H2" s="559"/>
      <c r="I2" s="559"/>
      <c r="J2" s="559"/>
      <c r="L2" s="559" t="s">
        <v>5318</v>
      </c>
      <c r="M2" s="559"/>
      <c r="N2" s="559"/>
      <c r="O2" s="559"/>
    </row>
    <row r="4" spans="2:16" x14ac:dyDescent="0.35">
      <c r="B4" s="560" t="s">
        <v>122</v>
      </c>
      <c r="C4" s="560"/>
      <c r="D4" s="560"/>
      <c r="E4" s="560"/>
      <c r="G4" s="560" t="s">
        <v>122</v>
      </c>
      <c r="H4" s="560"/>
      <c r="I4" s="560"/>
      <c r="J4" s="560"/>
      <c r="L4" s="557" t="s">
        <v>122</v>
      </c>
      <c r="M4" s="534"/>
      <c r="N4" s="534"/>
      <c r="O4" s="558"/>
    </row>
    <row r="5" spans="2:16" x14ac:dyDescent="0.35">
      <c r="B5" s="165" t="s">
        <v>123</v>
      </c>
      <c r="C5" s="165" t="s">
        <v>124</v>
      </c>
      <c r="D5" s="165" t="s">
        <v>34</v>
      </c>
      <c r="E5" s="48">
        <v>7.9000000000000008E-3</v>
      </c>
      <c r="G5" s="165" t="s">
        <v>123</v>
      </c>
      <c r="H5" s="165" t="s">
        <v>124</v>
      </c>
      <c r="I5" s="165" t="s">
        <v>34</v>
      </c>
      <c r="J5" s="48">
        <f>E5</f>
        <v>7.9000000000000008E-3</v>
      </c>
      <c r="L5" s="165" t="s">
        <v>123</v>
      </c>
      <c r="M5" s="165" t="s">
        <v>124</v>
      </c>
      <c r="N5" s="165" t="s">
        <v>34</v>
      </c>
      <c r="O5" s="48">
        <f>E5</f>
        <v>7.9000000000000008E-3</v>
      </c>
    </row>
    <row r="6" spans="2:16" x14ac:dyDescent="0.35">
      <c r="B6" s="165" t="s">
        <v>125</v>
      </c>
      <c r="C6" s="165" t="s">
        <v>126</v>
      </c>
      <c r="D6" s="165"/>
      <c r="E6" s="17">
        <f>'GS7133- PTDs'!R30</f>
        <v>1829130</v>
      </c>
      <c r="G6" s="165" t="s">
        <v>125</v>
      </c>
      <c r="H6" s="165" t="s">
        <v>126</v>
      </c>
      <c r="I6" s="165"/>
      <c r="J6" s="17">
        <f>'GS7133- PTDs'!N30</f>
        <v>591090</v>
      </c>
      <c r="L6" s="165" t="s">
        <v>125</v>
      </c>
      <c r="M6" s="165" t="s">
        <v>126</v>
      </c>
      <c r="N6" s="165"/>
      <c r="O6" s="17">
        <f>'GS7133- PTDs'!Q30</f>
        <v>1238040</v>
      </c>
      <c r="P6" s="21"/>
    </row>
    <row r="7" spans="2:16" x14ac:dyDescent="0.35">
      <c r="B7" s="165" t="s">
        <v>127</v>
      </c>
      <c r="C7" s="165" t="s">
        <v>128</v>
      </c>
      <c r="D7" s="165" t="s">
        <v>129</v>
      </c>
      <c r="E7" s="179">
        <v>4.0000000000000002E-4</v>
      </c>
      <c r="G7" s="165" t="s">
        <v>127</v>
      </c>
      <c r="H7" s="165" t="s">
        <v>128</v>
      </c>
      <c r="I7" s="165" t="s">
        <v>129</v>
      </c>
      <c r="J7" s="20">
        <f>E7</f>
        <v>4.0000000000000002E-4</v>
      </c>
      <c r="L7" s="165" t="s">
        <v>127</v>
      </c>
      <c r="M7" s="165" t="s">
        <v>128</v>
      </c>
      <c r="N7" s="165" t="s">
        <v>129</v>
      </c>
      <c r="O7" s="20">
        <f>E7</f>
        <v>4.0000000000000002E-4</v>
      </c>
    </row>
    <row r="8" spans="2:16" ht="29" x14ac:dyDescent="0.35">
      <c r="B8" s="164" t="s">
        <v>130</v>
      </c>
      <c r="C8" s="165" t="s">
        <v>131</v>
      </c>
      <c r="D8" s="165" t="s">
        <v>132</v>
      </c>
      <c r="E8" s="47">
        <v>7.5</v>
      </c>
      <c r="G8" s="164" t="s">
        <v>130</v>
      </c>
      <c r="H8" s="165" t="s">
        <v>131</v>
      </c>
      <c r="I8" s="165" t="s">
        <v>132</v>
      </c>
      <c r="J8" s="168">
        <v>7.5</v>
      </c>
      <c r="L8" s="164" t="s">
        <v>130</v>
      </c>
      <c r="M8" s="165" t="s">
        <v>131</v>
      </c>
      <c r="N8" s="165" t="s">
        <v>132</v>
      </c>
      <c r="O8" s="168">
        <v>7.5</v>
      </c>
    </row>
    <row r="9" spans="2:16" x14ac:dyDescent="0.35">
      <c r="B9" s="164" t="s">
        <v>133</v>
      </c>
      <c r="C9" s="165" t="s">
        <v>134</v>
      </c>
      <c r="D9" s="165" t="s">
        <v>132</v>
      </c>
      <c r="E9" s="168">
        <v>0</v>
      </c>
      <c r="G9" s="164" t="s">
        <v>133</v>
      </c>
      <c r="H9" s="165" t="s">
        <v>134</v>
      </c>
      <c r="I9" s="165" t="s">
        <v>132</v>
      </c>
      <c r="J9" s="168">
        <f>E9</f>
        <v>0</v>
      </c>
      <c r="L9" s="164" t="s">
        <v>133</v>
      </c>
      <c r="M9" s="165" t="s">
        <v>134</v>
      </c>
      <c r="N9" s="165" t="s">
        <v>132</v>
      </c>
      <c r="O9" s="168">
        <f>E9</f>
        <v>0</v>
      </c>
    </row>
    <row r="10" spans="2:16" x14ac:dyDescent="0.35">
      <c r="B10" s="165" t="s">
        <v>135</v>
      </c>
      <c r="C10" s="165" t="s">
        <v>136</v>
      </c>
      <c r="D10" s="165" t="s">
        <v>137</v>
      </c>
      <c r="E10" s="170">
        <f>ROUNDDOWN((1-E5)*E6*E7*(E8+E9),0)</f>
        <v>5444</v>
      </c>
      <c r="G10" s="165" t="s">
        <v>135</v>
      </c>
      <c r="H10" s="165" t="s">
        <v>136</v>
      </c>
      <c r="I10" s="165" t="s">
        <v>137</v>
      </c>
      <c r="J10" s="170">
        <f>(1-J5)*J6*J7*(J8+J9)</f>
        <v>1759.2611670000001</v>
      </c>
      <c r="L10" s="165" t="s">
        <v>135</v>
      </c>
      <c r="M10" s="165" t="s">
        <v>136</v>
      </c>
      <c r="N10" s="165" t="s">
        <v>137</v>
      </c>
      <c r="O10" s="170">
        <f>ROUNDDOWN((1-O5)*O6*O7*(O8+O9),0)</f>
        <v>3684</v>
      </c>
    </row>
    <row r="12" spans="2:16" x14ac:dyDescent="0.35">
      <c r="B12" s="560" t="s">
        <v>138</v>
      </c>
      <c r="C12" s="560"/>
      <c r="D12" s="560"/>
      <c r="E12" s="560"/>
      <c r="G12" s="560" t="s">
        <v>138</v>
      </c>
      <c r="H12" s="560"/>
      <c r="I12" s="560"/>
      <c r="J12" s="560"/>
      <c r="L12" s="557" t="s">
        <v>138</v>
      </c>
      <c r="M12" s="534"/>
      <c r="N12" s="534"/>
      <c r="O12" s="558"/>
    </row>
    <row r="13" spans="2:16" x14ac:dyDescent="0.35">
      <c r="B13" s="165" t="s">
        <v>139</v>
      </c>
      <c r="C13" s="165" t="s">
        <v>124</v>
      </c>
      <c r="D13" s="165" t="s">
        <v>34</v>
      </c>
      <c r="E13" s="48">
        <f>E5</f>
        <v>7.9000000000000008E-3</v>
      </c>
      <c r="G13" s="165" t="s">
        <v>139</v>
      </c>
      <c r="H13" s="165" t="s">
        <v>124</v>
      </c>
      <c r="I13" s="165" t="s">
        <v>34</v>
      </c>
      <c r="J13" s="174">
        <f>J5</f>
        <v>7.9000000000000008E-3</v>
      </c>
      <c r="L13" s="165" t="s">
        <v>139</v>
      </c>
      <c r="M13" s="165" t="s">
        <v>124</v>
      </c>
      <c r="N13" s="165" t="s">
        <v>34</v>
      </c>
      <c r="O13" s="174">
        <f>O5</f>
        <v>7.9000000000000008E-3</v>
      </c>
    </row>
    <row r="14" spans="2:16" x14ac:dyDescent="0.35">
      <c r="B14" s="165" t="s">
        <v>125</v>
      </c>
      <c r="C14" s="165" t="s">
        <v>126</v>
      </c>
      <c r="D14" s="165"/>
      <c r="E14" s="17">
        <f>E6</f>
        <v>1829130</v>
      </c>
      <c r="G14" s="165" t="s">
        <v>125</v>
      </c>
      <c r="H14" s="165" t="s">
        <v>126</v>
      </c>
      <c r="I14" s="165"/>
      <c r="J14" s="17">
        <f>J6</f>
        <v>591090</v>
      </c>
      <c r="L14" s="165" t="s">
        <v>125</v>
      </c>
      <c r="M14" s="165" t="s">
        <v>126</v>
      </c>
      <c r="N14" s="165"/>
      <c r="O14" s="17">
        <f>O6</f>
        <v>1238040</v>
      </c>
    </row>
    <row r="15" spans="2:16" x14ac:dyDescent="0.35">
      <c r="B15" s="165" t="s">
        <v>140</v>
      </c>
      <c r="C15" s="165" t="s">
        <v>141</v>
      </c>
      <c r="D15" s="165" t="s">
        <v>129</v>
      </c>
      <c r="E15" s="169">
        <f>E7</f>
        <v>4.0000000000000002E-4</v>
      </c>
      <c r="G15" s="165" t="s">
        <v>140</v>
      </c>
      <c r="H15" s="165" t="s">
        <v>141</v>
      </c>
      <c r="I15" s="165" t="s">
        <v>129</v>
      </c>
      <c r="J15" s="169">
        <f>J7</f>
        <v>4.0000000000000002E-4</v>
      </c>
      <c r="L15" s="165" t="s">
        <v>140</v>
      </c>
      <c r="M15" s="165" t="s">
        <v>141</v>
      </c>
      <c r="N15" s="165" t="s">
        <v>129</v>
      </c>
      <c r="O15" s="169">
        <f>O7</f>
        <v>4.0000000000000002E-4</v>
      </c>
    </row>
    <row r="16" spans="2:16" x14ac:dyDescent="0.35">
      <c r="B16" s="165" t="s">
        <v>142</v>
      </c>
      <c r="C16" s="165" t="s">
        <v>134</v>
      </c>
      <c r="D16" s="165" t="s">
        <v>132</v>
      </c>
      <c r="E16" s="168">
        <v>0</v>
      </c>
      <c r="G16" s="165" t="s">
        <v>142</v>
      </c>
      <c r="H16" s="165" t="s">
        <v>134</v>
      </c>
      <c r="I16" s="165" t="s">
        <v>132</v>
      </c>
      <c r="J16" s="168">
        <v>0</v>
      </c>
      <c r="L16" s="165" t="s">
        <v>142</v>
      </c>
      <c r="M16" s="165" t="s">
        <v>134</v>
      </c>
      <c r="N16" s="165" t="s">
        <v>132</v>
      </c>
      <c r="O16" s="168">
        <v>0</v>
      </c>
    </row>
    <row r="17" spans="2:15" x14ac:dyDescent="0.35">
      <c r="B17" s="165" t="s">
        <v>143</v>
      </c>
      <c r="C17" s="165" t="s">
        <v>144</v>
      </c>
      <c r="D17" s="165" t="s">
        <v>132</v>
      </c>
      <c r="E17" s="168">
        <v>0</v>
      </c>
      <c r="G17" s="165" t="s">
        <v>143</v>
      </c>
      <c r="H17" s="165" t="s">
        <v>144</v>
      </c>
      <c r="I17" s="165" t="s">
        <v>132</v>
      </c>
      <c r="J17" s="168">
        <f>E17</f>
        <v>0</v>
      </c>
      <c r="L17" s="165" t="s">
        <v>143</v>
      </c>
      <c r="M17" s="165" t="s">
        <v>144</v>
      </c>
      <c r="N17" s="165" t="s">
        <v>132</v>
      </c>
      <c r="O17" s="168">
        <f>E17</f>
        <v>0</v>
      </c>
    </row>
    <row r="18" spans="2:15" x14ac:dyDescent="0.35">
      <c r="B18" s="165" t="s">
        <v>145</v>
      </c>
      <c r="C18" s="165" t="s">
        <v>146</v>
      </c>
      <c r="D18" s="165" t="s">
        <v>137</v>
      </c>
      <c r="E18" s="170">
        <f>ROUNDDOWN((1-E13)*E14*E15*(E16+E17),0)</f>
        <v>0</v>
      </c>
      <c r="G18" s="165" t="s">
        <v>145</v>
      </c>
      <c r="H18" s="165" t="s">
        <v>146</v>
      </c>
      <c r="I18" s="165" t="s">
        <v>137</v>
      </c>
      <c r="J18" s="170">
        <f>ROUNDDOWN((1-J13)*J14*J15*(J16+J17),0)</f>
        <v>0</v>
      </c>
      <c r="L18" s="165" t="s">
        <v>145</v>
      </c>
      <c r="M18" s="165" t="s">
        <v>146</v>
      </c>
      <c r="N18" s="165" t="s">
        <v>137</v>
      </c>
      <c r="O18" s="170">
        <f>ROUNDDOWN((1-O13)*O14*O15*(O16+O17),0)</f>
        <v>0</v>
      </c>
    </row>
    <row r="20" spans="2:15" x14ac:dyDescent="0.35">
      <c r="B20" s="557" t="s">
        <v>147</v>
      </c>
      <c r="C20" s="534"/>
      <c r="D20" s="534"/>
      <c r="E20" s="558"/>
      <c r="G20" s="557" t="s">
        <v>147</v>
      </c>
      <c r="H20" s="534"/>
      <c r="I20" s="534"/>
      <c r="J20" s="558"/>
      <c r="L20" s="557" t="s">
        <v>147</v>
      </c>
      <c r="M20" s="534"/>
      <c r="N20" s="534"/>
      <c r="O20" s="558"/>
    </row>
    <row r="21" spans="2:15" x14ac:dyDescent="0.35">
      <c r="B21" s="164" t="s">
        <v>148</v>
      </c>
      <c r="C21" s="165" t="s">
        <v>148</v>
      </c>
      <c r="D21" s="165" t="s">
        <v>149</v>
      </c>
      <c r="E21" s="47">
        <v>0.86</v>
      </c>
      <c r="G21" s="164" t="s">
        <v>148</v>
      </c>
      <c r="H21" s="165" t="s">
        <v>148</v>
      </c>
      <c r="I21" s="165" t="s">
        <v>149</v>
      </c>
      <c r="J21" s="179">
        <f>E21</f>
        <v>0.86</v>
      </c>
      <c r="L21" s="164" t="s">
        <v>148</v>
      </c>
      <c r="M21" s="165" t="s">
        <v>148</v>
      </c>
      <c r="N21" s="165" t="s">
        <v>149</v>
      </c>
      <c r="O21" s="179">
        <f>J21</f>
        <v>0.86</v>
      </c>
    </row>
    <row r="22" spans="2:15" x14ac:dyDescent="0.35">
      <c r="B22" s="165" t="s">
        <v>150</v>
      </c>
      <c r="C22" s="165" t="s">
        <v>151</v>
      </c>
      <c r="D22" s="165" t="s">
        <v>152</v>
      </c>
      <c r="E22" s="168">
        <v>112</v>
      </c>
      <c r="G22" s="165" t="s">
        <v>150</v>
      </c>
      <c r="H22" s="165" t="s">
        <v>151</v>
      </c>
      <c r="I22" s="165" t="s">
        <v>152</v>
      </c>
      <c r="J22" s="179">
        <f>E22</f>
        <v>112</v>
      </c>
      <c r="L22" s="165" t="s">
        <v>150</v>
      </c>
      <c r="M22" s="165" t="s">
        <v>151</v>
      </c>
      <c r="N22" s="165" t="s">
        <v>152</v>
      </c>
      <c r="O22" s="179">
        <f>J22</f>
        <v>112</v>
      </c>
    </row>
    <row r="23" spans="2:15" x14ac:dyDescent="0.35">
      <c r="B23" s="165" t="s">
        <v>153</v>
      </c>
      <c r="C23" s="165" t="s">
        <v>154</v>
      </c>
      <c r="D23" s="165" t="s">
        <v>155</v>
      </c>
      <c r="E23" s="168">
        <v>9.4600000000000009</v>
      </c>
      <c r="G23" s="165" t="s">
        <v>153</v>
      </c>
      <c r="H23" s="165" t="s">
        <v>154</v>
      </c>
      <c r="I23" s="165" t="s">
        <v>155</v>
      </c>
      <c r="J23" s="47">
        <v>9.4600000000000009</v>
      </c>
      <c r="L23" s="165" t="s">
        <v>153</v>
      </c>
      <c r="M23" s="165" t="s">
        <v>154</v>
      </c>
      <c r="N23" s="165" t="s">
        <v>155</v>
      </c>
      <c r="O23" s="47">
        <v>9.4600000000000009</v>
      </c>
    </row>
    <row r="24" spans="2:15" x14ac:dyDescent="0.35">
      <c r="B24" s="165" t="s">
        <v>156</v>
      </c>
      <c r="C24" s="165" t="s">
        <v>157</v>
      </c>
      <c r="D24" s="165" t="s">
        <v>158</v>
      </c>
      <c r="E24" s="168">
        <v>1.5599999999999999E-2</v>
      </c>
      <c r="G24" s="165" t="s">
        <v>156</v>
      </c>
      <c r="H24" s="165" t="s">
        <v>157</v>
      </c>
      <c r="I24" s="165" t="s">
        <v>158</v>
      </c>
      <c r="J24" s="179">
        <f>E24</f>
        <v>1.5599999999999999E-2</v>
      </c>
      <c r="L24" s="165" t="s">
        <v>156</v>
      </c>
      <c r="M24" s="165" t="s">
        <v>157</v>
      </c>
      <c r="N24" s="165" t="s">
        <v>158</v>
      </c>
      <c r="O24" s="179">
        <f>J24</f>
        <v>1.5599999999999999E-2</v>
      </c>
    </row>
    <row r="26" spans="2:15" x14ac:dyDescent="0.35">
      <c r="B26" s="557" t="s">
        <v>22</v>
      </c>
      <c r="C26" s="534"/>
      <c r="D26" s="534"/>
      <c r="E26" s="558"/>
      <c r="G26" s="557" t="s">
        <v>22</v>
      </c>
      <c r="H26" s="534"/>
      <c r="I26" s="534"/>
      <c r="J26" s="558"/>
      <c r="L26" s="557" t="s">
        <v>22</v>
      </c>
      <c r="M26" s="534"/>
      <c r="N26" s="534"/>
      <c r="O26" s="558"/>
    </row>
    <row r="27" spans="2:15" x14ac:dyDescent="0.35">
      <c r="B27" s="165" t="s">
        <v>27</v>
      </c>
      <c r="C27" s="165" t="s">
        <v>28</v>
      </c>
      <c r="D27" s="165" t="s">
        <v>29</v>
      </c>
      <c r="E27" s="171">
        <f>ROUNDDOWN(E10*((E22*E21)+E23)*E24,0)</f>
        <v>8983</v>
      </c>
      <c r="G27" s="165" t="s">
        <v>27</v>
      </c>
      <c r="H27" s="165" t="s">
        <v>28</v>
      </c>
      <c r="I27" s="165" t="s">
        <v>29</v>
      </c>
      <c r="J27" s="171">
        <f>J10*((J22*J21)+J23)*J24</f>
        <v>2903.076481426056</v>
      </c>
      <c r="L27" s="165" t="s">
        <v>27</v>
      </c>
      <c r="M27" s="165" t="s">
        <v>28</v>
      </c>
      <c r="N27" s="165" t="s">
        <v>29</v>
      </c>
      <c r="O27" s="171">
        <f>O10*((O22*O21)+O23)*O24</f>
        <v>6079.2189120000003</v>
      </c>
    </row>
    <row r="28" spans="2:15" x14ac:dyDescent="0.35">
      <c r="B28" s="165" t="s">
        <v>30</v>
      </c>
      <c r="C28" s="165" t="s">
        <v>31</v>
      </c>
      <c r="D28" s="165" t="s">
        <v>29</v>
      </c>
      <c r="E28" s="171">
        <f>E18*((E22*E21)+E23)*E24</f>
        <v>0</v>
      </c>
      <c r="G28" s="165" t="s">
        <v>30</v>
      </c>
      <c r="H28" s="165" t="s">
        <v>31</v>
      </c>
      <c r="I28" s="165" t="s">
        <v>29</v>
      </c>
      <c r="J28" s="171">
        <f>J18*((J22*J21)+J23)*J24</f>
        <v>0</v>
      </c>
      <c r="L28" s="165" t="s">
        <v>30</v>
      </c>
      <c r="M28" s="165" t="s">
        <v>31</v>
      </c>
      <c r="N28" s="165" t="s">
        <v>29</v>
      </c>
      <c r="O28" s="171">
        <f>O18*((O22*O21)+O23)*O24</f>
        <v>0</v>
      </c>
    </row>
    <row r="29" spans="2:15" x14ac:dyDescent="0.35">
      <c r="B29" s="165" t="s">
        <v>32</v>
      </c>
      <c r="C29" s="165" t="s">
        <v>33</v>
      </c>
      <c r="D29" s="165" t="s">
        <v>34</v>
      </c>
      <c r="E29" s="43">
        <v>0.95</v>
      </c>
      <c r="G29" s="165" t="s">
        <v>32</v>
      </c>
      <c r="H29" s="165" t="s">
        <v>33</v>
      </c>
      <c r="I29" s="165" t="s">
        <v>34</v>
      </c>
      <c r="J29" s="43">
        <f>E29</f>
        <v>0.95</v>
      </c>
      <c r="L29" s="165" t="s">
        <v>32</v>
      </c>
      <c r="M29" s="165" t="s">
        <v>33</v>
      </c>
      <c r="N29" s="165" t="s">
        <v>34</v>
      </c>
      <c r="O29" s="43">
        <f>E29</f>
        <v>0.95</v>
      </c>
    </row>
    <row r="30" spans="2:15" x14ac:dyDescent="0.35">
      <c r="B30" s="165" t="s">
        <v>35</v>
      </c>
      <c r="C30" s="165" t="s">
        <v>36</v>
      </c>
      <c r="D30" s="165" t="s">
        <v>29</v>
      </c>
      <c r="E30" s="168">
        <v>0</v>
      </c>
      <c r="G30" s="165" t="s">
        <v>35</v>
      </c>
      <c r="H30" s="165" t="s">
        <v>36</v>
      </c>
      <c r="I30" s="165" t="s">
        <v>29</v>
      </c>
      <c r="J30" s="168">
        <f>E30</f>
        <v>0</v>
      </c>
      <c r="L30" s="165" t="s">
        <v>35</v>
      </c>
      <c r="M30" s="165" t="s">
        <v>36</v>
      </c>
      <c r="N30" s="165" t="s">
        <v>29</v>
      </c>
      <c r="O30" s="168">
        <f>E30</f>
        <v>0</v>
      </c>
    </row>
    <row r="31" spans="2:15" x14ac:dyDescent="0.35">
      <c r="B31" s="165" t="s">
        <v>121</v>
      </c>
      <c r="C31" s="165" t="s">
        <v>38</v>
      </c>
      <c r="D31" s="165" t="s">
        <v>29</v>
      </c>
      <c r="E31" s="170">
        <f>ROUNDDOWN(((E27-E28)*E29)-E30,0)</f>
        <v>8533</v>
      </c>
      <c r="G31" s="165" t="s">
        <v>121</v>
      </c>
      <c r="H31" s="165" t="s">
        <v>38</v>
      </c>
      <c r="I31" s="165" t="s">
        <v>29</v>
      </c>
      <c r="J31" s="170">
        <f>((J27-J28)*J29)-J30</f>
        <v>2757.922657354753</v>
      </c>
      <c r="L31" s="165" t="s">
        <v>121</v>
      </c>
      <c r="M31" s="165" t="s">
        <v>38</v>
      </c>
      <c r="N31" s="165" t="s">
        <v>29</v>
      </c>
      <c r="O31" s="170">
        <f>((O27-O28)*O29)-O30</f>
        <v>5775.2579664000004</v>
      </c>
    </row>
    <row r="32" spans="2:15" x14ac:dyDescent="0.35">
      <c r="D32" s="172"/>
      <c r="I32" s="172"/>
      <c r="N32" s="172"/>
    </row>
    <row r="33" spans="2:15" x14ac:dyDescent="0.35">
      <c r="B33" s="557" t="s">
        <v>39</v>
      </c>
      <c r="C33" s="534"/>
      <c r="D33" s="534"/>
      <c r="E33" s="558"/>
      <c r="G33" s="557" t="s">
        <v>39</v>
      </c>
      <c r="H33" s="534"/>
      <c r="I33" s="534"/>
      <c r="J33" s="558"/>
      <c r="L33" s="557" t="s">
        <v>39</v>
      </c>
      <c r="M33" s="534"/>
      <c r="N33" s="534"/>
      <c r="O33" s="558"/>
    </row>
    <row r="34" spans="2:15" x14ac:dyDescent="0.35">
      <c r="B34" s="173" t="s">
        <v>40</v>
      </c>
      <c r="C34" s="165"/>
      <c r="D34" s="166"/>
      <c r="E34" s="174">
        <f>1-E35</f>
        <v>0.85709999999999997</v>
      </c>
      <c r="G34" s="173" t="s">
        <v>40</v>
      </c>
      <c r="H34" s="165"/>
      <c r="I34" s="166"/>
      <c r="J34" s="174">
        <f>E34</f>
        <v>0.85709999999999997</v>
      </c>
      <c r="L34" s="173" t="s">
        <v>40</v>
      </c>
      <c r="M34" s="165"/>
      <c r="N34" s="166"/>
      <c r="O34" s="174">
        <f>E34</f>
        <v>0.85709999999999997</v>
      </c>
    </row>
    <row r="35" spans="2:15" x14ac:dyDescent="0.35">
      <c r="B35" s="173" t="s">
        <v>41</v>
      </c>
      <c r="C35" s="165" t="s">
        <v>42</v>
      </c>
      <c r="D35" s="166" t="s">
        <v>43</v>
      </c>
      <c r="E35" s="174">
        <v>0.1429</v>
      </c>
      <c r="G35" s="173" t="s">
        <v>41</v>
      </c>
      <c r="H35" s="165" t="s">
        <v>42</v>
      </c>
      <c r="I35" s="166" t="s">
        <v>43</v>
      </c>
      <c r="J35" s="174">
        <f>E35</f>
        <v>0.1429</v>
      </c>
      <c r="L35" s="173" t="s">
        <v>41</v>
      </c>
      <c r="M35" s="165" t="s">
        <v>42</v>
      </c>
      <c r="N35" s="166" t="s">
        <v>43</v>
      </c>
      <c r="O35" s="174">
        <f>E35</f>
        <v>0.1429</v>
      </c>
    </row>
    <row r="36" spans="2:15" x14ac:dyDescent="0.35">
      <c r="B36" s="175" t="s">
        <v>159</v>
      </c>
      <c r="C36" s="176" t="s">
        <v>38</v>
      </c>
      <c r="D36" s="177" t="s">
        <v>29</v>
      </c>
      <c r="E36" s="178">
        <f>O36+J36</f>
        <v>7312</v>
      </c>
      <c r="G36" s="175" t="s">
        <v>159</v>
      </c>
      <c r="H36" s="176" t="s">
        <v>38</v>
      </c>
      <c r="I36" s="177" t="s">
        <v>29</v>
      </c>
      <c r="J36" s="178">
        <f>ROUNDDOWN(J31*(1-J35),0)</f>
        <v>2363</v>
      </c>
      <c r="L36" s="175" t="s">
        <v>159</v>
      </c>
      <c r="M36" s="176" t="s">
        <v>38</v>
      </c>
      <c r="N36" s="177" t="s">
        <v>29</v>
      </c>
      <c r="O36" s="178">
        <f>ROUNDDOWN(O31*(1-O35),0)</f>
        <v>4949</v>
      </c>
    </row>
    <row r="38" spans="2:15" x14ac:dyDescent="0.35">
      <c r="B38" s="175" t="s">
        <v>160</v>
      </c>
      <c r="C38" s="176"/>
      <c r="D38" s="177" t="s">
        <v>29</v>
      </c>
      <c r="E38" s="178">
        <f>J38+O38</f>
        <v>7312</v>
      </c>
      <c r="G38" s="175" t="s">
        <v>160</v>
      </c>
      <c r="H38" s="176"/>
      <c r="I38" s="177" t="s">
        <v>29</v>
      </c>
      <c r="J38" s="178">
        <f>IF(J36&gt;'GS7133- PTDs'!C42*'GS7133- PTDs'!C41,'GS7133- PTDs'!C42*'GS7133- PTDs'!C41,'GS7133-ER Calcs'!J36)</f>
        <v>2363</v>
      </c>
      <c r="L38" s="175" t="s">
        <v>160</v>
      </c>
      <c r="M38" s="176"/>
      <c r="N38" s="177" t="s">
        <v>29</v>
      </c>
      <c r="O38" s="178">
        <f>IF(O36&gt;'GS7133- PTDs'!C43*'GS7133- PTDs'!C41,'GS7133- PTDs'!C43*'GS7133- PTDs'!C41,O36)</f>
        <v>4949</v>
      </c>
    </row>
    <row r="40" spans="2:15" x14ac:dyDescent="0.35">
      <c r="B40" t="s">
        <v>161</v>
      </c>
      <c r="E40" s="49"/>
      <c r="G40" t="s">
        <v>161</v>
      </c>
      <c r="L40" t="s">
        <v>161</v>
      </c>
    </row>
    <row r="41" spans="2:15" x14ac:dyDescent="0.35">
      <c r="O41" s="154"/>
    </row>
    <row r="42" spans="2:15" x14ac:dyDescent="0.35">
      <c r="G42" s="49"/>
      <c r="I42" s="49"/>
    </row>
    <row r="43" spans="2:15" x14ac:dyDescent="0.35">
      <c r="G43" s="49"/>
    </row>
    <row r="44" spans="2:15" x14ac:dyDescent="0.35">
      <c r="G44" s="49"/>
    </row>
    <row r="46" spans="2:15" x14ac:dyDescent="0.35">
      <c r="G46" s="21"/>
      <c r="J46" s="49"/>
    </row>
    <row r="47" spans="2:15" x14ac:dyDescent="0.35">
      <c r="K47" s="21"/>
    </row>
  </sheetData>
  <mergeCells count="18">
    <mergeCell ref="B2:E2"/>
    <mergeCell ref="B4:E4"/>
    <mergeCell ref="B12:E12"/>
    <mergeCell ref="B20:E20"/>
    <mergeCell ref="B26:E26"/>
    <mergeCell ref="G2:J2"/>
    <mergeCell ref="L2:O2"/>
    <mergeCell ref="G4:J4"/>
    <mergeCell ref="G12:J12"/>
    <mergeCell ref="G20:J20"/>
    <mergeCell ref="L12:O12"/>
    <mergeCell ref="L20:O20"/>
    <mergeCell ref="L33:O33"/>
    <mergeCell ref="G26:J26"/>
    <mergeCell ref="B33:E33"/>
    <mergeCell ref="G33:J33"/>
    <mergeCell ref="L4:O4"/>
    <mergeCell ref="L26:O2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lcf76f155ced4ddcb4097134ff3c332f xmlns="8bcd9205-aa71-43b1-82fe-dcc00a36dd04">
      <Terms xmlns="http://schemas.microsoft.com/office/infopath/2007/PartnerControls"/>
    </lcf76f155ced4ddcb4097134ff3c332f>
    <TaxCatchAll xmlns="83a6049c-05c8-4e22-bd03-2c19a5f84a8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67D8FF0EBC1E34CAA966933F5D9F9ED" ma:contentTypeVersion="17" ma:contentTypeDescription="Create a new document." ma:contentTypeScope="" ma:versionID="439770bec7794d21e15900065ecc15c8">
  <xsd:schema xmlns:xsd="http://www.w3.org/2001/XMLSchema" xmlns:xs="http://www.w3.org/2001/XMLSchema" xmlns:p="http://schemas.microsoft.com/office/2006/metadata/properties" xmlns:ns1="http://schemas.microsoft.com/sharepoint/v3" xmlns:ns2="8bcd9205-aa71-43b1-82fe-dcc00a36dd04" xmlns:ns3="83a6049c-05c8-4e22-bd03-2c19a5f84a8b" targetNamespace="http://schemas.microsoft.com/office/2006/metadata/properties" ma:root="true" ma:fieldsID="1bbc5ad7ea28e613aaec200fd9de14a7" ns1:_="" ns2:_="" ns3:_="">
    <xsd:import namespace="http://schemas.microsoft.com/sharepoint/v3"/>
    <xsd:import namespace="8bcd9205-aa71-43b1-82fe-dcc00a36dd04"/>
    <xsd:import namespace="83a6049c-05c8-4e22-bd03-2c19a5f84a8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1:PublishingStartDate" minOccurs="0"/>
                <xsd:element ref="ns1:PublishingExpirationDate" minOccurs="0"/>
                <xsd:element ref="ns2:MediaServiceLocation" minOccurs="0"/>
                <xsd:element ref="ns3:SharedWithUsers" minOccurs="0"/>
                <xsd:element ref="ns3:SharedWithDetails" minOccurs="0"/>
                <xsd:element ref="ns2:MediaServiceOCR"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2"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3"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bcd9205-aa71-43b1-82fe-dcc00a36dd0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e905b797-93a9-4c36-9d72-1ad65c8e506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3a6049c-05c8-4e22-bd03-2c19a5f84a8b" elementFormDefault="qualified">
    <xsd:import namespace="http://schemas.microsoft.com/office/2006/documentManagement/types"/>
    <xsd:import namespace="http://schemas.microsoft.com/office/infopath/2007/PartnerControls"/>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description="" ma:internalName="SharedWithDetails" ma:readOnly="true">
      <xsd:simpleType>
        <xsd:restriction base="dms:Note">
          <xsd:maxLength value="255"/>
        </xsd:restriction>
      </xsd:simpleType>
    </xsd:element>
    <xsd:element name="TaxCatchAll" ma:index="25" nillable="true" ma:displayName="Taxonomy Catch All Column" ma:hidden="true" ma:list="{e97f6c16-a42c-4dfe-b35d-62a0e7d34d20}" ma:internalName="TaxCatchAll" ma:showField="CatchAllData" ma:web="83a6049c-05c8-4e22-bd03-2c19a5f84a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4A7179-6B7C-43C0-ABF9-A7E187CEC3B1}">
  <ds:schemaRefs>
    <ds:schemaRef ds:uri="http://purl.org/dc/dcmitype/"/>
    <ds:schemaRef ds:uri="8bcd9205-aa71-43b1-82fe-dcc00a36dd04"/>
    <ds:schemaRef ds:uri="http://schemas.microsoft.com/office/infopath/2007/PartnerControls"/>
    <ds:schemaRef ds:uri="http://purl.org/dc/terms/"/>
    <ds:schemaRef ds:uri="http://schemas.microsoft.com/office/2006/metadata/properties"/>
    <ds:schemaRef ds:uri="http://schemas.microsoft.com/office/2006/documentManagement/types"/>
    <ds:schemaRef ds:uri="83a6049c-05c8-4e22-bd03-2c19a5f84a8b"/>
    <ds:schemaRef ds:uri="http://schemas.openxmlformats.org/package/2006/metadata/core-properties"/>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5EF6CDA0-5B98-4ECF-8489-BA96CA9F3D6B}">
  <ds:schemaRefs>
    <ds:schemaRef ds:uri="http://schemas.microsoft.com/sharepoint/v3/contenttype/forms"/>
  </ds:schemaRefs>
</ds:datastoreItem>
</file>

<file path=customXml/itemProps3.xml><?xml version="1.0" encoding="utf-8"?>
<ds:datastoreItem xmlns:ds="http://schemas.openxmlformats.org/officeDocument/2006/customXml" ds:itemID="{01C60608-03AC-4D02-B0B0-75F45410D1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bcd9205-aa71-43b1-82fe-dcc00a36dd04"/>
    <ds:schemaRef ds:uri="83a6049c-05c8-4e22-bd03-2c19a5f84a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ALL VPAs Summary</vt:lpstr>
      <vt:lpstr>GS7132-Summary</vt:lpstr>
      <vt:lpstr>GS7132-PTDs</vt:lpstr>
      <vt:lpstr>GS7132- ER Calcs</vt:lpstr>
      <vt:lpstr>GS7132-Household List</vt:lpstr>
      <vt:lpstr>GS7132-SDGs Calculations</vt:lpstr>
      <vt:lpstr>GS7133-Summary</vt:lpstr>
      <vt:lpstr>GS7133- PTDs</vt:lpstr>
      <vt:lpstr>GS7133-ER Calcs</vt:lpstr>
      <vt:lpstr>GS7133 Household List</vt:lpstr>
      <vt:lpstr>GS7133-SDGs Calculations</vt:lpstr>
      <vt:lpstr>GS7134-Summary</vt:lpstr>
      <vt:lpstr>GS7134-PTDs</vt:lpstr>
      <vt:lpstr>GS7134-ER Calcs</vt:lpstr>
      <vt:lpstr>GS7134 Household List</vt:lpstr>
      <vt:lpstr>GS7134-SDGs Calculations</vt:lpstr>
      <vt:lpstr>GS7135-Summary</vt:lpstr>
      <vt:lpstr>GS7135-PTDs</vt:lpstr>
      <vt:lpstr>GS7135-ER Calcs</vt:lpstr>
      <vt:lpstr>GS7135 Household List</vt:lpstr>
      <vt:lpstr>GS7135-SDGs Calculations</vt:lpstr>
      <vt:lpstr>GS7136-Summary</vt:lpstr>
      <vt:lpstr>GS7136-PTDs</vt:lpstr>
      <vt:lpstr>GS7136-ER Calcs</vt:lpstr>
      <vt:lpstr>GS7136-Household List</vt:lpstr>
      <vt:lpstr>GS7136-SDGs Calculations</vt:lpstr>
      <vt:lpstr>GS7470-Summary</vt:lpstr>
      <vt:lpstr>GS7470-PTDs</vt:lpstr>
      <vt:lpstr>GS7470-ER Calcs</vt:lpstr>
      <vt:lpstr>GS7470-Household List</vt:lpstr>
      <vt:lpstr>GS7470-SDGs Calculations</vt:lpstr>
      <vt:lpstr>GS7471-Summary</vt:lpstr>
      <vt:lpstr>GS7471-PTDs</vt:lpstr>
      <vt:lpstr>GS7471-ER Calcs</vt:lpstr>
      <vt:lpstr>GS7471-Household List</vt:lpstr>
      <vt:lpstr>GS7471-SDGs Calculations</vt:lpstr>
      <vt:lpstr>GS7472-Summary</vt:lpstr>
      <vt:lpstr>GS7472-PTDs</vt:lpstr>
      <vt:lpstr>GS7472-ER Calcs</vt:lpstr>
      <vt:lpstr>GS7472-Household List</vt:lpstr>
      <vt:lpstr>GS7472-SDGs Calculations</vt:lpstr>
      <vt:lpstr>GS7473-Summary</vt:lpstr>
      <vt:lpstr>GS7473-PTDs</vt:lpstr>
      <vt:lpstr>GS7473-ER Calcs</vt:lpstr>
      <vt:lpstr>GS7473-Household List</vt:lpstr>
      <vt:lpstr>GS7473-SDGs Calculations</vt:lpstr>
      <vt:lpstr>GS7474-Summary</vt:lpstr>
      <vt:lpstr>GS7474-PTDs</vt:lpstr>
      <vt:lpstr>GS7474-ER Calcs</vt:lpstr>
      <vt:lpstr>GS7474-Household List</vt:lpstr>
      <vt:lpstr>GS7474- SDGs Calculations</vt:lpstr>
      <vt:lpstr>Maintenance and RCF</vt:lpstr>
      <vt:lpstr>WQT FAILS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Stone</dc:creator>
  <cp:keywords/>
  <dc:description/>
  <cp:lastModifiedBy>Serena Coccioli</cp:lastModifiedBy>
  <cp:revision/>
  <dcterms:created xsi:type="dcterms:W3CDTF">2016-05-19T12:30:13Z</dcterms:created>
  <dcterms:modified xsi:type="dcterms:W3CDTF">2022-12-12T12:11:03Z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0x010100467D8FF0EBC1E34CAA966933F5D9F9ED</vt:lpwstr>
  </property>
  <property fmtid="{D5CDD505-2E9C-101B-9397-08002B2CF9AE}" pid="3" name="MediaServiceImageTags">
    <vt:lpwstr/>
  </property>
</Properties>
</file>